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onleung/Desktop/"/>
    </mc:Choice>
  </mc:AlternateContent>
  <xr:revisionPtr revIDLastSave="0" documentId="13_ncr:1_{CA795DBA-0196-F64F-8BE5-14FD0771D04A}" xr6:coauthVersionLast="45" xr6:coauthVersionMax="45" xr10:uidLastSave="{00000000-0000-0000-0000-000000000000}"/>
  <bookViews>
    <workbookView xWindow="0" yWindow="460" windowWidth="33600" windowHeight="18940" firstSheet="3" activeTab="5" xr2:uid="{2AAE5556-6459-4131-9A50-49BB92FA459C}"/>
  </bookViews>
  <sheets>
    <sheet name="Consolidated" sheetId="2" state="hidden" r:id="rId1"/>
    <sheet name="Consolidated Data" sheetId="35" r:id="rId2"/>
    <sheet name="Validation List" sheetId="1" r:id="rId3"/>
    <sheet name="April" sheetId="14" r:id="rId4"/>
    <sheet name="September" sheetId="30" r:id="rId5"/>
    <sheet name="October" sheetId="31" r:id="rId6"/>
    <sheet name="January" sheetId="9" state="hidden" r:id="rId7"/>
    <sheet name="February" sheetId="12" state="hidden" r:id="rId8"/>
    <sheet name="March" sheetId="10" state="hidden" r:id="rId9"/>
    <sheet name="May" sheetId="25" state="hidden" r:id="rId10"/>
    <sheet name="June" sheetId="26" state="hidden" r:id="rId11"/>
    <sheet name="July" sheetId="27" state="hidden" r:id="rId12"/>
    <sheet name="August" sheetId="28" state="hidden" r:id="rId13"/>
    <sheet name="November" sheetId="32" r:id="rId14"/>
    <sheet name="December" sheetId="34" r:id="rId15"/>
  </sheets>
  <externalReferences>
    <externalReference r:id="rId16"/>
  </externalReferences>
  <definedNames>
    <definedName name="_xlnm._FilterDatabase" localSheetId="3" hidden="1">April!$A$23:$AT$80</definedName>
    <definedName name="_xlnm._FilterDatabase" localSheetId="12" hidden="1">August!$A$23:$AT$91</definedName>
    <definedName name="_xlnm._FilterDatabase" localSheetId="0" hidden="1">Consolidated!$A$3:$AO$351</definedName>
    <definedName name="_xlnm._FilterDatabase" localSheetId="1" hidden="1">'Consolidated Data'!$A$2:$P$100</definedName>
    <definedName name="_xlnm._FilterDatabase" localSheetId="14" hidden="1">December!$A$23:$AT$67</definedName>
    <definedName name="_xlnm._FilterDatabase" localSheetId="7" hidden="1">February!$A$23:$AN$69</definedName>
    <definedName name="_xlnm._FilterDatabase" localSheetId="6" hidden="1">January!$A$23:$AS$42</definedName>
    <definedName name="_xlnm._FilterDatabase" localSheetId="11" hidden="1">July!$A$23:$AT$71</definedName>
    <definedName name="_xlnm._FilterDatabase" localSheetId="10" hidden="1">June!$A$23:$AT$76</definedName>
    <definedName name="_xlnm._FilterDatabase" localSheetId="8" hidden="1">March!$A$23:$AQ$78</definedName>
    <definedName name="_xlnm._FilterDatabase" localSheetId="9" hidden="1">May!$A$24:$AT$80</definedName>
    <definedName name="_xlnm._FilterDatabase" localSheetId="13" hidden="1">November!$A$23:$AT$67</definedName>
    <definedName name="_xlnm._FilterDatabase" localSheetId="5" hidden="1">October!$A$23:$AT$68</definedName>
    <definedName name="_xlnm._FilterDatabase" localSheetId="4" hidden="1">September!$A$23:$AS$70</definedName>
    <definedName name="_xlnm._FilterDatabase" localSheetId="2" hidden="1">'Validation List'!$1:$1048576</definedName>
    <definedName name="Lead">'Validation List'!#REF!</definedName>
    <definedName name="Z_6798E58F_7DD8_4241_8B48_FB682488ED8E_.wvu.FilterData" localSheetId="3" hidden="1">April!$A$23:$AU$23</definedName>
    <definedName name="Z_6798E58F_7DD8_4241_8B48_FB682488ED8E_.wvu.FilterData" localSheetId="12" hidden="1">August!$A$23:$AU$23</definedName>
    <definedName name="Z_6798E58F_7DD8_4241_8B48_FB682488ED8E_.wvu.FilterData" localSheetId="0" hidden="1">Consolidated!$A$3:$AB$230</definedName>
    <definedName name="Z_6798E58F_7DD8_4241_8B48_FB682488ED8E_.wvu.FilterData" localSheetId="14" hidden="1">December!$A$23:$AU$23</definedName>
    <definedName name="Z_6798E58F_7DD8_4241_8B48_FB682488ED8E_.wvu.FilterData" localSheetId="7" hidden="1">February!$A$23:$AO$23</definedName>
    <definedName name="Z_6798E58F_7DD8_4241_8B48_FB682488ED8E_.wvu.FilterData" localSheetId="6" hidden="1">January!$A$23:$AQ$23</definedName>
    <definedName name="Z_6798E58F_7DD8_4241_8B48_FB682488ED8E_.wvu.FilterData" localSheetId="11" hidden="1">July!$A$23:$AU$23</definedName>
    <definedName name="Z_6798E58F_7DD8_4241_8B48_FB682488ED8E_.wvu.FilterData" localSheetId="10" hidden="1">June!$A$23:$AU$23</definedName>
    <definedName name="Z_6798E58F_7DD8_4241_8B48_FB682488ED8E_.wvu.FilterData" localSheetId="8" hidden="1">March!$A$23:$AR$23</definedName>
    <definedName name="Z_6798E58F_7DD8_4241_8B48_FB682488ED8E_.wvu.FilterData" localSheetId="9" hidden="1">May!$A$24:$AU$24</definedName>
    <definedName name="Z_6798E58F_7DD8_4241_8B48_FB682488ED8E_.wvu.FilterData" localSheetId="13" hidden="1">November!$A$23:$AU$23</definedName>
    <definedName name="Z_6798E58F_7DD8_4241_8B48_FB682488ED8E_.wvu.FilterData" localSheetId="5" hidden="1">October!$A$23:$AU$23</definedName>
    <definedName name="Z_6798E58F_7DD8_4241_8B48_FB682488ED8E_.wvu.FilterData" localSheetId="4" hidden="1">September!$A$23:$AT$23</definedName>
    <definedName name="Z_6798E58F_7DD8_4241_8B48_FB682488ED8E_.wvu.FilterData" localSheetId="2" hidden="1">'Validation List'!$A$1:$M$1</definedName>
    <definedName name="Z_9256FF98_86AB_0B42_B871_E22DF6F442E9_.wvu.FilterData" localSheetId="3" hidden="1">April!$A$23:$AU$23</definedName>
    <definedName name="Z_9256FF98_86AB_0B42_B871_E22DF6F442E9_.wvu.FilterData" localSheetId="12" hidden="1">August!$A$23:$AU$23</definedName>
    <definedName name="Z_9256FF98_86AB_0B42_B871_E22DF6F442E9_.wvu.FilterData" localSheetId="0" hidden="1">Consolidated!$A$3:$AB$230</definedName>
    <definedName name="Z_9256FF98_86AB_0B42_B871_E22DF6F442E9_.wvu.FilterData" localSheetId="14" hidden="1">December!$A$23:$AU$23</definedName>
    <definedName name="Z_9256FF98_86AB_0B42_B871_E22DF6F442E9_.wvu.FilterData" localSheetId="7" hidden="1">February!$A$23:$AO$23</definedName>
    <definedName name="Z_9256FF98_86AB_0B42_B871_E22DF6F442E9_.wvu.FilterData" localSheetId="6" hidden="1">January!$A$23:$AQ$23</definedName>
    <definedName name="Z_9256FF98_86AB_0B42_B871_E22DF6F442E9_.wvu.FilterData" localSheetId="11" hidden="1">July!$A$23:$AU$23</definedName>
    <definedName name="Z_9256FF98_86AB_0B42_B871_E22DF6F442E9_.wvu.FilterData" localSheetId="10" hidden="1">June!$A$23:$AU$23</definedName>
    <definedName name="Z_9256FF98_86AB_0B42_B871_E22DF6F442E9_.wvu.FilterData" localSheetId="8" hidden="1">March!$A$23:$AR$23</definedName>
    <definedName name="Z_9256FF98_86AB_0B42_B871_E22DF6F442E9_.wvu.FilterData" localSheetId="9" hidden="1">May!$A$24:$AU$24</definedName>
    <definedName name="Z_9256FF98_86AB_0B42_B871_E22DF6F442E9_.wvu.FilterData" localSheetId="13" hidden="1">November!$A$23:$AU$23</definedName>
    <definedName name="Z_9256FF98_86AB_0B42_B871_E22DF6F442E9_.wvu.FilterData" localSheetId="5" hidden="1">October!$A$23:$AU$23</definedName>
    <definedName name="Z_9256FF98_86AB_0B42_B871_E22DF6F442E9_.wvu.FilterData" localSheetId="4" hidden="1">September!$A$23:$AT$23</definedName>
    <definedName name="Z_9256FF98_86AB_0B42_B871_E22DF6F442E9_.wvu.FilterData" localSheetId="2" hidden="1">'Validation List'!$A$1:$M$1</definedName>
    <definedName name="Z_F5995483_9480_4D43_B959_EF9F94D17B73_.wvu.FilterData" localSheetId="3" hidden="1">April!$A$23:$AU$23</definedName>
    <definedName name="Z_F5995483_9480_4D43_B959_EF9F94D17B73_.wvu.FilterData" localSheetId="12" hidden="1">August!$A$23:$AU$23</definedName>
    <definedName name="Z_F5995483_9480_4D43_B959_EF9F94D17B73_.wvu.FilterData" localSheetId="0" hidden="1">Consolidated!$A$3:$AB$230</definedName>
    <definedName name="Z_F5995483_9480_4D43_B959_EF9F94D17B73_.wvu.FilterData" localSheetId="14" hidden="1">December!$A$23:$AU$23</definedName>
    <definedName name="Z_F5995483_9480_4D43_B959_EF9F94D17B73_.wvu.FilterData" localSheetId="7" hidden="1">February!$A$23:$AO$23</definedName>
    <definedName name="Z_F5995483_9480_4D43_B959_EF9F94D17B73_.wvu.FilterData" localSheetId="6" hidden="1">January!$A$23:$AQ$23</definedName>
    <definedName name="Z_F5995483_9480_4D43_B959_EF9F94D17B73_.wvu.FilterData" localSheetId="11" hidden="1">July!$A$23:$AU$23</definedName>
    <definedName name="Z_F5995483_9480_4D43_B959_EF9F94D17B73_.wvu.FilterData" localSheetId="10" hidden="1">June!$A$23:$AU$23</definedName>
    <definedName name="Z_F5995483_9480_4D43_B959_EF9F94D17B73_.wvu.FilterData" localSheetId="8" hidden="1">March!$A$23:$AR$23</definedName>
    <definedName name="Z_F5995483_9480_4D43_B959_EF9F94D17B73_.wvu.FilterData" localSheetId="9" hidden="1">May!$A$24:$AU$24</definedName>
    <definedName name="Z_F5995483_9480_4D43_B959_EF9F94D17B73_.wvu.FilterData" localSheetId="13" hidden="1">November!$A$23:$AU$23</definedName>
    <definedName name="Z_F5995483_9480_4D43_B959_EF9F94D17B73_.wvu.FilterData" localSheetId="5" hidden="1">October!$A$23:$AU$23</definedName>
    <definedName name="Z_F5995483_9480_4D43_B959_EF9F94D17B73_.wvu.FilterData" localSheetId="4" hidden="1">September!$A$23:$AT$23</definedName>
    <definedName name="Z_F5995483_9480_4D43_B959_EF9F94D17B73_.wvu.FilterData" localSheetId="2" hidden="1">'Validation List'!$A$1:$M$1</definedName>
  </definedNames>
  <calcPr calcId="191028"/>
  <customWorkbookViews>
    <customWorkbookView name="Adam Snarski - Personal View" guid="{F5995483-9480-4D43-B959-EF9F94D17B73}" mergeInterval="0" personalView="1" xWindow="1570" yWindow="216" windowWidth="1907" windowHeight="1189" activeSheetId="4"/>
    <customWorkbookView name="Kathryn Capistrano - Personal View" guid="{6798E58F-7DD8-4241-8B48-FB682488ED8E}" mergeInterval="0" personalView="1" maximized="1" xWindow="-8" yWindow="-2009" windowWidth="3218" windowHeight="1968" activeSheetId="7"/>
    <customWorkbookView name="Shane Musseau - Personal View" guid="{9256FF98-86AB-0B42-B871-E22DF6F442E9}" mergeInterval="0" personalView="1" xWindow="1570" yWindow="216" windowWidth="1907" windowHeight="1189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31" l="1"/>
  <c r="G25" i="31"/>
  <c r="H25" i="31"/>
  <c r="I25" i="31"/>
  <c r="J25" i="31"/>
  <c r="F26" i="31"/>
  <c r="G26" i="31"/>
  <c r="H26" i="31"/>
  <c r="I26" i="31"/>
  <c r="J26" i="31"/>
  <c r="F27" i="31"/>
  <c r="G27" i="31"/>
  <c r="H27" i="31"/>
  <c r="I27" i="31"/>
  <c r="J27" i="31"/>
  <c r="F28" i="31"/>
  <c r="G28" i="31"/>
  <c r="H28" i="31"/>
  <c r="I28" i="31"/>
  <c r="J28" i="31"/>
  <c r="F29" i="31"/>
  <c r="G29" i="31"/>
  <c r="H29" i="31"/>
  <c r="I29" i="31"/>
  <c r="J29" i="31"/>
  <c r="F30" i="31"/>
  <c r="G30" i="31"/>
  <c r="H30" i="31"/>
  <c r="I30" i="31"/>
  <c r="J30" i="31"/>
  <c r="F31" i="31"/>
  <c r="G31" i="31"/>
  <c r="H31" i="31"/>
  <c r="I31" i="31"/>
  <c r="J31" i="31"/>
  <c r="F32" i="31"/>
  <c r="G32" i="31"/>
  <c r="H32" i="31"/>
  <c r="I32" i="31"/>
  <c r="J32" i="31"/>
  <c r="F33" i="31"/>
  <c r="G33" i="31"/>
  <c r="H33" i="31"/>
  <c r="I33" i="31"/>
  <c r="J33" i="31"/>
  <c r="F34" i="31"/>
  <c r="G34" i="31"/>
  <c r="H34" i="31"/>
  <c r="I34" i="31"/>
  <c r="J34" i="31"/>
  <c r="F35" i="31"/>
  <c r="G35" i="31"/>
  <c r="H35" i="31"/>
  <c r="I35" i="31"/>
  <c r="J35" i="31"/>
  <c r="F36" i="31"/>
  <c r="G36" i="31"/>
  <c r="H36" i="31"/>
  <c r="I36" i="31"/>
  <c r="J36" i="31"/>
  <c r="F37" i="31"/>
  <c r="G37" i="31"/>
  <c r="H37" i="31"/>
  <c r="I37" i="31"/>
  <c r="J37" i="31"/>
  <c r="F38" i="31"/>
  <c r="G38" i="31"/>
  <c r="H38" i="31"/>
  <c r="I38" i="31"/>
  <c r="J38" i="31"/>
  <c r="F39" i="31"/>
  <c r="G39" i="31"/>
  <c r="H39" i="31"/>
  <c r="I39" i="31"/>
  <c r="J39" i="31"/>
  <c r="F40" i="31"/>
  <c r="G40" i="31"/>
  <c r="H40" i="31"/>
  <c r="I40" i="31"/>
  <c r="J40" i="31"/>
  <c r="F41" i="31"/>
  <c r="G41" i="31"/>
  <c r="H41" i="31"/>
  <c r="I41" i="31"/>
  <c r="J41" i="31"/>
  <c r="F42" i="31"/>
  <c r="G42" i="31"/>
  <c r="H42" i="31"/>
  <c r="I42" i="31"/>
  <c r="J42" i="31"/>
  <c r="F43" i="31"/>
  <c r="G43" i="31"/>
  <c r="H43" i="31"/>
  <c r="I43" i="31"/>
  <c r="J43" i="31"/>
  <c r="F44" i="31"/>
  <c r="G44" i="31"/>
  <c r="H44" i="31"/>
  <c r="I44" i="31"/>
  <c r="J44" i="31"/>
  <c r="F45" i="31"/>
  <c r="G45" i="31"/>
  <c r="H45" i="31"/>
  <c r="I45" i="31"/>
  <c r="J45" i="31"/>
  <c r="F46" i="31"/>
  <c r="G46" i="31"/>
  <c r="H46" i="31"/>
  <c r="I46" i="31"/>
  <c r="J46" i="31"/>
  <c r="F47" i="31"/>
  <c r="G47" i="31"/>
  <c r="H47" i="31"/>
  <c r="I47" i="31"/>
  <c r="J47" i="31"/>
  <c r="F48" i="31"/>
  <c r="G48" i="31"/>
  <c r="H48" i="31"/>
  <c r="I48" i="31"/>
  <c r="J48" i="31"/>
  <c r="F49" i="31"/>
  <c r="G49" i="31"/>
  <c r="H49" i="31"/>
  <c r="I49" i="31"/>
  <c r="J49" i="31"/>
  <c r="F50" i="31"/>
  <c r="G50" i="31"/>
  <c r="H50" i="31"/>
  <c r="I50" i="31"/>
  <c r="J50" i="31"/>
  <c r="F51" i="31"/>
  <c r="G51" i="31"/>
  <c r="H51" i="31"/>
  <c r="I51" i="31"/>
  <c r="J51" i="31"/>
  <c r="F52" i="31"/>
  <c r="G52" i="31"/>
  <c r="H52" i="31"/>
  <c r="I52" i="31"/>
  <c r="J52" i="31"/>
  <c r="F53" i="31"/>
  <c r="G53" i="31"/>
  <c r="H53" i="31"/>
  <c r="I53" i="31"/>
  <c r="J53" i="31"/>
  <c r="F54" i="31"/>
  <c r="G54" i="31"/>
  <c r="H54" i="31"/>
  <c r="I54" i="31"/>
  <c r="J54" i="31"/>
  <c r="F55" i="31"/>
  <c r="G55" i="31"/>
  <c r="H55" i="31"/>
  <c r="I55" i="31"/>
  <c r="J55" i="31"/>
  <c r="F56" i="31"/>
  <c r="G56" i="31"/>
  <c r="H56" i="31"/>
  <c r="I56" i="31"/>
  <c r="J56" i="31"/>
  <c r="F57" i="31"/>
  <c r="G57" i="31"/>
  <c r="H57" i="31"/>
  <c r="I57" i="31"/>
  <c r="J57" i="31"/>
  <c r="F58" i="31"/>
  <c r="G58" i="31"/>
  <c r="H58" i="31"/>
  <c r="I58" i="31"/>
  <c r="J58" i="31"/>
  <c r="F59" i="31"/>
  <c r="G59" i="31"/>
  <c r="H59" i="31"/>
  <c r="I59" i="31"/>
  <c r="J59" i="31"/>
  <c r="F60" i="31"/>
  <c r="G60" i="31"/>
  <c r="H60" i="31"/>
  <c r="I60" i="31"/>
  <c r="J60" i="31"/>
  <c r="F61" i="31"/>
  <c r="G61" i="31"/>
  <c r="H61" i="31"/>
  <c r="I61" i="31"/>
  <c r="J61" i="31"/>
  <c r="F62" i="31"/>
  <c r="G62" i="31"/>
  <c r="H62" i="31"/>
  <c r="I62" i="31"/>
  <c r="J62" i="31"/>
  <c r="F63" i="31"/>
  <c r="G63" i="31"/>
  <c r="H63" i="31"/>
  <c r="I63" i="31"/>
  <c r="J63" i="31"/>
  <c r="F64" i="31"/>
  <c r="G64" i="31"/>
  <c r="H64" i="31"/>
  <c r="I64" i="31"/>
  <c r="J64" i="31"/>
  <c r="F65" i="31"/>
  <c r="G65" i="31"/>
  <c r="H65" i="31"/>
  <c r="I65" i="31"/>
  <c r="J65" i="31"/>
  <c r="F66" i="31"/>
  <c r="G66" i="31"/>
  <c r="H66" i="31"/>
  <c r="I66" i="31"/>
  <c r="J66" i="31"/>
  <c r="F67" i="31"/>
  <c r="G67" i="31"/>
  <c r="H67" i="31"/>
  <c r="I67" i="31"/>
  <c r="J67" i="31"/>
  <c r="F68" i="31"/>
  <c r="G68" i="31"/>
  <c r="H68" i="31"/>
  <c r="I68" i="31"/>
  <c r="J68" i="31"/>
  <c r="F69" i="31"/>
  <c r="G69" i="31"/>
  <c r="H69" i="31"/>
  <c r="I69" i="31"/>
  <c r="J69" i="31"/>
  <c r="F70" i="31"/>
  <c r="G70" i="31"/>
  <c r="H70" i="31"/>
  <c r="I70" i="31"/>
  <c r="J70" i="31"/>
  <c r="F71" i="31"/>
  <c r="G71" i="31"/>
  <c r="H71" i="31"/>
  <c r="I71" i="31"/>
  <c r="J71" i="31"/>
  <c r="F72" i="31"/>
  <c r="G72" i="31"/>
  <c r="H72" i="31"/>
  <c r="I72" i="31"/>
  <c r="J72" i="31"/>
  <c r="F73" i="31"/>
  <c r="G73" i="31"/>
  <c r="H73" i="31"/>
  <c r="I73" i="31"/>
  <c r="J73" i="31"/>
  <c r="F74" i="31"/>
  <c r="G74" i="31"/>
  <c r="H74" i="31"/>
  <c r="I74" i="31"/>
  <c r="J74" i="31"/>
  <c r="F75" i="31"/>
  <c r="G75" i="31"/>
  <c r="H75" i="31"/>
  <c r="I75" i="31"/>
  <c r="J75" i="31"/>
  <c r="F76" i="31"/>
  <c r="G76" i="31"/>
  <c r="H76" i="31"/>
  <c r="I76" i="31"/>
  <c r="J76" i="31"/>
  <c r="F77" i="31"/>
  <c r="G77" i="31"/>
  <c r="H77" i="31"/>
  <c r="I77" i="31"/>
  <c r="J77" i="31"/>
  <c r="F78" i="31"/>
  <c r="G78" i="31"/>
  <c r="H78" i="31"/>
  <c r="I78" i="31"/>
  <c r="J78" i="31"/>
  <c r="F79" i="31"/>
  <c r="G79" i="31"/>
  <c r="H79" i="31"/>
  <c r="I79" i="31"/>
  <c r="J79" i="31"/>
  <c r="F80" i="31"/>
  <c r="G80" i="31"/>
  <c r="H80" i="31"/>
  <c r="I80" i="31"/>
  <c r="J80" i="31"/>
  <c r="F81" i="31"/>
  <c r="G81" i="31"/>
  <c r="H81" i="31"/>
  <c r="I81" i="31"/>
  <c r="J81" i="31"/>
  <c r="F82" i="31"/>
  <c r="G82" i="31"/>
  <c r="H82" i="31"/>
  <c r="I82" i="31"/>
  <c r="J82" i="31"/>
  <c r="F83" i="31"/>
  <c r="G83" i="31"/>
  <c r="H83" i="31"/>
  <c r="I83" i="31"/>
  <c r="J83" i="31"/>
  <c r="F84" i="31"/>
  <c r="G84" i="31"/>
  <c r="H84" i="31"/>
  <c r="I84" i="31"/>
  <c r="J84" i="31"/>
  <c r="F85" i="31"/>
  <c r="G85" i="31"/>
  <c r="H85" i="31"/>
  <c r="I85" i="31"/>
  <c r="J85" i="31"/>
  <c r="F86" i="31"/>
  <c r="G86" i="31"/>
  <c r="H86" i="31"/>
  <c r="I86" i="31"/>
  <c r="J86" i="31"/>
  <c r="F87" i="31"/>
  <c r="G87" i="31"/>
  <c r="H87" i="31"/>
  <c r="I87" i="31"/>
  <c r="J87" i="31"/>
  <c r="F88" i="31"/>
  <c r="G88" i="31"/>
  <c r="H88" i="31"/>
  <c r="I88" i="31"/>
  <c r="J88" i="31"/>
  <c r="F89" i="31"/>
  <c r="G89" i="31"/>
  <c r="H89" i="31"/>
  <c r="I89" i="31"/>
  <c r="J89" i="31"/>
  <c r="F90" i="31"/>
  <c r="G90" i="31"/>
  <c r="H90" i="31"/>
  <c r="I90" i="31"/>
  <c r="J90" i="31"/>
  <c r="F91" i="31"/>
  <c r="G91" i="31"/>
  <c r="H91" i="31"/>
  <c r="I91" i="31"/>
  <c r="J91" i="31"/>
  <c r="F92" i="31"/>
  <c r="G92" i="31"/>
  <c r="H92" i="31"/>
  <c r="I92" i="31"/>
  <c r="J92" i="31"/>
  <c r="F93" i="31"/>
  <c r="G93" i="31"/>
  <c r="H93" i="31"/>
  <c r="I93" i="31"/>
  <c r="J93" i="31"/>
  <c r="O17" i="34" l="1"/>
  <c r="O19" i="34"/>
  <c r="AR17" i="34" l="1"/>
  <c r="AR19" i="34"/>
  <c r="I10" i="30" l="1"/>
  <c r="J9" i="30" s="1"/>
  <c r="I9" i="30"/>
  <c r="L11" i="25"/>
  <c r="AS90" i="34" l="1"/>
  <c r="AT90" i="34"/>
  <c r="AU87" i="34"/>
  <c r="AS52" i="34"/>
  <c r="AT52" i="34"/>
  <c r="AU88" i="34"/>
  <c r="AS55" i="34"/>
  <c r="AT55" i="34"/>
  <c r="AU89" i="34"/>
  <c r="AS87" i="34"/>
  <c r="AT87" i="34"/>
  <c r="AU90" i="34"/>
  <c r="L90" i="34"/>
  <c r="L52" i="34"/>
  <c r="L55" i="34"/>
  <c r="L87" i="34"/>
  <c r="J90" i="34"/>
  <c r="J52" i="34"/>
  <c r="J55" i="34"/>
  <c r="J87" i="34"/>
  <c r="I90" i="34"/>
  <c r="I52" i="34"/>
  <c r="I55" i="34"/>
  <c r="I87" i="34"/>
  <c r="H90" i="34"/>
  <c r="H52" i="34"/>
  <c r="H55" i="34"/>
  <c r="H87" i="34"/>
  <c r="G90" i="34"/>
  <c r="G52" i="34"/>
  <c r="G55" i="34"/>
  <c r="G87" i="34"/>
  <c r="F90" i="34"/>
  <c r="K90" i="34" s="1"/>
  <c r="F52" i="34"/>
  <c r="K52" i="34" s="1"/>
  <c r="F55" i="34"/>
  <c r="K55" i="34" s="1"/>
  <c r="F87" i="34"/>
  <c r="K87" i="34" s="1"/>
  <c r="E90" i="34"/>
  <c r="E52" i="34"/>
  <c r="E55" i="34"/>
  <c r="E87" i="34"/>
  <c r="D90" i="34"/>
  <c r="D52" i="34"/>
  <c r="D55" i="34"/>
  <c r="D87" i="34"/>
  <c r="C90" i="34"/>
  <c r="C52" i="34"/>
  <c r="C55" i="34"/>
  <c r="C87" i="34"/>
  <c r="B90" i="34"/>
  <c r="B52" i="34"/>
  <c r="B55" i="34"/>
  <c r="B87" i="34"/>
  <c r="AU87" i="32"/>
  <c r="AU88" i="32"/>
  <c r="AU89" i="32"/>
  <c r="AU90" i="32"/>
  <c r="AT90" i="32"/>
  <c r="AT52" i="32"/>
  <c r="AT55" i="32"/>
  <c r="AT87" i="32"/>
  <c r="AS90" i="32"/>
  <c r="AS52" i="32"/>
  <c r="AS55" i="32"/>
  <c r="AS87" i="32"/>
  <c r="L90" i="32"/>
  <c r="L52" i="32"/>
  <c r="L55" i="32"/>
  <c r="L87" i="32"/>
  <c r="J90" i="32"/>
  <c r="J52" i="32"/>
  <c r="J55" i="32"/>
  <c r="J87" i="32"/>
  <c r="I90" i="32"/>
  <c r="I52" i="32"/>
  <c r="I55" i="32"/>
  <c r="I87" i="32"/>
  <c r="H90" i="32"/>
  <c r="H52" i="32"/>
  <c r="H55" i="32"/>
  <c r="H87" i="32"/>
  <c r="G90" i="32"/>
  <c r="G52" i="32"/>
  <c r="G55" i="32"/>
  <c r="G87" i="32"/>
  <c r="F90" i="32"/>
  <c r="K90" i="32" s="1"/>
  <c r="F52" i="32"/>
  <c r="K52" i="32" s="1"/>
  <c r="F55" i="32"/>
  <c r="K55" i="32" s="1"/>
  <c r="F87" i="32"/>
  <c r="K87" i="32" s="1"/>
  <c r="E90" i="32"/>
  <c r="E52" i="32"/>
  <c r="E55" i="32"/>
  <c r="E87" i="32"/>
  <c r="D90" i="32"/>
  <c r="D52" i="32"/>
  <c r="D55" i="32"/>
  <c r="D87" i="32"/>
  <c r="C90" i="32"/>
  <c r="C52" i="32"/>
  <c r="C55" i="32"/>
  <c r="C87" i="32"/>
  <c r="B90" i="32"/>
  <c r="B52" i="32"/>
  <c r="B55" i="32"/>
  <c r="B87" i="32"/>
  <c r="AU90" i="31"/>
  <c r="AU91" i="31"/>
  <c r="AU92" i="31"/>
  <c r="AU93" i="31"/>
  <c r="AT93" i="31"/>
  <c r="AT52" i="31"/>
  <c r="AT55" i="31"/>
  <c r="AT90" i="31"/>
  <c r="AS93" i="31"/>
  <c r="AS52" i="31"/>
  <c r="AS55" i="31"/>
  <c r="AS90" i="31"/>
  <c r="L93" i="31"/>
  <c r="L52" i="31"/>
  <c r="L55" i="31"/>
  <c r="L90" i="31"/>
  <c r="K93" i="31"/>
  <c r="K52" i="31"/>
  <c r="K55" i="31"/>
  <c r="K90" i="31"/>
  <c r="AV93" i="31" s="1"/>
  <c r="E93" i="31"/>
  <c r="E52" i="31"/>
  <c r="E55" i="31"/>
  <c r="E90" i="31"/>
  <c r="D93" i="31"/>
  <c r="D52" i="31"/>
  <c r="D55" i="31"/>
  <c r="D90" i="31"/>
  <c r="C93" i="31"/>
  <c r="C52" i="31"/>
  <c r="C55" i="31"/>
  <c r="C90" i="31"/>
  <c r="B93" i="31"/>
  <c r="B52" i="31"/>
  <c r="B55" i="31"/>
  <c r="B90" i="31"/>
  <c r="AV90" i="31" l="1"/>
  <c r="AV87" i="32"/>
  <c r="AV90" i="32"/>
  <c r="AV87" i="34"/>
  <c r="AV90" i="34"/>
  <c r="M87" i="34"/>
  <c r="M55" i="34"/>
  <c r="M52" i="34"/>
  <c r="M90" i="34"/>
  <c r="M87" i="32"/>
  <c r="M55" i="32"/>
  <c r="M52" i="32"/>
  <c r="M90" i="32"/>
  <c r="M90" i="31"/>
  <c r="M55" i="31"/>
  <c r="M52" i="31"/>
  <c r="M93" i="31"/>
  <c r="K12" i="10"/>
  <c r="Q19" i="30" l="1"/>
  <c r="R19" i="30"/>
  <c r="S19" i="30"/>
  <c r="T19" i="30"/>
  <c r="U19" i="30"/>
  <c r="V19" i="30"/>
  <c r="W19" i="30"/>
  <c r="X19" i="30"/>
  <c r="Y19" i="30"/>
  <c r="Z19" i="30"/>
  <c r="AA19" i="30"/>
  <c r="AB19" i="30"/>
  <c r="AC19" i="30"/>
  <c r="AD19" i="30"/>
  <c r="AE19" i="30"/>
  <c r="AF19" i="30"/>
  <c r="AG19" i="30"/>
  <c r="AH19" i="30"/>
  <c r="AI19" i="30"/>
  <c r="AJ19" i="30"/>
  <c r="AK19" i="30"/>
  <c r="AL19" i="30"/>
  <c r="AM19" i="30"/>
  <c r="AN19" i="30"/>
  <c r="AO19" i="30"/>
  <c r="AP19" i="30"/>
  <c r="AQ19" i="30"/>
  <c r="S17" i="30"/>
  <c r="Q17" i="30"/>
  <c r="R17" i="30"/>
  <c r="T17" i="30"/>
  <c r="U17" i="30"/>
  <c r="V17" i="30"/>
  <c r="W17" i="30"/>
  <c r="X17" i="30"/>
  <c r="Y17" i="30"/>
  <c r="Z17" i="30"/>
  <c r="AA17" i="30"/>
  <c r="AB17" i="30"/>
  <c r="AC17" i="30"/>
  <c r="AD17" i="30"/>
  <c r="AE17" i="30"/>
  <c r="AF17" i="30"/>
  <c r="AG17" i="30"/>
  <c r="AH17" i="30"/>
  <c r="AI17" i="30"/>
  <c r="AJ17" i="30"/>
  <c r="AK17" i="30"/>
  <c r="AL17" i="30"/>
  <c r="AM17" i="30"/>
  <c r="AN17" i="30"/>
  <c r="AO17" i="30"/>
  <c r="AP17" i="30"/>
  <c r="AQ17" i="30"/>
  <c r="P17" i="30"/>
  <c r="AU81" i="34" l="1"/>
  <c r="AU82" i="34"/>
  <c r="AU83" i="34"/>
  <c r="AU84" i="34"/>
  <c r="AU85" i="34"/>
  <c r="AU86" i="34"/>
  <c r="AT34" i="34"/>
  <c r="AT26" i="34"/>
  <c r="AT77" i="34"/>
  <c r="AT51" i="34"/>
  <c r="AT38" i="34"/>
  <c r="AT37" i="34"/>
  <c r="AT48" i="34"/>
  <c r="AS34" i="34"/>
  <c r="AS26" i="34"/>
  <c r="AS77" i="34"/>
  <c r="AS51" i="34"/>
  <c r="AS38" i="34"/>
  <c r="AS37" i="34"/>
  <c r="AS48" i="34"/>
  <c r="L34" i="34"/>
  <c r="L26" i="34"/>
  <c r="L77" i="34"/>
  <c r="L51" i="34"/>
  <c r="L38" i="34"/>
  <c r="L37" i="34"/>
  <c r="L48" i="34"/>
  <c r="J34" i="34"/>
  <c r="J26" i="34"/>
  <c r="J77" i="34"/>
  <c r="J51" i="34"/>
  <c r="J38" i="34"/>
  <c r="J37" i="34"/>
  <c r="J48" i="34"/>
  <c r="I34" i="34"/>
  <c r="I26" i="34"/>
  <c r="I77" i="34"/>
  <c r="I51" i="34"/>
  <c r="I38" i="34"/>
  <c r="I37" i="34"/>
  <c r="I48" i="34"/>
  <c r="H34" i="34"/>
  <c r="H26" i="34"/>
  <c r="H77" i="34"/>
  <c r="H51" i="34"/>
  <c r="H38" i="34"/>
  <c r="H37" i="34"/>
  <c r="H48" i="34"/>
  <c r="G34" i="34"/>
  <c r="G26" i="34"/>
  <c r="G77" i="34"/>
  <c r="G51" i="34"/>
  <c r="G38" i="34"/>
  <c r="G37" i="34"/>
  <c r="G48" i="34"/>
  <c r="F34" i="34"/>
  <c r="F26" i="34"/>
  <c r="F77" i="34"/>
  <c r="F51" i="34"/>
  <c r="F38" i="34"/>
  <c r="F37" i="34"/>
  <c r="F48" i="34"/>
  <c r="E34" i="34"/>
  <c r="E26" i="34"/>
  <c r="E77" i="34"/>
  <c r="E51" i="34"/>
  <c r="E38" i="34"/>
  <c r="E37" i="34"/>
  <c r="E48" i="34"/>
  <c r="D34" i="34"/>
  <c r="D26" i="34"/>
  <c r="D77" i="34"/>
  <c r="D51" i="34"/>
  <c r="D38" i="34"/>
  <c r="D37" i="34"/>
  <c r="D48" i="34"/>
  <c r="C34" i="34"/>
  <c r="C26" i="34"/>
  <c r="C77" i="34"/>
  <c r="C51" i="34"/>
  <c r="C38" i="34"/>
  <c r="C37" i="34"/>
  <c r="C48" i="34"/>
  <c r="B34" i="34"/>
  <c r="B26" i="34"/>
  <c r="B77" i="34"/>
  <c r="B51" i="34"/>
  <c r="B38" i="34"/>
  <c r="B37" i="34"/>
  <c r="B48" i="34"/>
  <c r="AU81" i="32"/>
  <c r="AU82" i="32"/>
  <c r="AU83" i="32"/>
  <c r="AU84" i="32"/>
  <c r="AU85" i="32"/>
  <c r="AU86" i="32"/>
  <c r="AT34" i="32"/>
  <c r="AT26" i="32"/>
  <c r="AT77" i="32"/>
  <c r="AT51" i="32"/>
  <c r="AT38" i="32"/>
  <c r="AT37" i="32"/>
  <c r="AT48" i="32"/>
  <c r="AS34" i="32"/>
  <c r="AS26" i="32"/>
  <c r="AS77" i="32"/>
  <c r="AS51" i="32"/>
  <c r="AS38" i="32"/>
  <c r="AS37" i="32"/>
  <c r="AS48" i="32"/>
  <c r="L34" i="32"/>
  <c r="L26" i="32"/>
  <c r="L77" i="32"/>
  <c r="L51" i="32"/>
  <c r="L38" i="32"/>
  <c r="L37" i="32"/>
  <c r="L48" i="32"/>
  <c r="J34" i="32"/>
  <c r="J26" i="32"/>
  <c r="J77" i="32"/>
  <c r="J51" i="32"/>
  <c r="J38" i="32"/>
  <c r="J37" i="32"/>
  <c r="J48" i="32"/>
  <c r="I34" i="32"/>
  <c r="I26" i="32"/>
  <c r="I77" i="32"/>
  <c r="I51" i="32"/>
  <c r="I38" i="32"/>
  <c r="I37" i="32"/>
  <c r="I48" i="32"/>
  <c r="H34" i="32"/>
  <c r="H26" i="32"/>
  <c r="H77" i="32"/>
  <c r="H51" i="32"/>
  <c r="H38" i="32"/>
  <c r="H37" i="32"/>
  <c r="H48" i="32"/>
  <c r="G34" i="32"/>
  <c r="G26" i="32"/>
  <c r="G77" i="32"/>
  <c r="G51" i="32"/>
  <c r="G38" i="32"/>
  <c r="G37" i="32"/>
  <c r="G48" i="32"/>
  <c r="F34" i="32"/>
  <c r="F26" i="32"/>
  <c r="F77" i="32"/>
  <c r="F51" i="32"/>
  <c r="F38" i="32"/>
  <c r="F37" i="32"/>
  <c r="F48" i="32"/>
  <c r="E34" i="32"/>
  <c r="E26" i="32"/>
  <c r="E77" i="32"/>
  <c r="E51" i="32"/>
  <c r="E38" i="32"/>
  <c r="E37" i="32"/>
  <c r="E48" i="32"/>
  <c r="D34" i="32"/>
  <c r="D26" i="32"/>
  <c r="D77" i="32"/>
  <c r="D51" i="32"/>
  <c r="D38" i="32"/>
  <c r="D37" i="32"/>
  <c r="D48" i="32"/>
  <c r="C34" i="32"/>
  <c r="C26" i="32"/>
  <c r="C77" i="32"/>
  <c r="C51" i="32"/>
  <c r="C38" i="32"/>
  <c r="C37" i="32"/>
  <c r="C48" i="32"/>
  <c r="B34" i="32"/>
  <c r="B26" i="32"/>
  <c r="B77" i="32"/>
  <c r="B51" i="32"/>
  <c r="B38" i="32"/>
  <c r="B37" i="32"/>
  <c r="B48" i="32"/>
  <c r="AU84" i="31"/>
  <c r="AU85" i="31"/>
  <c r="AU86" i="31"/>
  <c r="AU87" i="31"/>
  <c r="AU88" i="31"/>
  <c r="AU89" i="31"/>
  <c r="AT34" i="31"/>
  <c r="AT26" i="31"/>
  <c r="AT79" i="31"/>
  <c r="AT51" i="31"/>
  <c r="AT38" i="31"/>
  <c r="AT37" i="31"/>
  <c r="AT48" i="31"/>
  <c r="AS34" i="31"/>
  <c r="AS26" i="31"/>
  <c r="AS79" i="31"/>
  <c r="AS51" i="31"/>
  <c r="AS38" i="31"/>
  <c r="AS37" i="31"/>
  <c r="AS48" i="31"/>
  <c r="L34" i="31"/>
  <c r="L26" i="31"/>
  <c r="L79" i="31"/>
  <c r="L51" i="31"/>
  <c r="L38" i="31"/>
  <c r="L37" i="31"/>
  <c r="L48" i="31"/>
  <c r="E34" i="31"/>
  <c r="E26" i="31"/>
  <c r="E79" i="31"/>
  <c r="E51" i="31"/>
  <c r="E38" i="31"/>
  <c r="E37" i="31"/>
  <c r="E48" i="31"/>
  <c r="D34" i="31"/>
  <c r="D26" i="31"/>
  <c r="D79" i="31"/>
  <c r="D51" i="31"/>
  <c r="D38" i="31"/>
  <c r="D37" i="31"/>
  <c r="D48" i="31"/>
  <c r="C34" i="31"/>
  <c r="C26" i="31"/>
  <c r="C79" i="31"/>
  <c r="C51" i="31"/>
  <c r="C38" i="31"/>
  <c r="C37" i="31"/>
  <c r="C48" i="31"/>
  <c r="B34" i="31"/>
  <c r="B26" i="31"/>
  <c r="B79" i="31"/>
  <c r="B51" i="31"/>
  <c r="B38" i="31"/>
  <c r="B37" i="31"/>
  <c r="B48" i="31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3" i="35"/>
  <c r="AT87" i="30"/>
  <c r="AT88" i="30"/>
  <c r="AT89" i="30"/>
  <c r="AT90" i="30"/>
  <c r="AT91" i="30"/>
  <c r="AT92" i="30"/>
  <c r="AT93" i="30"/>
  <c r="AS34" i="30"/>
  <c r="AS26" i="30"/>
  <c r="AS79" i="30"/>
  <c r="AS52" i="30"/>
  <c r="AS39" i="30"/>
  <c r="AS38" i="30"/>
  <c r="AS49" i="30"/>
  <c r="AR34" i="30"/>
  <c r="AR26" i="30"/>
  <c r="AR79" i="30"/>
  <c r="AR52" i="30"/>
  <c r="AR39" i="30"/>
  <c r="AR38" i="30"/>
  <c r="AR49" i="30"/>
  <c r="L38" i="30"/>
  <c r="L49" i="30"/>
  <c r="J38" i="30"/>
  <c r="J49" i="30"/>
  <c r="I38" i="30"/>
  <c r="I49" i="30"/>
  <c r="H38" i="30"/>
  <c r="H49" i="30"/>
  <c r="G38" i="30"/>
  <c r="G49" i="30"/>
  <c r="F38" i="30"/>
  <c r="F49" i="30"/>
  <c r="E38" i="30"/>
  <c r="E49" i="30"/>
  <c r="D38" i="30"/>
  <c r="D49" i="30"/>
  <c r="C38" i="30"/>
  <c r="C49" i="30"/>
  <c r="B38" i="30"/>
  <c r="B49" i="30"/>
  <c r="L34" i="30"/>
  <c r="L26" i="30"/>
  <c r="L79" i="30"/>
  <c r="L52" i="30"/>
  <c r="L39" i="30"/>
  <c r="J34" i="30"/>
  <c r="J26" i="30"/>
  <c r="J79" i="30"/>
  <c r="J52" i="30"/>
  <c r="J39" i="30"/>
  <c r="I34" i="30"/>
  <c r="I26" i="30"/>
  <c r="I79" i="30"/>
  <c r="I52" i="30"/>
  <c r="I39" i="30"/>
  <c r="H34" i="30"/>
  <c r="H26" i="30"/>
  <c r="H79" i="30"/>
  <c r="H52" i="30"/>
  <c r="H39" i="30"/>
  <c r="G34" i="30"/>
  <c r="G26" i="30"/>
  <c r="G79" i="30"/>
  <c r="G52" i="30"/>
  <c r="G39" i="30"/>
  <c r="F34" i="30"/>
  <c r="F26" i="30"/>
  <c r="F79" i="30"/>
  <c r="F52" i="30"/>
  <c r="F39" i="30"/>
  <c r="E34" i="30"/>
  <c r="E26" i="30"/>
  <c r="E79" i="30"/>
  <c r="E52" i="30"/>
  <c r="E39" i="30"/>
  <c r="D34" i="30"/>
  <c r="D26" i="30"/>
  <c r="D79" i="30"/>
  <c r="D52" i="30"/>
  <c r="D39" i="30"/>
  <c r="C34" i="30"/>
  <c r="C26" i="30"/>
  <c r="C79" i="30"/>
  <c r="C52" i="30"/>
  <c r="C39" i="30"/>
  <c r="B34" i="30"/>
  <c r="B26" i="30"/>
  <c r="B79" i="30"/>
  <c r="B52" i="30"/>
  <c r="B39" i="30"/>
  <c r="K51" i="34" l="1"/>
  <c r="K34" i="31"/>
  <c r="K34" i="34"/>
  <c r="K38" i="34"/>
  <c r="M38" i="34" s="1"/>
  <c r="K39" i="30"/>
  <c r="K48" i="32"/>
  <c r="K37" i="32"/>
  <c r="K38" i="30"/>
  <c r="M38" i="30" s="1"/>
  <c r="K38" i="31"/>
  <c r="M38" i="31" s="1"/>
  <c r="K51" i="31"/>
  <c r="M51" i="31" s="1"/>
  <c r="K79" i="31"/>
  <c r="K26" i="31"/>
  <c r="M26" i="31" s="1"/>
  <c r="K48" i="34"/>
  <c r="K37" i="34"/>
  <c r="K77" i="34"/>
  <c r="M77" i="34" s="1"/>
  <c r="K26" i="34"/>
  <c r="M26" i="34" s="1"/>
  <c r="K52" i="30"/>
  <c r="M52" i="30" s="1"/>
  <c r="K38" i="32"/>
  <c r="M38" i="32" s="1"/>
  <c r="K51" i="32"/>
  <c r="M51" i="32" s="1"/>
  <c r="K26" i="32"/>
  <c r="M26" i="32" s="1"/>
  <c r="K79" i="30"/>
  <c r="M79" i="30" s="1"/>
  <c r="K26" i="30"/>
  <c r="M26" i="30" s="1"/>
  <c r="K34" i="30"/>
  <c r="M34" i="30" s="1"/>
  <c r="K77" i="32"/>
  <c r="K48" i="31"/>
  <c r="K49" i="30"/>
  <c r="M49" i="30" s="1"/>
  <c r="K37" i="31"/>
  <c r="K34" i="32"/>
  <c r="M51" i="34"/>
  <c r="M34" i="34"/>
  <c r="M48" i="32"/>
  <c r="M37" i="32"/>
  <c r="M34" i="31"/>
  <c r="M39" i="30"/>
  <c r="F88" i="28"/>
  <c r="F89" i="28"/>
  <c r="F90" i="28"/>
  <c r="F91" i="28"/>
  <c r="F56" i="28"/>
  <c r="F32" i="28"/>
  <c r="F72" i="28"/>
  <c r="F30" i="28"/>
  <c r="F60" i="28"/>
  <c r="F33" i="28"/>
  <c r="F54" i="28"/>
  <c r="F53" i="28"/>
  <c r="H89" i="28"/>
  <c r="H90" i="28"/>
  <c r="H91" i="28"/>
  <c r="H56" i="28"/>
  <c r="H32" i="28"/>
  <c r="H72" i="28"/>
  <c r="H30" i="28"/>
  <c r="H60" i="28"/>
  <c r="H33" i="28"/>
  <c r="H54" i="28"/>
  <c r="H53" i="28"/>
  <c r="G89" i="28"/>
  <c r="G90" i="28"/>
  <c r="G91" i="28"/>
  <c r="G56" i="28"/>
  <c r="G32" i="28"/>
  <c r="I88" i="28"/>
  <c r="M48" i="34" l="1"/>
  <c r="M37" i="34"/>
  <c r="M37" i="31"/>
  <c r="M34" i="32"/>
  <c r="M79" i="31"/>
  <c r="M48" i="31"/>
  <c r="M77" i="32"/>
  <c r="C3" i="28"/>
  <c r="C1" i="28"/>
  <c r="D1" i="28" s="1"/>
  <c r="N17" i="28"/>
  <c r="O17" i="28"/>
  <c r="P17" i="28"/>
  <c r="Q17" i="28"/>
  <c r="R17" i="28"/>
  <c r="S17" i="28"/>
  <c r="T17" i="28"/>
  <c r="U17" i="28"/>
  <c r="V17" i="28"/>
  <c r="W17" i="28"/>
  <c r="X17" i="28"/>
  <c r="Y17" i="28"/>
  <c r="Z17" i="28"/>
  <c r="AA17" i="28"/>
  <c r="AB17" i="28"/>
  <c r="AC17" i="28"/>
  <c r="AD17" i="28"/>
  <c r="AE17" i="28"/>
  <c r="AF17" i="28"/>
  <c r="AG17" i="28"/>
  <c r="AH17" i="28"/>
  <c r="AI17" i="28"/>
  <c r="AJ17" i="28"/>
  <c r="AK17" i="28"/>
  <c r="AL17" i="28"/>
  <c r="AM17" i="28"/>
  <c r="AN17" i="28"/>
  <c r="AO17" i="28"/>
  <c r="N18" i="28"/>
  <c r="O23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AN19" i="28"/>
  <c r="AO19" i="28"/>
  <c r="C6" i="28"/>
  <c r="F24" i="28"/>
  <c r="F25" i="28"/>
  <c r="F26" i="28"/>
  <c r="F27" i="28"/>
  <c r="F28" i="28"/>
  <c r="F29" i="28"/>
  <c r="F31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5" i="28"/>
  <c r="F57" i="28"/>
  <c r="F58" i="28"/>
  <c r="F59" i="28"/>
  <c r="F61" i="28"/>
  <c r="F62" i="28"/>
  <c r="F63" i="28"/>
  <c r="F64" i="28"/>
  <c r="F65" i="28"/>
  <c r="F66" i="28"/>
  <c r="F67" i="28"/>
  <c r="F68" i="28"/>
  <c r="F69" i="28"/>
  <c r="F70" i="28"/>
  <c r="F71" i="28"/>
  <c r="F73" i="28"/>
  <c r="F74" i="28"/>
  <c r="F75" i="28"/>
  <c r="F76" i="28"/>
  <c r="F77" i="28"/>
  <c r="F78" i="28"/>
  <c r="F79" i="28"/>
  <c r="F80" i="28"/>
  <c r="F81" i="28"/>
  <c r="F82" i="28"/>
  <c r="F83" i="28"/>
  <c r="F84" i="28"/>
  <c r="F85" i="28"/>
  <c r="F86" i="28"/>
  <c r="F87" i="28"/>
  <c r="G24" i="28"/>
  <c r="G25" i="28"/>
  <c r="G26" i="28"/>
  <c r="G27" i="28"/>
  <c r="G28" i="28"/>
  <c r="G29" i="28"/>
  <c r="G31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K46" i="28" s="1"/>
  <c r="M46" i="28" s="1"/>
  <c r="G47" i="28"/>
  <c r="G48" i="28"/>
  <c r="G49" i="28"/>
  <c r="G50" i="28"/>
  <c r="G51" i="28"/>
  <c r="G52" i="28"/>
  <c r="G55" i="28"/>
  <c r="G57" i="28"/>
  <c r="G58" i="28"/>
  <c r="G59" i="28"/>
  <c r="G61" i="28"/>
  <c r="G62" i="28"/>
  <c r="G63" i="28"/>
  <c r="G64" i="28"/>
  <c r="G65" i="28"/>
  <c r="G66" i="28"/>
  <c r="K66" i="28" s="1"/>
  <c r="AV66" i="28" s="1"/>
  <c r="G67" i="28"/>
  <c r="G68" i="28"/>
  <c r="G69" i="28"/>
  <c r="G70" i="28"/>
  <c r="G71" i="28"/>
  <c r="G73" i="28"/>
  <c r="G74" i="28"/>
  <c r="G75" i="28"/>
  <c r="G76" i="28"/>
  <c r="G77" i="28"/>
  <c r="G78" i="28"/>
  <c r="G79" i="28"/>
  <c r="G80" i="28"/>
  <c r="G81" i="28"/>
  <c r="G82" i="28"/>
  <c r="G83" i="28"/>
  <c r="K83" i="28" s="1"/>
  <c r="M83" i="28" s="1"/>
  <c r="G84" i="28"/>
  <c r="G85" i="28"/>
  <c r="G86" i="28"/>
  <c r="G87" i="28"/>
  <c r="G88" i="28"/>
  <c r="G72" i="28"/>
  <c r="G30" i="28"/>
  <c r="G60" i="28"/>
  <c r="G33" i="28"/>
  <c r="G54" i="28"/>
  <c r="G53" i="28"/>
  <c r="H24" i="28"/>
  <c r="H25" i="28"/>
  <c r="H26" i="28"/>
  <c r="H27" i="28"/>
  <c r="H28" i="28"/>
  <c r="H29" i="28"/>
  <c r="H31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5" i="28"/>
  <c r="H57" i="28"/>
  <c r="H58" i="28"/>
  <c r="H59" i="28"/>
  <c r="H61" i="28"/>
  <c r="H62" i="28"/>
  <c r="H63" i="28"/>
  <c r="H64" i="28"/>
  <c r="H65" i="28"/>
  <c r="H66" i="28"/>
  <c r="H67" i="28"/>
  <c r="H68" i="28"/>
  <c r="H69" i="28"/>
  <c r="H70" i="28"/>
  <c r="H71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I24" i="28"/>
  <c r="I25" i="28"/>
  <c r="I26" i="28"/>
  <c r="I27" i="28"/>
  <c r="I28" i="28"/>
  <c r="I29" i="28"/>
  <c r="I31" i="28"/>
  <c r="I34" i="28"/>
  <c r="I35" i="28"/>
  <c r="I36" i="28"/>
  <c r="I37" i="28"/>
  <c r="I38" i="28"/>
  <c r="I39" i="28"/>
  <c r="I40" i="28"/>
  <c r="I41" i="28"/>
  <c r="I42" i="28"/>
  <c r="I43" i="28"/>
  <c r="I44" i="28"/>
  <c r="I45" i="28"/>
  <c r="I46" i="28"/>
  <c r="I47" i="28"/>
  <c r="I48" i="28"/>
  <c r="I49" i="28"/>
  <c r="I50" i="28"/>
  <c r="I51" i="28"/>
  <c r="I52" i="28"/>
  <c r="I55" i="28"/>
  <c r="I57" i="28"/>
  <c r="I58" i="28"/>
  <c r="I59" i="28"/>
  <c r="I61" i="28"/>
  <c r="I62" i="28"/>
  <c r="I63" i="28"/>
  <c r="I64" i="28"/>
  <c r="I65" i="28"/>
  <c r="I66" i="28"/>
  <c r="I67" i="28"/>
  <c r="I68" i="28"/>
  <c r="I69" i="28"/>
  <c r="I70" i="28"/>
  <c r="I71" i="28"/>
  <c r="I73" i="28"/>
  <c r="I74" i="28"/>
  <c r="I75" i="28"/>
  <c r="I76" i="28"/>
  <c r="I77" i="28"/>
  <c r="I78" i="28"/>
  <c r="I79" i="28"/>
  <c r="I80" i="28"/>
  <c r="I81" i="28"/>
  <c r="I82" i="28"/>
  <c r="I83" i="28"/>
  <c r="I84" i="28"/>
  <c r="I85" i="28"/>
  <c r="I86" i="28"/>
  <c r="I87" i="28"/>
  <c r="I89" i="28"/>
  <c r="I90" i="28"/>
  <c r="I91" i="28"/>
  <c r="K91" i="28" s="1"/>
  <c r="AV91" i="28" s="1"/>
  <c r="I56" i="28"/>
  <c r="I32" i="28"/>
  <c r="I72" i="28"/>
  <c r="I30" i="28"/>
  <c r="I60" i="28"/>
  <c r="I33" i="28"/>
  <c r="I54" i="28"/>
  <c r="I53" i="28"/>
  <c r="J24" i="28"/>
  <c r="J25" i="28"/>
  <c r="J26" i="28"/>
  <c r="J27" i="28"/>
  <c r="J28" i="28"/>
  <c r="J29" i="28"/>
  <c r="J31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5" i="28"/>
  <c r="J57" i="28"/>
  <c r="J58" i="28"/>
  <c r="J59" i="28"/>
  <c r="J61" i="28"/>
  <c r="J62" i="28"/>
  <c r="J63" i="28"/>
  <c r="J64" i="28"/>
  <c r="J65" i="28"/>
  <c r="J66" i="28"/>
  <c r="J67" i="28"/>
  <c r="J68" i="28"/>
  <c r="J69" i="28"/>
  <c r="K69" i="28" s="1"/>
  <c r="J70" i="28"/>
  <c r="J71" i="28"/>
  <c r="J73" i="28"/>
  <c r="J74" i="28"/>
  <c r="J75" i="28"/>
  <c r="J76" i="28"/>
  <c r="J77" i="28"/>
  <c r="J78" i="28"/>
  <c r="J79" i="28"/>
  <c r="J80" i="28"/>
  <c r="J81" i="28"/>
  <c r="J82" i="28"/>
  <c r="J83" i="28"/>
  <c r="J84" i="28"/>
  <c r="J85" i="28"/>
  <c r="K85" i="28" s="1"/>
  <c r="J86" i="28"/>
  <c r="J87" i="28"/>
  <c r="J88" i="28"/>
  <c r="J89" i="28"/>
  <c r="J90" i="28"/>
  <c r="J91" i="28"/>
  <c r="J56" i="28"/>
  <c r="J32" i="28"/>
  <c r="K32" i="28" s="1"/>
  <c r="AV32" i="28" s="1"/>
  <c r="J72" i="28"/>
  <c r="J30" i="28"/>
  <c r="J60" i="28"/>
  <c r="J33" i="28"/>
  <c r="J54" i="28"/>
  <c r="J53" i="28"/>
  <c r="L24" i="28"/>
  <c r="L25" i="28"/>
  <c r="L26" i="28"/>
  <c r="L27" i="28"/>
  <c r="L28" i="28"/>
  <c r="L29" i="28"/>
  <c r="L31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5" i="28"/>
  <c r="L57" i="28"/>
  <c r="L58" i="28"/>
  <c r="L59" i="28"/>
  <c r="L61" i="28"/>
  <c r="L62" i="28"/>
  <c r="L63" i="28"/>
  <c r="L64" i="28"/>
  <c r="L65" i="28"/>
  <c r="L66" i="28"/>
  <c r="L67" i="28"/>
  <c r="L68" i="28"/>
  <c r="L69" i="28"/>
  <c r="L70" i="28"/>
  <c r="L71" i="28"/>
  <c r="L73" i="28"/>
  <c r="L74" i="28"/>
  <c r="L75" i="28"/>
  <c r="L76" i="28"/>
  <c r="L77" i="28"/>
  <c r="L78" i="28"/>
  <c r="L79" i="28"/>
  <c r="L80" i="28"/>
  <c r="L81" i="28"/>
  <c r="L82" i="28"/>
  <c r="L83" i="28"/>
  <c r="L84" i="28"/>
  <c r="L85" i="28"/>
  <c r="L86" i="28"/>
  <c r="L87" i="28"/>
  <c r="L88" i="28"/>
  <c r="L89" i="28"/>
  <c r="L90" i="28"/>
  <c r="L91" i="28"/>
  <c r="L56" i="28"/>
  <c r="L32" i="28"/>
  <c r="L72" i="28"/>
  <c r="L30" i="28"/>
  <c r="L60" i="28"/>
  <c r="L33" i="28"/>
  <c r="L54" i="28"/>
  <c r="L53" i="28"/>
  <c r="AP17" i="28"/>
  <c r="AQ17" i="28"/>
  <c r="AP19" i="28"/>
  <c r="AQ19" i="28"/>
  <c r="B24" i="28"/>
  <c r="C24" i="28"/>
  <c r="D24" i="28"/>
  <c r="E24" i="28"/>
  <c r="AS24" i="28"/>
  <c r="W74" i="35" s="1"/>
  <c r="AT24" i="28"/>
  <c r="AU24" i="28"/>
  <c r="B25" i="28"/>
  <c r="C25" i="28"/>
  <c r="D25" i="28"/>
  <c r="E25" i="28"/>
  <c r="AS25" i="28"/>
  <c r="AT25" i="28"/>
  <c r="AU25" i="28"/>
  <c r="Y3" i="35" s="1"/>
  <c r="B26" i="28"/>
  <c r="C26" i="28"/>
  <c r="D26" i="28"/>
  <c r="E26" i="28"/>
  <c r="AS26" i="28"/>
  <c r="AT26" i="28"/>
  <c r="AU26" i="28"/>
  <c r="B27" i="28"/>
  <c r="C27" i="28"/>
  <c r="D27" i="28"/>
  <c r="E27" i="28"/>
  <c r="AS27" i="28"/>
  <c r="AT27" i="28"/>
  <c r="AU27" i="28"/>
  <c r="Y4" i="35" s="1"/>
  <c r="B28" i="28"/>
  <c r="C28" i="28"/>
  <c r="D28" i="28"/>
  <c r="E28" i="28"/>
  <c r="AS28" i="28"/>
  <c r="AT28" i="28"/>
  <c r="AU28" i="28"/>
  <c r="B29" i="28"/>
  <c r="C29" i="28"/>
  <c r="D29" i="28"/>
  <c r="E29" i="28"/>
  <c r="AS29" i="28"/>
  <c r="AT29" i="28"/>
  <c r="AU29" i="28"/>
  <c r="B31" i="28"/>
  <c r="C31" i="28"/>
  <c r="D31" i="28"/>
  <c r="E31" i="28"/>
  <c r="AS31" i="28"/>
  <c r="AT31" i="28"/>
  <c r="AU30" i="28"/>
  <c r="B34" i="28"/>
  <c r="C34" i="28"/>
  <c r="D34" i="28"/>
  <c r="E34" i="28"/>
  <c r="AS34" i="28"/>
  <c r="AT34" i="28"/>
  <c r="AU31" i="28"/>
  <c r="B35" i="28"/>
  <c r="C35" i="28"/>
  <c r="D35" i="28"/>
  <c r="E35" i="28"/>
  <c r="AS35" i="28"/>
  <c r="AT35" i="28"/>
  <c r="AU32" i="28"/>
  <c r="B36" i="28"/>
  <c r="C36" i="28"/>
  <c r="D36" i="28"/>
  <c r="E36" i="28"/>
  <c r="AS36" i="28"/>
  <c r="W70" i="35" s="1"/>
  <c r="AT36" i="28"/>
  <c r="AU33" i="28"/>
  <c r="B37" i="28"/>
  <c r="C37" i="28"/>
  <c r="D37" i="28"/>
  <c r="E37" i="28"/>
  <c r="AS37" i="28"/>
  <c r="AT37" i="28"/>
  <c r="X41" i="35" s="1"/>
  <c r="AU34" i="28"/>
  <c r="B38" i="28"/>
  <c r="C38" i="28"/>
  <c r="D38" i="28"/>
  <c r="E38" i="28"/>
  <c r="AS38" i="28"/>
  <c r="AT38" i="28"/>
  <c r="AU35" i="28"/>
  <c r="B39" i="28"/>
  <c r="C39" i="28"/>
  <c r="D39" i="28"/>
  <c r="E39" i="28"/>
  <c r="AS39" i="28"/>
  <c r="AT39" i="28"/>
  <c r="X42" i="35" s="1"/>
  <c r="AU36" i="28"/>
  <c r="B40" i="28"/>
  <c r="C40" i="28"/>
  <c r="D40" i="28"/>
  <c r="E40" i="28"/>
  <c r="AS40" i="28"/>
  <c r="AT40" i="28"/>
  <c r="AU37" i="28"/>
  <c r="B41" i="28"/>
  <c r="C41" i="28"/>
  <c r="D41" i="28"/>
  <c r="E41" i="28"/>
  <c r="AS41" i="28"/>
  <c r="W44" i="35" s="1"/>
  <c r="AT41" i="28"/>
  <c r="AU38" i="28"/>
  <c r="B42" i="28"/>
  <c r="C42" i="28"/>
  <c r="D42" i="28"/>
  <c r="E42" i="28"/>
  <c r="AS42" i="28"/>
  <c r="AT42" i="28"/>
  <c r="AU39" i="28"/>
  <c r="B43" i="28"/>
  <c r="C43" i="28"/>
  <c r="D43" i="28"/>
  <c r="E43" i="28"/>
  <c r="AS43" i="28"/>
  <c r="W45" i="35" s="1"/>
  <c r="AT43" i="28"/>
  <c r="AU40" i="28"/>
  <c r="B44" i="28"/>
  <c r="C44" i="28"/>
  <c r="D44" i="28"/>
  <c r="E44" i="28"/>
  <c r="AS44" i="28"/>
  <c r="W11" i="35" s="1"/>
  <c r="AT44" i="28"/>
  <c r="X11" i="35" s="1"/>
  <c r="AU41" i="28"/>
  <c r="Y44" i="35" s="1"/>
  <c r="B45" i="28"/>
  <c r="C45" i="28"/>
  <c r="D45" i="28"/>
  <c r="E45" i="28"/>
  <c r="AS45" i="28"/>
  <c r="AT45" i="28"/>
  <c r="AU42" i="28"/>
  <c r="B46" i="28"/>
  <c r="C46" i="28"/>
  <c r="D46" i="28"/>
  <c r="E46" i="28"/>
  <c r="AS46" i="28"/>
  <c r="AT46" i="28"/>
  <c r="AU43" i="28"/>
  <c r="AW43" i="28"/>
  <c r="B47" i="28"/>
  <c r="C47" i="28"/>
  <c r="D47" i="28"/>
  <c r="E47" i="28"/>
  <c r="AS47" i="28"/>
  <c r="W14" i="35" s="1"/>
  <c r="AT47" i="28"/>
  <c r="AU44" i="28"/>
  <c r="B48" i="28"/>
  <c r="C48" i="28"/>
  <c r="D48" i="28"/>
  <c r="E48" i="28"/>
  <c r="AS48" i="28"/>
  <c r="AT48" i="28"/>
  <c r="AU45" i="28"/>
  <c r="AW45" i="28"/>
  <c r="B49" i="28"/>
  <c r="C49" i="28"/>
  <c r="D49" i="28"/>
  <c r="E49" i="28"/>
  <c r="K49" i="28"/>
  <c r="AV49" i="28" s="1"/>
  <c r="AS49" i="28"/>
  <c r="AT49" i="28"/>
  <c r="AU46" i="28"/>
  <c r="B50" i="28"/>
  <c r="C50" i="28"/>
  <c r="D50" i="28"/>
  <c r="E50" i="28"/>
  <c r="AS50" i="28"/>
  <c r="AT50" i="28"/>
  <c r="AU47" i="28"/>
  <c r="B51" i="28"/>
  <c r="C51" i="28"/>
  <c r="D51" i="28"/>
  <c r="E51" i="28"/>
  <c r="AS51" i="28"/>
  <c r="W16" i="35" s="1"/>
  <c r="AT51" i="28"/>
  <c r="AU48" i="28"/>
  <c r="B52" i="28"/>
  <c r="C52" i="28"/>
  <c r="D52" i="28"/>
  <c r="E52" i="28"/>
  <c r="AS52" i="28"/>
  <c r="W48" i="35" s="1"/>
  <c r="AT52" i="28"/>
  <c r="AU49" i="28"/>
  <c r="AW49" i="28"/>
  <c r="B55" i="28"/>
  <c r="C55" i="28"/>
  <c r="D55" i="28"/>
  <c r="E55" i="28"/>
  <c r="AS55" i="28"/>
  <c r="AT55" i="28"/>
  <c r="AU50" i="28"/>
  <c r="B57" i="28"/>
  <c r="C57" i="28"/>
  <c r="D57" i="28"/>
  <c r="E57" i="28"/>
  <c r="AS57" i="28"/>
  <c r="AT57" i="28"/>
  <c r="AU51" i="28"/>
  <c r="AW51" i="28"/>
  <c r="B58" i="28"/>
  <c r="C58" i="28"/>
  <c r="D58" i="28"/>
  <c r="E58" i="28"/>
  <c r="AS58" i="28"/>
  <c r="AT58" i="28"/>
  <c r="AU52" i="28"/>
  <c r="B59" i="28"/>
  <c r="C59" i="28"/>
  <c r="D59" i="28"/>
  <c r="E59" i="28"/>
  <c r="AS59" i="28"/>
  <c r="AT59" i="28"/>
  <c r="AU53" i="28"/>
  <c r="AW53" i="28"/>
  <c r="B61" i="28"/>
  <c r="C61" i="28"/>
  <c r="D61" i="28"/>
  <c r="E61" i="28"/>
  <c r="AS61" i="28"/>
  <c r="AT61" i="28"/>
  <c r="AU54" i="28"/>
  <c r="B62" i="28"/>
  <c r="C62" i="28"/>
  <c r="D62" i="28"/>
  <c r="E62" i="28"/>
  <c r="AS62" i="28"/>
  <c r="AT62" i="28"/>
  <c r="AU55" i="28"/>
  <c r="AW55" i="28"/>
  <c r="B63" i="28"/>
  <c r="C63" i="28"/>
  <c r="D63" i="28"/>
  <c r="E63" i="28"/>
  <c r="AS63" i="28"/>
  <c r="AT63" i="28"/>
  <c r="AU56" i="28"/>
  <c r="Y51" i="35" s="1"/>
  <c r="B64" i="28"/>
  <c r="C64" i="28"/>
  <c r="D64" i="28"/>
  <c r="E64" i="28"/>
  <c r="AS64" i="28"/>
  <c r="AT64" i="28"/>
  <c r="AU57" i="28"/>
  <c r="AW57" i="28"/>
  <c r="B65" i="28"/>
  <c r="C65" i="28"/>
  <c r="D65" i="28"/>
  <c r="E65" i="28"/>
  <c r="AS65" i="28"/>
  <c r="W21" i="35" s="1"/>
  <c r="AT65" i="28"/>
  <c r="X21" i="35" s="1"/>
  <c r="AU58" i="28"/>
  <c r="B66" i="28"/>
  <c r="C66" i="28"/>
  <c r="D66" i="28"/>
  <c r="E66" i="28"/>
  <c r="AS66" i="28"/>
  <c r="AT66" i="28"/>
  <c r="AU59" i="28"/>
  <c r="B67" i="28"/>
  <c r="C67" i="28"/>
  <c r="D67" i="28"/>
  <c r="E67" i="28"/>
  <c r="AS67" i="28"/>
  <c r="AT67" i="28"/>
  <c r="X23" i="35" s="1"/>
  <c r="AU60" i="28"/>
  <c r="B68" i="28"/>
  <c r="C68" i="28"/>
  <c r="D68" i="28"/>
  <c r="E68" i="28"/>
  <c r="AS68" i="28"/>
  <c r="AT68" i="28"/>
  <c r="X24" i="35" s="1"/>
  <c r="AU61" i="28"/>
  <c r="B69" i="28"/>
  <c r="C69" i="28"/>
  <c r="D69" i="28"/>
  <c r="E69" i="28"/>
  <c r="AS69" i="28"/>
  <c r="AT69" i="28"/>
  <c r="AU62" i="28"/>
  <c r="Y53" i="35" s="1"/>
  <c r="B70" i="28"/>
  <c r="C70" i="28"/>
  <c r="D70" i="28"/>
  <c r="E70" i="28"/>
  <c r="AS70" i="28"/>
  <c r="AT70" i="28"/>
  <c r="X56" i="35" s="1"/>
  <c r="AU63" i="28"/>
  <c r="B71" i="28"/>
  <c r="C71" i="28"/>
  <c r="D71" i="28"/>
  <c r="E71" i="28"/>
  <c r="AS71" i="28"/>
  <c r="AT71" i="28"/>
  <c r="AU64" i="28"/>
  <c r="B73" i="28"/>
  <c r="C73" i="28"/>
  <c r="D73" i="28"/>
  <c r="E73" i="28"/>
  <c r="AS73" i="28"/>
  <c r="AT73" i="28"/>
  <c r="AU65" i="28"/>
  <c r="B74" i="28"/>
  <c r="C74" i="28"/>
  <c r="D74" i="28"/>
  <c r="E74" i="28"/>
  <c r="AS74" i="28"/>
  <c r="AT74" i="28"/>
  <c r="AU66" i="28"/>
  <c r="B75" i="28"/>
  <c r="C75" i="28"/>
  <c r="D75" i="28"/>
  <c r="E75" i="28"/>
  <c r="AS75" i="28"/>
  <c r="W59" i="35" s="1"/>
  <c r="AT75" i="28"/>
  <c r="AU67" i="28"/>
  <c r="B76" i="28"/>
  <c r="C76" i="28"/>
  <c r="D76" i="28"/>
  <c r="E76" i="28"/>
  <c r="AS76" i="28"/>
  <c r="AT76" i="28"/>
  <c r="AU68" i="28"/>
  <c r="B77" i="28"/>
  <c r="C77" i="28"/>
  <c r="D77" i="28"/>
  <c r="E77" i="28"/>
  <c r="AS77" i="28"/>
  <c r="AT77" i="28"/>
  <c r="AU69" i="28"/>
  <c r="B78" i="28"/>
  <c r="C78" i="28"/>
  <c r="D78" i="28"/>
  <c r="E78" i="28"/>
  <c r="K78" i="28"/>
  <c r="AV78" i="28" s="1"/>
  <c r="AS78" i="28"/>
  <c r="AT78" i="28"/>
  <c r="AU70" i="28"/>
  <c r="Y56" i="35" s="1"/>
  <c r="B79" i="28"/>
  <c r="C79" i="28"/>
  <c r="D79" i="28"/>
  <c r="E79" i="28"/>
  <c r="AS79" i="28"/>
  <c r="AT79" i="28"/>
  <c r="AU71" i="28"/>
  <c r="B80" i="28"/>
  <c r="C80" i="28"/>
  <c r="D80" i="28"/>
  <c r="E80" i="28"/>
  <c r="AS80" i="28"/>
  <c r="AT80" i="28"/>
  <c r="AU72" i="28"/>
  <c r="B81" i="28"/>
  <c r="C81" i="28"/>
  <c r="D81" i="28"/>
  <c r="E81" i="28"/>
  <c r="AS81" i="28"/>
  <c r="W62" i="35" s="1"/>
  <c r="AT81" i="28"/>
  <c r="X62" i="35" s="1"/>
  <c r="AU73" i="28"/>
  <c r="B82" i="28"/>
  <c r="C82" i="28"/>
  <c r="D82" i="28"/>
  <c r="E82" i="28"/>
  <c r="AS82" i="28"/>
  <c r="W63" i="35" s="1"/>
  <c r="AT82" i="28"/>
  <c r="AU74" i="28"/>
  <c r="B83" i="28"/>
  <c r="C83" i="28"/>
  <c r="D83" i="28"/>
  <c r="E83" i="28"/>
  <c r="AS83" i="28"/>
  <c r="AT83" i="28"/>
  <c r="AU75" i="28"/>
  <c r="Y59" i="35" s="1"/>
  <c r="B84" i="28"/>
  <c r="C84" i="28"/>
  <c r="D84" i="28"/>
  <c r="E84" i="28"/>
  <c r="AS84" i="28"/>
  <c r="AT84" i="28"/>
  <c r="AU76" i="28"/>
  <c r="B85" i="28"/>
  <c r="C85" i="28"/>
  <c r="D85" i="28"/>
  <c r="E85" i="28"/>
  <c r="AS85" i="28"/>
  <c r="AT85" i="28"/>
  <c r="AU77" i="28"/>
  <c r="B86" i="28"/>
  <c r="C86" i="28"/>
  <c r="D86" i="28"/>
  <c r="E86" i="28"/>
  <c r="K86" i="28"/>
  <c r="M86" i="28" s="1"/>
  <c r="AS86" i="28"/>
  <c r="W90" i="35" s="1"/>
  <c r="AT86" i="28"/>
  <c r="X90" i="35" s="1"/>
  <c r="AU78" i="28"/>
  <c r="AW78" i="28"/>
  <c r="B87" i="28"/>
  <c r="C87" i="28"/>
  <c r="D87" i="28"/>
  <c r="E87" i="28"/>
  <c r="AS87" i="28"/>
  <c r="AT87" i="28"/>
  <c r="AU79" i="28"/>
  <c r="B88" i="28"/>
  <c r="C88" i="28"/>
  <c r="D88" i="28"/>
  <c r="E88" i="28"/>
  <c r="AS88" i="28"/>
  <c r="AT88" i="28"/>
  <c r="AU80" i="28"/>
  <c r="AW80" i="28"/>
  <c r="B89" i="28"/>
  <c r="C89" i="28"/>
  <c r="D89" i="28"/>
  <c r="E89" i="28"/>
  <c r="AS89" i="28"/>
  <c r="W94" i="35" s="1"/>
  <c r="AT89" i="28"/>
  <c r="AU81" i="28"/>
  <c r="B90" i="28"/>
  <c r="C90" i="28"/>
  <c r="D90" i="28"/>
  <c r="E90" i="28"/>
  <c r="K90" i="28"/>
  <c r="M90" i="28" s="1"/>
  <c r="AS90" i="28"/>
  <c r="AT90" i="28"/>
  <c r="X32" i="35" s="1"/>
  <c r="AU82" i="28"/>
  <c r="Y63" i="35" s="1"/>
  <c r="AW82" i="28"/>
  <c r="B91" i="28"/>
  <c r="C91" i="28"/>
  <c r="D91" i="28"/>
  <c r="E91" i="28"/>
  <c r="AS91" i="28"/>
  <c r="AT91" i="28"/>
  <c r="AU83" i="28"/>
  <c r="B56" i="28"/>
  <c r="C56" i="28"/>
  <c r="D56" i="28"/>
  <c r="E56" i="28"/>
  <c r="AS56" i="28"/>
  <c r="AT56" i="28"/>
  <c r="AU84" i="28"/>
  <c r="AW84" i="28"/>
  <c r="B32" i="28"/>
  <c r="C32" i="28"/>
  <c r="D32" i="28"/>
  <c r="E32" i="28"/>
  <c r="AS32" i="28"/>
  <c r="AT32" i="28"/>
  <c r="AU85" i="28"/>
  <c r="B72" i="28"/>
  <c r="C72" i="28"/>
  <c r="D72" i="28"/>
  <c r="E72" i="28"/>
  <c r="K72" i="28"/>
  <c r="AV72" i="28" s="1"/>
  <c r="AS72" i="28"/>
  <c r="AT72" i="28"/>
  <c r="X64" i="35" s="1"/>
  <c r="AU86" i="28"/>
  <c r="Y90" i="35" s="1"/>
  <c r="AV86" i="28"/>
  <c r="B30" i="28"/>
  <c r="C30" i="28"/>
  <c r="D30" i="28"/>
  <c r="E30" i="28"/>
  <c r="AS30" i="28"/>
  <c r="AT30" i="28"/>
  <c r="AU87" i="28"/>
  <c r="B60" i="28"/>
  <c r="C60" i="28"/>
  <c r="D60" i="28"/>
  <c r="E60" i="28"/>
  <c r="AS60" i="28"/>
  <c r="AT60" i="28"/>
  <c r="AU88" i="28"/>
  <c r="B33" i="28"/>
  <c r="C33" i="28"/>
  <c r="D33" i="28"/>
  <c r="E33" i="28"/>
  <c r="AS33" i="28"/>
  <c r="AT33" i="28"/>
  <c r="AU89" i="28"/>
  <c r="B54" i="28"/>
  <c r="C54" i="28"/>
  <c r="D54" i="28"/>
  <c r="E54" i="28"/>
  <c r="K54" i="28"/>
  <c r="AV54" i="28" s="1"/>
  <c r="AS54" i="28"/>
  <c r="AT54" i="28"/>
  <c r="AU90" i="28"/>
  <c r="B53" i="28"/>
  <c r="C53" i="28"/>
  <c r="D53" i="28"/>
  <c r="E53" i="28"/>
  <c r="AS53" i="28"/>
  <c r="AT53" i="28"/>
  <c r="AU91" i="28"/>
  <c r="Y22" i="35"/>
  <c r="Y25" i="35"/>
  <c r="W33" i="35"/>
  <c r="X44" i="35"/>
  <c r="B46" i="35"/>
  <c r="I52" i="35"/>
  <c r="Y69" i="35"/>
  <c r="R83" i="35"/>
  <c r="Y87" i="35"/>
  <c r="AI88" i="35"/>
  <c r="AI89" i="35"/>
  <c r="AI90" i="35"/>
  <c r="AI91" i="35"/>
  <c r="AI92" i="35"/>
  <c r="AI93" i="35"/>
  <c r="AI94" i="35"/>
  <c r="AI95" i="35"/>
  <c r="AI96" i="35"/>
  <c r="AI97" i="35"/>
  <c r="AI98" i="35"/>
  <c r="AI99" i="35"/>
  <c r="AI100" i="35"/>
  <c r="AH88" i="35"/>
  <c r="AH89" i="35"/>
  <c r="AH90" i="35"/>
  <c r="AH91" i="35"/>
  <c r="AH92" i="35"/>
  <c r="AH93" i="35"/>
  <c r="AH94" i="35"/>
  <c r="AH95" i="35"/>
  <c r="AH96" i="35"/>
  <c r="AH97" i="35"/>
  <c r="AH98" i="35"/>
  <c r="AH99" i="35"/>
  <c r="AH100" i="35"/>
  <c r="AG76" i="35"/>
  <c r="AG88" i="35"/>
  <c r="AG89" i="35"/>
  <c r="AG90" i="35"/>
  <c r="AG91" i="35"/>
  <c r="AG92" i="35"/>
  <c r="AG93" i="35"/>
  <c r="AG94" i="35"/>
  <c r="AG95" i="35"/>
  <c r="AG96" i="35"/>
  <c r="AG97" i="35"/>
  <c r="AG98" i="35"/>
  <c r="AG99" i="35"/>
  <c r="AG100" i="35"/>
  <c r="AF88" i="35"/>
  <c r="AF89" i="35"/>
  <c r="AF90" i="35"/>
  <c r="AF91" i="35"/>
  <c r="AF92" i="35"/>
  <c r="AF93" i="35"/>
  <c r="AF94" i="35"/>
  <c r="AF95" i="35"/>
  <c r="AF96" i="35"/>
  <c r="AF97" i="35"/>
  <c r="AF98" i="35"/>
  <c r="AF99" i="35"/>
  <c r="AF100" i="35"/>
  <c r="AE88" i="35"/>
  <c r="AE89" i="35"/>
  <c r="AE90" i="35"/>
  <c r="AE91" i="35"/>
  <c r="AE92" i="35"/>
  <c r="AE93" i="35"/>
  <c r="AE94" i="35"/>
  <c r="AE95" i="35"/>
  <c r="AE96" i="35"/>
  <c r="AE97" i="35"/>
  <c r="AE99" i="35"/>
  <c r="AE100" i="35"/>
  <c r="AD87" i="35"/>
  <c r="AD88" i="35"/>
  <c r="AD89" i="35"/>
  <c r="AD90" i="35"/>
  <c r="AD91" i="35"/>
  <c r="AD92" i="35"/>
  <c r="AD93" i="35"/>
  <c r="AD94" i="35"/>
  <c r="AD95" i="35"/>
  <c r="AD96" i="35"/>
  <c r="AD97" i="35"/>
  <c r="AD99" i="35"/>
  <c r="AD100" i="35"/>
  <c r="AC88" i="35"/>
  <c r="AC89" i="35"/>
  <c r="AC90" i="35"/>
  <c r="AC91" i="35"/>
  <c r="AC92" i="35"/>
  <c r="AC93" i="35"/>
  <c r="AC94" i="35"/>
  <c r="AC95" i="35"/>
  <c r="AC96" i="35"/>
  <c r="AC97" i="35"/>
  <c r="AC99" i="35"/>
  <c r="AC100" i="35"/>
  <c r="AB88" i="35"/>
  <c r="AB89" i="35"/>
  <c r="AB90" i="35"/>
  <c r="AB91" i="35"/>
  <c r="AB92" i="35"/>
  <c r="AB93" i="35"/>
  <c r="AB94" i="35"/>
  <c r="AB95" i="35"/>
  <c r="AB96" i="35"/>
  <c r="AB97" i="35"/>
  <c r="AB98" i="35"/>
  <c r="AB99" i="35"/>
  <c r="AB100" i="35"/>
  <c r="AA88" i="35"/>
  <c r="AA89" i="35"/>
  <c r="AA90" i="35"/>
  <c r="AA91" i="35"/>
  <c r="AA92" i="35"/>
  <c r="AA93" i="35"/>
  <c r="AA94" i="35"/>
  <c r="AA95" i="35"/>
  <c r="AA96" i="35"/>
  <c r="AA97" i="35"/>
  <c r="AA98" i="35"/>
  <c r="AA99" i="35"/>
  <c r="AA100" i="35"/>
  <c r="Z88" i="35"/>
  <c r="Z89" i="35"/>
  <c r="Z90" i="35"/>
  <c r="Z91" i="35"/>
  <c r="Z92" i="35"/>
  <c r="Z93" i="35"/>
  <c r="Z94" i="35"/>
  <c r="Z95" i="35"/>
  <c r="Z96" i="35"/>
  <c r="Z97" i="35"/>
  <c r="Z98" i="35"/>
  <c r="Z99" i="35"/>
  <c r="Z100" i="35"/>
  <c r="Y10" i="35"/>
  <c r="Y11" i="35"/>
  <c r="Y30" i="35"/>
  <c r="Y31" i="35"/>
  <c r="Y40" i="35"/>
  <c r="Y41" i="35"/>
  <c r="Y42" i="35"/>
  <c r="Y43" i="35"/>
  <c r="Y47" i="35"/>
  <c r="Y54" i="35"/>
  <c r="Y62" i="35"/>
  <c r="Y72" i="35"/>
  <c r="Y78" i="35"/>
  <c r="Y88" i="35"/>
  <c r="Y89" i="35"/>
  <c r="Y91" i="35"/>
  <c r="Y92" i="35"/>
  <c r="Y93" i="35"/>
  <c r="Y94" i="35"/>
  <c r="Y95" i="35"/>
  <c r="Y96" i="35"/>
  <c r="Y97" i="35"/>
  <c r="Y98" i="35"/>
  <c r="Y99" i="35"/>
  <c r="Y100" i="35"/>
  <c r="X4" i="35"/>
  <c r="X10" i="35"/>
  <c r="X13" i="35"/>
  <c r="X15" i="35"/>
  <c r="X33" i="35"/>
  <c r="X40" i="35"/>
  <c r="X55" i="35"/>
  <c r="X61" i="35"/>
  <c r="X63" i="35"/>
  <c r="X78" i="35"/>
  <c r="X86" i="35"/>
  <c r="X87" i="35"/>
  <c r="X88" i="35"/>
  <c r="X89" i="35"/>
  <c r="X91" i="35"/>
  <c r="X92" i="35"/>
  <c r="X93" i="35"/>
  <c r="X94" i="35"/>
  <c r="X95" i="35"/>
  <c r="X96" i="35"/>
  <c r="X97" i="35"/>
  <c r="X98" i="35"/>
  <c r="X99" i="35"/>
  <c r="X100" i="35"/>
  <c r="W4" i="35"/>
  <c r="W5" i="35"/>
  <c r="W10" i="35"/>
  <c r="W17" i="35"/>
  <c r="W41" i="35"/>
  <c r="W42" i="35"/>
  <c r="W43" i="35"/>
  <c r="W53" i="35"/>
  <c r="W54" i="35"/>
  <c r="W71" i="35"/>
  <c r="W87" i="35"/>
  <c r="W88" i="35"/>
  <c r="W89" i="35"/>
  <c r="W91" i="35"/>
  <c r="W92" i="35"/>
  <c r="W93" i="35"/>
  <c r="W95" i="35"/>
  <c r="W96" i="35"/>
  <c r="W97" i="35"/>
  <c r="W98" i="35"/>
  <c r="W99" i="35"/>
  <c r="W100" i="35"/>
  <c r="AU72" i="27"/>
  <c r="V61" i="35" s="1"/>
  <c r="AU35" i="27"/>
  <c r="V78" i="35" s="1"/>
  <c r="AU62" i="27"/>
  <c r="AU67" i="27"/>
  <c r="AU80" i="27"/>
  <c r="V88" i="35"/>
  <c r="V89" i="35"/>
  <c r="V91" i="35"/>
  <c r="V93" i="35"/>
  <c r="V95" i="35"/>
  <c r="V96" i="35"/>
  <c r="V97" i="35"/>
  <c r="V98" i="35"/>
  <c r="V99" i="35"/>
  <c r="V100" i="35"/>
  <c r="AT72" i="27"/>
  <c r="U61" i="35" s="1"/>
  <c r="AT35" i="27"/>
  <c r="U78" i="35" s="1"/>
  <c r="AT62" i="27"/>
  <c r="AT67" i="27"/>
  <c r="AT80" i="27"/>
  <c r="U30" i="35" s="1"/>
  <c r="U81" i="35"/>
  <c r="U88" i="35"/>
  <c r="U89" i="35"/>
  <c r="U91" i="35"/>
  <c r="U93" i="35"/>
  <c r="U95" i="35"/>
  <c r="U96" i="35"/>
  <c r="U97" i="35"/>
  <c r="U98" i="35"/>
  <c r="U99" i="35"/>
  <c r="U100" i="35"/>
  <c r="AS72" i="27"/>
  <c r="T61" i="35" s="1"/>
  <c r="AS35" i="27"/>
  <c r="T78" i="35" s="1"/>
  <c r="AS62" i="27"/>
  <c r="AS67" i="27"/>
  <c r="AS80" i="27"/>
  <c r="T88" i="35"/>
  <c r="T89" i="35"/>
  <c r="T91" i="35"/>
  <c r="T93" i="35"/>
  <c r="T95" i="35"/>
  <c r="T96" i="35"/>
  <c r="T97" i="35"/>
  <c r="T98" i="35"/>
  <c r="T99" i="35"/>
  <c r="T100" i="35"/>
  <c r="S6" i="35"/>
  <c r="S40" i="35"/>
  <c r="S88" i="35"/>
  <c r="S91" i="35"/>
  <c r="S95" i="35"/>
  <c r="S96" i="35"/>
  <c r="S97" i="35"/>
  <c r="S98" i="35"/>
  <c r="S99" i="35"/>
  <c r="S100" i="35"/>
  <c r="R6" i="35"/>
  <c r="R33" i="35"/>
  <c r="R40" i="35"/>
  <c r="R51" i="35"/>
  <c r="R75" i="35"/>
  <c r="R84" i="35"/>
  <c r="R88" i="35"/>
  <c r="R91" i="35"/>
  <c r="R95" i="35"/>
  <c r="R96" i="35"/>
  <c r="R97" i="35"/>
  <c r="R98" i="35"/>
  <c r="R99" i="35"/>
  <c r="R100" i="35"/>
  <c r="Q6" i="35"/>
  <c r="Q33" i="35"/>
  <c r="Q40" i="35"/>
  <c r="Q51" i="35"/>
  <c r="Q88" i="35"/>
  <c r="Q91" i="35"/>
  <c r="Q95" i="35"/>
  <c r="Q96" i="35"/>
  <c r="Q97" i="35"/>
  <c r="Q98" i="35"/>
  <c r="Q99" i="35"/>
  <c r="Q100" i="35"/>
  <c r="P6" i="35"/>
  <c r="P32" i="35"/>
  <c r="P33" i="35"/>
  <c r="P40" i="35"/>
  <c r="P48" i="35"/>
  <c r="P68" i="35"/>
  <c r="P84" i="35"/>
  <c r="P91" i="35"/>
  <c r="P94" i="35"/>
  <c r="P95" i="35"/>
  <c r="P96" i="35"/>
  <c r="P97" i="35"/>
  <c r="P98" i="35"/>
  <c r="P99" i="35"/>
  <c r="P100" i="35"/>
  <c r="O6" i="35"/>
  <c r="O40" i="35"/>
  <c r="O48" i="35"/>
  <c r="O84" i="35"/>
  <c r="O91" i="35"/>
  <c r="O94" i="35"/>
  <c r="O95" i="35"/>
  <c r="O96" i="35"/>
  <c r="O97" i="35"/>
  <c r="O98" i="35"/>
  <c r="O99" i="35"/>
  <c r="O100" i="35"/>
  <c r="N6" i="35"/>
  <c r="N33" i="35"/>
  <c r="N40" i="35"/>
  <c r="N48" i="35"/>
  <c r="N51" i="35"/>
  <c r="N91" i="35"/>
  <c r="N94" i="35"/>
  <c r="N95" i="35"/>
  <c r="N96" i="35"/>
  <c r="N97" i="35"/>
  <c r="N98" i="35"/>
  <c r="N99" i="35"/>
  <c r="N100" i="35"/>
  <c r="M6" i="35"/>
  <c r="M8" i="35"/>
  <c r="M34" i="35"/>
  <c r="M40" i="35"/>
  <c r="M41" i="35"/>
  <c r="M47" i="35"/>
  <c r="M48" i="35"/>
  <c r="M52" i="35"/>
  <c r="M74" i="35"/>
  <c r="M78" i="35"/>
  <c r="M82" i="35"/>
  <c r="M87" i="35"/>
  <c r="M90" i="35"/>
  <c r="M94" i="35"/>
  <c r="M95" i="35"/>
  <c r="M96" i="35"/>
  <c r="M97" i="35"/>
  <c r="M98" i="35"/>
  <c r="M99" i="35"/>
  <c r="M100" i="35"/>
  <c r="L6" i="35"/>
  <c r="L8" i="35"/>
  <c r="L33" i="35"/>
  <c r="L40" i="35"/>
  <c r="L41" i="35"/>
  <c r="L48" i="35"/>
  <c r="L68" i="35"/>
  <c r="L74" i="35"/>
  <c r="L76" i="35"/>
  <c r="L78" i="35"/>
  <c r="L87" i="35"/>
  <c r="L90" i="35"/>
  <c r="L94" i="35"/>
  <c r="L95" i="35"/>
  <c r="L96" i="35"/>
  <c r="L97" i="35"/>
  <c r="L98" i="35"/>
  <c r="L99" i="35"/>
  <c r="L100" i="35"/>
  <c r="K6" i="35"/>
  <c r="K40" i="35"/>
  <c r="K41" i="35"/>
  <c r="K47" i="35"/>
  <c r="K48" i="35"/>
  <c r="K74" i="35"/>
  <c r="K78" i="35"/>
  <c r="K82" i="35"/>
  <c r="K84" i="35"/>
  <c r="K87" i="35"/>
  <c r="K90" i="35"/>
  <c r="K94" i="35"/>
  <c r="K95" i="35"/>
  <c r="K96" i="35"/>
  <c r="K97" i="35"/>
  <c r="K98" i="35"/>
  <c r="K99" i="35"/>
  <c r="K100" i="35"/>
  <c r="J6" i="35"/>
  <c r="J8" i="35"/>
  <c r="J33" i="35"/>
  <c r="J40" i="35"/>
  <c r="J41" i="35"/>
  <c r="J48" i="35"/>
  <c r="J51" i="35"/>
  <c r="J53" i="35"/>
  <c r="J65" i="35"/>
  <c r="J66" i="35"/>
  <c r="J68" i="35"/>
  <c r="J74" i="35"/>
  <c r="J78" i="35"/>
  <c r="J84" i="35"/>
  <c r="J87" i="35"/>
  <c r="J88" i="35"/>
  <c r="J90" i="35"/>
  <c r="J94" i="35"/>
  <c r="J95" i="35"/>
  <c r="J96" i="35"/>
  <c r="J97" i="35"/>
  <c r="J98" i="35"/>
  <c r="J99" i="35"/>
  <c r="J100" i="35"/>
  <c r="I6" i="35"/>
  <c r="I33" i="35"/>
  <c r="I40" i="35"/>
  <c r="I41" i="35"/>
  <c r="I48" i="35"/>
  <c r="I51" i="35"/>
  <c r="I53" i="35"/>
  <c r="I65" i="35"/>
  <c r="I68" i="35"/>
  <c r="I74" i="35"/>
  <c r="I78" i="35"/>
  <c r="I82" i="35"/>
  <c r="I84" i="35"/>
  <c r="I87" i="35"/>
  <c r="I88" i="35"/>
  <c r="I90" i="35"/>
  <c r="I94" i="35"/>
  <c r="I95" i="35"/>
  <c r="I96" i="35"/>
  <c r="I97" i="35"/>
  <c r="I98" i="35"/>
  <c r="I99" i="35"/>
  <c r="I100" i="35"/>
  <c r="H6" i="35"/>
  <c r="H40" i="35"/>
  <c r="H41" i="35"/>
  <c r="H48" i="35"/>
  <c r="H53" i="35"/>
  <c r="H65" i="35"/>
  <c r="H68" i="35"/>
  <c r="H74" i="35"/>
  <c r="H76" i="35"/>
  <c r="H78" i="35"/>
  <c r="H82" i="35"/>
  <c r="H84" i="35"/>
  <c r="H87" i="35"/>
  <c r="H88" i="35"/>
  <c r="H90" i="35"/>
  <c r="H94" i="35"/>
  <c r="H95" i="35"/>
  <c r="H96" i="35"/>
  <c r="H97" i="35"/>
  <c r="H98" i="35"/>
  <c r="H99" i="35"/>
  <c r="H100" i="35"/>
  <c r="G6" i="35"/>
  <c r="G10" i="35"/>
  <c r="G21" i="35"/>
  <c r="G40" i="35"/>
  <c r="G41" i="35"/>
  <c r="G45" i="35"/>
  <c r="G47" i="35"/>
  <c r="G48" i="35"/>
  <c r="G53" i="35"/>
  <c r="G56" i="35"/>
  <c r="G64" i="35"/>
  <c r="G65" i="35"/>
  <c r="G74" i="35"/>
  <c r="G78" i="35"/>
  <c r="G82" i="35"/>
  <c r="G84" i="35"/>
  <c r="G87" i="35"/>
  <c r="G88" i="35"/>
  <c r="G90" i="35"/>
  <c r="G94" i="35"/>
  <c r="G95" i="35"/>
  <c r="G96" i="35"/>
  <c r="G97" i="35"/>
  <c r="G98" i="35"/>
  <c r="G99" i="35"/>
  <c r="G100" i="35"/>
  <c r="F6" i="35"/>
  <c r="F8" i="35"/>
  <c r="F10" i="35"/>
  <c r="F21" i="35"/>
  <c r="F33" i="35"/>
  <c r="F40" i="35"/>
  <c r="F41" i="35"/>
  <c r="F45" i="35"/>
  <c r="F48" i="35"/>
  <c r="F51" i="35"/>
  <c r="F53" i="35"/>
  <c r="F56" i="35"/>
  <c r="F64" i="35"/>
  <c r="F65" i="35"/>
  <c r="F68" i="35"/>
  <c r="F74" i="35"/>
  <c r="F78" i="35"/>
  <c r="F82" i="35"/>
  <c r="F84" i="35"/>
  <c r="F87" i="35"/>
  <c r="F88" i="35"/>
  <c r="F90" i="35"/>
  <c r="F94" i="35"/>
  <c r="F95" i="35"/>
  <c r="F96" i="35"/>
  <c r="F97" i="35"/>
  <c r="F98" i="35"/>
  <c r="F99" i="35"/>
  <c r="F100" i="35"/>
  <c r="E6" i="35"/>
  <c r="E10" i="35"/>
  <c r="E18" i="35"/>
  <c r="E21" i="35"/>
  <c r="E40" i="35"/>
  <c r="E41" i="35"/>
  <c r="E45" i="35"/>
  <c r="E48" i="35"/>
  <c r="E51" i="35"/>
  <c r="E53" i="35"/>
  <c r="E56" i="35"/>
  <c r="E64" i="35"/>
  <c r="E65" i="35"/>
  <c r="E66" i="35"/>
  <c r="E74" i="35"/>
  <c r="E78" i="35"/>
  <c r="E82" i="35"/>
  <c r="E84" i="35"/>
  <c r="E87" i="35"/>
  <c r="E88" i="35"/>
  <c r="E90" i="35"/>
  <c r="E94" i="35"/>
  <c r="E95" i="35"/>
  <c r="E96" i="35"/>
  <c r="E97" i="35"/>
  <c r="E98" i="35"/>
  <c r="E99" i="35"/>
  <c r="E100" i="35"/>
  <c r="D4" i="35"/>
  <c r="D6" i="35"/>
  <c r="D7" i="35"/>
  <c r="D8" i="35"/>
  <c r="D10" i="35"/>
  <c r="D11" i="35"/>
  <c r="D13" i="35"/>
  <c r="D14" i="35"/>
  <c r="D16" i="35"/>
  <c r="D17" i="35"/>
  <c r="D21" i="35"/>
  <c r="D23" i="35"/>
  <c r="D25" i="35"/>
  <c r="D26" i="35"/>
  <c r="D32" i="35"/>
  <c r="D33" i="35"/>
  <c r="D34" i="35"/>
  <c r="D35" i="35"/>
  <c r="D37" i="35"/>
  <c r="D40" i="35"/>
  <c r="D41" i="35"/>
  <c r="D44" i="35"/>
  <c r="D45" i="35"/>
  <c r="D48" i="35"/>
  <c r="D51" i="35"/>
  <c r="D53" i="35"/>
  <c r="D55" i="35"/>
  <c r="D56" i="35"/>
  <c r="D59" i="35"/>
  <c r="D64" i="35"/>
  <c r="D68" i="35"/>
  <c r="D70" i="35"/>
  <c r="D74" i="35"/>
  <c r="D78" i="35"/>
  <c r="D82" i="35"/>
  <c r="D84" i="35"/>
  <c r="D87" i="35"/>
  <c r="D88" i="35"/>
  <c r="D89" i="35"/>
  <c r="D90" i="35"/>
  <c r="D93" i="35"/>
  <c r="D94" i="35"/>
  <c r="D95" i="35"/>
  <c r="D96" i="35"/>
  <c r="D97" i="35"/>
  <c r="D98" i="35"/>
  <c r="D99" i="35"/>
  <c r="D100" i="35"/>
  <c r="C4" i="35"/>
  <c r="C6" i="35"/>
  <c r="C10" i="35"/>
  <c r="C11" i="35"/>
  <c r="C13" i="35"/>
  <c r="C16" i="35"/>
  <c r="C17" i="35"/>
  <c r="C21" i="35"/>
  <c r="C23" i="35"/>
  <c r="C24" i="35"/>
  <c r="C26" i="35"/>
  <c r="C31" i="35"/>
  <c r="C37" i="35"/>
  <c r="C40" i="35"/>
  <c r="C41" i="35"/>
  <c r="C44" i="35"/>
  <c r="C45" i="35"/>
  <c r="C47" i="35"/>
  <c r="C48" i="35"/>
  <c r="C53" i="35"/>
  <c r="C56" i="35"/>
  <c r="C59" i="35"/>
  <c r="C64" i="35"/>
  <c r="C65" i="35"/>
  <c r="C70" i="35"/>
  <c r="C72" i="35"/>
  <c r="C74" i="35"/>
  <c r="C78" i="35"/>
  <c r="C82" i="35"/>
  <c r="C84" i="35"/>
  <c r="C87" i="35"/>
  <c r="C88" i="35"/>
  <c r="C89" i="35"/>
  <c r="C90" i="35"/>
  <c r="C93" i="35"/>
  <c r="C94" i="35"/>
  <c r="C95" i="35"/>
  <c r="C96" i="35"/>
  <c r="C97" i="35"/>
  <c r="C98" i="35"/>
  <c r="C99" i="35"/>
  <c r="C100" i="35"/>
  <c r="B4" i="35"/>
  <c r="B6" i="35"/>
  <c r="B8" i="35"/>
  <c r="B10" i="35"/>
  <c r="B11" i="35"/>
  <c r="B13" i="35"/>
  <c r="B16" i="35"/>
  <c r="B17" i="35"/>
  <c r="B21" i="35"/>
  <c r="B23" i="35"/>
  <c r="B26" i="35"/>
  <c r="B33" i="35"/>
  <c r="B34" i="35"/>
  <c r="B35" i="35"/>
  <c r="B37" i="35"/>
  <c r="B38" i="35"/>
  <c r="B40" i="35"/>
  <c r="B41" i="35"/>
  <c r="B44" i="35"/>
  <c r="B45" i="35"/>
  <c r="B48" i="35"/>
  <c r="B51" i="35"/>
  <c r="B53" i="35"/>
  <c r="B55" i="35"/>
  <c r="B56" i="35"/>
  <c r="B59" i="35"/>
  <c r="B64" i="35"/>
  <c r="B68" i="35"/>
  <c r="B70" i="35"/>
  <c r="B74" i="35"/>
  <c r="B78" i="35"/>
  <c r="B82" i="35"/>
  <c r="B84" i="35"/>
  <c r="B87" i="35"/>
  <c r="B3" i="35"/>
  <c r="B88" i="35"/>
  <c r="B89" i="35"/>
  <c r="B90" i="35"/>
  <c r="B93" i="35"/>
  <c r="B94" i="35"/>
  <c r="B95" i="35"/>
  <c r="B96" i="35"/>
  <c r="B97" i="35"/>
  <c r="B98" i="35"/>
  <c r="B99" i="35"/>
  <c r="B100" i="35"/>
  <c r="AJ87" i="35"/>
  <c r="AK87" i="35"/>
  <c r="AJ88" i="35"/>
  <c r="AK88" i="35"/>
  <c r="AJ89" i="35"/>
  <c r="AK89" i="35"/>
  <c r="AJ90" i="35"/>
  <c r="AK90" i="35"/>
  <c r="AJ91" i="35"/>
  <c r="AK91" i="35"/>
  <c r="AJ92" i="35"/>
  <c r="AK92" i="35"/>
  <c r="AJ93" i="35"/>
  <c r="AK93" i="35"/>
  <c r="AJ94" i="35"/>
  <c r="AK94" i="35"/>
  <c r="AJ95" i="35"/>
  <c r="AK95" i="35"/>
  <c r="AJ96" i="35"/>
  <c r="AK96" i="35"/>
  <c r="AJ97" i="35"/>
  <c r="AK97" i="35"/>
  <c r="AJ98" i="35"/>
  <c r="AK98" i="35"/>
  <c r="AJ99" i="35"/>
  <c r="AK99" i="35"/>
  <c r="AJ100" i="35"/>
  <c r="AK100" i="35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AS39" i="27"/>
  <c r="T44" i="35" s="1"/>
  <c r="AT39" i="27"/>
  <c r="U44" i="35" s="1"/>
  <c r="AU39" i="27"/>
  <c r="V44" i="35" s="1"/>
  <c r="N17" i="27"/>
  <c r="AU75" i="34"/>
  <c r="AU76" i="34"/>
  <c r="AU77" i="34"/>
  <c r="AU78" i="34"/>
  <c r="AU79" i="34"/>
  <c r="AU80" i="34"/>
  <c r="AT59" i="34"/>
  <c r="AT31" i="34"/>
  <c r="AT74" i="34"/>
  <c r="AT30" i="34"/>
  <c r="AT62" i="34"/>
  <c r="AT32" i="34"/>
  <c r="AJ6" i="35" s="1"/>
  <c r="AT57" i="34"/>
  <c r="AS59" i="34"/>
  <c r="AS31" i="34"/>
  <c r="AS74" i="34"/>
  <c r="AS30" i="34"/>
  <c r="AS62" i="34"/>
  <c r="AS32" i="34"/>
  <c r="AS57" i="34"/>
  <c r="L59" i="34"/>
  <c r="L31" i="34"/>
  <c r="L74" i="34"/>
  <c r="L30" i="34"/>
  <c r="L62" i="34"/>
  <c r="F62" i="34"/>
  <c r="G62" i="34"/>
  <c r="H62" i="34"/>
  <c r="I62" i="34"/>
  <c r="J62" i="34"/>
  <c r="L32" i="34"/>
  <c r="L57" i="34"/>
  <c r="J59" i="34"/>
  <c r="J31" i="34"/>
  <c r="J74" i="34"/>
  <c r="J30" i="34"/>
  <c r="J32" i="34"/>
  <c r="J57" i="34"/>
  <c r="I59" i="34"/>
  <c r="I31" i="34"/>
  <c r="I74" i="34"/>
  <c r="I30" i="34"/>
  <c r="I32" i="34"/>
  <c r="I57" i="34"/>
  <c r="H59" i="34"/>
  <c r="H31" i="34"/>
  <c r="H74" i="34"/>
  <c r="H30" i="34"/>
  <c r="H32" i="34"/>
  <c r="H57" i="34"/>
  <c r="G59" i="34"/>
  <c r="F59" i="34"/>
  <c r="G31" i="34"/>
  <c r="G74" i="34"/>
  <c r="G30" i="34"/>
  <c r="G32" i="34"/>
  <c r="G57" i="34"/>
  <c r="F31" i="34"/>
  <c r="F74" i="34"/>
  <c r="F30" i="34"/>
  <c r="F32" i="34"/>
  <c r="F57" i="34"/>
  <c r="E59" i="34"/>
  <c r="E31" i="34"/>
  <c r="E74" i="34"/>
  <c r="E30" i="34"/>
  <c r="E62" i="34"/>
  <c r="E32" i="34"/>
  <c r="E57" i="34"/>
  <c r="D59" i="34"/>
  <c r="D31" i="34"/>
  <c r="D74" i="34"/>
  <c r="D30" i="34"/>
  <c r="D62" i="34"/>
  <c r="D32" i="34"/>
  <c r="D57" i="34"/>
  <c r="C59" i="34"/>
  <c r="C31" i="34"/>
  <c r="C74" i="34"/>
  <c r="C30" i="34"/>
  <c r="C62" i="34"/>
  <c r="C32" i="34"/>
  <c r="C57" i="34"/>
  <c r="B59" i="34"/>
  <c r="B31" i="34"/>
  <c r="B74" i="34"/>
  <c r="B30" i="34"/>
  <c r="B62" i="34"/>
  <c r="B32" i="34"/>
  <c r="B57" i="34"/>
  <c r="AU75" i="32"/>
  <c r="AU76" i="32"/>
  <c r="AU77" i="32"/>
  <c r="AU78" i="32"/>
  <c r="AU79" i="32"/>
  <c r="AU80" i="32"/>
  <c r="AT59" i="32"/>
  <c r="AT31" i="32"/>
  <c r="AT74" i="32"/>
  <c r="AT30" i="32"/>
  <c r="AT62" i="32"/>
  <c r="AT32" i="32"/>
  <c r="AT57" i="32"/>
  <c r="AS59" i="32"/>
  <c r="AS31" i="32"/>
  <c r="AS74" i="32"/>
  <c r="AS30" i="32"/>
  <c r="AS62" i="32"/>
  <c r="AS32" i="32"/>
  <c r="AF6" i="35" s="1"/>
  <c r="AS57" i="32"/>
  <c r="L59" i="32"/>
  <c r="L31" i="32"/>
  <c r="L74" i="32"/>
  <c r="L30" i="32"/>
  <c r="F30" i="32"/>
  <c r="G30" i="32"/>
  <c r="H30" i="32"/>
  <c r="I30" i="32"/>
  <c r="J30" i="32"/>
  <c r="L62" i="32"/>
  <c r="F62" i="32"/>
  <c r="G62" i="32"/>
  <c r="H62" i="32"/>
  <c r="I62" i="32"/>
  <c r="J62" i="32"/>
  <c r="L32" i="32"/>
  <c r="F32" i="32"/>
  <c r="G32" i="32"/>
  <c r="H32" i="32"/>
  <c r="I32" i="32"/>
  <c r="J32" i="32"/>
  <c r="L57" i="32"/>
  <c r="J59" i="32"/>
  <c r="J31" i="32"/>
  <c r="J74" i="32"/>
  <c r="J57" i="32"/>
  <c r="I59" i="32"/>
  <c r="I31" i="32"/>
  <c r="I74" i="32"/>
  <c r="I57" i="32"/>
  <c r="H59" i="32"/>
  <c r="H31" i="32"/>
  <c r="H74" i="32"/>
  <c r="H57" i="32"/>
  <c r="G59" i="32"/>
  <c r="G31" i="32"/>
  <c r="G74" i="32"/>
  <c r="G57" i="32"/>
  <c r="F57" i="32"/>
  <c r="F59" i="32"/>
  <c r="F31" i="32"/>
  <c r="F74" i="32"/>
  <c r="E59" i="32"/>
  <c r="E31" i="32"/>
  <c r="E74" i="32"/>
  <c r="E30" i="32"/>
  <c r="E62" i="32"/>
  <c r="E32" i="32"/>
  <c r="E57" i="32"/>
  <c r="D59" i="32"/>
  <c r="D31" i="32"/>
  <c r="D74" i="32"/>
  <c r="D30" i="32"/>
  <c r="D62" i="32"/>
  <c r="D32" i="32"/>
  <c r="D57" i="32"/>
  <c r="C59" i="32"/>
  <c r="C31" i="32"/>
  <c r="C74" i="32"/>
  <c r="C30" i="32"/>
  <c r="C62" i="32"/>
  <c r="C32" i="32"/>
  <c r="C57" i="32"/>
  <c r="B59" i="32"/>
  <c r="B31" i="32"/>
  <c r="B74" i="32"/>
  <c r="B30" i="32"/>
  <c r="B62" i="32"/>
  <c r="B32" i="32"/>
  <c r="B57" i="32"/>
  <c r="AU77" i="31"/>
  <c r="AU78" i="31"/>
  <c r="AU79" i="31"/>
  <c r="AU80" i="31"/>
  <c r="AU81" i="31"/>
  <c r="AU82" i="31"/>
  <c r="AU83" i="31"/>
  <c r="AT60" i="31"/>
  <c r="AT31" i="31"/>
  <c r="AT75" i="31"/>
  <c r="AT30" i="31"/>
  <c r="AT63" i="31"/>
  <c r="AT32" i="31"/>
  <c r="AT58" i="31"/>
  <c r="AS60" i="31"/>
  <c r="AS31" i="31"/>
  <c r="AS75" i="31"/>
  <c r="AS30" i="31"/>
  <c r="AS63" i="31"/>
  <c r="AS32" i="31"/>
  <c r="AS58" i="31"/>
  <c r="L60" i="31"/>
  <c r="L31" i="31"/>
  <c r="L75" i="31"/>
  <c r="L30" i="31"/>
  <c r="L63" i="31"/>
  <c r="L32" i="31"/>
  <c r="L58" i="31"/>
  <c r="E60" i="31"/>
  <c r="E31" i="31"/>
  <c r="E75" i="31"/>
  <c r="E30" i="31"/>
  <c r="E63" i="31"/>
  <c r="E32" i="31"/>
  <c r="E58" i="31"/>
  <c r="D60" i="31"/>
  <c r="D31" i="31"/>
  <c r="D75" i="31"/>
  <c r="D30" i="31"/>
  <c r="D63" i="31"/>
  <c r="D32" i="31"/>
  <c r="D58" i="31"/>
  <c r="C60" i="31"/>
  <c r="C31" i="31"/>
  <c r="C75" i="31"/>
  <c r="C30" i="31"/>
  <c r="C63" i="31"/>
  <c r="C32" i="31"/>
  <c r="C58" i="31"/>
  <c r="B60" i="31"/>
  <c r="B31" i="31"/>
  <c r="B75" i="31"/>
  <c r="B30" i="31"/>
  <c r="B63" i="31"/>
  <c r="B32" i="31"/>
  <c r="B58" i="31"/>
  <c r="AT78" i="30"/>
  <c r="AT79" i="30"/>
  <c r="AT80" i="30"/>
  <c r="AT81" i="30"/>
  <c r="AT82" i="30"/>
  <c r="AT83" i="30"/>
  <c r="AT84" i="30"/>
  <c r="AT85" i="30"/>
  <c r="AT86" i="30"/>
  <c r="AS59" i="30"/>
  <c r="AS31" i="30"/>
  <c r="AS75" i="30"/>
  <c r="AS30" i="30"/>
  <c r="AS63" i="30"/>
  <c r="AS32" i="30"/>
  <c r="AS57" i="30"/>
  <c r="AR59" i="30"/>
  <c r="AR31" i="30"/>
  <c r="AR75" i="30"/>
  <c r="AR30" i="30"/>
  <c r="AR63" i="30"/>
  <c r="AR32" i="30"/>
  <c r="AR57" i="30"/>
  <c r="L59" i="30"/>
  <c r="L31" i="30"/>
  <c r="L75" i="30"/>
  <c r="L30" i="30"/>
  <c r="L63" i="30"/>
  <c r="L32" i="30"/>
  <c r="L57" i="30"/>
  <c r="J59" i="30"/>
  <c r="J31" i="30"/>
  <c r="J75" i="30"/>
  <c r="J30" i="30"/>
  <c r="J63" i="30"/>
  <c r="J32" i="30"/>
  <c r="J57" i="30"/>
  <c r="I59" i="30"/>
  <c r="I31" i="30"/>
  <c r="I75" i="30"/>
  <c r="I30" i="30"/>
  <c r="I63" i="30"/>
  <c r="I32" i="30"/>
  <c r="I57" i="30"/>
  <c r="H59" i="30"/>
  <c r="H31" i="30"/>
  <c r="H75" i="30"/>
  <c r="H30" i="30"/>
  <c r="H63" i="30"/>
  <c r="H32" i="30"/>
  <c r="H57" i="30"/>
  <c r="G59" i="30"/>
  <c r="G31" i="30"/>
  <c r="G75" i="30"/>
  <c r="G30" i="30"/>
  <c r="G63" i="30"/>
  <c r="F63" i="30"/>
  <c r="G32" i="30"/>
  <c r="G57" i="30"/>
  <c r="F59" i="30"/>
  <c r="F31" i="30"/>
  <c r="F75" i="30"/>
  <c r="F30" i="30"/>
  <c r="F32" i="30"/>
  <c r="F57" i="30"/>
  <c r="E59" i="30"/>
  <c r="E31" i="30"/>
  <c r="E75" i="30"/>
  <c r="E30" i="30"/>
  <c r="E63" i="30"/>
  <c r="E32" i="30"/>
  <c r="E57" i="30"/>
  <c r="D59" i="30"/>
  <c r="D31" i="30"/>
  <c r="D75" i="30"/>
  <c r="D30" i="30"/>
  <c r="D63" i="30"/>
  <c r="D32" i="30"/>
  <c r="D57" i="30"/>
  <c r="C59" i="30"/>
  <c r="C31" i="30"/>
  <c r="C75" i="30"/>
  <c r="C30" i="30"/>
  <c r="C63" i="30"/>
  <c r="C32" i="30"/>
  <c r="C57" i="30"/>
  <c r="B59" i="30"/>
  <c r="B31" i="30"/>
  <c r="B75" i="30"/>
  <c r="B30" i="30"/>
  <c r="B63" i="30"/>
  <c r="B32" i="30"/>
  <c r="B57" i="30"/>
  <c r="C3" i="27"/>
  <c r="C1" i="27"/>
  <c r="AW74" i="27" s="1"/>
  <c r="G94" i="27"/>
  <c r="F94" i="27"/>
  <c r="H94" i="27"/>
  <c r="I94" i="27"/>
  <c r="J94" i="27"/>
  <c r="AU94" i="27"/>
  <c r="AT94" i="27"/>
  <c r="AS94" i="27"/>
  <c r="L94" i="27"/>
  <c r="E94" i="27"/>
  <c r="D94" i="27"/>
  <c r="C94" i="27"/>
  <c r="D93" i="27"/>
  <c r="B94" i="27"/>
  <c r="AR17" i="27"/>
  <c r="AR19" i="27"/>
  <c r="AU88" i="27"/>
  <c r="AU89" i="27"/>
  <c r="AU90" i="27"/>
  <c r="AU91" i="27"/>
  <c r="V6" i="35" s="1"/>
  <c r="AU92" i="27"/>
  <c r="AU93" i="27"/>
  <c r="AT88" i="27"/>
  <c r="AT89" i="27"/>
  <c r="AT90" i="27"/>
  <c r="AT91" i="27"/>
  <c r="U6" i="35" s="1"/>
  <c r="AT92" i="27"/>
  <c r="AT93" i="27"/>
  <c r="AS88" i="27"/>
  <c r="AS89" i="27"/>
  <c r="AS90" i="27"/>
  <c r="AS91" i="27"/>
  <c r="T6" i="35" s="1"/>
  <c r="AS92" i="27"/>
  <c r="AS93" i="27"/>
  <c r="L88" i="27"/>
  <c r="L89" i="27"/>
  <c r="L90" i="27"/>
  <c r="L91" i="27"/>
  <c r="L92" i="27"/>
  <c r="L93" i="27"/>
  <c r="J88" i="27"/>
  <c r="J89" i="27"/>
  <c r="J90" i="27"/>
  <c r="J91" i="27"/>
  <c r="J92" i="27"/>
  <c r="J93" i="27"/>
  <c r="I88" i="27"/>
  <c r="I89" i="27"/>
  <c r="I90" i="27"/>
  <c r="I91" i="27"/>
  <c r="I92" i="27"/>
  <c r="I93" i="27"/>
  <c r="H88" i="27"/>
  <c r="H89" i="27"/>
  <c r="H90" i="27"/>
  <c r="H91" i="27"/>
  <c r="H92" i="27"/>
  <c r="H93" i="27"/>
  <c r="G88" i="27"/>
  <c r="G89" i="27"/>
  <c r="G90" i="27"/>
  <c r="G91" i="27"/>
  <c r="G92" i="27"/>
  <c r="G93" i="27"/>
  <c r="F88" i="27"/>
  <c r="F89" i="27"/>
  <c r="F90" i="27"/>
  <c r="F91" i="27"/>
  <c r="F92" i="27"/>
  <c r="F93" i="27"/>
  <c r="E88" i="27"/>
  <c r="E89" i="27"/>
  <c r="E90" i="27"/>
  <c r="E91" i="27"/>
  <c r="E92" i="27"/>
  <c r="E93" i="27"/>
  <c r="D88" i="27"/>
  <c r="D89" i="27"/>
  <c r="D90" i="27"/>
  <c r="D91" i="27"/>
  <c r="D92" i="27"/>
  <c r="C88" i="27"/>
  <c r="C89" i="27"/>
  <c r="C90" i="27"/>
  <c r="C91" i="27"/>
  <c r="C92" i="27"/>
  <c r="C93" i="27"/>
  <c r="B88" i="27"/>
  <c r="B89" i="27"/>
  <c r="B90" i="27"/>
  <c r="B91" i="27"/>
  <c r="B92" i="27"/>
  <c r="B93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J50" i="27"/>
  <c r="J51" i="27"/>
  <c r="AU86" i="27"/>
  <c r="V51" i="35" s="1"/>
  <c r="AU87" i="27"/>
  <c r="AT86" i="27"/>
  <c r="AT87" i="27"/>
  <c r="AS86" i="27"/>
  <c r="AS87" i="27"/>
  <c r="L86" i="27"/>
  <c r="L87" i="27"/>
  <c r="J86" i="27"/>
  <c r="J87" i="27"/>
  <c r="I86" i="27"/>
  <c r="I87" i="27"/>
  <c r="H86" i="27"/>
  <c r="H87" i="27"/>
  <c r="G87" i="27"/>
  <c r="E86" i="27"/>
  <c r="E87" i="27"/>
  <c r="D86" i="27"/>
  <c r="D87" i="27"/>
  <c r="C86" i="27"/>
  <c r="C87" i="27"/>
  <c r="B86" i="27"/>
  <c r="B87" i="27"/>
  <c r="E57" i="27"/>
  <c r="B61" i="30"/>
  <c r="E24" i="26"/>
  <c r="E24" i="27"/>
  <c r="J89" i="32"/>
  <c r="AU76" i="31"/>
  <c r="AE98" i="35" s="1"/>
  <c r="H54" i="30"/>
  <c r="H55" i="30"/>
  <c r="H56" i="30"/>
  <c r="H58" i="30"/>
  <c r="H60" i="30"/>
  <c r="H61" i="30"/>
  <c r="H62" i="30"/>
  <c r="H64" i="30"/>
  <c r="H65" i="30"/>
  <c r="H66" i="30"/>
  <c r="I53" i="30"/>
  <c r="I54" i="30"/>
  <c r="I55" i="30"/>
  <c r="I56" i="30"/>
  <c r="I58" i="30"/>
  <c r="F58" i="30"/>
  <c r="G58" i="30"/>
  <c r="J58" i="30"/>
  <c r="I60" i="30"/>
  <c r="F60" i="30"/>
  <c r="G60" i="30"/>
  <c r="J60" i="30"/>
  <c r="I61" i="30"/>
  <c r="F61" i="30"/>
  <c r="G61" i="30"/>
  <c r="J61" i="30"/>
  <c r="I62" i="30"/>
  <c r="I64" i="30"/>
  <c r="I65" i="30"/>
  <c r="I66" i="30"/>
  <c r="I67" i="30"/>
  <c r="I68" i="30"/>
  <c r="I69" i="30"/>
  <c r="I70" i="30"/>
  <c r="I71" i="30"/>
  <c r="J56" i="30"/>
  <c r="J62" i="30"/>
  <c r="J64" i="30"/>
  <c r="F64" i="30"/>
  <c r="G64" i="30"/>
  <c r="J65" i="30"/>
  <c r="J66" i="30"/>
  <c r="J67" i="30"/>
  <c r="J68" i="30"/>
  <c r="J69" i="30"/>
  <c r="J70" i="30"/>
  <c r="J71" i="30"/>
  <c r="J72" i="30"/>
  <c r="AS93" i="30"/>
  <c r="AR93" i="30"/>
  <c r="L93" i="30"/>
  <c r="J93" i="30"/>
  <c r="I93" i="30"/>
  <c r="H93" i="30"/>
  <c r="G93" i="30"/>
  <c r="F93" i="30"/>
  <c r="E93" i="30"/>
  <c r="F92" i="30"/>
  <c r="D93" i="30"/>
  <c r="C93" i="30"/>
  <c r="B93" i="30"/>
  <c r="J24" i="34"/>
  <c r="J25" i="34"/>
  <c r="J27" i="34"/>
  <c r="J28" i="34"/>
  <c r="J29" i="34"/>
  <c r="J33" i="34"/>
  <c r="J35" i="34"/>
  <c r="J36" i="34"/>
  <c r="J39" i="34"/>
  <c r="J40" i="34"/>
  <c r="J41" i="34"/>
  <c r="J42" i="34"/>
  <c r="J43" i="34"/>
  <c r="J44" i="34"/>
  <c r="J45" i="34"/>
  <c r="J46" i="34"/>
  <c r="J47" i="34"/>
  <c r="J49" i="34"/>
  <c r="J50" i="34"/>
  <c r="J53" i="34"/>
  <c r="J54" i="34"/>
  <c r="J56" i="34"/>
  <c r="J58" i="34"/>
  <c r="J60" i="34"/>
  <c r="J61" i="34"/>
  <c r="J63" i="34"/>
  <c r="J64" i="34"/>
  <c r="J65" i="34"/>
  <c r="J66" i="34"/>
  <c r="J67" i="34"/>
  <c r="J68" i="34"/>
  <c r="J69" i="34"/>
  <c r="J70" i="34"/>
  <c r="J71" i="34"/>
  <c r="J72" i="34"/>
  <c r="J73" i="34"/>
  <c r="J75" i="34"/>
  <c r="J76" i="34"/>
  <c r="J78" i="34"/>
  <c r="J79" i="34"/>
  <c r="J80" i="34"/>
  <c r="J81" i="34"/>
  <c r="J82" i="34"/>
  <c r="J83" i="34"/>
  <c r="J84" i="34"/>
  <c r="J85" i="34"/>
  <c r="J86" i="34"/>
  <c r="J88" i="34"/>
  <c r="J89" i="34"/>
  <c r="I27" i="34"/>
  <c r="I28" i="34"/>
  <c r="I29" i="34"/>
  <c r="I33" i="34"/>
  <c r="I39" i="34"/>
  <c r="I40" i="34"/>
  <c r="I41" i="34"/>
  <c r="I42" i="34"/>
  <c r="I43" i="34"/>
  <c r="I44" i="34"/>
  <c r="I45" i="34"/>
  <c r="I46" i="34"/>
  <c r="F46" i="34"/>
  <c r="G46" i="34"/>
  <c r="H46" i="34"/>
  <c r="I47" i="34"/>
  <c r="F47" i="34"/>
  <c r="G47" i="34"/>
  <c r="H47" i="34"/>
  <c r="I49" i="34"/>
  <c r="F49" i="34"/>
  <c r="G49" i="34"/>
  <c r="H49" i="34"/>
  <c r="I50" i="34"/>
  <c r="I53" i="34"/>
  <c r="I58" i="34"/>
  <c r="I60" i="34"/>
  <c r="I63" i="34"/>
  <c r="I65" i="34"/>
  <c r="I66" i="34"/>
  <c r="I67" i="34"/>
  <c r="I68" i="34"/>
  <c r="I69" i="34"/>
  <c r="I70" i="34"/>
  <c r="I71" i="34"/>
  <c r="F71" i="34"/>
  <c r="G71" i="34"/>
  <c r="H71" i="34"/>
  <c r="I72" i="34"/>
  <c r="F72" i="34"/>
  <c r="G72" i="34"/>
  <c r="H72" i="34"/>
  <c r="I73" i="34"/>
  <c r="F73" i="34"/>
  <c r="G73" i="34"/>
  <c r="H73" i="34"/>
  <c r="I75" i="34"/>
  <c r="I76" i="34"/>
  <c r="I78" i="34"/>
  <c r="I79" i="34"/>
  <c r="I80" i="34"/>
  <c r="I81" i="34"/>
  <c r="I82" i="34"/>
  <c r="I83" i="34"/>
  <c r="I85" i="34"/>
  <c r="I88" i="34"/>
  <c r="I89" i="34"/>
  <c r="F89" i="34"/>
  <c r="G89" i="34"/>
  <c r="H89" i="34"/>
  <c r="I64" i="34"/>
  <c r="F64" i="34"/>
  <c r="G64" i="34"/>
  <c r="H64" i="34"/>
  <c r="I84" i="34"/>
  <c r="I36" i="34"/>
  <c r="I25" i="34"/>
  <c r="I35" i="34"/>
  <c r="I54" i="34"/>
  <c r="I61" i="34"/>
  <c r="I86" i="34"/>
  <c r="I56" i="34"/>
  <c r="I24" i="34"/>
  <c r="H27" i="34"/>
  <c r="H28" i="34"/>
  <c r="H29" i="34"/>
  <c r="F29" i="34"/>
  <c r="G29" i="34"/>
  <c r="H33" i="34"/>
  <c r="H39" i="34"/>
  <c r="H40" i="34"/>
  <c r="H41" i="34"/>
  <c r="H42" i="34"/>
  <c r="H43" i="34"/>
  <c r="H44" i="34"/>
  <c r="H45" i="34"/>
  <c r="H50" i="34"/>
  <c r="H53" i="34"/>
  <c r="H58" i="34"/>
  <c r="F58" i="34"/>
  <c r="G58" i="34"/>
  <c r="H60" i="34"/>
  <c r="H63" i="34"/>
  <c r="H65" i="34"/>
  <c r="H66" i="34"/>
  <c r="H67" i="34"/>
  <c r="H68" i="34"/>
  <c r="H69" i="34"/>
  <c r="H70" i="34"/>
  <c r="H75" i="34"/>
  <c r="H76" i="34"/>
  <c r="F76" i="34"/>
  <c r="G76" i="34"/>
  <c r="H78" i="34"/>
  <c r="F78" i="34"/>
  <c r="G78" i="34"/>
  <c r="H79" i="34"/>
  <c r="H80" i="34"/>
  <c r="H81" i="34"/>
  <c r="H82" i="34"/>
  <c r="H83" i="34"/>
  <c r="H85" i="34"/>
  <c r="H88" i="34"/>
  <c r="H84" i="34"/>
  <c r="H36" i="34"/>
  <c r="F36" i="34"/>
  <c r="G36" i="34"/>
  <c r="H25" i="34"/>
  <c r="H24" i="34"/>
  <c r="H35" i="34"/>
  <c r="H54" i="34"/>
  <c r="H56" i="34"/>
  <c r="H61" i="34"/>
  <c r="H86" i="34"/>
  <c r="G27" i="34"/>
  <c r="G28" i="34"/>
  <c r="G33" i="34"/>
  <c r="G39" i="34"/>
  <c r="F39" i="34"/>
  <c r="G40" i="34"/>
  <c r="G24" i="34"/>
  <c r="G25" i="34"/>
  <c r="G35" i="34"/>
  <c r="G41" i="34"/>
  <c r="G42" i="34"/>
  <c r="G43" i="34"/>
  <c r="G44" i="34"/>
  <c r="G45" i="34"/>
  <c r="G50" i="34"/>
  <c r="G53" i="34"/>
  <c r="G54" i="34"/>
  <c r="G56" i="34"/>
  <c r="G60" i="34"/>
  <c r="G61" i="34"/>
  <c r="G63" i="34"/>
  <c r="G65" i="34"/>
  <c r="G66" i="34"/>
  <c r="G67" i="34"/>
  <c r="G68" i="34"/>
  <c r="G69" i="34"/>
  <c r="G70" i="34"/>
  <c r="G75" i="34"/>
  <c r="G79" i="34"/>
  <c r="G80" i="34"/>
  <c r="G81" i="34"/>
  <c r="G82" i="34"/>
  <c r="G83" i="34"/>
  <c r="G84" i="34"/>
  <c r="G85" i="34"/>
  <c r="G86" i="34"/>
  <c r="G88" i="34"/>
  <c r="F65" i="34"/>
  <c r="L65" i="34"/>
  <c r="F80" i="34"/>
  <c r="F81" i="34"/>
  <c r="L81" i="34"/>
  <c r="F54" i="34"/>
  <c r="F61" i="34"/>
  <c r="L61" i="34"/>
  <c r="F27" i="34"/>
  <c r="F28" i="34"/>
  <c r="F33" i="34"/>
  <c r="F40" i="34"/>
  <c r="F41" i="34"/>
  <c r="F42" i="34"/>
  <c r="F43" i="34"/>
  <c r="F44" i="34"/>
  <c r="F45" i="34"/>
  <c r="F50" i="34"/>
  <c r="F53" i="34"/>
  <c r="F60" i="34"/>
  <c r="F63" i="34"/>
  <c r="F66" i="34"/>
  <c r="F67" i="34"/>
  <c r="F68" i="34"/>
  <c r="F69" i="34"/>
  <c r="F70" i="34"/>
  <c r="F75" i="34"/>
  <c r="F79" i="34"/>
  <c r="F82" i="34"/>
  <c r="F83" i="34"/>
  <c r="F85" i="34"/>
  <c r="F88" i="34"/>
  <c r="F84" i="34"/>
  <c r="F25" i="34"/>
  <c r="F35" i="34"/>
  <c r="F86" i="34"/>
  <c r="F56" i="34"/>
  <c r="F24" i="34"/>
  <c r="AU74" i="34"/>
  <c r="AT56" i="34"/>
  <c r="AS56" i="34"/>
  <c r="L56" i="34"/>
  <c r="E56" i="34"/>
  <c r="D56" i="34"/>
  <c r="C56" i="34"/>
  <c r="B56" i="34"/>
  <c r="J27" i="32"/>
  <c r="J28" i="32"/>
  <c r="J29" i="32"/>
  <c r="J33" i="32"/>
  <c r="J24" i="32"/>
  <c r="J25" i="32"/>
  <c r="J35" i="32"/>
  <c r="J36" i="32"/>
  <c r="J39" i="32"/>
  <c r="J40" i="32"/>
  <c r="J41" i="32"/>
  <c r="J42" i="32"/>
  <c r="J43" i="32"/>
  <c r="J44" i="32"/>
  <c r="J45" i="32"/>
  <c r="J46" i="32"/>
  <c r="J47" i="32"/>
  <c r="J49" i="32"/>
  <c r="J50" i="32"/>
  <c r="J53" i="32"/>
  <c r="J54" i="32"/>
  <c r="J56" i="32"/>
  <c r="J58" i="32"/>
  <c r="J60" i="32"/>
  <c r="J61" i="32"/>
  <c r="J63" i="32"/>
  <c r="J64" i="32"/>
  <c r="J65" i="32"/>
  <c r="J66" i="32"/>
  <c r="J67" i="32"/>
  <c r="J68" i="32"/>
  <c r="J69" i="32"/>
  <c r="J70" i="32"/>
  <c r="J71" i="32"/>
  <c r="J72" i="32"/>
  <c r="J73" i="32"/>
  <c r="J75" i="32"/>
  <c r="J76" i="32"/>
  <c r="J78" i="32"/>
  <c r="J79" i="32"/>
  <c r="J80" i="32"/>
  <c r="J81" i="32"/>
  <c r="J82" i="32"/>
  <c r="J83" i="32"/>
  <c r="J84" i="32"/>
  <c r="J85" i="32"/>
  <c r="J86" i="32"/>
  <c r="J88" i="32"/>
  <c r="F60" i="32"/>
  <c r="G60" i="32"/>
  <c r="H60" i="32"/>
  <c r="I60" i="32"/>
  <c r="F54" i="32"/>
  <c r="G54" i="32"/>
  <c r="H54" i="32"/>
  <c r="I54" i="32"/>
  <c r="F56" i="32"/>
  <c r="AU74" i="32"/>
  <c r="AT56" i="32"/>
  <c r="AS56" i="32"/>
  <c r="L56" i="32"/>
  <c r="I56" i="32"/>
  <c r="H56" i="32"/>
  <c r="G56" i="32"/>
  <c r="E56" i="32"/>
  <c r="D56" i="32"/>
  <c r="C56" i="32"/>
  <c r="B56" i="32"/>
  <c r="AU75" i="31"/>
  <c r="AT57" i="31"/>
  <c r="AS57" i="31"/>
  <c r="L57" i="31"/>
  <c r="E57" i="31"/>
  <c r="D57" i="31"/>
  <c r="C57" i="31"/>
  <c r="B57" i="31"/>
  <c r="L40" i="26"/>
  <c r="F27" i="30"/>
  <c r="G27" i="30"/>
  <c r="H27" i="30"/>
  <c r="I27" i="30"/>
  <c r="J27" i="30"/>
  <c r="L27" i="30"/>
  <c r="F28" i="30"/>
  <c r="F29" i="30"/>
  <c r="G29" i="30"/>
  <c r="H29" i="30"/>
  <c r="I29" i="30"/>
  <c r="J29" i="30"/>
  <c r="L29" i="30"/>
  <c r="F33" i="30"/>
  <c r="F36" i="30"/>
  <c r="F40" i="30"/>
  <c r="F41" i="30"/>
  <c r="F42" i="30"/>
  <c r="F43" i="30"/>
  <c r="F44" i="30"/>
  <c r="F45" i="30"/>
  <c r="F46" i="30"/>
  <c r="F47" i="30"/>
  <c r="F48" i="30"/>
  <c r="F50" i="30"/>
  <c r="F51" i="30"/>
  <c r="F53" i="30"/>
  <c r="G53" i="30"/>
  <c r="H53" i="30"/>
  <c r="J53" i="30"/>
  <c r="F55" i="30"/>
  <c r="F66" i="30"/>
  <c r="F67" i="30"/>
  <c r="F68" i="30"/>
  <c r="F69" i="30"/>
  <c r="F70" i="30"/>
  <c r="F71" i="30"/>
  <c r="F72" i="30"/>
  <c r="F73" i="30"/>
  <c r="F74" i="30"/>
  <c r="F76" i="30"/>
  <c r="F77" i="30"/>
  <c r="F78" i="30"/>
  <c r="G78" i="30"/>
  <c r="H78" i="30"/>
  <c r="I78" i="30"/>
  <c r="J78" i="30"/>
  <c r="F80" i="30"/>
  <c r="F81" i="30"/>
  <c r="F82" i="30"/>
  <c r="F83" i="30"/>
  <c r="F84" i="30"/>
  <c r="F85" i="30"/>
  <c r="F86" i="30"/>
  <c r="F88" i="30"/>
  <c r="F89" i="30"/>
  <c r="F90" i="30"/>
  <c r="F65" i="30"/>
  <c r="F87" i="30"/>
  <c r="F37" i="30"/>
  <c r="G37" i="30"/>
  <c r="H37" i="30"/>
  <c r="I37" i="30"/>
  <c r="J37" i="30"/>
  <c r="L37" i="30"/>
  <c r="F24" i="30"/>
  <c r="F25" i="30"/>
  <c r="F35" i="30"/>
  <c r="F54" i="30"/>
  <c r="F56" i="30"/>
  <c r="F62" i="30"/>
  <c r="F91" i="30"/>
  <c r="G25" i="30"/>
  <c r="H25" i="30"/>
  <c r="I25" i="30"/>
  <c r="J25" i="30"/>
  <c r="AS56" i="30"/>
  <c r="AR56" i="30"/>
  <c r="L56" i="30"/>
  <c r="G56" i="30"/>
  <c r="E56" i="30"/>
  <c r="D56" i="30"/>
  <c r="C56" i="30"/>
  <c r="B56" i="30"/>
  <c r="AU85" i="27"/>
  <c r="V87" i="35"/>
  <c r="AT50" i="27"/>
  <c r="U48" i="35" s="1"/>
  <c r="AS50" i="27"/>
  <c r="T48" i="35" s="1"/>
  <c r="AU50" i="27"/>
  <c r="V48" i="35" s="1"/>
  <c r="L50" i="27"/>
  <c r="I50" i="27"/>
  <c r="H50" i="27"/>
  <c r="E50" i="27"/>
  <c r="D50" i="27"/>
  <c r="C50" i="27"/>
  <c r="B50" i="27"/>
  <c r="AU90" i="26"/>
  <c r="AT51" i="26"/>
  <c r="R48" i="35" s="1"/>
  <c r="AS51" i="26"/>
  <c r="Q48" i="35" s="1"/>
  <c r="L51" i="26"/>
  <c r="J51" i="26"/>
  <c r="I51" i="26"/>
  <c r="H51" i="26"/>
  <c r="G51" i="26"/>
  <c r="F51" i="26"/>
  <c r="E51" i="26"/>
  <c r="D51" i="26"/>
  <c r="E90" i="26"/>
  <c r="C51" i="26"/>
  <c r="B51" i="26"/>
  <c r="AU84" i="27"/>
  <c r="V31" i="35" s="1"/>
  <c r="AT83" i="27"/>
  <c r="U94" i="35" s="1"/>
  <c r="U68" i="35"/>
  <c r="AS83" i="27"/>
  <c r="T94" i="35" s="1"/>
  <c r="L83" i="27"/>
  <c r="H83" i="27"/>
  <c r="I83" i="27"/>
  <c r="J83" i="27"/>
  <c r="H81" i="27"/>
  <c r="E83" i="27"/>
  <c r="D83" i="27"/>
  <c r="C83" i="27"/>
  <c r="B83" i="27"/>
  <c r="C81" i="27"/>
  <c r="AL18" i="25"/>
  <c r="AS88" i="26"/>
  <c r="Q94" i="35" s="1"/>
  <c r="AT88" i="26"/>
  <c r="R94" i="35" s="1"/>
  <c r="AU89" i="26"/>
  <c r="C3" i="26"/>
  <c r="C1" i="26" s="1"/>
  <c r="AW75" i="26" s="1"/>
  <c r="G88" i="26"/>
  <c r="F88" i="26"/>
  <c r="H88" i="26"/>
  <c r="I88" i="26"/>
  <c r="J88" i="26"/>
  <c r="L88" i="26"/>
  <c r="I85" i="26"/>
  <c r="G85" i="26"/>
  <c r="E88" i="26"/>
  <c r="F85" i="26"/>
  <c r="D88" i="26"/>
  <c r="C88" i="26"/>
  <c r="B88" i="26"/>
  <c r="B85" i="26"/>
  <c r="F24" i="27"/>
  <c r="L93" i="25"/>
  <c r="L84" i="25"/>
  <c r="L37" i="25"/>
  <c r="L25" i="25"/>
  <c r="L27" i="25"/>
  <c r="H27" i="25"/>
  <c r="L33" i="25"/>
  <c r="L35" i="25"/>
  <c r="L38" i="25"/>
  <c r="L52" i="25"/>
  <c r="L57" i="25"/>
  <c r="L70" i="25"/>
  <c r="L87" i="25"/>
  <c r="L89" i="25"/>
  <c r="J33" i="25"/>
  <c r="J93" i="25"/>
  <c r="J84" i="25"/>
  <c r="J37" i="25"/>
  <c r="J25" i="25"/>
  <c r="J27" i="25"/>
  <c r="J35" i="25"/>
  <c r="J38" i="25"/>
  <c r="J52" i="25"/>
  <c r="J57" i="25"/>
  <c r="J70" i="25"/>
  <c r="J87" i="25"/>
  <c r="J89" i="25"/>
  <c r="I93" i="25"/>
  <c r="I84" i="25"/>
  <c r="I37" i="25"/>
  <c r="I25" i="25"/>
  <c r="I27" i="25"/>
  <c r="I33" i="25"/>
  <c r="I35" i="25"/>
  <c r="I38" i="25"/>
  <c r="I52" i="25"/>
  <c r="I57" i="25"/>
  <c r="I70" i="25"/>
  <c r="I87" i="25"/>
  <c r="I89" i="25"/>
  <c r="H84" i="25"/>
  <c r="H37" i="25"/>
  <c r="H25" i="25"/>
  <c r="H33" i="25"/>
  <c r="H35" i="25"/>
  <c r="H38" i="25"/>
  <c r="H52" i="25"/>
  <c r="H57" i="25"/>
  <c r="H70" i="25"/>
  <c r="H87" i="25"/>
  <c r="H89" i="25"/>
  <c r="G84" i="25"/>
  <c r="G37" i="25"/>
  <c r="G25" i="25"/>
  <c r="G27" i="25"/>
  <c r="G33" i="25"/>
  <c r="G35" i="25"/>
  <c r="G38" i="25"/>
  <c r="G52" i="25"/>
  <c r="G57" i="25"/>
  <c r="G70" i="25"/>
  <c r="G87" i="25"/>
  <c r="G89" i="25"/>
  <c r="F84" i="25"/>
  <c r="F37" i="25"/>
  <c r="F25" i="25"/>
  <c r="F27" i="25"/>
  <c r="F33" i="25"/>
  <c r="F35" i="25"/>
  <c r="F38" i="25"/>
  <c r="F52" i="25"/>
  <c r="F57" i="25"/>
  <c r="F70" i="25"/>
  <c r="F87" i="25"/>
  <c r="F89" i="25"/>
  <c r="J28" i="25"/>
  <c r="J29" i="25"/>
  <c r="J30" i="25"/>
  <c r="J31" i="25"/>
  <c r="J32" i="25"/>
  <c r="J34" i="25"/>
  <c r="J36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3" i="25"/>
  <c r="J54" i="25"/>
  <c r="J55" i="25"/>
  <c r="J56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5" i="25"/>
  <c r="J86" i="25"/>
  <c r="J88" i="25"/>
  <c r="J90" i="25"/>
  <c r="J91" i="25"/>
  <c r="J92" i="25"/>
  <c r="J26" i="25"/>
  <c r="B84" i="32"/>
  <c r="C84" i="32"/>
  <c r="D84" i="32"/>
  <c r="E84" i="32"/>
  <c r="F84" i="32"/>
  <c r="G84" i="32"/>
  <c r="H84" i="32"/>
  <c r="I84" i="32"/>
  <c r="L84" i="32"/>
  <c r="AS84" i="32"/>
  <c r="AT84" i="32"/>
  <c r="AU69" i="32"/>
  <c r="B36" i="32"/>
  <c r="C36" i="32"/>
  <c r="D36" i="32"/>
  <c r="E36" i="32"/>
  <c r="F36" i="32"/>
  <c r="G36" i="32"/>
  <c r="H36" i="32"/>
  <c r="I36" i="32"/>
  <c r="L36" i="32"/>
  <c r="AS36" i="32"/>
  <c r="AT36" i="32"/>
  <c r="AU70" i="32"/>
  <c r="AU71" i="32"/>
  <c r="B25" i="32"/>
  <c r="C25" i="32"/>
  <c r="D25" i="32"/>
  <c r="E25" i="32"/>
  <c r="F25" i="32"/>
  <c r="G25" i="32"/>
  <c r="H25" i="32"/>
  <c r="I25" i="32"/>
  <c r="L25" i="32"/>
  <c r="AS25" i="32"/>
  <c r="AT25" i="32"/>
  <c r="B35" i="32"/>
  <c r="C35" i="32"/>
  <c r="D35" i="32"/>
  <c r="E35" i="32"/>
  <c r="F35" i="32"/>
  <c r="G35" i="32"/>
  <c r="H35" i="32"/>
  <c r="I35" i="32"/>
  <c r="L35" i="32"/>
  <c r="AS35" i="32"/>
  <c r="AT35" i="32"/>
  <c r="AU72" i="32"/>
  <c r="B54" i="32"/>
  <c r="C54" i="32"/>
  <c r="D54" i="32"/>
  <c r="E54" i="32"/>
  <c r="L54" i="32"/>
  <c r="AS54" i="32"/>
  <c r="AS33" i="32"/>
  <c r="AT54" i="32"/>
  <c r="AT33" i="32"/>
  <c r="AU73" i="32"/>
  <c r="B61" i="32"/>
  <c r="C61" i="32"/>
  <c r="D61" i="32"/>
  <c r="E61" i="32"/>
  <c r="F61" i="32"/>
  <c r="G61" i="32"/>
  <c r="H61" i="32"/>
  <c r="I61" i="32"/>
  <c r="L61" i="32"/>
  <c r="AS61" i="32"/>
  <c r="AT61" i="32"/>
  <c r="B86" i="32"/>
  <c r="C86" i="32"/>
  <c r="D86" i="32"/>
  <c r="E86" i="32"/>
  <c r="F86" i="32"/>
  <c r="G86" i="32"/>
  <c r="H86" i="32"/>
  <c r="I86" i="32"/>
  <c r="L86" i="32"/>
  <c r="AS86" i="32"/>
  <c r="AT86" i="32"/>
  <c r="B84" i="34"/>
  <c r="C84" i="34"/>
  <c r="D84" i="34"/>
  <c r="E84" i="34"/>
  <c r="L84" i="34"/>
  <c r="AS84" i="34"/>
  <c r="AT84" i="34"/>
  <c r="AT84" i="31"/>
  <c r="AT81" i="34"/>
  <c r="AU69" i="34"/>
  <c r="B36" i="34"/>
  <c r="C36" i="34"/>
  <c r="D36" i="34"/>
  <c r="E36" i="34"/>
  <c r="L36" i="34"/>
  <c r="AS36" i="34"/>
  <c r="AT36" i="34"/>
  <c r="AU70" i="34"/>
  <c r="AU71" i="34"/>
  <c r="B25" i="34"/>
  <c r="C25" i="34"/>
  <c r="D25" i="34"/>
  <c r="E25" i="34"/>
  <c r="L25" i="34"/>
  <c r="AS25" i="34"/>
  <c r="AS86" i="34"/>
  <c r="AT25" i="34"/>
  <c r="B35" i="34"/>
  <c r="C35" i="34"/>
  <c r="D35" i="34"/>
  <c r="E35" i="34"/>
  <c r="L35" i="34"/>
  <c r="AS35" i="34"/>
  <c r="AT35" i="34"/>
  <c r="AU72" i="34"/>
  <c r="B54" i="34"/>
  <c r="C54" i="34"/>
  <c r="D54" i="34"/>
  <c r="E54" i="34"/>
  <c r="L54" i="34"/>
  <c r="AS54" i="34"/>
  <c r="AT54" i="34"/>
  <c r="AU73" i="34"/>
  <c r="B61" i="34"/>
  <c r="C61" i="34"/>
  <c r="D61" i="34"/>
  <c r="E61" i="34"/>
  <c r="AS61" i="34"/>
  <c r="AT61" i="34"/>
  <c r="B86" i="34"/>
  <c r="C86" i="34"/>
  <c r="D86" i="34"/>
  <c r="E86" i="34"/>
  <c r="L86" i="34"/>
  <c r="AT86" i="34"/>
  <c r="B89" i="31"/>
  <c r="C89" i="31"/>
  <c r="D89" i="31"/>
  <c r="E89" i="31"/>
  <c r="L89" i="31"/>
  <c r="AS89" i="31"/>
  <c r="AS92" i="31"/>
  <c r="AT89" i="31"/>
  <c r="B87" i="31"/>
  <c r="C87" i="31"/>
  <c r="D87" i="31"/>
  <c r="E87" i="31"/>
  <c r="L87" i="31"/>
  <c r="AS87" i="31"/>
  <c r="AT87" i="31"/>
  <c r="AU70" i="31"/>
  <c r="AU59" i="31"/>
  <c r="B36" i="31"/>
  <c r="C36" i="31"/>
  <c r="D36" i="31"/>
  <c r="E36" i="31"/>
  <c r="L36" i="31"/>
  <c r="AS36" i="31"/>
  <c r="AT36" i="31"/>
  <c r="AT41" i="31"/>
  <c r="AU71" i="31"/>
  <c r="AU72" i="31"/>
  <c r="B25" i="31"/>
  <c r="C25" i="31"/>
  <c r="D25" i="31"/>
  <c r="E25" i="31"/>
  <c r="F24" i="31"/>
  <c r="G24" i="31"/>
  <c r="H24" i="31"/>
  <c r="L25" i="31"/>
  <c r="AS25" i="31"/>
  <c r="AT25" i="31"/>
  <c r="B35" i="31"/>
  <c r="C35" i="31"/>
  <c r="D35" i="31"/>
  <c r="E35" i="31"/>
  <c r="I24" i="31"/>
  <c r="J24" i="31"/>
  <c r="L35" i="31"/>
  <c r="AS35" i="31"/>
  <c r="AT35" i="31"/>
  <c r="AT46" i="31"/>
  <c r="AU73" i="31"/>
  <c r="B54" i="31"/>
  <c r="C54" i="31"/>
  <c r="D54" i="31"/>
  <c r="E54" i="31"/>
  <c r="L54" i="31"/>
  <c r="AS54" i="31"/>
  <c r="AT54" i="31"/>
  <c r="AU74" i="31"/>
  <c r="B62" i="31"/>
  <c r="C62" i="31"/>
  <c r="D62" i="31"/>
  <c r="E62" i="31"/>
  <c r="L62" i="31"/>
  <c r="AS62" i="31"/>
  <c r="AT62" i="31"/>
  <c r="B54" i="30"/>
  <c r="C54" i="30"/>
  <c r="D54" i="30"/>
  <c r="E54" i="30"/>
  <c r="G54" i="30"/>
  <c r="J54" i="30"/>
  <c r="L54" i="30"/>
  <c r="AR54" i="30"/>
  <c r="AR33" i="30"/>
  <c r="AS54" i="30"/>
  <c r="AS33" i="30"/>
  <c r="AT77" i="30"/>
  <c r="B62" i="30"/>
  <c r="C62" i="30"/>
  <c r="D62" i="30"/>
  <c r="E62" i="30"/>
  <c r="G62" i="30"/>
  <c r="L62" i="30"/>
  <c r="AR62" i="30"/>
  <c r="AS62" i="30"/>
  <c r="B91" i="30"/>
  <c r="C91" i="30"/>
  <c r="D91" i="30"/>
  <c r="E91" i="30"/>
  <c r="G91" i="30"/>
  <c r="H91" i="30"/>
  <c r="I91" i="30"/>
  <c r="J91" i="30"/>
  <c r="L91" i="30"/>
  <c r="AR91" i="30"/>
  <c r="AS91" i="30"/>
  <c r="AT32" i="30"/>
  <c r="AT74" i="30"/>
  <c r="B25" i="30"/>
  <c r="C25" i="30"/>
  <c r="D25" i="30"/>
  <c r="E25" i="30"/>
  <c r="L25" i="30"/>
  <c r="AR25" i="30"/>
  <c r="AS25" i="30"/>
  <c r="AT75" i="30"/>
  <c r="B35" i="30"/>
  <c r="C35" i="30"/>
  <c r="D35" i="30"/>
  <c r="E35" i="30"/>
  <c r="G35" i="30"/>
  <c r="H35" i="30"/>
  <c r="I35" i="30"/>
  <c r="J35" i="30"/>
  <c r="L35" i="30"/>
  <c r="AR35" i="30"/>
  <c r="AS35" i="30"/>
  <c r="AR47" i="30"/>
  <c r="AS47" i="30"/>
  <c r="AT76" i="30"/>
  <c r="B76" i="27"/>
  <c r="C76" i="27"/>
  <c r="D76" i="27"/>
  <c r="E76" i="27"/>
  <c r="H76" i="27"/>
  <c r="I76" i="27"/>
  <c r="J76" i="27"/>
  <c r="L76" i="27"/>
  <c r="AS76" i="27"/>
  <c r="AT76" i="27"/>
  <c r="U76" i="35"/>
  <c r="AU73" i="27"/>
  <c r="B34" i="27"/>
  <c r="C34" i="27"/>
  <c r="D34" i="27"/>
  <c r="E34" i="27"/>
  <c r="H34" i="27"/>
  <c r="I34" i="27"/>
  <c r="J34" i="27"/>
  <c r="L34" i="27"/>
  <c r="AS34" i="27"/>
  <c r="T41" i="35" s="1"/>
  <c r="AT34" i="27"/>
  <c r="U41" i="35" s="1"/>
  <c r="AS41" i="31"/>
  <c r="AU74" i="27"/>
  <c r="V62" i="35" s="1"/>
  <c r="B24" i="27"/>
  <c r="C24" i="27"/>
  <c r="D24" i="27"/>
  <c r="G24" i="27"/>
  <c r="H24" i="27"/>
  <c r="I24" i="27"/>
  <c r="J24" i="27"/>
  <c r="L24" i="27"/>
  <c r="AS24" i="27"/>
  <c r="AT24" i="27"/>
  <c r="AU75" i="27"/>
  <c r="V63" i="35" s="1"/>
  <c r="B26" i="27"/>
  <c r="C26" i="27"/>
  <c r="D26" i="27"/>
  <c r="E26" i="27"/>
  <c r="H26" i="27"/>
  <c r="I26" i="27"/>
  <c r="J26" i="27"/>
  <c r="L26" i="27"/>
  <c r="AS26" i="27"/>
  <c r="AT26" i="27"/>
  <c r="AU76" i="27"/>
  <c r="V30" i="35" s="1"/>
  <c r="AU77" i="27"/>
  <c r="B32" i="27"/>
  <c r="C32" i="27"/>
  <c r="D32" i="27"/>
  <c r="E32" i="27"/>
  <c r="H32" i="27"/>
  <c r="I32" i="27"/>
  <c r="J32" i="27"/>
  <c r="I25" i="27"/>
  <c r="I27" i="27"/>
  <c r="I28" i="27"/>
  <c r="I29" i="27"/>
  <c r="I30" i="27"/>
  <c r="I31" i="27"/>
  <c r="I33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9" i="27"/>
  <c r="I51" i="27"/>
  <c r="I52" i="27"/>
  <c r="I53" i="27"/>
  <c r="I55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7" i="27"/>
  <c r="I78" i="27"/>
  <c r="I80" i="27"/>
  <c r="I82" i="27"/>
  <c r="I84" i="27"/>
  <c r="I85" i="27"/>
  <c r="I56" i="27"/>
  <c r="I35" i="27"/>
  <c r="I48" i="27"/>
  <c r="I54" i="27"/>
  <c r="I79" i="27"/>
  <c r="I81" i="27"/>
  <c r="L32" i="27"/>
  <c r="AS32" i="27"/>
  <c r="AT32" i="27"/>
  <c r="AU78" i="27"/>
  <c r="V71" i="35" s="1"/>
  <c r="B35" i="27"/>
  <c r="C35" i="27"/>
  <c r="D35" i="27"/>
  <c r="E35" i="27"/>
  <c r="H35" i="27"/>
  <c r="J35" i="27"/>
  <c r="L35" i="27"/>
  <c r="AU79" i="27"/>
  <c r="V90" i="35" s="1"/>
  <c r="B48" i="27"/>
  <c r="C48" i="27"/>
  <c r="D48" i="27"/>
  <c r="E48" i="27"/>
  <c r="H48" i="27"/>
  <c r="J48" i="27"/>
  <c r="L48" i="27"/>
  <c r="AS48" i="27"/>
  <c r="T47" i="35" s="1"/>
  <c r="AT48" i="27"/>
  <c r="B54" i="27"/>
  <c r="C54" i="27"/>
  <c r="D54" i="27"/>
  <c r="E54" i="27"/>
  <c r="H54" i="27"/>
  <c r="J54" i="27"/>
  <c r="L54" i="27"/>
  <c r="AS54" i="27"/>
  <c r="AT54" i="27"/>
  <c r="U18" i="35" s="1"/>
  <c r="AU81" i="27"/>
  <c r="AU82" i="27"/>
  <c r="V92" i="35" s="1"/>
  <c r="B79" i="27"/>
  <c r="C79" i="27"/>
  <c r="D79" i="27"/>
  <c r="E79" i="27"/>
  <c r="H79" i="27"/>
  <c r="J79" i="27"/>
  <c r="L79" i="27"/>
  <c r="AS79" i="27"/>
  <c r="T90" i="35" s="1"/>
  <c r="AT79" i="27"/>
  <c r="U90" i="35" s="1"/>
  <c r="B81" i="27"/>
  <c r="D81" i="27"/>
  <c r="E81" i="27"/>
  <c r="J81" i="27"/>
  <c r="L81" i="27"/>
  <c r="AS81" i="27"/>
  <c r="AT81" i="27"/>
  <c r="AU83" i="27"/>
  <c r="V94" i="35" s="1"/>
  <c r="AJ17" i="25"/>
  <c r="G80" i="26"/>
  <c r="F80" i="26"/>
  <c r="H80" i="26"/>
  <c r="I80" i="26"/>
  <c r="J80" i="26"/>
  <c r="G34" i="26"/>
  <c r="F34" i="26"/>
  <c r="H34" i="26"/>
  <c r="I34" i="26"/>
  <c r="J34" i="26"/>
  <c r="G24" i="26"/>
  <c r="F24" i="26"/>
  <c r="H24" i="26"/>
  <c r="I24" i="26"/>
  <c r="J24" i="26"/>
  <c r="G26" i="26"/>
  <c r="F26" i="26"/>
  <c r="H26" i="26"/>
  <c r="I26" i="26"/>
  <c r="J26" i="26"/>
  <c r="I32" i="26"/>
  <c r="J32" i="26"/>
  <c r="F32" i="26"/>
  <c r="G32" i="26"/>
  <c r="H32" i="26"/>
  <c r="G35" i="26"/>
  <c r="F35" i="26"/>
  <c r="H35" i="26"/>
  <c r="I35" i="26"/>
  <c r="J35" i="26"/>
  <c r="G49" i="26"/>
  <c r="F49" i="26"/>
  <c r="H49" i="26"/>
  <c r="I49" i="26"/>
  <c r="J49" i="26"/>
  <c r="G55" i="26"/>
  <c r="F55" i="26"/>
  <c r="H55" i="26"/>
  <c r="I55" i="26"/>
  <c r="J55" i="26"/>
  <c r="G67" i="26"/>
  <c r="F67" i="26"/>
  <c r="H67" i="26"/>
  <c r="I67" i="26"/>
  <c r="J67" i="26"/>
  <c r="G83" i="26"/>
  <c r="F83" i="26"/>
  <c r="H83" i="26"/>
  <c r="I83" i="26"/>
  <c r="J83" i="26"/>
  <c r="H85" i="26"/>
  <c r="J85" i="26"/>
  <c r="AU78" i="26"/>
  <c r="S62" i="35" s="1"/>
  <c r="AU79" i="26"/>
  <c r="S63" i="35" s="1"/>
  <c r="AU80" i="26"/>
  <c r="AU81" i="26"/>
  <c r="AU82" i="26"/>
  <c r="S71" i="35" s="1"/>
  <c r="AU83" i="26"/>
  <c r="S90" i="35" s="1"/>
  <c r="AU84" i="26"/>
  <c r="S31" i="35" s="1"/>
  <c r="AU85" i="26"/>
  <c r="AU86" i="26"/>
  <c r="S92" i="35" s="1"/>
  <c r="AU87" i="26"/>
  <c r="S93" i="35" s="1"/>
  <c r="AU88" i="26"/>
  <c r="S94" i="35" s="1"/>
  <c r="AT80" i="26"/>
  <c r="AT34" i="26"/>
  <c r="R41" i="35" s="1"/>
  <c r="AT24" i="26"/>
  <c r="R74" i="35" s="1"/>
  <c r="AT26" i="26"/>
  <c r="AT32" i="26"/>
  <c r="R8" i="35" s="1"/>
  <c r="AT35" i="26"/>
  <c r="R78" i="35" s="1"/>
  <c r="AT49" i="26"/>
  <c r="AT55" i="26"/>
  <c r="AT67" i="26"/>
  <c r="R87" i="35" s="1"/>
  <c r="AT83" i="26"/>
  <c r="R90" i="35" s="1"/>
  <c r="AT85" i="26"/>
  <c r="AS80" i="26"/>
  <c r="AS34" i="26"/>
  <c r="Q41" i="35" s="1"/>
  <c r="AS24" i="26"/>
  <c r="Q74" i="35" s="1"/>
  <c r="AS26" i="26"/>
  <c r="AS32" i="26"/>
  <c r="AS35" i="26"/>
  <c r="Q78" i="35" s="1"/>
  <c r="AS49" i="26"/>
  <c r="AS55" i="26"/>
  <c r="AS67" i="26"/>
  <c r="Q87" i="35" s="1"/>
  <c r="AS83" i="26"/>
  <c r="Q90" i="35" s="1"/>
  <c r="AS85" i="26"/>
  <c r="L24" i="26"/>
  <c r="L26" i="26"/>
  <c r="L32" i="26"/>
  <c r="L35" i="26"/>
  <c r="L49" i="26"/>
  <c r="L55" i="26"/>
  <c r="L67" i="26"/>
  <c r="L83" i="26"/>
  <c r="L85" i="26"/>
  <c r="E26" i="26"/>
  <c r="E32" i="26"/>
  <c r="E35" i="26"/>
  <c r="E49" i="26"/>
  <c r="E55" i="26"/>
  <c r="E67" i="26"/>
  <c r="E83" i="26"/>
  <c r="E85" i="26"/>
  <c r="D24" i="26"/>
  <c r="D26" i="26"/>
  <c r="D32" i="26"/>
  <c r="D35" i="26"/>
  <c r="D49" i="26"/>
  <c r="D55" i="26"/>
  <c r="D67" i="26"/>
  <c r="D83" i="26"/>
  <c r="D85" i="26"/>
  <c r="C24" i="26"/>
  <c r="C26" i="26"/>
  <c r="C32" i="26"/>
  <c r="C35" i="26"/>
  <c r="C49" i="26"/>
  <c r="C55" i="26"/>
  <c r="C67" i="26"/>
  <c r="C83" i="26"/>
  <c r="C85" i="26"/>
  <c r="B24" i="26"/>
  <c r="B26" i="26"/>
  <c r="B32" i="26"/>
  <c r="B35" i="26"/>
  <c r="B49" i="26"/>
  <c r="B55" i="26"/>
  <c r="B67" i="26"/>
  <c r="B83" i="26"/>
  <c r="C3" i="25"/>
  <c r="C1" i="25" s="1"/>
  <c r="AW89" i="25" s="1"/>
  <c r="AU86" i="25"/>
  <c r="AU87" i="25"/>
  <c r="P90" i="35" s="1"/>
  <c r="AU88" i="25"/>
  <c r="AU89" i="25"/>
  <c r="AU90" i="25"/>
  <c r="P92" i="35" s="1"/>
  <c r="AU91" i="25"/>
  <c r="P93" i="35" s="1"/>
  <c r="AU92" i="25"/>
  <c r="AU93" i="25"/>
  <c r="AT33" i="25"/>
  <c r="AT35" i="25"/>
  <c r="AT38" i="25"/>
  <c r="O78" i="35" s="1"/>
  <c r="AT52" i="25"/>
  <c r="O47" i="35" s="1"/>
  <c r="AT57" i="25"/>
  <c r="AT70" i="25"/>
  <c r="O87" i="35" s="1"/>
  <c r="AT87" i="25"/>
  <c r="O90" i="35" s="1"/>
  <c r="AT89" i="25"/>
  <c r="O65" i="35" s="1"/>
  <c r="AS33" i="25"/>
  <c r="AS35" i="25"/>
  <c r="N8" i="35" s="1"/>
  <c r="AS38" i="25"/>
  <c r="N78" i="35" s="1"/>
  <c r="AS52" i="25"/>
  <c r="AS57" i="25"/>
  <c r="AS70" i="25"/>
  <c r="N87" i="35" s="1"/>
  <c r="AS87" i="25"/>
  <c r="N90" i="35" s="1"/>
  <c r="AS89" i="25"/>
  <c r="N65" i="35" s="1"/>
  <c r="E25" i="25"/>
  <c r="E27" i="25"/>
  <c r="E33" i="25"/>
  <c r="E35" i="25"/>
  <c r="E38" i="25"/>
  <c r="E52" i="25"/>
  <c r="E57" i="25"/>
  <c r="E70" i="25"/>
  <c r="E87" i="25"/>
  <c r="E89" i="25"/>
  <c r="D25" i="25"/>
  <c r="D27" i="25"/>
  <c r="D33" i="25"/>
  <c r="D35" i="25"/>
  <c r="D38" i="25"/>
  <c r="D52" i="25"/>
  <c r="D57" i="25"/>
  <c r="D70" i="25"/>
  <c r="D87" i="25"/>
  <c r="D89" i="25"/>
  <c r="C25" i="25"/>
  <c r="C27" i="25"/>
  <c r="C33" i="25"/>
  <c r="C35" i="25"/>
  <c r="C38" i="25"/>
  <c r="C52" i="25"/>
  <c r="C57" i="25"/>
  <c r="C70" i="25"/>
  <c r="C87" i="25"/>
  <c r="C89" i="25"/>
  <c r="B25" i="25"/>
  <c r="B27" i="25"/>
  <c r="B33" i="25"/>
  <c r="B35" i="25"/>
  <c r="B38" i="25"/>
  <c r="B52" i="25"/>
  <c r="B57" i="25"/>
  <c r="B70" i="25"/>
  <c r="B87" i="25"/>
  <c r="B89" i="25"/>
  <c r="AS25" i="25"/>
  <c r="N74" i="35" s="1"/>
  <c r="AT25" i="25"/>
  <c r="O74" i="35" s="1"/>
  <c r="AU84" i="25"/>
  <c r="AS27" i="25"/>
  <c r="AT27" i="25"/>
  <c r="AU85" i="25"/>
  <c r="B88" i="25"/>
  <c r="AS37" i="25"/>
  <c r="N41" i="35" s="1"/>
  <c r="AT37" i="25"/>
  <c r="O41" i="35" s="1"/>
  <c r="AR87" i="30"/>
  <c r="Z76" i="35" s="1"/>
  <c r="AR84" i="30"/>
  <c r="AS87" i="30"/>
  <c r="AT72" i="30"/>
  <c r="AR37" i="30"/>
  <c r="AS37" i="30"/>
  <c r="AT73" i="30"/>
  <c r="B80" i="26"/>
  <c r="C80" i="26"/>
  <c r="D80" i="26"/>
  <c r="E80" i="26"/>
  <c r="L80" i="26"/>
  <c r="B34" i="26"/>
  <c r="C34" i="26"/>
  <c r="D34" i="26"/>
  <c r="E34" i="26"/>
  <c r="L34" i="26"/>
  <c r="B87" i="30"/>
  <c r="C87" i="30"/>
  <c r="D87" i="30"/>
  <c r="E87" i="30"/>
  <c r="G87" i="30"/>
  <c r="H87" i="30"/>
  <c r="I87" i="30"/>
  <c r="J87" i="30"/>
  <c r="L87" i="30"/>
  <c r="B37" i="30"/>
  <c r="C37" i="30"/>
  <c r="D37" i="30"/>
  <c r="E37" i="30"/>
  <c r="B26" i="25"/>
  <c r="H11" i="26"/>
  <c r="I11" i="26"/>
  <c r="O24" i="25"/>
  <c r="O19" i="25" s="1"/>
  <c r="AA20" i="25"/>
  <c r="Z20" i="25"/>
  <c r="AB20" i="25"/>
  <c r="AC20" i="25"/>
  <c r="AD20" i="25"/>
  <c r="S20" i="25"/>
  <c r="T20" i="25"/>
  <c r="U20" i="25"/>
  <c r="V20" i="25"/>
  <c r="W20" i="25"/>
  <c r="X20" i="25"/>
  <c r="Y20" i="25"/>
  <c r="N19" i="25"/>
  <c r="N20" i="25"/>
  <c r="O20" i="25"/>
  <c r="P20" i="25"/>
  <c r="Q20" i="25"/>
  <c r="R20" i="25"/>
  <c r="C37" i="25"/>
  <c r="B37" i="25"/>
  <c r="AU82" i="25"/>
  <c r="P62" i="35" s="1"/>
  <c r="AU83" i="25"/>
  <c r="P63" i="35" s="1"/>
  <c r="AT84" i="25"/>
  <c r="AS84" i="25"/>
  <c r="D84" i="25"/>
  <c r="D37" i="25"/>
  <c r="E84" i="25"/>
  <c r="E37" i="25"/>
  <c r="C84" i="25"/>
  <c r="D93" i="25"/>
  <c r="B84" i="25"/>
  <c r="N17" i="14"/>
  <c r="D88" i="25"/>
  <c r="Z18" i="25"/>
  <c r="AA18" i="25"/>
  <c r="AB18" i="25"/>
  <c r="AC18" i="25"/>
  <c r="AD18" i="25"/>
  <c r="AE18" i="25"/>
  <c r="AF18" i="25"/>
  <c r="S18" i="25"/>
  <c r="O18" i="25"/>
  <c r="N18" i="25"/>
  <c r="P18" i="25"/>
  <c r="Q18" i="25"/>
  <c r="R18" i="25"/>
  <c r="T18" i="25"/>
  <c r="U18" i="25"/>
  <c r="V18" i="25"/>
  <c r="W18" i="25"/>
  <c r="X18" i="25"/>
  <c r="Y18" i="25"/>
  <c r="AH18" i="25"/>
  <c r="AS28" i="25"/>
  <c r="N4" i="35" s="1"/>
  <c r="AT28" i="25"/>
  <c r="O4" i="35" s="1"/>
  <c r="AU26" i="25"/>
  <c r="AS29" i="25"/>
  <c r="AT29" i="25"/>
  <c r="AU27" i="25"/>
  <c r="AU33" i="25"/>
  <c r="AU64" i="25"/>
  <c r="AU28" i="25"/>
  <c r="P4" i="35" s="1"/>
  <c r="AS30" i="25"/>
  <c r="N75" i="35" s="1"/>
  <c r="AT30" i="25"/>
  <c r="AT46" i="25"/>
  <c r="AT31" i="25"/>
  <c r="AO24" i="9"/>
  <c r="B5" i="35" s="1"/>
  <c r="AS31" i="25"/>
  <c r="AS46" i="25"/>
  <c r="AU29" i="25"/>
  <c r="AQ24" i="9"/>
  <c r="AT51" i="30"/>
  <c r="AU49" i="31"/>
  <c r="AU49" i="32"/>
  <c r="AU49" i="34"/>
  <c r="AR64" i="30"/>
  <c r="Z74" i="35" s="1"/>
  <c r="AS64" i="30"/>
  <c r="AA74" i="35" s="1"/>
  <c r="AT52" i="30"/>
  <c r="AB74" i="35" s="1"/>
  <c r="AS64" i="31"/>
  <c r="AC74" i="35" s="1"/>
  <c r="AT64" i="31"/>
  <c r="AD74" i="35" s="1"/>
  <c r="AU50" i="31"/>
  <c r="AE74" i="35" s="1"/>
  <c r="AS63" i="32"/>
  <c r="AF74" i="35" s="1"/>
  <c r="AT63" i="32"/>
  <c r="AU50" i="32"/>
  <c r="AS63" i="34"/>
  <c r="AT63" i="34"/>
  <c r="AJ74" i="35" s="1"/>
  <c r="AU50" i="34"/>
  <c r="AK74" i="35" s="1"/>
  <c r="AT30" i="30"/>
  <c r="AU30" i="31"/>
  <c r="AU30" i="32"/>
  <c r="AU30" i="34"/>
  <c r="AR28" i="30"/>
  <c r="AS28" i="30"/>
  <c r="AT27" i="30"/>
  <c r="AS28" i="31"/>
  <c r="AT28" i="31"/>
  <c r="AU27" i="31"/>
  <c r="AS28" i="32"/>
  <c r="AT28" i="32"/>
  <c r="AU27" i="32"/>
  <c r="AS28" i="34"/>
  <c r="AT28" i="34"/>
  <c r="AJ82" i="35" s="1"/>
  <c r="AU27" i="34"/>
  <c r="AK82" i="35" s="1"/>
  <c r="AR40" i="30"/>
  <c r="Z9" i="35" s="1"/>
  <c r="AS40" i="30"/>
  <c r="AT33" i="30"/>
  <c r="AB7" i="35" s="1"/>
  <c r="AS39" i="31"/>
  <c r="AT39" i="31"/>
  <c r="AU32" i="31"/>
  <c r="AS39" i="32"/>
  <c r="AT39" i="32"/>
  <c r="AU32" i="32"/>
  <c r="AS39" i="34"/>
  <c r="AT39" i="34"/>
  <c r="AU32" i="34"/>
  <c r="AR41" i="30"/>
  <c r="AS41" i="30"/>
  <c r="AT34" i="30"/>
  <c r="AS40" i="31"/>
  <c r="AT40" i="31"/>
  <c r="AD41" i="35" s="1"/>
  <c r="AU33" i="31"/>
  <c r="AS40" i="32"/>
  <c r="AF41" i="35" s="1"/>
  <c r="AT40" i="32"/>
  <c r="AG41" i="35" s="1"/>
  <c r="AU33" i="32"/>
  <c r="AS40" i="34"/>
  <c r="AT40" i="34"/>
  <c r="AJ41" i="35" s="1"/>
  <c r="AU33" i="34"/>
  <c r="AR42" i="30"/>
  <c r="Z43" i="35" s="1"/>
  <c r="AS42" i="30"/>
  <c r="AA43" i="35" s="1"/>
  <c r="AT35" i="30"/>
  <c r="AU34" i="31"/>
  <c r="AS41" i="32"/>
  <c r="AT41" i="32"/>
  <c r="AU34" i="32"/>
  <c r="AS41" i="34"/>
  <c r="AT41" i="34"/>
  <c r="AU34" i="34"/>
  <c r="AT40" i="30"/>
  <c r="AS46" i="31"/>
  <c r="AU39" i="31"/>
  <c r="AS46" i="32"/>
  <c r="AT46" i="32"/>
  <c r="AU39" i="32"/>
  <c r="AS46" i="34"/>
  <c r="AT46" i="34"/>
  <c r="AU39" i="34"/>
  <c r="AR66" i="30"/>
  <c r="AS66" i="30"/>
  <c r="AT54" i="30"/>
  <c r="AS66" i="31"/>
  <c r="AT66" i="31"/>
  <c r="AU52" i="31"/>
  <c r="AS65" i="32"/>
  <c r="AT65" i="32"/>
  <c r="AU52" i="32"/>
  <c r="AS65" i="34"/>
  <c r="AT65" i="34"/>
  <c r="AU52" i="34"/>
  <c r="AR67" i="30"/>
  <c r="Z78" i="35" s="1"/>
  <c r="AS67" i="30"/>
  <c r="AA78" i="35" s="1"/>
  <c r="AT55" i="30"/>
  <c r="AS67" i="31"/>
  <c r="AC78" i="35" s="1"/>
  <c r="AT67" i="31"/>
  <c r="AD78" i="35" s="1"/>
  <c r="AU53" i="31"/>
  <c r="AE78" i="35" s="1"/>
  <c r="AS66" i="32"/>
  <c r="AF78" i="35" s="1"/>
  <c r="AT66" i="32"/>
  <c r="AG78" i="35" s="1"/>
  <c r="AU53" i="32"/>
  <c r="AH78" i="35" s="1"/>
  <c r="AS66" i="34"/>
  <c r="AI78" i="35" s="1"/>
  <c r="AT66" i="34"/>
  <c r="AJ78" i="35" s="1"/>
  <c r="AU53" i="34"/>
  <c r="AK78" i="35" s="1"/>
  <c r="AR83" i="30"/>
  <c r="Z87" i="35" s="1"/>
  <c r="AS83" i="30"/>
  <c r="AA87" i="35" s="1"/>
  <c r="AT69" i="30"/>
  <c r="AB87" i="35" s="1"/>
  <c r="AS83" i="31"/>
  <c r="AT83" i="31"/>
  <c r="AU67" i="31"/>
  <c r="AS80" i="32"/>
  <c r="AT80" i="32"/>
  <c r="AU66" i="32"/>
  <c r="AS80" i="34"/>
  <c r="AT80" i="34"/>
  <c r="AU66" i="34"/>
  <c r="AR85" i="30"/>
  <c r="AS85" i="30"/>
  <c r="AT71" i="30"/>
  <c r="AS85" i="31"/>
  <c r="AT85" i="31"/>
  <c r="AU69" i="31"/>
  <c r="AS82" i="32"/>
  <c r="AT82" i="32"/>
  <c r="AU68" i="32"/>
  <c r="AS82" i="34"/>
  <c r="AT82" i="34"/>
  <c r="AU68" i="34"/>
  <c r="AR89" i="30"/>
  <c r="AS89" i="30"/>
  <c r="AR90" i="30"/>
  <c r="AS90" i="30"/>
  <c r="AR81" i="30"/>
  <c r="AS81" i="30"/>
  <c r="AT67" i="30"/>
  <c r="AS81" i="31"/>
  <c r="AT81" i="31"/>
  <c r="AU65" i="31"/>
  <c r="AS79" i="32"/>
  <c r="AT79" i="32"/>
  <c r="AU64" i="32"/>
  <c r="AS79" i="34"/>
  <c r="AT79" i="34"/>
  <c r="AU64" i="34"/>
  <c r="AR82" i="30"/>
  <c r="AS82" i="30"/>
  <c r="AT68" i="30"/>
  <c r="AS82" i="31"/>
  <c r="AT82" i="31"/>
  <c r="AU66" i="31"/>
  <c r="AU65" i="32"/>
  <c r="AU65" i="34"/>
  <c r="AR86" i="30"/>
  <c r="AS86" i="30"/>
  <c r="AS86" i="31"/>
  <c r="AT86" i="31"/>
  <c r="AS83" i="32"/>
  <c r="AT83" i="32"/>
  <c r="AS83" i="34"/>
  <c r="AT83" i="34"/>
  <c r="AT25" i="30"/>
  <c r="AB82" i="35" s="1"/>
  <c r="AU25" i="31"/>
  <c r="AU25" i="32"/>
  <c r="AU25" i="34"/>
  <c r="AT45" i="30"/>
  <c r="AU44" i="31"/>
  <c r="AU44" i="32"/>
  <c r="AU44" i="34"/>
  <c r="AR43" i="30"/>
  <c r="AS43" i="30"/>
  <c r="AT36" i="30"/>
  <c r="AS42" i="31"/>
  <c r="AT42" i="31"/>
  <c r="AU35" i="31"/>
  <c r="AS42" i="32"/>
  <c r="AT42" i="32"/>
  <c r="AU35" i="32"/>
  <c r="AS42" i="34"/>
  <c r="AT42" i="34"/>
  <c r="AU35" i="34"/>
  <c r="AR27" i="30"/>
  <c r="AS27" i="30"/>
  <c r="AT26" i="30"/>
  <c r="AB33" i="35" s="1"/>
  <c r="AS27" i="31"/>
  <c r="AC4" i="35" s="1"/>
  <c r="AT27" i="31"/>
  <c r="AD4" i="35" s="1"/>
  <c r="AU26" i="31"/>
  <c r="AE4" i="35" s="1"/>
  <c r="AS27" i="32"/>
  <c r="AT27" i="32"/>
  <c r="AU26" i="32"/>
  <c r="AH4" i="35" s="1"/>
  <c r="AS27" i="34"/>
  <c r="AT27" i="34"/>
  <c r="AJ4" i="35" s="1"/>
  <c r="AU26" i="34"/>
  <c r="AK4" i="35" s="1"/>
  <c r="AT29" i="30"/>
  <c r="AS33" i="31"/>
  <c r="AT33" i="31"/>
  <c r="AU29" i="31"/>
  <c r="AU29" i="32"/>
  <c r="AS33" i="34"/>
  <c r="AT33" i="34"/>
  <c r="AU29" i="34"/>
  <c r="AK7" i="35" s="1"/>
  <c r="AR36" i="30"/>
  <c r="AS36" i="30"/>
  <c r="AT31" i="30"/>
  <c r="AR48" i="30"/>
  <c r="AS48" i="30"/>
  <c r="AT41" i="30"/>
  <c r="AS47" i="31"/>
  <c r="AT47" i="31"/>
  <c r="AU40" i="31"/>
  <c r="AS47" i="32"/>
  <c r="AT47" i="32"/>
  <c r="AU40" i="32"/>
  <c r="AS47" i="34"/>
  <c r="AT47" i="34"/>
  <c r="AU40" i="34"/>
  <c r="AR58" i="30"/>
  <c r="AS58" i="30"/>
  <c r="AT48" i="30"/>
  <c r="AS59" i="31"/>
  <c r="AT59" i="31"/>
  <c r="AU47" i="31"/>
  <c r="AS58" i="32"/>
  <c r="AT58" i="32"/>
  <c r="AU47" i="32"/>
  <c r="AS58" i="34"/>
  <c r="AT58" i="34"/>
  <c r="AU47" i="34"/>
  <c r="AR60" i="30"/>
  <c r="AS60" i="30"/>
  <c r="AT49" i="30"/>
  <c r="AG72" i="35"/>
  <c r="AR61" i="30"/>
  <c r="AS61" i="30"/>
  <c r="AT50" i="30"/>
  <c r="AS61" i="31"/>
  <c r="AT61" i="31"/>
  <c r="AU48" i="31"/>
  <c r="AS60" i="32"/>
  <c r="AT60" i="32"/>
  <c r="AG6" i="35"/>
  <c r="AU48" i="32"/>
  <c r="AS60" i="34"/>
  <c r="AT60" i="34"/>
  <c r="AU48" i="34"/>
  <c r="AR69" i="30"/>
  <c r="AS69" i="30"/>
  <c r="AT57" i="30"/>
  <c r="AS69" i="31"/>
  <c r="AT69" i="31"/>
  <c r="AU55" i="31"/>
  <c r="AE77" i="35"/>
  <c r="AS68" i="32"/>
  <c r="AT68" i="32"/>
  <c r="AU55" i="32"/>
  <c r="AS68" i="34"/>
  <c r="AT68" i="34"/>
  <c r="AU55" i="34"/>
  <c r="AK72" i="35" s="1"/>
  <c r="AR72" i="30"/>
  <c r="AS72" i="30"/>
  <c r="AT60" i="30"/>
  <c r="AS72" i="31"/>
  <c r="AT72" i="31"/>
  <c r="AU58" i="31"/>
  <c r="AS71" i="32"/>
  <c r="AT71" i="32"/>
  <c r="AG86" i="35"/>
  <c r="AU57" i="32"/>
  <c r="AS71" i="34"/>
  <c r="AT71" i="34"/>
  <c r="AJ86" i="35"/>
  <c r="AU57" i="34"/>
  <c r="AR74" i="30"/>
  <c r="AS74" i="30"/>
  <c r="AT62" i="30"/>
  <c r="AS74" i="31"/>
  <c r="AT74" i="31"/>
  <c r="AU60" i="31"/>
  <c r="AS73" i="32"/>
  <c r="AF70" i="35" s="1"/>
  <c r="AT73" i="32"/>
  <c r="AG70" i="35" s="1"/>
  <c r="AU59" i="32"/>
  <c r="AH70" i="35" s="1"/>
  <c r="AS73" i="34"/>
  <c r="AI70" i="35" s="1"/>
  <c r="AT73" i="34"/>
  <c r="AJ70" i="35" s="1"/>
  <c r="AU59" i="34"/>
  <c r="AK70" i="35" s="1"/>
  <c r="AR76" i="30"/>
  <c r="AS76" i="30"/>
  <c r="AT63" i="30"/>
  <c r="AS76" i="31"/>
  <c r="AC98" i="35" s="1"/>
  <c r="AT76" i="31"/>
  <c r="AU61" i="31"/>
  <c r="AF75" i="35"/>
  <c r="AU60" i="32"/>
  <c r="AI75" i="35"/>
  <c r="AU60" i="34"/>
  <c r="AR77" i="30"/>
  <c r="AS77" i="30"/>
  <c r="AT64" i="30"/>
  <c r="AS77" i="31"/>
  <c r="AT77" i="31"/>
  <c r="AU62" i="31"/>
  <c r="AS75" i="32"/>
  <c r="AT75" i="32"/>
  <c r="AU61" i="32"/>
  <c r="AS75" i="34"/>
  <c r="AT75" i="34"/>
  <c r="AU61" i="34"/>
  <c r="AK60" i="35" s="1"/>
  <c r="AR78" i="30"/>
  <c r="AS78" i="30"/>
  <c r="AT65" i="30"/>
  <c r="AS78" i="31"/>
  <c r="AT78" i="31"/>
  <c r="AU63" i="31"/>
  <c r="AS76" i="32"/>
  <c r="AT76" i="32"/>
  <c r="AG35" i="35"/>
  <c r="AU62" i="32"/>
  <c r="AS76" i="34"/>
  <c r="AT76" i="34"/>
  <c r="AU62" i="34"/>
  <c r="AR80" i="30"/>
  <c r="AS80" i="30"/>
  <c r="AT66" i="30"/>
  <c r="AS80" i="31"/>
  <c r="AT80" i="31"/>
  <c r="AU64" i="31"/>
  <c r="AE71" i="35" s="1"/>
  <c r="AS78" i="32"/>
  <c r="AF71" i="35" s="1"/>
  <c r="AT78" i="32"/>
  <c r="AU63" i="32"/>
  <c r="AH54" i="35" s="1"/>
  <c r="AS78" i="34"/>
  <c r="AT78" i="34"/>
  <c r="AJ71" i="35" s="1"/>
  <c r="AU63" i="34"/>
  <c r="AK71" i="35" s="1"/>
  <c r="AR92" i="30"/>
  <c r="AS92" i="30"/>
  <c r="AS91" i="31"/>
  <c r="AT91" i="31"/>
  <c r="AD34" i="35" s="1"/>
  <c r="AS88" i="32"/>
  <c r="AT88" i="32"/>
  <c r="AS88" i="34"/>
  <c r="AT88" i="34"/>
  <c r="AR29" i="30"/>
  <c r="Z41" i="35" s="1"/>
  <c r="AS29" i="30"/>
  <c r="AT28" i="30"/>
  <c r="AS29" i="31"/>
  <c r="AT29" i="31"/>
  <c r="AU28" i="31"/>
  <c r="AS29" i="32"/>
  <c r="AT29" i="32"/>
  <c r="AU28" i="32"/>
  <c r="AH31" i="35" s="1"/>
  <c r="AS29" i="34"/>
  <c r="AT29" i="34"/>
  <c r="AU28" i="34"/>
  <c r="AR46" i="30"/>
  <c r="AS46" i="30"/>
  <c r="AT39" i="30"/>
  <c r="AS45" i="31"/>
  <c r="AT45" i="31"/>
  <c r="AU38" i="31"/>
  <c r="AS45" i="32"/>
  <c r="AT45" i="32"/>
  <c r="AU38" i="32"/>
  <c r="AS45" i="34"/>
  <c r="AT45" i="34"/>
  <c r="AU38" i="34"/>
  <c r="AR51" i="30"/>
  <c r="AS51" i="30"/>
  <c r="AT43" i="30"/>
  <c r="AS50" i="31"/>
  <c r="AT50" i="31"/>
  <c r="AU42" i="31"/>
  <c r="AS50" i="32"/>
  <c r="AT50" i="32"/>
  <c r="AU42" i="32"/>
  <c r="AS50" i="34"/>
  <c r="AT50" i="34"/>
  <c r="AU42" i="34"/>
  <c r="AR53" i="30"/>
  <c r="AS53" i="30"/>
  <c r="AT44" i="30"/>
  <c r="AS53" i="31"/>
  <c r="AT53" i="31"/>
  <c r="AU43" i="31"/>
  <c r="AS53" i="32"/>
  <c r="AT53" i="32"/>
  <c r="AG48" i="35" s="1"/>
  <c r="AU43" i="32"/>
  <c r="AS53" i="34"/>
  <c r="AT53" i="34"/>
  <c r="AU43" i="34"/>
  <c r="AR55" i="30"/>
  <c r="AS55" i="30"/>
  <c r="AA16" i="35" s="1"/>
  <c r="AT46" i="30"/>
  <c r="AS56" i="31"/>
  <c r="AC16" i="35" s="1"/>
  <c r="AT56" i="31"/>
  <c r="AU45" i="31"/>
  <c r="AG16" i="35"/>
  <c r="AU45" i="32"/>
  <c r="AJ43" i="35"/>
  <c r="AU45" i="34"/>
  <c r="AR70" i="30"/>
  <c r="Z84" i="35"/>
  <c r="AS70" i="30"/>
  <c r="AA84" i="35"/>
  <c r="AT58" i="30"/>
  <c r="AB84" i="35"/>
  <c r="AS70" i="31"/>
  <c r="AC83" i="35" s="1"/>
  <c r="AT70" i="31"/>
  <c r="AD83" i="35" s="1"/>
  <c r="AU56" i="31"/>
  <c r="AS69" i="32"/>
  <c r="AF84" i="35"/>
  <c r="AT69" i="32"/>
  <c r="AG84" i="35"/>
  <c r="AH84" i="35"/>
  <c r="AS69" i="34"/>
  <c r="AI84" i="35"/>
  <c r="AT69" i="34"/>
  <c r="AJ83" i="35" s="1"/>
  <c r="AJ84" i="35"/>
  <c r="AK83" i="35"/>
  <c r="AK84" i="35"/>
  <c r="AR71" i="30"/>
  <c r="AS71" i="30"/>
  <c r="AT59" i="30"/>
  <c r="AS71" i="31"/>
  <c r="AT71" i="31"/>
  <c r="AU57" i="31"/>
  <c r="AS70" i="32"/>
  <c r="AT70" i="32"/>
  <c r="AU56" i="32"/>
  <c r="AS70" i="34"/>
  <c r="AT70" i="34"/>
  <c r="AU56" i="34"/>
  <c r="AR44" i="30"/>
  <c r="AS44" i="30"/>
  <c r="AT37" i="30"/>
  <c r="AS43" i="31"/>
  <c r="AT43" i="31"/>
  <c r="AU36" i="31"/>
  <c r="AS43" i="32"/>
  <c r="AF7" i="35"/>
  <c r="AT43" i="32"/>
  <c r="AU36" i="32"/>
  <c r="AS43" i="34"/>
  <c r="AT43" i="34"/>
  <c r="AU36" i="34"/>
  <c r="AR45" i="30"/>
  <c r="AS45" i="30"/>
  <c r="AT38" i="30"/>
  <c r="AS44" i="31"/>
  <c r="AT44" i="31"/>
  <c r="AD62" i="35" s="1"/>
  <c r="AU37" i="31"/>
  <c r="AE68" i="35" s="1"/>
  <c r="AS44" i="32"/>
  <c r="AT44" i="32"/>
  <c r="AU37" i="32"/>
  <c r="AS44" i="34"/>
  <c r="AT44" i="34"/>
  <c r="AU37" i="34"/>
  <c r="AR50" i="30"/>
  <c r="AS50" i="30"/>
  <c r="AT42" i="30"/>
  <c r="AB6" i="35" s="1"/>
  <c r="AS49" i="31"/>
  <c r="AT49" i="31"/>
  <c r="AU41" i="31"/>
  <c r="AS49" i="32"/>
  <c r="AT49" i="32"/>
  <c r="AU41" i="32"/>
  <c r="AS49" i="34"/>
  <c r="AT49" i="34"/>
  <c r="AU41" i="34"/>
  <c r="AR68" i="30"/>
  <c r="AS68" i="30"/>
  <c r="AT56" i="30"/>
  <c r="AS68" i="31"/>
  <c r="AT68" i="31"/>
  <c r="AU54" i="31"/>
  <c r="AS67" i="32"/>
  <c r="AT67" i="32"/>
  <c r="AG81" i="35" s="1"/>
  <c r="AU54" i="32"/>
  <c r="AS67" i="34"/>
  <c r="AT67" i="34"/>
  <c r="AU54" i="34"/>
  <c r="AR73" i="30"/>
  <c r="AS73" i="30"/>
  <c r="AT61" i="30"/>
  <c r="AS73" i="31"/>
  <c r="AT73" i="31"/>
  <c r="AS72" i="32"/>
  <c r="AF56" i="35" s="1"/>
  <c r="AT72" i="32"/>
  <c r="AG56" i="35" s="1"/>
  <c r="AU58" i="32"/>
  <c r="AS72" i="34"/>
  <c r="AT72" i="34"/>
  <c r="AU58" i="34"/>
  <c r="AS84" i="30"/>
  <c r="AA18" i="35"/>
  <c r="AT70" i="30"/>
  <c r="AS84" i="31"/>
  <c r="AU68" i="31"/>
  <c r="AS81" i="32"/>
  <c r="AT81" i="32"/>
  <c r="AU67" i="32"/>
  <c r="AS81" i="34"/>
  <c r="AU67" i="34"/>
  <c r="AR88" i="30"/>
  <c r="AS88" i="30"/>
  <c r="AS88" i="31"/>
  <c r="AC38" i="35"/>
  <c r="AT88" i="31"/>
  <c r="AS85" i="32"/>
  <c r="AT85" i="32"/>
  <c r="AG33" i="35" s="1"/>
  <c r="AS85" i="34"/>
  <c r="AT85" i="34"/>
  <c r="AR65" i="30"/>
  <c r="Z53" i="35" s="1"/>
  <c r="AS65" i="30"/>
  <c r="AT53" i="30"/>
  <c r="AS65" i="31"/>
  <c r="AT65" i="31"/>
  <c r="AU51" i="31"/>
  <c r="AE55" i="35" s="1"/>
  <c r="AS64" i="32"/>
  <c r="AF55" i="35" s="1"/>
  <c r="AT64" i="32"/>
  <c r="AG53" i="35" s="1"/>
  <c r="AU51" i="32"/>
  <c r="AS64" i="34"/>
  <c r="AT64" i="34"/>
  <c r="AU51" i="34"/>
  <c r="AK68" i="35" s="1"/>
  <c r="AR24" i="30"/>
  <c r="Z3" i="35" s="1"/>
  <c r="AS24" i="30"/>
  <c r="AT24" i="30"/>
  <c r="AS24" i="31"/>
  <c r="AT24" i="31"/>
  <c r="AU24" i="31"/>
  <c r="AS24" i="32"/>
  <c r="AT24" i="32"/>
  <c r="AU24" i="32"/>
  <c r="AS24" i="34"/>
  <c r="AT24" i="34"/>
  <c r="AU24" i="34"/>
  <c r="AT92" i="31"/>
  <c r="AD68" i="35" s="1"/>
  <c r="AS89" i="32"/>
  <c r="AF51" i="35"/>
  <c r="AT89" i="32"/>
  <c r="AS89" i="34"/>
  <c r="AI68" i="35" s="1"/>
  <c r="AT89" i="34"/>
  <c r="AU31" i="31"/>
  <c r="AE41" i="35" s="1"/>
  <c r="AU31" i="32"/>
  <c r="AH43" i="35" s="1"/>
  <c r="AU31" i="34"/>
  <c r="AA68" i="35"/>
  <c r="AS32" i="25"/>
  <c r="AT32" i="25"/>
  <c r="AU30" i="25"/>
  <c r="AS48" i="25"/>
  <c r="AS34" i="25"/>
  <c r="AT34" i="25"/>
  <c r="AU31" i="25"/>
  <c r="AT49" i="25"/>
  <c r="AQ25" i="9"/>
  <c r="D73" i="35" s="1"/>
  <c r="AS36" i="25"/>
  <c r="N70" i="35" s="1"/>
  <c r="AS53" i="25"/>
  <c r="N16" i="35" s="1"/>
  <c r="AS45" i="25"/>
  <c r="N11" i="35" s="1"/>
  <c r="AT36" i="25"/>
  <c r="O70" i="35" s="1"/>
  <c r="AU32" i="25"/>
  <c r="AT56" i="25"/>
  <c r="O17" i="35" s="1"/>
  <c r="AU49" i="25"/>
  <c r="P14" i="35" s="1"/>
  <c r="AS64" i="25"/>
  <c r="AT64" i="25"/>
  <c r="AU56" i="25"/>
  <c r="P17" i="35" s="1"/>
  <c r="AU62" i="25"/>
  <c r="AS39" i="25"/>
  <c r="AS71" i="25"/>
  <c r="AT39" i="25"/>
  <c r="O9" i="35" s="1"/>
  <c r="AT71" i="25"/>
  <c r="AT73" i="25"/>
  <c r="AS40" i="25"/>
  <c r="N42" i="35" s="1"/>
  <c r="AT40" i="25"/>
  <c r="O42" i="35" s="1"/>
  <c r="AU34" i="25"/>
  <c r="P7" i="35" s="1"/>
  <c r="AS41" i="25"/>
  <c r="AT41" i="25"/>
  <c r="O43" i="35" s="1"/>
  <c r="AU35" i="25"/>
  <c r="P8" i="35" s="1"/>
  <c r="AS42" i="25"/>
  <c r="N44" i="35" s="1"/>
  <c r="AT42" i="25"/>
  <c r="O44" i="35" s="1"/>
  <c r="AU36" i="25"/>
  <c r="P70" i="35" s="1"/>
  <c r="AP26" i="9"/>
  <c r="AS43" i="25"/>
  <c r="N10" i="35" s="1"/>
  <c r="AT43" i="25"/>
  <c r="O10" i="35" s="1"/>
  <c r="AU37" i="25"/>
  <c r="P41" i="35" s="1"/>
  <c r="AQ26" i="9"/>
  <c r="AS44" i="25"/>
  <c r="N45" i="35" s="1"/>
  <c r="AS91" i="25"/>
  <c r="N93" i="35" s="1"/>
  <c r="AT44" i="25"/>
  <c r="O45" i="35" s="1"/>
  <c r="AT91" i="25"/>
  <c r="O93" i="35" s="1"/>
  <c r="AU38" i="25"/>
  <c r="P78" i="35" s="1"/>
  <c r="AT45" i="25"/>
  <c r="O11" i="35" s="1"/>
  <c r="AU39" i="25"/>
  <c r="AU77" i="25"/>
  <c r="P60" i="35" s="1"/>
  <c r="AU40" i="25"/>
  <c r="P42" i="35" s="1"/>
  <c r="AO29" i="9"/>
  <c r="AS47" i="25"/>
  <c r="N13" i="35" s="1"/>
  <c r="AT47" i="25"/>
  <c r="O13" i="35" s="1"/>
  <c r="AU41" i="25"/>
  <c r="P43" i="35" s="1"/>
  <c r="AT48" i="25"/>
  <c r="AU42" i="25"/>
  <c r="P44" i="35" s="1"/>
  <c r="AS49" i="25"/>
  <c r="AU43" i="25"/>
  <c r="P10" i="35" s="1"/>
  <c r="AS50" i="25"/>
  <c r="N15" i="35" s="1"/>
  <c r="AT50" i="25"/>
  <c r="AU44" i="25"/>
  <c r="P45" i="35" s="1"/>
  <c r="AS51" i="25"/>
  <c r="AT51" i="25"/>
  <c r="AU45" i="25"/>
  <c r="P11" i="35" s="1"/>
  <c r="AU47" i="25"/>
  <c r="P13" i="35" s="1"/>
  <c r="AT53" i="25"/>
  <c r="O16" i="35" s="1"/>
  <c r="AU46" i="25"/>
  <c r="AS54" i="25"/>
  <c r="AS88" i="25"/>
  <c r="AT54" i="25"/>
  <c r="AT88" i="25"/>
  <c r="AU39" i="26"/>
  <c r="S44" i="35" s="1"/>
  <c r="AU38" i="27"/>
  <c r="V43" i="35" s="1"/>
  <c r="AS55" i="25"/>
  <c r="AT55" i="25"/>
  <c r="O72" i="35" s="1"/>
  <c r="AU48" i="25"/>
  <c r="AT92" i="25"/>
  <c r="AS56" i="25"/>
  <c r="N17" i="35" s="1"/>
  <c r="AS92" i="25"/>
  <c r="AS58" i="25"/>
  <c r="AT58" i="25"/>
  <c r="AU50" i="25"/>
  <c r="AS59" i="25"/>
  <c r="N53" i="35" s="1"/>
  <c r="AT59" i="25"/>
  <c r="O53" i="35" s="1"/>
  <c r="AU51" i="25"/>
  <c r="AS60" i="25"/>
  <c r="AT60" i="25"/>
  <c r="AU52" i="25"/>
  <c r="AS61" i="25"/>
  <c r="N54" i="35" s="1"/>
  <c r="AT61" i="25"/>
  <c r="O54" i="35" s="1"/>
  <c r="AU53" i="25"/>
  <c r="P16" i="35" s="1"/>
  <c r="AS62" i="25"/>
  <c r="AT62" i="25"/>
  <c r="AU54" i="25"/>
  <c r="AS63" i="25"/>
  <c r="N21" i="35" s="1"/>
  <c r="AT63" i="25"/>
  <c r="O21" i="35" s="1"/>
  <c r="AU55" i="25"/>
  <c r="P72" i="35" s="1"/>
  <c r="AS65" i="25"/>
  <c r="N23" i="35" s="1"/>
  <c r="AT65" i="25"/>
  <c r="O23" i="35" s="1"/>
  <c r="AU57" i="25"/>
  <c r="AQ31" i="9"/>
  <c r="AO31" i="9"/>
  <c r="AS66" i="25"/>
  <c r="AT66" i="25"/>
  <c r="O24" i="35" s="1"/>
  <c r="AU58" i="25"/>
  <c r="AS67" i="25"/>
  <c r="AT67" i="25"/>
  <c r="AU59" i="25"/>
  <c r="P53" i="35" s="1"/>
  <c r="AS68" i="25"/>
  <c r="AT68" i="25"/>
  <c r="AU60" i="25"/>
  <c r="AO32" i="9"/>
  <c r="B54" i="35" s="1"/>
  <c r="AS69" i="25"/>
  <c r="N56" i="35" s="1"/>
  <c r="AT69" i="25"/>
  <c r="O56" i="35" s="1"/>
  <c r="AU61" i="25"/>
  <c r="P54" i="35" s="1"/>
  <c r="AS72" i="25"/>
  <c r="N88" i="35" s="1"/>
  <c r="AT72" i="25"/>
  <c r="O88" i="35" s="1"/>
  <c r="AU63" i="25"/>
  <c r="P21" i="35" s="1"/>
  <c r="AS73" i="25"/>
  <c r="AS74" i="25"/>
  <c r="AT74" i="25"/>
  <c r="AU65" i="25"/>
  <c r="P23" i="35" s="1"/>
  <c r="AS75" i="25"/>
  <c r="N59" i="35" s="1"/>
  <c r="AT75" i="25"/>
  <c r="O59" i="35" s="1"/>
  <c r="AU66" i="25"/>
  <c r="AS76" i="25"/>
  <c r="AT76" i="25"/>
  <c r="AU67" i="25"/>
  <c r="AS77" i="25"/>
  <c r="AT77" i="25"/>
  <c r="O60" i="35" s="1"/>
  <c r="AU68" i="25"/>
  <c r="P55" i="35" s="1"/>
  <c r="AS78" i="25"/>
  <c r="AT78" i="25"/>
  <c r="AU69" i="25"/>
  <c r="P56" i="35" s="1"/>
  <c r="AS79" i="25"/>
  <c r="N89" i="35" s="1"/>
  <c r="AT79" i="25"/>
  <c r="O89" i="35" s="1"/>
  <c r="AU70" i="25"/>
  <c r="P87" i="35" s="1"/>
  <c r="AS80" i="25"/>
  <c r="AT80" i="25"/>
  <c r="AU71" i="25"/>
  <c r="P25" i="35" s="1"/>
  <c r="AU58" i="26"/>
  <c r="S54" i="35" s="1"/>
  <c r="AS81" i="25"/>
  <c r="AT81" i="25"/>
  <c r="AU72" i="25"/>
  <c r="P88" i="35" s="1"/>
  <c r="AS69" i="26"/>
  <c r="AS66" i="27"/>
  <c r="AT66" i="27"/>
  <c r="AT69" i="26"/>
  <c r="AS82" i="25"/>
  <c r="N62" i="35" s="1"/>
  <c r="AT82" i="25"/>
  <c r="O62" i="35" s="1"/>
  <c r="AU73" i="25"/>
  <c r="AS83" i="25"/>
  <c r="N63" i="35" s="1"/>
  <c r="AT83" i="25"/>
  <c r="O63" i="35" s="1"/>
  <c r="AU74" i="25"/>
  <c r="AS85" i="25"/>
  <c r="AT85" i="25"/>
  <c r="AU75" i="25"/>
  <c r="P59" i="35" s="1"/>
  <c r="AS86" i="25"/>
  <c r="N71" i="35" s="1"/>
  <c r="AT86" i="25"/>
  <c r="O71" i="35" s="1"/>
  <c r="AU76" i="25"/>
  <c r="AS90" i="25"/>
  <c r="N92" i="35" s="1"/>
  <c r="AT90" i="25"/>
  <c r="O92" i="35" s="1"/>
  <c r="AU78" i="25"/>
  <c r="AU79" i="25"/>
  <c r="P89" i="35" s="1"/>
  <c r="AU80" i="25"/>
  <c r="P61" i="35" s="1"/>
  <c r="AS93" i="25"/>
  <c r="AT93" i="25"/>
  <c r="AU81" i="25"/>
  <c r="AS26" i="25"/>
  <c r="AT26" i="25"/>
  <c r="AU25" i="25"/>
  <c r="P74" i="35" s="1"/>
  <c r="AO38" i="9"/>
  <c r="B63" i="35" s="1"/>
  <c r="AT90" i="26"/>
  <c r="AO39" i="9"/>
  <c r="AP39" i="9"/>
  <c r="C71" i="35" s="1"/>
  <c r="AP40" i="9"/>
  <c r="C91" i="35" s="1"/>
  <c r="AO41" i="9"/>
  <c r="B31" i="35" s="1"/>
  <c r="AP41" i="9"/>
  <c r="AN69" i="12"/>
  <c r="L29" i="25"/>
  <c r="L28" i="25"/>
  <c r="L30" i="25"/>
  <c r="L31" i="25"/>
  <c r="L32" i="25"/>
  <c r="L34" i="25"/>
  <c r="L36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3" i="25"/>
  <c r="L54" i="25"/>
  <c r="L55" i="25"/>
  <c r="L56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5" i="25"/>
  <c r="L86" i="25"/>
  <c r="L88" i="25"/>
  <c r="L90" i="25"/>
  <c r="L91" i="25"/>
  <c r="L92" i="25"/>
  <c r="L26" i="25"/>
  <c r="AU46" i="34"/>
  <c r="AU46" i="32"/>
  <c r="AH40" i="35"/>
  <c r="AU46" i="31"/>
  <c r="AT47" i="30"/>
  <c r="AB40" i="35"/>
  <c r="AU25" i="26"/>
  <c r="AU26" i="26"/>
  <c r="AU73" i="26"/>
  <c r="S60" i="35" s="1"/>
  <c r="AU69" i="26"/>
  <c r="AU27" i="26"/>
  <c r="S4" i="35" s="1"/>
  <c r="AU28" i="26"/>
  <c r="AU29" i="26"/>
  <c r="AU30" i="26"/>
  <c r="AU31" i="26"/>
  <c r="AU32" i="26"/>
  <c r="AU33" i="26"/>
  <c r="S70" i="35" s="1"/>
  <c r="AU34" i="26"/>
  <c r="S41" i="35" s="1"/>
  <c r="AU35" i="26"/>
  <c r="S78" i="35" s="1"/>
  <c r="AU36" i="26"/>
  <c r="AU50" i="26"/>
  <c r="S16" i="35" s="1"/>
  <c r="AU37" i="26"/>
  <c r="S42" i="35" s="1"/>
  <c r="AU38" i="26"/>
  <c r="S43" i="35" s="1"/>
  <c r="AU40" i="26"/>
  <c r="S10" i="35" s="1"/>
  <c r="AU41" i="26"/>
  <c r="S45" i="35" s="1"/>
  <c r="AU42" i="26"/>
  <c r="S11" i="35" s="1"/>
  <c r="AU43" i="26"/>
  <c r="AU44" i="26"/>
  <c r="S13" i="35" s="1"/>
  <c r="AU45" i="26"/>
  <c r="AU46" i="26"/>
  <c r="AU47" i="26"/>
  <c r="AU48" i="26"/>
  <c r="AU49" i="26"/>
  <c r="S47" i="35" s="1"/>
  <c r="AU51" i="26"/>
  <c r="S48" i="35" s="1"/>
  <c r="AU52" i="26"/>
  <c r="AU53" i="26"/>
  <c r="S72" i="35" s="1"/>
  <c r="AU54" i="26"/>
  <c r="S17" i="35" s="1"/>
  <c r="AU55" i="26"/>
  <c r="AU56" i="26"/>
  <c r="AU57" i="26"/>
  <c r="S53" i="35" s="1"/>
  <c r="AU72" i="26"/>
  <c r="S26" i="35" s="1"/>
  <c r="AU59" i="26"/>
  <c r="AU60" i="26"/>
  <c r="S21" i="35" s="1"/>
  <c r="AU61" i="26"/>
  <c r="S22" i="35" s="1"/>
  <c r="AU62" i="26"/>
  <c r="S23" i="35" s="1"/>
  <c r="AU75" i="26"/>
  <c r="S89" i="35" s="1"/>
  <c r="AU63" i="26"/>
  <c r="S24" i="35" s="1"/>
  <c r="AU64" i="26"/>
  <c r="AU65" i="26"/>
  <c r="AU66" i="26"/>
  <c r="S56" i="35" s="1"/>
  <c r="AU67" i="26"/>
  <c r="S87" i="35" s="1"/>
  <c r="AU68" i="26"/>
  <c r="AU70" i="26"/>
  <c r="AU71" i="26"/>
  <c r="S59" i="35" s="1"/>
  <c r="AU74" i="26"/>
  <c r="S27" i="35" s="1"/>
  <c r="AU76" i="26"/>
  <c r="AU24" i="26"/>
  <c r="S74" i="35" s="1"/>
  <c r="AU25" i="14"/>
  <c r="M4" i="35" s="1"/>
  <c r="AU26" i="14"/>
  <c r="AU27" i="14"/>
  <c r="AU28" i="14"/>
  <c r="AU29" i="14"/>
  <c r="AU30" i="14"/>
  <c r="M7" i="35" s="1"/>
  <c r="AU31" i="14"/>
  <c r="M70" i="35" s="1"/>
  <c r="AU32" i="14"/>
  <c r="AU33" i="14"/>
  <c r="M42" i="35" s="1"/>
  <c r="AU34" i="14"/>
  <c r="M43" i="35" s="1"/>
  <c r="AU35" i="14"/>
  <c r="M44" i="35" s="1"/>
  <c r="AU36" i="14"/>
  <c r="M10" i="35" s="1"/>
  <c r="AU37" i="14"/>
  <c r="M45" i="35" s="1"/>
  <c r="AU38" i="14"/>
  <c r="M11" i="35" s="1"/>
  <c r="AU39" i="14"/>
  <c r="AU40" i="14"/>
  <c r="M13" i="35" s="1"/>
  <c r="AU41" i="14"/>
  <c r="AU42" i="14"/>
  <c r="AU43" i="14"/>
  <c r="AU44" i="14"/>
  <c r="AU45" i="14"/>
  <c r="M16" i="35" s="1"/>
  <c r="AU46" i="14"/>
  <c r="AU47" i="14"/>
  <c r="AU48" i="14"/>
  <c r="M17" i="35" s="1"/>
  <c r="AU49" i="14"/>
  <c r="AU50" i="14"/>
  <c r="M53" i="35" s="1"/>
  <c r="AU51" i="14"/>
  <c r="AU52" i="14"/>
  <c r="M54" i="35" s="1"/>
  <c r="AU53" i="14"/>
  <c r="AU54" i="14"/>
  <c r="M21" i="35" s="1"/>
  <c r="AU55" i="14"/>
  <c r="AU56" i="14"/>
  <c r="M23" i="35" s="1"/>
  <c r="AU57" i="14"/>
  <c r="M24" i="35" s="1"/>
  <c r="AU58" i="14"/>
  <c r="AU59" i="14"/>
  <c r="AU60" i="14"/>
  <c r="M56" i="35" s="1"/>
  <c r="AU61" i="14"/>
  <c r="M25" i="35" s="1"/>
  <c r="AU62" i="14"/>
  <c r="M88" i="35" s="1"/>
  <c r="AU63" i="14"/>
  <c r="AU64" i="14"/>
  <c r="AU65" i="14"/>
  <c r="M59" i="35" s="1"/>
  <c r="AU66" i="14"/>
  <c r="AU67" i="14"/>
  <c r="AU68" i="14"/>
  <c r="AU69" i="14"/>
  <c r="M89" i="35" s="1"/>
  <c r="AU70" i="14"/>
  <c r="AU71" i="14"/>
  <c r="M29" i="35" s="1"/>
  <c r="AU72" i="14"/>
  <c r="M62" i="35" s="1"/>
  <c r="AU73" i="14"/>
  <c r="M63" i="35" s="1"/>
  <c r="AU74" i="14"/>
  <c r="M64" i="35" s="1"/>
  <c r="AU75" i="14"/>
  <c r="M71" i="35" s="1"/>
  <c r="AU76" i="14"/>
  <c r="M91" i="35" s="1"/>
  <c r="AU77" i="14"/>
  <c r="AU78" i="14"/>
  <c r="M92" i="35" s="1"/>
  <c r="AU79" i="14"/>
  <c r="M93" i="35" s="1"/>
  <c r="AU80" i="14"/>
  <c r="AU81" i="14"/>
  <c r="AU24" i="14"/>
  <c r="AS25" i="14"/>
  <c r="K4" i="35" s="1"/>
  <c r="AN24" i="12"/>
  <c r="F4" i="35" s="1"/>
  <c r="AT25" i="14"/>
  <c r="L4" i="35" s="1"/>
  <c r="AM24" i="12"/>
  <c r="E4" i="35" s="1"/>
  <c r="AP24" i="10"/>
  <c r="H4" i="35" s="1"/>
  <c r="AQ24" i="10"/>
  <c r="I4" i="35" s="1"/>
  <c r="AT24" i="14"/>
  <c r="AS24" i="14"/>
  <c r="AP25" i="10"/>
  <c r="AS26" i="14"/>
  <c r="AM35" i="12"/>
  <c r="AN35" i="12"/>
  <c r="AQ25" i="10"/>
  <c r="AT26" i="14"/>
  <c r="L5" i="35" s="1"/>
  <c r="AP24" i="9"/>
  <c r="C5" i="35" s="1"/>
  <c r="AQ26" i="10"/>
  <c r="I75" i="35" s="1"/>
  <c r="AM36" i="12"/>
  <c r="AS27" i="14"/>
  <c r="AN36" i="12"/>
  <c r="AP26" i="10"/>
  <c r="AT27" i="14"/>
  <c r="J62" i="14"/>
  <c r="J73" i="14"/>
  <c r="J29" i="14"/>
  <c r="J24" i="14"/>
  <c r="J25" i="14"/>
  <c r="J26" i="14"/>
  <c r="J27" i="14"/>
  <c r="J28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F43" i="14"/>
  <c r="G43" i="14"/>
  <c r="H43" i="14"/>
  <c r="I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3" i="14"/>
  <c r="J64" i="14"/>
  <c r="J65" i="14"/>
  <c r="J66" i="14"/>
  <c r="J67" i="14"/>
  <c r="J68" i="14"/>
  <c r="J69" i="14"/>
  <c r="J70" i="14"/>
  <c r="J71" i="14"/>
  <c r="J72" i="14"/>
  <c r="J74" i="14"/>
  <c r="J75" i="14"/>
  <c r="J76" i="14"/>
  <c r="F76" i="14"/>
  <c r="G76" i="14"/>
  <c r="H76" i="14"/>
  <c r="I76" i="14"/>
  <c r="J77" i="14"/>
  <c r="J78" i="14"/>
  <c r="J79" i="14"/>
  <c r="J80" i="14"/>
  <c r="J81" i="14"/>
  <c r="F62" i="14"/>
  <c r="G62" i="14"/>
  <c r="H62" i="14"/>
  <c r="I62" i="14"/>
  <c r="I74" i="14"/>
  <c r="F74" i="14"/>
  <c r="G74" i="14"/>
  <c r="H74" i="14"/>
  <c r="G58" i="14"/>
  <c r="F58" i="14"/>
  <c r="H58" i="14"/>
  <c r="I58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9" i="14"/>
  <c r="G60" i="14"/>
  <c r="G61" i="14"/>
  <c r="G63" i="14"/>
  <c r="G64" i="14"/>
  <c r="G65" i="14"/>
  <c r="G66" i="14"/>
  <c r="G67" i="14"/>
  <c r="G68" i="14"/>
  <c r="G69" i="14"/>
  <c r="G70" i="14"/>
  <c r="G71" i="14"/>
  <c r="G72" i="14"/>
  <c r="G73" i="14"/>
  <c r="G75" i="14"/>
  <c r="G77" i="14"/>
  <c r="G78" i="14"/>
  <c r="G79" i="14"/>
  <c r="G80" i="14"/>
  <c r="G81" i="14"/>
  <c r="F24" i="14"/>
  <c r="H24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9" i="14"/>
  <c r="I60" i="14"/>
  <c r="I61" i="14"/>
  <c r="I63" i="14"/>
  <c r="I64" i="14"/>
  <c r="I65" i="14"/>
  <c r="I66" i="14"/>
  <c r="I67" i="14"/>
  <c r="I68" i="14"/>
  <c r="I69" i="14"/>
  <c r="I70" i="14"/>
  <c r="I71" i="14"/>
  <c r="I72" i="14"/>
  <c r="I73" i="14"/>
  <c r="I75" i="14"/>
  <c r="I77" i="14"/>
  <c r="I78" i="14"/>
  <c r="I79" i="14"/>
  <c r="I80" i="14"/>
  <c r="I81" i="14"/>
  <c r="F73" i="14"/>
  <c r="H73" i="14"/>
  <c r="F29" i="14"/>
  <c r="H29" i="14"/>
  <c r="F25" i="14"/>
  <c r="H25" i="14"/>
  <c r="F26" i="14"/>
  <c r="H26" i="14"/>
  <c r="F27" i="14"/>
  <c r="H27" i="14"/>
  <c r="F28" i="14"/>
  <c r="H28" i="14"/>
  <c r="F30" i="14"/>
  <c r="H30" i="14"/>
  <c r="F31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9" i="14"/>
  <c r="H60" i="14"/>
  <c r="H61" i="14"/>
  <c r="H63" i="14"/>
  <c r="H64" i="14"/>
  <c r="H65" i="14"/>
  <c r="H66" i="14"/>
  <c r="H67" i="14"/>
  <c r="H68" i="14"/>
  <c r="H69" i="14"/>
  <c r="H70" i="14"/>
  <c r="H71" i="14"/>
  <c r="H72" i="14"/>
  <c r="H75" i="14"/>
  <c r="H77" i="14"/>
  <c r="H78" i="14"/>
  <c r="H79" i="14"/>
  <c r="H80" i="14"/>
  <c r="H81" i="14"/>
  <c r="F32" i="14"/>
  <c r="L32" i="14"/>
  <c r="F33" i="14"/>
  <c r="F34" i="14"/>
  <c r="F35" i="14"/>
  <c r="F36" i="14"/>
  <c r="F37" i="14"/>
  <c r="F38" i="14"/>
  <c r="F39" i="14"/>
  <c r="F40" i="14"/>
  <c r="F41" i="14"/>
  <c r="F42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9" i="14"/>
  <c r="F60" i="14"/>
  <c r="F61" i="14"/>
  <c r="F63" i="14"/>
  <c r="F64" i="14"/>
  <c r="F65" i="14"/>
  <c r="F66" i="14"/>
  <c r="F67" i="14"/>
  <c r="F68" i="14"/>
  <c r="F69" i="14"/>
  <c r="F70" i="14"/>
  <c r="F71" i="14"/>
  <c r="F72" i="14"/>
  <c r="F75" i="14"/>
  <c r="F77" i="14"/>
  <c r="F78" i="14"/>
  <c r="F79" i="14"/>
  <c r="F80" i="14"/>
  <c r="F81" i="14"/>
  <c r="L58" i="34"/>
  <c r="L68" i="34"/>
  <c r="G27" i="32"/>
  <c r="G28" i="32"/>
  <c r="G29" i="32"/>
  <c r="G33" i="32"/>
  <c r="G39" i="32"/>
  <c r="G40" i="32"/>
  <c r="G41" i="32"/>
  <c r="G24" i="32"/>
  <c r="G42" i="32"/>
  <c r="G43" i="32"/>
  <c r="G44" i="32"/>
  <c r="G45" i="32"/>
  <c r="G46" i="32"/>
  <c r="G47" i="32"/>
  <c r="G49" i="32"/>
  <c r="G50" i="32"/>
  <c r="G53" i="32"/>
  <c r="G58" i="32"/>
  <c r="G63" i="32"/>
  <c r="G64" i="32"/>
  <c r="G65" i="32"/>
  <c r="G66" i="32"/>
  <c r="G67" i="32"/>
  <c r="G68" i="32"/>
  <c r="G69" i="32"/>
  <c r="G70" i="32"/>
  <c r="G71" i="32"/>
  <c r="G72" i="32"/>
  <c r="G73" i="32"/>
  <c r="G75" i="32"/>
  <c r="G76" i="32"/>
  <c r="G78" i="32"/>
  <c r="G79" i="32"/>
  <c r="G80" i="32"/>
  <c r="G81" i="32"/>
  <c r="G82" i="32"/>
  <c r="G83" i="32"/>
  <c r="G85" i="32"/>
  <c r="G88" i="32"/>
  <c r="G89" i="32"/>
  <c r="F65" i="32"/>
  <c r="H65" i="32"/>
  <c r="I65" i="32"/>
  <c r="F66" i="32"/>
  <c r="H66" i="32"/>
  <c r="I66" i="32"/>
  <c r="L66" i="32"/>
  <c r="H28" i="32"/>
  <c r="H29" i="32"/>
  <c r="H33" i="32"/>
  <c r="H39" i="32"/>
  <c r="H40" i="32"/>
  <c r="H41" i="32"/>
  <c r="H42" i="32"/>
  <c r="H43" i="32"/>
  <c r="H44" i="32"/>
  <c r="H45" i="32"/>
  <c r="H46" i="32"/>
  <c r="H47" i="32"/>
  <c r="H49" i="32"/>
  <c r="H50" i="32"/>
  <c r="H53" i="32"/>
  <c r="H58" i="32"/>
  <c r="H63" i="32"/>
  <c r="H67" i="32"/>
  <c r="F67" i="32"/>
  <c r="I67" i="32"/>
  <c r="H68" i="32"/>
  <c r="H69" i="32"/>
  <c r="H70" i="32"/>
  <c r="H71" i="32"/>
  <c r="H72" i="32"/>
  <c r="H73" i="32"/>
  <c r="H75" i="32"/>
  <c r="H76" i="32"/>
  <c r="H78" i="32"/>
  <c r="H79" i="32"/>
  <c r="H80" i="32"/>
  <c r="H81" i="32"/>
  <c r="H82" i="32"/>
  <c r="H83" i="32"/>
  <c r="F83" i="32"/>
  <c r="I83" i="32"/>
  <c r="H85" i="32"/>
  <c r="H88" i="32"/>
  <c r="H89" i="32"/>
  <c r="H64" i="32"/>
  <c r="H27" i="32"/>
  <c r="I27" i="32"/>
  <c r="I28" i="32"/>
  <c r="I29" i="32"/>
  <c r="I33" i="32"/>
  <c r="I39" i="32"/>
  <c r="I40" i="32"/>
  <c r="I41" i="32"/>
  <c r="I24" i="32"/>
  <c r="I42" i="32"/>
  <c r="I43" i="32"/>
  <c r="I44" i="32"/>
  <c r="I45" i="32"/>
  <c r="I46" i="32"/>
  <c r="I47" i="32"/>
  <c r="I49" i="32"/>
  <c r="I50" i="32"/>
  <c r="I53" i="32"/>
  <c r="I58" i="32"/>
  <c r="I63" i="32"/>
  <c r="I64" i="32"/>
  <c r="I68" i="32"/>
  <c r="I69" i="32"/>
  <c r="I70" i="32"/>
  <c r="I71" i="32"/>
  <c r="I72" i="32"/>
  <c r="I73" i="32"/>
  <c r="I75" i="32"/>
  <c r="I76" i="32"/>
  <c r="I78" i="32"/>
  <c r="I79" i="32"/>
  <c r="I80" i="32"/>
  <c r="I81" i="32"/>
  <c r="I82" i="32"/>
  <c r="I85" i="32"/>
  <c r="I88" i="32"/>
  <c r="I89" i="32"/>
  <c r="H24" i="32"/>
  <c r="F24" i="32"/>
  <c r="L66" i="31"/>
  <c r="K86" i="31"/>
  <c r="J28" i="30"/>
  <c r="J24" i="30"/>
  <c r="J33" i="30"/>
  <c r="J36" i="30"/>
  <c r="J40" i="30"/>
  <c r="J41" i="30"/>
  <c r="J42" i="30"/>
  <c r="J43" i="30"/>
  <c r="J44" i="30"/>
  <c r="J45" i="30"/>
  <c r="J46" i="30"/>
  <c r="J47" i="30"/>
  <c r="J48" i="30"/>
  <c r="J50" i="30"/>
  <c r="J51" i="30"/>
  <c r="J55" i="30"/>
  <c r="J73" i="30"/>
  <c r="J74" i="30"/>
  <c r="J76" i="30"/>
  <c r="J77" i="30"/>
  <c r="J80" i="30"/>
  <c r="J81" i="30"/>
  <c r="J82" i="30"/>
  <c r="J83" i="30"/>
  <c r="J84" i="30"/>
  <c r="J85" i="30"/>
  <c r="J86" i="30"/>
  <c r="J88" i="30"/>
  <c r="J89" i="30"/>
  <c r="J90" i="30"/>
  <c r="J92" i="30"/>
  <c r="G33" i="30"/>
  <c r="H33" i="30"/>
  <c r="I33" i="30"/>
  <c r="G73" i="30"/>
  <c r="H73" i="30"/>
  <c r="I73" i="30"/>
  <c r="G74" i="30"/>
  <c r="H74" i="30"/>
  <c r="I74" i="30"/>
  <c r="L74" i="30"/>
  <c r="G92" i="30"/>
  <c r="H92" i="30"/>
  <c r="I92" i="30"/>
  <c r="L92" i="30"/>
  <c r="I24" i="30"/>
  <c r="I28" i="30"/>
  <c r="I36" i="30"/>
  <c r="I40" i="30"/>
  <c r="I41" i="30"/>
  <c r="I42" i="30"/>
  <c r="I43" i="30"/>
  <c r="I44" i="30"/>
  <c r="I45" i="30"/>
  <c r="I46" i="30"/>
  <c r="I47" i="30"/>
  <c r="I48" i="30"/>
  <c r="I50" i="30"/>
  <c r="I51" i="30"/>
  <c r="I72" i="30"/>
  <c r="I76" i="30"/>
  <c r="I77" i="30"/>
  <c r="I80" i="30"/>
  <c r="I81" i="30"/>
  <c r="I82" i="30"/>
  <c r="I83" i="30"/>
  <c r="I84" i="30"/>
  <c r="I85" i="30"/>
  <c r="I86" i="30"/>
  <c r="I88" i="30"/>
  <c r="I89" i="30"/>
  <c r="I90" i="30"/>
  <c r="G48" i="30"/>
  <c r="H48" i="30"/>
  <c r="G50" i="30"/>
  <c r="H50" i="30"/>
  <c r="G88" i="30"/>
  <c r="H88" i="30"/>
  <c r="G89" i="30"/>
  <c r="H89" i="30"/>
  <c r="G90" i="30"/>
  <c r="H90" i="30"/>
  <c r="H28" i="30"/>
  <c r="H36" i="30"/>
  <c r="H40" i="30"/>
  <c r="H41" i="30"/>
  <c r="H42" i="30"/>
  <c r="H43" i="30"/>
  <c r="H44" i="30"/>
  <c r="G44" i="30"/>
  <c r="H45" i="30"/>
  <c r="G45" i="30"/>
  <c r="H46" i="30"/>
  <c r="H47" i="30"/>
  <c r="G47" i="30"/>
  <c r="H51" i="30"/>
  <c r="H67" i="30"/>
  <c r="G67" i="30"/>
  <c r="H68" i="30"/>
  <c r="H69" i="30"/>
  <c r="H70" i="30"/>
  <c r="H71" i="30"/>
  <c r="H72" i="30"/>
  <c r="H76" i="30"/>
  <c r="H77" i="30"/>
  <c r="H80" i="30"/>
  <c r="G80" i="30"/>
  <c r="H81" i="30"/>
  <c r="H82" i="30"/>
  <c r="H83" i="30"/>
  <c r="H84" i="30"/>
  <c r="H85" i="30"/>
  <c r="H86" i="30"/>
  <c r="G24" i="30"/>
  <c r="AU26" i="30"/>
  <c r="G28" i="30"/>
  <c r="G36" i="30"/>
  <c r="G40" i="30"/>
  <c r="G41" i="30"/>
  <c r="G42" i="30"/>
  <c r="G43" i="30"/>
  <c r="G46" i="30"/>
  <c r="G51" i="30"/>
  <c r="G55" i="30"/>
  <c r="G66" i="30"/>
  <c r="G68" i="30"/>
  <c r="G69" i="30"/>
  <c r="G70" i="30"/>
  <c r="G71" i="30"/>
  <c r="G72" i="30"/>
  <c r="G76" i="30"/>
  <c r="G77" i="30"/>
  <c r="G81" i="30"/>
  <c r="G82" i="30"/>
  <c r="G83" i="30"/>
  <c r="G84" i="30"/>
  <c r="G85" i="30"/>
  <c r="G86" i="30"/>
  <c r="G65" i="30"/>
  <c r="L65" i="30"/>
  <c r="H24" i="30"/>
  <c r="H37" i="27"/>
  <c r="J37" i="27"/>
  <c r="H55" i="27"/>
  <c r="J55" i="27"/>
  <c r="H69" i="27"/>
  <c r="J69" i="27"/>
  <c r="H77" i="27"/>
  <c r="J77" i="27"/>
  <c r="H25" i="27"/>
  <c r="J25" i="27"/>
  <c r="H27" i="27"/>
  <c r="H28" i="27"/>
  <c r="H29" i="27"/>
  <c r="H30" i="27"/>
  <c r="H31" i="27"/>
  <c r="H33" i="27"/>
  <c r="J33" i="27"/>
  <c r="H36" i="27"/>
  <c r="H38" i="27"/>
  <c r="H39" i="27"/>
  <c r="H40" i="27"/>
  <c r="H41" i="27"/>
  <c r="H42" i="27"/>
  <c r="H43" i="27"/>
  <c r="H44" i="27"/>
  <c r="H45" i="27"/>
  <c r="J45" i="27"/>
  <c r="H46" i="27"/>
  <c r="J46" i="27"/>
  <c r="H47" i="27"/>
  <c r="J47" i="27"/>
  <c r="H49" i="27"/>
  <c r="H51" i="27"/>
  <c r="H52" i="27"/>
  <c r="H53" i="27"/>
  <c r="H57" i="27"/>
  <c r="H58" i="27"/>
  <c r="H59" i="27"/>
  <c r="H60" i="27"/>
  <c r="H61" i="27"/>
  <c r="H62" i="27"/>
  <c r="H63" i="27"/>
  <c r="J63" i="27"/>
  <c r="L63" i="27"/>
  <c r="H64" i="27"/>
  <c r="H65" i="27"/>
  <c r="H66" i="27"/>
  <c r="H67" i="27"/>
  <c r="H68" i="27"/>
  <c r="H70" i="27"/>
  <c r="H71" i="27"/>
  <c r="H72" i="27"/>
  <c r="H73" i="27"/>
  <c r="H74" i="27"/>
  <c r="H75" i="27"/>
  <c r="H78" i="27"/>
  <c r="H80" i="27"/>
  <c r="J80" i="27"/>
  <c r="H82" i="27"/>
  <c r="H84" i="27"/>
  <c r="H85" i="27"/>
  <c r="H56" i="27"/>
  <c r="J43" i="27"/>
  <c r="J74" i="27"/>
  <c r="J31" i="27"/>
  <c r="J41" i="27"/>
  <c r="L41" i="27"/>
  <c r="J49" i="27"/>
  <c r="L49" i="27"/>
  <c r="J72" i="27"/>
  <c r="L72" i="27"/>
  <c r="J27" i="27"/>
  <c r="J28" i="27"/>
  <c r="J29" i="27"/>
  <c r="J30" i="27"/>
  <c r="J36" i="27"/>
  <c r="J38" i="27"/>
  <c r="J39" i="27"/>
  <c r="J40" i="27"/>
  <c r="J42" i="27"/>
  <c r="J44" i="27"/>
  <c r="J52" i="27"/>
  <c r="J53" i="27"/>
  <c r="J57" i="27"/>
  <c r="J58" i="27"/>
  <c r="J59" i="27"/>
  <c r="J60" i="27"/>
  <c r="J61" i="27"/>
  <c r="J62" i="27"/>
  <c r="J64" i="27"/>
  <c r="J65" i="27"/>
  <c r="J66" i="27"/>
  <c r="J67" i="27"/>
  <c r="J68" i="27"/>
  <c r="J70" i="27"/>
  <c r="J71" i="27"/>
  <c r="J73" i="27"/>
  <c r="J75" i="27"/>
  <c r="J78" i="27"/>
  <c r="J82" i="27"/>
  <c r="J84" i="27"/>
  <c r="J85" i="27"/>
  <c r="J56" i="27"/>
  <c r="J27" i="26"/>
  <c r="F27" i="26"/>
  <c r="G27" i="26"/>
  <c r="H27" i="26"/>
  <c r="I27" i="26"/>
  <c r="J28" i="26"/>
  <c r="J29" i="26"/>
  <c r="J30" i="26"/>
  <c r="J31" i="26"/>
  <c r="J33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50" i="26"/>
  <c r="J52" i="26"/>
  <c r="J53" i="26"/>
  <c r="J54" i="26"/>
  <c r="J56" i="26"/>
  <c r="J58" i="26"/>
  <c r="J59" i="26"/>
  <c r="J60" i="26"/>
  <c r="J61" i="26"/>
  <c r="J62" i="26"/>
  <c r="J63" i="26"/>
  <c r="J64" i="26"/>
  <c r="J65" i="26"/>
  <c r="J66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F79" i="26"/>
  <c r="G79" i="26"/>
  <c r="H79" i="26"/>
  <c r="I79" i="26"/>
  <c r="J81" i="26"/>
  <c r="J82" i="26"/>
  <c r="J84" i="26"/>
  <c r="J86" i="26"/>
  <c r="J87" i="26"/>
  <c r="J89" i="26"/>
  <c r="J90" i="26"/>
  <c r="J57" i="26"/>
  <c r="G57" i="26"/>
  <c r="H57" i="26"/>
  <c r="I57" i="26"/>
  <c r="I28" i="26"/>
  <c r="I29" i="26"/>
  <c r="I30" i="26"/>
  <c r="I31" i="26"/>
  <c r="I33" i="26"/>
  <c r="I2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50" i="26"/>
  <c r="I52" i="26"/>
  <c r="I53" i="26"/>
  <c r="I54" i="26"/>
  <c r="I56" i="26"/>
  <c r="I58" i="26"/>
  <c r="I59" i="26"/>
  <c r="I60" i="26"/>
  <c r="I61" i="26"/>
  <c r="I62" i="26"/>
  <c r="I63" i="26"/>
  <c r="I64" i="26"/>
  <c r="I65" i="26"/>
  <c r="I66" i="26"/>
  <c r="I68" i="26"/>
  <c r="I69" i="26"/>
  <c r="I70" i="26"/>
  <c r="I71" i="26"/>
  <c r="I72" i="26"/>
  <c r="I73" i="26"/>
  <c r="I74" i="26"/>
  <c r="I75" i="26"/>
  <c r="I76" i="26"/>
  <c r="I77" i="26"/>
  <c r="I78" i="26"/>
  <c r="I81" i="26"/>
  <c r="I82" i="26"/>
  <c r="I84" i="26"/>
  <c r="I86" i="26"/>
  <c r="I87" i="26"/>
  <c r="I89" i="26"/>
  <c r="I90" i="26"/>
  <c r="F42" i="26"/>
  <c r="G42" i="26"/>
  <c r="H42" i="26"/>
  <c r="F78" i="26"/>
  <c r="G78" i="26"/>
  <c r="H78" i="26"/>
  <c r="J25" i="26"/>
  <c r="H28" i="26"/>
  <c r="H29" i="26"/>
  <c r="H30" i="26"/>
  <c r="H25" i="26"/>
  <c r="H31" i="26"/>
  <c r="H33" i="26"/>
  <c r="H36" i="26"/>
  <c r="H37" i="26"/>
  <c r="H38" i="26"/>
  <c r="H39" i="26"/>
  <c r="H40" i="26"/>
  <c r="H41" i="26"/>
  <c r="H43" i="26"/>
  <c r="H44" i="26"/>
  <c r="H45" i="26"/>
  <c r="H46" i="26"/>
  <c r="H47" i="26"/>
  <c r="H48" i="26"/>
  <c r="H50" i="26"/>
  <c r="H52" i="26"/>
  <c r="H53" i="26"/>
  <c r="H54" i="26"/>
  <c r="H56" i="26"/>
  <c r="H58" i="26"/>
  <c r="H59" i="26"/>
  <c r="H60" i="26"/>
  <c r="H61" i="26"/>
  <c r="H62" i="26"/>
  <c r="H63" i="26"/>
  <c r="H64" i="26"/>
  <c r="H65" i="26"/>
  <c r="H66" i="26"/>
  <c r="H68" i="26"/>
  <c r="H69" i="26"/>
  <c r="H70" i="26"/>
  <c r="H71" i="26"/>
  <c r="H72" i="26"/>
  <c r="H73" i="26"/>
  <c r="H74" i="26"/>
  <c r="H75" i="26"/>
  <c r="H76" i="26"/>
  <c r="H77" i="26"/>
  <c r="H81" i="26"/>
  <c r="H82" i="26"/>
  <c r="H84" i="26"/>
  <c r="H86" i="26"/>
  <c r="H87" i="26"/>
  <c r="H89" i="26"/>
  <c r="H90" i="26"/>
  <c r="F31" i="26"/>
  <c r="G31" i="26"/>
  <c r="F41" i="26"/>
  <c r="G41" i="26"/>
  <c r="F50" i="26"/>
  <c r="G50" i="26"/>
  <c r="G28" i="26"/>
  <c r="G29" i="26"/>
  <c r="F29" i="26"/>
  <c r="G30" i="26"/>
  <c r="F30" i="26"/>
  <c r="G33" i="26"/>
  <c r="G36" i="26"/>
  <c r="G37" i="26"/>
  <c r="G38" i="26"/>
  <c r="G39" i="26"/>
  <c r="G40" i="26"/>
  <c r="F40" i="26"/>
  <c r="G43" i="26"/>
  <c r="G44" i="26"/>
  <c r="G45" i="26"/>
  <c r="G46" i="26"/>
  <c r="G47" i="26"/>
  <c r="F47" i="26"/>
  <c r="G48" i="26"/>
  <c r="G52" i="26"/>
  <c r="G53" i="26"/>
  <c r="G54" i="26"/>
  <c r="G56" i="26"/>
  <c r="G58" i="26"/>
  <c r="G59" i="26"/>
  <c r="G60" i="26"/>
  <c r="G61" i="26"/>
  <c r="G62" i="26"/>
  <c r="G63" i="26"/>
  <c r="G64" i="26"/>
  <c r="G65" i="26"/>
  <c r="G66" i="26"/>
  <c r="F66" i="26"/>
  <c r="L66" i="26"/>
  <c r="G68" i="26"/>
  <c r="F68" i="26"/>
  <c r="L68" i="26"/>
  <c r="G69" i="26"/>
  <c r="G70" i="26"/>
  <c r="G71" i="26"/>
  <c r="G72" i="26"/>
  <c r="G73" i="26"/>
  <c r="G74" i="26"/>
  <c r="G75" i="26"/>
  <c r="F75" i="26"/>
  <c r="G76" i="26"/>
  <c r="G77" i="26"/>
  <c r="G81" i="26"/>
  <c r="G82" i="26"/>
  <c r="G84" i="26"/>
  <c r="F84" i="26"/>
  <c r="G86" i="26"/>
  <c r="G87" i="26"/>
  <c r="G89" i="26"/>
  <c r="G90" i="26"/>
  <c r="G25" i="26"/>
  <c r="F25" i="26"/>
  <c r="F28" i="26"/>
  <c r="F33" i="26"/>
  <c r="F36" i="26"/>
  <c r="F37" i="26"/>
  <c r="F38" i="26"/>
  <c r="F39" i="26"/>
  <c r="F43" i="26"/>
  <c r="F44" i="26"/>
  <c r="F45" i="26"/>
  <c r="F46" i="26"/>
  <c r="F48" i="26"/>
  <c r="F52" i="26"/>
  <c r="F53" i="26"/>
  <c r="F54" i="26"/>
  <c r="F56" i="26"/>
  <c r="F58" i="26"/>
  <c r="F59" i="26"/>
  <c r="F60" i="26"/>
  <c r="F61" i="26"/>
  <c r="F62" i="26"/>
  <c r="F63" i="26"/>
  <c r="F64" i="26"/>
  <c r="F65" i="26"/>
  <c r="F69" i="26"/>
  <c r="F70" i="26"/>
  <c r="F71" i="26"/>
  <c r="F72" i="26"/>
  <c r="F73" i="26"/>
  <c r="F74" i="26"/>
  <c r="K74" i="26" s="1"/>
  <c r="F76" i="26"/>
  <c r="F77" i="26"/>
  <c r="F81" i="26"/>
  <c r="F82" i="26"/>
  <c r="F86" i="26"/>
  <c r="F87" i="26"/>
  <c r="F89" i="26"/>
  <c r="F90" i="26"/>
  <c r="F29" i="25"/>
  <c r="G29" i="25"/>
  <c r="H29" i="25"/>
  <c r="I29" i="25"/>
  <c r="F58" i="25"/>
  <c r="G58" i="25"/>
  <c r="H58" i="25"/>
  <c r="I58" i="25"/>
  <c r="G66" i="25"/>
  <c r="F66" i="25"/>
  <c r="H66" i="25"/>
  <c r="I66" i="25"/>
  <c r="F77" i="25"/>
  <c r="G77" i="25"/>
  <c r="H77" i="25"/>
  <c r="I77" i="25"/>
  <c r="F41" i="25"/>
  <c r="G41" i="25"/>
  <c r="H41" i="25"/>
  <c r="I41" i="25"/>
  <c r="F48" i="25"/>
  <c r="G48" i="25"/>
  <c r="H48" i="25"/>
  <c r="I48" i="25"/>
  <c r="G72" i="25"/>
  <c r="F72" i="25"/>
  <c r="H72" i="25"/>
  <c r="I72" i="25"/>
  <c r="F49" i="25"/>
  <c r="G49" i="25"/>
  <c r="H49" i="25"/>
  <c r="I49" i="25"/>
  <c r="G63" i="25"/>
  <c r="F63" i="25"/>
  <c r="H63" i="25"/>
  <c r="I63" i="25"/>
  <c r="F60" i="25"/>
  <c r="G60" i="25"/>
  <c r="H60" i="25"/>
  <c r="I60" i="25"/>
  <c r="F68" i="25"/>
  <c r="G68" i="25"/>
  <c r="H68" i="25"/>
  <c r="I68" i="25"/>
  <c r="G44" i="25"/>
  <c r="F44" i="25"/>
  <c r="H44" i="25"/>
  <c r="I44" i="25"/>
  <c r="G76" i="25"/>
  <c r="F76" i="25"/>
  <c r="H76" i="25"/>
  <c r="I76" i="25"/>
  <c r="F86" i="25"/>
  <c r="G86" i="25"/>
  <c r="H86" i="25"/>
  <c r="I86" i="25"/>
  <c r="G34" i="25"/>
  <c r="F34" i="25"/>
  <c r="H34" i="25"/>
  <c r="I34" i="25"/>
  <c r="G85" i="25"/>
  <c r="F85" i="25"/>
  <c r="H85" i="25"/>
  <c r="I85" i="25"/>
  <c r="I28" i="25"/>
  <c r="F28" i="25"/>
  <c r="G28" i="25"/>
  <c r="H28" i="25"/>
  <c r="I30" i="25"/>
  <c r="I31" i="25"/>
  <c r="I32" i="25"/>
  <c r="I36" i="25"/>
  <c r="I39" i="25"/>
  <c r="F39" i="25"/>
  <c r="G39" i="25"/>
  <c r="H39" i="25"/>
  <c r="I40" i="25"/>
  <c r="I42" i="25"/>
  <c r="I43" i="25"/>
  <c r="I45" i="25"/>
  <c r="I46" i="25"/>
  <c r="I47" i="25"/>
  <c r="I51" i="25"/>
  <c r="G51" i="25"/>
  <c r="F51" i="25"/>
  <c r="H51" i="25"/>
  <c r="I53" i="25"/>
  <c r="I54" i="25"/>
  <c r="I55" i="25"/>
  <c r="I56" i="25"/>
  <c r="F56" i="25"/>
  <c r="G56" i="25"/>
  <c r="H56" i="25"/>
  <c r="I61" i="25"/>
  <c r="I62" i="25"/>
  <c r="I64" i="25"/>
  <c r="I65" i="25"/>
  <c r="I67" i="25"/>
  <c r="I69" i="25"/>
  <c r="I71" i="25"/>
  <c r="I73" i="25"/>
  <c r="I74" i="25"/>
  <c r="I75" i="25"/>
  <c r="F75" i="25"/>
  <c r="G75" i="25"/>
  <c r="H75" i="25"/>
  <c r="I78" i="25"/>
  <c r="I79" i="25"/>
  <c r="I80" i="25"/>
  <c r="I81" i="25"/>
  <c r="I82" i="25"/>
  <c r="I83" i="25"/>
  <c r="F83" i="25"/>
  <c r="G83" i="25"/>
  <c r="H83" i="25"/>
  <c r="I88" i="25"/>
  <c r="I90" i="25"/>
  <c r="I91" i="25"/>
  <c r="I92" i="25"/>
  <c r="I59" i="25"/>
  <c r="F59" i="25"/>
  <c r="G59" i="25"/>
  <c r="H59" i="25"/>
  <c r="H30" i="25"/>
  <c r="H31" i="25"/>
  <c r="H32" i="25"/>
  <c r="H26" i="25"/>
  <c r="H36" i="25"/>
  <c r="F36" i="25"/>
  <c r="G36" i="25"/>
  <c r="H40" i="25"/>
  <c r="H42" i="25"/>
  <c r="H43" i="25"/>
  <c r="H45" i="25"/>
  <c r="F45" i="25"/>
  <c r="G45" i="25"/>
  <c r="H46" i="25"/>
  <c r="H47" i="25"/>
  <c r="H50" i="25"/>
  <c r="H53" i="25"/>
  <c r="H54" i="25"/>
  <c r="H55" i="25"/>
  <c r="H61" i="25"/>
  <c r="H62" i="25"/>
  <c r="F62" i="25"/>
  <c r="G62" i="25"/>
  <c r="H64" i="25"/>
  <c r="H65" i="25"/>
  <c r="H67" i="25"/>
  <c r="H69" i="25"/>
  <c r="F69" i="25"/>
  <c r="G69" i="25"/>
  <c r="H71" i="25"/>
  <c r="H73" i="25"/>
  <c r="H74" i="25"/>
  <c r="H78" i="25"/>
  <c r="H79" i="25"/>
  <c r="H80" i="25"/>
  <c r="H81" i="25"/>
  <c r="H82" i="25"/>
  <c r="H88" i="25"/>
  <c r="H90" i="25"/>
  <c r="H91" i="25"/>
  <c r="H92" i="25"/>
  <c r="H93" i="25"/>
  <c r="F46" i="25"/>
  <c r="G46" i="25"/>
  <c r="F65" i="25"/>
  <c r="G65" i="25"/>
  <c r="G64" i="25"/>
  <c r="F64" i="25"/>
  <c r="F74" i="25"/>
  <c r="G74" i="25"/>
  <c r="G47" i="25"/>
  <c r="F47" i="25"/>
  <c r="G73" i="25"/>
  <c r="F73" i="25"/>
  <c r="F93" i="25"/>
  <c r="G93" i="25"/>
  <c r="G92" i="25"/>
  <c r="F92" i="25"/>
  <c r="G30" i="25"/>
  <c r="G31" i="25"/>
  <c r="G32" i="25"/>
  <c r="F32" i="25"/>
  <c r="G40" i="25"/>
  <c r="G42" i="25"/>
  <c r="G43" i="25"/>
  <c r="G50" i="25"/>
  <c r="G53" i="25"/>
  <c r="G54" i="25"/>
  <c r="F54" i="25"/>
  <c r="G55" i="25"/>
  <c r="G61" i="25"/>
  <c r="F61" i="25"/>
  <c r="G67" i="25"/>
  <c r="G71" i="25"/>
  <c r="G78" i="25"/>
  <c r="G79" i="25"/>
  <c r="G80" i="25"/>
  <c r="G81" i="25"/>
  <c r="F81" i="25"/>
  <c r="G82" i="25"/>
  <c r="G88" i="25"/>
  <c r="G90" i="25"/>
  <c r="G91" i="25"/>
  <c r="F30" i="25"/>
  <c r="F31" i="25"/>
  <c r="F40" i="25"/>
  <c r="F42" i="25"/>
  <c r="F43" i="25"/>
  <c r="F50" i="25"/>
  <c r="F53" i="25"/>
  <c r="F55" i="25"/>
  <c r="F67" i="25"/>
  <c r="F71" i="25"/>
  <c r="F78" i="25"/>
  <c r="F79" i="25"/>
  <c r="F80" i="25"/>
  <c r="F82" i="25"/>
  <c r="F88" i="25"/>
  <c r="F90" i="25"/>
  <c r="F91" i="25"/>
  <c r="I26" i="25"/>
  <c r="G26" i="25"/>
  <c r="F26" i="25"/>
  <c r="K27" i="34"/>
  <c r="K60" i="34"/>
  <c r="K75" i="34"/>
  <c r="O23" i="34"/>
  <c r="L64" i="34"/>
  <c r="E64" i="34"/>
  <c r="D64" i="34"/>
  <c r="C64" i="34"/>
  <c r="B64" i="34"/>
  <c r="L89" i="34"/>
  <c r="E89" i="34"/>
  <c r="D89" i="34"/>
  <c r="C89" i="34"/>
  <c r="B89" i="34"/>
  <c r="L88" i="34"/>
  <c r="E88" i="34"/>
  <c r="D88" i="34"/>
  <c r="C88" i="34"/>
  <c r="B88" i="34"/>
  <c r="L85" i="34"/>
  <c r="E85" i="34"/>
  <c r="D85" i="34"/>
  <c r="C85" i="34"/>
  <c r="B85" i="34"/>
  <c r="L83" i="34"/>
  <c r="E83" i="34"/>
  <c r="D83" i="34"/>
  <c r="C83" i="34"/>
  <c r="B83" i="34"/>
  <c r="L82" i="34"/>
  <c r="E82" i="34"/>
  <c r="D82" i="34"/>
  <c r="C82" i="34"/>
  <c r="B82" i="34"/>
  <c r="E81" i="34"/>
  <c r="D81" i="34"/>
  <c r="C81" i="34"/>
  <c r="B81" i="34"/>
  <c r="L80" i="34"/>
  <c r="E80" i="34"/>
  <c r="D80" i="34"/>
  <c r="C80" i="34"/>
  <c r="B80" i="34"/>
  <c r="L79" i="34"/>
  <c r="E79" i="34"/>
  <c r="D79" i="34"/>
  <c r="C79" i="34"/>
  <c r="B79" i="34"/>
  <c r="L78" i="34"/>
  <c r="E78" i="34"/>
  <c r="D78" i="34"/>
  <c r="C78" i="34"/>
  <c r="B78" i="34"/>
  <c r="L76" i="34"/>
  <c r="E76" i="34"/>
  <c r="D76" i="34"/>
  <c r="C76" i="34"/>
  <c r="B76" i="34"/>
  <c r="L75" i="34"/>
  <c r="E75" i="34"/>
  <c r="D75" i="34"/>
  <c r="C75" i="34"/>
  <c r="B75" i="34"/>
  <c r="L73" i="34"/>
  <c r="E73" i="34"/>
  <c r="D73" i="34"/>
  <c r="C73" i="34"/>
  <c r="B73" i="34"/>
  <c r="L72" i="34"/>
  <c r="E72" i="34"/>
  <c r="D72" i="34"/>
  <c r="C72" i="34"/>
  <c r="B72" i="34"/>
  <c r="L71" i="34"/>
  <c r="E71" i="34"/>
  <c r="D71" i="34"/>
  <c r="C71" i="34"/>
  <c r="B71" i="34"/>
  <c r="L70" i="34"/>
  <c r="E70" i="34"/>
  <c r="D70" i="34"/>
  <c r="C70" i="34"/>
  <c r="B70" i="34"/>
  <c r="L69" i="34"/>
  <c r="E69" i="34"/>
  <c r="D69" i="34"/>
  <c r="C69" i="34"/>
  <c r="B69" i="34"/>
  <c r="E68" i="34"/>
  <c r="D68" i="34"/>
  <c r="C68" i="34"/>
  <c r="B68" i="34"/>
  <c r="L67" i="34"/>
  <c r="E67" i="34"/>
  <c r="D67" i="34"/>
  <c r="C67" i="34"/>
  <c r="B67" i="34"/>
  <c r="L66" i="34"/>
  <c r="E66" i="34"/>
  <c r="D66" i="34"/>
  <c r="C66" i="34"/>
  <c r="B66" i="34"/>
  <c r="E65" i="34"/>
  <c r="D65" i="34"/>
  <c r="C65" i="34"/>
  <c r="B65" i="34"/>
  <c r="L63" i="34"/>
  <c r="E63" i="34"/>
  <c r="D63" i="34"/>
  <c r="C63" i="34"/>
  <c r="B63" i="34"/>
  <c r="L60" i="34"/>
  <c r="E60" i="34"/>
  <c r="D60" i="34"/>
  <c r="C60" i="34"/>
  <c r="B60" i="34"/>
  <c r="E58" i="34"/>
  <c r="D58" i="34"/>
  <c r="C58" i="34"/>
  <c r="B58" i="34"/>
  <c r="L53" i="34"/>
  <c r="E53" i="34"/>
  <c r="D53" i="34"/>
  <c r="C53" i="34"/>
  <c r="B53" i="34"/>
  <c r="L50" i="34"/>
  <c r="E50" i="34"/>
  <c r="D50" i="34"/>
  <c r="C50" i="34"/>
  <c r="B50" i="34"/>
  <c r="L49" i="34"/>
  <c r="E49" i="34"/>
  <c r="D49" i="34"/>
  <c r="C49" i="34"/>
  <c r="B49" i="34"/>
  <c r="L47" i="34"/>
  <c r="E47" i="34"/>
  <c r="D47" i="34"/>
  <c r="C47" i="34"/>
  <c r="B47" i="34"/>
  <c r="L46" i="34"/>
  <c r="E46" i="34"/>
  <c r="D46" i="34"/>
  <c r="C46" i="34"/>
  <c r="B46" i="34"/>
  <c r="L45" i="34"/>
  <c r="E45" i="34"/>
  <c r="D45" i="34"/>
  <c r="C45" i="34"/>
  <c r="B45" i="34"/>
  <c r="L44" i="34"/>
  <c r="E44" i="34"/>
  <c r="D44" i="34"/>
  <c r="C44" i="34"/>
  <c r="B44" i="34"/>
  <c r="L43" i="34"/>
  <c r="E43" i="34"/>
  <c r="D43" i="34"/>
  <c r="C43" i="34"/>
  <c r="B43" i="34"/>
  <c r="L42" i="34"/>
  <c r="E42" i="34"/>
  <c r="D42" i="34"/>
  <c r="C42" i="34"/>
  <c r="B42" i="34"/>
  <c r="L41" i="34"/>
  <c r="E41" i="34"/>
  <c r="D41" i="34"/>
  <c r="C41" i="34"/>
  <c r="B41" i="34"/>
  <c r="L40" i="34"/>
  <c r="E40" i="34"/>
  <c r="D40" i="34"/>
  <c r="C40" i="34"/>
  <c r="B40" i="34"/>
  <c r="L39" i="34"/>
  <c r="E39" i="34"/>
  <c r="D39" i="34"/>
  <c r="C39" i="34"/>
  <c r="B39" i="34"/>
  <c r="L33" i="34"/>
  <c r="E33" i="34"/>
  <c r="D33" i="34"/>
  <c r="C33" i="34"/>
  <c r="B33" i="34"/>
  <c r="L29" i="34"/>
  <c r="E29" i="34"/>
  <c r="D29" i="34"/>
  <c r="C29" i="34"/>
  <c r="B29" i="34"/>
  <c r="L28" i="34"/>
  <c r="E28" i="34"/>
  <c r="D28" i="34"/>
  <c r="C28" i="34"/>
  <c r="B28" i="34"/>
  <c r="L27" i="34"/>
  <c r="E27" i="34"/>
  <c r="D27" i="34"/>
  <c r="C27" i="34"/>
  <c r="B27" i="34"/>
  <c r="L24" i="34"/>
  <c r="E24" i="34"/>
  <c r="D24" i="34"/>
  <c r="C24" i="34"/>
  <c r="B24" i="34"/>
  <c r="AQ19" i="34"/>
  <c r="AP19" i="34"/>
  <c r="AO19" i="34"/>
  <c r="AN19" i="34"/>
  <c r="AM19" i="34"/>
  <c r="AL19" i="34"/>
  <c r="AK19" i="34"/>
  <c r="AJ19" i="34"/>
  <c r="AI19" i="34"/>
  <c r="AH19" i="34"/>
  <c r="AG19" i="34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N19" i="34"/>
  <c r="N18" i="34"/>
  <c r="AQ17" i="34"/>
  <c r="AP17" i="34"/>
  <c r="AO17" i="34"/>
  <c r="AN17" i="34"/>
  <c r="AM17" i="34"/>
  <c r="AL17" i="34"/>
  <c r="AK17" i="34"/>
  <c r="AJ17" i="34"/>
  <c r="AI17" i="34"/>
  <c r="AH17" i="34"/>
  <c r="AG17" i="34"/>
  <c r="AF17" i="34"/>
  <c r="AE17" i="34"/>
  <c r="AD17" i="34"/>
  <c r="AC17" i="34"/>
  <c r="AB17" i="34"/>
  <c r="AA17" i="34"/>
  <c r="Z17" i="34"/>
  <c r="Y17" i="34"/>
  <c r="X17" i="34"/>
  <c r="W17" i="34"/>
  <c r="V17" i="34"/>
  <c r="U17" i="34"/>
  <c r="T17" i="34"/>
  <c r="S17" i="34"/>
  <c r="R17" i="34"/>
  <c r="Q17" i="34"/>
  <c r="P17" i="34"/>
  <c r="N17" i="34"/>
  <c r="C6" i="34"/>
  <c r="C3" i="34"/>
  <c r="C1" i="34" s="1"/>
  <c r="F27" i="32"/>
  <c r="F28" i="32"/>
  <c r="F29" i="32"/>
  <c r="F33" i="32"/>
  <c r="F39" i="32"/>
  <c r="F40" i="32"/>
  <c r="F41" i="32"/>
  <c r="F42" i="32"/>
  <c r="F43" i="32"/>
  <c r="F44" i="32"/>
  <c r="K44" i="32" s="1"/>
  <c r="F45" i="32"/>
  <c r="F46" i="32"/>
  <c r="F47" i="32"/>
  <c r="F49" i="32"/>
  <c r="F50" i="32"/>
  <c r="F53" i="32"/>
  <c r="F58" i="32"/>
  <c r="F63" i="32"/>
  <c r="F68" i="32"/>
  <c r="F69" i="32"/>
  <c r="F70" i="32"/>
  <c r="F71" i="32"/>
  <c r="F72" i="32"/>
  <c r="F73" i="32"/>
  <c r="F75" i="32"/>
  <c r="F76" i="32"/>
  <c r="F78" i="32"/>
  <c r="F79" i="32"/>
  <c r="F80" i="32"/>
  <c r="F81" i="32"/>
  <c r="F82" i="32"/>
  <c r="F85" i="32"/>
  <c r="F88" i="32"/>
  <c r="K88" i="32" s="1"/>
  <c r="F89" i="32"/>
  <c r="E64" i="32"/>
  <c r="D64" i="32"/>
  <c r="C64" i="32"/>
  <c r="B64" i="32"/>
  <c r="L89" i="32"/>
  <c r="E89" i="32"/>
  <c r="D89" i="32"/>
  <c r="C89" i="32"/>
  <c r="B89" i="32"/>
  <c r="L88" i="32"/>
  <c r="E88" i="32"/>
  <c r="D88" i="32"/>
  <c r="C88" i="32"/>
  <c r="B88" i="32"/>
  <c r="L85" i="32"/>
  <c r="E85" i="32"/>
  <c r="D85" i="32"/>
  <c r="C85" i="32"/>
  <c r="B85" i="32"/>
  <c r="L83" i="32"/>
  <c r="E83" i="32"/>
  <c r="D83" i="32"/>
  <c r="C83" i="32"/>
  <c r="B83" i="32"/>
  <c r="L82" i="32"/>
  <c r="E82" i="32"/>
  <c r="D82" i="32"/>
  <c r="C82" i="32"/>
  <c r="B82" i="32"/>
  <c r="L81" i="32"/>
  <c r="E81" i="32"/>
  <c r="D81" i="32"/>
  <c r="C81" i="32"/>
  <c r="B81" i="32"/>
  <c r="L80" i="32"/>
  <c r="E80" i="32"/>
  <c r="D80" i="32"/>
  <c r="C80" i="32"/>
  <c r="B80" i="32"/>
  <c r="L79" i="32"/>
  <c r="E79" i="32"/>
  <c r="D79" i="32"/>
  <c r="C79" i="32"/>
  <c r="B79" i="32"/>
  <c r="L78" i="32"/>
  <c r="E78" i="32"/>
  <c r="D78" i="32"/>
  <c r="C78" i="32"/>
  <c r="B78" i="32"/>
  <c r="L76" i="32"/>
  <c r="E76" i="32"/>
  <c r="D76" i="32"/>
  <c r="C76" i="32"/>
  <c r="B76" i="32"/>
  <c r="L75" i="32"/>
  <c r="E75" i="32"/>
  <c r="D75" i="32"/>
  <c r="C75" i="32"/>
  <c r="B75" i="32"/>
  <c r="L73" i="32"/>
  <c r="E73" i="32"/>
  <c r="D73" i="32"/>
  <c r="C73" i="32"/>
  <c r="B73" i="32"/>
  <c r="L72" i="32"/>
  <c r="E72" i="32"/>
  <c r="D72" i="32"/>
  <c r="C72" i="32"/>
  <c r="B72" i="32"/>
  <c r="L71" i="32"/>
  <c r="E71" i="32"/>
  <c r="D71" i="32"/>
  <c r="C71" i="32"/>
  <c r="B71" i="32"/>
  <c r="L70" i="32"/>
  <c r="E70" i="32"/>
  <c r="D70" i="32"/>
  <c r="C70" i="32"/>
  <c r="B70" i="32"/>
  <c r="L69" i="32"/>
  <c r="E69" i="32"/>
  <c r="D69" i="32"/>
  <c r="C69" i="32"/>
  <c r="B69" i="32"/>
  <c r="L68" i="32"/>
  <c r="E68" i="32"/>
  <c r="D68" i="32"/>
  <c r="C68" i="32"/>
  <c r="B68" i="32"/>
  <c r="L67" i="32"/>
  <c r="E67" i="32"/>
  <c r="D67" i="32"/>
  <c r="C67" i="32"/>
  <c r="B67" i="32"/>
  <c r="E66" i="32"/>
  <c r="D66" i="32"/>
  <c r="C66" i="32"/>
  <c r="B66" i="32"/>
  <c r="L65" i="32"/>
  <c r="E65" i="32"/>
  <c r="D65" i="32"/>
  <c r="C65" i="32"/>
  <c r="B65" i="32"/>
  <c r="L63" i="32"/>
  <c r="E63" i="32"/>
  <c r="D63" i="32"/>
  <c r="C63" i="32"/>
  <c r="B63" i="32"/>
  <c r="L60" i="32"/>
  <c r="E60" i="32"/>
  <c r="D60" i="32"/>
  <c r="C60" i="32"/>
  <c r="B60" i="32"/>
  <c r="L58" i="32"/>
  <c r="E58" i="32"/>
  <c r="D58" i="32"/>
  <c r="C58" i="32"/>
  <c r="B58" i="32"/>
  <c r="L53" i="32"/>
  <c r="E53" i="32"/>
  <c r="D53" i="32"/>
  <c r="C53" i="32"/>
  <c r="B53" i="32"/>
  <c r="L50" i="32"/>
  <c r="E50" i="32"/>
  <c r="D50" i="32"/>
  <c r="C50" i="32"/>
  <c r="B50" i="32"/>
  <c r="L49" i="32"/>
  <c r="E49" i="32"/>
  <c r="D49" i="32"/>
  <c r="C49" i="32"/>
  <c r="B49" i="32"/>
  <c r="L47" i="32"/>
  <c r="E47" i="32"/>
  <c r="D47" i="32"/>
  <c r="C47" i="32"/>
  <c r="B47" i="32"/>
  <c r="L46" i="32"/>
  <c r="E46" i="32"/>
  <c r="D46" i="32"/>
  <c r="C46" i="32"/>
  <c r="B46" i="32"/>
  <c r="L45" i="32"/>
  <c r="E45" i="32"/>
  <c r="D45" i="32"/>
  <c r="C45" i="32"/>
  <c r="B45" i="32"/>
  <c r="L44" i="32"/>
  <c r="E44" i="32"/>
  <c r="D44" i="32"/>
  <c r="C44" i="32"/>
  <c r="B44" i="32"/>
  <c r="L43" i="32"/>
  <c r="E43" i="32"/>
  <c r="D43" i="32"/>
  <c r="C43" i="32"/>
  <c r="B43" i="32"/>
  <c r="L42" i="32"/>
  <c r="E42" i="32"/>
  <c r="D42" i="32"/>
  <c r="C42" i="32"/>
  <c r="B42" i="32"/>
  <c r="L41" i="32"/>
  <c r="E41" i="32"/>
  <c r="D41" i="32"/>
  <c r="C41" i="32"/>
  <c r="B41" i="32"/>
  <c r="L40" i="32"/>
  <c r="E40" i="32"/>
  <c r="D40" i="32"/>
  <c r="C40" i="32"/>
  <c r="B40" i="32"/>
  <c r="L39" i="32"/>
  <c r="E39" i="32"/>
  <c r="D39" i="32"/>
  <c r="C39" i="32"/>
  <c r="B39" i="32"/>
  <c r="L33" i="32"/>
  <c r="E33" i="32"/>
  <c r="D33" i="32"/>
  <c r="C33" i="32"/>
  <c r="B33" i="32"/>
  <c r="L29" i="32"/>
  <c r="E29" i="32"/>
  <c r="D29" i="32"/>
  <c r="C29" i="32"/>
  <c r="B29" i="32"/>
  <c r="L28" i="32"/>
  <c r="E28" i="32"/>
  <c r="D28" i="32"/>
  <c r="C28" i="32"/>
  <c r="B28" i="32"/>
  <c r="L27" i="32"/>
  <c r="E27" i="32"/>
  <c r="D27" i="32"/>
  <c r="C27" i="32"/>
  <c r="B27" i="32"/>
  <c r="L24" i="32"/>
  <c r="E24" i="32"/>
  <c r="D24" i="32"/>
  <c r="C24" i="32"/>
  <c r="B24" i="32"/>
  <c r="O23" i="32"/>
  <c r="P23" i="32" s="1"/>
  <c r="AQ19" i="32"/>
  <c r="AP19" i="32"/>
  <c r="AO19" i="32"/>
  <c r="AN19" i="32"/>
  <c r="AM19" i="32"/>
  <c r="AL19" i="32"/>
  <c r="AK19" i="32"/>
  <c r="AJ19" i="32"/>
  <c r="AI19" i="32"/>
  <c r="AH19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AQ17" i="32"/>
  <c r="AP17" i="32"/>
  <c r="AO17" i="32"/>
  <c r="AN17" i="32"/>
  <c r="AM17" i="32"/>
  <c r="AL17" i="32"/>
  <c r="AK17" i="32"/>
  <c r="AJ17" i="32"/>
  <c r="AI17" i="32"/>
  <c r="AH17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C6" i="32"/>
  <c r="C3" i="32"/>
  <c r="C1" i="32" s="1"/>
  <c r="L65" i="31"/>
  <c r="E65" i="31"/>
  <c r="D65" i="31"/>
  <c r="C65" i="31"/>
  <c r="B65" i="31"/>
  <c r="L92" i="31"/>
  <c r="E92" i="31"/>
  <c r="D92" i="31"/>
  <c r="C92" i="31"/>
  <c r="B92" i="31"/>
  <c r="L91" i="31"/>
  <c r="E91" i="31"/>
  <c r="D91" i="31"/>
  <c r="C91" i="31"/>
  <c r="B91" i="31"/>
  <c r="L88" i="31"/>
  <c r="E88" i="31"/>
  <c r="D88" i="31"/>
  <c r="C88" i="31"/>
  <c r="B88" i="31"/>
  <c r="L86" i="31"/>
  <c r="E86" i="31"/>
  <c r="D86" i="31"/>
  <c r="C86" i="31"/>
  <c r="B86" i="31"/>
  <c r="L85" i="31"/>
  <c r="E85" i="31"/>
  <c r="D85" i="31"/>
  <c r="C85" i="31"/>
  <c r="B85" i="31"/>
  <c r="L84" i="31"/>
  <c r="E84" i="31"/>
  <c r="D84" i="31"/>
  <c r="C84" i="31"/>
  <c r="B84" i="31"/>
  <c r="L83" i="31"/>
  <c r="E83" i="31"/>
  <c r="D83" i="31"/>
  <c r="C83" i="31"/>
  <c r="B83" i="31"/>
  <c r="L82" i="31"/>
  <c r="E82" i="31"/>
  <c r="D82" i="31"/>
  <c r="C82" i="31"/>
  <c r="B82" i="31"/>
  <c r="L81" i="31"/>
  <c r="E81" i="31"/>
  <c r="D81" i="31"/>
  <c r="C81" i="31"/>
  <c r="B81" i="31"/>
  <c r="L80" i="31"/>
  <c r="E80" i="31"/>
  <c r="D80" i="31"/>
  <c r="C80" i="31"/>
  <c r="B80" i="31"/>
  <c r="L78" i="31"/>
  <c r="E78" i="31"/>
  <c r="D78" i="31"/>
  <c r="C78" i="31"/>
  <c r="B78" i="31"/>
  <c r="L77" i="31"/>
  <c r="K77" i="31"/>
  <c r="E77" i="31"/>
  <c r="D77" i="31"/>
  <c r="C77" i="31"/>
  <c r="B77" i="31"/>
  <c r="L76" i="31"/>
  <c r="E76" i="31"/>
  <c r="D76" i="31"/>
  <c r="C76" i="31"/>
  <c r="B76" i="31"/>
  <c r="L74" i="31"/>
  <c r="K74" i="31"/>
  <c r="E74" i="31"/>
  <c r="D74" i="31"/>
  <c r="C74" i="31"/>
  <c r="B74" i="31"/>
  <c r="L73" i="31"/>
  <c r="E73" i="31"/>
  <c r="D73" i="31"/>
  <c r="C73" i="31"/>
  <c r="B73" i="31"/>
  <c r="L72" i="31"/>
  <c r="E72" i="31"/>
  <c r="D72" i="31"/>
  <c r="C72" i="31"/>
  <c r="B72" i="31"/>
  <c r="L71" i="31"/>
  <c r="E71" i="31"/>
  <c r="D71" i="31"/>
  <c r="C71" i="31"/>
  <c r="B71" i="31"/>
  <c r="L70" i="31"/>
  <c r="E70" i="31"/>
  <c r="D70" i="31"/>
  <c r="C70" i="31"/>
  <c r="B70" i="31"/>
  <c r="L69" i="31"/>
  <c r="E69" i="31"/>
  <c r="D69" i="31"/>
  <c r="C69" i="31"/>
  <c r="B69" i="31"/>
  <c r="L68" i="31"/>
  <c r="E68" i="31"/>
  <c r="D68" i="31"/>
  <c r="C68" i="31"/>
  <c r="B68" i="31"/>
  <c r="L67" i="31"/>
  <c r="E67" i="31"/>
  <c r="D67" i="31"/>
  <c r="C67" i="31"/>
  <c r="B67" i="31"/>
  <c r="E66" i="31"/>
  <c r="D66" i="31"/>
  <c r="C66" i="31"/>
  <c r="B66" i="31"/>
  <c r="L64" i="31"/>
  <c r="E64" i="31"/>
  <c r="D64" i="31"/>
  <c r="C64" i="31"/>
  <c r="B64" i="31"/>
  <c r="L61" i="31"/>
  <c r="E61" i="31"/>
  <c r="D61" i="31"/>
  <c r="C61" i="31"/>
  <c r="B61" i="31"/>
  <c r="L59" i="31"/>
  <c r="E59" i="31"/>
  <c r="D59" i="31"/>
  <c r="C59" i="31"/>
  <c r="B59" i="31"/>
  <c r="L56" i="31"/>
  <c r="E56" i="31"/>
  <c r="D56" i="31"/>
  <c r="C56" i="31"/>
  <c r="B56" i="31"/>
  <c r="L53" i="31"/>
  <c r="K53" i="31"/>
  <c r="E53" i="31"/>
  <c r="D53" i="31"/>
  <c r="C53" i="31"/>
  <c r="B53" i="31"/>
  <c r="L50" i="31"/>
  <c r="E50" i="31"/>
  <c r="D50" i="31"/>
  <c r="C50" i="31"/>
  <c r="B50" i="31"/>
  <c r="L49" i="31"/>
  <c r="E49" i="31"/>
  <c r="D49" i="31"/>
  <c r="C49" i="31"/>
  <c r="B49" i="31"/>
  <c r="L47" i="31"/>
  <c r="E47" i="31"/>
  <c r="D47" i="31"/>
  <c r="C47" i="31"/>
  <c r="B47" i="31"/>
  <c r="L46" i="31"/>
  <c r="E46" i="31"/>
  <c r="D46" i="31"/>
  <c r="C46" i="31"/>
  <c r="B46" i="31"/>
  <c r="L45" i="31"/>
  <c r="E45" i="31"/>
  <c r="D45" i="31"/>
  <c r="C45" i="31"/>
  <c r="B45" i="31"/>
  <c r="L44" i="31"/>
  <c r="E44" i="31"/>
  <c r="D44" i="31"/>
  <c r="C44" i="31"/>
  <c r="B44" i="31"/>
  <c r="L43" i="31"/>
  <c r="E43" i="31"/>
  <c r="D43" i="31"/>
  <c r="C43" i="31"/>
  <c r="B43" i="31"/>
  <c r="L42" i="31"/>
  <c r="E42" i="31"/>
  <c r="D42" i="31"/>
  <c r="C42" i="31"/>
  <c r="B42" i="31"/>
  <c r="L41" i="31"/>
  <c r="E41" i="31"/>
  <c r="D41" i="31"/>
  <c r="C41" i="31"/>
  <c r="B41" i="31"/>
  <c r="L40" i="31"/>
  <c r="E40" i="31"/>
  <c r="D40" i="31"/>
  <c r="C40" i="31"/>
  <c r="B40" i="31"/>
  <c r="L39" i="31"/>
  <c r="E39" i="31"/>
  <c r="D39" i="31"/>
  <c r="C39" i="31"/>
  <c r="B39" i="31"/>
  <c r="L33" i="31"/>
  <c r="E33" i="31"/>
  <c r="D33" i="31"/>
  <c r="C33" i="31"/>
  <c r="B33" i="31"/>
  <c r="L24" i="31"/>
  <c r="L27" i="31"/>
  <c r="L28" i="31"/>
  <c r="L29" i="31"/>
  <c r="E29" i="31"/>
  <c r="D29" i="31"/>
  <c r="C29" i="31"/>
  <c r="B29" i="31"/>
  <c r="E28" i="31"/>
  <c r="D28" i="31"/>
  <c r="C28" i="31"/>
  <c r="B28" i="31"/>
  <c r="E27" i="31"/>
  <c r="D27" i="31"/>
  <c r="C27" i="31"/>
  <c r="B27" i="31"/>
  <c r="E24" i="31"/>
  <c r="D24" i="31"/>
  <c r="C24" i="31"/>
  <c r="B24" i="31"/>
  <c r="O23" i="31"/>
  <c r="P23" i="31" s="1"/>
  <c r="Q23" i="31" s="1"/>
  <c r="AQ19" i="31"/>
  <c r="AP19" i="31"/>
  <c r="AO19" i="31"/>
  <c r="AN19" i="31"/>
  <c r="AM19" i="31"/>
  <c r="AL19" i="31"/>
  <c r="AK19" i="31"/>
  <c r="AJ19" i="31"/>
  <c r="AI19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N18" i="31"/>
  <c r="AQ17" i="31"/>
  <c r="AP17" i="31"/>
  <c r="AO17" i="31"/>
  <c r="AN17" i="31"/>
  <c r="AM17" i="31"/>
  <c r="AL17" i="31"/>
  <c r="AK17" i="31"/>
  <c r="AJ17" i="31"/>
  <c r="AI17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C6" i="31"/>
  <c r="C3" i="31"/>
  <c r="C1" i="31" s="1"/>
  <c r="E65" i="30"/>
  <c r="D65" i="30"/>
  <c r="C65" i="30"/>
  <c r="B65" i="30"/>
  <c r="E92" i="30"/>
  <c r="D92" i="30"/>
  <c r="C92" i="30"/>
  <c r="B92" i="30"/>
  <c r="L90" i="30"/>
  <c r="E90" i="30"/>
  <c r="D90" i="30"/>
  <c r="C90" i="30"/>
  <c r="B90" i="30"/>
  <c r="L89" i="30"/>
  <c r="E89" i="30"/>
  <c r="D89" i="30"/>
  <c r="C89" i="30"/>
  <c r="B89" i="30"/>
  <c r="L88" i="30"/>
  <c r="E88" i="30"/>
  <c r="D88" i="30"/>
  <c r="C88" i="30"/>
  <c r="B88" i="30"/>
  <c r="L86" i="30"/>
  <c r="E86" i="30"/>
  <c r="D86" i="30"/>
  <c r="C86" i="30"/>
  <c r="B86" i="30"/>
  <c r="L85" i="30"/>
  <c r="E85" i="30"/>
  <c r="D85" i="30"/>
  <c r="C85" i="30"/>
  <c r="B85" i="30"/>
  <c r="L84" i="30"/>
  <c r="E84" i="30"/>
  <c r="D84" i="30"/>
  <c r="C84" i="30"/>
  <c r="B84" i="30"/>
  <c r="L83" i="30"/>
  <c r="E83" i="30"/>
  <c r="D83" i="30"/>
  <c r="C83" i="30"/>
  <c r="B83" i="30"/>
  <c r="L82" i="30"/>
  <c r="E82" i="30"/>
  <c r="D82" i="30"/>
  <c r="C82" i="30"/>
  <c r="B82" i="30"/>
  <c r="L81" i="30"/>
  <c r="E81" i="30"/>
  <c r="D81" i="30"/>
  <c r="C81" i="30"/>
  <c r="B81" i="30"/>
  <c r="L80" i="30"/>
  <c r="E80" i="30"/>
  <c r="D80" i="30"/>
  <c r="C80" i="30"/>
  <c r="B80" i="30"/>
  <c r="L78" i="30"/>
  <c r="E78" i="30"/>
  <c r="D78" i="30"/>
  <c r="C78" i="30"/>
  <c r="B78" i="30"/>
  <c r="L77" i="30"/>
  <c r="E77" i="30"/>
  <c r="D77" i="30"/>
  <c r="C77" i="30"/>
  <c r="B77" i="30"/>
  <c r="L76" i="30"/>
  <c r="E76" i="30"/>
  <c r="D76" i="30"/>
  <c r="C76" i="30"/>
  <c r="B76" i="30"/>
  <c r="E74" i="30"/>
  <c r="D74" i="30"/>
  <c r="C74" i="30"/>
  <c r="B74" i="30"/>
  <c r="L73" i="30"/>
  <c r="E73" i="30"/>
  <c r="D73" i="30"/>
  <c r="C73" i="30"/>
  <c r="B73" i="30"/>
  <c r="L72" i="30"/>
  <c r="E72" i="30"/>
  <c r="D72" i="30"/>
  <c r="C72" i="30"/>
  <c r="B72" i="30"/>
  <c r="L71" i="30"/>
  <c r="E71" i="30"/>
  <c r="D71" i="30"/>
  <c r="C71" i="30"/>
  <c r="B71" i="30"/>
  <c r="L70" i="30"/>
  <c r="E70" i="30"/>
  <c r="D70" i="30"/>
  <c r="C70" i="30"/>
  <c r="B70" i="30"/>
  <c r="L69" i="30"/>
  <c r="E69" i="30"/>
  <c r="D69" i="30"/>
  <c r="C69" i="30"/>
  <c r="B69" i="30"/>
  <c r="L68" i="30"/>
  <c r="E68" i="30"/>
  <c r="D68" i="30"/>
  <c r="C68" i="30"/>
  <c r="B68" i="30"/>
  <c r="L67" i="30"/>
  <c r="E67" i="30"/>
  <c r="D67" i="30"/>
  <c r="C67" i="30"/>
  <c r="B67" i="30"/>
  <c r="L66" i="30"/>
  <c r="E66" i="30"/>
  <c r="D66" i="30"/>
  <c r="C66" i="30"/>
  <c r="B66" i="30"/>
  <c r="L64" i="30"/>
  <c r="E64" i="30"/>
  <c r="D64" i="30"/>
  <c r="C64" i="30"/>
  <c r="B64" i="30"/>
  <c r="L61" i="30"/>
  <c r="E61" i="30"/>
  <c r="D61" i="30"/>
  <c r="C61" i="30"/>
  <c r="L60" i="30"/>
  <c r="E60" i="30"/>
  <c r="D60" i="30"/>
  <c r="C60" i="30"/>
  <c r="B60" i="30"/>
  <c r="L58" i="30"/>
  <c r="E58" i="30"/>
  <c r="D58" i="30"/>
  <c r="C58" i="30"/>
  <c r="B58" i="30"/>
  <c r="L55" i="30"/>
  <c r="E55" i="30"/>
  <c r="D55" i="30"/>
  <c r="C55" i="30"/>
  <c r="B55" i="30"/>
  <c r="L53" i="30"/>
  <c r="E53" i="30"/>
  <c r="D53" i="30"/>
  <c r="C53" i="30"/>
  <c r="B53" i="30"/>
  <c r="L51" i="30"/>
  <c r="E51" i="30"/>
  <c r="D51" i="30"/>
  <c r="C51" i="30"/>
  <c r="B51" i="30"/>
  <c r="L50" i="30"/>
  <c r="E50" i="30"/>
  <c r="D50" i="30"/>
  <c r="C50" i="30"/>
  <c r="B50" i="30"/>
  <c r="L48" i="30"/>
  <c r="E48" i="30"/>
  <c r="D48" i="30"/>
  <c r="C48" i="30"/>
  <c r="B48" i="30"/>
  <c r="L47" i="30"/>
  <c r="E47" i="30"/>
  <c r="D47" i="30"/>
  <c r="C47" i="30"/>
  <c r="B47" i="30"/>
  <c r="L46" i="30"/>
  <c r="AU39" i="30"/>
  <c r="E46" i="30"/>
  <c r="D46" i="30"/>
  <c r="C46" i="30"/>
  <c r="B46" i="30"/>
  <c r="L45" i="30"/>
  <c r="E45" i="30"/>
  <c r="D45" i="30"/>
  <c r="C45" i="30"/>
  <c r="B45" i="30"/>
  <c r="L44" i="30"/>
  <c r="E44" i="30"/>
  <c r="D44" i="30"/>
  <c r="C44" i="30"/>
  <c r="B44" i="30"/>
  <c r="L43" i="30"/>
  <c r="E43" i="30"/>
  <c r="D43" i="30"/>
  <c r="C43" i="30"/>
  <c r="B43" i="30"/>
  <c r="L42" i="30"/>
  <c r="E42" i="30"/>
  <c r="D42" i="30"/>
  <c r="C42" i="30"/>
  <c r="B42" i="30"/>
  <c r="L41" i="30"/>
  <c r="E41" i="30"/>
  <c r="D41" i="30"/>
  <c r="C41" i="30"/>
  <c r="B41" i="30"/>
  <c r="L40" i="30"/>
  <c r="E40" i="30"/>
  <c r="D40" i="30"/>
  <c r="C40" i="30"/>
  <c r="B40" i="30"/>
  <c r="L36" i="30"/>
  <c r="E36" i="30"/>
  <c r="D36" i="30"/>
  <c r="C36" i="30"/>
  <c r="B36" i="30"/>
  <c r="L33" i="30"/>
  <c r="E33" i="30"/>
  <c r="D33" i="30"/>
  <c r="C33" i="30"/>
  <c r="B33" i="30"/>
  <c r="L24" i="30"/>
  <c r="L28" i="30"/>
  <c r="E29" i="30"/>
  <c r="D29" i="30"/>
  <c r="C29" i="30"/>
  <c r="B29" i="30"/>
  <c r="E28" i="30"/>
  <c r="D28" i="30"/>
  <c r="C28" i="30"/>
  <c r="B28" i="30"/>
  <c r="E27" i="30"/>
  <c r="D27" i="30"/>
  <c r="C27" i="30"/>
  <c r="B27" i="30"/>
  <c r="E24" i="30"/>
  <c r="D24" i="30"/>
  <c r="C24" i="30"/>
  <c r="B24" i="30"/>
  <c r="O23" i="30"/>
  <c r="P23" i="30" s="1"/>
  <c r="P18" i="30" s="1"/>
  <c r="P19" i="30"/>
  <c r="O19" i="30"/>
  <c r="N19" i="30"/>
  <c r="N18" i="30"/>
  <c r="O17" i="30"/>
  <c r="N17" i="30"/>
  <c r="C6" i="30"/>
  <c r="C3" i="30"/>
  <c r="C1" i="30" s="1"/>
  <c r="X45" i="35"/>
  <c r="X75" i="35"/>
  <c r="W75" i="35"/>
  <c r="L28" i="27"/>
  <c r="L66" i="27"/>
  <c r="O23" i="27"/>
  <c r="AT56" i="27"/>
  <c r="U53" i="35" s="1"/>
  <c r="AS56" i="27"/>
  <c r="T53" i="35" s="1"/>
  <c r="L56" i="27"/>
  <c r="E56" i="27"/>
  <c r="D56" i="27"/>
  <c r="C56" i="27"/>
  <c r="B56" i="27"/>
  <c r="AT85" i="27"/>
  <c r="U87" i="35"/>
  <c r="AS85" i="27"/>
  <c r="T66" i="35" s="1"/>
  <c r="T87" i="35"/>
  <c r="L85" i="27"/>
  <c r="E85" i="27"/>
  <c r="D85" i="27"/>
  <c r="C85" i="27"/>
  <c r="B85" i="27"/>
  <c r="AU71" i="27"/>
  <c r="AT84" i="27"/>
  <c r="U31" i="35" s="1"/>
  <c r="AS84" i="27"/>
  <c r="T31" i="35" s="1"/>
  <c r="L84" i="27"/>
  <c r="E84" i="27"/>
  <c r="D84" i="27"/>
  <c r="C84" i="27"/>
  <c r="B84" i="27"/>
  <c r="AU70" i="27"/>
  <c r="AU69" i="27"/>
  <c r="AU42" i="27"/>
  <c r="V11" i="35" s="1"/>
  <c r="AT82" i="27"/>
  <c r="U92" i="35" s="1"/>
  <c r="AS82" i="27"/>
  <c r="T92" i="35" s="1"/>
  <c r="L82" i="27"/>
  <c r="E82" i="27"/>
  <c r="D82" i="27"/>
  <c r="C82" i="27"/>
  <c r="B82" i="27"/>
  <c r="AU68" i="27"/>
  <c r="V59" i="35" s="1"/>
  <c r="L80" i="27"/>
  <c r="E80" i="27"/>
  <c r="D80" i="27"/>
  <c r="C80" i="27"/>
  <c r="B80" i="27"/>
  <c r="AT78" i="27"/>
  <c r="AS78" i="27"/>
  <c r="L78" i="27"/>
  <c r="E78" i="27"/>
  <c r="D78" i="27"/>
  <c r="C78" i="27"/>
  <c r="B78" i="27"/>
  <c r="AU66" i="27"/>
  <c r="AT77" i="27"/>
  <c r="AS77" i="27"/>
  <c r="T64" i="35" s="1"/>
  <c r="L77" i="27"/>
  <c r="E77" i="27"/>
  <c r="D77" i="27"/>
  <c r="C77" i="27"/>
  <c r="B77" i="27"/>
  <c r="AT75" i="27"/>
  <c r="U63" i="35" s="1"/>
  <c r="AS75" i="27"/>
  <c r="T63" i="35" s="1"/>
  <c r="L75" i="27"/>
  <c r="E75" i="27"/>
  <c r="D75" i="27"/>
  <c r="C75" i="27"/>
  <c r="B75" i="27"/>
  <c r="AU65" i="27"/>
  <c r="AT74" i="27"/>
  <c r="U62" i="35" s="1"/>
  <c r="AS74" i="27"/>
  <c r="T62" i="35" s="1"/>
  <c r="L74" i="27"/>
  <c r="E74" i="27"/>
  <c r="D74" i="27"/>
  <c r="C74" i="27"/>
  <c r="B74" i="27"/>
  <c r="AT73" i="27"/>
  <c r="AS73" i="27"/>
  <c r="L73" i="27"/>
  <c r="E73" i="27"/>
  <c r="D73" i="27"/>
  <c r="C73" i="27"/>
  <c r="B73" i="27"/>
  <c r="AU64" i="27"/>
  <c r="V56" i="35" s="1"/>
  <c r="E72" i="27"/>
  <c r="D72" i="27"/>
  <c r="C72" i="27"/>
  <c r="B72" i="27"/>
  <c r="AU63" i="27"/>
  <c r="V55" i="35" s="1"/>
  <c r="AT71" i="27"/>
  <c r="AS71" i="27"/>
  <c r="L71" i="27"/>
  <c r="E71" i="27"/>
  <c r="D71" i="27"/>
  <c r="C71" i="27"/>
  <c r="B71" i="27"/>
  <c r="AT70" i="27"/>
  <c r="U60" i="35" s="1"/>
  <c r="AS70" i="27"/>
  <c r="T60" i="35" s="1"/>
  <c r="L70" i="27"/>
  <c r="E70" i="27"/>
  <c r="D70" i="27"/>
  <c r="C70" i="27"/>
  <c r="B70" i="27"/>
  <c r="AU61" i="27"/>
  <c r="V23" i="35" s="1"/>
  <c r="AT69" i="27"/>
  <c r="AS69" i="27"/>
  <c r="T26" i="35" s="1"/>
  <c r="L69" i="27"/>
  <c r="E69" i="27"/>
  <c r="D69" i="27"/>
  <c r="C69" i="27"/>
  <c r="B69" i="27"/>
  <c r="AU60" i="27"/>
  <c r="AT68" i="27"/>
  <c r="U59" i="35" s="1"/>
  <c r="AS68" i="27"/>
  <c r="T59" i="35" s="1"/>
  <c r="L68" i="27"/>
  <c r="E68" i="27"/>
  <c r="D68" i="27"/>
  <c r="C68" i="27"/>
  <c r="B68" i="27"/>
  <c r="AU59" i="27"/>
  <c r="V21" i="35" s="1"/>
  <c r="L67" i="27"/>
  <c r="E67" i="27"/>
  <c r="D67" i="27"/>
  <c r="C67" i="27"/>
  <c r="B67" i="27"/>
  <c r="AU58" i="27"/>
  <c r="E66" i="27"/>
  <c r="D66" i="27"/>
  <c r="C66" i="27"/>
  <c r="B66" i="27"/>
  <c r="AU57" i="27"/>
  <c r="V54" i="35" s="1"/>
  <c r="AT65" i="27"/>
  <c r="AS65" i="27"/>
  <c r="L65" i="27"/>
  <c r="E65" i="27"/>
  <c r="D65" i="27"/>
  <c r="C65" i="27"/>
  <c r="B65" i="27"/>
  <c r="AU56" i="27"/>
  <c r="V53" i="35" s="1"/>
  <c r="AT64" i="27"/>
  <c r="U56" i="35" s="1"/>
  <c r="AS64" i="27"/>
  <c r="T56" i="35" s="1"/>
  <c r="L64" i="27"/>
  <c r="E64" i="27"/>
  <c r="D64" i="27"/>
  <c r="C64" i="27"/>
  <c r="B64" i="27"/>
  <c r="AU55" i="27"/>
  <c r="AT63" i="27"/>
  <c r="AS63" i="27"/>
  <c r="T55" i="35" s="1"/>
  <c r="E63" i="27"/>
  <c r="D63" i="27"/>
  <c r="C63" i="27"/>
  <c r="B63" i="27"/>
  <c r="AU54" i="27"/>
  <c r="AU53" i="27"/>
  <c r="V17" i="35" s="1"/>
  <c r="L62" i="27"/>
  <c r="E62" i="27"/>
  <c r="D62" i="27"/>
  <c r="C62" i="27"/>
  <c r="B62" i="27"/>
  <c r="AU52" i="27"/>
  <c r="AT61" i="27"/>
  <c r="U23" i="35" s="1"/>
  <c r="AS61" i="27"/>
  <c r="T23" i="35" s="1"/>
  <c r="L61" i="27"/>
  <c r="E61" i="27"/>
  <c r="D61" i="27"/>
  <c r="C61" i="27"/>
  <c r="B61" i="27"/>
  <c r="AU51" i="27"/>
  <c r="V50" i="35" s="1"/>
  <c r="AT60" i="27"/>
  <c r="AS60" i="27"/>
  <c r="L60" i="27"/>
  <c r="E60" i="27"/>
  <c r="D60" i="27"/>
  <c r="C60" i="27"/>
  <c r="B60" i="27"/>
  <c r="AT59" i="27"/>
  <c r="U21" i="35" s="1"/>
  <c r="AS59" i="27"/>
  <c r="T21" i="35" s="1"/>
  <c r="L59" i="27"/>
  <c r="E59" i="27"/>
  <c r="D59" i="27"/>
  <c r="C59" i="27"/>
  <c r="B59" i="27"/>
  <c r="AU49" i="27"/>
  <c r="V16" i="35" s="1"/>
  <c r="AT58" i="27"/>
  <c r="AS58" i="27"/>
  <c r="L58" i="27"/>
  <c r="E58" i="27"/>
  <c r="D58" i="27"/>
  <c r="C58" i="27"/>
  <c r="B58" i="27"/>
  <c r="AU48" i="27"/>
  <c r="AT57" i="27"/>
  <c r="U54" i="35" s="1"/>
  <c r="AS57" i="27"/>
  <c r="T54" i="35" s="1"/>
  <c r="L57" i="27"/>
  <c r="D57" i="27"/>
  <c r="C57" i="27"/>
  <c r="B57" i="27"/>
  <c r="AU47" i="27"/>
  <c r="AU46" i="27"/>
  <c r="AT55" i="27"/>
  <c r="AS55" i="27"/>
  <c r="AS46" i="27"/>
  <c r="L55" i="27"/>
  <c r="E55" i="27"/>
  <c r="D55" i="27"/>
  <c r="C55" i="27"/>
  <c r="B55" i="27"/>
  <c r="AU45" i="27"/>
  <c r="AT53" i="27"/>
  <c r="U17" i="35" s="1"/>
  <c r="AS53" i="27"/>
  <c r="T17" i="35" s="1"/>
  <c r="L53" i="27"/>
  <c r="E53" i="27"/>
  <c r="D53" i="27"/>
  <c r="C53" i="27"/>
  <c r="B53" i="27"/>
  <c r="AU44" i="27"/>
  <c r="AT52" i="27"/>
  <c r="AT51" i="27"/>
  <c r="AS52" i="27"/>
  <c r="L52" i="27"/>
  <c r="E52" i="27"/>
  <c r="D52" i="27"/>
  <c r="C52" i="27"/>
  <c r="B52" i="27"/>
  <c r="AS51" i="27"/>
  <c r="L51" i="27"/>
  <c r="E51" i="27"/>
  <c r="D51" i="27"/>
  <c r="C51" i="27"/>
  <c r="B51" i="27"/>
  <c r="AU43" i="27"/>
  <c r="AT49" i="27"/>
  <c r="U16" i="35" s="1"/>
  <c r="AS49" i="27"/>
  <c r="T16" i="35" s="1"/>
  <c r="AS44" i="27"/>
  <c r="E49" i="27"/>
  <c r="D49" i="27"/>
  <c r="C49" i="27"/>
  <c r="B49" i="27"/>
  <c r="AT47" i="27"/>
  <c r="AS47" i="27"/>
  <c r="L47" i="27"/>
  <c r="E47" i="27"/>
  <c r="D47" i="27"/>
  <c r="C47" i="27"/>
  <c r="B47" i="27"/>
  <c r="AU41" i="27"/>
  <c r="AT46" i="27"/>
  <c r="L46" i="27"/>
  <c r="E46" i="27"/>
  <c r="D46" i="27"/>
  <c r="C46" i="27"/>
  <c r="B46" i="27"/>
  <c r="AU40" i="27"/>
  <c r="V10" i="35" s="1"/>
  <c r="AT45" i="27"/>
  <c r="AT40" i="27"/>
  <c r="U10" i="35" s="1"/>
  <c r="AS45" i="27"/>
  <c r="AS40" i="27"/>
  <c r="T10" i="35" s="1"/>
  <c r="L45" i="27"/>
  <c r="E45" i="27"/>
  <c r="D45" i="27"/>
  <c r="C45" i="27"/>
  <c r="B45" i="27"/>
  <c r="AT44" i="27"/>
  <c r="L44" i="27"/>
  <c r="E44" i="27"/>
  <c r="D44" i="27"/>
  <c r="C44" i="27"/>
  <c r="B44" i="27"/>
  <c r="AU37" i="27"/>
  <c r="V42" i="35" s="1"/>
  <c r="AT43" i="27"/>
  <c r="AS43" i="27"/>
  <c r="L43" i="27"/>
  <c r="E43" i="27"/>
  <c r="D43" i="27"/>
  <c r="C43" i="27"/>
  <c r="B43" i="27"/>
  <c r="AU36" i="27"/>
  <c r="AT42" i="27"/>
  <c r="U11" i="35" s="1"/>
  <c r="AS42" i="27"/>
  <c r="L42" i="27"/>
  <c r="E42" i="27"/>
  <c r="D42" i="27"/>
  <c r="C42" i="27"/>
  <c r="B42" i="27"/>
  <c r="AT41" i="27"/>
  <c r="U45" i="35" s="1"/>
  <c r="AS41" i="27"/>
  <c r="T45" i="35" s="1"/>
  <c r="E41" i="27"/>
  <c r="D41" i="27"/>
  <c r="C41" i="27"/>
  <c r="B41" i="27"/>
  <c r="L40" i="27"/>
  <c r="E40" i="27"/>
  <c r="D40" i="27"/>
  <c r="C40" i="27"/>
  <c r="B40" i="27"/>
  <c r="AU34" i="27"/>
  <c r="V41" i="35" s="1"/>
  <c r="L39" i="27"/>
  <c r="E39" i="27"/>
  <c r="D39" i="27"/>
  <c r="C39" i="27"/>
  <c r="B39" i="27"/>
  <c r="AU33" i="27"/>
  <c r="V70" i="35" s="1"/>
  <c r="AT38" i="27"/>
  <c r="U43" i="35" s="1"/>
  <c r="AS38" i="27"/>
  <c r="T43" i="35" s="1"/>
  <c r="L38" i="27"/>
  <c r="E38" i="27"/>
  <c r="D38" i="27"/>
  <c r="C38" i="27"/>
  <c r="B38" i="27"/>
  <c r="AU32" i="27"/>
  <c r="V8" i="35" s="1"/>
  <c r="AT37" i="27"/>
  <c r="U42" i="35" s="1"/>
  <c r="AS37" i="27"/>
  <c r="T42" i="35" s="1"/>
  <c r="L37" i="27"/>
  <c r="E37" i="27"/>
  <c r="D37" i="27"/>
  <c r="C37" i="27"/>
  <c r="B37" i="27"/>
  <c r="AU31" i="27"/>
  <c r="AT36" i="27"/>
  <c r="AS36" i="27"/>
  <c r="L36" i="27"/>
  <c r="E36" i="27"/>
  <c r="D36" i="27"/>
  <c r="C36" i="27"/>
  <c r="B36" i="27"/>
  <c r="AU30" i="27"/>
  <c r="AT33" i="27"/>
  <c r="U70" i="35" s="1"/>
  <c r="AS33" i="27"/>
  <c r="T70" i="35" s="1"/>
  <c r="L33" i="27"/>
  <c r="E33" i="27"/>
  <c r="D33" i="27"/>
  <c r="C33" i="27"/>
  <c r="B33" i="27"/>
  <c r="AU29" i="27"/>
  <c r="AT31" i="27"/>
  <c r="U7" i="35" s="1"/>
  <c r="U15" i="35"/>
  <c r="AS31" i="27"/>
  <c r="AS29" i="27"/>
  <c r="L31" i="27"/>
  <c r="E31" i="27"/>
  <c r="D31" i="27"/>
  <c r="C31" i="27"/>
  <c r="B31" i="27"/>
  <c r="AU28" i="27"/>
  <c r="V5" i="35" s="1"/>
  <c r="AT30" i="27"/>
  <c r="AS30" i="27"/>
  <c r="T11" i="35"/>
  <c r="L30" i="27"/>
  <c r="E30" i="27"/>
  <c r="D30" i="27"/>
  <c r="C30" i="27"/>
  <c r="B30" i="27"/>
  <c r="AU27" i="27"/>
  <c r="V4" i="35" s="1"/>
  <c r="AU26" i="27"/>
  <c r="AT29" i="27"/>
  <c r="L29" i="27"/>
  <c r="E29" i="27"/>
  <c r="D29" i="27"/>
  <c r="C29" i="27"/>
  <c r="B29" i="27"/>
  <c r="AU25" i="27"/>
  <c r="AT28" i="27"/>
  <c r="AS28" i="27"/>
  <c r="E28" i="27"/>
  <c r="D28" i="27"/>
  <c r="C28" i="27"/>
  <c r="B28" i="27"/>
  <c r="AT27" i="27"/>
  <c r="U4" i="35" s="1"/>
  <c r="AT25" i="27"/>
  <c r="AS27" i="27"/>
  <c r="T4" i="35" s="1"/>
  <c r="L27" i="27"/>
  <c r="L25" i="27"/>
  <c r="E27" i="27"/>
  <c r="D27" i="27"/>
  <c r="C27" i="27"/>
  <c r="B27" i="27"/>
  <c r="AU24" i="27"/>
  <c r="AS25" i="27"/>
  <c r="E25" i="27"/>
  <c r="D25" i="27"/>
  <c r="C25" i="27"/>
  <c r="B25" i="27"/>
  <c r="AQ19" i="27"/>
  <c r="AP19" i="27"/>
  <c r="AO19" i="27"/>
  <c r="AN19" i="27"/>
  <c r="AM19" i="27"/>
  <c r="AL19" i="27"/>
  <c r="AK19" i="27"/>
  <c r="AJ19" i="27"/>
  <c r="AI19" i="27"/>
  <c r="AH19" i="27"/>
  <c r="AG19" i="27"/>
  <c r="AF19" i="27"/>
  <c r="AE19" i="27"/>
  <c r="AD19" i="27"/>
  <c r="AC19" i="27"/>
  <c r="AB19" i="27"/>
  <c r="AA19" i="27"/>
  <c r="Z19" i="27"/>
  <c r="Y19" i="27"/>
  <c r="X19" i="27"/>
  <c r="U19" i="27"/>
  <c r="V19" i="27"/>
  <c r="W19" i="27"/>
  <c r="T19" i="27"/>
  <c r="S19" i="27"/>
  <c r="R19" i="27"/>
  <c r="Q19" i="27"/>
  <c r="P19" i="27"/>
  <c r="O19" i="27"/>
  <c r="N19" i="27"/>
  <c r="N18" i="27"/>
  <c r="AQ17" i="27"/>
  <c r="AP17" i="27"/>
  <c r="AO17" i="27"/>
  <c r="AN17" i="27"/>
  <c r="AM17" i="27"/>
  <c r="AL17" i="27"/>
  <c r="AK17" i="27"/>
  <c r="AJ17" i="27"/>
  <c r="AI17" i="27"/>
  <c r="AH17" i="27"/>
  <c r="AG17" i="27"/>
  <c r="AF17" i="27"/>
  <c r="AE17" i="27"/>
  <c r="AD17" i="27"/>
  <c r="AC17" i="27"/>
  <c r="AB17" i="27"/>
  <c r="AA17" i="27"/>
  <c r="Z17" i="27"/>
  <c r="Y17" i="27"/>
  <c r="X17" i="27"/>
  <c r="W17" i="27"/>
  <c r="V17" i="27"/>
  <c r="U17" i="27"/>
  <c r="T17" i="27"/>
  <c r="S17" i="27"/>
  <c r="R17" i="27"/>
  <c r="Q17" i="27"/>
  <c r="O17" i="27"/>
  <c r="P17" i="27"/>
  <c r="C6" i="27"/>
  <c r="K62" i="26"/>
  <c r="L74" i="26"/>
  <c r="L41" i="26"/>
  <c r="E57" i="26"/>
  <c r="D57" i="26"/>
  <c r="C57" i="26"/>
  <c r="B57" i="26"/>
  <c r="AS90" i="26"/>
  <c r="L90" i="26"/>
  <c r="D90" i="26"/>
  <c r="C90" i="26"/>
  <c r="B90" i="26"/>
  <c r="AT89" i="26"/>
  <c r="AS89" i="26"/>
  <c r="L89" i="26"/>
  <c r="E89" i="26"/>
  <c r="D89" i="26"/>
  <c r="C89" i="26"/>
  <c r="B89" i="26"/>
  <c r="AT87" i="26"/>
  <c r="R93" i="35" s="1"/>
  <c r="AT44" i="26"/>
  <c r="R13" i="35" s="1"/>
  <c r="AS87" i="26"/>
  <c r="Q93" i="35" s="1"/>
  <c r="L87" i="26"/>
  <c r="E87" i="26"/>
  <c r="D87" i="26"/>
  <c r="C87" i="26"/>
  <c r="B87" i="26"/>
  <c r="AT86" i="26"/>
  <c r="R92" i="35" s="1"/>
  <c r="AS86" i="26"/>
  <c r="Q92" i="35" s="1"/>
  <c r="L86" i="26"/>
  <c r="E86" i="26"/>
  <c r="D86" i="26"/>
  <c r="C86" i="26"/>
  <c r="B86" i="26"/>
  <c r="AT84" i="26"/>
  <c r="AS84" i="26"/>
  <c r="L84" i="26"/>
  <c r="E84" i="26"/>
  <c r="D84" i="26"/>
  <c r="C84" i="26"/>
  <c r="B84" i="26"/>
  <c r="AT82" i="26"/>
  <c r="R71" i="35" s="1"/>
  <c r="AS82" i="26"/>
  <c r="Q71" i="35" s="1"/>
  <c r="L82" i="26"/>
  <c r="E82" i="26"/>
  <c r="D82" i="26"/>
  <c r="C82" i="26"/>
  <c r="B82" i="26"/>
  <c r="AT81" i="26"/>
  <c r="AS81" i="26"/>
  <c r="L81" i="26"/>
  <c r="E81" i="26"/>
  <c r="D81" i="26"/>
  <c r="C81" i="26"/>
  <c r="B81" i="26"/>
  <c r="AT79" i="26"/>
  <c r="R63" i="35" s="1"/>
  <c r="AS79" i="26"/>
  <c r="Q63" i="35" s="1"/>
  <c r="L79" i="26"/>
  <c r="E79" i="26"/>
  <c r="D79" i="26"/>
  <c r="C79" i="26"/>
  <c r="B79" i="26"/>
  <c r="AT78" i="26"/>
  <c r="R62" i="35" s="1"/>
  <c r="AS78" i="26"/>
  <c r="Q62" i="35" s="1"/>
  <c r="L78" i="26"/>
  <c r="E78" i="26"/>
  <c r="D78" i="26"/>
  <c r="C78" i="26"/>
  <c r="B78" i="26"/>
  <c r="AT77" i="26"/>
  <c r="AS77" i="26"/>
  <c r="L77" i="26"/>
  <c r="E77" i="26"/>
  <c r="D77" i="26"/>
  <c r="C77" i="26"/>
  <c r="B77" i="26"/>
  <c r="AT76" i="26"/>
  <c r="AT74" i="26"/>
  <c r="AT73" i="26"/>
  <c r="AS76" i="26"/>
  <c r="AS74" i="26"/>
  <c r="AS73" i="26"/>
  <c r="L76" i="26"/>
  <c r="E76" i="26"/>
  <c r="D76" i="26"/>
  <c r="C76" i="26"/>
  <c r="B76" i="26"/>
  <c r="AT75" i="26"/>
  <c r="R89" i="35" s="1"/>
  <c r="AS75" i="26"/>
  <c r="Q89" i="35" s="1"/>
  <c r="L75" i="26"/>
  <c r="E75" i="26"/>
  <c r="D75" i="26"/>
  <c r="C75" i="26"/>
  <c r="B75" i="26"/>
  <c r="E74" i="26"/>
  <c r="D74" i="26"/>
  <c r="C74" i="26"/>
  <c r="B74" i="26"/>
  <c r="L73" i="26"/>
  <c r="E73" i="26"/>
  <c r="D73" i="26"/>
  <c r="C73" i="26"/>
  <c r="B73" i="26"/>
  <c r="AT72" i="26"/>
  <c r="AS72" i="26"/>
  <c r="L72" i="26"/>
  <c r="E72" i="26"/>
  <c r="D72" i="26"/>
  <c r="C72" i="26"/>
  <c r="B72" i="26"/>
  <c r="AT71" i="26"/>
  <c r="R59" i="35" s="1"/>
  <c r="AS71" i="26"/>
  <c r="Q59" i="35" s="1"/>
  <c r="L71" i="26"/>
  <c r="E71" i="26"/>
  <c r="D71" i="26"/>
  <c r="C71" i="26"/>
  <c r="B71" i="26"/>
  <c r="AT70" i="26"/>
  <c r="AS70" i="26"/>
  <c r="L70" i="26"/>
  <c r="E70" i="26"/>
  <c r="D70" i="26"/>
  <c r="C70" i="26"/>
  <c r="B70" i="26"/>
  <c r="L69" i="26"/>
  <c r="E69" i="26"/>
  <c r="D69" i="26"/>
  <c r="C69" i="26"/>
  <c r="B69" i="26"/>
  <c r="AT68" i="26"/>
  <c r="AS68" i="26"/>
  <c r="E68" i="26"/>
  <c r="D68" i="26"/>
  <c r="C68" i="26"/>
  <c r="B68" i="26"/>
  <c r="AT66" i="26"/>
  <c r="R56" i="35" s="1"/>
  <c r="AT48" i="26"/>
  <c r="AT60" i="26"/>
  <c r="R21" i="35" s="1"/>
  <c r="AS66" i="26"/>
  <c r="Q56" i="35" s="1"/>
  <c r="AS48" i="26"/>
  <c r="AS60" i="26"/>
  <c r="Q21" i="35" s="1"/>
  <c r="E66" i="26"/>
  <c r="D66" i="26"/>
  <c r="C66" i="26"/>
  <c r="B66" i="26"/>
  <c r="AT65" i="26"/>
  <c r="AS65" i="26"/>
  <c r="L65" i="26"/>
  <c r="E65" i="26"/>
  <c r="D65" i="26"/>
  <c r="C65" i="26"/>
  <c r="B65" i="26"/>
  <c r="AT64" i="26"/>
  <c r="AS64" i="26"/>
  <c r="L64" i="26"/>
  <c r="E64" i="26"/>
  <c r="D64" i="26"/>
  <c r="C64" i="26"/>
  <c r="B64" i="26"/>
  <c r="AT63" i="26"/>
  <c r="AS63" i="26"/>
  <c r="Q24" i="35" s="1"/>
  <c r="L63" i="26"/>
  <c r="E63" i="26"/>
  <c r="D63" i="26"/>
  <c r="C63" i="26"/>
  <c r="B63" i="26"/>
  <c r="AT62" i="26"/>
  <c r="R23" i="35" s="1"/>
  <c r="AS62" i="26"/>
  <c r="Q23" i="35" s="1"/>
  <c r="L62" i="26"/>
  <c r="E62" i="26"/>
  <c r="D62" i="26"/>
  <c r="C62" i="26"/>
  <c r="B62" i="26"/>
  <c r="AT61" i="26"/>
  <c r="AS61" i="26"/>
  <c r="AS43" i="26"/>
  <c r="L61" i="26"/>
  <c r="E61" i="26"/>
  <c r="D61" i="26"/>
  <c r="C61" i="26"/>
  <c r="B61" i="26"/>
  <c r="L60" i="26"/>
  <c r="E60" i="26"/>
  <c r="D60" i="26"/>
  <c r="C60" i="26"/>
  <c r="B60" i="26"/>
  <c r="AT59" i="26"/>
  <c r="AS59" i="26"/>
  <c r="L59" i="26"/>
  <c r="E59" i="26"/>
  <c r="D59" i="26"/>
  <c r="C59" i="26"/>
  <c r="B59" i="26"/>
  <c r="AT58" i="26"/>
  <c r="R54" i="35" s="1"/>
  <c r="AS58" i="26"/>
  <c r="Q54" i="35" s="1"/>
  <c r="L58" i="26"/>
  <c r="E58" i="26"/>
  <c r="D58" i="26"/>
  <c r="C58" i="26"/>
  <c r="B58" i="26"/>
  <c r="AT56" i="26"/>
  <c r="AS56" i="26"/>
  <c r="AS47" i="26"/>
  <c r="L56" i="26"/>
  <c r="E56" i="26"/>
  <c r="D56" i="26"/>
  <c r="C56" i="26"/>
  <c r="B56" i="26"/>
  <c r="AT54" i="26"/>
  <c r="R17" i="35" s="1"/>
  <c r="AS54" i="26"/>
  <c r="Q17" i="35" s="1"/>
  <c r="L54" i="26"/>
  <c r="E54" i="26"/>
  <c r="D54" i="26"/>
  <c r="C54" i="26"/>
  <c r="B54" i="26"/>
  <c r="AT53" i="26"/>
  <c r="AT29" i="26"/>
  <c r="AT52" i="26"/>
  <c r="AS53" i="26"/>
  <c r="AS29" i="26"/>
  <c r="AS52" i="26"/>
  <c r="AS46" i="26"/>
  <c r="L53" i="26"/>
  <c r="E53" i="26"/>
  <c r="D53" i="26"/>
  <c r="C53" i="26"/>
  <c r="B53" i="26"/>
  <c r="AT45" i="26"/>
  <c r="AS45" i="26"/>
  <c r="L52" i="26"/>
  <c r="E52" i="26"/>
  <c r="D52" i="26"/>
  <c r="C52" i="26"/>
  <c r="B52" i="26"/>
  <c r="AT50" i="26"/>
  <c r="R16" i="35" s="1"/>
  <c r="AS50" i="26"/>
  <c r="Q16" i="35" s="1"/>
  <c r="L50" i="26"/>
  <c r="E50" i="26"/>
  <c r="D50" i="26"/>
  <c r="C50" i="26"/>
  <c r="B50" i="26"/>
  <c r="L48" i="26"/>
  <c r="E48" i="26"/>
  <c r="D48" i="26"/>
  <c r="C48" i="26"/>
  <c r="B48" i="26"/>
  <c r="AT47" i="26"/>
  <c r="L47" i="26"/>
  <c r="E47" i="26"/>
  <c r="D47" i="26"/>
  <c r="C47" i="26"/>
  <c r="B47" i="26"/>
  <c r="AT46" i="26"/>
  <c r="AT40" i="26"/>
  <c r="R10" i="35" s="1"/>
  <c r="L46" i="26"/>
  <c r="E46" i="26"/>
  <c r="D46" i="26"/>
  <c r="C46" i="26"/>
  <c r="B46" i="26"/>
  <c r="AT39" i="26"/>
  <c r="R44" i="35" s="1"/>
  <c r="AS39" i="26"/>
  <c r="Q44" i="35" s="1"/>
  <c r="L45" i="26"/>
  <c r="E45" i="26"/>
  <c r="D45" i="26"/>
  <c r="C45" i="26"/>
  <c r="B45" i="26"/>
  <c r="AS44" i="26"/>
  <c r="Q13" i="35" s="1"/>
  <c r="AS40" i="26"/>
  <c r="Q10" i="35" s="1"/>
  <c r="AS30" i="26"/>
  <c r="L44" i="26"/>
  <c r="E44" i="26"/>
  <c r="D44" i="26"/>
  <c r="C44" i="26"/>
  <c r="B44" i="26"/>
  <c r="AT43" i="26"/>
  <c r="L43" i="26"/>
  <c r="E43" i="26"/>
  <c r="D43" i="26"/>
  <c r="C43" i="26"/>
  <c r="B43" i="26"/>
  <c r="AT42" i="26"/>
  <c r="R11" i="35" s="1"/>
  <c r="AT41" i="26"/>
  <c r="R45" i="35" s="1"/>
  <c r="AT36" i="26"/>
  <c r="AS42" i="26"/>
  <c r="Q11" i="35" s="1"/>
  <c r="AS41" i="26"/>
  <c r="Q45" i="35" s="1"/>
  <c r="AS36" i="26"/>
  <c r="L42" i="26"/>
  <c r="E42" i="26"/>
  <c r="D42" i="26"/>
  <c r="C42" i="26"/>
  <c r="B42" i="26"/>
  <c r="AT37" i="26"/>
  <c r="R42" i="35" s="1"/>
  <c r="E41" i="26"/>
  <c r="D41" i="26"/>
  <c r="C41" i="26"/>
  <c r="B41" i="26"/>
  <c r="E40" i="26"/>
  <c r="D40" i="26"/>
  <c r="C40" i="26"/>
  <c r="B40" i="26"/>
  <c r="L39" i="26"/>
  <c r="E39" i="26"/>
  <c r="D39" i="26"/>
  <c r="C39" i="26"/>
  <c r="B39" i="26"/>
  <c r="AT38" i="26"/>
  <c r="AS38" i="26"/>
  <c r="L38" i="26"/>
  <c r="E38" i="26"/>
  <c r="D38" i="26"/>
  <c r="C38" i="26"/>
  <c r="B38" i="26"/>
  <c r="AT33" i="26"/>
  <c r="R70" i="35" s="1"/>
  <c r="AS37" i="26"/>
  <c r="Q42" i="35" s="1"/>
  <c r="L37" i="26"/>
  <c r="E37" i="26"/>
  <c r="D37" i="26"/>
  <c r="C37" i="26"/>
  <c r="B37" i="26"/>
  <c r="L36" i="26"/>
  <c r="E36" i="26"/>
  <c r="D36" i="26"/>
  <c r="C36" i="26"/>
  <c r="B36" i="26"/>
  <c r="AS33" i="26"/>
  <c r="Q70" i="35" s="1"/>
  <c r="L33" i="26"/>
  <c r="E33" i="26"/>
  <c r="D33" i="26"/>
  <c r="C33" i="26"/>
  <c r="B33" i="26"/>
  <c r="AT31" i="26"/>
  <c r="AS31" i="26"/>
  <c r="Q7" i="35" s="1"/>
  <c r="L31" i="26"/>
  <c r="E31" i="26"/>
  <c r="D31" i="26"/>
  <c r="C31" i="26"/>
  <c r="B31" i="26"/>
  <c r="AT30" i="26"/>
  <c r="AT25" i="26"/>
  <c r="AS25" i="26"/>
  <c r="L30" i="26"/>
  <c r="E30" i="26"/>
  <c r="D30" i="26"/>
  <c r="C30" i="26"/>
  <c r="B30" i="26"/>
  <c r="AT28" i="26"/>
  <c r="AS28" i="26"/>
  <c r="L29" i="26"/>
  <c r="E29" i="26"/>
  <c r="D29" i="26"/>
  <c r="C29" i="26"/>
  <c r="B29" i="26"/>
  <c r="AT27" i="26"/>
  <c r="R4" i="35" s="1"/>
  <c r="L28" i="26"/>
  <c r="E28" i="26"/>
  <c r="D28" i="26"/>
  <c r="C28" i="26"/>
  <c r="B28" i="26"/>
  <c r="AS27" i="26"/>
  <c r="Q4" i="35" s="1"/>
  <c r="L27" i="26"/>
  <c r="E27" i="26"/>
  <c r="D27" i="26"/>
  <c r="C27" i="26"/>
  <c r="B27" i="26"/>
  <c r="L25" i="26"/>
  <c r="E25" i="26"/>
  <c r="D25" i="26"/>
  <c r="C25" i="26"/>
  <c r="B25" i="26"/>
  <c r="O23" i="26"/>
  <c r="O18" i="26" s="1"/>
  <c r="AQ19" i="26"/>
  <c r="AP19" i="26"/>
  <c r="AO19" i="26"/>
  <c r="AN19" i="26"/>
  <c r="AM19" i="26"/>
  <c r="AL19" i="26"/>
  <c r="AK19" i="26"/>
  <c r="AJ19" i="26"/>
  <c r="AI19" i="26"/>
  <c r="AH19" i="26"/>
  <c r="AG19" i="26"/>
  <c r="AF19" i="26"/>
  <c r="AE19" i="26"/>
  <c r="AD19" i="26"/>
  <c r="AC19" i="26"/>
  <c r="AB19" i="26"/>
  <c r="AA19" i="26"/>
  <c r="Z19" i="26"/>
  <c r="Y19" i="26"/>
  <c r="X19" i="26"/>
  <c r="W19" i="26"/>
  <c r="V19" i="26"/>
  <c r="U19" i="26"/>
  <c r="T19" i="26"/>
  <c r="S19" i="26"/>
  <c r="R19" i="26"/>
  <c r="Q19" i="26"/>
  <c r="P19" i="26"/>
  <c r="O19" i="26"/>
  <c r="AQ17" i="26"/>
  <c r="AP17" i="26"/>
  <c r="AO17" i="26"/>
  <c r="AN17" i="26"/>
  <c r="AM17" i="26"/>
  <c r="AL17" i="26"/>
  <c r="AK17" i="26"/>
  <c r="AJ17" i="26"/>
  <c r="AI17" i="26"/>
  <c r="AH17" i="26"/>
  <c r="AG17" i="26"/>
  <c r="AF17" i="26"/>
  <c r="AE17" i="26"/>
  <c r="AD17" i="26"/>
  <c r="AC17" i="26"/>
  <c r="AB17" i="26"/>
  <c r="AA17" i="26"/>
  <c r="Z17" i="26"/>
  <c r="Y17" i="26"/>
  <c r="X17" i="26"/>
  <c r="W17" i="26"/>
  <c r="V17" i="26"/>
  <c r="U17" i="26"/>
  <c r="T17" i="26"/>
  <c r="S17" i="26"/>
  <c r="R17" i="26"/>
  <c r="Q17" i="26"/>
  <c r="P17" i="26"/>
  <c r="O17" i="26"/>
  <c r="C6" i="26"/>
  <c r="B59" i="25"/>
  <c r="C59" i="25"/>
  <c r="D59" i="25"/>
  <c r="E59" i="25"/>
  <c r="B50" i="14"/>
  <c r="C50" i="14"/>
  <c r="D50" i="14"/>
  <c r="E50" i="14"/>
  <c r="L50" i="14"/>
  <c r="AS50" i="14"/>
  <c r="K53" i="35" s="1"/>
  <c r="AT50" i="14"/>
  <c r="L53" i="35" s="1"/>
  <c r="C3" i="14"/>
  <c r="C1" i="14" s="1"/>
  <c r="AW47" i="14" s="1"/>
  <c r="E93" i="25"/>
  <c r="C93" i="25"/>
  <c r="B93" i="25"/>
  <c r="E92" i="25"/>
  <c r="D92" i="25"/>
  <c r="C92" i="25"/>
  <c r="B92" i="25"/>
  <c r="E91" i="25"/>
  <c r="D91" i="25"/>
  <c r="C91" i="25"/>
  <c r="B91" i="25"/>
  <c r="E90" i="25"/>
  <c r="D90" i="25"/>
  <c r="C90" i="25"/>
  <c r="B90" i="25"/>
  <c r="E88" i="25"/>
  <c r="C88" i="25"/>
  <c r="E86" i="25"/>
  <c r="D86" i="25"/>
  <c r="C86" i="25"/>
  <c r="B86" i="25"/>
  <c r="E85" i="25"/>
  <c r="D85" i="25"/>
  <c r="C85" i="25"/>
  <c r="B85" i="25"/>
  <c r="E83" i="25"/>
  <c r="D83" i="25"/>
  <c r="C83" i="25"/>
  <c r="B83" i="25"/>
  <c r="E82" i="25"/>
  <c r="D82" i="25"/>
  <c r="C82" i="25"/>
  <c r="B82" i="25"/>
  <c r="E81" i="25"/>
  <c r="D81" i="25"/>
  <c r="C81" i="25"/>
  <c r="B81" i="25"/>
  <c r="E80" i="25"/>
  <c r="D80" i="25"/>
  <c r="C80" i="25"/>
  <c r="B80" i="25"/>
  <c r="E79" i="25"/>
  <c r="D79" i="25"/>
  <c r="C79" i="25"/>
  <c r="B79" i="25"/>
  <c r="E78" i="25"/>
  <c r="D78" i="25"/>
  <c r="C78" i="25"/>
  <c r="B78" i="25"/>
  <c r="E77" i="25"/>
  <c r="D77" i="25"/>
  <c r="C77" i="25"/>
  <c r="B77" i="25"/>
  <c r="E76" i="25"/>
  <c r="D76" i="25"/>
  <c r="C76" i="25"/>
  <c r="B76" i="25"/>
  <c r="E75" i="25"/>
  <c r="D75" i="25"/>
  <c r="C75" i="25"/>
  <c r="B75" i="25"/>
  <c r="E74" i="25"/>
  <c r="D74" i="25"/>
  <c r="C74" i="25"/>
  <c r="B74" i="25"/>
  <c r="E73" i="25"/>
  <c r="D73" i="25"/>
  <c r="C73" i="25"/>
  <c r="B73" i="25"/>
  <c r="E72" i="25"/>
  <c r="D72" i="25"/>
  <c r="C72" i="25"/>
  <c r="B72" i="25"/>
  <c r="E71" i="25"/>
  <c r="D71" i="25"/>
  <c r="C71" i="25"/>
  <c r="B71" i="25"/>
  <c r="E69" i="25"/>
  <c r="D69" i="25"/>
  <c r="C69" i="25"/>
  <c r="B69" i="25"/>
  <c r="E68" i="25"/>
  <c r="D68" i="25"/>
  <c r="C68" i="25"/>
  <c r="B68" i="25"/>
  <c r="E67" i="25"/>
  <c r="D67" i="25"/>
  <c r="C67" i="25"/>
  <c r="B67" i="25"/>
  <c r="E66" i="25"/>
  <c r="D66" i="25"/>
  <c r="C66" i="25"/>
  <c r="B66" i="25"/>
  <c r="E65" i="25"/>
  <c r="D65" i="25"/>
  <c r="C65" i="25"/>
  <c r="B65" i="25"/>
  <c r="E64" i="25"/>
  <c r="D64" i="25"/>
  <c r="C64" i="25"/>
  <c r="B64" i="25"/>
  <c r="E63" i="25"/>
  <c r="D63" i="25"/>
  <c r="C63" i="25"/>
  <c r="B63" i="25"/>
  <c r="E62" i="25"/>
  <c r="D62" i="25"/>
  <c r="C62" i="25"/>
  <c r="B62" i="25"/>
  <c r="E61" i="25"/>
  <c r="D61" i="25"/>
  <c r="C61" i="25"/>
  <c r="B61" i="25"/>
  <c r="E60" i="25"/>
  <c r="D60" i="25"/>
  <c r="C60" i="25"/>
  <c r="B60" i="25"/>
  <c r="E58" i="25"/>
  <c r="D58" i="25"/>
  <c r="C58" i="25"/>
  <c r="B58" i="25"/>
  <c r="E56" i="25"/>
  <c r="D56" i="25"/>
  <c r="C56" i="25"/>
  <c r="B56" i="25"/>
  <c r="E55" i="25"/>
  <c r="D55" i="25"/>
  <c r="C55" i="25"/>
  <c r="B55" i="25"/>
  <c r="E54" i="25"/>
  <c r="D54" i="25"/>
  <c r="C54" i="25"/>
  <c r="B54" i="25"/>
  <c r="E53" i="25"/>
  <c r="D53" i="25"/>
  <c r="C53" i="25"/>
  <c r="B53" i="25"/>
  <c r="E51" i="25"/>
  <c r="D51" i="25"/>
  <c r="C51" i="25"/>
  <c r="B51" i="25"/>
  <c r="E50" i="25"/>
  <c r="D50" i="25"/>
  <c r="C50" i="25"/>
  <c r="B50" i="25"/>
  <c r="E49" i="25"/>
  <c r="D49" i="25"/>
  <c r="C49" i="25"/>
  <c r="B49" i="25"/>
  <c r="E48" i="25"/>
  <c r="D48" i="25"/>
  <c r="C48" i="25"/>
  <c r="B48" i="25"/>
  <c r="E47" i="25"/>
  <c r="D47" i="25"/>
  <c r="C47" i="25"/>
  <c r="B47" i="25"/>
  <c r="E46" i="25"/>
  <c r="D46" i="25"/>
  <c r="C46" i="25"/>
  <c r="B46" i="25"/>
  <c r="E45" i="25"/>
  <c r="D45" i="25"/>
  <c r="C45" i="25"/>
  <c r="B45" i="25"/>
  <c r="E44" i="25"/>
  <c r="D44" i="25"/>
  <c r="C44" i="25"/>
  <c r="B44" i="25"/>
  <c r="E43" i="25"/>
  <c r="D43" i="25"/>
  <c r="C43" i="25"/>
  <c r="B43" i="25"/>
  <c r="E42" i="25"/>
  <c r="D42" i="25"/>
  <c r="C42" i="25"/>
  <c r="B42" i="25"/>
  <c r="E41" i="25"/>
  <c r="D41" i="25"/>
  <c r="C41" i="25"/>
  <c r="B41" i="25"/>
  <c r="E40" i="25"/>
  <c r="D40" i="25"/>
  <c r="C40" i="25"/>
  <c r="B40" i="25"/>
  <c r="E39" i="25"/>
  <c r="D39" i="25"/>
  <c r="C39" i="25"/>
  <c r="B39" i="25"/>
  <c r="E36" i="25"/>
  <c r="D36" i="25"/>
  <c r="C36" i="25"/>
  <c r="B36" i="25"/>
  <c r="E34" i="25"/>
  <c r="D34" i="25"/>
  <c r="C34" i="25"/>
  <c r="B34" i="25"/>
  <c r="E32" i="25"/>
  <c r="D32" i="25"/>
  <c r="C32" i="25"/>
  <c r="B32" i="25"/>
  <c r="E31" i="25"/>
  <c r="D31" i="25"/>
  <c r="C31" i="25"/>
  <c r="B31" i="25"/>
  <c r="E30" i="25"/>
  <c r="D30" i="25"/>
  <c r="C30" i="25"/>
  <c r="B30" i="25"/>
  <c r="E29" i="25"/>
  <c r="D29" i="25"/>
  <c r="C29" i="25"/>
  <c r="B29" i="25"/>
  <c r="E28" i="25"/>
  <c r="D28" i="25"/>
  <c r="C28" i="25"/>
  <c r="B28" i="25"/>
  <c r="E26" i="25"/>
  <c r="D26" i="25"/>
  <c r="C26" i="25"/>
  <c r="AR20" i="25"/>
  <c r="AN20" i="25"/>
  <c r="AF20" i="25"/>
  <c r="AE20" i="25"/>
  <c r="AN17" i="25"/>
  <c r="AM17" i="25"/>
  <c r="AH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C6" i="25"/>
  <c r="L42" i="14"/>
  <c r="L25" i="14"/>
  <c r="L26" i="14"/>
  <c r="L27" i="14"/>
  <c r="L28" i="14"/>
  <c r="L29" i="14"/>
  <c r="L30" i="14"/>
  <c r="L31" i="14"/>
  <c r="L33" i="14"/>
  <c r="L34" i="14"/>
  <c r="L35" i="14"/>
  <c r="L36" i="14"/>
  <c r="L37" i="14"/>
  <c r="L38" i="14"/>
  <c r="L39" i="14"/>
  <c r="L40" i="14"/>
  <c r="L41" i="14"/>
  <c r="L43" i="14"/>
  <c r="L44" i="14"/>
  <c r="L45" i="14"/>
  <c r="L46" i="14"/>
  <c r="L47" i="14"/>
  <c r="L48" i="14"/>
  <c r="L49" i="14"/>
  <c r="L51" i="14"/>
  <c r="L52" i="14"/>
  <c r="L53" i="14"/>
  <c r="L54" i="14"/>
  <c r="L55" i="14"/>
  <c r="L56" i="14"/>
  <c r="L57" i="14"/>
  <c r="L58" i="14"/>
  <c r="L59" i="14"/>
  <c r="L60" i="14"/>
  <c r="L61" i="14"/>
  <c r="L63" i="14"/>
  <c r="L62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24" i="14"/>
  <c r="AS81" i="14"/>
  <c r="AT81" i="14"/>
  <c r="AS58" i="14"/>
  <c r="AT58" i="14"/>
  <c r="AS62" i="14"/>
  <c r="K88" i="35" s="1"/>
  <c r="AT62" i="14"/>
  <c r="L88" i="35" s="1"/>
  <c r="B81" i="14"/>
  <c r="C81" i="14"/>
  <c r="D81" i="14"/>
  <c r="E81" i="14"/>
  <c r="B24" i="14"/>
  <c r="C24" i="14"/>
  <c r="D24" i="14"/>
  <c r="E24" i="14"/>
  <c r="B58" i="14"/>
  <c r="C58" i="14"/>
  <c r="D58" i="14"/>
  <c r="E58" i="14"/>
  <c r="B62" i="14"/>
  <c r="C62" i="14"/>
  <c r="D62" i="14"/>
  <c r="E62" i="14"/>
  <c r="C3" i="10"/>
  <c r="C1" i="10" s="1"/>
  <c r="I42" i="10" s="1"/>
  <c r="AO42" i="10" s="1"/>
  <c r="F78" i="10"/>
  <c r="E78" i="10"/>
  <c r="D78" i="10"/>
  <c r="C78" i="10"/>
  <c r="B78" i="10"/>
  <c r="F76" i="10"/>
  <c r="E76" i="10"/>
  <c r="D76" i="10"/>
  <c r="C76" i="10"/>
  <c r="B76" i="10"/>
  <c r="F74" i="10"/>
  <c r="E74" i="10"/>
  <c r="D74" i="10"/>
  <c r="C74" i="10"/>
  <c r="B74" i="10"/>
  <c r="F72" i="10"/>
  <c r="E72" i="10"/>
  <c r="D72" i="10"/>
  <c r="C72" i="10"/>
  <c r="B72" i="10"/>
  <c r="F71" i="10"/>
  <c r="E71" i="10"/>
  <c r="D71" i="10"/>
  <c r="C71" i="10"/>
  <c r="B71" i="10"/>
  <c r="F70" i="10"/>
  <c r="E70" i="10"/>
  <c r="D70" i="10"/>
  <c r="C70" i="10"/>
  <c r="B70" i="10"/>
  <c r="F68" i="10"/>
  <c r="E68" i="10"/>
  <c r="D68" i="10"/>
  <c r="C68" i="10"/>
  <c r="B68" i="10"/>
  <c r="F66" i="10"/>
  <c r="E66" i="10"/>
  <c r="D66" i="10"/>
  <c r="C66" i="10"/>
  <c r="B66" i="10"/>
  <c r="F65" i="10"/>
  <c r="E65" i="10"/>
  <c r="D65" i="10"/>
  <c r="C65" i="10"/>
  <c r="B65" i="10"/>
  <c r="F64" i="10"/>
  <c r="E64" i="10"/>
  <c r="D64" i="10"/>
  <c r="C64" i="10"/>
  <c r="B64" i="10"/>
  <c r="F63" i="10"/>
  <c r="E63" i="10"/>
  <c r="D63" i="10"/>
  <c r="C63" i="10"/>
  <c r="B63" i="10"/>
  <c r="F62" i="10"/>
  <c r="E62" i="10"/>
  <c r="D62" i="10"/>
  <c r="C62" i="10"/>
  <c r="B62" i="10"/>
  <c r="F58" i="10"/>
  <c r="E58" i="10"/>
  <c r="D58" i="10"/>
  <c r="C58" i="10"/>
  <c r="B58" i="10"/>
  <c r="F57" i="10"/>
  <c r="E57" i="10"/>
  <c r="D57" i="10"/>
  <c r="C57" i="10"/>
  <c r="B57" i="10"/>
  <c r="F56" i="10"/>
  <c r="E56" i="10"/>
  <c r="D56" i="10"/>
  <c r="C56" i="10"/>
  <c r="B56" i="10"/>
  <c r="F54" i="10"/>
  <c r="E54" i="10"/>
  <c r="D54" i="10"/>
  <c r="C54" i="10"/>
  <c r="B54" i="10"/>
  <c r="F53" i="10"/>
  <c r="E53" i="10"/>
  <c r="D53" i="10"/>
  <c r="C53" i="10"/>
  <c r="B53" i="10"/>
  <c r="F52" i="10"/>
  <c r="E52" i="10"/>
  <c r="D52" i="10"/>
  <c r="C52" i="10"/>
  <c r="B52" i="10"/>
  <c r="F51" i="10"/>
  <c r="E51" i="10"/>
  <c r="D51" i="10"/>
  <c r="C51" i="10"/>
  <c r="B51" i="10"/>
  <c r="F50" i="10"/>
  <c r="E50" i="10"/>
  <c r="D50" i="10"/>
  <c r="C50" i="10"/>
  <c r="B50" i="10"/>
  <c r="F48" i="10"/>
  <c r="E48" i="10"/>
  <c r="D48" i="10"/>
  <c r="C48" i="10"/>
  <c r="B48" i="10"/>
  <c r="F59" i="10"/>
  <c r="E59" i="10"/>
  <c r="D59" i="10"/>
  <c r="C59" i="10"/>
  <c r="B59" i="10"/>
  <c r="M19" i="10"/>
  <c r="K19" i="10"/>
  <c r="J19" i="10"/>
  <c r="AR25" i="10"/>
  <c r="AR26" i="10"/>
  <c r="AR27" i="10"/>
  <c r="AR28" i="10"/>
  <c r="AR29" i="10"/>
  <c r="AR30" i="10"/>
  <c r="J70" i="35" s="1"/>
  <c r="AR31" i="10"/>
  <c r="AR32" i="10"/>
  <c r="AR33" i="10"/>
  <c r="J42" i="35" s="1"/>
  <c r="AR34" i="10"/>
  <c r="AR35" i="10"/>
  <c r="J44" i="35" s="1"/>
  <c r="AR36" i="10"/>
  <c r="J10" i="35" s="1"/>
  <c r="AR37" i="10"/>
  <c r="J45" i="35" s="1"/>
  <c r="AR38" i="10"/>
  <c r="J11" i="35" s="1"/>
  <c r="AR39" i="10"/>
  <c r="AR40" i="10"/>
  <c r="J13" i="35" s="1"/>
  <c r="AR41" i="10"/>
  <c r="AR42" i="10"/>
  <c r="AR43" i="10"/>
  <c r="AR44" i="10"/>
  <c r="J15" i="35" s="1"/>
  <c r="AR45" i="10"/>
  <c r="AR46" i="10"/>
  <c r="J16" i="35" s="1"/>
  <c r="AR47" i="10"/>
  <c r="AR48" i="10"/>
  <c r="AR49" i="10"/>
  <c r="J17" i="35" s="1"/>
  <c r="AR50" i="10"/>
  <c r="AR51" i="10"/>
  <c r="AR52" i="10"/>
  <c r="J54" i="35" s="1"/>
  <c r="AR53" i="10"/>
  <c r="AR54" i="10"/>
  <c r="J21" i="35" s="1"/>
  <c r="AR55" i="10"/>
  <c r="AR56" i="10"/>
  <c r="J23" i="35" s="1"/>
  <c r="AR57" i="10"/>
  <c r="AR58" i="10"/>
  <c r="AR59" i="10"/>
  <c r="J56" i="35" s="1"/>
  <c r="AR60" i="10"/>
  <c r="AR61" i="10"/>
  <c r="AR62" i="10"/>
  <c r="AR63" i="10"/>
  <c r="J59" i="35" s="1"/>
  <c r="AR64" i="10"/>
  <c r="AR65" i="10"/>
  <c r="AR66" i="10"/>
  <c r="AR67" i="10"/>
  <c r="J89" i="35" s="1"/>
  <c r="AR68" i="10"/>
  <c r="AR69" i="10"/>
  <c r="AR70" i="10"/>
  <c r="J62" i="35" s="1"/>
  <c r="AR71" i="10"/>
  <c r="J63" i="35" s="1"/>
  <c r="AR72" i="10"/>
  <c r="J64" i="35" s="1"/>
  <c r="AR73" i="10"/>
  <c r="AR74" i="10"/>
  <c r="J91" i="35" s="1"/>
  <c r="AR75" i="10"/>
  <c r="AR76" i="10"/>
  <c r="J92" i="35" s="1"/>
  <c r="AR77" i="10"/>
  <c r="J93" i="35" s="1"/>
  <c r="AR78" i="10"/>
  <c r="AR24" i="10"/>
  <c r="J4" i="35" s="1"/>
  <c r="AQ27" i="10"/>
  <c r="AQ28" i="10"/>
  <c r="AQ29" i="10"/>
  <c r="I7" i="35" s="1"/>
  <c r="AQ30" i="10"/>
  <c r="I70" i="35" s="1"/>
  <c r="AQ31" i="10"/>
  <c r="AQ32" i="10"/>
  <c r="AQ33" i="10"/>
  <c r="I42" i="35" s="1"/>
  <c r="AQ34" i="10"/>
  <c r="AQ35" i="10"/>
  <c r="I44" i="35" s="1"/>
  <c r="AQ36" i="10"/>
  <c r="I10" i="35" s="1"/>
  <c r="AQ37" i="10"/>
  <c r="I45" i="35" s="1"/>
  <c r="AQ38" i="10"/>
  <c r="I11" i="35" s="1"/>
  <c r="AQ39" i="10"/>
  <c r="AQ40" i="10"/>
  <c r="I13" i="35" s="1"/>
  <c r="AQ41" i="10"/>
  <c r="AQ42" i="10"/>
  <c r="AQ43" i="10"/>
  <c r="AQ44" i="10"/>
  <c r="AQ45" i="10"/>
  <c r="AQ46" i="10"/>
  <c r="I16" i="35" s="1"/>
  <c r="AQ47" i="10"/>
  <c r="AQ59" i="10"/>
  <c r="I56" i="35" s="1"/>
  <c r="AQ48" i="10"/>
  <c r="AQ49" i="10"/>
  <c r="I17" i="35" s="1"/>
  <c r="AQ50" i="10"/>
  <c r="AQ51" i="10"/>
  <c r="AQ52" i="10"/>
  <c r="I54" i="35" s="1"/>
  <c r="AQ53" i="10"/>
  <c r="AQ54" i="10"/>
  <c r="I21" i="35" s="1"/>
  <c r="AQ55" i="10"/>
  <c r="I22" i="35" s="1"/>
  <c r="AQ56" i="10"/>
  <c r="I23" i="35" s="1"/>
  <c r="AQ57" i="10"/>
  <c r="I24" i="35" s="1"/>
  <c r="AQ58" i="10"/>
  <c r="I55" i="35" s="1"/>
  <c r="AQ60" i="10"/>
  <c r="AQ61" i="10"/>
  <c r="AQ62" i="10"/>
  <c r="AQ63" i="10"/>
  <c r="I59" i="35" s="1"/>
  <c r="AQ64" i="10"/>
  <c r="AQ65" i="10"/>
  <c r="AQ66" i="10"/>
  <c r="AQ67" i="10"/>
  <c r="I89" i="35" s="1"/>
  <c r="AQ68" i="10"/>
  <c r="I61" i="35" s="1"/>
  <c r="AQ69" i="10"/>
  <c r="AQ70" i="10"/>
  <c r="I62" i="35" s="1"/>
  <c r="AQ71" i="10"/>
  <c r="I63" i="35" s="1"/>
  <c r="AQ72" i="10"/>
  <c r="I64" i="35" s="1"/>
  <c r="AQ73" i="10"/>
  <c r="AQ74" i="10"/>
  <c r="I91" i="35" s="1"/>
  <c r="AQ75" i="10"/>
  <c r="AQ76" i="10"/>
  <c r="I92" i="35" s="1"/>
  <c r="AQ77" i="10"/>
  <c r="I93" i="35" s="1"/>
  <c r="AQ78" i="10"/>
  <c r="AP27" i="10"/>
  <c r="AP28" i="10"/>
  <c r="AP29" i="10"/>
  <c r="H7" i="35" s="1"/>
  <c r="AP30" i="10"/>
  <c r="H70" i="35" s="1"/>
  <c r="AP31" i="10"/>
  <c r="AP32" i="10"/>
  <c r="AP33" i="10"/>
  <c r="H42" i="35" s="1"/>
  <c r="AP34" i="10"/>
  <c r="H43" i="35" s="1"/>
  <c r="AP35" i="10"/>
  <c r="H44" i="35" s="1"/>
  <c r="AP36" i="10"/>
  <c r="H10" i="35" s="1"/>
  <c r="AP37" i="10"/>
  <c r="H45" i="35" s="1"/>
  <c r="AP38" i="10"/>
  <c r="H11" i="35" s="1"/>
  <c r="AP39" i="10"/>
  <c r="AP40" i="10"/>
  <c r="H13" i="35" s="1"/>
  <c r="AP41" i="10"/>
  <c r="AP42" i="10"/>
  <c r="H14" i="35" s="1"/>
  <c r="AP43" i="10"/>
  <c r="AP44" i="10"/>
  <c r="AP45" i="10"/>
  <c r="AP46" i="10"/>
  <c r="H16" i="35" s="1"/>
  <c r="AP47" i="10"/>
  <c r="AP59" i="10"/>
  <c r="H56" i="35" s="1"/>
  <c r="AP48" i="10"/>
  <c r="H72" i="35" s="1"/>
  <c r="AP49" i="10"/>
  <c r="H17" i="35" s="1"/>
  <c r="AP50" i="10"/>
  <c r="AP51" i="10"/>
  <c r="AP52" i="10"/>
  <c r="H54" i="35" s="1"/>
  <c r="AP53" i="10"/>
  <c r="AP54" i="10"/>
  <c r="H21" i="35" s="1"/>
  <c r="AP55" i="10"/>
  <c r="AP56" i="10"/>
  <c r="H23" i="35" s="1"/>
  <c r="AP57" i="10"/>
  <c r="H24" i="35" s="1"/>
  <c r="AP58" i="10"/>
  <c r="H55" i="35" s="1"/>
  <c r="AP60" i="10"/>
  <c r="H25" i="35" s="1"/>
  <c r="AP61" i="10"/>
  <c r="AP62" i="10"/>
  <c r="AP63" i="10"/>
  <c r="H59" i="35" s="1"/>
  <c r="AP64" i="10"/>
  <c r="AP65" i="10"/>
  <c r="H60" i="35" s="1"/>
  <c r="AP66" i="10"/>
  <c r="AP67" i="10"/>
  <c r="H89" i="35" s="1"/>
  <c r="AP68" i="10"/>
  <c r="H61" i="35" s="1"/>
  <c r="AP69" i="10"/>
  <c r="AP70" i="10"/>
  <c r="H62" i="35" s="1"/>
  <c r="AP71" i="10"/>
  <c r="H63" i="35" s="1"/>
  <c r="AP72" i="10"/>
  <c r="H64" i="35" s="1"/>
  <c r="AP73" i="10"/>
  <c r="AP74" i="10"/>
  <c r="H91" i="35" s="1"/>
  <c r="AP75" i="10"/>
  <c r="AP76" i="10"/>
  <c r="H92" i="35" s="1"/>
  <c r="AP77" i="10"/>
  <c r="H93" i="35" s="1"/>
  <c r="AP78" i="10"/>
  <c r="H32" i="35" s="1"/>
  <c r="AT28" i="14"/>
  <c r="AT29" i="14"/>
  <c r="AT30" i="14"/>
  <c r="L7" i="35" s="1"/>
  <c r="AT31" i="14"/>
  <c r="L70" i="35" s="1"/>
  <c r="AT32" i="14"/>
  <c r="AT33" i="14"/>
  <c r="L42" i="35" s="1"/>
  <c r="AT34" i="14"/>
  <c r="L43" i="35" s="1"/>
  <c r="AT35" i="14"/>
  <c r="L44" i="35" s="1"/>
  <c r="AT36" i="14"/>
  <c r="L10" i="35" s="1"/>
  <c r="AT38" i="14"/>
  <c r="L11" i="35" s="1"/>
  <c r="AT39" i="14"/>
  <c r="AT40" i="14"/>
  <c r="L13" i="35" s="1"/>
  <c r="AT41" i="14"/>
  <c r="AT42" i="14"/>
  <c r="L14" i="35" s="1"/>
  <c r="AT43" i="14"/>
  <c r="AT44" i="14"/>
  <c r="AT45" i="14"/>
  <c r="L16" i="35" s="1"/>
  <c r="AT46" i="14"/>
  <c r="AT60" i="14"/>
  <c r="L56" i="35" s="1"/>
  <c r="AT47" i="14"/>
  <c r="L72" i="35" s="1"/>
  <c r="AT48" i="14"/>
  <c r="L17" i="35" s="1"/>
  <c r="AT49" i="14"/>
  <c r="AT51" i="14"/>
  <c r="AT52" i="14"/>
  <c r="L54" i="35" s="1"/>
  <c r="AT53" i="14"/>
  <c r="AT54" i="14"/>
  <c r="L21" i="35" s="1"/>
  <c r="AT55" i="14"/>
  <c r="L22" i="35" s="1"/>
  <c r="AT56" i="14"/>
  <c r="L23" i="35" s="1"/>
  <c r="AT57" i="14"/>
  <c r="AT59" i="14"/>
  <c r="L55" i="35" s="1"/>
  <c r="AT61" i="14"/>
  <c r="L25" i="35" s="1"/>
  <c r="AT63" i="14"/>
  <c r="AT64" i="14"/>
  <c r="AT65" i="14"/>
  <c r="L59" i="35" s="1"/>
  <c r="AT66" i="14"/>
  <c r="AT67" i="14"/>
  <c r="L60" i="35" s="1"/>
  <c r="AT68" i="14"/>
  <c r="AT69" i="14"/>
  <c r="L89" i="35" s="1"/>
  <c r="AT70" i="14"/>
  <c r="L61" i="35" s="1"/>
  <c r="AT71" i="14"/>
  <c r="AT72" i="14"/>
  <c r="L62" i="35" s="1"/>
  <c r="AT73" i="14"/>
  <c r="L63" i="35" s="1"/>
  <c r="AT74" i="14"/>
  <c r="AT75" i="14"/>
  <c r="AT76" i="14"/>
  <c r="L91" i="35" s="1"/>
  <c r="AT77" i="14"/>
  <c r="AT78" i="14"/>
  <c r="L92" i="35" s="1"/>
  <c r="AT79" i="14"/>
  <c r="L93" i="35" s="1"/>
  <c r="AT80" i="14"/>
  <c r="L32" i="35" s="1"/>
  <c r="AT37" i="14"/>
  <c r="L45" i="35" s="1"/>
  <c r="AS28" i="14"/>
  <c r="AS29" i="14"/>
  <c r="AS30" i="14"/>
  <c r="AS31" i="14"/>
  <c r="K70" i="35" s="1"/>
  <c r="AS32" i="14"/>
  <c r="AS33" i="14"/>
  <c r="K42" i="35" s="1"/>
  <c r="AS34" i="14"/>
  <c r="K43" i="35" s="1"/>
  <c r="AS35" i="14"/>
  <c r="K44" i="35" s="1"/>
  <c r="AS36" i="14"/>
  <c r="K10" i="35" s="1"/>
  <c r="AS38" i="14"/>
  <c r="K11" i="35" s="1"/>
  <c r="AS39" i="14"/>
  <c r="AS40" i="14"/>
  <c r="K13" i="35" s="1"/>
  <c r="AS41" i="14"/>
  <c r="AS42" i="14"/>
  <c r="AS43" i="14"/>
  <c r="AS44" i="14"/>
  <c r="AS45" i="14"/>
  <c r="K16" i="35" s="1"/>
  <c r="AS46" i="14"/>
  <c r="AS60" i="14"/>
  <c r="K56" i="35" s="1"/>
  <c r="AS47" i="14"/>
  <c r="K72" i="35" s="1"/>
  <c r="AS48" i="14"/>
  <c r="K17" i="35" s="1"/>
  <c r="AS49" i="14"/>
  <c r="AS51" i="14"/>
  <c r="AS52" i="14"/>
  <c r="K54" i="35" s="1"/>
  <c r="AS53" i="14"/>
  <c r="AS54" i="14"/>
  <c r="K21" i="35" s="1"/>
  <c r="AS55" i="14"/>
  <c r="AS56" i="14"/>
  <c r="K23" i="35" s="1"/>
  <c r="AS57" i="14"/>
  <c r="K24" i="35" s="1"/>
  <c r="AS59" i="14"/>
  <c r="AS61" i="14"/>
  <c r="AS63" i="14"/>
  <c r="K37" i="35" s="1"/>
  <c r="AS64" i="14"/>
  <c r="AS65" i="14"/>
  <c r="K59" i="35" s="1"/>
  <c r="AS66" i="14"/>
  <c r="K26" i="35" s="1"/>
  <c r="AS67" i="14"/>
  <c r="K60" i="35" s="1"/>
  <c r="AS68" i="14"/>
  <c r="AS69" i="14"/>
  <c r="K89" i="35" s="1"/>
  <c r="AS70" i="14"/>
  <c r="AS71" i="14"/>
  <c r="AS72" i="14"/>
  <c r="K62" i="35" s="1"/>
  <c r="AS73" i="14"/>
  <c r="K63" i="35" s="1"/>
  <c r="AS74" i="14"/>
  <c r="K64" i="35" s="1"/>
  <c r="AS75" i="14"/>
  <c r="K71" i="35" s="1"/>
  <c r="AS76" i="14"/>
  <c r="K91" i="35" s="1"/>
  <c r="AS77" i="14"/>
  <c r="AS78" i="14"/>
  <c r="K92" i="35" s="1"/>
  <c r="AS79" i="14"/>
  <c r="K93" i="35" s="1"/>
  <c r="AS80" i="14"/>
  <c r="AS37" i="14"/>
  <c r="K45" i="35" s="1"/>
  <c r="B60" i="10"/>
  <c r="C60" i="10"/>
  <c r="D60" i="10"/>
  <c r="E60" i="10"/>
  <c r="F60" i="10"/>
  <c r="B61" i="10"/>
  <c r="C61" i="10"/>
  <c r="D61" i="10"/>
  <c r="E61" i="10"/>
  <c r="F61" i="10"/>
  <c r="B67" i="10"/>
  <c r="C67" i="10"/>
  <c r="D67" i="10"/>
  <c r="E67" i="10"/>
  <c r="F67" i="10"/>
  <c r="B69" i="10"/>
  <c r="C69" i="10"/>
  <c r="D69" i="10"/>
  <c r="E69" i="10"/>
  <c r="F69" i="10"/>
  <c r="B73" i="10"/>
  <c r="C73" i="10"/>
  <c r="D73" i="10"/>
  <c r="E73" i="10"/>
  <c r="F73" i="10"/>
  <c r="B75" i="10"/>
  <c r="C75" i="10"/>
  <c r="D75" i="10"/>
  <c r="E75" i="10"/>
  <c r="F75" i="10"/>
  <c r="B77" i="10"/>
  <c r="C77" i="10"/>
  <c r="D77" i="10"/>
  <c r="E77" i="10"/>
  <c r="F77" i="10"/>
  <c r="E37" i="14"/>
  <c r="D37" i="14"/>
  <c r="C37" i="14"/>
  <c r="B37" i="14"/>
  <c r="E80" i="14"/>
  <c r="D80" i="14"/>
  <c r="C80" i="14"/>
  <c r="B80" i="14"/>
  <c r="E79" i="14"/>
  <c r="D79" i="14"/>
  <c r="C79" i="14"/>
  <c r="B79" i="14"/>
  <c r="E78" i="14"/>
  <c r="D78" i="14"/>
  <c r="C78" i="14"/>
  <c r="B78" i="14"/>
  <c r="E77" i="14"/>
  <c r="D77" i="14"/>
  <c r="C77" i="14"/>
  <c r="B77" i="14"/>
  <c r="E76" i="14"/>
  <c r="D76" i="14"/>
  <c r="C76" i="14"/>
  <c r="B76" i="14"/>
  <c r="E75" i="14"/>
  <c r="D75" i="14"/>
  <c r="C75" i="14"/>
  <c r="B75" i="14"/>
  <c r="E74" i="14"/>
  <c r="D74" i="14"/>
  <c r="C74" i="14"/>
  <c r="B74" i="14"/>
  <c r="E73" i="14"/>
  <c r="D73" i="14"/>
  <c r="C73" i="14"/>
  <c r="B73" i="14"/>
  <c r="E72" i="14"/>
  <c r="D72" i="14"/>
  <c r="C72" i="14"/>
  <c r="B72" i="14"/>
  <c r="E71" i="14"/>
  <c r="D71" i="14"/>
  <c r="C71" i="14"/>
  <c r="B71" i="14"/>
  <c r="E70" i="14"/>
  <c r="D70" i="14"/>
  <c r="C70" i="14"/>
  <c r="B70" i="14"/>
  <c r="E69" i="14"/>
  <c r="D69" i="14"/>
  <c r="C69" i="14"/>
  <c r="B69" i="14"/>
  <c r="E68" i="14"/>
  <c r="D68" i="14"/>
  <c r="C68" i="14"/>
  <c r="B68" i="14"/>
  <c r="E67" i="14"/>
  <c r="D67" i="14"/>
  <c r="C67" i="14"/>
  <c r="B67" i="14"/>
  <c r="E66" i="14"/>
  <c r="D66" i="14"/>
  <c r="C66" i="14"/>
  <c r="B66" i="14"/>
  <c r="E65" i="14"/>
  <c r="D65" i="14"/>
  <c r="C65" i="14"/>
  <c r="B65" i="14"/>
  <c r="E64" i="14"/>
  <c r="D64" i="14"/>
  <c r="C64" i="14"/>
  <c r="B64" i="14"/>
  <c r="E63" i="14"/>
  <c r="D63" i="14"/>
  <c r="C63" i="14"/>
  <c r="B63" i="14"/>
  <c r="E61" i="14"/>
  <c r="D61" i="14"/>
  <c r="C61" i="14"/>
  <c r="B61" i="14"/>
  <c r="E59" i="14"/>
  <c r="D59" i="14"/>
  <c r="C59" i="14"/>
  <c r="B59" i="14"/>
  <c r="E57" i="14"/>
  <c r="D57" i="14"/>
  <c r="C57" i="14"/>
  <c r="B57" i="14"/>
  <c r="E56" i="14"/>
  <c r="D56" i="14"/>
  <c r="C56" i="14"/>
  <c r="B56" i="14"/>
  <c r="E55" i="14"/>
  <c r="D55" i="14"/>
  <c r="C55" i="14"/>
  <c r="B55" i="14"/>
  <c r="E54" i="14"/>
  <c r="D54" i="14"/>
  <c r="C54" i="14"/>
  <c r="B54" i="14"/>
  <c r="E53" i="14"/>
  <c r="D53" i="14"/>
  <c r="C53" i="14"/>
  <c r="B53" i="14"/>
  <c r="E52" i="14"/>
  <c r="D52" i="14"/>
  <c r="C52" i="14"/>
  <c r="B52" i="14"/>
  <c r="E51" i="14"/>
  <c r="D51" i="14"/>
  <c r="C51" i="14"/>
  <c r="B51" i="14"/>
  <c r="E49" i="14"/>
  <c r="D49" i="14"/>
  <c r="C49" i="14"/>
  <c r="B49" i="14"/>
  <c r="E48" i="14"/>
  <c r="D48" i="14"/>
  <c r="C48" i="14"/>
  <c r="B48" i="14"/>
  <c r="E47" i="14"/>
  <c r="D47" i="14"/>
  <c r="C47" i="14"/>
  <c r="B47" i="14"/>
  <c r="E60" i="14"/>
  <c r="D60" i="14"/>
  <c r="C60" i="14"/>
  <c r="B60" i="14"/>
  <c r="E46" i="14"/>
  <c r="D46" i="14"/>
  <c r="C46" i="14"/>
  <c r="B46" i="14"/>
  <c r="E45" i="14"/>
  <c r="D45" i="14"/>
  <c r="C45" i="14"/>
  <c r="B45" i="14"/>
  <c r="E44" i="14"/>
  <c r="D44" i="14"/>
  <c r="C44" i="14"/>
  <c r="B44" i="14"/>
  <c r="E43" i="14"/>
  <c r="D43" i="14"/>
  <c r="C43" i="14"/>
  <c r="B43" i="14"/>
  <c r="E42" i="14"/>
  <c r="D42" i="14"/>
  <c r="C42" i="14"/>
  <c r="B42" i="14"/>
  <c r="E41" i="14"/>
  <c r="D41" i="14"/>
  <c r="C41" i="14"/>
  <c r="B41" i="14"/>
  <c r="E40" i="14"/>
  <c r="D40" i="14"/>
  <c r="C40" i="14"/>
  <c r="B40" i="14"/>
  <c r="E39" i="14"/>
  <c r="D39" i="14"/>
  <c r="C39" i="14"/>
  <c r="B39" i="14"/>
  <c r="E38" i="14"/>
  <c r="D38" i="14"/>
  <c r="C38" i="14"/>
  <c r="B38" i="14"/>
  <c r="E36" i="14"/>
  <c r="D36" i="14"/>
  <c r="C36" i="14"/>
  <c r="B36" i="14"/>
  <c r="E35" i="14"/>
  <c r="D35" i="14"/>
  <c r="C35" i="14"/>
  <c r="B35" i="14"/>
  <c r="E34" i="14"/>
  <c r="D34" i="14"/>
  <c r="C34" i="14"/>
  <c r="B34" i="14"/>
  <c r="E33" i="14"/>
  <c r="D33" i="14"/>
  <c r="C33" i="14"/>
  <c r="B33" i="14"/>
  <c r="E32" i="14"/>
  <c r="D32" i="14"/>
  <c r="C32" i="14"/>
  <c r="B32" i="14"/>
  <c r="E31" i="14"/>
  <c r="D31" i="14"/>
  <c r="C31" i="14"/>
  <c r="B31" i="14"/>
  <c r="E30" i="14"/>
  <c r="D30" i="14"/>
  <c r="C30" i="14"/>
  <c r="B30" i="14"/>
  <c r="E29" i="14"/>
  <c r="D29" i="14"/>
  <c r="C29" i="14"/>
  <c r="B29" i="14"/>
  <c r="E28" i="14"/>
  <c r="D28" i="14"/>
  <c r="C28" i="14"/>
  <c r="B28" i="14"/>
  <c r="E27" i="14"/>
  <c r="D27" i="14"/>
  <c r="C27" i="14"/>
  <c r="B27" i="14"/>
  <c r="E26" i="14"/>
  <c r="D26" i="14"/>
  <c r="C26" i="14"/>
  <c r="B26" i="14"/>
  <c r="E25" i="14"/>
  <c r="D25" i="14"/>
  <c r="C25" i="14"/>
  <c r="B25" i="14"/>
  <c r="O23" i="14"/>
  <c r="P23" i="14" s="1"/>
  <c r="Q23" i="14" s="1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N18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C6" i="14"/>
  <c r="E25" i="10"/>
  <c r="E26" i="10"/>
  <c r="E27" i="10"/>
  <c r="E28" i="10"/>
  <c r="E29" i="10"/>
  <c r="E30" i="10"/>
  <c r="E31" i="10"/>
  <c r="E32" i="10"/>
  <c r="E33" i="10"/>
  <c r="E34" i="10"/>
  <c r="E35" i="10"/>
  <c r="E36" i="10"/>
  <c r="E38" i="10"/>
  <c r="E39" i="10"/>
  <c r="E40" i="10"/>
  <c r="E41" i="10"/>
  <c r="E42" i="10"/>
  <c r="E43" i="10"/>
  <c r="E44" i="10"/>
  <c r="E45" i="10"/>
  <c r="E46" i="10"/>
  <c r="E47" i="10"/>
  <c r="E49" i="10"/>
  <c r="E55" i="10"/>
  <c r="E37" i="10"/>
  <c r="E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8" i="10"/>
  <c r="D39" i="10"/>
  <c r="D40" i="10"/>
  <c r="D41" i="10"/>
  <c r="D42" i="10"/>
  <c r="D43" i="10"/>
  <c r="D44" i="10"/>
  <c r="D45" i="10"/>
  <c r="D46" i="10"/>
  <c r="D47" i="10"/>
  <c r="D49" i="10"/>
  <c r="D55" i="10"/>
  <c r="D37" i="10"/>
  <c r="D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8" i="10"/>
  <c r="C39" i="10"/>
  <c r="C40" i="10"/>
  <c r="C41" i="10"/>
  <c r="C42" i="10"/>
  <c r="C43" i="10"/>
  <c r="C44" i="10"/>
  <c r="C45" i="10"/>
  <c r="C46" i="10"/>
  <c r="C47" i="10"/>
  <c r="C49" i="10"/>
  <c r="C55" i="10"/>
  <c r="C37" i="10"/>
  <c r="C24" i="10"/>
  <c r="C3" i="12"/>
  <c r="C1" i="12" s="1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24" i="12"/>
  <c r="C3" i="9"/>
  <c r="C1" i="9" s="1"/>
  <c r="A18" i="9"/>
  <c r="AD250" i="2"/>
  <c r="AE250" i="2"/>
  <c r="AF250" i="2"/>
  <c r="AG250" i="2"/>
  <c r="AH250" i="2"/>
  <c r="AI250" i="2"/>
  <c r="AJ250" i="2"/>
  <c r="AK250" i="2"/>
  <c r="AL250" i="2"/>
  <c r="AM250" i="2"/>
  <c r="AN250" i="2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4" i="9"/>
  <c r="B25" i="10"/>
  <c r="B26" i="10"/>
  <c r="B27" i="10"/>
  <c r="B28" i="10"/>
  <c r="B29" i="10"/>
  <c r="B30" i="10"/>
  <c r="B31" i="10"/>
  <c r="B32" i="10"/>
  <c r="B33" i="10"/>
  <c r="B34" i="10"/>
  <c r="B35" i="10"/>
  <c r="B36" i="10"/>
  <c r="B38" i="10"/>
  <c r="B39" i="10"/>
  <c r="B40" i="10"/>
  <c r="B41" i="10"/>
  <c r="B42" i="10"/>
  <c r="B43" i="10"/>
  <c r="B44" i="10"/>
  <c r="B45" i="10"/>
  <c r="B46" i="10"/>
  <c r="B47" i="10"/>
  <c r="B49" i="10"/>
  <c r="B55" i="10"/>
  <c r="B37" i="10"/>
  <c r="B24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L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J17" i="10"/>
  <c r="C6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AJ19" i="12"/>
  <c r="AK19" i="12"/>
  <c r="K23" i="12"/>
  <c r="L23" i="12" s="1"/>
  <c r="M23" i="12" s="1"/>
  <c r="N23" i="12" s="1"/>
  <c r="O23" i="12" s="1"/>
  <c r="P23" i="12" s="1"/>
  <c r="Q23" i="12" s="1"/>
  <c r="R23" i="12" s="1"/>
  <c r="S23" i="12" s="1"/>
  <c r="T23" i="12" s="1"/>
  <c r="AM69" i="12"/>
  <c r="F69" i="12"/>
  <c r="AN34" i="12"/>
  <c r="F93" i="35" s="1"/>
  <c r="AM34" i="12"/>
  <c r="E93" i="35" s="1"/>
  <c r="F34" i="12"/>
  <c r="AN68" i="12"/>
  <c r="F92" i="35" s="1"/>
  <c r="AM68" i="12"/>
  <c r="E92" i="35" s="1"/>
  <c r="F68" i="12"/>
  <c r="AN67" i="12"/>
  <c r="F31" i="35" s="1"/>
  <c r="AM67" i="12"/>
  <c r="F67" i="12"/>
  <c r="AN66" i="12"/>
  <c r="F91" i="35" s="1"/>
  <c r="AM66" i="12"/>
  <c r="E91" i="35" s="1"/>
  <c r="F66" i="12"/>
  <c r="AN65" i="12"/>
  <c r="AM65" i="12"/>
  <c r="E71" i="35" s="1"/>
  <c r="F65" i="12"/>
  <c r="AO69" i="12"/>
  <c r="AN64" i="12"/>
  <c r="F63" i="35" s="1"/>
  <c r="AM64" i="12"/>
  <c r="E63" i="35" s="1"/>
  <c r="F64" i="12"/>
  <c r="AO68" i="12"/>
  <c r="G92" i="35" s="1"/>
  <c r="AN63" i="12"/>
  <c r="F62" i="35" s="1"/>
  <c r="AM63" i="12"/>
  <c r="E62" i="35" s="1"/>
  <c r="F63" i="12"/>
  <c r="AO67" i="12"/>
  <c r="AO66" i="12"/>
  <c r="G91" i="35" s="1"/>
  <c r="AN62" i="12"/>
  <c r="AM62" i="12"/>
  <c r="F62" i="12"/>
  <c r="AO65" i="12"/>
  <c r="G71" i="35" s="1"/>
  <c r="AN33" i="12"/>
  <c r="F89" i="35" s="1"/>
  <c r="AM33" i="12"/>
  <c r="E89" i="35" s="1"/>
  <c r="F33" i="12"/>
  <c r="AO64" i="12"/>
  <c r="G63" i="35" s="1"/>
  <c r="AN61" i="12"/>
  <c r="AM61" i="12"/>
  <c r="F61" i="12"/>
  <c r="AO63" i="12"/>
  <c r="G62" i="35" s="1"/>
  <c r="AN60" i="12"/>
  <c r="AM60" i="12"/>
  <c r="F60" i="12"/>
  <c r="AO62" i="12"/>
  <c r="AN59" i="12"/>
  <c r="AM59" i="12"/>
  <c r="F59" i="12"/>
  <c r="AO61" i="12"/>
  <c r="AN58" i="12"/>
  <c r="F59" i="35" s="1"/>
  <c r="AM58" i="12"/>
  <c r="E59" i="35" s="1"/>
  <c r="F58" i="12"/>
  <c r="AO60" i="12"/>
  <c r="G60" i="35" s="1"/>
  <c r="AN57" i="12"/>
  <c r="AM57" i="12"/>
  <c r="F57" i="12"/>
  <c r="AO59" i="12"/>
  <c r="AN32" i="12"/>
  <c r="F37" i="35" s="1"/>
  <c r="AM32" i="12"/>
  <c r="E37" i="35" s="1"/>
  <c r="F32" i="12"/>
  <c r="AO58" i="12"/>
  <c r="G59" i="35" s="1"/>
  <c r="AN31" i="12"/>
  <c r="AM31" i="12"/>
  <c r="F31" i="12"/>
  <c r="AO57" i="12"/>
  <c r="AN56" i="12"/>
  <c r="AM56" i="12"/>
  <c r="F56" i="12"/>
  <c r="AO56" i="12"/>
  <c r="AO55" i="12"/>
  <c r="G24" i="35" s="1"/>
  <c r="AN55" i="12"/>
  <c r="AM55" i="12"/>
  <c r="E24" i="35" s="1"/>
  <c r="F55" i="12"/>
  <c r="AO54" i="12"/>
  <c r="G23" i="35" s="1"/>
  <c r="AN54" i="12"/>
  <c r="F23" i="35" s="1"/>
  <c r="AM54" i="12"/>
  <c r="E23" i="35" s="1"/>
  <c r="F54" i="12"/>
  <c r="AO53" i="12"/>
  <c r="AN30" i="12"/>
  <c r="AM30" i="12"/>
  <c r="F30" i="12"/>
  <c r="AO52" i="12"/>
  <c r="G54" i="35" s="1"/>
  <c r="AO51" i="12"/>
  <c r="AN53" i="12"/>
  <c r="AM53" i="12"/>
  <c r="F53" i="12"/>
  <c r="AO50" i="12"/>
  <c r="G72" i="35" s="1"/>
  <c r="AN52" i="12"/>
  <c r="F54" i="35" s="1"/>
  <c r="AM52" i="12"/>
  <c r="E54" i="35" s="1"/>
  <c r="F52" i="12"/>
  <c r="AO49" i="12"/>
  <c r="AO48" i="12"/>
  <c r="AN51" i="12"/>
  <c r="AM51" i="12"/>
  <c r="F51" i="12"/>
  <c r="AO47" i="12"/>
  <c r="AN29" i="12"/>
  <c r="F17" i="35" s="1"/>
  <c r="AM29" i="12"/>
  <c r="E17" i="35" s="1"/>
  <c r="F29" i="12"/>
  <c r="AO46" i="12"/>
  <c r="AN50" i="12"/>
  <c r="AM50" i="12"/>
  <c r="F50" i="12"/>
  <c r="AO45" i="12"/>
  <c r="G11" i="35" s="1"/>
  <c r="AO44" i="12"/>
  <c r="G44" i="35" s="1"/>
  <c r="AN49" i="12"/>
  <c r="AM49" i="12"/>
  <c r="F49" i="12"/>
  <c r="AO43" i="12"/>
  <c r="G43" i="35" s="1"/>
  <c r="AN28" i="12"/>
  <c r="F16" i="35" s="1"/>
  <c r="AM28" i="12"/>
  <c r="E16" i="35" s="1"/>
  <c r="F28" i="12"/>
  <c r="AO42" i="12"/>
  <c r="G42" i="35" s="1"/>
  <c r="AN48" i="12"/>
  <c r="AM48" i="12"/>
  <c r="F48" i="12"/>
  <c r="AO41" i="12"/>
  <c r="AN47" i="12"/>
  <c r="AM47" i="12"/>
  <c r="F47" i="12"/>
  <c r="AO40" i="12"/>
  <c r="AO39" i="12"/>
  <c r="AO38" i="12"/>
  <c r="AN27" i="12"/>
  <c r="AN44" i="12"/>
  <c r="F44" i="35" s="1"/>
  <c r="AM27" i="12"/>
  <c r="AM44" i="12"/>
  <c r="E44" i="35" s="1"/>
  <c r="F27" i="12"/>
  <c r="AO37" i="12"/>
  <c r="AN26" i="12"/>
  <c r="F13" i="35" s="1"/>
  <c r="AM26" i="12"/>
  <c r="E13" i="35" s="1"/>
  <c r="F26" i="12"/>
  <c r="AO36" i="12"/>
  <c r="AN46" i="12"/>
  <c r="AM46" i="12"/>
  <c r="F46" i="12"/>
  <c r="AO35" i="12"/>
  <c r="AN45" i="12"/>
  <c r="F11" i="35" s="1"/>
  <c r="AM45" i="12"/>
  <c r="E11" i="35" s="1"/>
  <c r="F45" i="12"/>
  <c r="AO34" i="12"/>
  <c r="G93" i="35" s="1"/>
  <c r="AO33" i="12"/>
  <c r="G89" i="35" s="1"/>
  <c r="F44" i="12"/>
  <c r="AO32" i="12"/>
  <c r="AN43" i="12"/>
  <c r="AM43" i="12"/>
  <c r="F43" i="12"/>
  <c r="AO31" i="12"/>
  <c r="AN42" i="12"/>
  <c r="F42" i="35" s="1"/>
  <c r="AM42" i="12"/>
  <c r="E42" i="35" s="1"/>
  <c r="F42" i="12"/>
  <c r="AO30" i="12"/>
  <c r="AN41" i="12"/>
  <c r="AM41" i="12"/>
  <c r="E9" i="35" s="1"/>
  <c r="F41" i="12"/>
  <c r="AO29" i="12"/>
  <c r="G17" i="35" s="1"/>
  <c r="AN40" i="12"/>
  <c r="AM40" i="12"/>
  <c r="F40" i="12"/>
  <c r="AO28" i="12"/>
  <c r="G16" i="35" s="1"/>
  <c r="AN25" i="12"/>
  <c r="F70" i="35" s="1"/>
  <c r="AM25" i="12"/>
  <c r="E70" i="35" s="1"/>
  <c r="F25" i="12"/>
  <c r="AO27" i="12"/>
  <c r="AO26" i="12"/>
  <c r="G13" i="35" s="1"/>
  <c r="AN39" i="12"/>
  <c r="AM39" i="12"/>
  <c r="E7" i="35" s="1"/>
  <c r="F39" i="12"/>
  <c r="AO25" i="12"/>
  <c r="G70" i="35" s="1"/>
  <c r="AN38" i="12"/>
  <c r="AM38" i="12"/>
  <c r="F38" i="12"/>
  <c r="AO24" i="12"/>
  <c r="G4" i="35" s="1"/>
  <c r="AN37" i="12"/>
  <c r="F38" i="35" s="1"/>
  <c r="AM37" i="12"/>
  <c r="F37" i="12"/>
  <c r="F36" i="12"/>
  <c r="F35" i="12"/>
  <c r="F24" i="12"/>
  <c r="F36" i="10"/>
  <c r="F44" i="10"/>
  <c r="F45" i="10"/>
  <c r="F46" i="10"/>
  <c r="F47" i="10"/>
  <c r="F49" i="10"/>
  <c r="F55" i="10"/>
  <c r="F37" i="10"/>
  <c r="F24" i="9"/>
  <c r="F43" i="10"/>
  <c r="F42" i="10"/>
  <c r="F41" i="10"/>
  <c r="F40" i="10"/>
  <c r="F39" i="10"/>
  <c r="F38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K23" i="10"/>
  <c r="K18" i="10" s="1"/>
  <c r="J18" i="10"/>
  <c r="C6" i="10"/>
  <c r="C6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J18" i="9"/>
  <c r="K23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Q27" i="9"/>
  <c r="AQ28" i="9"/>
  <c r="D42" i="35" s="1"/>
  <c r="AQ29" i="9"/>
  <c r="D43" i="35" s="1"/>
  <c r="AQ30" i="9"/>
  <c r="AQ32" i="9"/>
  <c r="D54" i="35" s="1"/>
  <c r="AQ33" i="9"/>
  <c r="AQ34" i="9"/>
  <c r="AQ35" i="9"/>
  <c r="AQ36" i="9"/>
  <c r="D61" i="35" s="1"/>
  <c r="AQ37" i="9"/>
  <c r="D62" i="35" s="1"/>
  <c r="AQ38" i="9"/>
  <c r="D63" i="35" s="1"/>
  <c r="AQ39" i="9"/>
  <c r="AQ40" i="9"/>
  <c r="D91" i="35" s="1"/>
  <c r="AQ41" i="9"/>
  <c r="D31" i="35" s="1"/>
  <c r="AQ42" i="9"/>
  <c r="D92" i="35" s="1"/>
  <c r="AP42" i="9"/>
  <c r="C92" i="35" s="1"/>
  <c r="AO25" i="9"/>
  <c r="B73" i="35" s="1"/>
  <c r="AP25" i="9"/>
  <c r="AO26" i="9"/>
  <c r="AO27" i="9"/>
  <c r="AP27" i="9"/>
  <c r="AO28" i="9"/>
  <c r="B42" i="35" s="1"/>
  <c r="AP28" i="9"/>
  <c r="C42" i="35" s="1"/>
  <c r="AP29" i="9"/>
  <c r="C43" i="35" s="1"/>
  <c r="AO30" i="9"/>
  <c r="AP30" i="9"/>
  <c r="AP31" i="9"/>
  <c r="AP32" i="9"/>
  <c r="C54" i="35" s="1"/>
  <c r="AO33" i="9"/>
  <c r="AP33" i="9"/>
  <c r="AO34" i="9"/>
  <c r="AP34" i="9"/>
  <c r="C60" i="35" s="1"/>
  <c r="AO35" i="9"/>
  <c r="B27" i="35" s="1"/>
  <c r="AP35" i="9"/>
  <c r="C27" i="35" s="1"/>
  <c r="AO36" i="9"/>
  <c r="B61" i="35" s="1"/>
  <c r="AP36" i="9"/>
  <c r="AO37" i="9"/>
  <c r="B62" i="35" s="1"/>
  <c r="AP37" i="9"/>
  <c r="C62" i="35" s="1"/>
  <c r="AP38" i="9"/>
  <c r="C63" i="35" s="1"/>
  <c r="AO40" i="9"/>
  <c r="B91" i="35" s="1"/>
  <c r="AO42" i="9"/>
  <c r="B92" i="35" s="1"/>
  <c r="F25" i="9"/>
  <c r="F26" i="9"/>
  <c r="F27" i="9"/>
  <c r="F29" i="9"/>
  <c r="F30" i="9"/>
  <c r="F32" i="9"/>
  <c r="F33" i="9"/>
  <c r="F34" i="9"/>
  <c r="F35" i="9"/>
  <c r="F36" i="9"/>
  <c r="F37" i="9"/>
  <c r="F38" i="9"/>
  <c r="F39" i="9"/>
  <c r="F40" i="9"/>
  <c r="F41" i="9"/>
  <c r="F42" i="9"/>
  <c r="F31" i="9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4" i="2"/>
  <c r="B55" i="2"/>
  <c r="B56" i="2"/>
  <c r="B57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1" i="2"/>
  <c r="B212" i="2"/>
  <c r="B213" i="2"/>
  <c r="B214" i="2"/>
  <c r="B215" i="2"/>
  <c r="B216" i="2"/>
  <c r="B217" i="2"/>
  <c r="B218" i="2"/>
  <c r="B219" i="2"/>
  <c r="B220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5" i="2"/>
  <c r="J399" i="2"/>
  <c r="G401" i="2"/>
  <c r="I401" i="2"/>
  <c r="H402" i="2"/>
  <c r="U405" i="2"/>
  <c r="AE405" i="2"/>
  <c r="AH405" i="2"/>
  <c r="AL405" i="2"/>
  <c r="M406" i="2"/>
  <c r="W406" i="2"/>
  <c r="AF406" i="2"/>
  <c r="AI406" i="2"/>
  <c r="N407" i="2"/>
  <c r="O407" i="2"/>
  <c r="N408" i="2"/>
  <c r="AF408" i="2"/>
  <c r="AM408" i="2"/>
  <c r="G409" i="2"/>
  <c r="N409" i="2"/>
  <c r="H410" i="2"/>
  <c r="I410" i="2"/>
  <c r="N410" i="2"/>
  <c r="O410" i="2"/>
  <c r="W410" i="2"/>
  <c r="T411" i="2"/>
  <c r="I412" i="2"/>
  <c r="P412" i="2"/>
  <c r="U412" i="2"/>
  <c r="AH412" i="2"/>
  <c r="M413" i="2"/>
  <c r="AE413" i="2"/>
  <c r="N414" i="2"/>
  <c r="U414" i="2"/>
  <c r="N415" i="2"/>
  <c r="O416" i="2"/>
  <c r="S416" i="2"/>
  <c r="V416" i="2"/>
  <c r="X416" i="2"/>
  <c r="AK416" i="2"/>
  <c r="G417" i="2"/>
  <c r="AF417" i="2"/>
  <c r="H418" i="2"/>
  <c r="V418" i="2"/>
  <c r="AH418" i="2"/>
  <c r="J419" i="2"/>
  <c r="N420" i="2"/>
  <c r="G400" i="2"/>
  <c r="P6" i="2"/>
  <c r="AJ6" i="2"/>
  <c r="AL6" i="2"/>
  <c r="H7" i="2"/>
  <c r="AF7" i="2"/>
  <c r="P7" i="2"/>
  <c r="AL7" i="2"/>
  <c r="F10" i="2"/>
  <c r="L10" i="2"/>
  <c r="H10" i="2"/>
  <c r="J10" i="2"/>
  <c r="N10" i="2"/>
  <c r="P10" i="2"/>
  <c r="R10" i="2"/>
  <c r="T10" i="2"/>
  <c r="V10" i="2"/>
  <c r="X10" i="2"/>
  <c r="Z10" i="2"/>
  <c r="Y10" i="2"/>
  <c r="I255" i="2"/>
  <c r="P11" i="2"/>
  <c r="E14" i="2"/>
  <c r="K14" i="2"/>
  <c r="G14" i="2"/>
  <c r="I14" i="2"/>
  <c r="M14" i="2"/>
  <c r="O14" i="2"/>
  <c r="Q14" i="2"/>
  <c r="S14" i="2"/>
  <c r="U14" i="2"/>
  <c r="W14" i="2"/>
  <c r="Y14" i="2"/>
  <c r="F14" i="2"/>
  <c r="L14" i="2"/>
  <c r="H14" i="2"/>
  <c r="J14" i="2"/>
  <c r="N14" i="2"/>
  <c r="P14" i="2"/>
  <c r="R14" i="2"/>
  <c r="T14" i="2"/>
  <c r="V14" i="2"/>
  <c r="X14" i="2"/>
  <c r="Z14" i="2"/>
  <c r="AF14" i="2"/>
  <c r="H16" i="2"/>
  <c r="V16" i="2"/>
  <c r="W16" i="2"/>
  <c r="AL17" i="2"/>
  <c r="AE399" i="2"/>
  <c r="G21" i="2"/>
  <c r="I21" i="2"/>
  <c r="M21" i="2"/>
  <c r="AJ21" i="2"/>
  <c r="S21" i="2"/>
  <c r="V94" i="2"/>
  <c r="W411" i="2"/>
  <c r="Y21" i="2"/>
  <c r="F21" i="2"/>
  <c r="L21" i="2"/>
  <c r="H21" i="2"/>
  <c r="J21" i="2"/>
  <c r="N21" i="2"/>
  <c r="P21" i="2"/>
  <c r="R21" i="2"/>
  <c r="T21" i="2"/>
  <c r="V21" i="2"/>
  <c r="X21" i="2"/>
  <c r="Z21" i="2"/>
  <c r="AF21" i="2"/>
  <c r="AG21" i="2"/>
  <c r="AH21" i="2"/>
  <c r="AI21" i="2"/>
  <c r="AK21" i="2"/>
  <c r="AL21" i="2"/>
  <c r="AM21" i="2"/>
  <c r="AN21" i="2"/>
  <c r="J25" i="2"/>
  <c r="U25" i="2"/>
  <c r="W25" i="2"/>
  <c r="AF26" i="2"/>
  <c r="I26" i="2"/>
  <c r="M26" i="2"/>
  <c r="AK26" i="2"/>
  <c r="AL26" i="2"/>
  <c r="U26" i="2"/>
  <c r="AM26" i="2"/>
  <c r="U28" i="2"/>
  <c r="AM28" i="2"/>
  <c r="AF29" i="2"/>
  <c r="G30" i="2"/>
  <c r="J30" i="2"/>
  <c r="AF31" i="2"/>
  <c r="J31" i="2"/>
  <c r="AH31" i="2"/>
  <c r="P31" i="2"/>
  <c r="F33" i="2"/>
  <c r="L33" i="2"/>
  <c r="H33" i="2"/>
  <c r="J33" i="2"/>
  <c r="N33" i="2"/>
  <c r="P33" i="2"/>
  <c r="R33" i="2"/>
  <c r="T33" i="2"/>
  <c r="V33" i="2"/>
  <c r="X33" i="2"/>
  <c r="Z33" i="2"/>
  <c r="G33" i="2"/>
  <c r="I33" i="2"/>
  <c r="M33" i="2"/>
  <c r="O33" i="2"/>
  <c r="Q33" i="2"/>
  <c r="S33" i="2"/>
  <c r="Y33" i="2"/>
  <c r="AH33" i="2"/>
  <c r="G36" i="2"/>
  <c r="E36" i="2"/>
  <c r="K36" i="2"/>
  <c r="I36" i="2"/>
  <c r="M36" i="2"/>
  <c r="O36" i="2"/>
  <c r="Q36" i="2"/>
  <c r="S36" i="2"/>
  <c r="U36" i="2"/>
  <c r="W36" i="2"/>
  <c r="Y36" i="2"/>
  <c r="N36" i="2"/>
  <c r="V36" i="2"/>
  <c r="G37" i="2"/>
  <c r="AF37" i="2"/>
  <c r="Q37" i="2"/>
  <c r="V37" i="2"/>
  <c r="X37" i="2"/>
  <c r="AN37" i="2"/>
  <c r="H38" i="2"/>
  <c r="AF38" i="2"/>
  <c r="AG38" i="2"/>
  <c r="AH38" i="2"/>
  <c r="AI38" i="2"/>
  <c r="AJ38" i="2"/>
  <c r="AK38" i="2"/>
  <c r="AL38" i="2"/>
  <c r="AM38" i="2"/>
  <c r="AN38" i="2"/>
  <c r="J38" i="2"/>
  <c r="V38" i="2"/>
  <c r="F39" i="2"/>
  <c r="L39" i="2"/>
  <c r="H39" i="2"/>
  <c r="J39" i="2"/>
  <c r="N39" i="2"/>
  <c r="P39" i="2"/>
  <c r="R39" i="2"/>
  <c r="T39" i="2"/>
  <c r="V39" i="2"/>
  <c r="X39" i="2"/>
  <c r="Z39" i="2"/>
  <c r="AF39" i="2"/>
  <c r="AG39" i="2"/>
  <c r="AH39" i="2"/>
  <c r="AI39" i="2"/>
  <c r="AJ39" i="2"/>
  <c r="AK39" i="2"/>
  <c r="AL39" i="2"/>
  <c r="AM39" i="2"/>
  <c r="AN39" i="2"/>
  <c r="I39" i="2"/>
  <c r="AF40" i="2"/>
  <c r="AK40" i="2"/>
  <c r="AH43" i="2"/>
  <c r="G44" i="2"/>
  <c r="J44" i="2"/>
  <c r="P44" i="2"/>
  <c r="AE47" i="2"/>
  <c r="AF48" i="2"/>
  <c r="F49" i="2"/>
  <c r="L49" i="2"/>
  <c r="H49" i="2"/>
  <c r="J49" i="2"/>
  <c r="N49" i="2"/>
  <c r="P49" i="2"/>
  <c r="R49" i="2"/>
  <c r="T49" i="2"/>
  <c r="V49" i="2"/>
  <c r="X49" i="2"/>
  <c r="Z49" i="2"/>
  <c r="E49" i="2"/>
  <c r="K49" i="2"/>
  <c r="G49" i="2"/>
  <c r="I49" i="2"/>
  <c r="M49" i="2"/>
  <c r="O49" i="2"/>
  <c r="Q49" i="2"/>
  <c r="S49" i="2"/>
  <c r="U49" i="2"/>
  <c r="W49" i="2"/>
  <c r="Y49" i="2"/>
  <c r="E52" i="2"/>
  <c r="K52" i="2"/>
  <c r="G52" i="2"/>
  <c r="I52" i="2"/>
  <c r="M52" i="2"/>
  <c r="O52" i="2"/>
  <c r="Q52" i="2"/>
  <c r="S52" i="2"/>
  <c r="U52" i="2"/>
  <c r="W52" i="2"/>
  <c r="Y52" i="2"/>
  <c r="AE52" i="2"/>
  <c r="J52" i="2"/>
  <c r="AM52" i="2"/>
  <c r="H53" i="2"/>
  <c r="J53" i="2"/>
  <c r="N53" i="2"/>
  <c r="P53" i="2"/>
  <c r="T53" i="2"/>
  <c r="Z53" i="2"/>
  <c r="E53" i="2"/>
  <c r="G53" i="2"/>
  <c r="O53" i="2"/>
  <c r="I53" i="2"/>
  <c r="K53" i="2"/>
  <c r="M53" i="2"/>
  <c r="Q53" i="2"/>
  <c r="S53" i="2"/>
  <c r="U53" i="2"/>
  <c r="W53" i="2"/>
  <c r="Y53" i="2"/>
  <c r="AG53" i="2"/>
  <c r="AH53" i="2"/>
  <c r="AI53" i="2"/>
  <c r="AJ53" i="2"/>
  <c r="AK53" i="2"/>
  <c r="AL53" i="2"/>
  <c r="AM53" i="2"/>
  <c r="AN53" i="2"/>
  <c r="F54" i="2"/>
  <c r="H54" i="2"/>
  <c r="P54" i="2"/>
  <c r="J54" i="2"/>
  <c r="L54" i="2"/>
  <c r="N54" i="2"/>
  <c r="R54" i="2"/>
  <c r="T54" i="2"/>
  <c r="V54" i="2"/>
  <c r="X54" i="2"/>
  <c r="Z54" i="2"/>
  <c r="AF54" i="2"/>
  <c r="AG54" i="2"/>
  <c r="AH54" i="2"/>
  <c r="AI54" i="2"/>
  <c r="AJ54" i="2"/>
  <c r="AK54" i="2"/>
  <c r="AL54" i="2"/>
  <c r="AM54" i="2"/>
  <c r="AN54" i="2"/>
  <c r="W54" i="2"/>
  <c r="E58" i="2"/>
  <c r="K58" i="2"/>
  <c r="G58" i="2"/>
  <c r="I58" i="2"/>
  <c r="M58" i="2"/>
  <c r="O58" i="2"/>
  <c r="Q58" i="2"/>
  <c r="S58" i="2"/>
  <c r="U58" i="2"/>
  <c r="W58" i="2"/>
  <c r="Y58" i="2"/>
  <c r="AH58" i="2"/>
  <c r="P58" i="2"/>
  <c r="AM58" i="2"/>
  <c r="E59" i="2"/>
  <c r="K59" i="2"/>
  <c r="G59" i="2"/>
  <c r="I59" i="2"/>
  <c r="M59" i="2"/>
  <c r="O59" i="2"/>
  <c r="Q59" i="2"/>
  <c r="S59" i="2"/>
  <c r="U59" i="2"/>
  <c r="W59" i="2"/>
  <c r="Y59" i="2"/>
  <c r="H59" i="2"/>
  <c r="AF61" i="2"/>
  <c r="AN61" i="2"/>
  <c r="H62" i="2"/>
  <c r="I62" i="2"/>
  <c r="U62" i="2"/>
  <c r="F65" i="2"/>
  <c r="L65" i="2"/>
  <c r="H65" i="2"/>
  <c r="J65" i="2"/>
  <c r="N65" i="2"/>
  <c r="P65" i="2"/>
  <c r="R65" i="2"/>
  <c r="T65" i="2"/>
  <c r="V65" i="2"/>
  <c r="X65" i="2"/>
  <c r="Z65" i="2"/>
  <c r="AF65" i="2"/>
  <c r="AG65" i="2"/>
  <c r="AH65" i="2"/>
  <c r="AI65" i="2"/>
  <c r="AJ65" i="2"/>
  <c r="AK65" i="2"/>
  <c r="AL65" i="2"/>
  <c r="AM65" i="2"/>
  <c r="W65" i="2"/>
  <c r="AE67" i="2"/>
  <c r="F71" i="2"/>
  <c r="H71" i="2"/>
  <c r="P71" i="2"/>
  <c r="J71" i="2"/>
  <c r="L71" i="2"/>
  <c r="N71" i="2"/>
  <c r="R71" i="2"/>
  <c r="T71" i="2"/>
  <c r="V71" i="2"/>
  <c r="X71" i="2"/>
  <c r="Z71" i="2"/>
  <c r="G71" i="2"/>
  <c r="AH71" i="2"/>
  <c r="W71" i="2"/>
  <c r="AJ74" i="2"/>
  <c r="I77" i="2"/>
  <c r="O77" i="2"/>
  <c r="W77" i="2"/>
  <c r="AF78" i="2"/>
  <c r="AG78" i="2"/>
  <c r="AH78" i="2"/>
  <c r="AI78" i="2"/>
  <c r="AJ78" i="2"/>
  <c r="AK78" i="2"/>
  <c r="AL78" i="2"/>
  <c r="AM78" i="2"/>
  <c r="AN78" i="2"/>
  <c r="E79" i="2"/>
  <c r="K79" i="2"/>
  <c r="G79" i="2"/>
  <c r="I79" i="2"/>
  <c r="M79" i="2"/>
  <c r="O79" i="2"/>
  <c r="Q79" i="2"/>
  <c r="S79" i="2"/>
  <c r="U79" i="2"/>
  <c r="W79" i="2"/>
  <c r="Y79" i="2"/>
  <c r="F79" i="2"/>
  <c r="H79" i="2"/>
  <c r="P79" i="2"/>
  <c r="J79" i="2"/>
  <c r="L79" i="2"/>
  <c r="N79" i="2"/>
  <c r="R79" i="2"/>
  <c r="T79" i="2"/>
  <c r="V79" i="2"/>
  <c r="X79" i="2"/>
  <c r="Z79" i="2"/>
  <c r="AM79" i="2"/>
  <c r="E85" i="2"/>
  <c r="K85" i="2"/>
  <c r="G85" i="2"/>
  <c r="I85" i="2"/>
  <c r="M85" i="2"/>
  <c r="O85" i="2"/>
  <c r="Q85" i="2"/>
  <c r="S85" i="2"/>
  <c r="U85" i="2"/>
  <c r="W85" i="2"/>
  <c r="Y85" i="2"/>
  <c r="H85" i="2"/>
  <c r="J85" i="2"/>
  <c r="AJ85" i="2"/>
  <c r="AL85" i="2"/>
  <c r="AM85" i="2"/>
  <c r="AF88" i="2"/>
  <c r="AH88" i="2"/>
  <c r="AF90" i="2"/>
  <c r="F93" i="2"/>
  <c r="L93" i="2"/>
  <c r="H93" i="2"/>
  <c r="J93" i="2"/>
  <c r="N93" i="2"/>
  <c r="P93" i="2"/>
  <c r="R93" i="2"/>
  <c r="T93" i="2"/>
  <c r="V93" i="2"/>
  <c r="X93" i="2"/>
  <c r="Z93" i="2"/>
  <c r="I93" i="2"/>
  <c r="AL93" i="2"/>
  <c r="H94" i="2"/>
  <c r="N94" i="2"/>
  <c r="P94" i="2"/>
  <c r="T94" i="2"/>
  <c r="Z94" i="2"/>
  <c r="AE94" i="2"/>
  <c r="AI95" i="2"/>
  <c r="AK103" i="2"/>
  <c r="AE113" i="2"/>
  <c r="AK118" i="2"/>
  <c r="AK121" i="2"/>
  <c r="AE131" i="2"/>
  <c r="AF137" i="2"/>
  <c r="AH155" i="2"/>
  <c r="H161" i="2"/>
  <c r="J161" i="2"/>
  <c r="N161" i="2"/>
  <c r="P161" i="2"/>
  <c r="T161" i="2"/>
  <c r="Z161" i="2"/>
  <c r="AF161" i="2"/>
  <c r="AG161" i="2"/>
  <c r="AH161" i="2"/>
  <c r="AI161" i="2"/>
  <c r="AJ161" i="2"/>
  <c r="AK161" i="2"/>
  <c r="AL161" i="2"/>
  <c r="AM161" i="2"/>
  <c r="AN161" i="2"/>
  <c r="S161" i="2"/>
  <c r="U161" i="2"/>
  <c r="AE164" i="2"/>
  <c r="AE166" i="2"/>
  <c r="AM168" i="2"/>
  <c r="AK177" i="2"/>
  <c r="U177" i="2"/>
  <c r="Z177" i="2"/>
  <c r="G186" i="2"/>
  <c r="I186" i="2"/>
  <c r="M186" i="2"/>
  <c r="O186" i="2"/>
  <c r="S186" i="2"/>
  <c r="U186" i="2"/>
  <c r="Y186" i="2"/>
  <c r="AF186" i="2"/>
  <c r="Z186" i="2"/>
  <c r="H192" i="2"/>
  <c r="J192" i="2"/>
  <c r="N192" i="2"/>
  <c r="P192" i="2"/>
  <c r="AJ192" i="2"/>
  <c r="T192" i="2"/>
  <c r="V192" i="2"/>
  <c r="Z192" i="2"/>
  <c r="G192" i="2"/>
  <c r="AF192" i="2"/>
  <c r="AM192" i="2"/>
  <c r="H193" i="2"/>
  <c r="J193" i="2"/>
  <c r="L193" i="2"/>
  <c r="N193" i="2"/>
  <c r="P193" i="2"/>
  <c r="R193" i="2"/>
  <c r="T193" i="2"/>
  <c r="V193" i="2"/>
  <c r="X193" i="2"/>
  <c r="Z193" i="2"/>
  <c r="AE193" i="2"/>
  <c r="U193" i="2"/>
  <c r="I194" i="2"/>
  <c r="V194" i="2"/>
  <c r="AM194" i="2"/>
  <c r="G200" i="2"/>
  <c r="M200" i="2"/>
  <c r="P200" i="2"/>
  <c r="H201" i="2"/>
  <c r="N201" i="2"/>
  <c r="P201" i="2"/>
  <c r="R201" i="2"/>
  <c r="AM201" i="2"/>
  <c r="I203" i="2"/>
  <c r="AH203" i="2"/>
  <c r="V203" i="2"/>
  <c r="H206" i="2"/>
  <c r="J206" i="2"/>
  <c r="N206" i="2"/>
  <c r="P206" i="2"/>
  <c r="T206" i="2"/>
  <c r="V206" i="2"/>
  <c r="X206" i="2"/>
  <c r="Z206" i="2"/>
  <c r="O210" i="2"/>
  <c r="V210" i="2"/>
  <c r="G212" i="2"/>
  <c r="I212" i="2"/>
  <c r="M212" i="2"/>
  <c r="O212" i="2"/>
  <c r="S212" i="2"/>
  <c r="U212" i="2"/>
  <c r="Y212" i="2"/>
  <c r="H212" i="2"/>
  <c r="N214" i="2"/>
  <c r="P214" i="2"/>
  <c r="T214" i="2"/>
  <c r="V214" i="2"/>
  <c r="Z214" i="2"/>
  <c r="E214" i="2"/>
  <c r="G214" i="2"/>
  <c r="O214" i="2"/>
  <c r="I214" i="2"/>
  <c r="K214" i="2"/>
  <c r="M214" i="2"/>
  <c r="Q214" i="2"/>
  <c r="S214" i="2"/>
  <c r="U214" i="2"/>
  <c r="W214" i="2"/>
  <c r="Y214" i="2"/>
  <c r="AI215" i="2"/>
  <c r="AF216" i="2"/>
  <c r="AI216" i="2"/>
  <c r="H217" i="2"/>
  <c r="J217" i="2"/>
  <c r="N217" i="2"/>
  <c r="P217" i="2"/>
  <c r="T217" i="2"/>
  <c r="V217" i="2"/>
  <c r="X217" i="2"/>
  <c r="Z217" i="2"/>
  <c r="G218" i="2"/>
  <c r="M218" i="2"/>
  <c r="O218" i="2"/>
  <c r="U218" i="2"/>
  <c r="Y218" i="2"/>
  <c r="T218" i="2"/>
  <c r="I219" i="2"/>
  <c r="M219" i="2"/>
  <c r="AI219" i="2"/>
  <c r="S219" i="2"/>
  <c r="U219" i="2"/>
  <c r="Y219" i="2"/>
  <c r="H219" i="2"/>
  <c r="J219" i="2"/>
  <c r="N219" i="2"/>
  <c r="P219" i="2"/>
  <c r="T219" i="2"/>
  <c r="V219" i="2"/>
  <c r="Z219" i="2"/>
  <c r="F222" i="2"/>
  <c r="L222" i="2"/>
  <c r="H222" i="2"/>
  <c r="J222" i="2"/>
  <c r="N222" i="2"/>
  <c r="P222" i="2"/>
  <c r="R222" i="2"/>
  <c r="T222" i="2"/>
  <c r="V222" i="2"/>
  <c r="X222" i="2"/>
  <c r="Z222" i="2"/>
  <c r="G222" i="2"/>
  <c r="H225" i="2"/>
  <c r="T225" i="2"/>
  <c r="V225" i="2"/>
  <c r="Z225" i="2"/>
  <c r="H226" i="2"/>
  <c r="J226" i="2"/>
  <c r="N226" i="2"/>
  <c r="P226" i="2"/>
  <c r="T226" i="2"/>
  <c r="V226" i="2"/>
  <c r="Z226" i="2"/>
  <c r="G226" i="2"/>
  <c r="AH226" i="2"/>
  <c r="U226" i="2"/>
  <c r="H232" i="2"/>
  <c r="J232" i="2"/>
  <c r="N232" i="2"/>
  <c r="P232" i="2"/>
  <c r="T232" i="2"/>
  <c r="V232" i="2"/>
  <c r="U232" i="2"/>
  <c r="H235" i="2"/>
  <c r="I235" i="2"/>
  <c r="M235" i="2"/>
  <c r="O235" i="2"/>
  <c r="S235" i="2"/>
  <c r="U235" i="2"/>
  <c r="Y235" i="2"/>
  <c r="F235" i="2"/>
  <c r="J235" i="2"/>
  <c r="L235" i="2"/>
  <c r="N235" i="2"/>
  <c r="P235" i="2"/>
  <c r="R235" i="2"/>
  <c r="T235" i="2"/>
  <c r="V235" i="2"/>
  <c r="X235" i="2"/>
  <c r="Z235" i="2"/>
  <c r="H239" i="2"/>
  <c r="AI239" i="2"/>
  <c r="H242" i="2"/>
  <c r="J242" i="2"/>
  <c r="N242" i="2"/>
  <c r="P242" i="2"/>
  <c r="T242" i="2"/>
  <c r="V242" i="2"/>
  <c r="Z242" i="2"/>
  <c r="G242" i="2"/>
  <c r="G244" i="2"/>
  <c r="I244" i="2"/>
  <c r="M244" i="2"/>
  <c r="O244" i="2"/>
  <c r="S244" i="2"/>
  <c r="U244" i="2"/>
  <c r="Y244" i="2"/>
  <c r="H244" i="2"/>
  <c r="X244" i="2"/>
  <c r="AD245" i="2"/>
  <c r="G246" i="2"/>
  <c r="H246" i="2"/>
  <c r="F246" i="2"/>
  <c r="P246" i="2"/>
  <c r="J246" i="2"/>
  <c r="L246" i="2"/>
  <c r="N246" i="2"/>
  <c r="R246" i="2"/>
  <c r="T246" i="2"/>
  <c r="V246" i="2"/>
  <c r="X246" i="2"/>
  <c r="Z246" i="2"/>
  <c r="E246" i="2"/>
  <c r="K246" i="2"/>
  <c r="I246" i="2"/>
  <c r="M246" i="2"/>
  <c r="O246" i="2"/>
  <c r="Q246" i="2"/>
  <c r="S246" i="2"/>
  <c r="U246" i="2"/>
  <c r="W246" i="2"/>
  <c r="Y246" i="2"/>
  <c r="AF246" i="2"/>
  <c r="AL246" i="2"/>
  <c r="F248" i="2"/>
  <c r="L248" i="2"/>
  <c r="H248" i="2"/>
  <c r="J248" i="2"/>
  <c r="N248" i="2"/>
  <c r="P248" i="2"/>
  <c r="R248" i="2"/>
  <c r="T248" i="2"/>
  <c r="V248" i="2"/>
  <c r="X248" i="2"/>
  <c r="Z248" i="2"/>
  <c r="I251" i="2"/>
  <c r="M251" i="2"/>
  <c r="O251" i="2"/>
  <c r="U251" i="2"/>
  <c r="Y251" i="2"/>
  <c r="AF251" i="2"/>
  <c r="T251" i="2"/>
  <c r="V251" i="2"/>
  <c r="E252" i="2"/>
  <c r="G252" i="2"/>
  <c r="O252" i="2"/>
  <c r="I252" i="2"/>
  <c r="K252" i="2"/>
  <c r="M252" i="2"/>
  <c r="Q252" i="2"/>
  <c r="S252" i="2"/>
  <c r="U252" i="2"/>
  <c r="W252" i="2"/>
  <c r="Y252" i="2"/>
  <c r="AE252" i="2"/>
  <c r="AI252" i="2"/>
  <c r="AK252" i="2"/>
  <c r="J253" i="2"/>
  <c r="AH253" i="2"/>
  <c r="AF266" i="2"/>
  <c r="AG266" i="2"/>
  <c r="AH266" i="2"/>
  <c r="AI266" i="2"/>
  <c r="AJ266" i="2"/>
  <c r="AK266" i="2"/>
  <c r="AL266" i="2"/>
  <c r="AM266" i="2"/>
  <c r="AN266" i="2"/>
  <c r="AK267" i="2"/>
  <c r="AE276" i="2"/>
  <c r="AL276" i="2"/>
  <c r="G277" i="2"/>
  <c r="I277" i="2"/>
  <c r="K277" i="2"/>
  <c r="M277" i="2"/>
  <c r="O277" i="2"/>
  <c r="Q277" i="2"/>
  <c r="S277" i="2"/>
  <c r="U277" i="2"/>
  <c r="W277" i="2"/>
  <c r="Y277" i="2"/>
  <c r="J277" i="2"/>
  <c r="T277" i="2"/>
  <c r="V277" i="2"/>
  <c r="G278" i="2"/>
  <c r="AF278" i="2"/>
  <c r="Z278" i="2"/>
  <c r="G279" i="2"/>
  <c r="H279" i="2"/>
  <c r="U279" i="2"/>
  <c r="V279" i="2"/>
  <c r="W279" i="2"/>
  <c r="H280" i="2"/>
  <c r="AF280" i="2"/>
  <c r="O280" i="2"/>
  <c r="AJ280" i="2"/>
  <c r="X280" i="2"/>
  <c r="I281" i="2"/>
  <c r="J281" i="2"/>
  <c r="M281" i="2"/>
  <c r="N281" i="2"/>
  <c r="AM281" i="2"/>
  <c r="AH282" i="2"/>
  <c r="AK282" i="2"/>
  <c r="AL282" i="2"/>
  <c r="H285" i="2"/>
  <c r="R285" i="2"/>
  <c r="U285" i="2"/>
  <c r="V285" i="2"/>
  <c r="H286" i="2"/>
  <c r="J286" i="2"/>
  <c r="L286" i="2"/>
  <c r="N286" i="2"/>
  <c r="P286" i="2"/>
  <c r="R286" i="2"/>
  <c r="T286" i="2"/>
  <c r="V286" i="2"/>
  <c r="X286" i="2"/>
  <c r="Z286" i="2"/>
  <c r="G286" i="2"/>
  <c r="U286" i="2"/>
  <c r="AE287" i="2"/>
  <c r="H287" i="2"/>
  <c r="AN287" i="2"/>
  <c r="G288" i="2"/>
  <c r="H288" i="2"/>
  <c r="X288" i="2"/>
  <c r="AE289" i="2"/>
  <c r="E290" i="2"/>
  <c r="G290" i="2"/>
  <c r="O290" i="2"/>
  <c r="I290" i="2"/>
  <c r="K290" i="2"/>
  <c r="M290" i="2"/>
  <c r="Q290" i="2"/>
  <c r="S290" i="2"/>
  <c r="U290" i="2"/>
  <c r="W290" i="2"/>
  <c r="Y290" i="2"/>
  <c r="AF290" i="2"/>
  <c r="V290" i="2"/>
  <c r="AH291" i="2"/>
  <c r="G292" i="2"/>
  <c r="T292" i="2"/>
  <c r="U292" i="2"/>
  <c r="W292" i="2"/>
  <c r="H293" i="2"/>
  <c r="J293" i="2"/>
  <c r="N293" i="2"/>
  <c r="P293" i="2"/>
  <c r="T293" i="2"/>
  <c r="V293" i="2"/>
  <c r="Z293" i="2"/>
  <c r="G293" i="2"/>
  <c r="H294" i="2"/>
  <c r="J294" i="2"/>
  <c r="V294" i="2"/>
  <c r="G295" i="2"/>
  <c r="I295" i="2"/>
  <c r="M295" i="2"/>
  <c r="O295" i="2"/>
  <c r="S295" i="2"/>
  <c r="Y295" i="2"/>
  <c r="H295" i="2"/>
  <c r="N295" i="2"/>
  <c r="T295" i="2"/>
  <c r="V295" i="2"/>
  <c r="Z295" i="2"/>
  <c r="AH298" i="2"/>
  <c r="AL298" i="2"/>
  <c r="H301" i="2"/>
  <c r="J301" i="2"/>
  <c r="L301" i="2"/>
  <c r="N301" i="2"/>
  <c r="P301" i="2"/>
  <c r="R301" i="2"/>
  <c r="T301" i="2"/>
  <c r="V301" i="2"/>
  <c r="X301" i="2"/>
  <c r="Z301" i="2"/>
  <c r="E315" i="2"/>
  <c r="K315" i="2"/>
  <c r="G315" i="2"/>
  <c r="I315" i="2"/>
  <c r="M315" i="2"/>
  <c r="O315" i="2"/>
  <c r="Q315" i="2"/>
  <c r="S315" i="2"/>
  <c r="U315" i="2"/>
  <c r="W315" i="2"/>
  <c r="Y315" i="2"/>
  <c r="J315" i="2"/>
  <c r="R315" i="2"/>
  <c r="N317" i="2"/>
  <c r="T317" i="2"/>
  <c r="V317" i="2"/>
  <c r="AH327" i="2"/>
  <c r="AI327" i="2"/>
  <c r="AK327" i="2"/>
  <c r="AL327" i="2"/>
  <c r="AN327" i="2"/>
  <c r="G9" i="2"/>
  <c r="I9" i="2"/>
  <c r="M9" i="2"/>
  <c r="O9" i="2"/>
  <c r="S9" i="2"/>
  <c r="U9" i="2"/>
  <c r="Y9" i="2"/>
  <c r="H9" i="2"/>
  <c r="H12" i="2"/>
  <c r="V12" i="2"/>
  <c r="H18" i="2"/>
  <c r="J18" i="2"/>
  <c r="N18" i="2"/>
  <c r="P18" i="2"/>
  <c r="T18" i="2"/>
  <c r="V18" i="2"/>
  <c r="Z18" i="2"/>
  <c r="H29" i="2"/>
  <c r="V29" i="2"/>
  <c r="O40" i="2"/>
  <c r="H40" i="2"/>
  <c r="N40" i="2"/>
  <c r="G43" i="2"/>
  <c r="I43" i="2"/>
  <c r="M43" i="2"/>
  <c r="O43" i="2"/>
  <c r="S43" i="2"/>
  <c r="U43" i="2"/>
  <c r="Y43" i="2"/>
  <c r="G45" i="2"/>
  <c r="P45" i="2"/>
  <c r="V45" i="2"/>
  <c r="G46" i="2"/>
  <c r="O256" i="2"/>
  <c r="Q46" i="2"/>
  <c r="H46" i="2"/>
  <c r="X46" i="2"/>
  <c r="E47" i="2"/>
  <c r="K47" i="2"/>
  <c r="G47" i="2"/>
  <c r="I47" i="2"/>
  <c r="M47" i="2"/>
  <c r="O47" i="2"/>
  <c r="Q47" i="2"/>
  <c r="S47" i="2"/>
  <c r="U47" i="2"/>
  <c r="W47" i="2"/>
  <c r="Y47" i="2"/>
  <c r="H47" i="2"/>
  <c r="J47" i="2"/>
  <c r="N47" i="2"/>
  <c r="P47" i="2"/>
  <c r="T47" i="2"/>
  <c r="V47" i="2"/>
  <c r="Z47" i="2"/>
  <c r="U48" i="2"/>
  <c r="F48" i="2"/>
  <c r="L48" i="2"/>
  <c r="H48" i="2"/>
  <c r="J48" i="2"/>
  <c r="N48" i="2"/>
  <c r="P48" i="2"/>
  <c r="R48" i="2"/>
  <c r="T48" i="2"/>
  <c r="V48" i="2"/>
  <c r="X48" i="2"/>
  <c r="Z48" i="2"/>
  <c r="U51" i="2"/>
  <c r="H51" i="2"/>
  <c r="J51" i="2"/>
  <c r="L51" i="2"/>
  <c r="N51" i="2"/>
  <c r="P51" i="2"/>
  <c r="R51" i="2"/>
  <c r="T51" i="2"/>
  <c r="V51" i="2"/>
  <c r="X51" i="2"/>
  <c r="Z51" i="2"/>
  <c r="U55" i="2"/>
  <c r="G56" i="2"/>
  <c r="I56" i="2"/>
  <c r="M56" i="2"/>
  <c r="O56" i="2"/>
  <c r="S56" i="2"/>
  <c r="U56" i="2"/>
  <c r="Y56" i="2"/>
  <c r="H56" i="2"/>
  <c r="J56" i="2"/>
  <c r="N56" i="2"/>
  <c r="P56" i="2"/>
  <c r="T56" i="2"/>
  <c r="V56" i="2"/>
  <c r="Z56" i="2"/>
  <c r="I57" i="2"/>
  <c r="H57" i="2"/>
  <c r="J57" i="2"/>
  <c r="G60" i="2"/>
  <c r="I60" i="2"/>
  <c r="M60" i="2"/>
  <c r="O60" i="2"/>
  <c r="S60" i="2"/>
  <c r="U60" i="2"/>
  <c r="Y60" i="2"/>
  <c r="H60" i="2"/>
  <c r="G63" i="2"/>
  <c r="I63" i="2"/>
  <c r="M63" i="2"/>
  <c r="O63" i="2"/>
  <c r="S63" i="2"/>
  <c r="U63" i="2"/>
  <c r="Y63" i="2"/>
  <c r="G64" i="2"/>
  <c r="I64" i="2"/>
  <c r="M64" i="2"/>
  <c r="O64" i="2"/>
  <c r="S64" i="2"/>
  <c r="U64" i="2"/>
  <c r="Y64" i="2"/>
  <c r="J64" i="2"/>
  <c r="P64" i="2"/>
  <c r="T64" i="2"/>
  <c r="M66" i="2"/>
  <c r="H66" i="2"/>
  <c r="R66" i="2"/>
  <c r="V66" i="2"/>
  <c r="G67" i="2"/>
  <c r="I67" i="2"/>
  <c r="M67" i="2"/>
  <c r="O67" i="2"/>
  <c r="S67" i="2"/>
  <c r="U67" i="2"/>
  <c r="Y67" i="2"/>
  <c r="H67" i="2"/>
  <c r="J67" i="2"/>
  <c r="N67" i="2"/>
  <c r="P67" i="2"/>
  <c r="T67" i="2"/>
  <c r="V67" i="2"/>
  <c r="Z67" i="2"/>
  <c r="E69" i="2"/>
  <c r="K69" i="2"/>
  <c r="G69" i="2"/>
  <c r="I69" i="2"/>
  <c r="M69" i="2"/>
  <c r="O69" i="2"/>
  <c r="Q69" i="2"/>
  <c r="S69" i="2"/>
  <c r="U69" i="2"/>
  <c r="W69" i="2"/>
  <c r="Y69" i="2"/>
  <c r="G70" i="2"/>
  <c r="I70" i="2"/>
  <c r="M70" i="2"/>
  <c r="S70" i="2"/>
  <c r="U70" i="2"/>
  <c r="W70" i="2"/>
  <c r="Y70" i="2"/>
  <c r="H70" i="2"/>
  <c r="J70" i="2"/>
  <c r="N70" i="2"/>
  <c r="P70" i="2"/>
  <c r="T70" i="2"/>
  <c r="V70" i="2"/>
  <c r="Z70" i="2"/>
  <c r="G72" i="2"/>
  <c r="I72" i="2"/>
  <c r="M72" i="2"/>
  <c r="O72" i="2"/>
  <c r="Q72" i="2"/>
  <c r="S72" i="2"/>
  <c r="U72" i="2"/>
  <c r="Y72" i="2"/>
  <c r="E73" i="2"/>
  <c r="G73" i="2"/>
  <c r="O73" i="2"/>
  <c r="I73" i="2"/>
  <c r="K73" i="2"/>
  <c r="M73" i="2"/>
  <c r="Q73" i="2"/>
  <c r="S73" i="2"/>
  <c r="U73" i="2"/>
  <c r="W73" i="2"/>
  <c r="Y73" i="2"/>
  <c r="H73" i="2"/>
  <c r="J73" i="2"/>
  <c r="P73" i="2"/>
  <c r="V73" i="2"/>
  <c r="X73" i="2"/>
  <c r="G76" i="2"/>
  <c r="I76" i="2"/>
  <c r="M76" i="2"/>
  <c r="O76" i="2"/>
  <c r="Q76" i="2"/>
  <c r="S76" i="2"/>
  <c r="U76" i="2"/>
  <c r="W76" i="2"/>
  <c r="Y76" i="2"/>
  <c r="G78" i="2"/>
  <c r="I78" i="2"/>
  <c r="M78" i="2"/>
  <c r="O78" i="2"/>
  <c r="S78" i="2"/>
  <c r="U78" i="2"/>
  <c r="H78" i="2"/>
  <c r="J78" i="2"/>
  <c r="N78" i="2"/>
  <c r="P78" i="2"/>
  <c r="T78" i="2"/>
  <c r="V78" i="2"/>
  <c r="X78" i="2"/>
  <c r="Z78" i="2"/>
  <c r="I80" i="2"/>
  <c r="U80" i="2"/>
  <c r="F80" i="2"/>
  <c r="L80" i="2"/>
  <c r="H80" i="2"/>
  <c r="J80" i="2"/>
  <c r="N80" i="2"/>
  <c r="P80" i="2"/>
  <c r="R80" i="2"/>
  <c r="T80" i="2"/>
  <c r="V80" i="2"/>
  <c r="X80" i="2"/>
  <c r="Z80" i="2"/>
  <c r="G83" i="2"/>
  <c r="I83" i="2"/>
  <c r="M83" i="2"/>
  <c r="O83" i="2"/>
  <c r="S83" i="2"/>
  <c r="U83" i="2"/>
  <c r="Y83" i="2"/>
  <c r="F83" i="2"/>
  <c r="L83" i="2"/>
  <c r="H83" i="2"/>
  <c r="J83" i="2"/>
  <c r="N83" i="2"/>
  <c r="P83" i="2"/>
  <c r="R83" i="2"/>
  <c r="T83" i="2"/>
  <c r="V83" i="2"/>
  <c r="X83" i="2"/>
  <c r="Z83" i="2"/>
  <c r="G84" i="2"/>
  <c r="U84" i="2"/>
  <c r="P84" i="2"/>
  <c r="T84" i="2"/>
  <c r="G86" i="2"/>
  <c r="I86" i="2"/>
  <c r="M86" i="2"/>
  <c r="O86" i="2"/>
  <c r="S86" i="2"/>
  <c r="U86" i="2"/>
  <c r="W86" i="2"/>
  <c r="Y86" i="2"/>
  <c r="V86" i="2"/>
  <c r="G87" i="2"/>
  <c r="I87" i="2"/>
  <c r="M87" i="2"/>
  <c r="O87" i="2"/>
  <c r="S87" i="2"/>
  <c r="U87" i="2"/>
  <c r="Y87" i="2"/>
  <c r="H87" i="2"/>
  <c r="J87" i="2"/>
  <c r="G89" i="2"/>
  <c r="I89" i="2"/>
  <c r="M89" i="2"/>
  <c r="O89" i="2"/>
  <c r="S89" i="2"/>
  <c r="U89" i="2"/>
  <c r="Y89" i="2"/>
  <c r="E90" i="2"/>
  <c r="K90" i="2"/>
  <c r="I90" i="2"/>
  <c r="M90" i="2"/>
  <c r="O90" i="2"/>
  <c r="Q90" i="2"/>
  <c r="S90" i="2"/>
  <c r="U90" i="2"/>
  <c r="W90" i="2"/>
  <c r="Y90" i="2"/>
  <c r="G91" i="2"/>
  <c r="E91" i="2"/>
  <c r="K91" i="2"/>
  <c r="I91" i="2"/>
  <c r="M91" i="2"/>
  <c r="O91" i="2"/>
  <c r="Q91" i="2"/>
  <c r="S91" i="2"/>
  <c r="U91" i="2"/>
  <c r="W91" i="2"/>
  <c r="Y91" i="2"/>
  <c r="N91" i="2"/>
  <c r="R91" i="2"/>
  <c r="H92" i="2"/>
  <c r="I95" i="2"/>
  <c r="M95" i="2"/>
  <c r="O95" i="2"/>
  <c r="S95" i="2"/>
  <c r="U95" i="2"/>
  <c r="H95" i="2"/>
  <c r="J95" i="2"/>
  <c r="N95" i="2"/>
  <c r="P95" i="2"/>
  <c r="T95" i="2"/>
  <c r="V95" i="2"/>
  <c r="Z95" i="2"/>
  <c r="G96" i="2"/>
  <c r="I96" i="2"/>
  <c r="M96" i="2"/>
  <c r="O96" i="2"/>
  <c r="S96" i="2"/>
  <c r="U96" i="2"/>
  <c r="Y96" i="2"/>
  <c r="M97" i="2"/>
  <c r="H97" i="2"/>
  <c r="G98" i="2"/>
  <c r="I98" i="2"/>
  <c r="M98" i="2"/>
  <c r="O98" i="2"/>
  <c r="S98" i="2"/>
  <c r="U98" i="2"/>
  <c r="Y98" i="2"/>
  <c r="H98" i="2"/>
  <c r="J98" i="2"/>
  <c r="N98" i="2"/>
  <c r="P98" i="2"/>
  <c r="V98" i="2"/>
  <c r="G100" i="2"/>
  <c r="I100" i="2"/>
  <c r="Q100" i="2"/>
  <c r="H100" i="2"/>
  <c r="T100" i="2"/>
  <c r="H101" i="2"/>
  <c r="U101" i="2"/>
  <c r="F101" i="2"/>
  <c r="L101" i="2"/>
  <c r="J101" i="2"/>
  <c r="N101" i="2"/>
  <c r="P101" i="2"/>
  <c r="R101" i="2"/>
  <c r="T101" i="2"/>
  <c r="V101" i="2"/>
  <c r="X101" i="2"/>
  <c r="Z101" i="2"/>
  <c r="I102" i="2"/>
  <c r="M102" i="2"/>
  <c r="O102" i="2"/>
  <c r="S102" i="2"/>
  <c r="U102" i="2"/>
  <c r="Y102" i="2"/>
  <c r="H102" i="2"/>
  <c r="J102" i="2"/>
  <c r="N102" i="2"/>
  <c r="P102" i="2"/>
  <c r="T102" i="2"/>
  <c r="V102" i="2"/>
  <c r="Z102" i="2"/>
  <c r="G103" i="2"/>
  <c r="T103" i="2"/>
  <c r="E104" i="2"/>
  <c r="K104" i="2"/>
  <c r="G104" i="2"/>
  <c r="I104" i="2"/>
  <c r="M104" i="2"/>
  <c r="O104" i="2"/>
  <c r="Q104" i="2"/>
  <c r="S104" i="2"/>
  <c r="U104" i="2"/>
  <c r="W104" i="2"/>
  <c r="Y104" i="2"/>
  <c r="F104" i="2"/>
  <c r="L104" i="2"/>
  <c r="H104" i="2"/>
  <c r="J104" i="2"/>
  <c r="N104" i="2"/>
  <c r="P104" i="2"/>
  <c r="R104" i="2"/>
  <c r="T104" i="2"/>
  <c r="V104" i="2"/>
  <c r="X104" i="2"/>
  <c r="Z104" i="2"/>
  <c r="G105" i="2"/>
  <c r="M105" i="2"/>
  <c r="W105" i="2"/>
  <c r="H105" i="2"/>
  <c r="T105" i="2"/>
  <c r="V105" i="2"/>
  <c r="G106" i="2"/>
  <c r="I106" i="2"/>
  <c r="M106" i="2"/>
  <c r="O106" i="2"/>
  <c r="S106" i="2"/>
  <c r="U106" i="2"/>
  <c r="Y106" i="2"/>
  <c r="H106" i="2"/>
  <c r="F106" i="2"/>
  <c r="P106" i="2"/>
  <c r="J106" i="2"/>
  <c r="L106" i="2"/>
  <c r="N106" i="2"/>
  <c r="R106" i="2"/>
  <c r="T106" i="2"/>
  <c r="V106" i="2"/>
  <c r="X106" i="2"/>
  <c r="Z106" i="2"/>
  <c r="G107" i="2"/>
  <c r="I107" i="2"/>
  <c r="M107" i="2"/>
  <c r="O107" i="2"/>
  <c r="S107" i="2"/>
  <c r="U107" i="2"/>
  <c r="Y107" i="2"/>
  <c r="G108" i="2"/>
  <c r="I108" i="2"/>
  <c r="M108" i="2"/>
  <c r="O108" i="2"/>
  <c r="S108" i="2"/>
  <c r="U108" i="2"/>
  <c r="W108" i="2"/>
  <c r="Y108" i="2"/>
  <c r="F109" i="2"/>
  <c r="H109" i="2"/>
  <c r="P109" i="2"/>
  <c r="J109" i="2"/>
  <c r="L109" i="2"/>
  <c r="N109" i="2"/>
  <c r="R109" i="2"/>
  <c r="T109" i="2"/>
  <c r="V109" i="2"/>
  <c r="X109" i="2"/>
  <c r="Z109" i="2"/>
  <c r="U109" i="2"/>
  <c r="G110" i="2"/>
  <c r="I110" i="2"/>
  <c r="M110" i="2"/>
  <c r="O110" i="2"/>
  <c r="S110" i="2"/>
  <c r="U110" i="2"/>
  <c r="Y110" i="2"/>
  <c r="F110" i="2"/>
  <c r="H110" i="2"/>
  <c r="P110" i="2"/>
  <c r="J110" i="2"/>
  <c r="L110" i="2"/>
  <c r="N110" i="2"/>
  <c r="R110" i="2"/>
  <c r="T110" i="2"/>
  <c r="V110" i="2"/>
  <c r="X110" i="2"/>
  <c r="Z110" i="2"/>
  <c r="E111" i="2"/>
  <c r="G111" i="2"/>
  <c r="O111" i="2"/>
  <c r="I111" i="2"/>
  <c r="K111" i="2"/>
  <c r="M111" i="2"/>
  <c r="Q111" i="2"/>
  <c r="S111" i="2"/>
  <c r="U111" i="2"/>
  <c r="W111" i="2"/>
  <c r="Y111" i="2"/>
  <c r="H111" i="2"/>
  <c r="J111" i="2"/>
  <c r="N111" i="2"/>
  <c r="P111" i="2"/>
  <c r="T111" i="2"/>
  <c r="V111" i="2"/>
  <c r="X111" i="2"/>
  <c r="Z111" i="2"/>
  <c r="G112" i="2"/>
  <c r="I112" i="2"/>
  <c r="M112" i="2"/>
  <c r="O112" i="2"/>
  <c r="S112" i="2"/>
  <c r="U112" i="2"/>
  <c r="Y112" i="2"/>
  <c r="H112" i="2"/>
  <c r="J112" i="2"/>
  <c r="N112" i="2"/>
  <c r="P112" i="2"/>
  <c r="T112" i="2"/>
  <c r="V112" i="2"/>
  <c r="Z112" i="2"/>
  <c r="G113" i="2"/>
  <c r="W254" i="2"/>
  <c r="Y113" i="2"/>
  <c r="H254" i="2"/>
  <c r="P113" i="2"/>
  <c r="T113" i="2"/>
  <c r="G114" i="2"/>
  <c r="I114" i="2"/>
  <c r="M114" i="2"/>
  <c r="O114" i="2"/>
  <c r="S114" i="2"/>
  <c r="U114" i="2"/>
  <c r="Y114" i="2"/>
  <c r="H114" i="2"/>
  <c r="P114" i="2"/>
  <c r="V114" i="2"/>
  <c r="G115" i="2"/>
  <c r="I115" i="2"/>
  <c r="M115" i="2"/>
  <c r="O115" i="2"/>
  <c r="Q115" i="2"/>
  <c r="S115" i="2"/>
  <c r="U115" i="2"/>
  <c r="Y115" i="2"/>
  <c r="V115" i="2"/>
  <c r="X115" i="2"/>
  <c r="H116" i="2"/>
  <c r="V116" i="2"/>
  <c r="H117" i="2"/>
  <c r="G118" i="2"/>
  <c r="I118" i="2"/>
  <c r="M118" i="2"/>
  <c r="O118" i="2"/>
  <c r="S118" i="2"/>
  <c r="U118" i="2"/>
  <c r="Y118" i="2"/>
  <c r="F118" i="2"/>
  <c r="L118" i="2"/>
  <c r="J118" i="2"/>
  <c r="N118" i="2"/>
  <c r="P118" i="2"/>
  <c r="R118" i="2"/>
  <c r="T118" i="2"/>
  <c r="V118" i="2"/>
  <c r="X118" i="2"/>
  <c r="Z118" i="2"/>
  <c r="I119" i="2"/>
  <c r="F119" i="2"/>
  <c r="L119" i="2"/>
  <c r="H119" i="2"/>
  <c r="J119" i="2"/>
  <c r="N119" i="2"/>
  <c r="P119" i="2"/>
  <c r="R119" i="2"/>
  <c r="T119" i="2"/>
  <c r="V119" i="2"/>
  <c r="X119" i="2"/>
  <c r="Z119" i="2"/>
  <c r="G120" i="2"/>
  <c r="I120" i="2"/>
  <c r="M120" i="2"/>
  <c r="O120" i="2"/>
  <c r="S120" i="2"/>
  <c r="U120" i="2"/>
  <c r="Y120" i="2"/>
  <c r="H120" i="2"/>
  <c r="G121" i="2"/>
  <c r="F121" i="2"/>
  <c r="L121" i="2"/>
  <c r="H121" i="2"/>
  <c r="J121" i="2"/>
  <c r="N121" i="2"/>
  <c r="P121" i="2"/>
  <c r="R121" i="2"/>
  <c r="T121" i="2"/>
  <c r="V121" i="2"/>
  <c r="X121" i="2"/>
  <c r="Z121" i="2"/>
  <c r="E122" i="2"/>
  <c r="K122" i="2"/>
  <c r="G122" i="2"/>
  <c r="I122" i="2"/>
  <c r="M122" i="2"/>
  <c r="O122" i="2"/>
  <c r="Q122" i="2"/>
  <c r="S122" i="2"/>
  <c r="U122" i="2"/>
  <c r="W122" i="2"/>
  <c r="Y122" i="2"/>
  <c r="H122" i="2"/>
  <c r="Q123" i="2"/>
  <c r="H123" i="2"/>
  <c r="N123" i="2"/>
  <c r="V123" i="2"/>
  <c r="I124" i="2"/>
  <c r="S124" i="2"/>
  <c r="W124" i="2"/>
  <c r="Z124" i="2"/>
  <c r="H124" i="2"/>
  <c r="J124" i="2"/>
  <c r="N124" i="2"/>
  <c r="P124" i="2"/>
  <c r="T124" i="2"/>
  <c r="V124" i="2"/>
  <c r="E125" i="2"/>
  <c r="K125" i="2"/>
  <c r="G125" i="2"/>
  <c r="I125" i="2"/>
  <c r="M125" i="2"/>
  <c r="O125" i="2"/>
  <c r="Q125" i="2"/>
  <c r="S125" i="2"/>
  <c r="U125" i="2"/>
  <c r="W125" i="2"/>
  <c r="Y125" i="2"/>
  <c r="J125" i="2"/>
  <c r="N125" i="2"/>
  <c r="P125" i="2"/>
  <c r="T125" i="2"/>
  <c r="V125" i="2"/>
  <c r="Z125" i="2"/>
  <c r="E126" i="2"/>
  <c r="K126" i="2"/>
  <c r="G126" i="2"/>
  <c r="I126" i="2"/>
  <c r="M126" i="2"/>
  <c r="O126" i="2"/>
  <c r="Q126" i="2"/>
  <c r="S126" i="2"/>
  <c r="U126" i="2"/>
  <c r="W126" i="2"/>
  <c r="Y126" i="2"/>
  <c r="P126" i="2"/>
  <c r="E127" i="2"/>
  <c r="K127" i="2"/>
  <c r="G127" i="2"/>
  <c r="I127" i="2"/>
  <c r="M127" i="2"/>
  <c r="O127" i="2"/>
  <c r="Q127" i="2"/>
  <c r="S127" i="2"/>
  <c r="U127" i="2"/>
  <c r="W127" i="2"/>
  <c r="Y127" i="2"/>
  <c r="H127" i="2"/>
  <c r="J127" i="2"/>
  <c r="N127" i="2"/>
  <c r="P127" i="2"/>
  <c r="T127" i="2"/>
  <c r="V127" i="2"/>
  <c r="Z127" i="2"/>
  <c r="E128" i="2"/>
  <c r="K128" i="2"/>
  <c r="G128" i="2"/>
  <c r="I128" i="2"/>
  <c r="M128" i="2"/>
  <c r="O128" i="2"/>
  <c r="Q128" i="2"/>
  <c r="S128" i="2"/>
  <c r="U128" i="2"/>
  <c r="W128" i="2"/>
  <c r="Y128" i="2"/>
  <c r="F128" i="2"/>
  <c r="L128" i="2"/>
  <c r="H128" i="2"/>
  <c r="J128" i="2"/>
  <c r="N128" i="2"/>
  <c r="P128" i="2"/>
  <c r="R128" i="2"/>
  <c r="T128" i="2"/>
  <c r="V128" i="2"/>
  <c r="X128" i="2"/>
  <c r="Z128" i="2"/>
  <c r="G129" i="2"/>
  <c r="I129" i="2"/>
  <c r="M129" i="2"/>
  <c r="O129" i="2"/>
  <c r="U129" i="2"/>
  <c r="Y129" i="2"/>
  <c r="F129" i="2"/>
  <c r="H129" i="2"/>
  <c r="J129" i="2"/>
  <c r="L129" i="2"/>
  <c r="N129" i="2"/>
  <c r="P129" i="2"/>
  <c r="R129" i="2"/>
  <c r="T129" i="2"/>
  <c r="V129" i="2"/>
  <c r="X129" i="2"/>
  <c r="Z129" i="2"/>
  <c r="E130" i="2"/>
  <c r="G130" i="2"/>
  <c r="O130" i="2"/>
  <c r="I130" i="2"/>
  <c r="K130" i="2"/>
  <c r="M130" i="2"/>
  <c r="Q130" i="2"/>
  <c r="S130" i="2"/>
  <c r="U130" i="2"/>
  <c r="W130" i="2"/>
  <c r="Y130" i="2"/>
  <c r="H130" i="2"/>
  <c r="J130" i="2"/>
  <c r="P130" i="2"/>
  <c r="F131" i="2"/>
  <c r="H131" i="2"/>
  <c r="P131" i="2"/>
  <c r="J131" i="2"/>
  <c r="L131" i="2"/>
  <c r="N131" i="2"/>
  <c r="R131" i="2"/>
  <c r="T131" i="2"/>
  <c r="V131" i="2"/>
  <c r="X131" i="2"/>
  <c r="Z131" i="2"/>
  <c r="Q131" i="2"/>
  <c r="U131" i="2"/>
  <c r="E132" i="2"/>
  <c r="G132" i="2"/>
  <c r="O132" i="2"/>
  <c r="I132" i="2"/>
  <c r="K132" i="2"/>
  <c r="M132" i="2"/>
  <c r="Q132" i="2"/>
  <c r="S132" i="2"/>
  <c r="U132" i="2"/>
  <c r="W132" i="2"/>
  <c r="Y132" i="2"/>
  <c r="J132" i="2"/>
  <c r="P132" i="2"/>
  <c r="H133" i="2"/>
  <c r="J133" i="2"/>
  <c r="N133" i="2"/>
  <c r="P133" i="2"/>
  <c r="T133" i="2"/>
  <c r="V133" i="2"/>
  <c r="Z133" i="2"/>
  <c r="G134" i="2"/>
  <c r="I134" i="2"/>
  <c r="M134" i="2"/>
  <c r="O134" i="2"/>
  <c r="S134" i="2"/>
  <c r="U134" i="2"/>
  <c r="Y134" i="2"/>
  <c r="F134" i="2"/>
  <c r="L134" i="2"/>
  <c r="H134" i="2"/>
  <c r="J134" i="2"/>
  <c r="N134" i="2"/>
  <c r="P134" i="2"/>
  <c r="R134" i="2"/>
  <c r="T134" i="2"/>
  <c r="V134" i="2"/>
  <c r="X134" i="2"/>
  <c r="Z134" i="2"/>
  <c r="F135" i="2"/>
  <c r="L135" i="2"/>
  <c r="H135" i="2"/>
  <c r="J135" i="2"/>
  <c r="N135" i="2"/>
  <c r="P135" i="2"/>
  <c r="R135" i="2"/>
  <c r="T135" i="2"/>
  <c r="V135" i="2"/>
  <c r="X135" i="2"/>
  <c r="Z135" i="2"/>
  <c r="G135" i="2"/>
  <c r="W135" i="2"/>
  <c r="U136" i="2"/>
  <c r="G139" i="2"/>
  <c r="H139" i="2"/>
  <c r="G140" i="2"/>
  <c r="O140" i="2"/>
  <c r="Q140" i="2"/>
  <c r="H140" i="2"/>
  <c r="T140" i="2"/>
  <c r="X140" i="2"/>
  <c r="G141" i="2"/>
  <c r="I141" i="2"/>
  <c r="M141" i="2"/>
  <c r="O141" i="2"/>
  <c r="S141" i="2"/>
  <c r="U141" i="2"/>
  <c r="Y141" i="2"/>
  <c r="J141" i="2"/>
  <c r="X141" i="2"/>
  <c r="G143" i="2"/>
  <c r="I143" i="2"/>
  <c r="Q143" i="2"/>
  <c r="E144" i="2"/>
  <c r="G144" i="2"/>
  <c r="O144" i="2"/>
  <c r="I144" i="2"/>
  <c r="K144" i="2"/>
  <c r="M144" i="2"/>
  <c r="Q144" i="2"/>
  <c r="S144" i="2"/>
  <c r="U144" i="2"/>
  <c r="W144" i="2"/>
  <c r="Y144" i="2"/>
  <c r="F144" i="2"/>
  <c r="J144" i="2"/>
  <c r="L144" i="2"/>
  <c r="N144" i="2"/>
  <c r="P144" i="2"/>
  <c r="R144" i="2"/>
  <c r="T144" i="2"/>
  <c r="V144" i="2"/>
  <c r="X144" i="2"/>
  <c r="Z144" i="2"/>
  <c r="M145" i="2"/>
  <c r="U145" i="2"/>
  <c r="W145" i="2"/>
  <c r="J145" i="2"/>
  <c r="I146" i="2"/>
  <c r="M146" i="2"/>
  <c r="O146" i="2"/>
  <c r="S146" i="2"/>
  <c r="U146" i="2"/>
  <c r="W146" i="2"/>
  <c r="P146" i="2"/>
  <c r="H147" i="2"/>
  <c r="J147" i="2"/>
  <c r="L147" i="2"/>
  <c r="N147" i="2"/>
  <c r="P147" i="2"/>
  <c r="R147" i="2"/>
  <c r="T147" i="2"/>
  <c r="V147" i="2"/>
  <c r="X147" i="2"/>
  <c r="Z147" i="2"/>
  <c r="E147" i="2"/>
  <c r="K147" i="2"/>
  <c r="G147" i="2"/>
  <c r="I147" i="2"/>
  <c r="M147" i="2"/>
  <c r="O147" i="2"/>
  <c r="Q147" i="2"/>
  <c r="S147" i="2"/>
  <c r="U147" i="2"/>
  <c r="W147" i="2"/>
  <c r="Y147" i="2"/>
  <c r="G148" i="2"/>
  <c r="M148" i="2"/>
  <c r="O148" i="2"/>
  <c r="S148" i="2"/>
  <c r="U148" i="2"/>
  <c r="Y148" i="2"/>
  <c r="H148" i="2"/>
  <c r="J148" i="2"/>
  <c r="N148" i="2"/>
  <c r="P148" i="2"/>
  <c r="T148" i="2"/>
  <c r="V148" i="2"/>
  <c r="Z148" i="2"/>
  <c r="H149" i="2"/>
  <c r="J149" i="2"/>
  <c r="N149" i="2"/>
  <c r="P149" i="2"/>
  <c r="T149" i="2"/>
  <c r="V149" i="2"/>
  <c r="Z149" i="2"/>
  <c r="I149" i="2"/>
  <c r="G150" i="2"/>
  <c r="F150" i="2"/>
  <c r="L150" i="2"/>
  <c r="J150" i="2"/>
  <c r="N150" i="2"/>
  <c r="P150" i="2"/>
  <c r="R150" i="2"/>
  <c r="T150" i="2"/>
  <c r="V150" i="2"/>
  <c r="X150" i="2"/>
  <c r="Z150" i="2"/>
  <c r="W151" i="2"/>
  <c r="F151" i="2"/>
  <c r="L151" i="2"/>
  <c r="H151" i="2"/>
  <c r="J151" i="2"/>
  <c r="N151" i="2"/>
  <c r="P151" i="2"/>
  <c r="R151" i="2"/>
  <c r="T151" i="2"/>
  <c r="V151" i="2"/>
  <c r="X151" i="2"/>
  <c r="Z151" i="2"/>
  <c r="E152" i="2"/>
  <c r="K152" i="2"/>
  <c r="G152" i="2"/>
  <c r="I152" i="2"/>
  <c r="M152" i="2"/>
  <c r="O152" i="2"/>
  <c r="Q152" i="2"/>
  <c r="S152" i="2"/>
  <c r="U152" i="2"/>
  <c r="W152" i="2"/>
  <c r="Y152" i="2"/>
  <c r="H152" i="2"/>
  <c r="R152" i="2"/>
  <c r="G153" i="2"/>
  <c r="Q153" i="2"/>
  <c r="H153" i="2"/>
  <c r="T153" i="2"/>
  <c r="H154" i="2"/>
  <c r="J154" i="2"/>
  <c r="N154" i="2"/>
  <c r="P154" i="2"/>
  <c r="T154" i="2"/>
  <c r="V154" i="2"/>
  <c r="Z154" i="2"/>
  <c r="G154" i="2"/>
  <c r="O155" i="2"/>
  <c r="Y155" i="2"/>
  <c r="N155" i="2"/>
  <c r="J156" i="2"/>
  <c r="N156" i="2"/>
  <c r="P156" i="2"/>
  <c r="R156" i="2"/>
  <c r="T156" i="2"/>
  <c r="V156" i="2"/>
  <c r="Z156" i="2"/>
  <c r="G156" i="2"/>
  <c r="U157" i="2"/>
  <c r="M159" i="2"/>
  <c r="O159" i="2"/>
  <c r="G160" i="2"/>
  <c r="I160" i="2"/>
  <c r="M160" i="2"/>
  <c r="O160" i="2"/>
  <c r="S160" i="2"/>
  <c r="U160" i="2"/>
  <c r="Y160" i="2"/>
  <c r="H160" i="2"/>
  <c r="J160" i="2"/>
  <c r="N160" i="2"/>
  <c r="P160" i="2"/>
  <c r="T160" i="2"/>
  <c r="V160" i="2"/>
  <c r="Z160" i="2"/>
  <c r="G162" i="2"/>
  <c r="R162" i="2"/>
  <c r="M163" i="2"/>
  <c r="F163" i="2"/>
  <c r="H163" i="2"/>
  <c r="J163" i="2"/>
  <c r="L163" i="2"/>
  <c r="N163" i="2"/>
  <c r="P163" i="2"/>
  <c r="R163" i="2"/>
  <c r="T163" i="2"/>
  <c r="V163" i="2"/>
  <c r="X163" i="2"/>
  <c r="Z163" i="2"/>
  <c r="H164" i="2"/>
  <c r="J164" i="2"/>
  <c r="N164" i="2"/>
  <c r="P164" i="2"/>
  <c r="T164" i="2"/>
  <c r="V164" i="2"/>
  <c r="Z164" i="2"/>
  <c r="I164" i="2"/>
  <c r="G165" i="2"/>
  <c r="U165" i="2"/>
  <c r="W165" i="2"/>
  <c r="H165" i="2"/>
  <c r="J165" i="2"/>
  <c r="N165" i="2"/>
  <c r="P165" i="2"/>
  <c r="T165" i="2"/>
  <c r="V165" i="2"/>
  <c r="Z165" i="2"/>
  <c r="O166" i="2"/>
  <c r="P166" i="2"/>
  <c r="Z166" i="2"/>
  <c r="H167" i="2"/>
  <c r="J167" i="2"/>
  <c r="N167" i="2"/>
  <c r="P167" i="2"/>
  <c r="T167" i="2"/>
  <c r="V167" i="2"/>
  <c r="Z167" i="2"/>
  <c r="G167" i="2"/>
  <c r="F168" i="2"/>
  <c r="I168" i="2"/>
  <c r="S168" i="2"/>
  <c r="U168" i="2"/>
  <c r="Y168" i="2"/>
  <c r="H168" i="2"/>
  <c r="N168" i="2"/>
  <c r="E169" i="2"/>
  <c r="G169" i="2"/>
  <c r="O169" i="2"/>
  <c r="I169" i="2"/>
  <c r="K169" i="2"/>
  <c r="M169" i="2"/>
  <c r="Q169" i="2"/>
  <c r="S169" i="2"/>
  <c r="U169" i="2"/>
  <c r="W169" i="2"/>
  <c r="Y169" i="2"/>
  <c r="H169" i="2"/>
  <c r="J169" i="2"/>
  <c r="N169" i="2"/>
  <c r="P169" i="2"/>
  <c r="T169" i="2"/>
  <c r="V169" i="2"/>
  <c r="G170" i="2"/>
  <c r="U170" i="2"/>
  <c r="F170" i="2"/>
  <c r="H170" i="2"/>
  <c r="L170" i="2"/>
  <c r="J170" i="2"/>
  <c r="N170" i="2"/>
  <c r="P170" i="2"/>
  <c r="R170" i="2"/>
  <c r="T170" i="2"/>
  <c r="V170" i="2"/>
  <c r="X170" i="2"/>
  <c r="Z170" i="2"/>
  <c r="G171" i="2"/>
  <c r="W171" i="2"/>
  <c r="G174" i="2"/>
  <c r="W174" i="2"/>
  <c r="V174" i="2"/>
  <c r="E175" i="2"/>
  <c r="K175" i="2"/>
  <c r="G175" i="2"/>
  <c r="I175" i="2"/>
  <c r="M175" i="2"/>
  <c r="O175" i="2"/>
  <c r="Q175" i="2"/>
  <c r="S175" i="2"/>
  <c r="U175" i="2"/>
  <c r="W175" i="2"/>
  <c r="Y175" i="2"/>
  <c r="F175" i="2"/>
  <c r="L175" i="2"/>
  <c r="J175" i="2"/>
  <c r="N175" i="2"/>
  <c r="P175" i="2"/>
  <c r="R175" i="2"/>
  <c r="T175" i="2"/>
  <c r="V175" i="2"/>
  <c r="X175" i="2"/>
  <c r="Z175" i="2"/>
  <c r="E176" i="2"/>
  <c r="K176" i="2"/>
  <c r="G176" i="2"/>
  <c r="I176" i="2"/>
  <c r="M176" i="2"/>
  <c r="O176" i="2"/>
  <c r="Q176" i="2"/>
  <c r="S176" i="2"/>
  <c r="U176" i="2"/>
  <c r="W176" i="2"/>
  <c r="Y176" i="2"/>
  <c r="F178" i="2"/>
  <c r="L178" i="2"/>
  <c r="H178" i="2"/>
  <c r="J178" i="2"/>
  <c r="N178" i="2"/>
  <c r="P178" i="2"/>
  <c r="R178" i="2"/>
  <c r="T178" i="2"/>
  <c r="V178" i="2"/>
  <c r="X178" i="2"/>
  <c r="Z178" i="2"/>
  <c r="E179" i="2"/>
  <c r="K179" i="2"/>
  <c r="G179" i="2"/>
  <c r="I179" i="2"/>
  <c r="M179" i="2"/>
  <c r="O179" i="2"/>
  <c r="Q179" i="2"/>
  <c r="S179" i="2"/>
  <c r="U179" i="2"/>
  <c r="W179" i="2"/>
  <c r="Y179" i="2"/>
  <c r="V179" i="2"/>
  <c r="H182" i="2"/>
  <c r="J182" i="2"/>
  <c r="N182" i="2"/>
  <c r="P182" i="2"/>
  <c r="T182" i="2"/>
  <c r="V182" i="2"/>
  <c r="Z182" i="2"/>
  <c r="G182" i="2"/>
  <c r="I182" i="2"/>
  <c r="G183" i="2"/>
  <c r="I183" i="2"/>
  <c r="H183" i="2"/>
  <c r="G184" i="2"/>
  <c r="H184" i="2"/>
  <c r="J184" i="2"/>
  <c r="N184" i="2"/>
  <c r="P184" i="2"/>
  <c r="T184" i="2"/>
  <c r="V184" i="2"/>
  <c r="Z184" i="2"/>
  <c r="N185" i="2"/>
  <c r="E187" i="2"/>
  <c r="G187" i="2"/>
  <c r="O187" i="2"/>
  <c r="I187" i="2"/>
  <c r="K187" i="2"/>
  <c r="M187" i="2"/>
  <c r="Q187" i="2"/>
  <c r="S187" i="2"/>
  <c r="U187" i="2"/>
  <c r="W187" i="2"/>
  <c r="Y187" i="2"/>
  <c r="G188" i="2"/>
  <c r="I188" i="2"/>
  <c r="M188" i="2"/>
  <c r="H188" i="2"/>
  <c r="J188" i="2"/>
  <c r="N188" i="2"/>
  <c r="P188" i="2"/>
  <c r="T188" i="2"/>
  <c r="V188" i="2"/>
  <c r="Z188" i="2"/>
  <c r="G195" i="2"/>
  <c r="I195" i="2"/>
  <c r="M195" i="2"/>
  <c r="O195" i="2"/>
  <c r="S195" i="2"/>
  <c r="U195" i="2"/>
  <c r="Y195" i="2"/>
  <c r="H195" i="2"/>
  <c r="J195" i="2"/>
  <c r="N195" i="2"/>
  <c r="P195" i="2"/>
  <c r="T195" i="2"/>
  <c r="V195" i="2"/>
  <c r="Z195" i="2"/>
  <c r="S261" i="2"/>
  <c r="U261" i="2"/>
  <c r="Y261" i="2"/>
  <c r="H261" i="2"/>
  <c r="J261" i="2"/>
  <c r="N261" i="2"/>
  <c r="P261" i="2"/>
  <c r="T261" i="2"/>
  <c r="V261" i="2"/>
  <c r="Z261" i="2"/>
  <c r="G197" i="2"/>
  <c r="S197" i="2"/>
  <c r="F197" i="2"/>
  <c r="L197" i="2"/>
  <c r="H197" i="2"/>
  <c r="J197" i="2"/>
  <c r="N197" i="2"/>
  <c r="P197" i="2"/>
  <c r="R197" i="2"/>
  <c r="T197" i="2"/>
  <c r="V197" i="2"/>
  <c r="X197" i="2"/>
  <c r="Z197" i="2"/>
  <c r="Q198" i="2"/>
  <c r="J198" i="2"/>
  <c r="T198" i="2"/>
  <c r="V198" i="2"/>
  <c r="H199" i="2"/>
  <c r="P199" i="2"/>
  <c r="H202" i="2"/>
  <c r="W202" i="2"/>
  <c r="J202" i="2"/>
  <c r="N202" i="2"/>
  <c r="P202" i="2"/>
  <c r="T202" i="2"/>
  <c r="V202" i="2"/>
  <c r="Z202" i="2"/>
  <c r="I204" i="2"/>
  <c r="M204" i="2"/>
  <c r="O204" i="2"/>
  <c r="S204" i="2"/>
  <c r="U204" i="2"/>
  <c r="Y204" i="2"/>
  <c r="F204" i="2"/>
  <c r="H204" i="2"/>
  <c r="P204" i="2"/>
  <c r="J204" i="2"/>
  <c r="L204" i="2"/>
  <c r="N204" i="2"/>
  <c r="R204" i="2"/>
  <c r="T204" i="2"/>
  <c r="V204" i="2"/>
  <c r="X204" i="2"/>
  <c r="Z204" i="2"/>
  <c r="E207" i="2"/>
  <c r="K207" i="2"/>
  <c r="G207" i="2"/>
  <c r="I207" i="2"/>
  <c r="M207" i="2"/>
  <c r="O207" i="2"/>
  <c r="Q207" i="2"/>
  <c r="S207" i="2"/>
  <c r="U207" i="2"/>
  <c r="W207" i="2"/>
  <c r="Y207" i="2"/>
  <c r="H207" i="2"/>
  <c r="N216" i="2"/>
  <c r="H220" i="2"/>
  <c r="J220" i="2"/>
  <c r="N220" i="2"/>
  <c r="P220" i="2"/>
  <c r="T220" i="2"/>
  <c r="V220" i="2"/>
  <c r="X220" i="2"/>
  <c r="Z220" i="2"/>
  <c r="M220" i="2"/>
  <c r="U220" i="2"/>
  <c r="G221" i="2"/>
  <c r="U221" i="2"/>
  <c r="R221" i="2"/>
  <c r="I223" i="2"/>
  <c r="M223" i="2"/>
  <c r="H223" i="2"/>
  <c r="G224" i="2"/>
  <c r="U224" i="2"/>
  <c r="P224" i="2"/>
  <c r="T224" i="2"/>
  <c r="Z224" i="2"/>
  <c r="E228" i="2"/>
  <c r="K228" i="2"/>
  <c r="G228" i="2"/>
  <c r="I228" i="2"/>
  <c r="M228" i="2"/>
  <c r="O228" i="2"/>
  <c r="Q228" i="2"/>
  <c r="S228" i="2"/>
  <c r="U228" i="2"/>
  <c r="W228" i="2"/>
  <c r="Y228" i="2"/>
  <c r="H228" i="2"/>
  <c r="J228" i="2"/>
  <c r="N228" i="2"/>
  <c r="P228" i="2"/>
  <c r="T228" i="2"/>
  <c r="V228" i="2"/>
  <c r="Z228" i="2"/>
  <c r="F229" i="2"/>
  <c r="L229" i="2"/>
  <c r="H229" i="2"/>
  <c r="J229" i="2"/>
  <c r="N229" i="2"/>
  <c r="P229" i="2"/>
  <c r="R229" i="2"/>
  <c r="T229" i="2"/>
  <c r="V229" i="2"/>
  <c r="X229" i="2"/>
  <c r="Z229" i="2"/>
  <c r="F230" i="2"/>
  <c r="H230" i="2"/>
  <c r="P230" i="2"/>
  <c r="J230" i="2"/>
  <c r="L230" i="2"/>
  <c r="N230" i="2"/>
  <c r="R230" i="2"/>
  <c r="T230" i="2"/>
  <c r="V230" i="2"/>
  <c r="X230" i="2"/>
  <c r="Z230" i="2"/>
  <c r="G230" i="2"/>
  <c r="W230" i="2"/>
  <c r="H234" i="2"/>
  <c r="S234" i="2"/>
  <c r="F234" i="2"/>
  <c r="P234" i="2"/>
  <c r="J234" i="2"/>
  <c r="L234" i="2"/>
  <c r="N234" i="2"/>
  <c r="R234" i="2"/>
  <c r="T234" i="2"/>
  <c r="V234" i="2"/>
  <c r="X234" i="2"/>
  <c r="Z234" i="2"/>
  <c r="E260" i="2"/>
  <c r="K260" i="2"/>
  <c r="I260" i="2"/>
  <c r="M260" i="2"/>
  <c r="O260" i="2"/>
  <c r="Q260" i="2"/>
  <c r="S260" i="2"/>
  <c r="U260" i="2"/>
  <c r="W260" i="2"/>
  <c r="Y260" i="2"/>
  <c r="I236" i="2"/>
  <c r="U236" i="2"/>
  <c r="T236" i="2"/>
  <c r="X236" i="2"/>
  <c r="H237" i="2"/>
  <c r="H238" i="2"/>
  <c r="J238" i="2"/>
  <c r="N238" i="2"/>
  <c r="P238" i="2"/>
  <c r="T238" i="2"/>
  <c r="V238" i="2"/>
  <c r="Z238" i="2"/>
  <c r="G240" i="2"/>
  <c r="I240" i="2"/>
  <c r="M240" i="2"/>
  <c r="O240" i="2"/>
  <c r="S240" i="2"/>
  <c r="U240" i="2"/>
  <c r="Y240" i="2"/>
  <c r="J240" i="2"/>
  <c r="R240" i="2"/>
  <c r="G243" i="2"/>
  <c r="I243" i="2"/>
  <c r="M243" i="2"/>
  <c r="O243" i="2"/>
  <c r="S243" i="2"/>
  <c r="U243" i="2"/>
  <c r="Y243" i="2"/>
  <c r="E245" i="2"/>
  <c r="G245" i="2"/>
  <c r="O245" i="2"/>
  <c r="I245" i="2"/>
  <c r="K245" i="2"/>
  <c r="M245" i="2"/>
  <c r="Q245" i="2"/>
  <c r="S245" i="2"/>
  <c r="U245" i="2"/>
  <c r="W245" i="2"/>
  <c r="Y245" i="2"/>
  <c r="H245" i="2"/>
  <c r="R245" i="2"/>
  <c r="G257" i="2"/>
  <c r="U257" i="2"/>
  <c r="F257" i="2"/>
  <c r="H257" i="2"/>
  <c r="J257" i="2"/>
  <c r="L257" i="2"/>
  <c r="N257" i="2"/>
  <c r="P257" i="2"/>
  <c r="R257" i="2"/>
  <c r="T257" i="2"/>
  <c r="V257" i="2"/>
  <c r="X257" i="2"/>
  <c r="Z257" i="2"/>
  <c r="G262" i="2"/>
  <c r="W262" i="2"/>
  <c r="H262" i="2"/>
  <c r="R262" i="2"/>
  <c r="O263" i="2"/>
  <c r="U263" i="2"/>
  <c r="H263" i="2"/>
  <c r="J263" i="2"/>
  <c r="N263" i="2"/>
  <c r="P263" i="2"/>
  <c r="T263" i="2"/>
  <c r="V263" i="2"/>
  <c r="Z263" i="2"/>
  <c r="F264" i="2"/>
  <c r="L264" i="2"/>
  <c r="H264" i="2"/>
  <c r="J264" i="2"/>
  <c r="N264" i="2"/>
  <c r="P264" i="2"/>
  <c r="R264" i="2"/>
  <c r="T264" i="2"/>
  <c r="V264" i="2"/>
  <c r="X264" i="2"/>
  <c r="Z264" i="2"/>
  <c r="O264" i="2"/>
  <c r="G265" i="2"/>
  <c r="W265" i="2"/>
  <c r="G266" i="2"/>
  <c r="W266" i="2"/>
  <c r="Y266" i="2"/>
  <c r="F266" i="2"/>
  <c r="L266" i="2"/>
  <c r="H266" i="2"/>
  <c r="J266" i="2"/>
  <c r="N266" i="2"/>
  <c r="P266" i="2"/>
  <c r="R266" i="2"/>
  <c r="T266" i="2"/>
  <c r="V266" i="2"/>
  <c r="X266" i="2"/>
  <c r="Z266" i="2"/>
  <c r="G268" i="2"/>
  <c r="H268" i="2"/>
  <c r="V268" i="2"/>
  <c r="W269" i="2"/>
  <c r="J269" i="2"/>
  <c r="V269" i="2"/>
  <c r="E270" i="2"/>
  <c r="K270" i="2"/>
  <c r="G270" i="2"/>
  <c r="I270" i="2"/>
  <c r="M270" i="2"/>
  <c r="O270" i="2"/>
  <c r="Q270" i="2"/>
  <c r="S270" i="2"/>
  <c r="U270" i="2"/>
  <c r="W270" i="2"/>
  <c r="Y270" i="2"/>
  <c r="F270" i="2"/>
  <c r="H270" i="2"/>
  <c r="L270" i="2"/>
  <c r="J270" i="2"/>
  <c r="N270" i="2"/>
  <c r="P270" i="2"/>
  <c r="R270" i="2"/>
  <c r="T270" i="2"/>
  <c r="V270" i="2"/>
  <c r="X270" i="2"/>
  <c r="Z270" i="2"/>
  <c r="E271" i="2"/>
  <c r="K271" i="2"/>
  <c r="G271" i="2"/>
  <c r="I271" i="2"/>
  <c r="M271" i="2"/>
  <c r="O271" i="2"/>
  <c r="Q271" i="2"/>
  <c r="S271" i="2"/>
  <c r="U271" i="2"/>
  <c r="W271" i="2"/>
  <c r="Y271" i="2"/>
  <c r="J271" i="2"/>
  <c r="U272" i="2"/>
  <c r="H272" i="2"/>
  <c r="J272" i="2"/>
  <c r="N272" i="2"/>
  <c r="P272" i="2"/>
  <c r="T272" i="2"/>
  <c r="V272" i="2"/>
  <c r="Z272" i="2"/>
  <c r="H273" i="2"/>
  <c r="J273" i="2"/>
  <c r="N273" i="2"/>
  <c r="P273" i="2"/>
  <c r="T273" i="2"/>
  <c r="V273" i="2"/>
  <c r="Z273" i="2"/>
  <c r="M273" i="2"/>
  <c r="O273" i="2"/>
  <c r="G274" i="2"/>
  <c r="F274" i="2"/>
  <c r="H274" i="2"/>
  <c r="L274" i="2"/>
  <c r="J274" i="2"/>
  <c r="N274" i="2"/>
  <c r="P274" i="2"/>
  <c r="R274" i="2"/>
  <c r="T274" i="2"/>
  <c r="V274" i="2"/>
  <c r="X274" i="2"/>
  <c r="Z274" i="2"/>
  <c r="I274" i="2"/>
  <c r="M274" i="2"/>
  <c r="O274" i="2"/>
  <c r="S274" i="2"/>
  <c r="U274" i="2"/>
  <c r="Y274" i="2"/>
  <c r="H275" i="2"/>
  <c r="E275" i="2"/>
  <c r="K275" i="2"/>
  <c r="G275" i="2"/>
  <c r="I275" i="2"/>
  <c r="M275" i="2"/>
  <c r="O275" i="2"/>
  <c r="Q275" i="2"/>
  <c r="S275" i="2"/>
  <c r="U275" i="2"/>
  <c r="W275" i="2"/>
  <c r="Y275" i="2"/>
  <c r="V275" i="2"/>
  <c r="X275" i="2"/>
  <c r="Z275" i="2"/>
  <c r="G276" i="2"/>
  <c r="I276" i="2"/>
  <c r="H276" i="2"/>
  <c r="J276" i="2"/>
  <c r="N276" i="2"/>
  <c r="T276" i="2"/>
  <c r="V276" i="2"/>
  <c r="Z276" i="2"/>
  <c r="G282" i="2"/>
  <c r="I282" i="2"/>
  <c r="M282" i="2"/>
  <c r="O282" i="2"/>
  <c r="S282" i="2"/>
  <c r="U282" i="2"/>
  <c r="W282" i="2"/>
  <c r="Y282" i="2"/>
  <c r="H282" i="2"/>
  <c r="J282" i="2"/>
  <c r="N282" i="2"/>
  <c r="P282" i="2"/>
  <c r="T282" i="2"/>
  <c r="V282" i="2"/>
  <c r="Z282" i="2"/>
  <c r="O283" i="2"/>
  <c r="U283" i="2"/>
  <c r="W283" i="2"/>
  <c r="Z283" i="2"/>
  <c r="I284" i="2"/>
  <c r="M284" i="2"/>
  <c r="U284" i="2"/>
  <c r="H284" i="2"/>
  <c r="U296" i="2"/>
  <c r="H296" i="2"/>
  <c r="N296" i="2"/>
  <c r="P296" i="2"/>
  <c r="T296" i="2"/>
  <c r="V296" i="2"/>
  <c r="X296" i="2"/>
  <c r="Z296" i="2"/>
  <c r="G297" i="2"/>
  <c r="U297" i="2"/>
  <c r="J297" i="2"/>
  <c r="P297" i="2"/>
  <c r="X297" i="2"/>
  <c r="H298" i="2"/>
  <c r="N298" i="2"/>
  <c r="P298" i="2"/>
  <c r="T298" i="2"/>
  <c r="V298" i="2"/>
  <c r="Z298" i="2"/>
  <c r="G299" i="2"/>
  <c r="S299" i="2"/>
  <c r="I300" i="2"/>
  <c r="M300" i="2"/>
  <c r="O300" i="2"/>
  <c r="S300" i="2"/>
  <c r="U300" i="2"/>
  <c r="Y300" i="2"/>
  <c r="H300" i="2"/>
  <c r="J300" i="2"/>
  <c r="N300" i="2"/>
  <c r="P300" i="2"/>
  <c r="T300" i="2"/>
  <c r="Z300" i="2"/>
  <c r="O302" i="2"/>
  <c r="U302" i="2"/>
  <c r="H302" i="2"/>
  <c r="J302" i="2"/>
  <c r="N302" i="2"/>
  <c r="P302" i="2"/>
  <c r="T302" i="2"/>
  <c r="V302" i="2"/>
  <c r="Z302" i="2"/>
  <c r="G303" i="2"/>
  <c r="E303" i="2"/>
  <c r="I303" i="2"/>
  <c r="K303" i="2"/>
  <c r="M303" i="2"/>
  <c r="O303" i="2"/>
  <c r="Q303" i="2"/>
  <c r="S303" i="2"/>
  <c r="U303" i="2"/>
  <c r="W303" i="2"/>
  <c r="Y303" i="2"/>
  <c r="T303" i="2"/>
  <c r="G304" i="2"/>
  <c r="J304" i="2"/>
  <c r="P304" i="2"/>
  <c r="T304" i="2"/>
  <c r="V304" i="2"/>
  <c r="Z304" i="2"/>
  <c r="W304" i="2"/>
  <c r="E305" i="2"/>
  <c r="K305" i="2"/>
  <c r="G305" i="2"/>
  <c r="I305" i="2"/>
  <c r="M305" i="2"/>
  <c r="O305" i="2"/>
  <c r="Q305" i="2"/>
  <c r="S305" i="2"/>
  <c r="U305" i="2"/>
  <c r="W305" i="2"/>
  <c r="Y305" i="2"/>
  <c r="H305" i="2"/>
  <c r="G306" i="2"/>
  <c r="I306" i="2"/>
  <c r="M306" i="2"/>
  <c r="O306" i="2"/>
  <c r="S306" i="2"/>
  <c r="U306" i="2"/>
  <c r="Y306" i="2"/>
  <c r="H306" i="2"/>
  <c r="J306" i="2"/>
  <c r="N306" i="2"/>
  <c r="P306" i="2"/>
  <c r="T306" i="2"/>
  <c r="V306" i="2"/>
  <c r="Z306" i="2"/>
  <c r="F307" i="2"/>
  <c r="L307" i="2"/>
  <c r="H307" i="2"/>
  <c r="J307" i="2"/>
  <c r="N307" i="2"/>
  <c r="P307" i="2"/>
  <c r="R307" i="2"/>
  <c r="T307" i="2"/>
  <c r="V307" i="2"/>
  <c r="X307" i="2"/>
  <c r="Z307" i="2"/>
  <c r="G308" i="2"/>
  <c r="I308" i="2"/>
  <c r="S308" i="2"/>
  <c r="H308" i="2"/>
  <c r="J308" i="2"/>
  <c r="N308" i="2"/>
  <c r="P308" i="2"/>
  <c r="T308" i="2"/>
  <c r="V308" i="2"/>
  <c r="Z308" i="2"/>
  <c r="E309" i="2"/>
  <c r="K309" i="2"/>
  <c r="G309" i="2"/>
  <c r="I309" i="2"/>
  <c r="M309" i="2"/>
  <c r="O309" i="2"/>
  <c r="Q309" i="2"/>
  <c r="S309" i="2"/>
  <c r="U309" i="2"/>
  <c r="W309" i="2"/>
  <c r="Y309" i="2"/>
  <c r="J309" i="2"/>
  <c r="O310" i="2"/>
  <c r="U310" i="2"/>
  <c r="F310" i="2"/>
  <c r="L310" i="2"/>
  <c r="H310" i="2"/>
  <c r="J310" i="2"/>
  <c r="N310" i="2"/>
  <c r="P310" i="2"/>
  <c r="R310" i="2"/>
  <c r="T310" i="2"/>
  <c r="V310" i="2"/>
  <c r="X310" i="2"/>
  <c r="Z310" i="2"/>
  <c r="O311" i="2"/>
  <c r="F311" i="2"/>
  <c r="H311" i="2"/>
  <c r="P311" i="2"/>
  <c r="J311" i="2"/>
  <c r="L311" i="2"/>
  <c r="N311" i="2"/>
  <c r="R311" i="2"/>
  <c r="T311" i="2"/>
  <c r="V311" i="2"/>
  <c r="X311" i="2"/>
  <c r="Z311" i="2"/>
  <c r="G312" i="2"/>
  <c r="U312" i="2"/>
  <c r="J312" i="2"/>
  <c r="Z312" i="2"/>
  <c r="G313" i="2"/>
  <c r="S313" i="2"/>
  <c r="W313" i="2"/>
  <c r="F313" i="2"/>
  <c r="L313" i="2"/>
  <c r="H313" i="2"/>
  <c r="J313" i="2"/>
  <c r="N313" i="2"/>
  <c r="P313" i="2"/>
  <c r="R313" i="2"/>
  <c r="T313" i="2"/>
  <c r="V313" i="2"/>
  <c r="X313" i="2"/>
  <c r="Z313" i="2"/>
  <c r="E314" i="2"/>
  <c r="G314" i="2"/>
  <c r="K314" i="2"/>
  <c r="I314" i="2"/>
  <c r="M314" i="2"/>
  <c r="O314" i="2"/>
  <c r="Q314" i="2"/>
  <c r="S314" i="2"/>
  <c r="U314" i="2"/>
  <c r="W314" i="2"/>
  <c r="Y314" i="2"/>
  <c r="H314" i="2"/>
  <c r="V314" i="2"/>
  <c r="E316" i="2"/>
  <c r="K316" i="2"/>
  <c r="G316" i="2"/>
  <c r="I316" i="2"/>
  <c r="M316" i="2"/>
  <c r="O316" i="2"/>
  <c r="Q316" i="2"/>
  <c r="S316" i="2"/>
  <c r="U316" i="2"/>
  <c r="W316" i="2"/>
  <c r="Y316" i="2"/>
  <c r="V316" i="2"/>
  <c r="H318" i="2"/>
  <c r="J318" i="2"/>
  <c r="N318" i="2"/>
  <c r="P318" i="2"/>
  <c r="T318" i="2"/>
  <c r="V318" i="2"/>
  <c r="F319" i="2"/>
  <c r="H319" i="2"/>
  <c r="J319" i="2"/>
  <c r="N319" i="2"/>
  <c r="P319" i="2"/>
  <c r="T319" i="2"/>
  <c r="V319" i="2"/>
  <c r="E320" i="2"/>
  <c r="K320" i="2"/>
  <c r="G320" i="2"/>
  <c r="I320" i="2"/>
  <c r="M320" i="2"/>
  <c r="O320" i="2"/>
  <c r="Q320" i="2"/>
  <c r="S320" i="2"/>
  <c r="U320" i="2"/>
  <c r="W320" i="2"/>
  <c r="Y320" i="2"/>
  <c r="F320" i="2"/>
  <c r="H320" i="2"/>
  <c r="J320" i="2"/>
  <c r="L320" i="2"/>
  <c r="N320" i="2"/>
  <c r="P320" i="2"/>
  <c r="R320" i="2"/>
  <c r="T320" i="2"/>
  <c r="V320" i="2"/>
  <c r="X320" i="2"/>
  <c r="Z320" i="2"/>
  <c r="H321" i="2"/>
  <c r="J321" i="2"/>
  <c r="N321" i="2"/>
  <c r="P321" i="2"/>
  <c r="T321" i="2"/>
  <c r="V321" i="2"/>
  <c r="X321" i="2"/>
  <c r="Z321" i="2"/>
  <c r="G321" i="2"/>
  <c r="O321" i="2"/>
  <c r="G322" i="2"/>
  <c r="I322" i="2"/>
  <c r="O322" i="2"/>
  <c r="S322" i="2"/>
  <c r="U322" i="2"/>
  <c r="Y322" i="2"/>
  <c r="H322" i="2"/>
  <c r="J322" i="2"/>
  <c r="N322" i="2"/>
  <c r="T322" i="2"/>
  <c r="V322" i="2"/>
  <c r="Z322" i="2"/>
  <c r="G323" i="2"/>
  <c r="I323" i="2"/>
  <c r="M323" i="2"/>
  <c r="O323" i="2"/>
  <c r="S323" i="2"/>
  <c r="U323" i="2"/>
  <c r="Y323" i="2"/>
  <c r="H323" i="2"/>
  <c r="J323" i="2"/>
  <c r="N323" i="2"/>
  <c r="P323" i="2"/>
  <c r="T323" i="2"/>
  <c r="V323" i="2"/>
  <c r="E324" i="2"/>
  <c r="G324" i="2"/>
  <c r="O324" i="2"/>
  <c r="I324" i="2"/>
  <c r="K324" i="2"/>
  <c r="M324" i="2"/>
  <c r="Q324" i="2"/>
  <c r="S324" i="2"/>
  <c r="U324" i="2"/>
  <c r="W324" i="2"/>
  <c r="Y324" i="2"/>
  <c r="H324" i="2"/>
  <c r="J324" i="2"/>
  <c r="E325" i="2"/>
  <c r="G325" i="2"/>
  <c r="O325" i="2"/>
  <c r="I325" i="2"/>
  <c r="K325" i="2"/>
  <c r="M325" i="2"/>
  <c r="Q325" i="2"/>
  <c r="S325" i="2"/>
  <c r="U325" i="2"/>
  <c r="W325" i="2"/>
  <c r="Y325" i="2"/>
  <c r="F325" i="2"/>
  <c r="L325" i="2"/>
  <c r="H325" i="2"/>
  <c r="J325" i="2"/>
  <c r="N325" i="2"/>
  <c r="P325" i="2"/>
  <c r="R325" i="2"/>
  <c r="T325" i="2"/>
  <c r="V325" i="2"/>
  <c r="X325" i="2"/>
  <c r="Z325" i="2"/>
  <c r="G326" i="2"/>
  <c r="I326" i="2"/>
  <c r="U326" i="2"/>
  <c r="H326" i="2"/>
  <c r="J326" i="2"/>
  <c r="N326" i="2"/>
  <c r="P326" i="2"/>
  <c r="T326" i="2"/>
  <c r="V326" i="2"/>
  <c r="X326" i="2"/>
  <c r="Z326" i="2"/>
  <c r="H327" i="2"/>
  <c r="J327" i="2"/>
  <c r="N327" i="2"/>
  <c r="P327" i="2"/>
  <c r="T327" i="2"/>
  <c r="V327" i="2"/>
  <c r="Z327" i="2"/>
  <c r="G328" i="2"/>
  <c r="M328" i="2"/>
  <c r="Y328" i="2"/>
  <c r="V328" i="2"/>
  <c r="X329" i="2"/>
  <c r="E330" i="2"/>
  <c r="K330" i="2"/>
  <c r="G330" i="2"/>
  <c r="I330" i="2"/>
  <c r="M330" i="2"/>
  <c r="O330" i="2"/>
  <c r="Q330" i="2"/>
  <c r="S330" i="2"/>
  <c r="U330" i="2"/>
  <c r="W330" i="2"/>
  <c r="Y330" i="2"/>
  <c r="X330" i="2"/>
  <c r="H331" i="2"/>
  <c r="J331" i="2"/>
  <c r="N331" i="2"/>
  <c r="P331" i="2"/>
  <c r="T331" i="2"/>
  <c r="V331" i="2"/>
  <c r="Z331" i="2"/>
  <c r="E331" i="2"/>
  <c r="K331" i="2"/>
  <c r="G331" i="2"/>
  <c r="I331" i="2"/>
  <c r="M331" i="2"/>
  <c r="O331" i="2"/>
  <c r="Q331" i="2"/>
  <c r="S331" i="2"/>
  <c r="U331" i="2"/>
  <c r="W331" i="2"/>
  <c r="Y331" i="2"/>
  <c r="I332" i="2"/>
  <c r="M332" i="2"/>
  <c r="O332" i="2"/>
  <c r="S332" i="2"/>
  <c r="U332" i="2"/>
  <c r="Y332" i="2"/>
  <c r="V332" i="2"/>
  <c r="H333" i="2"/>
  <c r="N333" i="2"/>
  <c r="X333" i="2"/>
  <c r="U334" i="2"/>
  <c r="T334" i="2"/>
  <c r="V334" i="2"/>
  <c r="Z334" i="2"/>
  <c r="F335" i="2"/>
  <c r="H335" i="2"/>
  <c r="P335" i="2"/>
  <c r="J335" i="2"/>
  <c r="L335" i="2"/>
  <c r="N335" i="2"/>
  <c r="R335" i="2"/>
  <c r="T335" i="2"/>
  <c r="V335" i="2"/>
  <c r="X335" i="2"/>
  <c r="Z335" i="2"/>
  <c r="I335" i="2"/>
  <c r="M335" i="2"/>
  <c r="O335" i="2"/>
  <c r="S335" i="2"/>
  <c r="U335" i="2"/>
  <c r="Y335" i="2"/>
  <c r="G337" i="2"/>
  <c r="W337" i="2"/>
  <c r="F338" i="2"/>
  <c r="H338" i="2"/>
  <c r="P338" i="2"/>
  <c r="J338" i="2"/>
  <c r="L338" i="2"/>
  <c r="N338" i="2"/>
  <c r="R338" i="2"/>
  <c r="T338" i="2"/>
  <c r="V338" i="2"/>
  <c r="X338" i="2"/>
  <c r="Z338" i="2"/>
  <c r="E339" i="2"/>
  <c r="W339" i="2"/>
  <c r="F339" i="2"/>
  <c r="L339" i="2"/>
  <c r="H339" i="2"/>
  <c r="J339" i="2"/>
  <c r="N339" i="2"/>
  <c r="P339" i="2"/>
  <c r="R339" i="2"/>
  <c r="T339" i="2"/>
  <c r="V339" i="2"/>
  <c r="X339" i="2"/>
  <c r="Z339" i="2"/>
  <c r="J340" i="2"/>
  <c r="R340" i="2"/>
  <c r="M341" i="2"/>
  <c r="U341" i="2"/>
  <c r="H341" i="2"/>
  <c r="J342" i="2"/>
  <c r="T342" i="2"/>
  <c r="H5" i="2"/>
  <c r="J5" i="2"/>
  <c r="N5" i="2"/>
  <c r="P5" i="2"/>
  <c r="T5" i="2"/>
  <c r="V5" i="2"/>
  <c r="S5" i="2"/>
  <c r="Z399" i="2"/>
  <c r="Y397" i="2"/>
  <c r="Y389" i="2"/>
  <c r="Y381" i="2"/>
  <c r="Z380" i="2"/>
  <c r="Y373" i="2"/>
  <c r="Y227" i="2"/>
  <c r="Z364" i="2"/>
  <c r="Y361" i="2"/>
  <c r="Y357" i="2"/>
  <c r="AM403" i="2"/>
  <c r="W401" i="2"/>
  <c r="W390" i="2"/>
  <c r="X389" i="2"/>
  <c r="W384" i="2"/>
  <c r="X383" i="2"/>
  <c r="W376" i="2"/>
  <c r="W374" i="2"/>
  <c r="X373" i="2"/>
  <c r="W368" i="2"/>
  <c r="W227" i="2"/>
  <c r="W361" i="2"/>
  <c r="X360" i="2"/>
  <c r="W359" i="2"/>
  <c r="X358" i="2"/>
  <c r="W351" i="2"/>
  <c r="X350" i="2"/>
  <c r="W346" i="2"/>
  <c r="U397" i="2"/>
  <c r="V396" i="2"/>
  <c r="V394" i="2"/>
  <c r="U391" i="2"/>
  <c r="V390" i="2"/>
  <c r="U389" i="2"/>
  <c r="V388" i="2"/>
  <c r="U383" i="2"/>
  <c r="U381" i="2"/>
  <c r="V380" i="2"/>
  <c r="V374" i="2"/>
  <c r="U373" i="2"/>
  <c r="V372" i="2"/>
  <c r="U227" i="2"/>
  <c r="V366" i="2"/>
  <c r="U365" i="2"/>
  <c r="U359" i="2"/>
  <c r="U358" i="2"/>
  <c r="U357" i="2"/>
  <c r="V356" i="2"/>
  <c r="U351" i="2"/>
  <c r="U349" i="2"/>
  <c r="V348" i="2"/>
  <c r="AK403" i="2"/>
  <c r="S400" i="2"/>
  <c r="S399" i="2"/>
  <c r="T393" i="2"/>
  <c r="S392" i="2"/>
  <c r="T391" i="2"/>
  <c r="S386" i="2"/>
  <c r="T384" i="2"/>
  <c r="S384" i="2"/>
  <c r="T383" i="2"/>
  <c r="T377" i="2"/>
  <c r="S377" i="2"/>
  <c r="S376" i="2"/>
  <c r="T375" i="2"/>
  <c r="S368" i="2"/>
  <c r="T368" i="2"/>
  <c r="T345" i="2"/>
  <c r="S344" i="2"/>
  <c r="T227" i="2"/>
  <c r="S362" i="2"/>
  <c r="S360" i="2"/>
  <c r="S355" i="2"/>
  <c r="T354" i="2"/>
  <c r="S353" i="2"/>
  <c r="S352" i="2"/>
  <c r="T346" i="2"/>
  <c r="AJ403" i="2"/>
  <c r="R397" i="2"/>
  <c r="R389" i="2"/>
  <c r="R381" i="2"/>
  <c r="Q374" i="2"/>
  <c r="AJ345" i="2"/>
  <c r="R365" i="2"/>
  <c r="R360" i="2"/>
  <c r="Q358" i="2"/>
  <c r="Q351" i="2"/>
  <c r="R350" i="2"/>
  <c r="P403" i="2"/>
  <c r="O395" i="2"/>
  <c r="P394" i="2"/>
  <c r="P392" i="2"/>
  <c r="O387" i="2"/>
  <c r="P386" i="2"/>
  <c r="O385" i="2"/>
  <c r="O379" i="2"/>
  <c r="O378" i="2"/>
  <c r="O372" i="2"/>
  <c r="P371" i="2"/>
  <c r="O370" i="2"/>
  <c r="P369" i="2"/>
  <c r="O227" i="2"/>
  <c r="P358" i="2"/>
  <c r="O357" i="2"/>
  <c r="P356" i="2"/>
  <c r="O355" i="2"/>
  <c r="O351" i="2"/>
  <c r="P349" i="2"/>
  <c r="O341" i="2"/>
  <c r="P340" i="2"/>
  <c r="N403" i="2"/>
  <c r="N402" i="2"/>
  <c r="M401" i="2"/>
  <c r="M400" i="2"/>
  <c r="AH400" i="2"/>
  <c r="AH394" i="2"/>
  <c r="M390" i="2"/>
  <c r="M383" i="2"/>
  <c r="N382" i="2"/>
  <c r="M376" i="2"/>
  <c r="N375" i="2"/>
  <c r="M366" i="2"/>
  <c r="M362" i="2"/>
  <c r="N361" i="2"/>
  <c r="N359" i="2"/>
  <c r="M358" i="2"/>
  <c r="N354" i="2"/>
  <c r="M354" i="2"/>
  <c r="M353" i="2"/>
  <c r="N351" i="2"/>
  <c r="M347" i="2"/>
  <c r="N346" i="2"/>
  <c r="AG345" i="2"/>
  <c r="J390" i="2"/>
  <c r="H390" i="2"/>
  <c r="J389" i="2"/>
  <c r="I383" i="2"/>
  <c r="J382" i="2"/>
  <c r="I382" i="2"/>
  <c r="J381" i="2"/>
  <c r="J374" i="2"/>
  <c r="I343" i="2"/>
  <c r="J366" i="2"/>
  <c r="H366" i="2"/>
  <c r="I366" i="2"/>
  <c r="J359" i="2"/>
  <c r="J358" i="2"/>
  <c r="J352" i="2"/>
  <c r="J350" i="2"/>
  <c r="G397" i="2"/>
  <c r="H397" i="2"/>
  <c r="G396" i="2"/>
  <c r="E396" i="2"/>
  <c r="O396" i="2"/>
  <c r="H392" i="2"/>
  <c r="H391" i="2"/>
  <c r="G390" i="2"/>
  <c r="H389" i="2"/>
  <c r="H388" i="2"/>
  <c r="H386" i="2"/>
  <c r="G382" i="2"/>
  <c r="G380" i="2"/>
  <c r="H379" i="2"/>
  <c r="G379" i="2"/>
  <c r="H378" i="2"/>
  <c r="H377" i="2"/>
  <c r="G375" i="2"/>
  <c r="G374" i="2"/>
  <c r="G373" i="2"/>
  <c r="H372" i="2"/>
  <c r="G371" i="2"/>
  <c r="AE371" i="2"/>
  <c r="H370" i="2"/>
  <c r="G368" i="2"/>
  <c r="H367" i="2"/>
  <c r="G367" i="2"/>
  <c r="G366" i="2"/>
  <c r="H363" i="2"/>
  <c r="G360" i="2"/>
  <c r="AE360" i="2"/>
  <c r="G358" i="2"/>
  <c r="H358" i="2"/>
  <c r="H357" i="2"/>
  <c r="G357" i="2"/>
  <c r="H356" i="2"/>
  <c r="G354" i="2"/>
  <c r="H354" i="2"/>
  <c r="AE354" i="2"/>
  <c r="H353" i="2"/>
  <c r="H352" i="2"/>
  <c r="G351" i="2"/>
  <c r="H351" i="2"/>
  <c r="G350" i="2"/>
  <c r="H348" i="2"/>
  <c r="G347" i="2"/>
  <c r="H345" i="2"/>
  <c r="H344" i="2"/>
  <c r="G341" i="2"/>
  <c r="H342" i="2"/>
  <c r="N342" i="2"/>
  <c r="P342" i="2"/>
  <c r="V342" i="2"/>
  <c r="Z342" i="2"/>
  <c r="F346" i="2"/>
  <c r="L346" i="2"/>
  <c r="J346" i="2"/>
  <c r="P346" i="2"/>
  <c r="R346" i="2"/>
  <c r="V346" i="2"/>
  <c r="X346" i="2"/>
  <c r="Z346" i="2"/>
  <c r="E347" i="2"/>
  <c r="K347" i="2"/>
  <c r="I347" i="2"/>
  <c r="O347" i="2"/>
  <c r="Q347" i="2"/>
  <c r="S347" i="2"/>
  <c r="U347" i="2"/>
  <c r="W347" i="2"/>
  <c r="Y347" i="2"/>
  <c r="F348" i="2"/>
  <c r="L348" i="2"/>
  <c r="J348" i="2"/>
  <c r="N348" i="2"/>
  <c r="P348" i="2"/>
  <c r="R348" i="2"/>
  <c r="T348" i="2"/>
  <c r="X348" i="2"/>
  <c r="Z348" i="2"/>
  <c r="E350" i="2"/>
  <c r="I350" i="2"/>
  <c r="K350" i="2"/>
  <c r="M350" i="2"/>
  <c r="O350" i="2"/>
  <c r="Q350" i="2"/>
  <c r="S350" i="2"/>
  <c r="U350" i="2"/>
  <c r="W350" i="2"/>
  <c r="Y350" i="2"/>
  <c r="F350" i="2"/>
  <c r="L350" i="2"/>
  <c r="H350" i="2"/>
  <c r="N350" i="2"/>
  <c r="P350" i="2"/>
  <c r="T350" i="2"/>
  <c r="V350" i="2"/>
  <c r="Z350" i="2"/>
  <c r="E351" i="2"/>
  <c r="I351" i="2"/>
  <c r="K351" i="2"/>
  <c r="M351" i="2"/>
  <c r="S351" i="2"/>
  <c r="Y351" i="2"/>
  <c r="F352" i="2"/>
  <c r="L352" i="2"/>
  <c r="N352" i="2"/>
  <c r="P352" i="2"/>
  <c r="R352" i="2"/>
  <c r="T352" i="2"/>
  <c r="V352" i="2"/>
  <c r="X352" i="2"/>
  <c r="Z352" i="2"/>
  <c r="AF354" i="2"/>
  <c r="AG354" i="2"/>
  <c r="AH354" i="2"/>
  <c r="AI354" i="2"/>
  <c r="AJ354" i="2"/>
  <c r="AK354" i="2"/>
  <c r="AL354" i="2"/>
  <c r="AM354" i="2"/>
  <c r="AN354" i="2"/>
  <c r="F357" i="2"/>
  <c r="J357" i="2"/>
  <c r="L357" i="2"/>
  <c r="N357" i="2"/>
  <c r="P357" i="2"/>
  <c r="R357" i="2"/>
  <c r="T357" i="2"/>
  <c r="V357" i="2"/>
  <c r="X357" i="2"/>
  <c r="Z357" i="2"/>
  <c r="F358" i="2"/>
  <c r="L358" i="2"/>
  <c r="N358" i="2"/>
  <c r="R358" i="2"/>
  <c r="T358" i="2"/>
  <c r="V358" i="2"/>
  <c r="Z358" i="2"/>
  <c r="E359" i="2"/>
  <c r="K359" i="2"/>
  <c r="G359" i="2"/>
  <c r="I359" i="2"/>
  <c r="M359" i="2"/>
  <c r="O359" i="2"/>
  <c r="Q359" i="2"/>
  <c r="S359" i="2"/>
  <c r="Y359" i="2"/>
  <c r="F360" i="2"/>
  <c r="L360" i="2"/>
  <c r="H360" i="2"/>
  <c r="J360" i="2"/>
  <c r="N360" i="2"/>
  <c r="P360" i="2"/>
  <c r="T360" i="2"/>
  <c r="V360" i="2"/>
  <c r="Z360" i="2"/>
  <c r="E361" i="2"/>
  <c r="K361" i="2"/>
  <c r="I361" i="2"/>
  <c r="M361" i="2"/>
  <c r="O361" i="2"/>
  <c r="Q361" i="2"/>
  <c r="S361" i="2"/>
  <c r="U361" i="2"/>
  <c r="F364" i="2"/>
  <c r="L364" i="2"/>
  <c r="H364" i="2"/>
  <c r="J364" i="2"/>
  <c r="N364" i="2"/>
  <c r="P364" i="2"/>
  <c r="R364" i="2"/>
  <c r="T364" i="2"/>
  <c r="V364" i="2"/>
  <c r="X364" i="2"/>
  <c r="E365" i="2"/>
  <c r="K365" i="2"/>
  <c r="I365" i="2"/>
  <c r="M365" i="2"/>
  <c r="O365" i="2"/>
  <c r="Q365" i="2"/>
  <c r="S365" i="2"/>
  <c r="W365" i="2"/>
  <c r="Y365" i="2"/>
  <c r="F366" i="2"/>
  <c r="L366" i="2"/>
  <c r="N366" i="2"/>
  <c r="P366" i="2"/>
  <c r="R366" i="2"/>
  <c r="T366" i="2"/>
  <c r="X366" i="2"/>
  <c r="Z366" i="2"/>
  <c r="E343" i="2"/>
  <c r="K343" i="2"/>
  <c r="G343" i="2"/>
  <c r="M343" i="2"/>
  <c r="O343" i="2"/>
  <c r="Q343" i="2"/>
  <c r="S343" i="2"/>
  <c r="U343" i="2"/>
  <c r="W343" i="2"/>
  <c r="Y343" i="2"/>
  <c r="F227" i="2"/>
  <c r="L227" i="2"/>
  <c r="J227" i="2"/>
  <c r="N227" i="2"/>
  <c r="P227" i="2"/>
  <c r="R227" i="2"/>
  <c r="V227" i="2"/>
  <c r="X227" i="2"/>
  <c r="Z227" i="2"/>
  <c r="AF345" i="2"/>
  <c r="AH345" i="2"/>
  <c r="AI345" i="2"/>
  <c r="AK345" i="2"/>
  <c r="AL345" i="2"/>
  <c r="AM345" i="2"/>
  <c r="AN345" i="2"/>
  <c r="E367" i="2"/>
  <c r="K367" i="2"/>
  <c r="I367" i="2"/>
  <c r="M367" i="2"/>
  <c r="O367" i="2"/>
  <c r="Q367" i="2"/>
  <c r="S367" i="2"/>
  <c r="U367" i="2"/>
  <c r="W367" i="2"/>
  <c r="Y367" i="2"/>
  <c r="F368" i="2"/>
  <c r="L368" i="2"/>
  <c r="H368" i="2"/>
  <c r="J368" i="2"/>
  <c r="N368" i="2"/>
  <c r="P368" i="2"/>
  <c r="R368" i="2"/>
  <c r="V368" i="2"/>
  <c r="X368" i="2"/>
  <c r="Z368" i="2"/>
  <c r="E369" i="2"/>
  <c r="G369" i="2"/>
  <c r="I369" i="2"/>
  <c r="K369" i="2"/>
  <c r="M369" i="2"/>
  <c r="O369" i="2"/>
  <c r="Q369" i="2"/>
  <c r="S369" i="2"/>
  <c r="U369" i="2"/>
  <c r="W369" i="2"/>
  <c r="Y369" i="2"/>
  <c r="E370" i="2"/>
  <c r="F371" i="2"/>
  <c r="L371" i="2"/>
  <c r="H371" i="2"/>
  <c r="J371" i="2"/>
  <c r="N371" i="2"/>
  <c r="R371" i="2"/>
  <c r="T371" i="2"/>
  <c r="V371" i="2"/>
  <c r="X371" i="2"/>
  <c r="Z371" i="2"/>
  <c r="F373" i="2"/>
  <c r="H373" i="2"/>
  <c r="P373" i="2"/>
  <c r="J373" i="2"/>
  <c r="L373" i="2"/>
  <c r="N373" i="2"/>
  <c r="R373" i="2"/>
  <c r="T373" i="2"/>
  <c r="V373" i="2"/>
  <c r="Z373" i="2"/>
  <c r="E374" i="2"/>
  <c r="K374" i="2"/>
  <c r="I374" i="2"/>
  <c r="M374" i="2"/>
  <c r="O374" i="2"/>
  <c r="S374" i="2"/>
  <c r="U374" i="2"/>
  <c r="Y374" i="2"/>
  <c r="F374" i="2"/>
  <c r="L374" i="2"/>
  <c r="H374" i="2"/>
  <c r="N374" i="2"/>
  <c r="P374" i="2"/>
  <c r="R374" i="2"/>
  <c r="T374" i="2"/>
  <c r="X374" i="2"/>
  <c r="Z374" i="2"/>
  <c r="E375" i="2"/>
  <c r="K375" i="2"/>
  <c r="I375" i="2"/>
  <c r="M375" i="2"/>
  <c r="O375" i="2"/>
  <c r="Q375" i="2"/>
  <c r="S375" i="2"/>
  <c r="U375" i="2"/>
  <c r="W375" i="2"/>
  <c r="Y375" i="2"/>
  <c r="F377" i="2"/>
  <c r="E379" i="2"/>
  <c r="K379" i="2"/>
  <c r="I379" i="2"/>
  <c r="M379" i="2"/>
  <c r="Q379" i="2"/>
  <c r="S379" i="2"/>
  <c r="U379" i="2"/>
  <c r="W379" i="2"/>
  <c r="Y379" i="2"/>
  <c r="F379" i="2"/>
  <c r="E380" i="2"/>
  <c r="I380" i="2"/>
  <c r="K380" i="2"/>
  <c r="M380" i="2"/>
  <c r="O380" i="2"/>
  <c r="Q380" i="2"/>
  <c r="S380" i="2"/>
  <c r="U380" i="2"/>
  <c r="W380" i="2"/>
  <c r="Y380" i="2"/>
  <c r="F380" i="2"/>
  <c r="L380" i="2"/>
  <c r="H380" i="2"/>
  <c r="J380" i="2"/>
  <c r="N380" i="2"/>
  <c r="P380" i="2"/>
  <c r="R380" i="2"/>
  <c r="T380" i="2"/>
  <c r="X380" i="2"/>
  <c r="E381" i="2"/>
  <c r="K381" i="2"/>
  <c r="G381" i="2"/>
  <c r="I381" i="2"/>
  <c r="M381" i="2"/>
  <c r="O381" i="2"/>
  <c r="Q381" i="2"/>
  <c r="S381" i="2"/>
  <c r="W381" i="2"/>
  <c r="F381" i="2"/>
  <c r="L381" i="2"/>
  <c r="N381" i="2"/>
  <c r="P381" i="2"/>
  <c r="T381" i="2"/>
  <c r="V381" i="2"/>
  <c r="X381" i="2"/>
  <c r="Z381" i="2"/>
  <c r="E382" i="2"/>
  <c r="K382" i="2"/>
  <c r="M382" i="2"/>
  <c r="O382" i="2"/>
  <c r="Q382" i="2"/>
  <c r="S382" i="2"/>
  <c r="U382" i="2"/>
  <c r="W382" i="2"/>
  <c r="Y382" i="2"/>
  <c r="E383" i="2"/>
  <c r="G383" i="2"/>
  <c r="O383" i="2"/>
  <c r="K383" i="2"/>
  <c r="Q383" i="2"/>
  <c r="S383" i="2"/>
  <c r="W383" i="2"/>
  <c r="Y383" i="2"/>
  <c r="E388" i="2"/>
  <c r="G388" i="2"/>
  <c r="I388" i="2"/>
  <c r="K388" i="2"/>
  <c r="M388" i="2"/>
  <c r="O388" i="2"/>
  <c r="Q388" i="2"/>
  <c r="S388" i="2"/>
  <c r="U388" i="2"/>
  <c r="W388" i="2"/>
  <c r="Y388" i="2"/>
  <c r="F389" i="2"/>
  <c r="L389" i="2"/>
  <c r="N389" i="2"/>
  <c r="P389" i="2"/>
  <c r="T389" i="2"/>
  <c r="V389" i="2"/>
  <c r="Z389" i="2"/>
  <c r="F390" i="2"/>
  <c r="L390" i="2"/>
  <c r="N390" i="2"/>
  <c r="P390" i="2"/>
  <c r="R390" i="2"/>
  <c r="T390" i="2"/>
  <c r="X390" i="2"/>
  <c r="Z390" i="2"/>
  <c r="AE391" i="2"/>
  <c r="AF391" i="2"/>
  <c r="AG391" i="2"/>
  <c r="AH391" i="2"/>
  <c r="AI391" i="2"/>
  <c r="AJ391" i="2"/>
  <c r="AK391" i="2"/>
  <c r="AL391" i="2"/>
  <c r="AM391" i="2"/>
  <c r="AN391" i="2"/>
  <c r="E391" i="2"/>
  <c r="G391" i="2"/>
  <c r="O391" i="2"/>
  <c r="I391" i="2"/>
  <c r="K391" i="2"/>
  <c r="M391" i="2"/>
  <c r="Q391" i="2"/>
  <c r="S391" i="2"/>
  <c r="W391" i="2"/>
  <c r="Y391" i="2"/>
  <c r="E392" i="2"/>
  <c r="F392" i="2"/>
  <c r="L392" i="2"/>
  <c r="J392" i="2"/>
  <c r="N392" i="2"/>
  <c r="R392" i="2"/>
  <c r="T392" i="2"/>
  <c r="V392" i="2"/>
  <c r="X392" i="2"/>
  <c r="Z392" i="2"/>
  <c r="F191" i="2"/>
  <c r="H191" i="2"/>
  <c r="J191" i="2"/>
  <c r="L191" i="2"/>
  <c r="N191" i="2"/>
  <c r="P191" i="2"/>
  <c r="R191" i="2"/>
  <c r="T191" i="2"/>
  <c r="V191" i="2"/>
  <c r="X191" i="2"/>
  <c r="Z191" i="2"/>
  <c r="F395" i="2"/>
  <c r="H395" i="2"/>
  <c r="P395" i="2"/>
  <c r="J395" i="2"/>
  <c r="L395" i="2"/>
  <c r="N395" i="2"/>
  <c r="R395" i="2"/>
  <c r="T395" i="2"/>
  <c r="V395" i="2"/>
  <c r="X395" i="2"/>
  <c r="Z395" i="2"/>
  <c r="I396" i="2"/>
  <c r="K396" i="2"/>
  <c r="M396" i="2"/>
  <c r="Q396" i="2"/>
  <c r="S396" i="2"/>
  <c r="U396" i="2"/>
  <c r="W396" i="2"/>
  <c r="Y396" i="2"/>
  <c r="AN347" i="2"/>
  <c r="AN382" i="2"/>
  <c r="AN374" i="2"/>
  <c r="AN350" i="2"/>
  <c r="AN358" i="2"/>
  <c r="AN385" i="2"/>
  <c r="AN378" i="2"/>
  <c r="AN369" i="2"/>
  <c r="AN362" i="2"/>
  <c r="AN346" i="2"/>
  <c r="AN396" i="2"/>
  <c r="AN388" i="2"/>
  <c r="AN380" i="2"/>
  <c r="AN365" i="2"/>
  <c r="AN357" i="2"/>
  <c r="AN344" i="2"/>
  <c r="AN360" i="2"/>
  <c r="AN352" i="2"/>
  <c r="AN402" i="2"/>
  <c r="AN394" i="2"/>
  <c r="AN370" i="2"/>
  <c r="AN397" i="2"/>
  <c r="AN390" i="2"/>
  <c r="AN389" i="2"/>
  <c r="AN381" i="2"/>
  <c r="AN373" i="2"/>
  <c r="AN400" i="2"/>
  <c r="AN392" i="2"/>
  <c r="AN384" i="2"/>
  <c r="AN368" i="2"/>
  <c r="AN353" i="2"/>
  <c r="AN361" i="2"/>
  <c r="AN386" i="2"/>
  <c r="AM395" i="2"/>
  <c r="AM364" i="2"/>
  <c r="AM398" i="2"/>
  <c r="AM369" i="2"/>
  <c r="AM396" i="2"/>
  <c r="AM388" i="2"/>
  <c r="AM357" i="2"/>
  <c r="AM383" i="2"/>
  <c r="AM360" i="2"/>
  <c r="AM359" i="2"/>
  <c r="AL389" i="2"/>
  <c r="AL384" i="2"/>
  <c r="AK348" i="2"/>
  <c r="AK367" i="2"/>
  <c r="AK386" i="2"/>
  <c r="AK397" i="2"/>
  <c r="AK373" i="2"/>
  <c r="AK392" i="2"/>
  <c r="AJ227" i="2"/>
  <c r="AJ380" i="2"/>
  <c r="AJ357" i="2"/>
  <c r="AJ349" i="2"/>
  <c r="AJ386" i="2"/>
  <c r="AJ370" i="2"/>
  <c r="AJ355" i="2"/>
  <c r="AH350" i="2"/>
  <c r="AH378" i="2"/>
  <c r="AH395" i="2"/>
  <c r="AH389" i="2"/>
  <c r="AE355" i="2"/>
  <c r="AE348" i="2"/>
  <c r="AE367" i="2"/>
  <c r="AE394" i="2"/>
  <c r="AE389" i="2"/>
  <c r="AE368" i="2"/>
  <c r="AE384" i="2"/>
  <c r="E254" i="2"/>
  <c r="K254" i="2"/>
  <c r="G254" i="2"/>
  <c r="I254" i="2"/>
  <c r="M254" i="2"/>
  <c r="O254" i="2"/>
  <c r="Q254" i="2"/>
  <c r="S254" i="2"/>
  <c r="U254" i="2"/>
  <c r="Y254" i="2"/>
  <c r="F113" i="2"/>
  <c r="L113" i="2"/>
  <c r="H113" i="2"/>
  <c r="J113" i="2"/>
  <c r="N113" i="2"/>
  <c r="R113" i="2"/>
  <c r="V113" i="2"/>
  <c r="X113" i="2"/>
  <c r="Z113" i="2"/>
  <c r="AI396" i="2"/>
  <c r="AH246" i="2"/>
  <c r="AF336" i="2"/>
  <c r="AH184" i="2"/>
  <c r="AL336" i="2"/>
  <c r="AI61" i="2"/>
  <c r="AJ194" i="2"/>
  <c r="AK61" i="2"/>
  <c r="AN95" i="2"/>
  <c r="AJ328" i="2"/>
  <c r="AE319" i="2"/>
  <c r="AJ383" i="2"/>
  <c r="AK248" i="2"/>
  <c r="AH94" i="2"/>
  <c r="AK262" i="2"/>
  <c r="AE327" i="2"/>
  <c r="AN336" i="2"/>
  <c r="AH384" i="2"/>
  <c r="AJ336" i="2"/>
  <c r="AN289" i="2"/>
  <c r="AL95" i="2"/>
  <c r="AH95" i="2"/>
  <c r="AH221" i="2"/>
  <c r="AL137" i="2"/>
  <c r="AF225" i="2"/>
  <c r="AJ279" i="2"/>
  <c r="AH328" i="2"/>
  <c r="AJ312" i="2"/>
  <c r="AN301" i="2"/>
  <c r="AH289" i="2"/>
  <c r="AH336" i="2"/>
  <c r="AJ291" i="2"/>
  <c r="AK289" i="2"/>
  <c r="AH252" i="2"/>
  <c r="AH251" i="2"/>
  <c r="AE270" i="2"/>
  <c r="AF219" i="2"/>
  <c r="AH217" i="2"/>
  <c r="AL248" i="2"/>
  <c r="AI248" i="2"/>
  <c r="AJ139" i="2"/>
  <c r="AM139" i="2"/>
  <c r="AL267" i="2"/>
  <c r="AN219" i="2"/>
  <c r="AE219" i="2"/>
  <c r="AJ212" i="2"/>
  <c r="AJ133" i="2"/>
  <c r="AM133" i="2"/>
  <c r="AF131" i="2"/>
  <c r="AE122" i="2"/>
  <c r="AJ122" i="2"/>
  <c r="AM122" i="2"/>
  <c r="AE117" i="2"/>
  <c r="AH117" i="2"/>
  <c r="AI117" i="2"/>
  <c r="AJ117" i="2"/>
  <c r="AK117" i="2"/>
  <c r="AL117" i="2"/>
  <c r="AM117" i="2"/>
  <c r="AN117" i="2"/>
  <c r="AJ111" i="2"/>
  <c r="AM111" i="2"/>
  <c r="AH137" i="2"/>
  <c r="AN137" i="2"/>
  <c r="AF129" i="2"/>
  <c r="AE146" i="2"/>
  <c r="AJ146" i="2"/>
  <c r="AM146" i="2"/>
  <c r="AE130" i="2"/>
  <c r="AJ130" i="2"/>
  <c r="AM130" i="2"/>
  <c r="AE125" i="2"/>
  <c r="AJ125" i="2"/>
  <c r="AM125" i="2"/>
  <c r="AE114" i="2"/>
  <c r="AJ114" i="2"/>
  <c r="AM114" i="2"/>
  <c r="AH280" i="2"/>
  <c r="AJ289" i="2"/>
  <c r="AI289" i="2"/>
  <c r="AK291" i="2"/>
  <c r="AN290" i="2"/>
  <c r="AF252" i="2"/>
  <c r="AN252" i="2"/>
  <c r="AJ244" i="2"/>
  <c r="AH244" i="2"/>
  <c r="AJ225" i="2"/>
  <c r="AK219" i="2"/>
  <c r="AH219" i="2"/>
  <c r="AN218" i="2"/>
  <c r="AK242" i="2"/>
  <c r="AF277" i="2"/>
  <c r="AN248" i="2"/>
  <c r="AH248" i="2"/>
  <c r="AH239" i="2"/>
  <c r="AF214" i="2"/>
  <c r="AE214" i="2"/>
  <c r="AG214" i="2"/>
  <c r="AH214" i="2"/>
  <c r="AI214" i="2"/>
  <c r="AJ214" i="2"/>
  <c r="AK214" i="2"/>
  <c r="AL214" i="2"/>
  <c r="AM214" i="2"/>
  <c r="AN214" i="2"/>
  <c r="AK217" i="2"/>
  <c r="AH206" i="2"/>
  <c r="AJ160" i="2"/>
  <c r="AJ79" i="2"/>
  <c r="AI94" i="2"/>
  <c r="AE93" i="2"/>
  <c r="AH74" i="2"/>
  <c r="AM43" i="2"/>
  <c r="AL42" i="2"/>
  <c r="AM25" i="2"/>
  <c r="AM10" i="2"/>
  <c r="AM33" i="2"/>
  <c r="AM46" i="2"/>
  <c r="AM255" i="2"/>
  <c r="AM12" i="2"/>
  <c r="AM30" i="2"/>
  <c r="AM48" i="2"/>
  <c r="AM29" i="2"/>
  <c r="AM42" i="2"/>
  <c r="AM51" i="2"/>
  <c r="AM47" i="2"/>
  <c r="AE36" i="2"/>
  <c r="AJ36" i="2"/>
  <c r="AH7" i="2"/>
  <c r="AH9" i="2"/>
  <c r="AH17" i="2"/>
  <c r="AH6" i="2"/>
  <c r="AH14" i="2"/>
  <c r="AH49" i="2"/>
  <c r="AH51" i="2"/>
  <c r="AH12" i="2"/>
  <c r="AH16" i="2"/>
  <c r="AH18" i="2"/>
  <c r="AH40" i="2"/>
  <c r="AH42" i="2"/>
  <c r="AH26" i="2"/>
  <c r="AH29" i="2"/>
  <c r="AH30" i="2"/>
  <c r="AH37" i="2"/>
  <c r="AH47" i="2"/>
  <c r="AE42" i="2"/>
  <c r="AK30" i="2"/>
  <c r="AI42" i="2"/>
  <c r="AM40" i="2"/>
  <c r="AK16" i="2"/>
  <c r="AJ18" i="2"/>
  <c r="AH52" i="2"/>
  <c r="AK52" i="2"/>
  <c r="AJ9" i="2"/>
  <c r="AJ14" i="2"/>
  <c r="AJ16" i="2"/>
  <c r="AJ42" i="2"/>
  <c r="AJ7" i="2"/>
  <c r="AJ40" i="2"/>
  <c r="AJ28" i="2"/>
  <c r="AJ29" i="2"/>
  <c r="AJ33" i="2"/>
  <c r="AJ43" i="2"/>
  <c r="AF9" i="2"/>
  <c r="AF51" i="2"/>
  <c r="AF43" i="2"/>
  <c r="AE43" i="2"/>
  <c r="AF47" i="2"/>
  <c r="AE23" i="2"/>
  <c r="AF23" i="2"/>
  <c r="AH23" i="2"/>
  <c r="AI23" i="2"/>
  <c r="AJ23" i="2"/>
  <c r="AK23" i="2"/>
  <c r="AL23" i="2"/>
  <c r="AM23" i="2"/>
  <c r="AN23" i="2"/>
  <c r="AK10" i="2"/>
  <c r="AK14" i="2"/>
  <c r="AK18" i="2"/>
  <c r="AK28" i="2"/>
  <c r="AI18" i="2"/>
  <c r="AE18" i="2"/>
  <c r="AF18" i="2"/>
  <c r="AN18" i="2"/>
  <c r="AE10" i="2"/>
  <c r="AF10" i="2"/>
  <c r="AN10" i="2"/>
  <c r="AI27" i="2"/>
  <c r="AE16" i="2"/>
  <c r="AE12" i="2"/>
  <c r="AN14" i="2"/>
  <c r="AN28" i="2"/>
  <c r="AI8" i="2"/>
  <c r="AG7" i="2"/>
  <c r="AI7" i="2"/>
  <c r="AK7" i="2"/>
  <c r="AM7" i="2"/>
  <c r="AN7" i="2"/>
  <c r="AN9" i="2"/>
  <c r="AI32" i="2"/>
  <c r="AI35" i="2"/>
  <c r="AI13" i="2"/>
  <c r="AI50" i="2"/>
  <c r="AI22" i="2"/>
  <c r="AI34" i="2"/>
  <c r="AI68" i="2"/>
  <c r="AI19" i="2"/>
  <c r="AI41" i="2"/>
  <c r="AI82" i="2"/>
  <c r="AI75" i="2"/>
  <c r="AI81" i="2"/>
  <c r="AI99" i="2"/>
  <c r="AI137" i="2"/>
  <c r="AI142" i="2"/>
  <c r="AI190" i="2"/>
  <c r="AI172" i="2"/>
  <c r="AI208" i="2"/>
  <c r="AI181" i="2"/>
  <c r="AI180" i="2"/>
  <c r="AI158" i="2"/>
  <c r="AI173" i="2"/>
  <c r="AI205" i="2"/>
  <c r="AI213" i="2"/>
  <c r="AI241" i="2"/>
  <c r="AI233" i="2"/>
  <c r="AI238" i="2"/>
  <c r="AI247" i="2"/>
  <c r="AI259" i="2"/>
  <c r="AI423" i="2"/>
  <c r="O7" i="2"/>
  <c r="O11" i="2"/>
  <c r="O15" i="2"/>
  <c r="O19" i="2"/>
  <c r="AI258" i="2"/>
  <c r="O12" i="2"/>
  <c r="P13" i="2"/>
  <c r="P25" i="2"/>
  <c r="AI249" i="2"/>
  <c r="AI422" i="2"/>
  <c r="P22" i="2"/>
  <c r="AI421" i="2"/>
  <c r="O6" i="2"/>
  <c r="O10" i="2"/>
  <c r="O22" i="2"/>
  <c r="O26" i="2"/>
  <c r="P23" i="2"/>
  <c r="P24" i="2"/>
  <c r="O31" i="2"/>
  <c r="O35" i="2"/>
  <c r="O39" i="2"/>
  <c r="P43" i="2"/>
  <c r="AI282" i="2"/>
  <c r="P19" i="2"/>
  <c r="P20" i="2"/>
  <c r="P26" i="2"/>
  <c r="P27" i="2"/>
  <c r="P37" i="2"/>
  <c r="P41" i="2"/>
  <c r="O48" i="2"/>
  <c r="P8" i="2"/>
  <c r="O17" i="2"/>
  <c r="O32" i="2"/>
  <c r="P40" i="2"/>
  <c r="O44" i="2"/>
  <c r="P60" i="2"/>
  <c r="O68" i="2"/>
  <c r="P72" i="2"/>
  <c r="P76" i="2"/>
  <c r="AI336" i="2"/>
  <c r="O16" i="2"/>
  <c r="P28" i="2"/>
  <c r="P34" i="2"/>
  <c r="P38" i="2"/>
  <c r="P42" i="2"/>
  <c r="O45" i="2"/>
  <c r="P50" i="2"/>
  <c r="O57" i="2"/>
  <c r="O61" i="2"/>
  <c r="P62" i="2"/>
  <c r="P74" i="2"/>
  <c r="O23" i="2"/>
  <c r="O24" i="2"/>
  <c r="O37" i="2"/>
  <c r="O41" i="2"/>
  <c r="P57" i="2"/>
  <c r="P61" i="2"/>
  <c r="O65" i="2"/>
  <c r="P69" i="2"/>
  <c r="O81" i="2"/>
  <c r="P9" i="2"/>
  <c r="O18" i="2"/>
  <c r="O20" i="2"/>
  <c r="O27" i="2"/>
  <c r="P35" i="2"/>
  <c r="O46" i="2"/>
  <c r="P59" i="2"/>
  <c r="O66" i="2"/>
  <c r="P75" i="2"/>
  <c r="O30" i="2"/>
  <c r="O62" i="2"/>
  <c r="P66" i="2"/>
  <c r="O97" i="2"/>
  <c r="O101" i="2"/>
  <c r="O105" i="2"/>
  <c r="O109" i="2"/>
  <c r="O113" i="2"/>
  <c r="O117" i="2"/>
  <c r="O121" i="2"/>
  <c r="O137" i="2"/>
  <c r="P138" i="2"/>
  <c r="P142" i="2"/>
  <c r="P15" i="2"/>
  <c r="O29" i="2"/>
  <c r="P46" i="2"/>
  <c r="O50" i="2"/>
  <c r="O55" i="2"/>
  <c r="O84" i="2"/>
  <c r="P89" i="2"/>
  <c r="O93" i="2"/>
  <c r="P97" i="2"/>
  <c r="P105" i="2"/>
  <c r="P117" i="2"/>
  <c r="P137" i="2"/>
  <c r="P141" i="2"/>
  <c r="P145" i="2"/>
  <c r="P153" i="2"/>
  <c r="P157" i="2"/>
  <c r="O161" i="2"/>
  <c r="O173" i="2"/>
  <c r="O177" i="2"/>
  <c r="O181" i="2"/>
  <c r="O71" i="2"/>
  <c r="O82" i="2"/>
  <c r="P99" i="2"/>
  <c r="O150" i="2"/>
  <c r="O154" i="2"/>
  <c r="O162" i="2"/>
  <c r="O170" i="2"/>
  <c r="O174" i="2"/>
  <c r="O178" i="2"/>
  <c r="P29" i="2"/>
  <c r="P36" i="2"/>
  <c r="O51" i="2"/>
  <c r="P55" i="2"/>
  <c r="O75" i="2"/>
  <c r="P77" i="2"/>
  <c r="P90" i="2"/>
  <c r="O94" i="2"/>
  <c r="P122" i="2"/>
  <c r="O138" i="2"/>
  <c r="O142" i="2"/>
  <c r="O158" i="2"/>
  <c r="P162" i="2"/>
  <c r="P174" i="2"/>
  <c r="O13" i="2"/>
  <c r="O38" i="2"/>
  <c r="P63" i="2"/>
  <c r="P85" i="2"/>
  <c r="P88" i="2"/>
  <c r="O103" i="2"/>
  <c r="O119" i="2"/>
  <c r="O123" i="2"/>
  <c r="O131" i="2"/>
  <c r="O135" i="2"/>
  <c r="O139" i="2"/>
  <c r="O143" i="2"/>
  <c r="O151" i="2"/>
  <c r="O163" i="2"/>
  <c r="O167" i="2"/>
  <c r="O171" i="2"/>
  <c r="P172" i="2"/>
  <c r="P180" i="2"/>
  <c r="O8" i="2"/>
  <c r="P32" i="2"/>
  <c r="O42" i="2"/>
  <c r="P52" i="2"/>
  <c r="P68" i="2"/>
  <c r="O74" i="2"/>
  <c r="P81" i="2"/>
  <c r="P91" i="2"/>
  <c r="O99" i="2"/>
  <c r="P103" i="2"/>
  <c r="P115" i="2"/>
  <c r="P123" i="2"/>
  <c r="P139" i="2"/>
  <c r="P143" i="2"/>
  <c r="P155" i="2"/>
  <c r="P159" i="2"/>
  <c r="P171" i="2"/>
  <c r="P179" i="2"/>
  <c r="P183" i="2"/>
  <c r="P12" i="2"/>
  <c r="P16" i="2"/>
  <c r="O28" i="2"/>
  <c r="O34" i="2"/>
  <c r="P82" i="2"/>
  <c r="P87" i="2"/>
  <c r="O92" i="2"/>
  <c r="O100" i="2"/>
  <c r="O116" i="2"/>
  <c r="O124" i="2"/>
  <c r="O136" i="2"/>
  <c r="O156" i="2"/>
  <c r="O164" i="2"/>
  <c r="O168" i="2"/>
  <c r="P173" i="2"/>
  <c r="P177" i="2"/>
  <c r="P181" i="2"/>
  <c r="P92" i="2"/>
  <c r="P168" i="2"/>
  <c r="O180" i="2"/>
  <c r="P186" i="2"/>
  <c r="P190" i="2"/>
  <c r="O197" i="2"/>
  <c r="P210" i="2"/>
  <c r="P218" i="2"/>
  <c r="O221" i="2"/>
  <c r="O229" i="2"/>
  <c r="O237" i="2"/>
  <c r="P250" i="2"/>
  <c r="O257" i="2"/>
  <c r="P258" i="2"/>
  <c r="O265" i="2"/>
  <c r="O269" i="2"/>
  <c r="P278" i="2"/>
  <c r="P290" i="2"/>
  <c r="P294" i="2"/>
  <c r="O297" i="2"/>
  <c r="O313" i="2"/>
  <c r="O329" i="2"/>
  <c r="O54" i="2"/>
  <c r="P108" i="2"/>
  <c r="O157" i="2"/>
  <c r="O189" i="2"/>
  <c r="O193" i="2"/>
  <c r="O201" i="2"/>
  <c r="O205" i="2"/>
  <c r="O209" i="2"/>
  <c r="O213" i="2"/>
  <c r="P221" i="2"/>
  <c r="O225" i="2"/>
  <c r="O233" i="2"/>
  <c r="P237" i="2"/>
  <c r="O241" i="2"/>
  <c r="P245" i="2"/>
  <c r="O249" i="2"/>
  <c r="O253" i="2"/>
  <c r="O261" i="2"/>
  <c r="P265" i="2"/>
  <c r="P269" i="2"/>
  <c r="O281" i="2"/>
  <c r="O285" i="2"/>
  <c r="O289" i="2"/>
  <c r="O293" i="2"/>
  <c r="P120" i="2"/>
  <c r="O145" i="2"/>
  <c r="O149" i="2"/>
  <c r="O153" i="2"/>
  <c r="P158" i="2"/>
  <c r="O198" i="2"/>
  <c r="O202" i="2"/>
  <c r="P203" i="2"/>
  <c r="P211" i="2"/>
  <c r="P215" i="2"/>
  <c r="O230" i="2"/>
  <c r="O234" i="2"/>
  <c r="O238" i="2"/>
  <c r="P239" i="2"/>
  <c r="P247" i="2"/>
  <c r="P251" i="2"/>
  <c r="P259" i="2"/>
  <c r="O262" i="2"/>
  <c r="O266" i="2"/>
  <c r="P279" i="2"/>
  <c r="P287" i="2"/>
  <c r="P291" i="2"/>
  <c r="P295" i="2"/>
  <c r="O298" i="2"/>
  <c r="P315" i="2"/>
  <c r="O318" i="2"/>
  <c r="P100" i="2"/>
  <c r="P140" i="2"/>
  <c r="O165" i="2"/>
  <c r="O190" i="2"/>
  <c r="O194" i="2"/>
  <c r="P198" i="2"/>
  <c r="O206" i="2"/>
  <c r="O222" i="2"/>
  <c r="O226" i="2"/>
  <c r="O242" i="2"/>
  <c r="O250" i="2"/>
  <c r="O258" i="2"/>
  <c r="P262" i="2"/>
  <c r="O278" i="2"/>
  <c r="O286" i="2"/>
  <c r="O294" i="2"/>
  <c r="P314" i="2"/>
  <c r="P330" i="2"/>
  <c r="O88" i="2"/>
  <c r="P185" i="2"/>
  <c r="O199" i="2"/>
  <c r="P208" i="2"/>
  <c r="P212" i="2"/>
  <c r="O223" i="2"/>
  <c r="O231" i="2"/>
  <c r="P244" i="2"/>
  <c r="P252" i="2"/>
  <c r="P256" i="2"/>
  <c r="P260" i="2"/>
  <c r="O267" i="2"/>
  <c r="P280" i="2"/>
  <c r="P288" i="2"/>
  <c r="P292" i="2"/>
  <c r="O299" i="2"/>
  <c r="P136" i="2"/>
  <c r="O172" i="2"/>
  <c r="P187" i="2"/>
  <c r="O191" i="2"/>
  <c r="O203" i="2"/>
  <c r="P207" i="2"/>
  <c r="O211" i="2"/>
  <c r="O215" i="2"/>
  <c r="P223" i="2"/>
  <c r="P231" i="2"/>
  <c r="O239" i="2"/>
  <c r="P243" i="2"/>
  <c r="O247" i="2"/>
  <c r="O255" i="2"/>
  <c r="O259" i="2"/>
  <c r="P267" i="2"/>
  <c r="P271" i="2"/>
  <c r="P176" i="2"/>
  <c r="O188" i="2"/>
  <c r="P189" i="2"/>
  <c r="O196" i="2"/>
  <c r="P205" i="2"/>
  <c r="P209" i="2"/>
  <c r="P213" i="2"/>
  <c r="O216" i="2"/>
  <c r="O220" i="2"/>
  <c r="O224" i="2"/>
  <c r="P225" i="2"/>
  <c r="P233" i="2"/>
  <c r="O236" i="2"/>
  <c r="P241" i="2"/>
  <c r="P249" i="2"/>
  <c r="P253" i="2"/>
  <c r="P216" i="2"/>
  <c r="P281" i="2"/>
  <c r="P329" i="2"/>
  <c r="O334" i="2"/>
  <c r="O338" i="2"/>
  <c r="P343" i="2"/>
  <c r="P347" i="2"/>
  <c r="P351" i="2"/>
  <c r="P355" i="2"/>
  <c r="P359" i="2"/>
  <c r="P363" i="2"/>
  <c r="P367" i="2"/>
  <c r="P375" i="2"/>
  <c r="P379" i="2"/>
  <c r="P383" i="2"/>
  <c r="P387" i="2"/>
  <c r="P391" i="2"/>
  <c r="P422" i="2"/>
  <c r="P196" i="2"/>
  <c r="O268" i="2"/>
  <c r="O272" i="2"/>
  <c r="O279" i="2"/>
  <c r="P334" i="2"/>
  <c r="O342" i="2"/>
  <c r="O346" i="2"/>
  <c r="O354" i="2"/>
  <c r="O358" i="2"/>
  <c r="O362" i="2"/>
  <c r="O366" i="2"/>
  <c r="O386" i="2"/>
  <c r="O390" i="2"/>
  <c r="O394" i="2"/>
  <c r="O421" i="2"/>
  <c r="P96" i="2"/>
  <c r="O185" i="2"/>
  <c r="O276" i="2"/>
  <c r="P284" i="2"/>
  <c r="O296" i="2"/>
  <c r="P305" i="2"/>
  <c r="P309" i="2"/>
  <c r="O317" i="2"/>
  <c r="O339" i="2"/>
  <c r="P344" i="2"/>
  <c r="P372" i="2"/>
  <c r="P376" i="2"/>
  <c r="P388" i="2"/>
  <c r="P396" i="2"/>
  <c r="P423" i="2"/>
  <c r="P283" i="2"/>
  <c r="O288" i="2"/>
  <c r="O301" i="2"/>
  <c r="P303" i="2"/>
  <c r="P316" i="2"/>
  <c r="O327" i="2"/>
  <c r="O363" i="2"/>
  <c r="O371" i="2"/>
  <c r="O422" i="2"/>
  <c r="P236" i="2"/>
  <c r="P268" i="2"/>
  <c r="P285" i="2"/>
  <c r="O292" i="2"/>
  <c r="P299" i="2"/>
  <c r="P328" i="2"/>
  <c r="O336" i="2"/>
  <c r="P341" i="2"/>
  <c r="P345" i="2"/>
  <c r="P353" i="2"/>
  <c r="P361" i="2"/>
  <c r="P365" i="2"/>
  <c r="P385" i="2"/>
  <c r="P393" i="2"/>
  <c r="P397" i="2"/>
  <c r="P116" i="2"/>
  <c r="O208" i="2"/>
  <c r="O232" i="2"/>
  <c r="O248" i="2"/>
  <c r="P289" i="2"/>
  <c r="O307" i="2"/>
  <c r="P332" i="2"/>
  <c r="P336" i="2"/>
  <c r="O340" i="2"/>
  <c r="O344" i="2"/>
  <c r="O348" i="2"/>
  <c r="O352" i="2"/>
  <c r="O356" i="2"/>
  <c r="O360" i="2"/>
  <c r="O364" i="2"/>
  <c r="O368" i="2"/>
  <c r="O376" i="2"/>
  <c r="O384" i="2"/>
  <c r="O392" i="2"/>
  <c r="O423" i="2"/>
  <c r="P152" i="2"/>
  <c r="O200" i="2"/>
  <c r="P240" i="2"/>
  <c r="P275" i="2"/>
  <c r="O287" i="2"/>
  <c r="P317" i="2"/>
  <c r="P324" i="2"/>
  <c r="O333" i="2"/>
  <c r="O337" i="2"/>
  <c r="P354" i="2"/>
  <c r="P362" i="2"/>
  <c r="P370" i="2"/>
  <c r="P378" i="2"/>
  <c r="P382" i="2"/>
  <c r="P421" i="2"/>
  <c r="O192" i="2"/>
  <c r="P277" i="2"/>
  <c r="O291" i="2"/>
  <c r="O304" i="2"/>
  <c r="O312" i="2"/>
  <c r="O319" i="2"/>
  <c r="O326" i="2"/>
  <c r="O328" i="2"/>
  <c r="P333" i="2"/>
  <c r="P337" i="2"/>
  <c r="O345" i="2"/>
  <c r="O349" i="2"/>
  <c r="O353" i="2"/>
  <c r="O373" i="2"/>
  <c r="O377" i="2"/>
  <c r="O389" i="2"/>
  <c r="O393" i="2"/>
  <c r="O397" i="2"/>
  <c r="O5" i="2"/>
  <c r="AE68" i="2"/>
  <c r="AF68" i="2"/>
  <c r="AH68" i="2"/>
  <c r="AJ68" i="2"/>
  <c r="AK68" i="2"/>
  <c r="AL68" i="2"/>
  <c r="AM68" i="2"/>
  <c r="AN68" i="2"/>
  <c r="AE82" i="2"/>
  <c r="AF82" i="2"/>
  <c r="AH82" i="2"/>
  <c r="AJ82" i="2"/>
  <c r="AK82" i="2"/>
  <c r="AL82" i="2"/>
  <c r="AM82" i="2"/>
  <c r="AN82" i="2"/>
  <c r="AE142" i="2"/>
  <c r="AF142" i="2"/>
  <c r="AH142" i="2"/>
  <c r="AJ142" i="2"/>
  <c r="AK142" i="2"/>
  <c r="AL142" i="2"/>
  <c r="AM142" i="2"/>
  <c r="AN142" i="2"/>
  <c r="AE158" i="2"/>
  <c r="AF158" i="2"/>
  <c r="AH158" i="2"/>
  <c r="AJ158" i="2"/>
  <c r="AK158" i="2"/>
  <c r="AL158" i="2"/>
  <c r="AM158" i="2"/>
  <c r="AN158" i="2"/>
  <c r="AE233" i="2"/>
  <c r="AF233" i="2"/>
  <c r="AH233" i="2"/>
  <c r="AJ233" i="2"/>
  <c r="AK233" i="2"/>
  <c r="AL233" i="2"/>
  <c r="AM233" i="2"/>
  <c r="AN233" i="2"/>
  <c r="I6" i="2"/>
  <c r="M6" i="2"/>
  <c r="Q6" i="2"/>
  <c r="S6" i="2"/>
  <c r="U6" i="2"/>
  <c r="W6" i="2"/>
  <c r="Y6" i="2"/>
  <c r="J16" i="2"/>
  <c r="N16" i="2"/>
  <c r="R16" i="2"/>
  <c r="T16" i="2"/>
  <c r="X16" i="2"/>
  <c r="Z16" i="2"/>
  <c r="H13" i="2"/>
  <c r="J13" i="2"/>
  <c r="N13" i="2"/>
  <c r="R13" i="2"/>
  <c r="T13" i="2"/>
  <c r="V13" i="2"/>
  <c r="X13" i="2"/>
  <c r="Z13" i="2"/>
  <c r="G13" i="2"/>
  <c r="I13" i="2"/>
  <c r="M13" i="2"/>
  <c r="Q13" i="2"/>
  <c r="S13" i="2"/>
  <c r="U13" i="2"/>
  <c r="W13" i="2"/>
  <c r="Y13" i="2"/>
  <c r="G38" i="2"/>
  <c r="I38" i="2"/>
  <c r="M38" i="2"/>
  <c r="Q38" i="2"/>
  <c r="S38" i="2"/>
  <c r="U38" i="2"/>
  <c r="W38" i="2"/>
  <c r="Y38" i="2"/>
  <c r="H44" i="2"/>
  <c r="F44" i="2"/>
  <c r="L44" i="2"/>
  <c r="N44" i="2"/>
  <c r="R44" i="2"/>
  <c r="T44" i="2"/>
  <c r="V44" i="2"/>
  <c r="X44" i="2"/>
  <c r="Z44" i="2"/>
  <c r="H68" i="2"/>
  <c r="J68" i="2"/>
  <c r="N68" i="2"/>
  <c r="R68" i="2"/>
  <c r="T68" i="2"/>
  <c r="V68" i="2"/>
  <c r="X68" i="2"/>
  <c r="Z68" i="2"/>
  <c r="G35" i="2"/>
  <c r="I35" i="2"/>
  <c r="M35" i="2"/>
  <c r="Q35" i="2"/>
  <c r="S35" i="2"/>
  <c r="U35" i="2"/>
  <c r="W35" i="2"/>
  <c r="Y35" i="2"/>
  <c r="H19" i="2"/>
  <c r="J19" i="2"/>
  <c r="N19" i="2"/>
  <c r="R19" i="2"/>
  <c r="T19" i="2"/>
  <c r="V19" i="2"/>
  <c r="X19" i="2"/>
  <c r="Z19" i="2"/>
  <c r="G29" i="2"/>
  <c r="I29" i="2"/>
  <c r="M29" i="2"/>
  <c r="Q29" i="2"/>
  <c r="S29" i="2"/>
  <c r="U29" i="2"/>
  <c r="Y29" i="2"/>
  <c r="G11" i="2"/>
  <c r="M11" i="2"/>
  <c r="Q11" i="2"/>
  <c r="S11" i="2"/>
  <c r="U11" i="2"/>
  <c r="W11" i="2"/>
  <c r="H63" i="2"/>
  <c r="J63" i="2"/>
  <c r="N63" i="2"/>
  <c r="R63" i="2"/>
  <c r="T63" i="2"/>
  <c r="V63" i="2"/>
  <c r="X63" i="2"/>
  <c r="Z63" i="2"/>
  <c r="J7" i="2"/>
  <c r="N7" i="2"/>
  <c r="R7" i="2"/>
  <c r="T7" i="2"/>
  <c r="V7" i="2"/>
  <c r="X7" i="2"/>
  <c r="Z7" i="2"/>
  <c r="H50" i="2"/>
  <c r="J50" i="2"/>
  <c r="N50" i="2"/>
  <c r="R50" i="2"/>
  <c r="T50" i="2"/>
  <c r="V50" i="2"/>
  <c r="X50" i="2"/>
  <c r="Z50" i="2"/>
  <c r="H82" i="2"/>
  <c r="J82" i="2"/>
  <c r="N82" i="2"/>
  <c r="R82" i="2"/>
  <c r="T82" i="2"/>
  <c r="V82" i="2"/>
  <c r="X82" i="2"/>
  <c r="Z82" i="2"/>
  <c r="I103" i="2"/>
  <c r="M103" i="2"/>
  <c r="Q103" i="2"/>
  <c r="S103" i="2"/>
  <c r="U103" i="2"/>
  <c r="W103" i="2"/>
  <c r="I139" i="2"/>
  <c r="M139" i="2"/>
  <c r="Q139" i="2"/>
  <c r="S139" i="2"/>
  <c r="U139" i="2"/>
  <c r="W139" i="2"/>
  <c r="Y139" i="2"/>
  <c r="G15" i="2"/>
  <c r="I15" i="2"/>
  <c r="M15" i="2"/>
  <c r="Q15" i="2"/>
  <c r="S15" i="2"/>
  <c r="U15" i="2"/>
  <c r="W15" i="2"/>
  <c r="Y15" i="2"/>
  <c r="I54" i="2"/>
  <c r="M54" i="2"/>
  <c r="Q54" i="2"/>
  <c r="S54" i="2"/>
  <c r="U54" i="2"/>
  <c r="Y54" i="2"/>
  <c r="H107" i="2"/>
  <c r="J107" i="2"/>
  <c r="N107" i="2"/>
  <c r="R107" i="2"/>
  <c r="T107" i="2"/>
  <c r="V107" i="2"/>
  <c r="X107" i="2"/>
  <c r="Z107" i="2"/>
  <c r="G180" i="2"/>
  <c r="I180" i="2"/>
  <c r="M180" i="2"/>
  <c r="Q180" i="2"/>
  <c r="S180" i="2"/>
  <c r="U180" i="2"/>
  <c r="W180" i="2"/>
  <c r="Y180" i="2"/>
  <c r="N57" i="2"/>
  <c r="R57" i="2"/>
  <c r="T57" i="2"/>
  <c r="V57" i="2"/>
  <c r="X57" i="2"/>
  <c r="Z57" i="2"/>
  <c r="I156" i="2"/>
  <c r="M156" i="2"/>
  <c r="Q156" i="2"/>
  <c r="S156" i="2"/>
  <c r="U156" i="2"/>
  <c r="W156" i="2"/>
  <c r="Y156" i="2"/>
  <c r="G164" i="2"/>
  <c r="M164" i="2"/>
  <c r="Q164" i="2"/>
  <c r="U164" i="2"/>
  <c r="W164" i="2"/>
  <c r="Y164" i="2"/>
  <c r="J11" i="2"/>
  <c r="N11" i="2"/>
  <c r="R11" i="2"/>
  <c r="V11" i="2"/>
  <c r="X11" i="2"/>
  <c r="Z11" i="2"/>
  <c r="J60" i="2"/>
  <c r="N60" i="2"/>
  <c r="R60" i="2"/>
  <c r="T60" i="2"/>
  <c r="V60" i="2"/>
  <c r="X60" i="2"/>
  <c r="Z60" i="2"/>
  <c r="I161" i="2"/>
  <c r="M161" i="2"/>
  <c r="Q161" i="2"/>
  <c r="Y161" i="2"/>
  <c r="I101" i="2"/>
  <c r="M101" i="2"/>
  <c r="Q101" i="2"/>
  <c r="S101" i="2"/>
  <c r="W101" i="2"/>
  <c r="Y101" i="2"/>
  <c r="G133" i="2"/>
  <c r="I133" i="2"/>
  <c r="M133" i="2"/>
  <c r="Q133" i="2"/>
  <c r="S133" i="2"/>
  <c r="U133" i="2"/>
  <c r="W133" i="2"/>
  <c r="Y133" i="2"/>
  <c r="I153" i="2"/>
  <c r="M153" i="2"/>
  <c r="S153" i="2"/>
  <c r="U153" i="2"/>
  <c r="Y153" i="2"/>
  <c r="H141" i="2"/>
  <c r="N141" i="2"/>
  <c r="R141" i="2"/>
  <c r="T141" i="2"/>
  <c r="V141" i="2"/>
  <c r="Z141" i="2"/>
  <c r="G23" i="2"/>
  <c r="I23" i="2"/>
  <c r="M23" i="2"/>
  <c r="Q23" i="2"/>
  <c r="S23" i="2"/>
  <c r="U23" i="2"/>
  <c r="W23" i="2"/>
  <c r="Y23" i="2"/>
  <c r="H172" i="2"/>
  <c r="J172" i="2"/>
  <c r="N172" i="2"/>
  <c r="R172" i="2"/>
  <c r="T172" i="2"/>
  <c r="V172" i="2"/>
  <c r="X172" i="2"/>
  <c r="Z172" i="2"/>
  <c r="M182" i="2"/>
  <c r="Q182" i="2"/>
  <c r="S182" i="2"/>
  <c r="U182" i="2"/>
  <c r="W182" i="2"/>
  <c r="H173" i="2"/>
  <c r="J173" i="2"/>
  <c r="N173" i="2"/>
  <c r="R173" i="2"/>
  <c r="T173" i="2"/>
  <c r="V173" i="2"/>
  <c r="X173" i="2"/>
  <c r="Z173" i="2"/>
  <c r="H205" i="2"/>
  <c r="J205" i="2"/>
  <c r="N205" i="2"/>
  <c r="R205" i="2"/>
  <c r="T205" i="2"/>
  <c r="V205" i="2"/>
  <c r="X205" i="2"/>
  <c r="Z205" i="2"/>
  <c r="H241" i="2"/>
  <c r="J241" i="2"/>
  <c r="N241" i="2"/>
  <c r="R241" i="2"/>
  <c r="T241" i="2"/>
  <c r="V241" i="2"/>
  <c r="X241" i="2"/>
  <c r="Z241" i="2"/>
  <c r="H317" i="2"/>
  <c r="J317" i="2"/>
  <c r="R317" i="2"/>
  <c r="Z317" i="2"/>
  <c r="G248" i="2"/>
  <c r="I248" i="2"/>
  <c r="M248" i="2"/>
  <c r="Q248" i="2"/>
  <c r="S248" i="2"/>
  <c r="U248" i="2"/>
  <c r="W248" i="2"/>
  <c r="Y248" i="2"/>
  <c r="H267" i="2"/>
  <c r="F267" i="2"/>
  <c r="J267" i="2"/>
  <c r="N267" i="2"/>
  <c r="R267" i="2"/>
  <c r="T267" i="2"/>
  <c r="V267" i="2"/>
  <c r="X267" i="2"/>
  <c r="Z267" i="2"/>
  <c r="I292" i="2"/>
  <c r="M292" i="2"/>
  <c r="Q292" i="2"/>
  <c r="S292" i="2"/>
  <c r="Y292" i="2"/>
  <c r="Q188" i="2"/>
  <c r="S188" i="2"/>
  <c r="U188" i="2"/>
  <c r="W188" i="2"/>
  <c r="Y188" i="2"/>
  <c r="N254" i="2"/>
  <c r="R254" i="2"/>
  <c r="T254" i="2"/>
  <c r="V254" i="2"/>
  <c r="X254" i="2"/>
  <c r="Z254" i="2"/>
  <c r="M276" i="2"/>
  <c r="Q276" i="2"/>
  <c r="S276" i="2"/>
  <c r="U276" i="2"/>
  <c r="Y276" i="2"/>
  <c r="N294" i="2"/>
  <c r="R294" i="2"/>
  <c r="T294" i="2"/>
  <c r="X294" i="2"/>
  <c r="Z294" i="2"/>
  <c r="H126" i="2"/>
  <c r="F126" i="2"/>
  <c r="J126" i="2"/>
  <c r="N126" i="2"/>
  <c r="R126" i="2"/>
  <c r="T126" i="2"/>
  <c r="V126" i="2"/>
  <c r="X126" i="2"/>
  <c r="Z126" i="2"/>
  <c r="G193" i="2"/>
  <c r="I193" i="2"/>
  <c r="M193" i="2"/>
  <c r="Q193" i="2"/>
  <c r="S193" i="2"/>
  <c r="W193" i="2"/>
  <c r="Y193" i="2"/>
  <c r="G205" i="2"/>
  <c r="I205" i="2"/>
  <c r="M205" i="2"/>
  <c r="Q205" i="2"/>
  <c r="S205" i="2"/>
  <c r="U205" i="2"/>
  <c r="W205" i="2"/>
  <c r="Y205" i="2"/>
  <c r="H240" i="2"/>
  <c r="N240" i="2"/>
  <c r="T240" i="2"/>
  <c r="V240" i="2"/>
  <c r="X240" i="2"/>
  <c r="Z240" i="2"/>
  <c r="N312" i="2"/>
  <c r="T312" i="2"/>
  <c r="V312" i="2"/>
  <c r="X312" i="2"/>
  <c r="H328" i="2"/>
  <c r="J328" i="2"/>
  <c r="N328" i="2"/>
  <c r="R328" i="2"/>
  <c r="T328" i="2"/>
  <c r="X328" i="2"/>
  <c r="Z328" i="2"/>
  <c r="H203" i="2"/>
  <c r="J203" i="2"/>
  <c r="R203" i="2"/>
  <c r="T203" i="2"/>
  <c r="X203" i="2"/>
  <c r="Z203" i="2"/>
  <c r="J295" i="2"/>
  <c r="R295" i="2"/>
  <c r="X295" i="2"/>
  <c r="I222" i="2"/>
  <c r="M222" i="2"/>
  <c r="Q222" i="2"/>
  <c r="S222" i="2"/>
  <c r="U222" i="2"/>
  <c r="W222" i="2"/>
  <c r="Y222" i="2"/>
  <c r="N237" i="2"/>
  <c r="R237" i="2"/>
  <c r="T237" i="2"/>
  <c r="V237" i="2"/>
  <c r="Z237" i="2"/>
  <c r="J200" i="2"/>
  <c r="N200" i="2"/>
  <c r="R200" i="2"/>
  <c r="T200" i="2"/>
  <c r="V200" i="2"/>
  <c r="Z200" i="2"/>
  <c r="H252" i="2"/>
  <c r="F252" i="2"/>
  <c r="J252" i="2"/>
  <c r="N252" i="2"/>
  <c r="R252" i="2"/>
  <c r="T252" i="2"/>
  <c r="V252" i="2"/>
  <c r="X252" i="2"/>
  <c r="Z252" i="2"/>
  <c r="G227" i="2"/>
  <c r="M227" i="2"/>
  <c r="Q227" i="2"/>
  <c r="S227" i="2"/>
  <c r="J354" i="2"/>
  <c r="R354" i="2"/>
  <c r="V354" i="2"/>
  <c r="X354" i="2"/>
  <c r="J370" i="2"/>
  <c r="N370" i="2"/>
  <c r="R370" i="2"/>
  <c r="T370" i="2"/>
  <c r="V370" i="2"/>
  <c r="X370" i="2"/>
  <c r="Z370" i="2"/>
  <c r="J386" i="2"/>
  <c r="N386" i="2"/>
  <c r="R386" i="2"/>
  <c r="T386" i="2"/>
  <c r="V386" i="2"/>
  <c r="X386" i="2"/>
  <c r="Z386" i="2"/>
  <c r="H421" i="2"/>
  <c r="J421" i="2"/>
  <c r="N421" i="2"/>
  <c r="R421" i="2"/>
  <c r="T421" i="2"/>
  <c r="V421" i="2"/>
  <c r="X421" i="2"/>
  <c r="Z421" i="2"/>
  <c r="H332" i="2"/>
  <c r="J332" i="2"/>
  <c r="N332" i="2"/>
  <c r="R332" i="2"/>
  <c r="T332" i="2"/>
  <c r="X332" i="2"/>
  <c r="Z332" i="2"/>
  <c r="G349" i="2"/>
  <c r="E349" i="2"/>
  <c r="I349" i="2"/>
  <c r="M349" i="2"/>
  <c r="Q349" i="2"/>
  <c r="S349" i="2"/>
  <c r="I397" i="2"/>
  <c r="M397" i="2"/>
  <c r="Q397" i="2"/>
  <c r="S397" i="2"/>
  <c r="W397" i="2"/>
  <c r="N288" i="2"/>
  <c r="R288" i="2"/>
  <c r="T288" i="2"/>
  <c r="V288" i="2"/>
  <c r="Z288" i="2"/>
  <c r="H355" i="2"/>
  <c r="J355" i="2"/>
  <c r="N355" i="2"/>
  <c r="R355" i="2"/>
  <c r="T355" i="2"/>
  <c r="V355" i="2"/>
  <c r="X355" i="2"/>
  <c r="Z355" i="2"/>
  <c r="J367" i="2"/>
  <c r="R367" i="2"/>
  <c r="T367" i="2"/>
  <c r="V367" i="2"/>
  <c r="Z367" i="2"/>
  <c r="J379" i="2"/>
  <c r="N379" i="2"/>
  <c r="R379" i="2"/>
  <c r="T379" i="2"/>
  <c r="V379" i="2"/>
  <c r="X379" i="2"/>
  <c r="Z379" i="2"/>
  <c r="I262" i="2"/>
  <c r="M262" i="2"/>
  <c r="Q262" i="2"/>
  <c r="S262" i="2"/>
  <c r="U262" i="2"/>
  <c r="Y262" i="2"/>
  <c r="I279" i="2"/>
  <c r="M279" i="2"/>
  <c r="Q279" i="2"/>
  <c r="S279" i="2"/>
  <c r="Y279" i="2"/>
  <c r="G346" i="2"/>
  <c r="I346" i="2"/>
  <c r="Q346" i="2"/>
  <c r="S346" i="2"/>
  <c r="U346" i="2"/>
  <c r="Y346" i="2"/>
  <c r="G386" i="2"/>
  <c r="I386" i="2"/>
  <c r="M386" i="2"/>
  <c r="Q386" i="2"/>
  <c r="U386" i="2"/>
  <c r="W386" i="2"/>
  <c r="Y386" i="2"/>
  <c r="I294" i="2"/>
  <c r="M294" i="2"/>
  <c r="Q294" i="2"/>
  <c r="S294" i="2"/>
  <c r="U294" i="2"/>
  <c r="W294" i="2"/>
  <c r="Y294" i="2"/>
  <c r="G334" i="2"/>
  <c r="I334" i="2"/>
  <c r="M334" i="2"/>
  <c r="Q334" i="2"/>
  <c r="S334" i="2"/>
  <c r="W334" i="2"/>
  <c r="Y334" i="2"/>
  <c r="J344" i="2"/>
  <c r="N344" i="2"/>
  <c r="R344" i="2"/>
  <c r="T344" i="2"/>
  <c r="V344" i="2"/>
  <c r="Z344" i="2"/>
  <c r="H384" i="2"/>
  <c r="J384" i="2"/>
  <c r="N384" i="2"/>
  <c r="R384" i="2"/>
  <c r="V384" i="2"/>
  <c r="Z384" i="2"/>
  <c r="H396" i="2"/>
  <c r="J396" i="2"/>
  <c r="N396" i="2"/>
  <c r="R396" i="2"/>
  <c r="T396" i="2"/>
  <c r="X396" i="2"/>
  <c r="Z396" i="2"/>
  <c r="G310" i="2"/>
  <c r="I310" i="2"/>
  <c r="M310" i="2"/>
  <c r="S310" i="2"/>
  <c r="W310" i="2"/>
  <c r="Y310" i="2"/>
  <c r="J334" i="2"/>
  <c r="N334" i="2"/>
  <c r="R334" i="2"/>
  <c r="X334" i="2"/>
  <c r="G363" i="2"/>
  <c r="E363" i="2"/>
  <c r="I363" i="2"/>
  <c r="M363" i="2"/>
  <c r="Q363" i="2"/>
  <c r="S363" i="2"/>
  <c r="U363" i="2"/>
  <c r="W363" i="2"/>
  <c r="Y363" i="2"/>
  <c r="J345" i="2"/>
  <c r="N345" i="2"/>
  <c r="R345" i="2"/>
  <c r="V345" i="2"/>
  <c r="X345" i="2"/>
  <c r="Z345" i="2"/>
  <c r="J361" i="2"/>
  <c r="R361" i="2"/>
  <c r="T361" i="2"/>
  <c r="V361" i="2"/>
  <c r="X361" i="2"/>
  <c r="Z361" i="2"/>
  <c r="J385" i="2"/>
  <c r="N385" i="2"/>
  <c r="R385" i="2"/>
  <c r="T385" i="2"/>
  <c r="V385" i="2"/>
  <c r="X385" i="2"/>
  <c r="Z385" i="2"/>
  <c r="G298" i="2"/>
  <c r="I298" i="2"/>
  <c r="M298" i="2"/>
  <c r="Q298" i="2"/>
  <c r="S298" i="2"/>
  <c r="U298" i="2"/>
  <c r="W298" i="2"/>
  <c r="Y298" i="2"/>
  <c r="H309" i="2"/>
  <c r="N309" i="2"/>
  <c r="R309" i="2"/>
  <c r="T309" i="2"/>
  <c r="V309" i="2"/>
  <c r="X309" i="2"/>
  <c r="Z309" i="2"/>
  <c r="G356" i="2"/>
  <c r="E356" i="2"/>
  <c r="I356" i="2"/>
  <c r="M356" i="2"/>
  <c r="Q356" i="2"/>
  <c r="S356" i="2"/>
  <c r="U356" i="2"/>
  <c r="W356" i="2"/>
  <c r="Y356" i="2"/>
  <c r="G372" i="2"/>
  <c r="I372" i="2"/>
  <c r="M372" i="2"/>
  <c r="Q372" i="2"/>
  <c r="S372" i="2"/>
  <c r="U372" i="2"/>
  <c r="W372" i="2"/>
  <c r="Y372" i="2"/>
  <c r="G384" i="2"/>
  <c r="I384" i="2"/>
  <c r="M384" i="2"/>
  <c r="Q384" i="2"/>
  <c r="U384" i="2"/>
  <c r="Y384" i="2"/>
  <c r="AI15" i="2"/>
  <c r="AI24" i="2"/>
  <c r="AE24" i="2"/>
  <c r="AF24" i="2"/>
  <c r="AH24" i="2"/>
  <c r="AJ24" i="2"/>
  <c r="AK24" i="2"/>
  <c r="AL24" i="2"/>
  <c r="AM24" i="2"/>
  <c r="AN24" i="2"/>
  <c r="AI20" i="2"/>
  <c r="AE22" i="2"/>
  <c r="AF22" i="2"/>
  <c r="AH22" i="2"/>
  <c r="AJ22" i="2"/>
  <c r="AK22" i="2"/>
  <c r="AL22" i="2"/>
  <c r="AM22" i="2"/>
  <c r="AN22" i="2"/>
  <c r="G392" i="2"/>
  <c r="I392" i="2"/>
  <c r="M392" i="2"/>
  <c r="Q392" i="2"/>
  <c r="U392" i="2"/>
  <c r="W392" i="2"/>
  <c r="Y392" i="2"/>
  <c r="I368" i="2"/>
  <c r="Q368" i="2"/>
  <c r="U368" i="2"/>
  <c r="Y368" i="2"/>
  <c r="G344" i="2"/>
  <c r="I344" i="2"/>
  <c r="M344" i="2"/>
  <c r="Q344" i="2"/>
  <c r="U344" i="2"/>
  <c r="W344" i="2"/>
  <c r="Y344" i="2"/>
  <c r="N397" i="2"/>
  <c r="T397" i="2"/>
  <c r="V397" i="2"/>
  <c r="Z397" i="2"/>
  <c r="H369" i="2"/>
  <c r="F369" i="2"/>
  <c r="J369" i="2"/>
  <c r="N369" i="2"/>
  <c r="R369" i="2"/>
  <c r="T369" i="2"/>
  <c r="V369" i="2"/>
  <c r="Z369" i="2"/>
  <c r="G422" i="2"/>
  <c r="I422" i="2"/>
  <c r="M422" i="2"/>
  <c r="Q422" i="2"/>
  <c r="S422" i="2"/>
  <c r="U422" i="2"/>
  <c r="W422" i="2"/>
  <c r="Y422" i="2"/>
  <c r="G387" i="2"/>
  <c r="I387" i="2"/>
  <c r="M387" i="2"/>
  <c r="Q387" i="2"/>
  <c r="S387" i="2"/>
  <c r="U387" i="2"/>
  <c r="W387" i="2"/>
  <c r="Y387" i="2"/>
  <c r="I371" i="2"/>
  <c r="M371" i="2"/>
  <c r="Q371" i="2"/>
  <c r="S371" i="2"/>
  <c r="U371" i="2"/>
  <c r="W371" i="2"/>
  <c r="Y371" i="2"/>
  <c r="M278" i="2"/>
  <c r="Q278" i="2"/>
  <c r="S278" i="2"/>
  <c r="U278" i="2"/>
  <c r="W278" i="2"/>
  <c r="Y278" i="2"/>
  <c r="J262" i="2"/>
  <c r="N262" i="2"/>
  <c r="T262" i="2"/>
  <c r="V262" i="2"/>
  <c r="X262" i="2"/>
  <c r="Z262" i="2"/>
  <c r="I191" i="2"/>
  <c r="M191" i="2"/>
  <c r="Q191" i="2"/>
  <c r="U191" i="2"/>
  <c r="W191" i="2"/>
  <c r="Y191" i="2"/>
  <c r="J356" i="2"/>
  <c r="N356" i="2"/>
  <c r="R356" i="2"/>
  <c r="T356" i="2"/>
  <c r="X356" i="2"/>
  <c r="Z356" i="2"/>
  <c r="H340" i="2"/>
  <c r="N340" i="2"/>
  <c r="T340" i="2"/>
  <c r="V340" i="2"/>
  <c r="X340" i="2"/>
  <c r="Z340" i="2"/>
  <c r="G259" i="2"/>
  <c r="E259" i="2"/>
  <c r="I259" i="2"/>
  <c r="M259" i="2"/>
  <c r="Q259" i="2"/>
  <c r="S259" i="2"/>
  <c r="U259" i="2"/>
  <c r="W259" i="2"/>
  <c r="Y259" i="2"/>
  <c r="G370" i="2"/>
  <c r="I370" i="2"/>
  <c r="M370" i="2"/>
  <c r="Q370" i="2"/>
  <c r="U370" i="2"/>
  <c r="W370" i="2"/>
  <c r="Y370" i="2"/>
  <c r="I358" i="2"/>
  <c r="S358" i="2"/>
  <c r="W358" i="2"/>
  <c r="Y358" i="2"/>
  <c r="I342" i="2"/>
  <c r="G342" i="2"/>
  <c r="M342" i="2"/>
  <c r="Q342" i="2"/>
  <c r="S342" i="2"/>
  <c r="U342" i="2"/>
  <c r="W342" i="2"/>
  <c r="Y342" i="2"/>
  <c r="J391" i="2"/>
  <c r="N391" i="2"/>
  <c r="R391" i="2"/>
  <c r="V391" i="2"/>
  <c r="X391" i="2"/>
  <c r="Z391" i="2"/>
  <c r="J375" i="2"/>
  <c r="R375" i="2"/>
  <c r="V375" i="2"/>
  <c r="X375" i="2"/>
  <c r="Z375" i="2"/>
  <c r="J351" i="2"/>
  <c r="R351" i="2"/>
  <c r="T351" i="2"/>
  <c r="V351" i="2"/>
  <c r="X351" i="2"/>
  <c r="Z351" i="2"/>
  <c r="I337" i="2"/>
  <c r="M337" i="2"/>
  <c r="Q337" i="2"/>
  <c r="S337" i="2"/>
  <c r="U337" i="2"/>
  <c r="Y337" i="2"/>
  <c r="I286" i="2"/>
  <c r="M286" i="2"/>
  <c r="Q286" i="2"/>
  <c r="S286" i="2"/>
  <c r="Y286" i="2"/>
  <c r="G393" i="2"/>
  <c r="I393" i="2"/>
  <c r="M393" i="2"/>
  <c r="Q393" i="2"/>
  <c r="S393" i="2"/>
  <c r="U393" i="2"/>
  <c r="W393" i="2"/>
  <c r="Y393" i="2"/>
  <c r="G377" i="2"/>
  <c r="I377" i="2"/>
  <c r="M377" i="2"/>
  <c r="Q377" i="2"/>
  <c r="U377" i="2"/>
  <c r="W377" i="2"/>
  <c r="Y377" i="2"/>
  <c r="G345" i="2"/>
  <c r="I345" i="2"/>
  <c r="Q345" i="2"/>
  <c r="S345" i="2"/>
  <c r="U345" i="2"/>
  <c r="Y345" i="2"/>
  <c r="H330" i="2"/>
  <c r="F330" i="2"/>
  <c r="J330" i="2"/>
  <c r="N330" i="2"/>
  <c r="R330" i="2"/>
  <c r="T330" i="2"/>
  <c r="V330" i="2"/>
  <c r="Z330" i="2"/>
  <c r="J314" i="2"/>
  <c r="N314" i="2"/>
  <c r="R314" i="2"/>
  <c r="T314" i="2"/>
  <c r="X314" i="2"/>
  <c r="Z314" i="2"/>
  <c r="G291" i="2"/>
  <c r="I291" i="2"/>
  <c r="M291" i="2"/>
  <c r="Q291" i="2"/>
  <c r="S291" i="2"/>
  <c r="U291" i="2"/>
  <c r="Y291" i="2"/>
  <c r="G215" i="2"/>
  <c r="I215" i="2"/>
  <c r="M215" i="2"/>
  <c r="Q215" i="2"/>
  <c r="S215" i="2"/>
  <c r="U215" i="2"/>
  <c r="W215" i="2"/>
  <c r="Y215" i="2"/>
  <c r="H394" i="2"/>
  <c r="J394" i="2"/>
  <c r="N394" i="2"/>
  <c r="R394" i="2"/>
  <c r="T394" i="2"/>
  <c r="X394" i="2"/>
  <c r="Z394" i="2"/>
  <c r="R382" i="2"/>
  <c r="T382" i="2"/>
  <c r="V382" i="2"/>
  <c r="X382" i="2"/>
  <c r="Z382" i="2"/>
  <c r="G329" i="2"/>
  <c r="E329" i="2"/>
  <c r="I329" i="2"/>
  <c r="M329" i="2"/>
  <c r="Q329" i="2"/>
  <c r="S329" i="2"/>
  <c r="U329" i="2"/>
  <c r="Y329" i="2"/>
  <c r="G203" i="2"/>
  <c r="E203" i="2"/>
  <c r="M203" i="2"/>
  <c r="Q203" i="2"/>
  <c r="S203" i="2"/>
  <c r="U203" i="2"/>
  <c r="W203" i="2"/>
  <c r="Y203" i="2"/>
  <c r="G234" i="2"/>
  <c r="I234" i="2"/>
  <c r="M234" i="2"/>
  <c r="Q234" i="2"/>
  <c r="U234" i="2"/>
  <c r="Y234" i="2"/>
  <c r="J212" i="2"/>
  <c r="N212" i="2"/>
  <c r="R212" i="2"/>
  <c r="T212" i="2"/>
  <c r="V212" i="2"/>
  <c r="X212" i="2"/>
  <c r="Z212" i="2"/>
  <c r="M194" i="2"/>
  <c r="Q194" i="2"/>
  <c r="S194" i="2"/>
  <c r="U194" i="2"/>
  <c r="W194" i="2"/>
  <c r="Y194" i="2"/>
  <c r="H81" i="2"/>
  <c r="J81" i="2"/>
  <c r="N81" i="2"/>
  <c r="R81" i="2"/>
  <c r="T81" i="2"/>
  <c r="V81" i="2"/>
  <c r="X81" i="2"/>
  <c r="Z81" i="2"/>
  <c r="H291" i="2"/>
  <c r="J291" i="2"/>
  <c r="N291" i="2"/>
  <c r="R291" i="2"/>
  <c r="T291" i="2"/>
  <c r="V291" i="2"/>
  <c r="X291" i="2"/>
  <c r="Z291" i="2"/>
  <c r="J239" i="2"/>
  <c r="N239" i="2"/>
  <c r="R239" i="2"/>
  <c r="T239" i="2"/>
  <c r="V239" i="2"/>
  <c r="X239" i="2"/>
  <c r="Z239" i="2"/>
  <c r="M221" i="2"/>
  <c r="Q221" i="2"/>
  <c r="S221" i="2"/>
  <c r="W221" i="2"/>
  <c r="Y221" i="2"/>
  <c r="G285" i="2"/>
  <c r="I285" i="2"/>
  <c r="M285" i="2"/>
  <c r="Q285" i="2"/>
  <c r="S285" i="2"/>
  <c r="W285" i="2"/>
  <c r="Y285" i="2"/>
  <c r="I253" i="2"/>
  <c r="Q253" i="2"/>
  <c r="S253" i="2"/>
  <c r="U253" i="2"/>
  <c r="Y253" i="2"/>
  <c r="J236" i="2"/>
  <c r="R236" i="2"/>
  <c r="V236" i="2"/>
  <c r="Z236" i="2"/>
  <c r="I217" i="2"/>
  <c r="M217" i="2"/>
  <c r="Q217" i="2"/>
  <c r="S217" i="2"/>
  <c r="U217" i="2"/>
  <c r="W217" i="2"/>
  <c r="Y217" i="2"/>
  <c r="G99" i="2"/>
  <c r="I99" i="2"/>
  <c r="M99" i="2"/>
  <c r="Q99" i="2"/>
  <c r="S99" i="2"/>
  <c r="U99" i="2"/>
  <c r="W99" i="2"/>
  <c r="Y99" i="2"/>
  <c r="M308" i="2"/>
  <c r="U308" i="2"/>
  <c r="W308" i="2"/>
  <c r="Y308" i="2"/>
  <c r="H290" i="2"/>
  <c r="F290" i="2"/>
  <c r="J290" i="2"/>
  <c r="N290" i="2"/>
  <c r="R290" i="2"/>
  <c r="T290" i="2"/>
  <c r="X290" i="2"/>
  <c r="Z290" i="2"/>
  <c r="H250" i="2"/>
  <c r="J250" i="2"/>
  <c r="N250" i="2"/>
  <c r="R250" i="2"/>
  <c r="T250" i="2"/>
  <c r="V250" i="2"/>
  <c r="X250" i="2"/>
  <c r="Z250" i="2"/>
  <c r="H218" i="2"/>
  <c r="F218" i="2"/>
  <c r="J218" i="2"/>
  <c r="N218" i="2"/>
  <c r="V218" i="2"/>
  <c r="X218" i="2"/>
  <c r="Z218" i="2"/>
  <c r="G151" i="2"/>
  <c r="I151" i="2"/>
  <c r="Q151" i="2"/>
  <c r="S151" i="2"/>
  <c r="U151" i="2"/>
  <c r="Y151" i="2"/>
  <c r="H283" i="2"/>
  <c r="F283" i="2"/>
  <c r="J283" i="2"/>
  <c r="N283" i="2"/>
  <c r="R283" i="2"/>
  <c r="T283" i="2"/>
  <c r="X283" i="2"/>
  <c r="G208" i="2"/>
  <c r="I208" i="2"/>
  <c r="M208" i="2"/>
  <c r="Q208" i="2"/>
  <c r="S208" i="2"/>
  <c r="U208" i="2"/>
  <c r="W208" i="2"/>
  <c r="Y208" i="2"/>
  <c r="M192" i="2"/>
  <c r="Q192" i="2"/>
  <c r="S192" i="2"/>
  <c r="U192" i="2"/>
  <c r="G311" i="2"/>
  <c r="E311" i="2"/>
  <c r="I311" i="2"/>
  <c r="K311" i="2"/>
  <c r="M311" i="2"/>
  <c r="Q311" i="2"/>
  <c r="S311" i="2"/>
  <c r="U311" i="2"/>
  <c r="W311" i="2"/>
  <c r="Y311" i="2"/>
  <c r="F277" i="2"/>
  <c r="L277" i="2"/>
  <c r="N277" i="2"/>
  <c r="R277" i="2"/>
  <c r="X277" i="2"/>
  <c r="Z277" i="2"/>
  <c r="H233" i="2"/>
  <c r="J233" i="2"/>
  <c r="N233" i="2"/>
  <c r="R233" i="2"/>
  <c r="T233" i="2"/>
  <c r="V233" i="2"/>
  <c r="X233" i="2"/>
  <c r="Z233" i="2"/>
  <c r="H213" i="2"/>
  <c r="J213" i="2"/>
  <c r="N213" i="2"/>
  <c r="R213" i="2"/>
  <c r="T213" i="2"/>
  <c r="V213" i="2"/>
  <c r="X213" i="2"/>
  <c r="Z213" i="2"/>
  <c r="J201" i="2"/>
  <c r="T201" i="2"/>
  <c r="V201" i="2"/>
  <c r="Z201" i="2"/>
  <c r="H189" i="2"/>
  <c r="J189" i="2"/>
  <c r="N189" i="2"/>
  <c r="R189" i="2"/>
  <c r="T189" i="2"/>
  <c r="V189" i="2"/>
  <c r="X189" i="2"/>
  <c r="Z189" i="2"/>
  <c r="H180" i="2"/>
  <c r="F180" i="2"/>
  <c r="J180" i="2"/>
  <c r="N180" i="2"/>
  <c r="R180" i="2"/>
  <c r="T180" i="2"/>
  <c r="V180" i="2"/>
  <c r="X180" i="2"/>
  <c r="Z180" i="2"/>
  <c r="I150" i="2"/>
  <c r="M150" i="2"/>
  <c r="Q150" i="2"/>
  <c r="S150" i="2"/>
  <c r="U150" i="2"/>
  <c r="W150" i="2"/>
  <c r="Y150" i="2"/>
  <c r="H88" i="2"/>
  <c r="F88" i="2"/>
  <c r="J88" i="2"/>
  <c r="N88" i="2"/>
  <c r="R88" i="2"/>
  <c r="T88" i="2"/>
  <c r="V88" i="2"/>
  <c r="X88" i="2"/>
  <c r="Z88" i="2"/>
  <c r="H64" i="2"/>
  <c r="F64" i="2"/>
  <c r="N64" i="2"/>
  <c r="R64" i="2"/>
  <c r="V64" i="2"/>
  <c r="Z64" i="2"/>
  <c r="H89" i="2"/>
  <c r="J89" i="2"/>
  <c r="N89" i="2"/>
  <c r="R89" i="2"/>
  <c r="T89" i="2"/>
  <c r="V89" i="2"/>
  <c r="Z89" i="2"/>
  <c r="G185" i="2"/>
  <c r="I185" i="2"/>
  <c r="M185" i="2"/>
  <c r="Q185" i="2"/>
  <c r="S185" i="2"/>
  <c r="U185" i="2"/>
  <c r="W185" i="2"/>
  <c r="Y185" i="2"/>
  <c r="I145" i="2"/>
  <c r="Q145" i="2"/>
  <c r="S145" i="2"/>
  <c r="Y145" i="2"/>
  <c r="G173" i="2"/>
  <c r="I173" i="2"/>
  <c r="M173" i="2"/>
  <c r="Q173" i="2"/>
  <c r="S173" i="2"/>
  <c r="U173" i="2"/>
  <c r="W173" i="2"/>
  <c r="Y173" i="2"/>
  <c r="J120" i="2"/>
  <c r="N120" i="2"/>
  <c r="R120" i="2"/>
  <c r="T120" i="2"/>
  <c r="V120" i="2"/>
  <c r="X120" i="2"/>
  <c r="Z120" i="2"/>
  <c r="J100" i="2"/>
  <c r="N100" i="2"/>
  <c r="R100" i="2"/>
  <c r="V100" i="2"/>
  <c r="X100" i="2"/>
  <c r="G81" i="2"/>
  <c r="I81" i="2"/>
  <c r="M81" i="2"/>
  <c r="Q81" i="2"/>
  <c r="S81" i="2"/>
  <c r="U81" i="2"/>
  <c r="W81" i="2"/>
  <c r="Y81" i="2"/>
  <c r="H138" i="2"/>
  <c r="J138" i="2"/>
  <c r="N138" i="2"/>
  <c r="R138" i="2"/>
  <c r="T138" i="2"/>
  <c r="V138" i="2"/>
  <c r="X138" i="2"/>
  <c r="Z138" i="2"/>
  <c r="G41" i="2"/>
  <c r="I41" i="2"/>
  <c r="M41" i="2"/>
  <c r="Q41" i="2"/>
  <c r="S41" i="2"/>
  <c r="U41" i="2"/>
  <c r="W41" i="2"/>
  <c r="Y41" i="2"/>
  <c r="H143" i="2"/>
  <c r="J143" i="2"/>
  <c r="N143" i="2"/>
  <c r="R143" i="2"/>
  <c r="T143" i="2"/>
  <c r="V143" i="2"/>
  <c r="X143" i="2"/>
  <c r="Z143" i="2"/>
  <c r="J123" i="2"/>
  <c r="R123" i="2"/>
  <c r="T123" i="2"/>
  <c r="X123" i="2"/>
  <c r="Z123" i="2"/>
  <c r="H103" i="2"/>
  <c r="J103" i="2"/>
  <c r="N103" i="2"/>
  <c r="R103" i="2"/>
  <c r="V103" i="2"/>
  <c r="X103" i="2"/>
  <c r="Z103" i="2"/>
  <c r="G88" i="2"/>
  <c r="Q88" i="2"/>
  <c r="S88" i="2"/>
  <c r="U88" i="2"/>
  <c r="W88" i="2"/>
  <c r="Y88" i="2"/>
  <c r="I37" i="2"/>
  <c r="M37" i="2"/>
  <c r="S37" i="2"/>
  <c r="U37" i="2"/>
  <c r="W37" i="2"/>
  <c r="Y37" i="2"/>
  <c r="H42" i="2"/>
  <c r="J42" i="2"/>
  <c r="N42" i="2"/>
  <c r="R42" i="2"/>
  <c r="T42" i="2"/>
  <c r="V42" i="2"/>
  <c r="X42" i="2"/>
  <c r="Z42" i="2"/>
  <c r="H34" i="2"/>
  <c r="J34" i="2"/>
  <c r="N34" i="2"/>
  <c r="R34" i="2"/>
  <c r="T34" i="2"/>
  <c r="V34" i="2"/>
  <c r="X34" i="2"/>
  <c r="Z34" i="2"/>
  <c r="H55" i="2"/>
  <c r="N55" i="2"/>
  <c r="R55" i="2"/>
  <c r="V55" i="2"/>
  <c r="I44" i="2"/>
  <c r="M44" i="2"/>
  <c r="Q44" i="2"/>
  <c r="S44" i="2"/>
  <c r="U44" i="2"/>
  <c r="W44" i="2"/>
  <c r="Y44" i="2"/>
  <c r="G32" i="2"/>
  <c r="E32" i="2"/>
  <c r="I32" i="2"/>
  <c r="M32" i="2"/>
  <c r="Q32" i="2"/>
  <c r="S32" i="2"/>
  <c r="U32" i="2"/>
  <c r="W32" i="2"/>
  <c r="K32" i="2"/>
  <c r="Y32" i="2"/>
  <c r="H41" i="2"/>
  <c r="J41" i="2"/>
  <c r="N41" i="2"/>
  <c r="R41" i="2"/>
  <c r="T41" i="2"/>
  <c r="V41" i="2"/>
  <c r="X41" i="2"/>
  <c r="Z41" i="2"/>
  <c r="H27" i="2"/>
  <c r="F27" i="2"/>
  <c r="J27" i="2"/>
  <c r="N27" i="2"/>
  <c r="R27" i="2"/>
  <c r="T27" i="2"/>
  <c r="V27" i="2"/>
  <c r="L27" i="2"/>
  <c r="X27" i="2"/>
  <c r="Z27" i="2"/>
  <c r="G66" i="2"/>
  <c r="I66" i="2"/>
  <c r="Q66" i="2"/>
  <c r="S66" i="2"/>
  <c r="U66" i="2"/>
  <c r="W66" i="2"/>
  <c r="Y66" i="2"/>
  <c r="H36" i="2"/>
  <c r="J36" i="2"/>
  <c r="R36" i="2"/>
  <c r="T36" i="2"/>
  <c r="X36" i="2"/>
  <c r="Z36" i="2"/>
  <c r="G8" i="2"/>
  <c r="I8" i="2"/>
  <c r="M8" i="2"/>
  <c r="Q8" i="2"/>
  <c r="S8" i="2"/>
  <c r="U8" i="2"/>
  <c r="W8" i="2"/>
  <c r="Y8" i="2"/>
  <c r="H45" i="2"/>
  <c r="F45" i="2"/>
  <c r="J45" i="2"/>
  <c r="N45" i="2"/>
  <c r="R45" i="2"/>
  <c r="T45" i="2"/>
  <c r="X45" i="2"/>
  <c r="Z45" i="2"/>
  <c r="G34" i="2"/>
  <c r="E34" i="2"/>
  <c r="I34" i="2"/>
  <c r="K34" i="2"/>
  <c r="M34" i="2"/>
  <c r="Q34" i="2"/>
  <c r="S34" i="2"/>
  <c r="U34" i="2"/>
  <c r="W34" i="2"/>
  <c r="Y34" i="2"/>
  <c r="AE247" i="2"/>
  <c r="AF247" i="2"/>
  <c r="AH247" i="2"/>
  <c r="AJ247" i="2"/>
  <c r="AK247" i="2"/>
  <c r="AL247" i="2"/>
  <c r="AM247" i="2"/>
  <c r="AN247" i="2"/>
  <c r="AD247" i="2"/>
  <c r="AG247" i="2"/>
  <c r="G10" i="2"/>
  <c r="I10" i="2"/>
  <c r="M10" i="2"/>
  <c r="S10" i="2"/>
  <c r="U10" i="2"/>
  <c r="AE421" i="2"/>
  <c r="AD421" i="2"/>
  <c r="AF421" i="2"/>
  <c r="AH421" i="2"/>
  <c r="AJ421" i="2"/>
  <c r="AK421" i="2"/>
  <c r="AL421" i="2"/>
  <c r="AM421" i="2"/>
  <c r="AN421" i="2"/>
  <c r="AE209" i="2"/>
  <c r="AD209" i="2"/>
  <c r="AF209" i="2"/>
  <c r="AG209" i="2"/>
  <c r="AH209" i="2"/>
  <c r="AI209" i="2"/>
  <c r="AJ209" i="2"/>
  <c r="AK209" i="2"/>
  <c r="AL209" i="2"/>
  <c r="AM209" i="2"/>
  <c r="AN209" i="2"/>
  <c r="AE99" i="2"/>
  <c r="AF99" i="2"/>
  <c r="AH99" i="2"/>
  <c r="AJ99" i="2"/>
  <c r="AK99" i="2"/>
  <c r="AL99" i="2"/>
  <c r="AM99" i="2"/>
  <c r="AD99" i="2"/>
  <c r="AG99" i="2"/>
  <c r="AN99" i="2"/>
  <c r="AJ102" i="2"/>
  <c r="AM102" i="2"/>
  <c r="G364" i="2"/>
  <c r="I364" i="2"/>
  <c r="M364" i="2"/>
  <c r="Q364" i="2"/>
  <c r="S364" i="2"/>
  <c r="U364" i="2"/>
  <c r="W364" i="2"/>
  <c r="Y364" i="2"/>
  <c r="I352" i="2"/>
  <c r="M352" i="2"/>
  <c r="Q352" i="2"/>
  <c r="U352" i="2"/>
  <c r="Y352" i="2"/>
  <c r="J260" i="2"/>
  <c r="R260" i="2"/>
  <c r="V260" i="2"/>
  <c r="Z260" i="2"/>
  <c r="J377" i="2"/>
  <c r="N377" i="2"/>
  <c r="V377" i="2"/>
  <c r="X377" i="2"/>
  <c r="Z377" i="2"/>
  <c r="J341" i="2"/>
  <c r="N341" i="2"/>
  <c r="R341" i="2"/>
  <c r="T341" i="2"/>
  <c r="V341" i="2"/>
  <c r="X341" i="2"/>
  <c r="G211" i="2"/>
  <c r="E211" i="2"/>
  <c r="I211" i="2"/>
  <c r="K211" i="2"/>
  <c r="M211" i="2"/>
  <c r="Q211" i="2"/>
  <c r="S211" i="2"/>
  <c r="U211" i="2"/>
  <c r="W211" i="2"/>
  <c r="Y211" i="2"/>
  <c r="H376" i="2"/>
  <c r="J376" i="2"/>
  <c r="N376" i="2"/>
  <c r="V376" i="2"/>
  <c r="X376" i="2"/>
  <c r="Z376" i="2"/>
  <c r="I390" i="2"/>
  <c r="S390" i="2"/>
  <c r="U390" i="2"/>
  <c r="Y390" i="2"/>
  <c r="Q366" i="2"/>
  <c r="S366" i="2"/>
  <c r="U366" i="2"/>
  <c r="Y366" i="2"/>
  <c r="H337" i="2"/>
  <c r="F337" i="2"/>
  <c r="J337" i="2"/>
  <c r="N337" i="2"/>
  <c r="R337" i="2"/>
  <c r="T337" i="2"/>
  <c r="V337" i="2"/>
  <c r="X337" i="2"/>
  <c r="Z337" i="2"/>
  <c r="H422" i="2"/>
  <c r="J422" i="2"/>
  <c r="F422" i="2"/>
  <c r="L422" i="2"/>
  <c r="N422" i="2"/>
  <c r="R422" i="2"/>
  <c r="T422" i="2"/>
  <c r="V422" i="2"/>
  <c r="X422" i="2"/>
  <c r="Z422" i="2"/>
  <c r="J363" i="2"/>
  <c r="N363" i="2"/>
  <c r="R363" i="2"/>
  <c r="T363" i="2"/>
  <c r="V363" i="2"/>
  <c r="X363" i="2"/>
  <c r="Z363" i="2"/>
  <c r="J347" i="2"/>
  <c r="N347" i="2"/>
  <c r="R347" i="2"/>
  <c r="F347" i="2"/>
  <c r="H347" i="2"/>
  <c r="L347" i="2"/>
  <c r="T347" i="2"/>
  <c r="V347" i="2"/>
  <c r="X347" i="2"/>
  <c r="Z347" i="2"/>
  <c r="H315" i="2"/>
  <c r="N315" i="2"/>
  <c r="T315" i="2"/>
  <c r="V315" i="2"/>
  <c r="X315" i="2"/>
  <c r="Z315" i="2"/>
  <c r="I373" i="2"/>
  <c r="M373" i="2"/>
  <c r="Q373" i="2"/>
  <c r="S373" i="2"/>
  <c r="W373" i="2"/>
  <c r="I341" i="2"/>
  <c r="Q341" i="2"/>
  <c r="S341" i="2"/>
  <c r="Y341" i="2"/>
  <c r="H362" i="2"/>
  <c r="J362" i="2"/>
  <c r="N362" i="2"/>
  <c r="R362" i="2"/>
  <c r="T362" i="2"/>
  <c r="V362" i="2"/>
  <c r="X362" i="2"/>
  <c r="Z362" i="2"/>
  <c r="G336" i="2"/>
  <c r="I336" i="2"/>
  <c r="M336" i="2"/>
  <c r="Q336" i="2"/>
  <c r="S336" i="2"/>
  <c r="U336" i="2"/>
  <c r="W336" i="2"/>
  <c r="Y336" i="2"/>
  <c r="G287" i="2"/>
  <c r="I287" i="2"/>
  <c r="M287" i="2"/>
  <c r="Q287" i="2"/>
  <c r="S287" i="2"/>
  <c r="U287" i="2"/>
  <c r="W287" i="2"/>
  <c r="Y287" i="2"/>
  <c r="J244" i="2"/>
  <c r="N244" i="2"/>
  <c r="R244" i="2"/>
  <c r="T244" i="2"/>
  <c r="V244" i="2"/>
  <c r="Z244" i="2"/>
  <c r="H208" i="2"/>
  <c r="J208" i="2"/>
  <c r="N208" i="2"/>
  <c r="R208" i="2"/>
  <c r="T208" i="2"/>
  <c r="V208" i="2"/>
  <c r="X208" i="2"/>
  <c r="Z208" i="2"/>
  <c r="N130" i="2"/>
  <c r="R130" i="2"/>
  <c r="T130" i="2"/>
  <c r="V130" i="2"/>
  <c r="X130" i="2"/>
  <c r="Z130" i="2"/>
  <c r="I226" i="2"/>
  <c r="M226" i="2"/>
  <c r="Q226" i="2"/>
  <c r="S226" i="2"/>
  <c r="W226" i="2"/>
  <c r="Y226" i="2"/>
  <c r="G190" i="2"/>
  <c r="E190" i="2"/>
  <c r="I190" i="2"/>
  <c r="M190" i="2"/>
  <c r="Q190" i="2"/>
  <c r="S190" i="2"/>
  <c r="U190" i="2"/>
  <c r="W190" i="2"/>
  <c r="Y190" i="2"/>
  <c r="G237" i="2"/>
  <c r="I237" i="2"/>
  <c r="E237" i="2"/>
  <c r="K237" i="2"/>
  <c r="M237" i="2"/>
  <c r="Q237" i="2"/>
  <c r="S237" i="2"/>
  <c r="U237" i="2"/>
  <c r="W237" i="2"/>
  <c r="Y237" i="2"/>
  <c r="M184" i="2"/>
  <c r="Q184" i="2"/>
  <c r="S184" i="2"/>
  <c r="U184" i="2"/>
  <c r="W184" i="2"/>
  <c r="Y184" i="2"/>
  <c r="G317" i="2"/>
  <c r="I317" i="2"/>
  <c r="M317" i="2"/>
  <c r="Q317" i="2"/>
  <c r="S317" i="2"/>
  <c r="U317" i="2"/>
  <c r="W317" i="2"/>
  <c r="Y317" i="2"/>
  <c r="G201" i="2"/>
  <c r="I201" i="2"/>
  <c r="M201" i="2"/>
  <c r="Q201" i="2"/>
  <c r="S201" i="2"/>
  <c r="U201" i="2"/>
  <c r="W201" i="2"/>
  <c r="Y201" i="2"/>
  <c r="N186" i="2"/>
  <c r="R186" i="2"/>
  <c r="T186" i="2"/>
  <c r="V186" i="2"/>
  <c r="X186" i="2"/>
  <c r="G280" i="2"/>
  <c r="I280" i="2"/>
  <c r="M280" i="2"/>
  <c r="Q280" i="2"/>
  <c r="S280" i="2"/>
  <c r="U280" i="2"/>
  <c r="W280" i="2"/>
  <c r="Y280" i="2"/>
  <c r="G232" i="2"/>
  <c r="I232" i="2"/>
  <c r="M232" i="2"/>
  <c r="Q232" i="2"/>
  <c r="S232" i="2"/>
  <c r="W232" i="2"/>
  <c r="Y232" i="2"/>
  <c r="H187" i="2"/>
  <c r="J187" i="2"/>
  <c r="N187" i="2"/>
  <c r="R187" i="2"/>
  <c r="T187" i="2"/>
  <c r="V187" i="2"/>
  <c r="X187" i="2"/>
  <c r="Z187" i="2"/>
  <c r="H289" i="2"/>
  <c r="J289" i="2"/>
  <c r="N289" i="2"/>
  <c r="R289" i="2"/>
  <c r="T289" i="2"/>
  <c r="V289" i="2"/>
  <c r="X289" i="2"/>
  <c r="Z289" i="2"/>
  <c r="H253" i="2"/>
  <c r="F253" i="2"/>
  <c r="L253" i="2"/>
  <c r="N253" i="2"/>
  <c r="R253" i="2"/>
  <c r="T253" i="2"/>
  <c r="V253" i="2"/>
  <c r="X253" i="2"/>
  <c r="Z253" i="2"/>
  <c r="H209" i="2"/>
  <c r="J209" i="2"/>
  <c r="N209" i="2"/>
  <c r="R209" i="2"/>
  <c r="T209" i="2"/>
  <c r="V209" i="2"/>
  <c r="X209" i="2"/>
  <c r="Z209" i="2"/>
  <c r="G178" i="2"/>
  <c r="I178" i="2"/>
  <c r="M178" i="2"/>
  <c r="Q178" i="2"/>
  <c r="S178" i="2"/>
  <c r="U178" i="2"/>
  <c r="W178" i="2"/>
  <c r="Y178" i="2"/>
  <c r="J59" i="2"/>
  <c r="N59" i="2"/>
  <c r="R59" i="2"/>
  <c r="T59" i="2"/>
  <c r="V59" i="2"/>
  <c r="X59" i="2"/>
  <c r="Z59" i="2"/>
  <c r="G142" i="2"/>
  <c r="I142" i="2"/>
  <c r="M142" i="2"/>
  <c r="Q142" i="2"/>
  <c r="S142" i="2"/>
  <c r="U142" i="2"/>
  <c r="W142" i="2"/>
  <c r="Y142" i="2"/>
  <c r="J117" i="2"/>
  <c r="N117" i="2"/>
  <c r="R117" i="2"/>
  <c r="T117" i="2"/>
  <c r="V117" i="2"/>
  <c r="X117" i="2"/>
  <c r="Z117" i="2"/>
  <c r="H86" i="2"/>
  <c r="J86" i="2"/>
  <c r="N86" i="2"/>
  <c r="R86" i="2"/>
  <c r="F86" i="2"/>
  <c r="L86" i="2"/>
  <c r="P86" i="2"/>
  <c r="T86" i="2"/>
  <c r="X86" i="2"/>
  <c r="Z86" i="2"/>
  <c r="I165" i="2"/>
  <c r="M165" i="2"/>
  <c r="Q165" i="2"/>
  <c r="S165" i="2"/>
  <c r="Y165" i="2"/>
  <c r="H136" i="2"/>
  <c r="J136" i="2"/>
  <c r="N136" i="2"/>
  <c r="R136" i="2"/>
  <c r="T136" i="2"/>
  <c r="V136" i="2"/>
  <c r="Z136" i="2"/>
  <c r="J96" i="2"/>
  <c r="F96" i="2"/>
  <c r="H96" i="2"/>
  <c r="L96" i="2"/>
  <c r="N96" i="2"/>
  <c r="R96" i="2"/>
  <c r="T96" i="2"/>
  <c r="V96" i="2"/>
  <c r="X96" i="2"/>
  <c r="Z96" i="2"/>
  <c r="H31" i="2"/>
  <c r="N31" i="2"/>
  <c r="R31" i="2"/>
  <c r="T31" i="2"/>
  <c r="V31" i="2"/>
  <c r="X31" i="2"/>
  <c r="Z31" i="2"/>
  <c r="H158" i="2"/>
  <c r="J158" i="2"/>
  <c r="N158" i="2"/>
  <c r="R158" i="2"/>
  <c r="T158" i="2"/>
  <c r="V158" i="2"/>
  <c r="X158" i="2"/>
  <c r="Z158" i="2"/>
  <c r="G136" i="2"/>
  <c r="I136" i="2"/>
  <c r="M136" i="2"/>
  <c r="Q136" i="2"/>
  <c r="S136" i="2"/>
  <c r="Y136" i="2"/>
  <c r="J76" i="2"/>
  <c r="N76" i="2"/>
  <c r="R76" i="2"/>
  <c r="T76" i="2"/>
  <c r="V76" i="2"/>
  <c r="F76" i="2"/>
  <c r="H76" i="2"/>
  <c r="L76" i="2"/>
  <c r="X76" i="2"/>
  <c r="Z76" i="2"/>
  <c r="G172" i="2"/>
  <c r="E172" i="2"/>
  <c r="I172" i="2"/>
  <c r="M172" i="2"/>
  <c r="Q172" i="2"/>
  <c r="S172" i="2"/>
  <c r="U172" i="2"/>
  <c r="W172" i="2"/>
  <c r="Y172" i="2"/>
  <c r="H6" i="2"/>
  <c r="J6" i="2"/>
  <c r="N6" i="2"/>
  <c r="R6" i="2"/>
  <c r="T6" i="2"/>
  <c r="V6" i="2"/>
  <c r="X6" i="2"/>
  <c r="Z6" i="2"/>
  <c r="H61" i="2"/>
  <c r="J61" i="2"/>
  <c r="N61" i="2"/>
  <c r="R61" i="2"/>
  <c r="T61" i="2"/>
  <c r="V61" i="2"/>
  <c r="X61" i="2"/>
  <c r="Z61" i="2"/>
  <c r="G40" i="2"/>
  <c r="I40" i="2"/>
  <c r="M40" i="2"/>
  <c r="Q40" i="2"/>
  <c r="S40" i="2"/>
  <c r="U40" i="2"/>
  <c r="W40" i="2"/>
  <c r="Y40" i="2"/>
  <c r="G51" i="2"/>
  <c r="I51" i="2"/>
  <c r="M51" i="2"/>
  <c r="Q51" i="2"/>
  <c r="S51" i="2"/>
  <c r="W51" i="2"/>
  <c r="Y51" i="2"/>
  <c r="H26" i="2"/>
  <c r="F26" i="2"/>
  <c r="J26" i="2"/>
  <c r="N26" i="2"/>
  <c r="R26" i="2"/>
  <c r="T26" i="2"/>
  <c r="L26" i="2"/>
  <c r="V26" i="2"/>
  <c r="X26" i="2"/>
  <c r="Z26" i="2"/>
  <c r="J46" i="2"/>
  <c r="N46" i="2"/>
  <c r="R46" i="2"/>
  <c r="T46" i="2"/>
  <c r="V46" i="2"/>
  <c r="Z46" i="2"/>
  <c r="H32" i="2"/>
  <c r="F32" i="2"/>
  <c r="J32" i="2"/>
  <c r="N32" i="2"/>
  <c r="R32" i="2"/>
  <c r="T32" i="2"/>
  <c r="V32" i="2"/>
  <c r="X32" i="2"/>
  <c r="Z32" i="2"/>
  <c r="AE422" i="2"/>
  <c r="AF422" i="2"/>
  <c r="AH422" i="2"/>
  <c r="AJ422" i="2"/>
  <c r="AK422" i="2"/>
  <c r="AL422" i="2"/>
  <c r="AM422" i="2"/>
  <c r="AN422" i="2"/>
  <c r="G28" i="2"/>
  <c r="M28" i="2"/>
  <c r="Q28" i="2"/>
  <c r="S28" i="2"/>
  <c r="W28" i="2"/>
  <c r="Y28" i="2"/>
  <c r="G25" i="2"/>
  <c r="E25" i="2"/>
  <c r="O25" i="2"/>
  <c r="M25" i="2"/>
  <c r="Q25" i="2"/>
  <c r="S25" i="2"/>
  <c r="Y25" i="2"/>
  <c r="J17" i="2"/>
  <c r="N17" i="2"/>
  <c r="R17" i="2"/>
  <c r="T17" i="2"/>
  <c r="V17" i="2"/>
  <c r="Z17" i="2"/>
  <c r="H20" i="2"/>
  <c r="J20" i="2"/>
  <c r="N20" i="2"/>
  <c r="R20" i="2"/>
  <c r="T20" i="2"/>
  <c r="V20" i="2"/>
  <c r="X20" i="2"/>
  <c r="Z20" i="2"/>
  <c r="J9" i="2"/>
  <c r="R9" i="2"/>
  <c r="T9" i="2"/>
  <c r="V9" i="2"/>
  <c r="X9" i="2"/>
  <c r="Z9" i="2"/>
  <c r="AE248" i="2"/>
  <c r="AD248" i="2"/>
  <c r="AE249" i="2"/>
  <c r="AF249" i="2"/>
  <c r="AH249" i="2"/>
  <c r="AJ249" i="2"/>
  <c r="AK249" i="2"/>
  <c r="AL249" i="2"/>
  <c r="AM249" i="2"/>
  <c r="AN249" i="2"/>
  <c r="AE181" i="2"/>
  <c r="AF181" i="2"/>
  <c r="AH181" i="2"/>
  <c r="AJ181" i="2"/>
  <c r="AK181" i="2"/>
  <c r="AL181" i="2"/>
  <c r="AM181" i="2"/>
  <c r="AN181" i="2"/>
  <c r="AE205" i="2"/>
  <c r="AD205" i="2"/>
  <c r="AF205" i="2"/>
  <c r="AH205" i="2"/>
  <c r="AJ205" i="2"/>
  <c r="AK205" i="2"/>
  <c r="AL205" i="2"/>
  <c r="AM205" i="2"/>
  <c r="AN205" i="2"/>
  <c r="AE41" i="2"/>
  <c r="AF41" i="2"/>
  <c r="AH41" i="2"/>
  <c r="AJ41" i="2"/>
  <c r="AK41" i="2"/>
  <c r="AL41" i="2"/>
  <c r="AM41" i="2"/>
  <c r="AN41" i="2"/>
  <c r="AE32" i="2"/>
  <c r="AF32" i="2"/>
  <c r="AH32" i="2"/>
  <c r="AJ32" i="2"/>
  <c r="AK32" i="2"/>
  <c r="AL32" i="2"/>
  <c r="AM32" i="2"/>
  <c r="AN32" i="2"/>
  <c r="AE34" i="2"/>
  <c r="AF34" i="2"/>
  <c r="AH34" i="2"/>
  <c r="AJ34" i="2"/>
  <c r="AK34" i="2"/>
  <c r="AL34" i="2"/>
  <c r="AM34" i="2"/>
  <c r="AN34" i="2"/>
  <c r="AE35" i="2"/>
  <c r="AD35" i="2"/>
  <c r="AF35" i="2"/>
  <c r="AH35" i="2"/>
  <c r="AJ35" i="2"/>
  <c r="AK35" i="2"/>
  <c r="AL35" i="2"/>
  <c r="AM35" i="2"/>
  <c r="AN35" i="2"/>
  <c r="AE75" i="2"/>
  <c r="AF75" i="2"/>
  <c r="AH75" i="2"/>
  <c r="AJ75" i="2"/>
  <c r="AK75" i="2"/>
  <c r="AL75" i="2"/>
  <c r="AM75" i="2"/>
  <c r="AN75" i="2"/>
  <c r="AE135" i="2"/>
  <c r="AJ135" i="2"/>
  <c r="AE198" i="2"/>
  <c r="AJ198" i="2"/>
  <c r="AM198" i="2"/>
  <c r="AE190" i="2"/>
  <c r="AF190" i="2"/>
  <c r="AH190" i="2"/>
  <c r="AJ190" i="2"/>
  <c r="AK190" i="2"/>
  <c r="AL190" i="2"/>
  <c r="AM190" i="2"/>
  <c r="AN190" i="2"/>
  <c r="AE208" i="2"/>
  <c r="AD208" i="2"/>
  <c r="AF208" i="2"/>
  <c r="AH208" i="2"/>
  <c r="AJ208" i="2"/>
  <c r="AK208" i="2"/>
  <c r="AL208" i="2"/>
  <c r="AM208" i="2"/>
  <c r="AN208" i="2"/>
  <c r="AM162" i="2"/>
  <c r="H8" i="2"/>
  <c r="F8" i="2"/>
  <c r="J8" i="2"/>
  <c r="N8" i="2"/>
  <c r="R8" i="2"/>
  <c r="T8" i="2"/>
  <c r="V8" i="2"/>
  <c r="X8" i="2"/>
  <c r="Z8" i="2"/>
  <c r="H24" i="2"/>
  <c r="J24" i="2"/>
  <c r="N24" i="2"/>
  <c r="R24" i="2"/>
  <c r="T24" i="2"/>
  <c r="V24" i="2"/>
  <c r="X24" i="2"/>
  <c r="Z24" i="2"/>
  <c r="J12" i="2"/>
  <c r="N12" i="2"/>
  <c r="R12" i="2"/>
  <c r="T12" i="2"/>
  <c r="X12" i="2"/>
  <c r="Z12" i="2"/>
  <c r="I30" i="2"/>
  <c r="M30" i="2"/>
  <c r="Q30" i="2"/>
  <c r="S30" i="2"/>
  <c r="U30" i="2"/>
  <c r="W30" i="2"/>
  <c r="Y30" i="2"/>
  <c r="G42" i="2"/>
  <c r="I42" i="2"/>
  <c r="M42" i="2"/>
  <c r="Q42" i="2"/>
  <c r="S42" i="2"/>
  <c r="U42" i="2"/>
  <c r="W42" i="2"/>
  <c r="Y42" i="2"/>
  <c r="G50" i="2"/>
  <c r="E50" i="2"/>
  <c r="I50" i="2"/>
  <c r="M50" i="2"/>
  <c r="Q50" i="2"/>
  <c r="S50" i="2"/>
  <c r="U50" i="2"/>
  <c r="W50" i="2"/>
  <c r="Y50" i="2"/>
  <c r="H15" i="2"/>
  <c r="J15" i="2"/>
  <c r="N15" i="2"/>
  <c r="R15" i="2"/>
  <c r="T15" i="2"/>
  <c r="V15" i="2"/>
  <c r="X15" i="2"/>
  <c r="Z15" i="2"/>
  <c r="I46" i="2"/>
  <c r="M46" i="2"/>
  <c r="S46" i="2"/>
  <c r="U46" i="2"/>
  <c r="Y46" i="2"/>
  <c r="G7" i="2"/>
  <c r="I7" i="2"/>
  <c r="M7" i="2"/>
  <c r="Q7" i="2"/>
  <c r="S7" i="2"/>
  <c r="U7" i="2"/>
  <c r="W7" i="2"/>
  <c r="Y7" i="2"/>
  <c r="J66" i="2"/>
  <c r="N66" i="2"/>
  <c r="T66" i="2"/>
  <c r="X66" i="2"/>
  <c r="Z66" i="2"/>
  <c r="G75" i="2"/>
  <c r="E75" i="2"/>
  <c r="I75" i="2"/>
  <c r="M75" i="2"/>
  <c r="Q75" i="2"/>
  <c r="S75" i="2"/>
  <c r="U75" i="2"/>
  <c r="W75" i="2"/>
  <c r="Y75" i="2"/>
  <c r="H25" i="2"/>
  <c r="N25" i="2"/>
  <c r="R25" i="2"/>
  <c r="T25" i="2"/>
  <c r="V25" i="2"/>
  <c r="X25" i="2"/>
  <c r="Z25" i="2"/>
  <c r="J29" i="2"/>
  <c r="F29" i="2"/>
  <c r="L29" i="2"/>
  <c r="N29" i="2"/>
  <c r="R29" i="2"/>
  <c r="T29" i="2"/>
  <c r="X29" i="2"/>
  <c r="Z29" i="2"/>
  <c r="AE423" i="2"/>
  <c r="AF423" i="2"/>
  <c r="AH423" i="2"/>
  <c r="AJ423" i="2"/>
  <c r="AK423" i="2"/>
  <c r="AL423" i="2"/>
  <c r="AM423" i="2"/>
  <c r="AN423" i="2"/>
  <c r="I12" i="2"/>
  <c r="M12" i="2"/>
  <c r="Q12" i="2"/>
  <c r="E12" i="2"/>
  <c r="G12" i="2"/>
  <c r="K12" i="2"/>
  <c r="S12" i="2"/>
  <c r="U12" i="2"/>
  <c r="W12" i="2"/>
  <c r="Y12" i="2"/>
  <c r="G68" i="2"/>
  <c r="I68" i="2"/>
  <c r="M68" i="2"/>
  <c r="Q68" i="2"/>
  <c r="S68" i="2"/>
  <c r="U68" i="2"/>
  <c r="W68" i="2"/>
  <c r="Y68" i="2"/>
  <c r="N87" i="2"/>
  <c r="R87" i="2"/>
  <c r="T87" i="2"/>
  <c r="V87" i="2"/>
  <c r="X87" i="2"/>
  <c r="Z87" i="2"/>
  <c r="H28" i="2"/>
  <c r="N38" i="2"/>
  <c r="R38" i="2"/>
  <c r="X38" i="2"/>
  <c r="Z38" i="2"/>
  <c r="G48" i="2"/>
  <c r="E48" i="2"/>
  <c r="I48" i="2"/>
  <c r="M48" i="2"/>
  <c r="Q48" i="2"/>
  <c r="S48" i="2"/>
  <c r="W48" i="2"/>
  <c r="Y48" i="2"/>
  <c r="H58" i="2"/>
  <c r="F58" i="2"/>
  <c r="J58" i="2"/>
  <c r="N58" i="2"/>
  <c r="R58" i="2"/>
  <c r="T58" i="2"/>
  <c r="V58" i="2"/>
  <c r="X58" i="2"/>
  <c r="Z58" i="2"/>
  <c r="H74" i="2"/>
  <c r="N74" i="2"/>
  <c r="R74" i="2"/>
  <c r="T74" i="2"/>
  <c r="V74" i="2"/>
  <c r="X74" i="2"/>
  <c r="Z74" i="2"/>
  <c r="J139" i="2"/>
  <c r="F139" i="2"/>
  <c r="L139" i="2"/>
  <c r="N139" i="2"/>
  <c r="R139" i="2"/>
  <c r="T139" i="2"/>
  <c r="V139" i="2"/>
  <c r="X139" i="2"/>
  <c r="Z139" i="2"/>
  <c r="H155" i="2"/>
  <c r="F155" i="2"/>
  <c r="J155" i="2"/>
  <c r="T155" i="2"/>
  <c r="V155" i="2"/>
  <c r="Z155" i="2"/>
  <c r="H179" i="2"/>
  <c r="J179" i="2"/>
  <c r="N179" i="2"/>
  <c r="R179" i="2"/>
  <c r="T179" i="2"/>
  <c r="X179" i="2"/>
  <c r="Z179" i="2"/>
  <c r="H75" i="2"/>
  <c r="J75" i="2"/>
  <c r="N75" i="2"/>
  <c r="R75" i="2"/>
  <c r="T75" i="2"/>
  <c r="V75" i="2"/>
  <c r="X75" i="2"/>
  <c r="Z75" i="2"/>
  <c r="H142" i="2"/>
  <c r="J142" i="2"/>
  <c r="N142" i="2"/>
  <c r="R142" i="2"/>
  <c r="T142" i="2"/>
  <c r="V142" i="2"/>
  <c r="X142" i="2"/>
  <c r="Z142" i="2"/>
  <c r="G24" i="2"/>
  <c r="I24" i="2"/>
  <c r="M24" i="2"/>
  <c r="Q24" i="2"/>
  <c r="S24" i="2"/>
  <c r="U24" i="2"/>
  <c r="W24" i="2"/>
  <c r="Y24" i="2"/>
  <c r="G93" i="2"/>
  <c r="M93" i="2"/>
  <c r="Q93" i="2"/>
  <c r="S93" i="2"/>
  <c r="U93" i="2"/>
  <c r="W93" i="2"/>
  <c r="Y93" i="2"/>
  <c r="H108" i="2"/>
  <c r="F108" i="2"/>
  <c r="J108" i="2"/>
  <c r="N108" i="2"/>
  <c r="R108" i="2"/>
  <c r="T108" i="2"/>
  <c r="V108" i="2"/>
  <c r="X108" i="2"/>
  <c r="Z108" i="2"/>
  <c r="N140" i="2"/>
  <c r="R140" i="2"/>
  <c r="V140" i="2"/>
  <c r="Z140" i="2"/>
  <c r="J176" i="2"/>
  <c r="N176" i="2"/>
  <c r="R176" i="2"/>
  <c r="T176" i="2"/>
  <c r="V176" i="2"/>
  <c r="X176" i="2"/>
  <c r="Z176" i="2"/>
  <c r="M45" i="2"/>
  <c r="Q45" i="2"/>
  <c r="S45" i="2"/>
  <c r="U45" i="2"/>
  <c r="W45" i="2"/>
  <c r="Y45" i="2"/>
  <c r="G82" i="2"/>
  <c r="I82" i="2"/>
  <c r="M82" i="2"/>
  <c r="Q82" i="2"/>
  <c r="E82" i="2"/>
  <c r="K82" i="2"/>
  <c r="S82" i="2"/>
  <c r="U82" i="2"/>
  <c r="W82" i="2"/>
  <c r="Y82" i="2"/>
  <c r="H99" i="2"/>
  <c r="F99" i="2"/>
  <c r="J99" i="2"/>
  <c r="N99" i="2"/>
  <c r="R99" i="2"/>
  <c r="T99" i="2"/>
  <c r="V99" i="2"/>
  <c r="X99" i="2"/>
  <c r="Z99" i="2"/>
  <c r="G109" i="2"/>
  <c r="E109" i="2"/>
  <c r="M109" i="2"/>
  <c r="Q109" i="2"/>
  <c r="S109" i="2"/>
  <c r="Y109" i="2"/>
  <c r="I121" i="2"/>
  <c r="M121" i="2"/>
  <c r="Q121" i="2"/>
  <c r="S121" i="2"/>
  <c r="U121" i="2"/>
  <c r="W121" i="2"/>
  <c r="Y121" i="2"/>
  <c r="M149" i="2"/>
  <c r="S149" i="2"/>
  <c r="U149" i="2"/>
  <c r="W149" i="2"/>
  <c r="Y149" i="2"/>
  <c r="G61" i="2"/>
  <c r="I61" i="2"/>
  <c r="M61" i="2"/>
  <c r="S61" i="2"/>
  <c r="U61" i="2"/>
  <c r="Y61" i="2"/>
  <c r="H84" i="2"/>
  <c r="J84" i="2"/>
  <c r="N84" i="2"/>
  <c r="R84" i="2"/>
  <c r="V84" i="2"/>
  <c r="G94" i="2"/>
  <c r="E94" i="2"/>
  <c r="I94" i="2"/>
  <c r="M94" i="2"/>
  <c r="Q94" i="2"/>
  <c r="S94" i="2"/>
  <c r="K94" i="2"/>
  <c r="U94" i="2"/>
  <c r="W94" i="2"/>
  <c r="Y94" i="2"/>
  <c r="N105" i="2"/>
  <c r="R105" i="2"/>
  <c r="X105" i="2"/>
  <c r="Z105" i="2"/>
  <c r="G138" i="2"/>
  <c r="E138" i="2"/>
  <c r="I138" i="2"/>
  <c r="K138" i="2"/>
  <c r="M138" i="2"/>
  <c r="Q138" i="2"/>
  <c r="S138" i="2"/>
  <c r="U138" i="2"/>
  <c r="W138" i="2"/>
  <c r="Y138" i="2"/>
  <c r="H145" i="2"/>
  <c r="N145" i="2"/>
  <c r="R145" i="2"/>
  <c r="T145" i="2"/>
  <c r="V145" i="2"/>
  <c r="X145" i="2"/>
  <c r="Z145" i="2"/>
  <c r="H157" i="2"/>
  <c r="F157" i="2"/>
  <c r="J157" i="2"/>
  <c r="L157" i="2"/>
  <c r="N157" i="2"/>
  <c r="R157" i="2"/>
  <c r="T157" i="2"/>
  <c r="V157" i="2"/>
  <c r="X157" i="2"/>
  <c r="Z157" i="2"/>
  <c r="G20" i="2"/>
  <c r="I20" i="2"/>
  <c r="M20" i="2"/>
  <c r="Q20" i="2"/>
  <c r="S20" i="2"/>
  <c r="U20" i="2"/>
  <c r="W20" i="2"/>
  <c r="Y20" i="2"/>
  <c r="H72" i="2"/>
  <c r="N72" i="2"/>
  <c r="T72" i="2"/>
  <c r="V72" i="2"/>
  <c r="X72" i="2"/>
  <c r="Z72" i="2"/>
  <c r="I154" i="2"/>
  <c r="M154" i="2"/>
  <c r="Q154" i="2"/>
  <c r="U154" i="2"/>
  <c r="W154" i="2"/>
  <c r="Y154" i="2"/>
  <c r="I170" i="2"/>
  <c r="M170" i="2"/>
  <c r="Q170" i="2"/>
  <c r="S170" i="2"/>
  <c r="W170" i="2"/>
  <c r="Y170" i="2"/>
  <c r="J122" i="2"/>
  <c r="N122" i="2"/>
  <c r="R122" i="2"/>
  <c r="T122" i="2"/>
  <c r="F122" i="2"/>
  <c r="L122" i="2"/>
  <c r="V122" i="2"/>
  <c r="X122" i="2"/>
  <c r="Z122" i="2"/>
  <c r="I231" i="2"/>
  <c r="M231" i="2"/>
  <c r="Q231" i="2"/>
  <c r="S231" i="2"/>
  <c r="U231" i="2"/>
  <c r="Y231" i="2"/>
  <c r="H249" i="2"/>
  <c r="J249" i="2"/>
  <c r="N249" i="2"/>
  <c r="R249" i="2"/>
  <c r="T249" i="2"/>
  <c r="V249" i="2"/>
  <c r="X249" i="2"/>
  <c r="Z249" i="2"/>
  <c r="G267" i="2"/>
  <c r="I267" i="2"/>
  <c r="M267" i="2"/>
  <c r="Q267" i="2"/>
  <c r="S267" i="2"/>
  <c r="U267" i="2"/>
  <c r="W267" i="2"/>
  <c r="Y267" i="2"/>
  <c r="R281" i="2"/>
  <c r="T281" i="2"/>
  <c r="V281" i="2"/>
  <c r="X281" i="2"/>
  <c r="Z281" i="2"/>
  <c r="J183" i="2"/>
  <c r="N183" i="2"/>
  <c r="R183" i="2"/>
  <c r="T183" i="2"/>
  <c r="V183" i="2"/>
  <c r="Z183" i="2"/>
  <c r="R199" i="2"/>
  <c r="T199" i="2"/>
  <c r="X199" i="2"/>
  <c r="Z199" i="2"/>
  <c r="H243" i="2"/>
  <c r="J243" i="2"/>
  <c r="N243" i="2"/>
  <c r="R243" i="2"/>
  <c r="T243" i="2"/>
  <c r="V243" i="2"/>
  <c r="Z243" i="2"/>
  <c r="G256" i="2"/>
  <c r="E256" i="2"/>
  <c r="I256" i="2"/>
  <c r="K256" i="2"/>
  <c r="M256" i="2"/>
  <c r="Q256" i="2"/>
  <c r="S256" i="2"/>
  <c r="U256" i="2"/>
  <c r="W256" i="2"/>
  <c r="Y256" i="2"/>
  <c r="H271" i="2"/>
  <c r="F271" i="2"/>
  <c r="N271" i="2"/>
  <c r="R271" i="2"/>
  <c r="T271" i="2"/>
  <c r="V271" i="2"/>
  <c r="Z271" i="2"/>
  <c r="I288" i="2"/>
  <c r="M288" i="2"/>
  <c r="Q288" i="2"/>
  <c r="S288" i="2"/>
  <c r="E288" i="2"/>
  <c r="K288" i="2"/>
  <c r="U288" i="2"/>
  <c r="W288" i="2"/>
  <c r="Y288" i="2"/>
  <c r="I171" i="2"/>
  <c r="M171" i="2"/>
  <c r="Q171" i="2"/>
  <c r="S171" i="2"/>
  <c r="U171" i="2"/>
  <c r="Y171" i="2"/>
  <c r="H190" i="2"/>
  <c r="J190" i="2"/>
  <c r="N190" i="2"/>
  <c r="R190" i="2"/>
  <c r="T190" i="2"/>
  <c r="V190" i="2"/>
  <c r="X190" i="2"/>
  <c r="Z190" i="2"/>
  <c r="G216" i="2"/>
  <c r="I216" i="2"/>
  <c r="Q216" i="2"/>
  <c r="S216" i="2"/>
  <c r="U216" i="2"/>
  <c r="W216" i="2"/>
  <c r="Y216" i="2"/>
  <c r="I224" i="2"/>
  <c r="Q224" i="2"/>
  <c r="S224" i="2"/>
  <c r="W224" i="2"/>
  <c r="Y224" i="2"/>
  <c r="I268" i="2"/>
  <c r="M268" i="2"/>
  <c r="Q268" i="2"/>
  <c r="S268" i="2"/>
  <c r="U268" i="2"/>
  <c r="W268" i="2"/>
  <c r="Y268" i="2"/>
  <c r="G284" i="2"/>
  <c r="Q284" i="2"/>
  <c r="S284" i="2"/>
  <c r="W284" i="2"/>
  <c r="Y284" i="2"/>
  <c r="G296" i="2"/>
  <c r="I296" i="2"/>
  <c r="M296" i="2"/>
  <c r="Q296" i="2"/>
  <c r="S296" i="2"/>
  <c r="Y296" i="2"/>
  <c r="I312" i="2"/>
  <c r="E312" i="2"/>
  <c r="K312" i="2"/>
  <c r="M312" i="2"/>
  <c r="Q312" i="2"/>
  <c r="S312" i="2"/>
  <c r="W312" i="2"/>
  <c r="Y312" i="2"/>
  <c r="H90" i="2"/>
  <c r="J90" i="2"/>
  <c r="N90" i="2"/>
  <c r="R90" i="2"/>
  <c r="T90" i="2"/>
  <c r="V90" i="2"/>
  <c r="X90" i="2"/>
  <c r="Z90" i="2"/>
  <c r="G163" i="2"/>
  <c r="Q163" i="2"/>
  <c r="S163" i="2"/>
  <c r="U163" i="2"/>
  <c r="W163" i="2"/>
  <c r="Y163" i="2"/>
  <c r="H181" i="2"/>
  <c r="F181" i="2"/>
  <c r="J181" i="2"/>
  <c r="N181" i="2"/>
  <c r="R181" i="2"/>
  <c r="T181" i="2"/>
  <c r="V181" i="2"/>
  <c r="X181" i="2"/>
  <c r="Z181" i="2"/>
  <c r="G189" i="2"/>
  <c r="I189" i="2"/>
  <c r="M189" i="2"/>
  <c r="Q189" i="2"/>
  <c r="S189" i="2"/>
  <c r="U189" i="2"/>
  <c r="W189" i="2"/>
  <c r="Y189" i="2"/>
  <c r="G209" i="2"/>
  <c r="I209" i="2"/>
  <c r="M209" i="2"/>
  <c r="Q209" i="2"/>
  <c r="S209" i="2"/>
  <c r="U209" i="2"/>
  <c r="W209" i="2"/>
  <c r="Y209" i="2"/>
  <c r="G233" i="2"/>
  <c r="I233" i="2"/>
  <c r="M233" i="2"/>
  <c r="Q233" i="2"/>
  <c r="E233" i="2"/>
  <c r="K233" i="2"/>
  <c r="S233" i="2"/>
  <c r="U233" i="2"/>
  <c r="W233" i="2"/>
  <c r="Y233" i="2"/>
  <c r="G249" i="2"/>
  <c r="E249" i="2"/>
  <c r="I249" i="2"/>
  <c r="K249" i="2"/>
  <c r="M249" i="2"/>
  <c r="Q249" i="2"/>
  <c r="S249" i="2"/>
  <c r="U249" i="2"/>
  <c r="W249" i="2"/>
  <c r="Y249" i="2"/>
  <c r="J284" i="2"/>
  <c r="N284" i="2"/>
  <c r="F284" i="2"/>
  <c r="L284" i="2"/>
  <c r="R284" i="2"/>
  <c r="T284" i="2"/>
  <c r="V284" i="2"/>
  <c r="X284" i="2"/>
  <c r="Z284" i="2"/>
  <c r="I293" i="2"/>
  <c r="M293" i="2"/>
  <c r="Q293" i="2"/>
  <c r="S293" i="2"/>
  <c r="U293" i="2"/>
  <c r="W293" i="2"/>
  <c r="Y293" i="2"/>
  <c r="G65" i="2"/>
  <c r="E65" i="2"/>
  <c r="I65" i="2"/>
  <c r="M65" i="2"/>
  <c r="K65" i="2"/>
  <c r="Q65" i="2"/>
  <c r="S65" i="2"/>
  <c r="U65" i="2"/>
  <c r="Y65" i="2"/>
  <c r="J166" i="2"/>
  <c r="N166" i="2"/>
  <c r="R166" i="2"/>
  <c r="T166" i="2"/>
  <c r="V166" i="2"/>
  <c r="X166" i="2"/>
  <c r="I197" i="2"/>
  <c r="M197" i="2"/>
  <c r="Q197" i="2"/>
  <c r="U197" i="2"/>
  <c r="W197" i="2"/>
  <c r="Y197" i="2"/>
  <c r="J255" i="2"/>
  <c r="N255" i="2"/>
  <c r="R255" i="2"/>
  <c r="T255" i="2"/>
  <c r="V255" i="2"/>
  <c r="X255" i="2"/>
  <c r="Z255" i="2"/>
  <c r="G269" i="2"/>
  <c r="E269" i="2"/>
  <c r="I269" i="2"/>
  <c r="K269" i="2"/>
  <c r="M269" i="2"/>
  <c r="Q269" i="2"/>
  <c r="S269" i="2"/>
  <c r="U269" i="2"/>
  <c r="Y269" i="2"/>
  <c r="J287" i="2"/>
  <c r="N287" i="2"/>
  <c r="R287" i="2"/>
  <c r="T287" i="2"/>
  <c r="V287" i="2"/>
  <c r="X287" i="2"/>
  <c r="Z287" i="2"/>
  <c r="AE19" i="2"/>
  <c r="AF19" i="2"/>
  <c r="AH19" i="2"/>
  <c r="AJ19" i="2"/>
  <c r="AK19" i="2"/>
  <c r="AL19" i="2"/>
  <c r="AM19" i="2"/>
  <c r="AN19" i="2"/>
  <c r="AE13" i="2"/>
  <c r="AD13" i="2"/>
  <c r="AF13" i="2"/>
  <c r="AG13" i="2"/>
  <c r="AH13" i="2"/>
  <c r="AJ13" i="2"/>
  <c r="AK13" i="2"/>
  <c r="AL13" i="2"/>
  <c r="AM13" i="2"/>
  <c r="AN13" i="2"/>
  <c r="AE8" i="2"/>
  <c r="AF8" i="2"/>
  <c r="AH8" i="2"/>
  <c r="AJ8" i="2"/>
  <c r="AK8" i="2"/>
  <c r="AL8" i="2"/>
  <c r="AM8" i="2"/>
  <c r="AN8" i="2"/>
  <c r="G340" i="2"/>
  <c r="I340" i="2"/>
  <c r="M340" i="2"/>
  <c r="Q340" i="2"/>
  <c r="S340" i="2"/>
  <c r="U340" i="2"/>
  <c r="W340" i="2"/>
  <c r="Y340" i="2"/>
  <c r="J393" i="2"/>
  <c r="N393" i="2"/>
  <c r="R393" i="2"/>
  <c r="V393" i="2"/>
  <c r="X393" i="2"/>
  <c r="Z393" i="2"/>
  <c r="J353" i="2"/>
  <c r="N353" i="2"/>
  <c r="R353" i="2"/>
  <c r="T353" i="2"/>
  <c r="V353" i="2"/>
  <c r="X353" i="2"/>
  <c r="Z353" i="2"/>
  <c r="G395" i="2"/>
  <c r="E395" i="2"/>
  <c r="I395" i="2"/>
  <c r="M395" i="2"/>
  <c r="Q395" i="2"/>
  <c r="S395" i="2"/>
  <c r="U395" i="2"/>
  <c r="W395" i="2"/>
  <c r="Y395" i="2"/>
  <c r="G239" i="2"/>
  <c r="I239" i="2"/>
  <c r="E239" i="2"/>
  <c r="K239" i="2"/>
  <c r="M239" i="2"/>
  <c r="Q239" i="2"/>
  <c r="S239" i="2"/>
  <c r="U239" i="2"/>
  <c r="W239" i="2"/>
  <c r="Y239" i="2"/>
  <c r="I328" i="2"/>
  <c r="Q328" i="2"/>
  <c r="S328" i="2"/>
  <c r="U328" i="2"/>
  <c r="W328" i="2"/>
  <c r="G421" i="2"/>
  <c r="I421" i="2"/>
  <c r="M421" i="2"/>
  <c r="Q421" i="2"/>
  <c r="S421" i="2"/>
  <c r="U421" i="2"/>
  <c r="W421" i="2"/>
  <c r="Y421" i="2"/>
  <c r="I354" i="2"/>
  <c r="Q354" i="2"/>
  <c r="S354" i="2"/>
  <c r="U354" i="2"/>
  <c r="W354" i="2"/>
  <c r="Y354" i="2"/>
  <c r="H292" i="2"/>
  <c r="J292" i="2"/>
  <c r="N292" i="2"/>
  <c r="R292" i="2"/>
  <c r="V292" i="2"/>
  <c r="X292" i="2"/>
  <c r="Z292" i="2"/>
  <c r="G247" i="2"/>
  <c r="I247" i="2"/>
  <c r="M247" i="2"/>
  <c r="Q247" i="2"/>
  <c r="S247" i="2"/>
  <c r="U247" i="2"/>
  <c r="W247" i="2"/>
  <c r="Y247" i="2"/>
  <c r="H387" i="2"/>
  <c r="J387" i="2"/>
  <c r="N387" i="2"/>
  <c r="R387" i="2"/>
  <c r="V387" i="2"/>
  <c r="X387" i="2"/>
  <c r="Z387" i="2"/>
  <c r="G333" i="2"/>
  <c r="I333" i="2"/>
  <c r="M333" i="2"/>
  <c r="Q333" i="2"/>
  <c r="S333" i="2"/>
  <c r="U333" i="2"/>
  <c r="W333" i="2"/>
  <c r="Y333" i="2"/>
  <c r="H297" i="2"/>
  <c r="N297" i="2"/>
  <c r="R297" i="2"/>
  <c r="T297" i="2"/>
  <c r="V297" i="2"/>
  <c r="Z297" i="2"/>
  <c r="G389" i="2"/>
  <c r="I389" i="2"/>
  <c r="M389" i="2"/>
  <c r="E389" i="2"/>
  <c r="K389" i="2"/>
  <c r="Q389" i="2"/>
  <c r="S389" i="2"/>
  <c r="W389" i="2"/>
  <c r="I357" i="2"/>
  <c r="M357" i="2"/>
  <c r="Q357" i="2"/>
  <c r="S357" i="2"/>
  <c r="W357" i="2"/>
  <c r="J256" i="2"/>
  <c r="N256" i="2"/>
  <c r="R256" i="2"/>
  <c r="T256" i="2"/>
  <c r="V256" i="2"/>
  <c r="X256" i="2"/>
  <c r="Z256" i="2"/>
  <c r="J378" i="2"/>
  <c r="N378" i="2"/>
  <c r="R378" i="2"/>
  <c r="T378" i="2"/>
  <c r="V378" i="2"/>
  <c r="Z378" i="2"/>
  <c r="J174" i="2"/>
  <c r="N174" i="2"/>
  <c r="R174" i="2"/>
  <c r="X174" i="2"/>
  <c r="Z174" i="2"/>
  <c r="H265" i="2"/>
  <c r="F265" i="2"/>
  <c r="J265" i="2"/>
  <c r="N265" i="2"/>
  <c r="R265" i="2"/>
  <c r="T265" i="2"/>
  <c r="L265" i="2"/>
  <c r="V265" i="2"/>
  <c r="X265" i="2"/>
  <c r="Z265" i="2"/>
  <c r="J245" i="2"/>
  <c r="N245" i="2"/>
  <c r="T245" i="2"/>
  <c r="V245" i="2"/>
  <c r="X245" i="2"/>
  <c r="Z245" i="2"/>
  <c r="G210" i="2"/>
  <c r="E210" i="2"/>
  <c r="I210" i="2"/>
  <c r="M210" i="2"/>
  <c r="Q210" i="2"/>
  <c r="S210" i="2"/>
  <c r="U210" i="2"/>
  <c r="W210" i="2"/>
  <c r="Y210" i="2"/>
  <c r="H251" i="2"/>
  <c r="N251" i="2"/>
  <c r="R251" i="2"/>
  <c r="X251" i="2"/>
  <c r="Z251" i="2"/>
  <c r="H215" i="2"/>
  <c r="J215" i="2"/>
  <c r="N215" i="2"/>
  <c r="R215" i="2"/>
  <c r="T215" i="2"/>
  <c r="V215" i="2"/>
  <c r="X215" i="2"/>
  <c r="Z215" i="2"/>
  <c r="H216" i="2"/>
  <c r="J216" i="2"/>
  <c r="R216" i="2"/>
  <c r="T216" i="2"/>
  <c r="V216" i="2"/>
  <c r="X216" i="2"/>
  <c r="Z216" i="2"/>
  <c r="I304" i="2"/>
  <c r="M304" i="2"/>
  <c r="Q304" i="2"/>
  <c r="S304" i="2"/>
  <c r="U304" i="2"/>
  <c r="Y304" i="2"/>
  <c r="G264" i="2"/>
  <c r="I264" i="2"/>
  <c r="M264" i="2"/>
  <c r="Q264" i="2"/>
  <c r="E264" i="2"/>
  <c r="K264" i="2"/>
  <c r="S264" i="2"/>
  <c r="U264" i="2"/>
  <c r="W264" i="2"/>
  <c r="Y264" i="2"/>
  <c r="J194" i="2"/>
  <c r="N194" i="2"/>
  <c r="R194" i="2"/>
  <c r="T194" i="2"/>
  <c r="X194" i="2"/>
  <c r="Z194" i="2"/>
  <c r="J207" i="2"/>
  <c r="R207" i="2"/>
  <c r="T207" i="2"/>
  <c r="V207" i="2"/>
  <c r="X207" i="2"/>
  <c r="Z207" i="2"/>
  <c r="F207" i="2"/>
  <c r="L207" i="2"/>
  <c r="N207" i="2"/>
  <c r="I307" i="2"/>
  <c r="M307" i="2"/>
  <c r="Q307" i="2"/>
  <c r="S307" i="2"/>
  <c r="U307" i="2"/>
  <c r="W307" i="2"/>
  <c r="J225" i="2"/>
  <c r="N225" i="2"/>
  <c r="R225" i="2"/>
  <c r="G199" i="2"/>
  <c r="I199" i="2"/>
  <c r="M199" i="2"/>
  <c r="Q199" i="2"/>
  <c r="S199" i="2"/>
  <c r="U199" i="2"/>
  <c r="W199" i="2"/>
  <c r="Y199" i="2"/>
  <c r="N85" i="2"/>
  <c r="R85" i="2"/>
  <c r="T85" i="2"/>
  <c r="V85" i="2"/>
  <c r="X85" i="2"/>
  <c r="Z85" i="2"/>
  <c r="G158" i="2"/>
  <c r="I158" i="2"/>
  <c r="M158" i="2"/>
  <c r="Q158" i="2"/>
  <c r="S158" i="2"/>
  <c r="U158" i="2"/>
  <c r="W158" i="2"/>
  <c r="Y158" i="2"/>
  <c r="H137" i="2"/>
  <c r="F137" i="2"/>
  <c r="J137" i="2"/>
  <c r="L137" i="2"/>
  <c r="N137" i="2"/>
  <c r="R137" i="2"/>
  <c r="T137" i="2"/>
  <c r="V137" i="2"/>
  <c r="X137" i="2"/>
  <c r="Z137" i="2"/>
  <c r="N73" i="2"/>
  <c r="R73" i="2"/>
  <c r="Z73" i="2"/>
  <c r="G181" i="2"/>
  <c r="E181" i="2"/>
  <c r="I181" i="2"/>
  <c r="M181" i="2"/>
  <c r="Q181" i="2"/>
  <c r="S181" i="2"/>
  <c r="U181" i="2"/>
  <c r="W181" i="2"/>
  <c r="Y181" i="2"/>
  <c r="J116" i="2"/>
  <c r="N116" i="2"/>
  <c r="R116" i="2"/>
  <c r="T116" i="2"/>
  <c r="X116" i="2"/>
  <c r="Z116" i="2"/>
  <c r="G77" i="2"/>
  <c r="M77" i="2"/>
  <c r="Q77" i="2"/>
  <c r="S77" i="2"/>
  <c r="U77" i="2"/>
  <c r="Y77" i="2"/>
  <c r="M100" i="2"/>
  <c r="S100" i="2"/>
  <c r="U100" i="2"/>
  <c r="W100" i="2"/>
  <c r="Y100" i="2"/>
  <c r="H159" i="2"/>
  <c r="J159" i="2"/>
  <c r="N159" i="2"/>
  <c r="R159" i="2"/>
  <c r="T159" i="2"/>
  <c r="V159" i="2"/>
  <c r="X159" i="2"/>
  <c r="Z159" i="2"/>
  <c r="H35" i="2"/>
  <c r="J35" i="2"/>
  <c r="N35" i="2"/>
  <c r="R35" i="2"/>
  <c r="T35" i="2"/>
  <c r="V35" i="2"/>
  <c r="X35" i="2"/>
  <c r="Z35" i="2"/>
  <c r="H30" i="2"/>
  <c r="N30" i="2"/>
  <c r="R30" i="2"/>
  <c r="T30" i="2"/>
  <c r="V30" i="2"/>
  <c r="X30" i="2"/>
  <c r="Z30" i="2"/>
  <c r="AE259" i="2"/>
  <c r="AF259" i="2"/>
  <c r="AH259" i="2"/>
  <c r="AJ259" i="2"/>
  <c r="AK259" i="2"/>
  <c r="AL259" i="2"/>
  <c r="AM259" i="2"/>
  <c r="AN259" i="2"/>
  <c r="H43" i="2"/>
  <c r="J43" i="2"/>
  <c r="N43" i="2"/>
  <c r="R43" i="2"/>
  <c r="T43" i="2"/>
  <c r="V43" i="2"/>
  <c r="X43" i="2"/>
  <c r="Z43" i="2"/>
  <c r="H37" i="2"/>
  <c r="F37" i="2"/>
  <c r="J37" i="2"/>
  <c r="N37" i="2"/>
  <c r="R37" i="2"/>
  <c r="T37" i="2"/>
  <c r="Z37" i="2"/>
  <c r="I71" i="2"/>
  <c r="Q71" i="2"/>
  <c r="S71" i="2"/>
  <c r="U71" i="2"/>
  <c r="Y71" i="2"/>
  <c r="G31" i="2"/>
  <c r="I31" i="2"/>
  <c r="M31" i="2"/>
  <c r="Q31" i="2"/>
  <c r="S31" i="2"/>
  <c r="U31" i="2"/>
  <c r="W31" i="2"/>
  <c r="Y31" i="2"/>
  <c r="AE15" i="2"/>
  <c r="AF15" i="2"/>
  <c r="AH15" i="2"/>
  <c r="AJ15" i="2"/>
  <c r="AK15" i="2"/>
  <c r="AL15" i="2"/>
  <c r="AM15" i="2"/>
  <c r="AN15" i="2"/>
  <c r="G423" i="2"/>
  <c r="E423" i="2"/>
  <c r="I423" i="2"/>
  <c r="M423" i="2"/>
  <c r="Q423" i="2"/>
  <c r="S423" i="2"/>
  <c r="U423" i="2"/>
  <c r="W423" i="2"/>
  <c r="Y423" i="2"/>
  <c r="K423" i="2"/>
  <c r="G376" i="2"/>
  <c r="I376" i="2"/>
  <c r="Q376" i="2"/>
  <c r="U376" i="2"/>
  <c r="Y376" i="2"/>
  <c r="I360" i="2"/>
  <c r="M360" i="2"/>
  <c r="Q360" i="2"/>
  <c r="U360" i="2"/>
  <c r="Y360" i="2"/>
  <c r="I348" i="2"/>
  <c r="G348" i="2"/>
  <c r="M348" i="2"/>
  <c r="Q348" i="2"/>
  <c r="S348" i="2"/>
  <c r="U348" i="2"/>
  <c r="W348" i="2"/>
  <c r="Y348" i="2"/>
  <c r="I321" i="2"/>
  <c r="M321" i="2"/>
  <c r="Q321" i="2"/>
  <c r="S321" i="2"/>
  <c r="U321" i="2"/>
  <c r="W321" i="2"/>
  <c r="Y321" i="2"/>
  <c r="J305" i="2"/>
  <c r="N305" i="2"/>
  <c r="R305" i="2"/>
  <c r="T305" i="2"/>
  <c r="V305" i="2"/>
  <c r="X305" i="2"/>
  <c r="Z305" i="2"/>
  <c r="H365" i="2"/>
  <c r="F365" i="2"/>
  <c r="N365" i="2"/>
  <c r="T365" i="2"/>
  <c r="V365" i="2"/>
  <c r="X365" i="2"/>
  <c r="Z365" i="2"/>
  <c r="J349" i="2"/>
  <c r="N349" i="2"/>
  <c r="R349" i="2"/>
  <c r="T349" i="2"/>
  <c r="V349" i="2"/>
  <c r="X349" i="2"/>
  <c r="Z349" i="2"/>
  <c r="G339" i="2"/>
  <c r="I339" i="2"/>
  <c r="K339" i="2"/>
  <c r="M339" i="2"/>
  <c r="Q339" i="2"/>
  <c r="S339" i="2"/>
  <c r="U339" i="2"/>
  <c r="Y339" i="2"/>
  <c r="G318" i="2"/>
  <c r="I318" i="2"/>
  <c r="M318" i="2"/>
  <c r="Q318" i="2"/>
  <c r="S318" i="2"/>
  <c r="U318" i="2"/>
  <c r="Y318" i="2"/>
  <c r="I313" i="2"/>
  <c r="Q313" i="2"/>
  <c r="U313" i="2"/>
  <c r="Y313" i="2"/>
  <c r="I355" i="2"/>
  <c r="Q355" i="2"/>
  <c r="U355" i="2"/>
  <c r="W355" i="2"/>
  <c r="Y355" i="2"/>
  <c r="J280" i="2"/>
  <c r="N280" i="2"/>
  <c r="R280" i="2"/>
  <c r="T280" i="2"/>
  <c r="V280" i="2"/>
  <c r="Z280" i="2"/>
  <c r="H423" i="2"/>
  <c r="J423" i="2"/>
  <c r="N423" i="2"/>
  <c r="R423" i="2"/>
  <c r="T423" i="2"/>
  <c r="F423" i="2"/>
  <c r="L423" i="2"/>
  <c r="V423" i="2"/>
  <c r="X423" i="2"/>
  <c r="Z423" i="2"/>
  <c r="J388" i="2"/>
  <c r="R388" i="2"/>
  <c r="T388" i="2"/>
  <c r="Z388" i="2"/>
  <c r="J372" i="2"/>
  <c r="N372" i="2"/>
  <c r="R372" i="2"/>
  <c r="T372" i="2"/>
  <c r="X372" i="2"/>
  <c r="Z372" i="2"/>
  <c r="I338" i="2"/>
  <c r="M338" i="2"/>
  <c r="Q338" i="2"/>
  <c r="E338" i="2"/>
  <c r="G338" i="2"/>
  <c r="K338" i="2"/>
  <c r="S338" i="2"/>
  <c r="U338" i="2"/>
  <c r="W338" i="2"/>
  <c r="Y338" i="2"/>
  <c r="I378" i="2"/>
  <c r="M378" i="2"/>
  <c r="Q378" i="2"/>
  <c r="S378" i="2"/>
  <c r="U378" i="2"/>
  <c r="W378" i="2"/>
  <c r="Y378" i="2"/>
  <c r="I362" i="2"/>
  <c r="Q362" i="2"/>
  <c r="U362" i="2"/>
  <c r="W362" i="2"/>
  <c r="Y362" i="2"/>
  <c r="E362" i="2"/>
  <c r="G362" i="2"/>
  <c r="K362" i="2"/>
  <c r="J333" i="2"/>
  <c r="R333" i="2"/>
  <c r="T333" i="2"/>
  <c r="V333" i="2"/>
  <c r="Z333" i="2"/>
  <c r="I266" i="2"/>
  <c r="M266" i="2"/>
  <c r="Q266" i="2"/>
  <c r="S266" i="2"/>
  <c r="U266" i="2"/>
  <c r="H383" i="2"/>
  <c r="J383" i="2"/>
  <c r="N383" i="2"/>
  <c r="R383" i="2"/>
  <c r="V383" i="2"/>
  <c r="Z383" i="2"/>
  <c r="H359" i="2"/>
  <c r="R359" i="2"/>
  <c r="T359" i="2"/>
  <c r="V359" i="2"/>
  <c r="X359" i="2"/>
  <c r="Z359" i="2"/>
  <c r="J343" i="2"/>
  <c r="N343" i="2"/>
  <c r="R343" i="2"/>
  <c r="V343" i="2"/>
  <c r="X343" i="2"/>
  <c r="Z343" i="2"/>
  <c r="H299" i="2"/>
  <c r="J299" i="2"/>
  <c r="N299" i="2"/>
  <c r="R299" i="2"/>
  <c r="T299" i="2"/>
  <c r="V299" i="2"/>
  <c r="X299" i="2"/>
  <c r="Z299" i="2"/>
  <c r="H198" i="2"/>
  <c r="N198" i="2"/>
  <c r="R198" i="2"/>
  <c r="X198" i="2"/>
  <c r="Z198" i="2"/>
  <c r="G385" i="2"/>
  <c r="I385" i="2"/>
  <c r="M385" i="2"/>
  <c r="Q385" i="2"/>
  <c r="S385" i="2"/>
  <c r="U385" i="2"/>
  <c r="W385" i="2"/>
  <c r="Y385" i="2"/>
  <c r="I353" i="2"/>
  <c r="Q353" i="2"/>
  <c r="U353" i="2"/>
  <c r="Y353" i="2"/>
  <c r="H336" i="2"/>
  <c r="J336" i="2"/>
  <c r="N336" i="2"/>
  <c r="R336" i="2"/>
  <c r="T336" i="2"/>
  <c r="V336" i="2"/>
  <c r="X336" i="2"/>
  <c r="Z336" i="2"/>
  <c r="J303" i="2"/>
  <c r="N303" i="2"/>
  <c r="R303" i="2"/>
  <c r="V303" i="2"/>
  <c r="X303" i="2"/>
  <c r="Z303" i="2"/>
  <c r="G255" i="2"/>
  <c r="M255" i="2"/>
  <c r="Q255" i="2"/>
  <c r="S255" i="2"/>
  <c r="U255" i="2"/>
  <c r="G238" i="2"/>
  <c r="I238" i="2"/>
  <c r="M238" i="2"/>
  <c r="S238" i="2"/>
  <c r="U238" i="2"/>
  <c r="W238" i="2"/>
  <c r="Y238" i="2"/>
  <c r="I230" i="2"/>
  <c r="M230" i="2"/>
  <c r="Q230" i="2"/>
  <c r="S230" i="2"/>
  <c r="U230" i="2"/>
  <c r="Y230" i="2"/>
  <c r="G202" i="2"/>
  <c r="I202" i="2"/>
  <c r="M202" i="2"/>
  <c r="Q202" i="2"/>
  <c r="S202" i="2"/>
  <c r="U202" i="2"/>
  <c r="Y202" i="2"/>
  <c r="H69" i="2"/>
  <c r="J69" i="2"/>
  <c r="N69" i="2"/>
  <c r="R69" i="2"/>
  <c r="T69" i="2"/>
  <c r="V69" i="2"/>
  <c r="X69" i="2"/>
  <c r="Z69" i="2"/>
  <c r="G258" i="2"/>
  <c r="E258" i="2"/>
  <c r="I258" i="2"/>
  <c r="M258" i="2"/>
  <c r="Q258" i="2"/>
  <c r="S258" i="2"/>
  <c r="U258" i="2"/>
  <c r="W258" i="2"/>
  <c r="Y258" i="2"/>
  <c r="G250" i="2"/>
  <c r="I250" i="2"/>
  <c r="M250" i="2"/>
  <c r="Q250" i="2"/>
  <c r="S250" i="2"/>
  <c r="U250" i="2"/>
  <c r="W250" i="2"/>
  <c r="Y250" i="2"/>
  <c r="I242" i="2"/>
  <c r="M242" i="2"/>
  <c r="Q242" i="2"/>
  <c r="S242" i="2"/>
  <c r="U242" i="2"/>
  <c r="W242" i="2"/>
  <c r="Y242" i="2"/>
  <c r="G206" i="2"/>
  <c r="I206" i="2"/>
  <c r="M206" i="2"/>
  <c r="Q206" i="2"/>
  <c r="S206" i="2"/>
  <c r="U206" i="2"/>
  <c r="W206" i="2"/>
  <c r="Y206" i="2"/>
  <c r="I297" i="2"/>
  <c r="M297" i="2"/>
  <c r="Q297" i="2"/>
  <c r="S297" i="2"/>
  <c r="W297" i="2"/>
  <c r="Y297" i="2"/>
  <c r="J279" i="2"/>
  <c r="N279" i="2"/>
  <c r="R279" i="2"/>
  <c r="T279" i="2"/>
  <c r="X279" i="2"/>
  <c r="Z279" i="2"/>
  <c r="F279" i="2"/>
  <c r="L279" i="2"/>
  <c r="H259" i="2"/>
  <c r="F259" i="2"/>
  <c r="J259" i="2"/>
  <c r="N259" i="2"/>
  <c r="R259" i="2"/>
  <c r="T259" i="2"/>
  <c r="V259" i="2"/>
  <c r="X259" i="2"/>
  <c r="Z259" i="2"/>
  <c r="H247" i="2"/>
  <c r="J247" i="2"/>
  <c r="N247" i="2"/>
  <c r="R247" i="2"/>
  <c r="T247" i="2"/>
  <c r="V247" i="2"/>
  <c r="X247" i="2"/>
  <c r="Z247" i="2"/>
  <c r="G229" i="2"/>
  <c r="E229" i="2"/>
  <c r="M229" i="2"/>
  <c r="Q229" i="2"/>
  <c r="S229" i="2"/>
  <c r="U229" i="2"/>
  <c r="W229" i="2"/>
  <c r="Y229" i="2"/>
  <c r="H211" i="2"/>
  <c r="F211" i="2"/>
  <c r="J211" i="2"/>
  <c r="L211" i="2"/>
  <c r="N211" i="2"/>
  <c r="R211" i="2"/>
  <c r="T211" i="2"/>
  <c r="V211" i="2"/>
  <c r="X211" i="2"/>
  <c r="Z211" i="2"/>
  <c r="H316" i="2"/>
  <c r="F316" i="2"/>
  <c r="J316" i="2"/>
  <c r="N316" i="2"/>
  <c r="R316" i="2"/>
  <c r="T316" i="2"/>
  <c r="X316" i="2"/>
  <c r="Z316" i="2"/>
  <c r="G301" i="2"/>
  <c r="I301" i="2"/>
  <c r="Q301" i="2"/>
  <c r="S301" i="2"/>
  <c r="U301" i="2"/>
  <c r="W301" i="2"/>
  <c r="Y301" i="2"/>
  <c r="G289" i="2"/>
  <c r="I289" i="2"/>
  <c r="M289" i="2"/>
  <c r="Q289" i="2"/>
  <c r="S289" i="2"/>
  <c r="U289" i="2"/>
  <c r="W289" i="2"/>
  <c r="Y289" i="2"/>
  <c r="G281" i="2"/>
  <c r="E281" i="2"/>
  <c r="K281" i="2"/>
  <c r="Q281" i="2"/>
  <c r="S281" i="2"/>
  <c r="U281" i="2"/>
  <c r="W281" i="2"/>
  <c r="Y281" i="2"/>
  <c r="J268" i="2"/>
  <c r="N268" i="2"/>
  <c r="R268" i="2"/>
  <c r="T268" i="2"/>
  <c r="X268" i="2"/>
  <c r="Z268" i="2"/>
  <c r="G241" i="2"/>
  <c r="I241" i="2"/>
  <c r="M241" i="2"/>
  <c r="Q241" i="2"/>
  <c r="S241" i="2"/>
  <c r="U241" i="2"/>
  <c r="W241" i="2"/>
  <c r="Y241" i="2"/>
  <c r="I225" i="2"/>
  <c r="M225" i="2"/>
  <c r="Q225" i="2"/>
  <c r="S225" i="2"/>
  <c r="W225" i="2"/>
  <c r="Y225" i="2"/>
  <c r="G213" i="2"/>
  <c r="I213" i="2"/>
  <c r="M213" i="2"/>
  <c r="Q213" i="2"/>
  <c r="S213" i="2"/>
  <c r="U213" i="2"/>
  <c r="W213" i="2"/>
  <c r="Y213" i="2"/>
  <c r="H196" i="2"/>
  <c r="T196" i="2"/>
  <c r="F196" i="2"/>
  <c r="J196" i="2"/>
  <c r="L196" i="2"/>
  <c r="N196" i="2"/>
  <c r="R196" i="2"/>
  <c r="V196" i="2"/>
  <c r="X196" i="2"/>
  <c r="Z196" i="2"/>
  <c r="M183" i="2"/>
  <c r="Q183" i="2"/>
  <c r="S183" i="2"/>
  <c r="U183" i="2"/>
  <c r="W183" i="2"/>
  <c r="Y183" i="2"/>
  <c r="I167" i="2"/>
  <c r="M167" i="2"/>
  <c r="Q167" i="2"/>
  <c r="S167" i="2"/>
  <c r="U167" i="2"/>
  <c r="W167" i="2"/>
  <c r="Y167" i="2"/>
  <c r="E167" i="2"/>
  <c r="K167" i="2"/>
  <c r="H146" i="2"/>
  <c r="J146" i="2"/>
  <c r="N146" i="2"/>
  <c r="R146" i="2"/>
  <c r="T146" i="2"/>
  <c r="V146" i="2"/>
  <c r="X146" i="2"/>
  <c r="Z146" i="2"/>
  <c r="H278" i="2"/>
  <c r="F278" i="2"/>
  <c r="J278" i="2"/>
  <c r="N278" i="2"/>
  <c r="R278" i="2"/>
  <c r="T278" i="2"/>
  <c r="V278" i="2"/>
  <c r="X278" i="2"/>
  <c r="H258" i="2"/>
  <c r="F258" i="2"/>
  <c r="J258" i="2"/>
  <c r="N258" i="2"/>
  <c r="R258" i="2"/>
  <c r="T258" i="2"/>
  <c r="V258" i="2"/>
  <c r="X258" i="2"/>
  <c r="Z258" i="2"/>
  <c r="H210" i="2"/>
  <c r="F210" i="2"/>
  <c r="J210" i="2"/>
  <c r="N210" i="2"/>
  <c r="R210" i="2"/>
  <c r="T210" i="2"/>
  <c r="X210" i="2"/>
  <c r="Z210" i="2"/>
  <c r="J114" i="2"/>
  <c r="N114" i="2"/>
  <c r="R114" i="2"/>
  <c r="T114" i="2"/>
  <c r="Z114" i="2"/>
  <c r="J275" i="2"/>
  <c r="N275" i="2"/>
  <c r="R275" i="2"/>
  <c r="T275" i="2"/>
  <c r="H231" i="2"/>
  <c r="J231" i="2"/>
  <c r="N231" i="2"/>
  <c r="R231" i="2"/>
  <c r="T231" i="2"/>
  <c r="V231" i="2"/>
  <c r="X231" i="2"/>
  <c r="I200" i="2"/>
  <c r="Q200" i="2"/>
  <c r="S200" i="2"/>
  <c r="U200" i="2"/>
  <c r="W200" i="2"/>
  <c r="Y200" i="2"/>
  <c r="G159" i="2"/>
  <c r="I159" i="2"/>
  <c r="S159" i="2"/>
  <c r="W159" i="2"/>
  <c r="Y159" i="2"/>
  <c r="G74" i="2"/>
  <c r="E74" i="2"/>
  <c r="I74" i="2"/>
  <c r="M74" i="2"/>
  <c r="Q74" i="2"/>
  <c r="S74" i="2"/>
  <c r="U74" i="2"/>
  <c r="Y74" i="2"/>
  <c r="I319" i="2"/>
  <c r="M319" i="2"/>
  <c r="Q319" i="2"/>
  <c r="S319" i="2"/>
  <c r="U319" i="2"/>
  <c r="W319" i="2"/>
  <c r="J285" i="2"/>
  <c r="N285" i="2"/>
  <c r="T285" i="2"/>
  <c r="X285" i="2"/>
  <c r="Z285" i="2"/>
  <c r="G223" i="2"/>
  <c r="E223" i="2"/>
  <c r="Q223" i="2"/>
  <c r="S223" i="2"/>
  <c r="U223" i="2"/>
  <c r="W223" i="2"/>
  <c r="Y223" i="2"/>
  <c r="H177" i="2"/>
  <c r="J177" i="2"/>
  <c r="N177" i="2"/>
  <c r="R177" i="2"/>
  <c r="V177" i="2"/>
  <c r="X177" i="2"/>
  <c r="G57" i="2"/>
  <c r="M57" i="2"/>
  <c r="Q57" i="2"/>
  <c r="U57" i="2"/>
  <c r="E57" i="2"/>
  <c r="K57" i="2"/>
  <c r="S57" i="2"/>
  <c r="W57" i="2"/>
  <c r="Y57" i="2"/>
  <c r="I174" i="2"/>
  <c r="M174" i="2"/>
  <c r="Q174" i="2"/>
  <c r="S174" i="2"/>
  <c r="U174" i="2"/>
  <c r="Y174" i="2"/>
  <c r="G26" i="2"/>
  <c r="E26" i="2"/>
  <c r="Q26" i="2"/>
  <c r="S26" i="2"/>
  <c r="Y26" i="2"/>
  <c r="H185" i="2"/>
  <c r="F185" i="2"/>
  <c r="J185" i="2"/>
  <c r="R185" i="2"/>
  <c r="V185" i="2"/>
  <c r="X185" i="2"/>
  <c r="J153" i="2"/>
  <c r="N153" i="2"/>
  <c r="R153" i="2"/>
  <c r="V153" i="2"/>
  <c r="X153" i="2"/>
  <c r="Z153" i="2"/>
  <c r="J97" i="2"/>
  <c r="N97" i="2"/>
  <c r="R97" i="2"/>
  <c r="T97" i="2"/>
  <c r="V97" i="2"/>
  <c r="X97" i="2"/>
  <c r="Z97" i="2"/>
  <c r="I157" i="2"/>
  <c r="M157" i="2"/>
  <c r="Q157" i="2"/>
  <c r="S157" i="2"/>
  <c r="W157" i="2"/>
  <c r="Y157" i="2"/>
  <c r="G117" i="2"/>
  <c r="I117" i="2"/>
  <c r="M117" i="2"/>
  <c r="Q117" i="2"/>
  <c r="S117" i="2"/>
  <c r="U117" i="2"/>
  <c r="W117" i="2"/>
  <c r="Y117" i="2"/>
  <c r="I105" i="2"/>
  <c r="Q105" i="2"/>
  <c r="S105" i="2"/>
  <c r="U105" i="2"/>
  <c r="Y105" i="2"/>
  <c r="J40" i="2"/>
  <c r="R40" i="2"/>
  <c r="T40" i="2"/>
  <c r="V40" i="2"/>
  <c r="X40" i="2"/>
  <c r="Z40" i="2"/>
  <c r="G177" i="2"/>
  <c r="I177" i="2"/>
  <c r="M177" i="2"/>
  <c r="Q177" i="2"/>
  <c r="S177" i="2"/>
  <c r="W177" i="2"/>
  <c r="Y177" i="2"/>
  <c r="E177" i="2"/>
  <c r="K177" i="2"/>
  <c r="J168" i="2"/>
  <c r="R168" i="2"/>
  <c r="T168" i="2"/>
  <c r="V168" i="2"/>
  <c r="X168" i="2"/>
  <c r="Z168" i="2"/>
  <c r="H132" i="2"/>
  <c r="F132" i="2"/>
  <c r="N132" i="2"/>
  <c r="R132" i="2"/>
  <c r="T132" i="2"/>
  <c r="V132" i="2"/>
  <c r="X132" i="2"/>
  <c r="Z132" i="2"/>
  <c r="J92" i="2"/>
  <c r="N92" i="2"/>
  <c r="T92" i="2"/>
  <c r="V92" i="2"/>
  <c r="X92" i="2"/>
  <c r="Z92" i="2"/>
  <c r="G27" i="2"/>
  <c r="I27" i="2"/>
  <c r="M27" i="2"/>
  <c r="Q27" i="2"/>
  <c r="S27" i="2"/>
  <c r="U27" i="2"/>
  <c r="W27" i="2"/>
  <c r="Y27" i="2"/>
  <c r="G168" i="2"/>
  <c r="M168" i="2"/>
  <c r="W168" i="2"/>
  <c r="G116" i="2"/>
  <c r="I116" i="2"/>
  <c r="M116" i="2"/>
  <c r="Q116" i="2"/>
  <c r="S116" i="2"/>
  <c r="U116" i="2"/>
  <c r="W116" i="2"/>
  <c r="Y116" i="2"/>
  <c r="M62" i="2"/>
  <c r="Q62" i="2"/>
  <c r="S62" i="2"/>
  <c r="W62" i="2"/>
  <c r="Y62" i="2"/>
  <c r="H171" i="2"/>
  <c r="J171" i="2"/>
  <c r="N171" i="2"/>
  <c r="R171" i="2"/>
  <c r="T171" i="2"/>
  <c r="V171" i="2"/>
  <c r="X171" i="2"/>
  <c r="Z171" i="2"/>
  <c r="H115" i="2"/>
  <c r="J115" i="2"/>
  <c r="N115" i="2"/>
  <c r="R115" i="2"/>
  <c r="T115" i="2"/>
  <c r="Z115" i="2"/>
  <c r="H91" i="2"/>
  <c r="V91" i="2"/>
  <c r="X91" i="2"/>
  <c r="Z91" i="2"/>
  <c r="G22" i="2"/>
  <c r="I22" i="2"/>
  <c r="M22" i="2"/>
  <c r="Q22" i="2"/>
  <c r="S22" i="2"/>
  <c r="U22" i="2"/>
  <c r="W22" i="2"/>
  <c r="Y22" i="2"/>
  <c r="G123" i="2"/>
  <c r="I123" i="2"/>
  <c r="M123" i="2"/>
  <c r="S123" i="2"/>
  <c r="U123" i="2"/>
  <c r="W123" i="2"/>
  <c r="Y123" i="2"/>
  <c r="J62" i="2"/>
  <c r="N62" i="2"/>
  <c r="R62" i="2"/>
  <c r="F62" i="2"/>
  <c r="L62" i="2"/>
  <c r="T62" i="2"/>
  <c r="V62" i="2"/>
  <c r="X62" i="2"/>
  <c r="Z62" i="2"/>
  <c r="G16" i="2"/>
  <c r="I16" i="2"/>
  <c r="M16" i="2"/>
  <c r="Q16" i="2"/>
  <c r="S16" i="2"/>
  <c r="U16" i="2"/>
  <c r="Y16" i="2"/>
  <c r="H77" i="2"/>
  <c r="J77" i="2"/>
  <c r="N77" i="2"/>
  <c r="R77" i="2"/>
  <c r="T77" i="2"/>
  <c r="V77" i="2"/>
  <c r="X77" i="2"/>
  <c r="Z77" i="2"/>
  <c r="G55" i="2"/>
  <c r="E55" i="2"/>
  <c r="I55" i="2"/>
  <c r="M55" i="2"/>
  <c r="Q55" i="2"/>
  <c r="S55" i="2"/>
  <c r="W55" i="2"/>
  <c r="Y55" i="2"/>
  <c r="H22" i="2"/>
  <c r="F22" i="2"/>
  <c r="J22" i="2"/>
  <c r="N22" i="2"/>
  <c r="R22" i="2"/>
  <c r="T22" i="2"/>
  <c r="V22" i="2"/>
  <c r="X22" i="2"/>
  <c r="Z22" i="2"/>
  <c r="G39" i="2"/>
  <c r="M39" i="2"/>
  <c r="Q39" i="2"/>
  <c r="S39" i="2"/>
  <c r="U39" i="2"/>
  <c r="W39" i="2"/>
  <c r="Y39" i="2"/>
  <c r="H23" i="2"/>
  <c r="J23" i="2"/>
  <c r="N23" i="2"/>
  <c r="R23" i="2"/>
  <c r="T23" i="2"/>
  <c r="F23" i="2"/>
  <c r="L23" i="2"/>
  <c r="V23" i="2"/>
  <c r="X23" i="2"/>
  <c r="Z23" i="2"/>
  <c r="H52" i="2"/>
  <c r="N52" i="2"/>
  <c r="R52" i="2"/>
  <c r="T52" i="2"/>
  <c r="V52" i="2"/>
  <c r="X52" i="2"/>
  <c r="Z52" i="2"/>
  <c r="G19" i="2"/>
  <c r="I19" i="2"/>
  <c r="M19" i="2"/>
  <c r="Q19" i="2"/>
  <c r="S19" i="2"/>
  <c r="U19" i="2"/>
  <c r="W19" i="2"/>
  <c r="Y19" i="2"/>
  <c r="M17" i="2"/>
  <c r="Q17" i="2"/>
  <c r="S17" i="2"/>
  <c r="U17" i="2"/>
  <c r="W17" i="2"/>
  <c r="Y17" i="2"/>
  <c r="AK298" i="2"/>
  <c r="AM298" i="2"/>
  <c r="AE258" i="2"/>
  <c r="AF258" i="2"/>
  <c r="AH258" i="2"/>
  <c r="AJ258" i="2"/>
  <c r="AK258" i="2"/>
  <c r="AL258" i="2"/>
  <c r="AM258" i="2"/>
  <c r="AN258" i="2"/>
  <c r="I18" i="2"/>
  <c r="M18" i="2"/>
  <c r="Q18" i="2"/>
  <c r="S18" i="2"/>
  <c r="U18" i="2"/>
  <c r="W18" i="2"/>
  <c r="Y18" i="2"/>
  <c r="AE241" i="2"/>
  <c r="AF241" i="2"/>
  <c r="AH241" i="2"/>
  <c r="AJ241" i="2"/>
  <c r="AK241" i="2"/>
  <c r="AL241" i="2"/>
  <c r="AM241" i="2"/>
  <c r="AN241" i="2"/>
  <c r="AE211" i="2"/>
  <c r="AD211" i="2"/>
  <c r="AI211" i="2"/>
  <c r="AF211" i="2"/>
  <c r="AG211" i="2"/>
  <c r="AH211" i="2"/>
  <c r="AJ211" i="2"/>
  <c r="AK211" i="2"/>
  <c r="AL211" i="2"/>
  <c r="AM211" i="2"/>
  <c r="AN211" i="2"/>
  <c r="AE189" i="2"/>
  <c r="AF189" i="2"/>
  <c r="AH189" i="2"/>
  <c r="AI189" i="2"/>
  <c r="AJ189" i="2"/>
  <c r="AK189" i="2"/>
  <c r="AL189" i="2"/>
  <c r="AM189" i="2"/>
  <c r="AN189" i="2"/>
  <c r="AJ210" i="2"/>
  <c r="AM210" i="2"/>
  <c r="AE172" i="2"/>
  <c r="AD172" i="2"/>
  <c r="AF172" i="2"/>
  <c r="AH172" i="2"/>
  <c r="AJ172" i="2"/>
  <c r="AK172" i="2"/>
  <c r="AL172" i="2"/>
  <c r="AM172" i="2"/>
  <c r="AN172" i="2"/>
  <c r="AG172" i="2"/>
  <c r="AE173" i="2"/>
  <c r="AF173" i="2"/>
  <c r="AH173" i="2"/>
  <c r="AJ173" i="2"/>
  <c r="AK173" i="2"/>
  <c r="AL173" i="2"/>
  <c r="AM173" i="2"/>
  <c r="AN173" i="2"/>
  <c r="AE180" i="2"/>
  <c r="AF180" i="2"/>
  <c r="AH180" i="2"/>
  <c r="AJ180" i="2"/>
  <c r="AK180" i="2"/>
  <c r="AL180" i="2"/>
  <c r="AM180" i="2"/>
  <c r="AN180" i="2"/>
  <c r="AE138" i="2"/>
  <c r="AF138" i="2"/>
  <c r="AH138" i="2"/>
  <c r="AI138" i="2"/>
  <c r="AJ138" i="2"/>
  <c r="AK138" i="2"/>
  <c r="AL138" i="2"/>
  <c r="AM138" i="2"/>
  <c r="AN138" i="2"/>
  <c r="AE101" i="2"/>
  <c r="AJ101" i="2"/>
  <c r="AM101" i="2"/>
  <c r="AE50" i="2"/>
  <c r="AD50" i="2"/>
  <c r="AF50" i="2"/>
  <c r="AH50" i="2"/>
  <c r="AG50" i="2"/>
  <c r="AJ50" i="2"/>
  <c r="AK50" i="2"/>
  <c r="AL50" i="2"/>
  <c r="AM50" i="2"/>
  <c r="AN50" i="2"/>
  <c r="AE20" i="2"/>
  <c r="AD20" i="2"/>
  <c r="AF20" i="2"/>
  <c r="AH20" i="2"/>
  <c r="AJ20" i="2"/>
  <c r="AK20" i="2"/>
  <c r="AL20" i="2"/>
  <c r="AM20" i="2"/>
  <c r="AN20" i="2"/>
  <c r="AE27" i="2"/>
  <c r="AF27" i="2"/>
  <c r="AH27" i="2"/>
  <c r="AJ27" i="2"/>
  <c r="AK27" i="2"/>
  <c r="AL27" i="2"/>
  <c r="AM27" i="2"/>
  <c r="AN27" i="2"/>
  <c r="AJ203" i="2"/>
  <c r="AN317" i="2"/>
  <c r="AE291" i="2"/>
  <c r="AF282" i="2"/>
  <c r="AE282" i="2"/>
  <c r="AF295" i="2"/>
  <c r="AL291" i="2"/>
  <c r="AM246" i="2"/>
  <c r="AJ317" i="2"/>
  <c r="AD315" i="2"/>
  <c r="AE286" i="2"/>
  <c r="AK281" i="2"/>
  <c r="AK246" i="2"/>
  <c r="AF244" i="2"/>
  <c r="AE244" i="2"/>
  <c r="AG244" i="2"/>
  <c r="AI244" i="2"/>
  <c r="AK244" i="2"/>
  <c r="AL244" i="2"/>
  <c r="AM244" i="2"/>
  <c r="AN244" i="2"/>
  <c r="AF239" i="2"/>
  <c r="AH238" i="2"/>
  <c r="AF238" i="2"/>
  <c r="AF235" i="2"/>
  <c r="AD235" i="2"/>
  <c r="AG235" i="2"/>
  <c r="AH235" i="2"/>
  <c r="AI235" i="2"/>
  <c r="AJ235" i="2"/>
  <c r="AK235" i="2"/>
  <c r="AL235" i="2"/>
  <c r="AM235" i="2"/>
  <c r="AN235" i="2"/>
  <c r="AJ229" i="2"/>
  <c r="AM229" i="2"/>
  <c r="AL226" i="2"/>
  <c r="AH218" i="2"/>
  <c r="AF217" i="2"/>
  <c r="AF206" i="2"/>
  <c r="AE206" i="2"/>
  <c r="AJ193" i="2"/>
  <c r="AK193" i="2"/>
  <c r="AL193" i="2"/>
  <c r="AH192" i="2"/>
  <c r="AJ126" i="2"/>
  <c r="AK222" i="2"/>
  <c r="AM218" i="2"/>
  <c r="AG217" i="2"/>
  <c r="AI217" i="2"/>
  <c r="AJ217" i="2"/>
  <c r="AL217" i="2"/>
  <c r="AM217" i="2"/>
  <c r="AN217" i="2"/>
  <c r="AL206" i="2"/>
  <c r="AL201" i="2"/>
  <c r="AM195" i="2"/>
  <c r="AK226" i="2"/>
  <c r="AD226" i="2"/>
  <c r="AE226" i="2"/>
  <c r="AF226" i="2"/>
  <c r="AG226" i="2"/>
  <c r="AI226" i="2"/>
  <c r="AJ226" i="2"/>
  <c r="AM226" i="2"/>
  <c r="AN226" i="2"/>
  <c r="AL219" i="2"/>
  <c r="AE207" i="2"/>
  <c r="AI206" i="2"/>
  <c r="AK192" i="2"/>
  <c r="AN40" i="2"/>
  <c r="AN108" i="2"/>
  <c r="AN81" i="2"/>
  <c r="AN160" i="2"/>
  <c r="AM9" i="2"/>
  <c r="AM55" i="2"/>
  <c r="AM57" i="2"/>
  <c r="AM61" i="2"/>
  <c r="AM71" i="2"/>
  <c r="AM74" i="2"/>
  <c r="AM83" i="2"/>
  <c r="AM59" i="2"/>
  <c r="AM63" i="2"/>
  <c r="AM66" i="2"/>
  <c r="AM69" i="2"/>
  <c r="AM76" i="2"/>
  <c r="AM60" i="2"/>
  <c r="AM84" i="2"/>
  <c r="AM67" i="2"/>
  <c r="AM95" i="2"/>
  <c r="AM96" i="2"/>
  <c r="AM97" i="2"/>
  <c r="AM98" i="2"/>
  <c r="AM105" i="2"/>
  <c r="AM131" i="2"/>
  <c r="AM132" i="2"/>
  <c r="AM137" i="2"/>
  <c r="AM87" i="2"/>
  <c r="AD87" i="2"/>
  <c r="AE87" i="2"/>
  <c r="AF87" i="2"/>
  <c r="AG87" i="2"/>
  <c r="AH87" i="2"/>
  <c r="AI87" i="2"/>
  <c r="AJ87" i="2"/>
  <c r="AK87" i="2"/>
  <c r="AL87" i="2"/>
  <c r="AN87" i="2"/>
  <c r="AM93" i="2"/>
  <c r="AM109" i="2"/>
  <c r="AM112" i="2"/>
  <c r="AM115" i="2"/>
  <c r="AM116" i="2"/>
  <c r="AM119" i="2"/>
  <c r="AM120" i="2"/>
  <c r="AM121" i="2"/>
  <c r="AM64" i="2"/>
  <c r="AM72" i="2"/>
  <c r="AM90" i="2"/>
  <c r="AM103" i="2"/>
  <c r="AM106" i="2"/>
  <c r="AM108" i="2"/>
  <c r="AM254" i="2"/>
  <c r="AM124" i="2"/>
  <c r="AM94" i="2"/>
  <c r="AM147" i="2"/>
  <c r="AM149" i="2"/>
  <c r="AM155" i="2"/>
  <c r="AM179" i="2"/>
  <c r="AM183" i="2"/>
  <c r="AM187" i="2"/>
  <c r="AM73" i="2"/>
  <c r="AM89" i="2"/>
  <c r="AM163" i="2"/>
  <c r="AM167" i="2"/>
  <c r="AM169" i="2"/>
  <c r="AM171" i="2"/>
  <c r="AM177" i="2"/>
  <c r="AM70" i="2"/>
  <c r="AM92" i="2"/>
  <c r="AM144" i="2"/>
  <c r="AM145" i="2"/>
  <c r="AM151" i="2"/>
  <c r="AM157" i="2"/>
  <c r="AM178" i="2"/>
  <c r="AM185" i="2"/>
  <c r="AK45" i="2"/>
  <c r="AK81" i="2"/>
  <c r="AK25" i="2"/>
  <c r="AJ25" i="2"/>
  <c r="AJ37" i="2"/>
  <c r="AJ17" i="2"/>
  <c r="AJ48" i="2"/>
  <c r="AJ46" i="2"/>
  <c r="AJ55" i="2"/>
  <c r="AJ56" i="2"/>
  <c r="AJ57" i="2"/>
  <c r="AJ58" i="2"/>
  <c r="AJ59" i="2"/>
  <c r="AJ63" i="2"/>
  <c r="AJ66" i="2"/>
  <c r="AJ69" i="2"/>
  <c r="AJ70" i="2"/>
  <c r="AJ71" i="2"/>
  <c r="AJ72" i="2"/>
  <c r="AJ86" i="2"/>
  <c r="AJ45" i="2"/>
  <c r="AJ60" i="2"/>
  <c r="AJ61" i="2"/>
  <c r="AJ83" i="2"/>
  <c r="AJ84" i="2"/>
  <c r="AJ64" i="2"/>
  <c r="AJ89" i="2"/>
  <c r="AJ94" i="2"/>
  <c r="AJ95" i="2"/>
  <c r="AJ96" i="2"/>
  <c r="AJ97" i="2"/>
  <c r="AJ100" i="2"/>
  <c r="AJ103" i="2"/>
  <c r="AJ131" i="2"/>
  <c r="AJ134" i="2"/>
  <c r="AJ136" i="2"/>
  <c r="AJ137" i="2"/>
  <c r="AJ90" i="2"/>
  <c r="AJ91" i="2"/>
  <c r="AJ109" i="2"/>
  <c r="AJ113" i="2"/>
  <c r="AJ115" i="2"/>
  <c r="AJ116" i="2"/>
  <c r="AJ121" i="2"/>
  <c r="AJ67" i="2"/>
  <c r="AJ104" i="2"/>
  <c r="AJ105" i="2"/>
  <c r="AJ106" i="2"/>
  <c r="AJ107" i="2"/>
  <c r="AJ108" i="2"/>
  <c r="AJ124" i="2"/>
  <c r="AJ92" i="2"/>
  <c r="AJ128" i="2"/>
  <c r="AJ129" i="2"/>
  <c r="AJ155" i="2"/>
  <c r="AJ156" i="2"/>
  <c r="AJ157" i="2"/>
  <c r="AD157" i="2"/>
  <c r="AE157" i="2"/>
  <c r="AF157" i="2"/>
  <c r="AG157" i="2"/>
  <c r="AH157" i="2"/>
  <c r="AI157" i="2"/>
  <c r="AK157" i="2"/>
  <c r="AL157" i="2"/>
  <c r="AN157" i="2"/>
  <c r="AJ177" i="2"/>
  <c r="AJ179" i="2"/>
  <c r="AJ183" i="2"/>
  <c r="AJ184" i="2"/>
  <c r="AJ187" i="2"/>
  <c r="AJ73" i="2"/>
  <c r="AJ80" i="2"/>
  <c r="AJ118" i="2"/>
  <c r="AJ143" i="2"/>
  <c r="AJ167" i="2"/>
  <c r="AJ169" i="2"/>
  <c r="AJ171" i="2"/>
  <c r="AJ175" i="2"/>
  <c r="AJ76" i="2"/>
  <c r="AJ140" i="2"/>
  <c r="AJ144" i="2"/>
  <c r="AJ145" i="2"/>
  <c r="AJ148" i="2"/>
  <c r="AJ149" i="2"/>
  <c r="AJ178" i="2"/>
  <c r="AJ185" i="2"/>
  <c r="AF81" i="2"/>
  <c r="AF160" i="2"/>
  <c r="AE26" i="2"/>
  <c r="AD26" i="2"/>
  <c r="AE37" i="2"/>
  <c r="AE40" i="2"/>
  <c r="AE45" i="2"/>
  <c r="AE46" i="2"/>
  <c r="AE61" i="2"/>
  <c r="AE64" i="2"/>
  <c r="AD66" i="2"/>
  <c r="AE66" i="2"/>
  <c r="AF66" i="2"/>
  <c r="AG66" i="2"/>
  <c r="AH66" i="2"/>
  <c r="AI66" i="2"/>
  <c r="AK66" i="2"/>
  <c r="AL66" i="2"/>
  <c r="AN66" i="2"/>
  <c r="AE74" i="2"/>
  <c r="AD74" i="2"/>
  <c r="AE79" i="2"/>
  <c r="AE80" i="2"/>
  <c r="AE51" i="2"/>
  <c r="AE55" i="2"/>
  <c r="AE56" i="2"/>
  <c r="AE76" i="2"/>
  <c r="AD76" i="2"/>
  <c r="AE83" i="2"/>
  <c r="AE69" i="2"/>
  <c r="AD69" i="2"/>
  <c r="AE70" i="2"/>
  <c r="AE72" i="2"/>
  <c r="AE86" i="2"/>
  <c r="AE84" i="2"/>
  <c r="AE89" i="2"/>
  <c r="AE90" i="2"/>
  <c r="AE92" i="2"/>
  <c r="AE105" i="2"/>
  <c r="AE143" i="2"/>
  <c r="AE60" i="2"/>
  <c r="AE95" i="2"/>
  <c r="AE96" i="2"/>
  <c r="AE98" i="2"/>
  <c r="AD98" i="2"/>
  <c r="AE100" i="2"/>
  <c r="AE119" i="2"/>
  <c r="AE132" i="2"/>
  <c r="AD132" i="2"/>
  <c r="AE88" i="2"/>
  <c r="AE103" i="2"/>
  <c r="AE112" i="2"/>
  <c r="AD254" i="2"/>
  <c r="AE115" i="2"/>
  <c r="AE116" i="2"/>
  <c r="AE121" i="2"/>
  <c r="AE108" i="2"/>
  <c r="AE109" i="2"/>
  <c r="AD109" i="2"/>
  <c r="AE123" i="2"/>
  <c r="AE129" i="2"/>
  <c r="AD129" i="2"/>
  <c r="AE140" i="2"/>
  <c r="AE160" i="2"/>
  <c r="AE174" i="2"/>
  <c r="AE176" i="2"/>
  <c r="AE104" i="2"/>
  <c r="AE124" i="2"/>
  <c r="AE126" i="2"/>
  <c r="AD126" i="2"/>
  <c r="AE137" i="2"/>
  <c r="AE147" i="2"/>
  <c r="AE155" i="2"/>
  <c r="AE156" i="2"/>
  <c r="AD156" i="2"/>
  <c r="AE179" i="2"/>
  <c r="AE183" i="2"/>
  <c r="AE184" i="2"/>
  <c r="AE134" i="2"/>
  <c r="AD134" i="2"/>
  <c r="AE141" i="2"/>
  <c r="AE151" i="2"/>
  <c r="AE163" i="2"/>
  <c r="AD163" i="2"/>
  <c r="AF163" i="2"/>
  <c r="AG163" i="2"/>
  <c r="AH163" i="2"/>
  <c r="AI163" i="2"/>
  <c r="AJ163" i="2"/>
  <c r="AK163" i="2"/>
  <c r="AL163" i="2"/>
  <c r="AN163" i="2"/>
  <c r="AE167" i="2"/>
  <c r="AE169" i="2"/>
  <c r="AD169" i="2"/>
  <c r="AE175" i="2"/>
  <c r="AM231" i="2"/>
  <c r="AJ231" i="2"/>
  <c r="AM219" i="2"/>
  <c r="AJ219" i="2"/>
  <c r="AE216" i="2"/>
  <c r="AM199" i="2"/>
  <c r="AJ199" i="2"/>
  <c r="AM197" i="2"/>
  <c r="AJ197" i="2"/>
  <c r="AK195" i="2"/>
  <c r="AM186" i="2"/>
  <c r="AE185" i="2"/>
  <c r="AM184" i="2"/>
  <c r="AM174" i="2"/>
  <c r="AM170" i="2"/>
  <c r="AM160" i="2"/>
  <c r="AE145" i="2"/>
  <c r="AE144" i="2"/>
  <c r="AM141" i="2"/>
  <c r="AJ141" i="2"/>
  <c r="AM129" i="2"/>
  <c r="AJ110" i="2"/>
  <c r="AE106" i="2"/>
  <c r="AE230" i="2"/>
  <c r="AD230" i="2"/>
  <c r="AJ223" i="2"/>
  <c r="AM216" i="2"/>
  <c r="AJ216" i="2"/>
  <c r="AK213" i="2"/>
  <c r="AF213" i="2"/>
  <c r="AJ206" i="2"/>
  <c r="AE204" i="2"/>
  <c r="AJ261" i="2"/>
  <c r="AE195" i="2"/>
  <c r="AH195" i="2"/>
  <c r="AJ195" i="2"/>
  <c r="AH186" i="2"/>
  <c r="AJ168" i="2"/>
  <c r="AJ166" i="2"/>
  <c r="AJ151" i="2"/>
  <c r="AM134" i="2"/>
  <c r="AN213" i="2"/>
  <c r="AM261" i="2"/>
  <c r="AD261" i="2"/>
  <c r="AE261" i="2"/>
  <c r="AF261" i="2"/>
  <c r="AG261" i="2"/>
  <c r="AH261" i="2"/>
  <c r="AI261" i="2"/>
  <c r="AK261" i="2"/>
  <c r="AL261" i="2"/>
  <c r="AN261" i="2"/>
  <c r="AJ174" i="2"/>
  <c r="AJ170" i="2"/>
  <c r="AM166" i="2"/>
  <c r="AM164" i="2"/>
  <c r="AM118" i="2"/>
  <c r="AE107" i="2"/>
  <c r="AK115" i="2"/>
  <c r="AE110" i="2"/>
  <c r="AH108" i="2"/>
  <c r="AF108" i="2"/>
  <c r="AJ98" i="2"/>
  <c r="AK94" i="2"/>
  <c r="AJ132" i="2"/>
  <c r="AN71" i="2"/>
  <c r="AL77" i="2"/>
  <c r="AF85" i="2"/>
  <c r="AK79" i="2"/>
  <c r="AE48" i="2"/>
  <c r="AD48" i="2"/>
  <c r="AF45" i="2"/>
  <c r="AN43" i="2"/>
  <c r="AN25" i="2"/>
  <c r="AN26" i="2"/>
  <c r="AN42" i="2"/>
  <c r="AN45" i="2"/>
  <c r="AN51" i="2"/>
  <c r="AN33" i="2"/>
  <c r="AN49" i="2"/>
  <c r="AN12" i="2"/>
  <c r="AN17" i="2"/>
  <c r="AN48" i="2"/>
  <c r="AN56" i="2"/>
  <c r="AL46" i="2"/>
  <c r="AL31" i="2"/>
  <c r="AK9" i="2"/>
  <c r="AK31" i="2"/>
  <c r="AK29" i="2"/>
  <c r="AK33" i="2"/>
  <c r="AK43" i="2"/>
  <c r="AK51" i="2"/>
  <c r="AK42" i="2"/>
  <c r="AK47" i="2"/>
  <c r="AK57" i="2"/>
  <c r="AK17" i="2"/>
  <c r="AK55" i="2"/>
  <c r="AK56" i="2"/>
  <c r="AL40" i="2"/>
  <c r="AL29" i="2"/>
  <c r="AL30" i="2"/>
  <c r="AL43" i="2"/>
  <c r="AL33" i="2"/>
  <c r="AL37" i="2"/>
  <c r="AL49" i="2"/>
  <c r="AL57" i="2"/>
  <c r="AL45" i="2"/>
  <c r="AL48" i="2"/>
  <c r="AL55" i="2"/>
  <c r="AL56" i="2"/>
  <c r="AF42" i="2"/>
  <c r="AH48" i="2"/>
  <c r="AG43" i="2"/>
  <c r="AI43" i="2"/>
  <c r="AJ47" i="2"/>
  <c r="AI40" i="2"/>
  <c r="AG26" i="2"/>
  <c r="AI26" i="2"/>
  <c r="AJ26" i="2"/>
  <c r="AJ12" i="2"/>
  <c r="AL81" i="2"/>
  <c r="AL238" i="2"/>
  <c r="AL213" i="2"/>
  <c r="AL216" i="2"/>
  <c r="V28" i="2"/>
  <c r="V152" i="2"/>
  <c r="V162" i="2"/>
  <c r="U92" i="2"/>
  <c r="U97" i="2"/>
  <c r="U113" i="2"/>
  <c r="U119" i="2"/>
  <c r="U124" i="2"/>
  <c r="U135" i="2"/>
  <c r="U137" i="2"/>
  <c r="U140" i="2"/>
  <c r="U143" i="2"/>
  <c r="U155" i="2"/>
  <c r="U162" i="2"/>
  <c r="U166" i="2"/>
  <c r="U198" i="2"/>
  <c r="V224" i="2"/>
  <c r="U265" i="2"/>
  <c r="U273" i="2"/>
  <c r="U299" i="2"/>
  <c r="U327" i="2"/>
  <c r="V221" i="2"/>
  <c r="V223" i="2"/>
  <c r="V324" i="2"/>
  <c r="U5" i="2"/>
  <c r="V329" i="2"/>
  <c r="U394" i="2"/>
  <c r="AL160" i="2"/>
  <c r="AF267" i="2"/>
  <c r="J28" i="2"/>
  <c r="I162" i="2"/>
  <c r="I166" i="2"/>
  <c r="I131" i="2"/>
  <c r="G131" i="2"/>
  <c r="I135" i="2"/>
  <c r="J152" i="2"/>
  <c r="J162" i="2"/>
  <c r="H162" i="2"/>
  <c r="J221" i="2"/>
  <c r="H221" i="2"/>
  <c r="J223" i="2"/>
  <c r="J224" i="2"/>
  <c r="I84" i="2"/>
  <c r="I92" i="2"/>
  <c r="G92" i="2"/>
  <c r="I140" i="2"/>
  <c r="I155" i="2"/>
  <c r="I196" i="2"/>
  <c r="G196" i="2"/>
  <c r="I97" i="2"/>
  <c r="G97" i="2"/>
  <c r="I113" i="2"/>
  <c r="I263" i="2"/>
  <c r="I265" i="2"/>
  <c r="I273" i="2"/>
  <c r="J329" i="2"/>
  <c r="I5" i="2"/>
  <c r="I137" i="2"/>
  <c r="I261" i="2"/>
  <c r="G261" i="2"/>
  <c r="I257" i="2"/>
  <c r="I272" i="2"/>
  <c r="I283" i="2"/>
  <c r="I299" i="2"/>
  <c r="I302" i="2"/>
  <c r="I327" i="2"/>
  <c r="I394" i="2"/>
  <c r="I198" i="2"/>
  <c r="I220" i="2"/>
  <c r="AF95" i="2"/>
  <c r="AF223" i="2"/>
  <c r="AK216" i="2"/>
  <c r="T28" i="2"/>
  <c r="AK336" i="2"/>
  <c r="S80" i="2"/>
  <c r="S84" i="2"/>
  <c r="S92" i="2"/>
  <c r="S97" i="2"/>
  <c r="S113" i="2"/>
  <c r="S119" i="2"/>
  <c r="S131" i="2"/>
  <c r="S135" i="2"/>
  <c r="S137" i="2"/>
  <c r="S140" i="2"/>
  <c r="S143" i="2"/>
  <c r="S155" i="2"/>
  <c r="S162" i="2"/>
  <c r="S166" i="2"/>
  <c r="T152" i="2"/>
  <c r="T162" i="2"/>
  <c r="S263" i="2"/>
  <c r="S265" i="2"/>
  <c r="S272" i="2"/>
  <c r="S273" i="2"/>
  <c r="S196" i="2"/>
  <c r="T221" i="2"/>
  <c r="T223" i="2"/>
  <c r="T269" i="2"/>
  <c r="S236" i="2"/>
  <c r="S257" i="2"/>
  <c r="T324" i="2"/>
  <c r="T329" i="2"/>
  <c r="S198" i="2"/>
  <c r="E198" i="2"/>
  <c r="G198" i="2"/>
  <c r="K198" i="2"/>
  <c r="M198" i="2"/>
  <c r="W198" i="2"/>
  <c r="Y198" i="2"/>
  <c r="S220" i="2"/>
  <c r="S283" i="2"/>
  <c r="S302" i="2"/>
  <c r="S326" i="2"/>
  <c r="S327" i="2"/>
  <c r="AN238" i="2"/>
  <c r="AN216" i="2"/>
  <c r="Z28" i="2"/>
  <c r="Z152" i="2"/>
  <c r="Z162" i="2"/>
  <c r="Y80" i="2"/>
  <c r="Y84" i="2"/>
  <c r="Y92" i="2"/>
  <c r="Y97" i="2"/>
  <c r="Y119" i="2"/>
  <c r="Y131" i="2"/>
  <c r="Y135" i="2"/>
  <c r="Y137" i="2"/>
  <c r="Y140" i="2"/>
  <c r="Y143" i="2"/>
  <c r="Y162" i="2"/>
  <c r="Y166" i="2"/>
  <c r="Z269" i="2"/>
  <c r="Y220" i="2"/>
  <c r="Y257" i="2"/>
  <c r="Y263" i="2"/>
  <c r="Y273" i="2"/>
  <c r="Z221" i="2"/>
  <c r="Z223" i="2"/>
  <c r="Y283" i="2"/>
  <c r="Y299" i="2"/>
  <c r="E299" i="2"/>
  <c r="K299" i="2"/>
  <c r="M299" i="2"/>
  <c r="Q299" i="2"/>
  <c r="W299" i="2"/>
  <c r="Y302" i="2"/>
  <c r="Y326" i="2"/>
  <c r="Y327" i="2"/>
  <c r="Y394" i="2"/>
  <c r="Y272" i="2"/>
  <c r="Z324" i="2"/>
  <c r="Y5" i="2"/>
  <c r="Z329" i="2"/>
  <c r="Y236" i="2"/>
  <c r="AM81" i="2"/>
  <c r="AM267" i="2"/>
  <c r="AM213" i="2"/>
  <c r="AM336" i="2"/>
  <c r="W80" i="2"/>
  <c r="W84" i="2"/>
  <c r="W92" i="2"/>
  <c r="W113" i="2"/>
  <c r="W119" i="2"/>
  <c r="W131" i="2"/>
  <c r="W137" i="2"/>
  <c r="W140" i="2"/>
  <c r="W155" i="2"/>
  <c r="W166" i="2"/>
  <c r="X28" i="2"/>
  <c r="X162" i="2"/>
  <c r="W263" i="2"/>
  <c r="W272" i="2"/>
  <c r="W273" i="2"/>
  <c r="W196" i="2"/>
  <c r="X221" i="2"/>
  <c r="X223" i="2"/>
  <c r="X224" i="2"/>
  <c r="W261" i="2"/>
  <c r="W394" i="2"/>
  <c r="W220" i="2"/>
  <c r="W236" i="2"/>
  <c r="X324" i="2"/>
  <c r="X269" i="2"/>
  <c r="W327" i="2"/>
  <c r="W302" i="2"/>
  <c r="W326" i="2"/>
  <c r="AE81" i="2"/>
  <c r="AE213" i="2"/>
  <c r="AD213" i="2"/>
  <c r="AE246" i="2"/>
  <c r="AD313" i="2"/>
  <c r="G80" i="2"/>
  <c r="G119" i="2"/>
  <c r="E119" i="2"/>
  <c r="M119" i="2"/>
  <c r="Q119" i="2"/>
  <c r="G124" i="2"/>
  <c r="E124" i="2"/>
  <c r="G137" i="2"/>
  <c r="E137" i="2"/>
  <c r="G155" i="2"/>
  <c r="E257" i="2"/>
  <c r="G166" i="2"/>
  <c r="E166" i="2"/>
  <c r="Q166" i="2"/>
  <c r="G273" i="2"/>
  <c r="H269" i="2"/>
  <c r="G283" i="2"/>
  <c r="E283" i="2"/>
  <c r="G327" i="2"/>
  <c r="H224" i="2"/>
  <c r="F224" i="2"/>
  <c r="N224" i="2"/>
  <c r="R224" i="2"/>
  <c r="F324" i="2"/>
  <c r="H329" i="2"/>
  <c r="F329" i="2"/>
  <c r="N329" i="2"/>
  <c r="R329" i="2"/>
  <c r="G5" i="2"/>
  <c r="E5" i="2"/>
  <c r="AJ81" i="2"/>
  <c r="AD81" i="2"/>
  <c r="AG81" i="2"/>
  <c r="AH81" i="2"/>
  <c r="AJ213" i="2"/>
  <c r="AJ238" i="2"/>
  <c r="AJ310" i="2"/>
  <c r="R28" i="2"/>
  <c r="AJ267" i="2"/>
  <c r="Q80" i="2"/>
  <c r="Q84" i="2"/>
  <c r="Q92" i="2"/>
  <c r="Q97" i="2"/>
  <c r="Q113" i="2"/>
  <c r="Q124" i="2"/>
  <c r="Q135" i="2"/>
  <c r="Q137" i="2"/>
  <c r="Q162" i="2"/>
  <c r="R269" i="2"/>
  <c r="Q220" i="2"/>
  <c r="Q257" i="2"/>
  <c r="Q272" i="2"/>
  <c r="Q283" i="2"/>
  <c r="Q302" i="2"/>
  <c r="Q326" i="2"/>
  <c r="Q327" i="2"/>
  <c r="Q394" i="2"/>
  <c r="Q263" i="2"/>
  <c r="Q265" i="2"/>
  <c r="Q273" i="2"/>
  <c r="E273" i="2"/>
  <c r="K273" i="2"/>
  <c r="R223" i="2"/>
  <c r="Q236" i="2"/>
  <c r="Q196" i="2"/>
  <c r="AJ11" i="2"/>
  <c r="Q261" i="2"/>
  <c r="AJ51" i="2"/>
  <c r="R324" i="2"/>
  <c r="Q5" i="2"/>
  <c r="AJ255" i="2"/>
  <c r="M113" i="2"/>
  <c r="N152" i="2"/>
  <c r="N162" i="2"/>
  <c r="N221" i="2"/>
  <c r="M261" i="2"/>
  <c r="M131" i="2"/>
  <c r="M135" i="2"/>
  <c r="M143" i="2"/>
  <c r="M196" i="2"/>
  <c r="E196" i="2"/>
  <c r="K196" i="2"/>
  <c r="U196" i="2"/>
  <c r="Y196" i="2"/>
  <c r="N269" i="2"/>
  <c r="M84" i="2"/>
  <c r="M92" i="2"/>
  <c r="M124" i="2"/>
  <c r="M5" i="2"/>
  <c r="M302" i="2"/>
  <c r="M140" i="2"/>
  <c r="M257" i="2"/>
  <c r="AH213" i="2"/>
  <c r="N28" i="2"/>
  <c r="M162" i="2"/>
  <c r="M80" i="2"/>
  <c r="N223" i="2"/>
  <c r="M137" i="2"/>
  <c r="M155" i="2"/>
  <c r="M394" i="2"/>
  <c r="M236" i="2"/>
  <c r="M272" i="2"/>
  <c r="M326" i="2"/>
  <c r="M327" i="2"/>
  <c r="M263" i="2"/>
  <c r="M265" i="2"/>
  <c r="AF74" i="2"/>
  <c r="AG74" i="2"/>
  <c r="AI74" i="2"/>
  <c r="AK74" i="2"/>
  <c r="AL74" i="2"/>
  <c r="AN74" i="2"/>
  <c r="AG251" i="2"/>
  <c r="AI251" i="2"/>
  <c r="AJ251" i="2"/>
  <c r="AK251" i="2"/>
  <c r="AL251" i="2"/>
  <c r="AM251" i="2"/>
  <c r="AN251" i="2"/>
  <c r="AF201" i="2"/>
  <c r="AG201" i="2"/>
  <c r="AH201" i="2"/>
  <c r="AI201" i="2"/>
  <c r="AJ201" i="2"/>
  <c r="AK201" i="2"/>
  <c r="AN201" i="2"/>
  <c r="AF200" i="2"/>
  <c r="AD200" i="2"/>
  <c r="AG200" i="2"/>
  <c r="AH200" i="2"/>
  <c r="AI200" i="2"/>
  <c r="AJ200" i="2"/>
  <c r="AK200" i="2"/>
  <c r="AL200" i="2"/>
  <c r="AM200" i="2"/>
  <c r="AN200" i="2"/>
  <c r="AF288" i="2"/>
  <c r="AG288" i="2"/>
  <c r="AH288" i="2"/>
  <c r="AI288" i="2"/>
  <c r="AJ288" i="2"/>
  <c r="AK288" i="2"/>
  <c r="AL288" i="2"/>
  <c r="AM288" i="2"/>
  <c r="AN288" i="2"/>
  <c r="AF218" i="2"/>
  <c r="AE218" i="2"/>
  <c r="AG218" i="2"/>
  <c r="AI218" i="2"/>
  <c r="AJ218" i="2"/>
  <c r="AK218" i="2"/>
  <c r="AL218" i="2"/>
  <c r="AG252" i="2"/>
  <c r="AJ252" i="2"/>
  <c r="AL252" i="2"/>
  <c r="AM252" i="2"/>
  <c r="AE62" i="2"/>
  <c r="AF62" i="2"/>
  <c r="AG62" i="2"/>
  <c r="AH62" i="2"/>
  <c r="AI62" i="2"/>
  <c r="AJ62" i="2"/>
  <c r="AK62" i="2"/>
  <c r="AL62" i="2"/>
  <c r="AM62" i="2"/>
  <c r="AN62" i="2"/>
  <c r="AF253" i="2"/>
  <c r="AG253" i="2"/>
  <c r="AI253" i="2"/>
  <c r="AJ253" i="2"/>
  <c r="AK253" i="2"/>
  <c r="AL253" i="2"/>
  <c r="AM253" i="2"/>
  <c r="AN253" i="2"/>
  <c r="AN52" i="2"/>
  <c r="AM17" i="2"/>
  <c r="AM14" i="2"/>
  <c r="AM128" i="2"/>
  <c r="AM156" i="2"/>
  <c r="AM126" i="2"/>
  <c r="AI29" i="2"/>
  <c r="AI49" i="2"/>
  <c r="AI370" i="2"/>
  <c r="AI380" i="2"/>
  <c r="AI14" i="2"/>
  <c r="AI51" i="2"/>
  <c r="AI10" i="2"/>
  <c r="AI348" i="2"/>
  <c r="AI388" i="2"/>
  <c r="AI393" i="2"/>
  <c r="AI332" i="2"/>
  <c r="AI397" i="2"/>
  <c r="AI272" i="2"/>
  <c r="AI382" i="2"/>
  <c r="AI363" i="2"/>
  <c r="AI376" i="2"/>
  <c r="AI378" i="2"/>
  <c r="AI129" i="2"/>
  <c r="AI93" i="2"/>
  <c r="AI76" i="2"/>
  <c r="AI45" i="2"/>
  <c r="AI277" i="2"/>
  <c r="AI254" i="2"/>
  <c r="AI344" i="2"/>
  <c r="AI383" i="2"/>
  <c r="AI328" i="2"/>
  <c r="AI315" i="2"/>
  <c r="AI71" i="2"/>
  <c r="AI373" i="2"/>
  <c r="AI281" i="2"/>
  <c r="AI30" i="2"/>
  <c r="AG255" i="2"/>
  <c r="AN57" i="2"/>
  <c r="Y124" i="2"/>
  <c r="AN29" i="2"/>
  <c r="AN225" i="2"/>
  <c r="Y319" i="2"/>
  <c r="Y255" i="2"/>
  <c r="Z84" i="2"/>
  <c r="Z341" i="2"/>
  <c r="Y103" i="2"/>
  <c r="Y11" i="2"/>
  <c r="AN177" i="2"/>
  <c r="Z55" i="2"/>
  <c r="AN375" i="2"/>
  <c r="Z323" i="2"/>
  <c r="Z318" i="2"/>
  <c r="Z169" i="2"/>
  <c r="Y78" i="2"/>
  <c r="Z185" i="2"/>
  <c r="Z100" i="2"/>
  <c r="AN55" i="2"/>
  <c r="Y265" i="2"/>
  <c r="Y192" i="2"/>
  <c r="Z231" i="2"/>
  <c r="Y349" i="2"/>
  <c r="AN47" i="2"/>
  <c r="AN70" i="2"/>
  <c r="AN101" i="2"/>
  <c r="AN110" i="2"/>
  <c r="AN135" i="2"/>
  <c r="AD135" i="2"/>
  <c r="AF135" i="2"/>
  <c r="AG135" i="2"/>
  <c r="AH135" i="2"/>
  <c r="AI135" i="2"/>
  <c r="AK135" i="2"/>
  <c r="AL135" i="2"/>
  <c r="AM135" i="2"/>
  <c r="AN271" i="2"/>
  <c r="AN297" i="2"/>
  <c r="AN328" i="2"/>
  <c r="AN334" i="2"/>
  <c r="AN127" i="2"/>
  <c r="AN141" i="2"/>
  <c r="AN176" i="2"/>
  <c r="AN212" i="2"/>
  <c r="AN230" i="2"/>
  <c r="AN265" i="2"/>
  <c r="AN269" i="2"/>
  <c r="AN274" i="2"/>
  <c r="AN304" i="2"/>
  <c r="AN335" i="2"/>
  <c r="AN356" i="2"/>
  <c r="AN83" i="2"/>
  <c r="AN88" i="2"/>
  <c r="AN96" i="2"/>
  <c r="AN100" i="2"/>
  <c r="AN121" i="2"/>
  <c r="AN131" i="2"/>
  <c r="AN145" i="2"/>
  <c r="AN151" i="2"/>
  <c r="AN164" i="2"/>
  <c r="AN220" i="2"/>
  <c r="AN221" i="2"/>
  <c r="AN286" i="2"/>
  <c r="AN312" i="2"/>
  <c r="AN313" i="2"/>
  <c r="AN16" i="2"/>
  <c r="AN46" i="2"/>
  <c r="AN58" i="2"/>
  <c r="AN69" i="2"/>
  <c r="AN73" i="2"/>
  <c r="AN77" i="2"/>
  <c r="AN112" i="2"/>
  <c r="AN130" i="2"/>
  <c r="AN229" i="2"/>
  <c r="AN281" i="2"/>
  <c r="AN299" i="2"/>
  <c r="AN5" i="2"/>
  <c r="AN379" i="2"/>
  <c r="AN348" i="2"/>
  <c r="AN86" i="2"/>
  <c r="AN107" i="2"/>
  <c r="AN148" i="2"/>
  <c r="AN156" i="2"/>
  <c r="AN260" i="2"/>
  <c r="AN342" i="2"/>
  <c r="AN80" i="2"/>
  <c r="AN129" i="2"/>
  <c r="AN133" i="2"/>
  <c r="AN193" i="2"/>
  <c r="AN322" i="2"/>
  <c r="AN371" i="2"/>
  <c r="AN364" i="2"/>
  <c r="AN67" i="2"/>
  <c r="AN111" i="2"/>
  <c r="AN123" i="2"/>
  <c r="AN136" i="2"/>
  <c r="AN139" i="2"/>
  <c r="AN166" i="2"/>
  <c r="AN223" i="2"/>
  <c r="AN277" i="2"/>
  <c r="AN316" i="2"/>
  <c r="AN320" i="2"/>
  <c r="AN324" i="2"/>
  <c r="AN363" i="2"/>
  <c r="AN84" i="2"/>
  <c r="AN89" i="2"/>
  <c r="AN92" i="2"/>
  <c r="AN97" i="2"/>
  <c r="AN115" i="2"/>
  <c r="AN118" i="2"/>
  <c r="AN132" i="2"/>
  <c r="AN155" i="2"/>
  <c r="AN283" i="2"/>
  <c r="AN295" i="2"/>
  <c r="AN307" i="2"/>
  <c r="AN326" i="2"/>
  <c r="AN330" i="2"/>
  <c r="AN339" i="2"/>
  <c r="AN355" i="2"/>
  <c r="AN303" i="2"/>
  <c r="AN302" i="2"/>
  <c r="AN292" i="2"/>
  <c r="AN242" i="2"/>
  <c r="AN234" i="2"/>
  <c r="AN126" i="2"/>
  <c r="AN102" i="2"/>
  <c r="AN85" i="2"/>
  <c r="Z420" i="2"/>
  <c r="AN417" i="2"/>
  <c r="Z416" i="2"/>
  <c r="Z415" i="2"/>
  <c r="AN412" i="2"/>
  <c r="AD412" i="2"/>
  <c r="AE412" i="2"/>
  <c r="AF412" i="2"/>
  <c r="AG412" i="2"/>
  <c r="AI412" i="2"/>
  <c r="AJ412" i="2"/>
  <c r="AK412" i="2"/>
  <c r="AL412" i="2"/>
  <c r="AM412" i="2"/>
  <c r="AN411" i="2"/>
  <c r="Y409" i="2"/>
  <c r="Y408" i="2"/>
  <c r="Y403" i="2"/>
  <c r="Y400" i="2"/>
  <c r="Y399" i="2"/>
  <c r="AN349" i="2"/>
  <c r="AN366" i="2"/>
  <c r="AN332" i="2"/>
  <c r="AN331" i="2"/>
  <c r="AN329" i="2"/>
  <c r="AN315" i="2"/>
  <c r="AN308" i="2"/>
  <c r="AN222" i="2"/>
  <c r="AN103" i="2"/>
  <c r="Y420" i="2"/>
  <c r="E420" i="2"/>
  <c r="G420" i="2"/>
  <c r="I420" i="2"/>
  <c r="K420" i="2"/>
  <c r="M420" i="2"/>
  <c r="O420" i="2"/>
  <c r="Q420" i="2"/>
  <c r="S420" i="2"/>
  <c r="U420" i="2"/>
  <c r="W420" i="2"/>
  <c r="AN418" i="2"/>
  <c r="Y416" i="2"/>
  <c r="Y415" i="2"/>
  <c r="Z411" i="2"/>
  <c r="AN406" i="2"/>
  <c r="AN405" i="2"/>
  <c r="AN404" i="2"/>
  <c r="AN182" i="2"/>
  <c r="AN171" i="2"/>
  <c r="AN167" i="2"/>
  <c r="AN143" i="2"/>
  <c r="AN93" i="2"/>
  <c r="Z417" i="2"/>
  <c r="AN413" i="2"/>
  <c r="Z412" i="2"/>
  <c r="Y411" i="2"/>
  <c r="E411" i="2"/>
  <c r="G411" i="2"/>
  <c r="I411" i="2"/>
  <c r="K411" i="2"/>
  <c r="M411" i="2"/>
  <c r="O411" i="2"/>
  <c r="Q411" i="2"/>
  <c r="S411" i="2"/>
  <c r="U411" i="2"/>
  <c r="Z404" i="2"/>
  <c r="AN393" i="2"/>
  <c r="AN398" i="2"/>
  <c r="AN341" i="2"/>
  <c r="AN239" i="2"/>
  <c r="AN198" i="2"/>
  <c r="AN147" i="2"/>
  <c r="AN72" i="2"/>
  <c r="AN63" i="2"/>
  <c r="Z418" i="2"/>
  <c r="Y417" i="2"/>
  <c r="Y412" i="2"/>
  <c r="AN407" i="2"/>
  <c r="Y404" i="2"/>
  <c r="AN401" i="2"/>
  <c r="AN338" i="2"/>
  <c r="AN337" i="2"/>
  <c r="AN240" i="2"/>
  <c r="AN119" i="2"/>
  <c r="AN104" i="2"/>
  <c r="AN419" i="2"/>
  <c r="Y418" i="2"/>
  <c r="AN414" i="2"/>
  <c r="Z413" i="2"/>
  <c r="AN408" i="2"/>
  <c r="Z407" i="2"/>
  <c r="Z406" i="2"/>
  <c r="AN399" i="2"/>
  <c r="Z398" i="2"/>
  <c r="AN359" i="2"/>
  <c r="AN372" i="2"/>
  <c r="AN376" i="2"/>
  <c r="AD376" i="2"/>
  <c r="AE376" i="2"/>
  <c r="AF376" i="2"/>
  <c r="AG376" i="2"/>
  <c r="AH376" i="2"/>
  <c r="AJ376" i="2"/>
  <c r="AK376" i="2"/>
  <c r="AL376" i="2"/>
  <c r="AM376" i="2"/>
  <c r="AN377" i="2"/>
  <c r="AN279" i="2"/>
  <c r="AN268" i="2"/>
  <c r="AN199" i="2"/>
  <c r="AN183" i="2"/>
  <c r="AN175" i="2"/>
  <c r="AN124" i="2"/>
  <c r="AN109" i="2"/>
  <c r="AN44" i="2"/>
  <c r="Z419" i="2"/>
  <c r="Z414" i="2"/>
  <c r="Y413" i="2"/>
  <c r="AN410" i="2"/>
  <c r="Y407" i="2"/>
  <c r="Y406" i="2"/>
  <c r="E406" i="2"/>
  <c r="G406" i="2"/>
  <c r="I406" i="2"/>
  <c r="K406" i="2"/>
  <c r="O406" i="2"/>
  <c r="Q406" i="2"/>
  <c r="S406" i="2"/>
  <c r="U406" i="2"/>
  <c r="Z405" i="2"/>
  <c r="Y398" i="2"/>
  <c r="AN294" i="2"/>
  <c r="AN280" i="2"/>
  <c r="AN272" i="2"/>
  <c r="AN184" i="2"/>
  <c r="AN169" i="2"/>
  <c r="Y419" i="2"/>
  <c r="AN416" i="2"/>
  <c r="Y414" i="2"/>
  <c r="Z410" i="2"/>
  <c r="AN409" i="2"/>
  <c r="Y405" i="2"/>
  <c r="Z402" i="2"/>
  <c r="Z401" i="2"/>
  <c r="AN314" i="2"/>
  <c r="AN311" i="2"/>
  <c r="AN310" i="2"/>
  <c r="AN306" i="2"/>
  <c r="AN231" i="2"/>
  <c r="AN186" i="2"/>
  <c r="AN154" i="2"/>
  <c r="AN152" i="2"/>
  <c r="AN149" i="2"/>
  <c r="AN420" i="2"/>
  <c r="AN415" i="2"/>
  <c r="Y410" i="2"/>
  <c r="Z409" i="2"/>
  <c r="Z408" i="2"/>
  <c r="Z403" i="2"/>
  <c r="Y402" i="2"/>
  <c r="Y401" i="2"/>
  <c r="Z400" i="2"/>
  <c r="Y182" i="2"/>
  <c r="Y146" i="2"/>
  <c r="Y95" i="2"/>
  <c r="AN278" i="2"/>
  <c r="AN210" i="2"/>
  <c r="Y307" i="2"/>
  <c r="Z232" i="2"/>
  <c r="AN232" i="2"/>
  <c r="AN194" i="2"/>
  <c r="AN59" i="2"/>
  <c r="Z98" i="2"/>
  <c r="Z354" i="2"/>
  <c r="Z5" i="2"/>
  <c r="AN6" i="2"/>
  <c r="AN323" i="2"/>
  <c r="AN321" i="2"/>
  <c r="AN309" i="2"/>
  <c r="AN296" i="2"/>
  <c r="AN291" i="2"/>
  <c r="AN275" i="2"/>
  <c r="AN263" i="2"/>
  <c r="AN262" i="2"/>
  <c r="AN257" i="2"/>
  <c r="AN245" i="2"/>
  <c r="AN207" i="2"/>
  <c r="AN188" i="2"/>
  <c r="AN187" i="2"/>
  <c r="AN165" i="2"/>
  <c r="AN144" i="2"/>
  <c r="AN140" i="2"/>
  <c r="AN128" i="2"/>
  <c r="AN114" i="2"/>
  <c r="AN91" i="2"/>
  <c r="AN351" i="2"/>
  <c r="AN387" i="2"/>
  <c r="AN293" i="2"/>
  <c r="AN273" i="2"/>
  <c r="AN270" i="2"/>
  <c r="AN264" i="2"/>
  <c r="AN206" i="2"/>
  <c r="AN202" i="2"/>
  <c r="AN195" i="2"/>
  <c r="AN178" i="2"/>
  <c r="AN170" i="2"/>
  <c r="AN150" i="2"/>
  <c r="AN105" i="2"/>
  <c r="AN60" i="2"/>
  <c r="AN367" i="2"/>
  <c r="AN395" i="2"/>
  <c r="AN298" i="2"/>
  <c r="AN282" i="2"/>
  <c r="AN276" i="2"/>
  <c r="AN243" i="2"/>
  <c r="AN237" i="2"/>
  <c r="AN204" i="2"/>
  <c r="AN185" i="2"/>
  <c r="AN179" i="2"/>
  <c r="AN159" i="2"/>
  <c r="AN153" i="2"/>
  <c r="AD153" i="2"/>
  <c r="AE153" i="2"/>
  <c r="AF153" i="2"/>
  <c r="AG153" i="2"/>
  <c r="AH153" i="2"/>
  <c r="AI153" i="2"/>
  <c r="AJ153" i="2"/>
  <c r="AK153" i="2"/>
  <c r="AL153" i="2"/>
  <c r="AM153" i="2"/>
  <c r="AN116" i="2"/>
  <c r="AN76" i="2"/>
  <c r="AN64" i="2"/>
  <c r="AN246" i="2"/>
  <c r="AN383" i="2"/>
  <c r="AN403" i="2"/>
  <c r="AN340" i="2"/>
  <c r="AN333" i="2"/>
  <c r="AN305" i="2"/>
  <c r="AN300" i="2"/>
  <c r="AN285" i="2"/>
  <c r="AN284" i="2"/>
  <c r="AN228" i="2"/>
  <c r="AN224" i="2"/>
  <c r="AN197" i="2"/>
  <c r="AN174" i="2"/>
  <c r="AN168" i="2"/>
  <c r="AN162" i="2"/>
  <c r="AN146" i="2"/>
  <c r="AN134" i="2"/>
  <c r="AN125" i="2"/>
  <c r="AN120" i="2"/>
  <c r="AN106" i="2"/>
  <c r="AN267" i="2"/>
  <c r="AN215" i="2"/>
  <c r="AN122" i="2"/>
  <c r="AN98" i="2"/>
  <c r="AN94" i="2"/>
  <c r="AN90" i="2"/>
  <c r="AN325" i="2"/>
  <c r="AN319" i="2"/>
  <c r="AN318" i="2"/>
  <c r="AN79" i="2"/>
  <c r="W97" i="2"/>
  <c r="AM143" i="2"/>
  <c r="AM91" i="2"/>
  <c r="AM104" i="2"/>
  <c r="W26" i="2"/>
  <c r="X260" i="2"/>
  <c r="X237" i="2"/>
  <c r="AM353" i="2"/>
  <c r="AM317" i="2"/>
  <c r="W318" i="2"/>
  <c r="W296" i="2"/>
  <c r="X17" i="2"/>
  <c r="W234" i="2"/>
  <c r="AM18" i="2"/>
  <c r="AM140" i="2"/>
  <c r="AM123" i="2"/>
  <c r="AM100" i="2"/>
  <c r="AM77" i="2"/>
  <c r="X89" i="2"/>
  <c r="X367" i="2"/>
  <c r="AM16" i="2"/>
  <c r="AM49" i="2"/>
  <c r="AM88" i="2"/>
  <c r="W5" i="2"/>
  <c r="AM203" i="2"/>
  <c r="AM110" i="2"/>
  <c r="AM80" i="2"/>
  <c r="W231" i="2"/>
  <c r="W192" i="2"/>
  <c r="AM45" i="2"/>
  <c r="AM363" i="2"/>
  <c r="W143" i="2"/>
  <c r="AM148" i="2"/>
  <c r="AM175" i="2"/>
  <c r="AM86" i="2"/>
  <c r="AM56" i="2"/>
  <c r="AM191" i="2"/>
  <c r="W257" i="2"/>
  <c r="AM176" i="2"/>
  <c r="AM107" i="2"/>
  <c r="AM136" i="2"/>
  <c r="AM349" i="2"/>
  <c r="AM37" i="2"/>
  <c r="W417" i="2"/>
  <c r="AM413" i="2"/>
  <c r="AM127" i="2"/>
  <c r="AM202" i="2"/>
  <c r="AM204" i="2"/>
  <c r="AM220" i="2"/>
  <c r="AM230" i="2"/>
  <c r="AM263" i="2"/>
  <c r="AM264" i="2"/>
  <c r="AM297" i="2"/>
  <c r="AM307" i="2"/>
  <c r="AM313" i="2"/>
  <c r="AM314" i="2"/>
  <c r="AM334" i="2"/>
  <c r="AM337" i="2"/>
  <c r="AM362" i="2"/>
  <c r="AM379" i="2"/>
  <c r="AM390" i="2"/>
  <c r="AM182" i="2"/>
  <c r="AM305" i="2"/>
  <c r="AM318" i="2"/>
  <c r="AM371" i="2"/>
  <c r="AM356" i="2"/>
  <c r="AM350" i="2"/>
  <c r="AM240" i="2"/>
  <c r="AM290" i="2"/>
  <c r="AM319" i="2"/>
  <c r="AM321" i="2"/>
  <c r="AM335" i="2"/>
  <c r="AM382" i="2"/>
  <c r="AM207" i="2"/>
  <c r="AM375" i="2"/>
  <c r="AM361" i="2"/>
  <c r="AM234" i="2"/>
  <c r="AM269" i="2"/>
  <c r="AD269" i="2"/>
  <c r="AE269" i="2"/>
  <c r="AF269" i="2"/>
  <c r="AG269" i="2"/>
  <c r="AH269" i="2"/>
  <c r="AI269" i="2"/>
  <c r="AJ269" i="2"/>
  <c r="AK269" i="2"/>
  <c r="AL269" i="2"/>
  <c r="AM270" i="2"/>
  <c r="AM323" i="2"/>
  <c r="AM374" i="2"/>
  <c r="AM150" i="2"/>
  <c r="AM284" i="2"/>
  <c r="AM293" i="2"/>
  <c r="AM339" i="2"/>
  <c r="AM341" i="2"/>
  <c r="AM358" i="2"/>
  <c r="AM154" i="2"/>
  <c r="AM299" i="2"/>
  <c r="AM303" i="2"/>
  <c r="AM324" i="2"/>
  <c r="AM332" i="2"/>
  <c r="AM347" i="2"/>
  <c r="AM399" i="2"/>
  <c r="AM36" i="2"/>
  <c r="W219" i="2"/>
  <c r="AM327" i="2"/>
  <c r="W67" i="2"/>
  <c r="X67" i="2"/>
  <c r="X95" i="2"/>
  <c r="W98" i="2"/>
  <c r="X98" i="2"/>
  <c r="X125" i="2"/>
  <c r="X127" i="2"/>
  <c r="X164" i="2"/>
  <c r="X165" i="2"/>
  <c r="X192" i="2"/>
  <c r="X232" i="2"/>
  <c r="AM238" i="2"/>
  <c r="AD238" i="2"/>
  <c r="AE238" i="2"/>
  <c r="AG238" i="2"/>
  <c r="AK238" i="2"/>
  <c r="W107" i="2"/>
  <c r="W160" i="2"/>
  <c r="X182" i="2"/>
  <c r="X228" i="2"/>
  <c r="X238" i="2"/>
  <c r="W274" i="2"/>
  <c r="X282" i="2"/>
  <c r="W33" i="2"/>
  <c r="W186" i="2"/>
  <c r="W218" i="2"/>
  <c r="X219" i="2"/>
  <c r="W295" i="2"/>
  <c r="W118" i="2"/>
  <c r="W141" i="2"/>
  <c r="X304" i="2"/>
  <c r="X331" i="2"/>
  <c r="X342" i="2"/>
  <c r="X94" i="2"/>
  <c r="W235" i="2"/>
  <c r="AM287" i="2"/>
  <c r="X293" i="2"/>
  <c r="W63" i="2"/>
  <c r="W148" i="2"/>
  <c r="X160" i="2"/>
  <c r="X261" i="2"/>
  <c r="X272" i="2"/>
  <c r="X273" i="2"/>
  <c r="X327" i="2"/>
  <c r="W400" i="2"/>
  <c r="W403" i="2"/>
  <c r="W404" i="2"/>
  <c r="W405" i="2"/>
  <c r="W409" i="2"/>
  <c r="W414" i="2"/>
  <c r="W415" i="2"/>
  <c r="AM417" i="2"/>
  <c r="X214" i="2"/>
  <c r="W291" i="2"/>
  <c r="X102" i="2"/>
  <c r="W195" i="2"/>
  <c r="W243" i="2"/>
  <c r="X276" i="2"/>
  <c r="X298" i="2"/>
  <c r="X302" i="2"/>
  <c r="X400" i="2"/>
  <c r="X403" i="2"/>
  <c r="X404" i="2"/>
  <c r="X405" i="2"/>
  <c r="AM406" i="2"/>
  <c r="X409" i="2"/>
  <c r="X414" i="2"/>
  <c r="X415" i="2"/>
  <c r="X161" i="2"/>
  <c r="W9" i="2"/>
  <c r="W60" i="2"/>
  <c r="W95" i="2"/>
  <c r="W120" i="2"/>
  <c r="X133" i="2"/>
  <c r="W204" i="2"/>
  <c r="W276" i="2"/>
  <c r="X308" i="2"/>
  <c r="W83" i="2"/>
  <c r="W112" i="2"/>
  <c r="X112" i="2"/>
  <c r="X156" i="2"/>
  <c r="X195" i="2"/>
  <c r="X202" i="2"/>
  <c r="X263" i="2"/>
  <c r="W300" i="2"/>
  <c r="X300" i="2"/>
  <c r="X5" i="2"/>
  <c r="X401" i="2"/>
  <c r="AM343" i="2"/>
  <c r="AM346" i="2"/>
  <c r="AM384" i="2"/>
  <c r="X388" i="2"/>
  <c r="W136" i="2"/>
  <c r="W96" i="2"/>
  <c r="X47" i="2"/>
  <c r="AM326" i="2"/>
  <c r="AM325" i="2"/>
  <c r="X317" i="2"/>
  <c r="AM316" i="2"/>
  <c r="AM296" i="2"/>
  <c r="AM294" i="2"/>
  <c r="AM292" i="2"/>
  <c r="AM265" i="2"/>
  <c r="AM262" i="2"/>
  <c r="AM257" i="2"/>
  <c r="AM222" i="2"/>
  <c r="AM159" i="2"/>
  <c r="W74" i="2"/>
  <c r="X53" i="2"/>
  <c r="AM420" i="2"/>
  <c r="AM419" i="2"/>
  <c r="AM418" i="2"/>
  <c r="AD418" i="2"/>
  <c r="AE418" i="2"/>
  <c r="AF418" i="2"/>
  <c r="AG418" i="2"/>
  <c r="AI418" i="2"/>
  <c r="AJ418" i="2"/>
  <c r="AK418" i="2"/>
  <c r="AL418" i="2"/>
  <c r="W416" i="2"/>
  <c r="AM407" i="2"/>
  <c r="AM351" i="2"/>
  <c r="X318" i="2"/>
  <c r="W115" i="2"/>
  <c r="X114" i="2"/>
  <c r="W89" i="2"/>
  <c r="X70" i="2"/>
  <c r="W56" i="2"/>
  <c r="AM315" i="2"/>
  <c r="AM311" i="2"/>
  <c r="AM300" i="2"/>
  <c r="AM273" i="2"/>
  <c r="W244" i="2"/>
  <c r="AM188" i="2"/>
  <c r="AD188" i="2"/>
  <c r="AE188" i="2"/>
  <c r="AF188" i="2"/>
  <c r="AG188" i="2"/>
  <c r="AH188" i="2"/>
  <c r="AI188" i="2"/>
  <c r="AJ188" i="2"/>
  <c r="AK188" i="2"/>
  <c r="AL188" i="2"/>
  <c r="W161" i="2"/>
  <c r="AM392" i="2"/>
  <c r="X319" i="2"/>
  <c r="X154" i="2"/>
  <c r="W64" i="2"/>
  <c r="X56" i="2"/>
  <c r="AM331" i="2"/>
  <c r="AM310" i="2"/>
  <c r="AM302" i="2"/>
  <c r="AM295" i="2"/>
  <c r="W286" i="2"/>
  <c r="AM278" i="2"/>
  <c r="AM271" i="2"/>
  <c r="AM268" i="2"/>
  <c r="AM242" i="2"/>
  <c r="X242" i="2"/>
  <c r="AM237" i="2"/>
  <c r="X226" i="2"/>
  <c r="W255" i="2"/>
  <c r="W10" i="2"/>
  <c r="AM6" i="2"/>
  <c r="X384" i="2"/>
  <c r="W332" i="2"/>
  <c r="X184" i="2"/>
  <c r="X169" i="2"/>
  <c r="X155" i="2"/>
  <c r="X148" i="2"/>
  <c r="X124" i="2"/>
  <c r="W106" i="2"/>
  <c r="X84" i="2"/>
  <c r="X18" i="2"/>
  <c r="AM277" i="2"/>
  <c r="AM260" i="2"/>
  <c r="AM152" i="2"/>
  <c r="AM31" i="2"/>
  <c r="X420" i="2"/>
  <c r="X419" i="2"/>
  <c r="AM416" i="2"/>
  <c r="X413" i="2"/>
  <c r="AM411" i="2"/>
  <c r="AM410" i="2"/>
  <c r="X408" i="2"/>
  <c r="X407" i="2"/>
  <c r="AM405" i="2"/>
  <c r="X402" i="2"/>
  <c r="X399" i="2"/>
  <c r="X398" i="2"/>
  <c r="W335" i="2"/>
  <c r="X183" i="2"/>
  <c r="X149" i="2"/>
  <c r="W102" i="2"/>
  <c r="W87" i="2"/>
  <c r="X64" i="2"/>
  <c r="AM329" i="2"/>
  <c r="AM328" i="2"/>
  <c r="AM322" i="2"/>
  <c r="W253" i="2"/>
  <c r="AM245" i="2"/>
  <c r="X201" i="2"/>
  <c r="AM165" i="2"/>
  <c r="W419" i="2"/>
  <c r="X418" i="2"/>
  <c r="F418" i="2"/>
  <c r="J418" i="2"/>
  <c r="L418" i="2"/>
  <c r="N418" i="2"/>
  <c r="P418" i="2"/>
  <c r="R418" i="2"/>
  <c r="T418" i="2"/>
  <c r="W413" i="2"/>
  <c r="X412" i="2"/>
  <c r="W408" i="2"/>
  <c r="W407" i="2"/>
  <c r="W402" i="2"/>
  <c r="W399" i="2"/>
  <c r="W398" i="2"/>
  <c r="W366" i="2"/>
  <c r="AM344" i="2"/>
  <c r="AM373" i="2"/>
  <c r="AM377" i="2"/>
  <c r="AM378" i="2"/>
  <c r="AM401" i="2"/>
  <c r="AM402" i="2"/>
  <c r="W323" i="2"/>
  <c r="X322" i="2"/>
  <c r="X306" i="2"/>
  <c r="X271" i="2"/>
  <c r="X243" i="2"/>
  <c r="X188" i="2"/>
  <c r="X167" i="2"/>
  <c r="W153" i="2"/>
  <c r="X136" i="2"/>
  <c r="W78" i="2"/>
  <c r="W29" i="2"/>
  <c r="AM320" i="2"/>
  <c r="AM228" i="2"/>
  <c r="W418" i="2"/>
  <c r="W412" i="2"/>
  <c r="AM348" i="2"/>
  <c r="W352" i="2"/>
  <c r="W353" i="2"/>
  <c r="AM355" i="2"/>
  <c r="AM367" i="2"/>
  <c r="X323" i="2"/>
  <c r="W306" i="2"/>
  <c r="W134" i="2"/>
  <c r="W129" i="2"/>
  <c r="W110" i="2"/>
  <c r="W109" i="2"/>
  <c r="W72" i="2"/>
  <c r="AM338" i="2"/>
  <c r="AM309" i="2"/>
  <c r="AM308" i="2"/>
  <c r="AM306" i="2"/>
  <c r="W251" i="2"/>
  <c r="AM239" i="2"/>
  <c r="X225" i="2"/>
  <c r="X200" i="2"/>
  <c r="W21" i="2"/>
  <c r="X417" i="2"/>
  <c r="AM415" i="2"/>
  <c r="AM414" i="2"/>
  <c r="X411" i="2"/>
  <c r="X410" i="2"/>
  <c r="AM409" i="2"/>
  <c r="X406" i="2"/>
  <c r="AM404" i="2"/>
  <c r="AM206" i="2"/>
  <c r="X152" i="2"/>
  <c r="X369" i="2"/>
  <c r="AM386" i="2"/>
  <c r="W240" i="2"/>
  <c r="W212" i="2"/>
  <c r="E212" i="2"/>
  <c r="K212" i="2"/>
  <c r="Q212" i="2"/>
  <c r="AM212" i="2"/>
  <c r="W114" i="2"/>
  <c r="AM397" i="2"/>
  <c r="W46" i="2"/>
  <c r="AM301" i="2"/>
  <c r="W360" i="2"/>
  <c r="W162" i="2"/>
  <c r="X344" i="2"/>
  <c r="W345" i="2"/>
  <c r="X55" i="2"/>
  <c r="AM291" i="2"/>
  <c r="AM289" i="2"/>
  <c r="AM286" i="2"/>
  <c r="AM279" i="2"/>
  <c r="AM225" i="2"/>
  <c r="AM193" i="2"/>
  <c r="W322" i="2"/>
  <c r="AM248" i="2"/>
  <c r="AM44" i="2"/>
  <c r="W341" i="2"/>
  <c r="X378" i="2"/>
  <c r="X397" i="2"/>
  <c r="AM400" i="2"/>
  <c r="W61" i="2"/>
  <c r="AM280" i="2"/>
  <c r="W329" i="2"/>
  <c r="W43" i="2"/>
  <c r="AM5" i="2"/>
  <c r="AM342" i="2"/>
  <c r="AM340" i="2"/>
  <c r="AM333" i="2"/>
  <c r="AM276" i="2"/>
  <c r="AM275" i="2"/>
  <c r="AM274" i="2"/>
  <c r="AM272" i="2"/>
  <c r="AM224" i="2"/>
  <c r="AM223" i="2"/>
  <c r="AM221" i="2"/>
  <c r="AM372" i="2"/>
  <c r="AM380" i="2"/>
  <c r="AM385" i="2"/>
  <c r="AM352" i="2"/>
  <c r="AM365" i="2"/>
  <c r="AM368" i="2"/>
  <c r="AM387" i="2"/>
  <c r="AM393" i="2"/>
  <c r="AM330" i="2"/>
  <c r="AM312" i="2"/>
  <c r="AM304" i="2"/>
  <c r="AM283" i="2"/>
  <c r="AM282" i="2"/>
  <c r="AM243" i="2"/>
  <c r="AM215" i="2"/>
  <c r="AM381" i="2"/>
  <c r="AM366" i="2"/>
  <c r="AM285" i="2"/>
  <c r="AM232" i="2"/>
  <c r="W349" i="2"/>
  <c r="AM370" i="2"/>
  <c r="AM389" i="2"/>
  <c r="AL225" i="2"/>
  <c r="AD225" i="2"/>
  <c r="AE225" i="2"/>
  <c r="AG225" i="2"/>
  <c r="AH225" i="2"/>
  <c r="AI225" i="2"/>
  <c r="AK225" i="2"/>
  <c r="AL51" i="2"/>
  <c r="AL58" i="2"/>
  <c r="AL80" i="2"/>
  <c r="AL89" i="2"/>
  <c r="AL254" i="2"/>
  <c r="AL114" i="2"/>
  <c r="AL141" i="2"/>
  <c r="AL228" i="2"/>
  <c r="AL239" i="2"/>
  <c r="AL319" i="2"/>
  <c r="AL364" i="2"/>
  <c r="AL369" i="2"/>
  <c r="AL67" i="2"/>
  <c r="AL101" i="2"/>
  <c r="AL123" i="2"/>
  <c r="AL147" i="2"/>
  <c r="AL320" i="2"/>
  <c r="AL73" i="2"/>
  <c r="AL307" i="2"/>
  <c r="AL316" i="2"/>
  <c r="AL328" i="2"/>
  <c r="AL395" i="2"/>
  <c r="AL355" i="2"/>
  <c r="AL347" i="2"/>
  <c r="AL350" i="2"/>
  <c r="AL353" i="2"/>
  <c r="AL107" i="2"/>
  <c r="AL121" i="2"/>
  <c r="AL210" i="2"/>
  <c r="AL274" i="2"/>
  <c r="AL374" i="2"/>
  <c r="AL12" i="2"/>
  <c r="AL110" i="2"/>
  <c r="AL145" i="2"/>
  <c r="AL166" i="2"/>
  <c r="AL222" i="2"/>
  <c r="AL280" i="2"/>
  <c r="AL283" i="2"/>
  <c r="AL47" i="2"/>
  <c r="AL70" i="2"/>
  <c r="AL91" i="2"/>
  <c r="AL97" i="2"/>
  <c r="AL164" i="2"/>
  <c r="AL278" i="2"/>
  <c r="AL293" i="2"/>
  <c r="AL379" i="2"/>
  <c r="AL83" i="2"/>
  <c r="AL109" i="2"/>
  <c r="AL131" i="2"/>
  <c r="AL143" i="2"/>
  <c r="AL297" i="2"/>
  <c r="AL312" i="2"/>
  <c r="AL212" i="2"/>
  <c r="AL352" i="2"/>
  <c r="AL351" i="2"/>
  <c r="AL385" i="2"/>
  <c r="AL115" i="2"/>
  <c r="U225" i="2"/>
  <c r="AL14" i="2"/>
  <c r="AL383" i="2"/>
  <c r="AL356" i="2"/>
  <c r="AL393" i="2"/>
  <c r="AD393" i="2"/>
  <c r="AE393" i="2"/>
  <c r="AF393" i="2"/>
  <c r="AG393" i="2"/>
  <c r="AH393" i="2"/>
  <c r="AJ393" i="2"/>
  <c r="AK393" i="2"/>
  <c r="AL230" i="2"/>
  <c r="AL127" i="2"/>
  <c r="AL116" i="2"/>
  <c r="AL59" i="2"/>
  <c r="AL368" i="2"/>
  <c r="AL129" i="2"/>
  <c r="AL69" i="2"/>
  <c r="AL28" i="2"/>
  <c r="AL16" i="2"/>
  <c r="AL373" i="2"/>
  <c r="AL346" i="2"/>
  <c r="AL360" i="2"/>
  <c r="AL359" i="2"/>
  <c r="AL357" i="2"/>
  <c r="AL396" i="2"/>
  <c r="AL175" i="2"/>
  <c r="AL25" i="2"/>
  <c r="AL335" i="2"/>
  <c r="AL234" i="2"/>
  <c r="AL221" i="2"/>
  <c r="AL176" i="2"/>
  <c r="AL18" i="2"/>
  <c r="AL301" i="2"/>
  <c r="AL392" i="2"/>
  <c r="AL377" i="2"/>
  <c r="AL399" i="2"/>
  <c r="AL365" i="2"/>
  <c r="AL372" i="2"/>
  <c r="AL155" i="2"/>
  <c r="AL90" i="2"/>
  <c r="AL60" i="2"/>
  <c r="AL9" i="2"/>
  <c r="AL52" i="2"/>
  <c r="AD52" i="2"/>
  <c r="AF52" i="2"/>
  <c r="AG52" i="2"/>
  <c r="AI52" i="2"/>
  <c r="AJ52" i="2"/>
  <c r="AL36" i="2"/>
  <c r="AL349" i="2"/>
  <c r="AL381" i="2"/>
  <c r="AL402" i="2"/>
  <c r="AL344" i="2"/>
  <c r="AL400" i="2"/>
  <c r="AL300" i="2"/>
  <c r="AL342" i="2"/>
  <c r="AL341" i="2"/>
  <c r="AL340" i="2"/>
  <c r="AL339" i="2"/>
  <c r="AL299" i="2"/>
  <c r="AL277" i="2"/>
  <c r="AL182" i="2"/>
  <c r="AL179" i="2"/>
  <c r="AL178" i="2"/>
  <c r="AL154" i="2"/>
  <c r="AL149" i="2"/>
  <c r="AL125" i="2"/>
  <c r="AL96" i="2"/>
  <c r="AL71" i="2"/>
  <c r="U21" i="2"/>
  <c r="E21" i="2"/>
  <c r="K21" i="2"/>
  <c r="O21" i="2"/>
  <c r="Q21" i="2"/>
  <c r="V420" i="2"/>
  <c r="U418" i="2"/>
  <c r="U416" i="2"/>
  <c r="AL410" i="2"/>
  <c r="V408" i="2"/>
  <c r="V404" i="2"/>
  <c r="V402" i="2"/>
  <c r="V399" i="2"/>
  <c r="AL397" i="2"/>
  <c r="AL315" i="2"/>
  <c r="AL286" i="2"/>
  <c r="AL130" i="2"/>
  <c r="AL126" i="2"/>
  <c r="AL105" i="2"/>
  <c r="AD105" i="2"/>
  <c r="AF105" i="2"/>
  <c r="AG105" i="2"/>
  <c r="AH105" i="2"/>
  <c r="AI105" i="2"/>
  <c r="AK105" i="2"/>
  <c r="AL416" i="2"/>
  <c r="AL414" i="2"/>
  <c r="U408" i="2"/>
  <c r="V406" i="2"/>
  <c r="U404" i="2"/>
  <c r="U402" i="2"/>
  <c r="U399" i="2"/>
  <c r="AL358" i="2"/>
  <c r="AL309" i="2"/>
  <c r="AL257" i="2"/>
  <c r="AL204" i="2"/>
  <c r="AL198" i="2"/>
  <c r="AL197" i="2"/>
  <c r="AL167" i="2"/>
  <c r="AD167" i="2"/>
  <c r="AF167" i="2"/>
  <c r="AG167" i="2"/>
  <c r="AH167" i="2"/>
  <c r="AI167" i="2"/>
  <c r="AK167" i="2"/>
  <c r="AL165" i="2"/>
  <c r="AL63" i="2"/>
  <c r="V413" i="2"/>
  <c r="V411" i="2"/>
  <c r="AL408" i="2"/>
  <c r="AL406" i="2"/>
  <c r="AL227" i="2"/>
  <c r="AL326" i="2"/>
  <c r="AL322" i="2"/>
  <c r="AL311" i="2"/>
  <c r="AL296" i="2"/>
  <c r="AL290" i="2"/>
  <c r="AL281" i="2"/>
  <c r="AL275" i="2"/>
  <c r="AL202" i="2"/>
  <c r="AL199" i="2"/>
  <c r="AL194" i="2"/>
  <c r="AL185" i="2"/>
  <c r="V161" i="2"/>
  <c r="AL159" i="2"/>
  <c r="AL106" i="2"/>
  <c r="AL98" i="2"/>
  <c r="AL84" i="2"/>
  <c r="V53" i="2"/>
  <c r="AL420" i="2"/>
  <c r="V419" i="2"/>
  <c r="V417" i="2"/>
  <c r="V415" i="2"/>
  <c r="U413" i="2"/>
  <c r="V409" i="2"/>
  <c r="V407" i="2"/>
  <c r="AL404" i="2"/>
  <c r="V403" i="2"/>
  <c r="V400" i="2"/>
  <c r="V398" i="2"/>
  <c r="AL333" i="2"/>
  <c r="AL329" i="2"/>
  <c r="AL268" i="2"/>
  <c r="AL169" i="2"/>
  <c r="AL133" i="2"/>
  <c r="AL122" i="2"/>
  <c r="AL119" i="2"/>
  <c r="AL92" i="2"/>
  <c r="AD92" i="2"/>
  <c r="AF92" i="2"/>
  <c r="AG92" i="2"/>
  <c r="AH92" i="2"/>
  <c r="AI92" i="2"/>
  <c r="AK92" i="2"/>
  <c r="U33" i="2"/>
  <c r="U419" i="2"/>
  <c r="U417" i="2"/>
  <c r="U415" i="2"/>
  <c r="AL413" i="2"/>
  <c r="U409" i="2"/>
  <c r="U407" i="2"/>
  <c r="U403" i="2"/>
  <c r="U400" i="2"/>
  <c r="U398" i="2"/>
  <c r="AL321" i="2"/>
  <c r="AL310" i="2"/>
  <c r="AL306" i="2"/>
  <c r="AL302" i="2"/>
  <c r="AL242" i="2"/>
  <c r="AL231" i="2"/>
  <c r="AL170" i="2"/>
  <c r="AL103" i="2"/>
  <c r="AL102" i="2"/>
  <c r="AL100" i="2"/>
  <c r="AL88" i="2"/>
  <c r="AL10" i="2"/>
  <c r="AL417" i="2"/>
  <c r="AL411" i="2"/>
  <c r="V410" i="2"/>
  <c r="V401" i="2"/>
  <c r="AL366" i="2"/>
  <c r="AL337" i="2"/>
  <c r="AL332" i="2"/>
  <c r="AL324" i="2"/>
  <c r="AL279" i="2"/>
  <c r="AL203" i="2"/>
  <c r="AL187" i="2"/>
  <c r="AL148" i="2"/>
  <c r="AL134" i="2"/>
  <c r="AL419" i="2"/>
  <c r="AL415" i="2"/>
  <c r="V414" i="2"/>
  <c r="V412" i="2"/>
  <c r="U410" i="2"/>
  <c r="AL409" i="2"/>
  <c r="AL407" i="2"/>
  <c r="V405" i="2"/>
  <c r="U401" i="2"/>
  <c r="U159" i="2"/>
  <c r="AL390" i="2"/>
  <c r="V300" i="2"/>
  <c r="F300" i="2"/>
  <c r="L300" i="2"/>
  <c r="R300" i="2"/>
  <c r="AL295" i="2"/>
  <c r="U295" i="2"/>
  <c r="AL285" i="2"/>
  <c r="V199" i="2"/>
  <c r="AL348" i="2"/>
  <c r="AL94" i="2"/>
  <c r="AL289" i="2"/>
  <c r="AL370" i="2"/>
  <c r="AL79" i="2"/>
  <c r="V283" i="2"/>
  <c r="AL371" i="2"/>
  <c r="AL363" i="2"/>
  <c r="AL382" i="2"/>
  <c r="AL401" i="2"/>
  <c r="AL308" i="2"/>
  <c r="AL303" i="2"/>
  <c r="AL284" i="2"/>
  <c r="AL331" i="2"/>
  <c r="AL292" i="2"/>
  <c r="AL273" i="2"/>
  <c r="AL272" i="2"/>
  <c r="AL237" i="2"/>
  <c r="AL207" i="2"/>
  <c r="AL177" i="2"/>
  <c r="AL174" i="2"/>
  <c r="AL171" i="2"/>
  <c r="AL156" i="2"/>
  <c r="AL144" i="2"/>
  <c r="AL136" i="2"/>
  <c r="AL128" i="2"/>
  <c r="AL124" i="2"/>
  <c r="AL112" i="2"/>
  <c r="AD112" i="2"/>
  <c r="AF112" i="2"/>
  <c r="AG112" i="2"/>
  <c r="AH112" i="2"/>
  <c r="AI112" i="2"/>
  <c r="AJ112" i="2"/>
  <c r="AK112" i="2"/>
  <c r="AL86" i="2"/>
  <c r="AL378" i="2"/>
  <c r="AL338" i="2"/>
  <c r="AL334" i="2"/>
  <c r="AL330" i="2"/>
  <c r="AL323" i="2"/>
  <c r="AL318" i="2"/>
  <c r="AL314" i="2"/>
  <c r="AL305" i="2"/>
  <c r="AL287" i="2"/>
  <c r="AL265" i="2"/>
  <c r="AL264" i="2"/>
  <c r="AL184" i="2"/>
  <c r="AL183" i="2"/>
  <c r="AL152" i="2"/>
  <c r="AL151" i="2"/>
  <c r="AD151" i="2"/>
  <c r="AF151" i="2"/>
  <c r="AG151" i="2"/>
  <c r="AH151" i="2"/>
  <c r="AI151" i="2"/>
  <c r="AK151" i="2"/>
  <c r="AL146" i="2"/>
  <c r="AL139" i="2"/>
  <c r="AL118" i="2"/>
  <c r="AL108" i="2"/>
  <c r="AL76" i="2"/>
  <c r="AL72" i="2"/>
  <c r="AL398" i="2"/>
  <c r="AL317" i="2"/>
  <c r="AL313" i="2"/>
  <c r="AL271" i="2"/>
  <c r="AL263" i="2"/>
  <c r="AL220" i="2"/>
  <c r="AL215" i="2"/>
  <c r="AL192" i="2"/>
  <c r="AL162" i="2"/>
  <c r="AL150" i="2"/>
  <c r="AL140" i="2"/>
  <c r="AL132" i="2"/>
  <c r="AL104" i="2"/>
  <c r="AL64" i="2"/>
  <c r="AL61" i="2"/>
  <c r="AL361" i="2"/>
  <c r="AL380" i="2"/>
  <c r="AL386" i="2"/>
  <c r="AL294" i="2"/>
  <c r="AL232" i="2"/>
  <c r="AL186" i="2"/>
  <c r="AL362" i="2"/>
  <c r="AL367" i="2"/>
  <c r="AL387" i="2"/>
  <c r="AL5" i="2"/>
  <c r="AL325" i="2"/>
  <c r="AL304" i="2"/>
  <c r="AL270" i="2"/>
  <c r="AL262" i="2"/>
  <c r="AL245" i="2"/>
  <c r="AL243" i="2"/>
  <c r="AL240" i="2"/>
  <c r="AL229" i="2"/>
  <c r="AL224" i="2"/>
  <c r="AL195" i="2"/>
  <c r="AL168" i="2"/>
  <c r="AL120" i="2"/>
  <c r="AL44" i="2"/>
  <c r="AL375" i="2"/>
  <c r="AL388" i="2"/>
  <c r="AL223" i="2"/>
  <c r="AL111" i="2"/>
  <c r="T73" i="2"/>
  <c r="AK36" i="2"/>
  <c r="AK6" i="2"/>
  <c r="T260" i="2"/>
  <c r="T11" i="2"/>
  <c r="S164" i="2"/>
  <c r="T177" i="2"/>
  <c r="T343" i="2"/>
  <c r="T174" i="2"/>
  <c r="T55" i="2"/>
  <c r="T38" i="2"/>
  <c r="S370" i="2"/>
  <c r="K370" i="2"/>
  <c r="T185" i="2"/>
  <c r="S154" i="2"/>
  <c r="AK370" i="2"/>
  <c r="T91" i="2"/>
  <c r="T376" i="2"/>
  <c r="AK377" i="2"/>
  <c r="AK116" i="2"/>
  <c r="AK139" i="2"/>
  <c r="AK212" i="2"/>
  <c r="AK302" i="2"/>
  <c r="AK328" i="2"/>
  <c r="AK334" i="2"/>
  <c r="AK337" i="2"/>
  <c r="AK342" i="2"/>
  <c r="AK111" i="2"/>
  <c r="AK127" i="2"/>
  <c r="AK136" i="2"/>
  <c r="AK162" i="2"/>
  <c r="AK207" i="2"/>
  <c r="AK230" i="2"/>
  <c r="AK271" i="2"/>
  <c r="AK274" i="2"/>
  <c r="AK369" i="2"/>
  <c r="AK361" i="2"/>
  <c r="AK380" i="2"/>
  <c r="AK70" i="2"/>
  <c r="AK72" i="2"/>
  <c r="AK109" i="2"/>
  <c r="AK129" i="2"/>
  <c r="AK133" i="2"/>
  <c r="AK152" i="2"/>
  <c r="AK299" i="2"/>
  <c r="AK305" i="2"/>
  <c r="AK311" i="2"/>
  <c r="AK321" i="2"/>
  <c r="AK332" i="2"/>
  <c r="AK358" i="2"/>
  <c r="AK365" i="2"/>
  <c r="AK44" i="2"/>
  <c r="AK48" i="2"/>
  <c r="AK49" i="2"/>
  <c r="AK69" i="2"/>
  <c r="AK184" i="2"/>
  <c r="AK186" i="2"/>
  <c r="AK275" i="2"/>
  <c r="AK284" i="2"/>
  <c r="AK303" i="2"/>
  <c r="AK318" i="2"/>
  <c r="AK324" i="2"/>
  <c r="AK395" i="2"/>
  <c r="AK351" i="2"/>
  <c r="AK64" i="2"/>
  <c r="AK76" i="2"/>
  <c r="AK149" i="2"/>
  <c r="AK231" i="2"/>
  <c r="AK290" i="2"/>
  <c r="AK295" i="2"/>
  <c r="AK335" i="2"/>
  <c r="AK387" i="2"/>
  <c r="AD387" i="2"/>
  <c r="AE387" i="2"/>
  <c r="AF387" i="2"/>
  <c r="AG387" i="2"/>
  <c r="AH387" i="2"/>
  <c r="AI387" i="2"/>
  <c r="AJ387" i="2"/>
  <c r="AK382" i="2"/>
  <c r="AK91" i="2"/>
  <c r="AK144" i="2"/>
  <c r="AK145" i="2"/>
  <c r="AK146" i="2"/>
  <c r="AK168" i="2"/>
  <c r="AK170" i="2"/>
  <c r="AK197" i="2"/>
  <c r="AK265" i="2"/>
  <c r="AK296" i="2"/>
  <c r="AK307" i="2"/>
  <c r="AK312" i="2"/>
  <c r="AK333" i="2"/>
  <c r="AK349" i="2"/>
  <c r="AK379" i="2"/>
  <c r="AK355" i="2"/>
  <c r="AK375" i="2"/>
  <c r="AK350" i="2"/>
  <c r="AK385" i="2"/>
  <c r="AK353" i="2"/>
  <c r="AK346" i="2"/>
  <c r="AK77" i="2"/>
  <c r="AK80" i="2"/>
  <c r="AK85" i="2"/>
  <c r="AK88" i="2"/>
  <c r="AK93" i="2"/>
  <c r="AK104" i="2"/>
  <c r="AK119" i="2"/>
  <c r="AK125" i="2"/>
  <c r="AK174" i="2"/>
  <c r="AK175" i="2"/>
  <c r="AK223" i="2"/>
  <c r="AK245" i="2"/>
  <c r="AK257" i="2"/>
  <c r="AK319" i="2"/>
  <c r="AK371" i="2"/>
  <c r="AK374" i="2"/>
  <c r="AK378" i="2"/>
  <c r="AK357" i="2"/>
  <c r="AK400" i="2"/>
  <c r="AK323" i="2"/>
  <c r="AK297" i="2"/>
  <c r="AK293" i="2"/>
  <c r="AK277" i="2"/>
  <c r="AK237" i="2"/>
  <c r="AK228" i="2"/>
  <c r="AK150" i="2"/>
  <c r="AK140" i="2"/>
  <c r="AK122" i="2"/>
  <c r="AK114" i="2"/>
  <c r="AK102" i="2"/>
  <c r="AK98" i="2"/>
  <c r="AK417" i="2"/>
  <c r="T417" i="2"/>
  <c r="T412" i="2"/>
  <c r="AK411" i="2"/>
  <c r="AK315" i="2"/>
  <c r="AK304" i="2"/>
  <c r="AK199" i="2"/>
  <c r="AK198" i="2"/>
  <c r="AK176" i="2"/>
  <c r="AK12" i="2"/>
  <c r="AK11" i="2"/>
  <c r="S417" i="2"/>
  <c r="AK413" i="2"/>
  <c r="T413" i="2"/>
  <c r="S412" i="2"/>
  <c r="T404" i="2"/>
  <c r="AK389" i="2"/>
  <c r="AK316" i="2"/>
  <c r="AK272" i="2"/>
  <c r="AK234" i="2"/>
  <c r="AK194" i="2"/>
  <c r="AK148" i="2"/>
  <c r="AK143" i="2"/>
  <c r="AK124" i="2"/>
  <c r="AK86" i="2"/>
  <c r="AK83" i="2"/>
  <c r="AK63" i="2"/>
  <c r="AK59" i="2"/>
  <c r="T419" i="2"/>
  <c r="S418" i="2"/>
  <c r="T414" i="2"/>
  <c r="S413" i="2"/>
  <c r="AK404" i="2"/>
  <c r="S404" i="2"/>
  <c r="AK280" i="2"/>
  <c r="AK278" i="2"/>
  <c r="AK264" i="2"/>
  <c r="AD264" i="2"/>
  <c r="AE264" i="2"/>
  <c r="AF264" i="2"/>
  <c r="AG264" i="2"/>
  <c r="AH264" i="2"/>
  <c r="AI264" i="2"/>
  <c r="AJ264" i="2"/>
  <c r="AK204" i="2"/>
  <c r="AK107" i="2"/>
  <c r="AK106" i="2"/>
  <c r="AK60" i="2"/>
  <c r="AK419" i="2"/>
  <c r="S419" i="2"/>
  <c r="AK414" i="2"/>
  <c r="S414" i="2"/>
  <c r="T407" i="2"/>
  <c r="AK406" i="2"/>
  <c r="AK405" i="2"/>
  <c r="T398" i="2"/>
  <c r="AK343" i="2"/>
  <c r="AK292" i="2"/>
  <c r="AK286" i="2"/>
  <c r="AK268" i="2"/>
  <c r="AK203" i="2"/>
  <c r="AK131" i="2"/>
  <c r="AK71" i="2"/>
  <c r="T420" i="2"/>
  <c r="T415" i="2"/>
  <c r="T410" i="2"/>
  <c r="AK407" i="2"/>
  <c r="S407" i="2"/>
  <c r="T406" i="2"/>
  <c r="T405" i="2"/>
  <c r="S398" i="2"/>
  <c r="AK329" i="2"/>
  <c r="AK317" i="2"/>
  <c r="AK263" i="2"/>
  <c r="AK221" i="2"/>
  <c r="AK187" i="2"/>
  <c r="AK164" i="2"/>
  <c r="AK73" i="2"/>
  <c r="AK420" i="2"/>
  <c r="AK415" i="2"/>
  <c r="S415" i="2"/>
  <c r="AK410" i="2"/>
  <c r="S410" i="2"/>
  <c r="T409" i="2"/>
  <c r="AK408" i="2"/>
  <c r="T408" i="2"/>
  <c r="S405" i="2"/>
  <c r="T402" i="2"/>
  <c r="T401" i="2"/>
  <c r="T399" i="2"/>
  <c r="AK363" i="2"/>
  <c r="AK314" i="2"/>
  <c r="AK279" i="2"/>
  <c r="AK239" i="2"/>
  <c r="AK229" i="2"/>
  <c r="AK202" i="2"/>
  <c r="AK179" i="2"/>
  <c r="AK159" i="2"/>
  <c r="AK155" i="2"/>
  <c r="AK134" i="2"/>
  <c r="AK128" i="2"/>
  <c r="AK110" i="2"/>
  <c r="AK96" i="2"/>
  <c r="AK37" i="2"/>
  <c r="AD37" i="2"/>
  <c r="AG37" i="2"/>
  <c r="AI37" i="2"/>
  <c r="T416" i="2"/>
  <c r="AK409" i="2"/>
  <c r="S409" i="2"/>
  <c r="S408" i="2"/>
  <c r="T403" i="2"/>
  <c r="S402" i="2"/>
  <c r="S401" i="2"/>
  <c r="T400" i="2"/>
  <c r="AK402" i="2"/>
  <c r="S191" i="2"/>
  <c r="S218" i="2"/>
  <c r="S129" i="2"/>
  <c r="AK383" i="2"/>
  <c r="S251" i="2"/>
  <c r="AK58" i="2"/>
  <c r="T387" i="2"/>
  <c r="AK301" i="2"/>
  <c r="AK287" i="2"/>
  <c r="S394" i="2"/>
  <c r="AK359" i="2"/>
  <c r="AK347" i="2"/>
  <c r="T98" i="2"/>
  <c r="AK362" i="2"/>
  <c r="AK381" i="2"/>
  <c r="AK388" i="2"/>
  <c r="AK394" i="2"/>
  <c r="AK356" i="2"/>
  <c r="AK344" i="2"/>
  <c r="AK341" i="2"/>
  <c r="AK340" i="2"/>
  <c r="AK339" i="2"/>
  <c r="AK306" i="2"/>
  <c r="AK285" i="2"/>
  <c r="AK215" i="2"/>
  <c r="AK178" i="2"/>
  <c r="AK147" i="2"/>
  <c r="AK126" i="2"/>
  <c r="AK123" i="2"/>
  <c r="AK120" i="2"/>
  <c r="AK352" i="2"/>
  <c r="AK364" i="2"/>
  <c r="AK390" i="2"/>
  <c r="AK331" i="2"/>
  <c r="AK326" i="2"/>
  <c r="AK320" i="2"/>
  <c r="AD320" i="2"/>
  <c r="AE320" i="2"/>
  <c r="AF320" i="2"/>
  <c r="AG320" i="2"/>
  <c r="AH320" i="2"/>
  <c r="AI320" i="2"/>
  <c r="AJ320" i="2"/>
  <c r="AK309" i="2"/>
  <c r="AK300" i="2"/>
  <c r="AK243" i="2"/>
  <c r="AK210" i="2"/>
  <c r="AK160" i="2"/>
  <c r="AK97" i="2"/>
  <c r="AK95" i="2"/>
  <c r="AK90" i="2"/>
  <c r="AK89" i="2"/>
  <c r="AK384" i="2"/>
  <c r="AK396" i="2"/>
  <c r="AK206" i="2"/>
  <c r="AK366" i="2"/>
  <c r="AK338" i="2"/>
  <c r="AK330" i="2"/>
  <c r="AD330" i="2"/>
  <c r="AE330" i="2"/>
  <c r="AF330" i="2"/>
  <c r="AG330" i="2"/>
  <c r="AH330" i="2"/>
  <c r="AI330" i="2"/>
  <c r="AJ330" i="2"/>
  <c r="AK325" i="2"/>
  <c r="AK308" i="2"/>
  <c r="AK294" i="2"/>
  <c r="AK283" i="2"/>
  <c r="AK240" i="2"/>
  <c r="AK224" i="2"/>
  <c r="AK220" i="2"/>
  <c r="AK171" i="2"/>
  <c r="AK169" i="2"/>
  <c r="AK156" i="2"/>
  <c r="AK154" i="2"/>
  <c r="AK137" i="2"/>
  <c r="AK132" i="2"/>
  <c r="AK130" i="2"/>
  <c r="AK101" i="2"/>
  <c r="AD101" i="2"/>
  <c r="AF101" i="2"/>
  <c r="AG101" i="2"/>
  <c r="AH101" i="2"/>
  <c r="AI101" i="2"/>
  <c r="AK100" i="2"/>
  <c r="AK84" i="2"/>
  <c r="AK360" i="2"/>
  <c r="AK372" i="2"/>
  <c r="AK5" i="2"/>
  <c r="AK322" i="2"/>
  <c r="AK313" i="2"/>
  <c r="AK310" i="2"/>
  <c r="AK368" i="2"/>
  <c r="AK276" i="2"/>
  <c r="AK273" i="2"/>
  <c r="AK270" i="2"/>
  <c r="AK232" i="2"/>
  <c r="AK185" i="2"/>
  <c r="AK183" i="2"/>
  <c r="AK182" i="2"/>
  <c r="AK166" i="2"/>
  <c r="AK165" i="2"/>
  <c r="AK141" i="2"/>
  <c r="AK108" i="2"/>
  <c r="AK67" i="2"/>
  <c r="AJ162" i="2"/>
  <c r="AJ30" i="2"/>
  <c r="AJ344" i="2"/>
  <c r="Q155" i="2"/>
  <c r="AJ147" i="2"/>
  <c r="AJ120" i="2"/>
  <c r="AJ93" i="2"/>
  <c r="Q159" i="2"/>
  <c r="E159" i="2"/>
  <c r="K159" i="2"/>
  <c r="R72" i="2"/>
  <c r="Q390" i="2"/>
  <c r="AJ400" i="2"/>
  <c r="AJ119" i="2"/>
  <c r="AJ31" i="2"/>
  <c r="AJ368" i="2"/>
  <c r="AJ360" i="2"/>
  <c r="AJ88" i="2"/>
  <c r="AJ49" i="2"/>
  <c r="AJ222" i="2"/>
  <c r="AJ186" i="2"/>
  <c r="AJ123" i="2"/>
  <c r="Q10" i="2"/>
  <c r="AJ77" i="2"/>
  <c r="AJ220" i="2"/>
  <c r="R161" i="2"/>
  <c r="R219" i="2"/>
  <c r="Q64" i="2"/>
  <c r="R70" i="2"/>
  <c r="Q120" i="2"/>
  <c r="R282" i="2"/>
  <c r="Q322" i="2"/>
  <c r="Q251" i="2"/>
  <c r="R56" i="2"/>
  <c r="Q87" i="2"/>
  <c r="Q102" i="2"/>
  <c r="R160" i="2"/>
  <c r="R195" i="2"/>
  <c r="Q300" i="2"/>
  <c r="R5" i="2"/>
  <c r="R342" i="2"/>
  <c r="Q219" i="2"/>
  <c r="Q78" i="2"/>
  <c r="Q98" i="2"/>
  <c r="Q106" i="2"/>
  <c r="Q118" i="2"/>
  <c r="R167" i="2"/>
  <c r="R220" i="2"/>
  <c r="Q282" i="2"/>
  <c r="R321" i="2"/>
  <c r="R322" i="2"/>
  <c r="R326" i="2"/>
  <c r="Q235" i="2"/>
  <c r="R242" i="2"/>
  <c r="Q9" i="2"/>
  <c r="R18" i="2"/>
  <c r="Q110" i="2"/>
  <c r="R133" i="2"/>
  <c r="F133" i="2"/>
  <c r="L133" i="2"/>
  <c r="R149" i="2"/>
  <c r="Q160" i="2"/>
  <c r="Q195" i="2"/>
  <c r="R276" i="2"/>
  <c r="R306" i="2"/>
  <c r="Q332" i="2"/>
  <c r="R53" i="2"/>
  <c r="R94" i="2"/>
  <c r="AJ248" i="2"/>
  <c r="Q70" i="2"/>
  <c r="Q83" i="2"/>
  <c r="Q112" i="2"/>
  <c r="E112" i="2"/>
  <c r="K112" i="2"/>
  <c r="Q148" i="2"/>
  <c r="R165" i="2"/>
  <c r="R228" i="2"/>
  <c r="Q238" i="2"/>
  <c r="R273" i="2"/>
  <c r="R331" i="2"/>
  <c r="Q335" i="2"/>
  <c r="AJ246" i="2"/>
  <c r="Q56" i="2"/>
  <c r="Q67" i="2"/>
  <c r="Q204" i="2"/>
  <c r="R415" i="2"/>
  <c r="AJ414" i="2"/>
  <c r="AJ413" i="2"/>
  <c r="Q323" i="2"/>
  <c r="R78" i="2"/>
  <c r="Q416" i="2"/>
  <c r="Q415" i="2"/>
  <c r="R414" i="2"/>
  <c r="R327" i="2"/>
  <c r="R298" i="2"/>
  <c r="R125" i="2"/>
  <c r="R124" i="2"/>
  <c r="Q96" i="2"/>
  <c r="Q95" i="2"/>
  <c r="R47" i="2"/>
  <c r="AJ164" i="2"/>
  <c r="AJ239" i="2"/>
  <c r="AJ283" i="2"/>
  <c r="AJ306" i="2"/>
  <c r="AJ359" i="2"/>
  <c r="AJ374" i="2"/>
  <c r="AJ221" i="2"/>
  <c r="AJ265" i="2"/>
  <c r="AJ278" i="2"/>
  <c r="AJ297" i="2"/>
  <c r="AJ316" i="2"/>
  <c r="AJ347" i="2"/>
  <c r="AJ350" i="2"/>
  <c r="AJ396" i="2"/>
  <c r="AJ356" i="2"/>
  <c r="AJ271" i="2"/>
  <c r="AJ307" i="2"/>
  <c r="AJ399" i="2"/>
  <c r="AJ270" i="2"/>
  <c r="AJ358" i="2"/>
  <c r="AD358" i="2"/>
  <c r="AE358" i="2"/>
  <c r="AF358" i="2"/>
  <c r="AG358" i="2"/>
  <c r="AH358" i="2"/>
  <c r="AI358" i="2"/>
  <c r="AJ313" i="2"/>
  <c r="AJ348" i="2"/>
  <c r="AJ361" i="2"/>
  <c r="R402" i="2"/>
  <c r="R304" i="2"/>
  <c r="R95" i="2"/>
  <c r="Q60" i="2"/>
  <c r="AJ296" i="2"/>
  <c r="R293" i="2"/>
  <c r="Q186" i="2"/>
  <c r="Q402" i="2"/>
  <c r="R302" i="2"/>
  <c r="R238" i="2"/>
  <c r="F238" i="2"/>
  <c r="L238" i="2"/>
  <c r="R182" i="2"/>
  <c r="R102" i="2"/>
  <c r="R98" i="2"/>
  <c r="AJ333" i="2"/>
  <c r="AJ420" i="2"/>
  <c r="AJ419" i="2"/>
  <c r="R308" i="2"/>
  <c r="R188" i="2"/>
  <c r="R169" i="2"/>
  <c r="Q146" i="2"/>
  <c r="AJ298" i="2"/>
  <c r="R192" i="2"/>
  <c r="AJ150" i="2"/>
  <c r="AJ127" i="2"/>
  <c r="R420" i="2"/>
  <c r="AJ398" i="2"/>
  <c r="R319" i="2"/>
  <c r="R202" i="2"/>
  <c r="R111" i="2"/>
  <c r="Q108" i="2"/>
  <c r="R218" i="2"/>
  <c r="R206" i="2"/>
  <c r="Q410" i="2"/>
  <c r="Q407" i="2"/>
  <c r="AJ406" i="2"/>
  <c r="Q400" i="2"/>
  <c r="R399" i="2"/>
  <c r="R318" i="2"/>
  <c r="AJ281" i="2"/>
  <c r="AJ240" i="2"/>
  <c r="AD240" i="2"/>
  <c r="AE240" i="2"/>
  <c r="AF240" i="2"/>
  <c r="AG240" i="2"/>
  <c r="AH240" i="2"/>
  <c r="AI240" i="2"/>
  <c r="AJ10" i="2"/>
  <c r="R323" i="2"/>
  <c r="R261" i="2"/>
  <c r="Q129" i="2"/>
  <c r="R112" i="2"/>
  <c r="Q89" i="2"/>
  <c r="Q43" i="2"/>
  <c r="AJ5" i="2"/>
  <c r="AJ338" i="2"/>
  <c r="AJ309" i="2"/>
  <c r="AJ290" i="2"/>
  <c r="AJ224" i="2"/>
  <c r="AJ154" i="2"/>
  <c r="R417" i="2"/>
  <c r="AJ416" i="2"/>
  <c r="Q412" i="2"/>
  <c r="E412" i="2"/>
  <c r="G412" i="2"/>
  <c r="K412" i="2"/>
  <c r="M412" i="2"/>
  <c r="O412" i="2"/>
  <c r="AJ411" i="2"/>
  <c r="AJ410" i="2"/>
  <c r="R408" i="2"/>
  <c r="AJ407" i="2"/>
  <c r="R405" i="2"/>
  <c r="R404" i="2"/>
  <c r="R403" i="2"/>
  <c r="AJ401" i="2"/>
  <c r="Q274" i="2"/>
  <c r="Q243" i="2"/>
  <c r="Q168" i="2"/>
  <c r="AJ315" i="2"/>
  <c r="AJ257" i="2"/>
  <c r="Q218" i="2"/>
  <c r="R214" i="2"/>
  <c r="Q417" i="2"/>
  <c r="R416" i="2"/>
  <c r="AJ415" i="2"/>
  <c r="R411" i="2"/>
  <c r="R410" i="2"/>
  <c r="Q408" i="2"/>
  <c r="R407" i="2"/>
  <c r="Q405" i="2"/>
  <c r="Q404" i="2"/>
  <c r="Q403" i="2"/>
  <c r="R400" i="2"/>
  <c r="AJ385" i="2"/>
  <c r="AJ392" i="2"/>
  <c r="R272" i="2"/>
  <c r="R164" i="2"/>
  <c r="Q149" i="2"/>
  <c r="E149" i="2"/>
  <c r="G149" i="2"/>
  <c r="K149" i="2"/>
  <c r="Q63" i="2"/>
  <c r="AJ324" i="2"/>
  <c r="AJ319" i="2"/>
  <c r="Q295" i="2"/>
  <c r="AJ263" i="2"/>
  <c r="Q244" i="2"/>
  <c r="AJ202" i="2"/>
  <c r="R419" i="2"/>
  <c r="Q414" i="2"/>
  <c r="AJ409" i="2"/>
  <c r="Q399" i="2"/>
  <c r="R398" i="2"/>
  <c r="AJ365" i="2"/>
  <c r="R376" i="2"/>
  <c r="R184" i="2"/>
  <c r="R155" i="2"/>
  <c r="Q141" i="2"/>
  <c r="Q114" i="2"/>
  <c r="Q107" i="2"/>
  <c r="Q86" i="2"/>
  <c r="AJ326" i="2"/>
  <c r="AJ295" i="2"/>
  <c r="AJ286" i="2"/>
  <c r="AJ285" i="2"/>
  <c r="AJ284" i="2"/>
  <c r="AJ277" i="2"/>
  <c r="R226" i="2"/>
  <c r="AJ182" i="2"/>
  <c r="Q419" i="2"/>
  <c r="R413" i="2"/>
  <c r="R409" i="2"/>
  <c r="R406" i="2"/>
  <c r="AJ405" i="2"/>
  <c r="R401" i="2"/>
  <c r="Q398" i="2"/>
  <c r="AJ366" i="2"/>
  <c r="AJ372" i="2"/>
  <c r="R377" i="2"/>
  <c r="AJ379" i="2"/>
  <c r="Q134" i="2"/>
  <c r="R127" i="2"/>
  <c r="AJ332" i="2"/>
  <c r="AJ321" i="2"/>
  <c r="AJ292" i="2"/>
  <c r="AD292" i="2"/>
  <c r="AE292" i="2"/>
  <c r="AF292" i="2"/>
  <c r="AG292" i="2"/>
  <c r="AH292" i="2"/>
  <c r="AI292" i="2"/>
  <c r="AJ242" i="2"/>
  <c r="R232" i="2"/>
  <c r="AJ228" i="2"/>
  <c r="AJ165" i="2"/>
  <c r="AJ417" i="2"/>
  <c r="Q413" i="2"/>
  <c r="Q409" i="2"/>
  <c r="AJ408" i="2"/>
  <c r="Q401" i="2"/>
  <c r="AJ352" i="2"/>
  <c r="AJ353" i="2"/>
  <c r="R263" i="2"/>
  <c r="R154" i="2"/>
  <c r="R148" i="2"/>
  <c r="F148" i="2"/>
  <c r="L148" i="2"/>
  <c r="AJ334" i="2"/>
  <c r="AJ293" i="2"/>
  <c r="AJ273" i="2"/>
  <c r="AJ268" i="2"/>
  <c r="AJ234" i="2"/>
  <c r="R217" i="2"/>
  <c r="AJ204" i="2"/>
  <c r="AJ152" i="2"/>
  <c r="Q418" i="2"/>
  <c r="R412" i="2"/>
  <c r="AJ404" i="2"/>
  <c r="Q308" i="2"/>
  <c r="R312" i="2"/>
  <c r="AJ384" i="2"/>
  <c r="AD384" i="2"/>
  <c r="AF384" i="2"/>
  <c r="AG384" i="2"/>
  <c r="AI384" i="2"/>
  <c r="R296" i="2"/>
  <c r="R92" i="2"/>
  <c r="AJ377" i="2"/>
  <c r="Q306" i="2"/>
  <c r="Q240" i="2"/>
  <c r="AJ373" i="2"/>
  <c r="R67" i="2"/>
  <c r="AJ363" i="2"/>
  <c r="Q310" i="2"/>
  <c r="AJ397" i="2"/>
  <c r="Q61" i="2"/>
  <c r="AJ402" i="2"/>
  <c r="AJ346" i="2"/>
  <c r="AJ390" i="2"/>
  <c r="AJ395" i="2"/>
  <c r="AJ308" i="2"/>
  <c r="AD308" i="2"/>
  <c r="AE308" i="2"/>
  <c r="AF308" i="2"/>
  <c r="AG308" i="2"/>
  <c r="AH308" i="2"/>
  <c r="AI308" i="2"/>
  <c r="AJ305" i="2"/>
  <c r="AJ303" i="2"/>
  <c r="AJ282" i="2"/>
  <c r="AJ243" i="2"/>
  <c r="AJ237" i="2"/>
  <c r="AJ159" i="2"/>
  <c r="AJ364" i="2"/>
  <c r="AJ371" i="2"/>
  <c r="AJ378" i="2"/>
  <c r="AJ294" i="2"/>
  <c r="AJ232" i="2"/>
  <c r="AJ342" i="2"/>
  <c r="AJ329" i="2"/>
  <c r="AJ327" i="2"/>
  <c r="AJ318" i="2"/>
  <c r="AD318" i="2"/>
  <c r="AE318" i="2"/>
  <c r="AF318" i="2"/>
  <c r="AG318" i="2"/>
  <c r="AH318" i="2"/>
  <c r="AI318" i="2"/>
  <c r="AJ314" i="2"/>
  <c r="AJ302" i="2"/>
  <c r="AJ245" i="2"/>
  <c r="AJ176" i="2"/>
  <c r="AJ367" i="2"/>
  <c r="AJ341" i="2"/>
  <c r="AJ340" i="2"/>
  <c r="AJ339" i="2"/>
  <c r="AJ337" i="2"/>
  <c r="AJ335" i="2"/>
  <c r="AJ331" i="2"/>
  <c r="AJ325" i="2"/>
  <c r="AJ323" i="2"/>
  <c r="AJ311" i="2"/>
  <c r="AJ304" i="2"/>
  <c r="AJ300" i="2"/>
  <c r="AJ275" i="2"/>
  <c r="AJ272" i="2"/>
  <c r="AJ262" i="2"/>
  <c r="AJ230" i="2"/>
  <c r="AJ351" i="2"/>
  <c r="AJ362" i="2"/>
  <c r="AJ369" i="2"/>
  <c r="AJ375" i="2"/>
  <c r="AJ381" i="2"/>
  <c r="AJ388" i="2"/>
  <c r="AJ191" i="2"/>
  <c r="AJ301" i="2"/>
  <c r="AJ287" i="2"/>
  <c r="AJ207" i="2"/>
  <c r="AJ382" i="2"/>
  <c r="AD382" i="2"/>
  <c r="AE382" i="2"/>
  <c r="AF382" i="2"/>
  <c r="AG382" i="2"/>
  <c r="AH382" i="2"/>
  <c r="AJ389" i="2"/>
  <c r="AJ322" i="2"/>
  <c r="AJ299" i="2"/>
  <c r="AJ276" i="2"/>
  <c r="AJ274" i="2"/>
  <c r="AJ215" i="2"/>
  <c r="AJ44" i="2"/>
  <c r="O284" i="2"/>
  <c r="P312" i="2"/>
  <c r="O184" i="2"/>
  <c r="E184" i="2"/>
  <c r="I184" i="2"/>
  <c r="K184" i="2"/>
  <c r="O70" i="2"/>
  <c r="AI193" i="2"/>
  <c r="P384" i="2"/>
  <c r="O80" i="2"/>
  <c r="P254" i="2"/>
  <c r="P194" i="2"/>
  <c r="P30" i="2"/>
  <c r="AI365" i="2"/>
  <c r="P255" i="2"/>
  <c r="O183" i="2"/>
  <c r="AI212" i="2"/>
  <c r="AI210" i="2"/>
  <c r="P377" i="2"/>
  <c r="O133" i="2"/>
  <c r="AI290" i="2"/>
  <c r="O308" i="2"/>
  <c r="O182" i="2"/>
  <c r="P107" i="2"/>
  <c r="AI362" i="2"/>
  <c r="AI72" i="2"/>
  <c r="AI90" i="2"/>
  <c r="AI91" i="2"/>
  <c r="AI119" i="2"/>
  <c r="AI145" i="2"/>
  <c r="AI178" i="2"/>
  <c r="AI184" i="2"/>
  <c r="AI202" i="2"/>
  <c r="AI271" i="2"/>
  <c r="AI273" i="2"/>
  <c r="AI307" i="2"/>
  <c r="AI357" i="2"/>
  <c r="AI341" i="2"/>
  <c r="AI56" i="2"/>
  <c r="AI109" i="2"/>
  <c r="AI133" i="2"/>
  <c r="AI146" i="2"/>
  <c r="AI147" i="2"/>
  <c r="AI229" i="2"/>
  <c r="AI265" i="2"/>
  <c r="AI303" i="2"/>
  <c r="AI324" i="2"/>
  <c r="AI331" i="2"/>
  <c r="AI379" i="2"/>
  <c r="AI111" i="2"/>
  <c r="AI179" i="2"/>
  <c r="AD179" i="2"/>
  <c r="AF179" i="2"/>
  <c r="AG179" i="2"/>
  <c r="AH179" i="2"/>
  <c r="AI296" i="2"/>
  <c r="AI301" i="2"/>
  <c r="AI305" i="2"/>
  <c r="AI311" i="2"/>
  <c r="AI347" i="2"/>
  <c r="AI96" i="2"/>
  <c r="AI121" i="2"/>
  <c r="AI148" i="2"/>
  <c r="AI149" i="2"/>
  <c r="AI176" i="2"/>
  <c r="AI220" i="2"/>
  <c r="AI279" i="2"/>
  <c r="AI283" i="2"/>
  <c r="AI335" i="2"/>
  <c r="AI12" i="2"/>
  <c r="AD12" i="2"/>
  <c r="AF12" i="2"/>
  <c r="AG12" i="2"/>
  <c r="AI46" i="2"/>
  <c r="AI60" i="2"/>
  <c r="AI86" i="2"/>
  <c r="AI123" i="2"/>
  <c r="AI128" i="2"/>
  <c r="AI154" i="2"/>
  <c r="AI337" i="2"/>
  <c r="AI6" i="2"/>
  <c r="AI28" i="2"/>
  <c r="AI57" i="2"/>
  <c r="AI85" i="2"/>
  <c r="AI103" i="2"/>
  <c r="AI106" i="2"/>
  <c r="AI125" i="2"/>
  <c r="AD125" i="2"/>
  <c r="AF125" i="2"/>
  <c r="AG125" i="2"/>
  <c r="AH125" i="2"/>
  <c r="AI130" i="2"/>
  <c r="AI139" i="2"/>
  <c r="AI140" i="2"/>
  <c r="AI141" i="2"/>
  <c r="AI143" i="2"/>
  <c r="AI183" i="2"/>
  <c r="AI204" i="2"/>
  <c r="AI262" i="2"/>
  <c r="AI312" i="2"/>
  <c r="AI314" i="2"/>
  <c r="AI325" i="2"/>
  <c r="AI355" i="2"/>
  <c r="AI374" i="2"/>
  <c r="AI16" i="2"/>
  <c r="AI36" i="2"/>
  <c r="AI89" i="2"/>
  <c r="AI155" i="2"/>
  <c r="AI284" i="2"/>
  <c r="AI299" i="2"/>
  <c r="AI364" i="2"/>
  <c r="AI297" i="2"/>
  <c r="AI309" i="2"/>
  <c r="AI221" i="2"/>
  <c r="AI185" i="2"/>
  <c r="AI177" i="2"/>
  <c r="AI171" i="2"/>
  <c r="AI132" i="2"/>
  <c r="AI131" i="2"/>
  <c r="AI118" i="2"/>
  <c r="AD118" i="2"/>
  <c r="AE118" i="2"/>
  <c r="AF118" i="2"/>
  <c r="AG118" i="2"/>
  <c r="AH118" i="2"/>
  <c r="AI419" i="2"/>
  <c r="P414" i="2"/>
  <c r="O409" i="2"/>
  <c r="O404" i="2"/>
  <c r="AI401" i="2"/>
  <c r="P399" i="2"/>
  <c r="AI342" i="2"/>
  <c r="AI349" i="2"/>
  <c r="AI398" i="2"/>
  <c r="AI316" i="2"/>
  <c r="AI203" i="2"/>
  <c r="AI192" i="2"/>
  <c r="AI186" i="2"/>
  <c r="AD186" i="2"/>
  <c r="AE186" i="2"/>
  <c r="AG186" i="2"/>
  <c r="AI126" i="2"/>
  <c r="O418" i="2"/>
  <c r="AI417" i="2"/>
  <c r="P416" i="2"/>
  <c r="AI415" i="2"/>
  <c r="O414" i="2"/>
  <c r="AI413" i="2"/>
  <c r="P410" i="2"/>
  <c r="AI408" i="2"/>
  <c r="P407" i="2"/>
  <c r="O399" i="2"/>
  <c r="AI334" i="2"/>
  <c r="AI310" i="2"/>
  <c r="AI306" i="2"/>
  <c r="AI304" i="2"/>
  <c r="AI302" i="2"/>
  <c r="AI245" i="2"/>
  <c r="AI222" i="2"/>
  <c r="AI168" i="2"/>
  <c r="P419" i="2"/>
  <c r="AI411" i="2"/>
  <c r="O403" i="2"/>
  <c r="P400" i="2"/>
  <c r="AI323" i="2"/>
  <c r="AI321" i="2"/>
  <c r="AI319" i="2"/>
  <c r="AI295" i="2"/>
  <c r="AI274" i="2"/>
  <c r="AI268" i="2"/>
  <c r="AI182" i="2"/>
  <c r="AI420" i="2"/>
  <c r="O419" i="2"/>
  <c r="P415" i="2"/>
  <c r="AI409" i="2"/>
  <c r="P405" i="2"/>
  <c r="AI404" i="2"/>
  <c r="P401" i="2"/>
  <c r="O400" i="2"/>
  <c r="P398" i="2"/>
  <c r="AI356" i="2"/>
  <c r="AI403" i="2"/>
  <c r="AI270" i="2"/>
  <c r="AI257" i="2"/>
  <c r="AI242" i="2"/>
  <c r="AI199" i="2"/>
  <c r="AI194" i="2"/>
  <c r="AI175" i="2"/>
  <c r="AI166" i="2"/>
  <c r="AI162" i="2"/>
  <c r="AI152" i="2"/>
  <c r="AI100" i="2"/>
  <c r="AI98" i="2"/>
  <c r="AI97" i="2"/>
  <c r="AI64" i="2"/>
  <c r="AI63" i="2"/>
  <c r="AI31" i="2"/>
  <c r="P417" i="2"/>
  <c r="F417" i="2"/>
  <c r="H417" i="2"/>
  <c r="J417" i="2"/>
  <c r="L417" i="2"/>
  <c r="N417" i="2"/>
  <c r="O415" i="2"/>
  <c r="AI414" i="2"/>
  <c r="P413" i="2"/>
  <c r="P408" i="2"/>
  <c r="O405" i="2"/>
  <c r="O401" i="2"/>
  <c r="O398" i="2"/>
  <c r="AI352" i="2"/>
  <c r="AI224" i="2"/>
  <c r="AI198" i="2"/>
  <c r="AI174" i="2"/>
  <c r="AI79" i="2"/>
  <c r="AI47" i="2"/>
  <c r="AI9" i="2"/>
  <c r="O417" i="2"/>
  <c r="E417" i="2"/>
  <c r="I417" i="2"/>
  <c r="K417" i="2"/>
  <c r="M417" i="2"/>
  <c r="AI416" i="2"/>
  <c r="O413" i="2"/>
  <c r="P411" i="2"/>
  <c r="AI410" i="2"/>
  <c r="O408" i="2"/>
  <c r="AI407" i="2"/>
  <c r="P406" i="2"/>
  <c r="P402" i="2"/>
  <c r="AI353" i="2"/>
  <c r="AI338" i="2"/>
  <c r="AI333" i="2"/>
  <c r="AI329" i="2"/>
  <c r="AI293" i="2"/>
  <c r="AI280" i="2"/>
  <c r="AI230" i="2"/>
  <c r="AI165" i="2"/>
  <c r="AI134" i="2"/>
  <c r="AI110" i="2"/>
  <c r="AI84" i="2"/>
  <c r="AI83" i="2"/>
  <c r="AI80" i="2"/>
  <c r="AI73" i="2"/>
  <c r="P420" i="2"/>
  <c r="P409" i="2"/>
  <c r="AI405" i="2"/>
  <c r="P404" i="2"/>
  <c r="O402" i="2"/>
  <c r="P322" i="2"/>
  <c r="P17" i="2"/>
  <c r="AI17" i="2"/>
  <c r="AI377" i="2"/>
  <c r="P276" i="2"/>
  <c r="AI88" i="2"/>
  <c r="AI33" i="2"/>
  <c r="AI375" i="2"/>
  <c r="AI286" i="2"/>
  <c r="AI360" i="2"/>
  <c r="AI246" i="2"/>
  <c r="AI58" i="2"/>
  <c r="O217" i="2"/>
  <c r="AI371" i="2"/>
  <c r="AI389" i="2"/>
  <c r="AI339" i="2"/>
  <c r="AI322" i="2"/>
  <c r="AI313" i="2"/>
  <c r="AI300" i="2"/>
  <c r="AI298" i="2"/>
  <c r="AI294" i="2"/>
  <c r="AI275" i="2"/>
  <c r="AI267" i="2"/>
  <c r="AI263" i="2"/>
  <c r="AI197" i="2"/>
  <c r="AI170" i="2"/>
  <c r="AI159" i="2"/>
  <c r="AI124" i="2"/>
  <c r="AI122" i="2"/>
  <c r="AI59" i="2"/>
  <c r="AD59" i="2"/>
  <c r="AE59" i="2"/>
  <c r="AF59" i="2"/>
  <c r="AG59" i="2"/>
  <c r="AH59" i="2"/>
  <c r="AI346" i="2"/>
  <c r="AI350" i="2"/>
  <c r="AI372" i="2"/>
  <c r="AI390" i="2"/>
  <c r="AI399" i="2"/>
  <c r="AI276" i="2"/>
  <c r="AI237" i="2"/>
  <c r="AI231" i="2"/>
  <c r="AI228" i="2"/>
  <c r="AI223" i="2"/>
  <c r="O219" i="2"/>
  <c r="AI187" i="2"/>
  <c r="AI169" i="2"/>
  <c r="AI164" i="2"/>
  <c r="AI136" i="2"/>
  <c r="AI116" i="2"/>
  <c r="AD116" i="2"/>
  <c r="AF116" i="2"/>
  <c r="AG116" i="2"/>
  <c r="AH116" i="2"/>
  <c r="AI107" i="2"/>
  <c r="AI77" i="2"/>
  <c r="AI55" i="2"/>
  <c r="AI366" i="2"/>
  <c r="AI367" i="2"/>
  <c r="AI385" i="2"/>
  <c r="AI395" i="2"/>
  <c r="AI400" i="2"/>
  <c r="AI232" i="2"/>
  <c r="AI127" i="2"/>
  <c r="AI115" i="2"/>
  <c r="AI104" i="2"/>
  <c r="AI70" i="2"/>
  <c r="AI69" i="2"/>
  <c r="AI67" i="2"/>
  <c r="AD67" i="2"/>
  <c r="AF67" i="2"/>
  <c r="AG67" i="2"/>
  <c r="AH67" i="2"/>
  <c r="AI361" i="2"/>
  <c r="AI368" i="2"/>
  <c r="AI386" i="2"/>
  <c r="AI5" i="2"/>
  <c r="AI291" i="2"/>
  <c r="AI243" i="2"/>
  <c r="AI234" i="2"/>
  <c r="AI207" i="2"/>
  <c r="AI195" i="2"/>
  <c r="AI160" i="2"/>
  <c r="AI156" i="2"/>
  <c r="AI144" i="2"/>
  <c r="AI120" i="2"/>
  <c r="AI114" i="2"/>
  <c r="AI102" i="2"/>
  <c r="AI44" i="2"/>
  <c r="AI340" i="2"/>
  <c r="AI351" i="2"/>
  <c r="AI369" i="2"/>
  <c r="AI317" i="2"/>
  <c r="AI287" i="2"/>
  <c r="AI381" i="2"/>
  <c r="AI392" i="2"/>
  <c r="AI402" i="2"/>
  <c r="AI150" i="2"/>
  <c r="AI25" i="2"/>
  <c r="AI359" i="2"/>
  <c r="AI326" i="2"/>
  <c r="AD326" i="2"/>
  <c r="AE326" i="2"/>
  <c r="AF326" i="2"/>
  <c r="AG326" i="2"/>
  <c r="AH326" i="2"/>
  <c r="AI285" i="2"/>
  <c r="AI278" i="2"/>
  <c r="AI108" i="2"/>
  <c r="AI48" i="2"/>
  <c r="AH11" i="2"/>
  <c r="AH255" i="2"/>
  <c r="AH293" i="2"/>
  <c r="N199" i="2"/>
  <c r="AH301" i="2"/>
  <c r="AH121" i="2"/>
  <c r="AH28" i="2"/>
  <c r="AH25" i="2"/>
  <c r="N203" i="2"/>
  <c r="AH401" i="2"/>
  <c r="N304" i="2"/>
  <c r="AH79" i="2"/>
  <c r="M71" i="2"/>
  <c r="N9" i="2"/>
  <c r="M345" i="2"/>
  <c r="M368" i="2"/>
  <c r="M88" i="2"/>
  <c r="M253" i="2"/>
  <c r="N367" i="2"/>
  <c r="AH210" i="2"/>
  <c r="M151" i="2"/>
  <c r="M346" i="2"/>
  <c r="M301" i="2"/>
  <c r="AH36" i="2"/>
  <c r="M224" i="2"/>
  <c r="E224" i="2"/>
  <c r="K224" i="2"/>
  <c r="AH56" i="2"/>
  <c r="AH60" i="2"/>
  <c r="AH97" i="2"/>
  <c r="AH104" i="2"/>
  <c r="AD104" i="2"/>
  <c r="AF104" i="2"/>
  <c r="AG104" i="2"/>
  <c r="AH129" i="2"/>
  <c r="AH156" i="2"/>
  <c r="AH185" i="2"/>
  <c r="AH199" i="2"/>
  <c r="AH321" i="2"/>
  <c r="AH324" i="2"/>
  <c r="AH85" i="2"/>
  <c r="AH93" i="2"/>
  <c r="AH109" i="2"/>
  <c r="AH122" i="2"/>
  <c r="AH134" i="2"/>
  <c r="AH297" i="2"/>
  <c r="AH312" i="2"/>
  <c r="AH55" i="2"/>
  <c r="AH69" i="2"/>
  <c r="AH89" i="2"/>
  <c r="AH115" i="2"/>
  <c r="AH123" i="2"/>
  <c r="AH145" i="2"/>
  <c r="AH124" i="2"/>
  <c r="AH314" i="2"/>
  <c r="AH80" i="2"/>
  <c r="AH107" i="2"/>
  <c r="AH224" i="2"/>
  <c r="AH283" i="2"/>
  <c r="AH83" i="2"/>
  <c r="AH91" i="2"/>
  <c r="AH131" i="2"/>
  <c r="AH141" i="2"/>
  <c r="AH147" i="2"/>
  <c r="AH57" i="2"/>
  <c r="AH84" i="2"/>
  <c r="AH274" i="2"/>
  <c r="AH307" i="2"/>
  <c r="AH310" i="2"/>
  <c r="AH316" i="2"/>
  <c r="M166" i="2"/>
  <c r="AH193" i="2"/>
  <c r="AH149" i="2"/>
  <c r="M313" i="2"/>
  <c r="AH353" i="2"/>
  <c r="AH362" i="2"/>
  <c r="AH344" i="2"/>
  <c r="AH277" i="2"/>
  <c r="AH148" i="2"/>
  <c r="AH126" i="2"/>
  <c r="AH103" i="2"/>
  <c r="AH96" i="2"/>
  <c r="AH77" i="2"/>
  <c r="AH73" i="2"/>
  <c r="AH419" i="2"/>
  <c r="M414" i="2"/>
  <c r="AH413" i="2"/>
  <c r="M407" i="2"/>
  <c r="AH406" i="2"/>
  <c r="M402" i="2"/>
  <c r="AH359" i="2"/>
  <c r="AH331" i="2"/>
  <c r="AH325" i="2"/>
  <c r="AH319" i="2"/>
  <c r="AH313" i="2"/>
  <c r="AH305" i="2"/>
  <c r="AH279" i="2"/>
  <c r="AD279" i="2"/>
  <c r="AE279" i="2"/>
  <c r="AF279" i="2"/>
  <c r="AG279" i="2"/>
  <c r="AH278" i="2"/>
  <c r="AH234" i="2"/>
  <c r="AH198" i="2"/>
  <c r="AH176" i="2"/>
  <c r="AH170" i="2"/>
  <c r="AH166" i="2"/>
  <c r="AH102" i="2"/>
  <c r="AH72" i="2"/>
  <c r="AH349" i="2"/>
  <c r="AH340" i="2"/>
  <c r="AH338" i="2"/>
  <c r="AH317" i="2"/>
  <c r="AH272" i="2"/>
  <c r="AH242" i="2"/>
  <c r="AD242" i="2"/>
  <c r="AE242" i="2"/>
  <c r="AF242" i="2"/>
  <c r="AG242" i="2"/>
  <c r="AH228" i="2"/>
  <c r="AH183" i="2"/>
  <c r="AH178" i="2"/>
  <c r="AH175" i="2"/>
  <c r="AH159" i="2"/>
  <c r="AH10" i="2"/>
  <c r="AH420" i="2"/>
  <c r="M415" i="2"/>
  <c r="AH414" i="2"/>
  <c r="M410" i="2"/>
  <c r="M409" i="2"/>
  <c r="M408" i="2"/>
  <c r="AH407" i="2"/>
  <c r="M403" i="2"/>
  <c r="AH390" i="2"/>
  <c r="AH296" i="2"/>
  <c r="AH245" i="2"/>
  <c r="AH207" i="2"/>
  <c r="AH169" i="2"/>
  <c r="AH111" i="2"/>
  <c r="AH90" i="2"/>
  <c r="AH64" i="2"/>
  <c r="N416" i="2"/>
  <c r="N411" i="2"/>
  <c r="AH408" i="2"/>
  <c r="N404" i="2"/>
  <c r="N398" i="2"/>
  <c r="AH356" i="2"/>
  <c r="AH332" i="2"/>
  <c r="AD332" i="2"/>
  <c r="AE332" i="2"/>
  <c r="AF332" i="2"/>
  <c r="AG332" i="2"/>
  <c r="AH303" i="2"/>
  <c r="AH265" i="2"/>
  <c r="AH263" i="2"/>
  <c r="AH243" i="2"/>
  <c r="AH230" i="2"/>
  <c r="AH197" i="2"/>
  <c r="AH194" i="2"/>
  <c r="AH127" i="2"/>
  <c r="AH119" i="2"/>
  <c r="AH70" i="2"/>
  <c r="M416" i="2"/>
  <c r="AH415" i="2"/>
  <c r="N412" i="2"/>
  <c r="AH410" i="2"/>
  <c r="AH409" i="2"/>
  <c r="M404" i="2"/>
  <c r="N399" i="2"/>
  <c r="M398" i="2"/>
  <c r="AH306" i="2"/>
  <c r="AH300" i="2"/>
  <c r="AH295" i="2"/>
  <c r="AH270" i="2"/>
  <c r="AH257" i="2"/>
  <c r="AH222" i="2"/>
  <c r="AH220" i="2"/>
  <c r="AH168" i="2"/>
  <c r="AD168" i="2"/>
  <c r="AE168" i="2"/>
  <c r="AF168" i="2"/>
  <c r="AG168" i="2"/>
  <c r="AH130" i="2"/>
  <c r="N419" i="2"/>
  <c r="M418" i="2"/>
  <c r="E418" i="2"/>
  <c r="G418" i="2"/>
  <c r="I418" i="2"/>
  <c r="K418" i="2"/>
  <c r="N405" i="2"/>
  <c r="M399" i="2"/>
  <c r="AH351" i="2"/>
  <c r="AH290" i="2"/>
  <c r="AH281" i="2"/>
  <c r="AD281" i="2"/>
  <c r="AE281" i="2"/>
  <c r="AF281" i="2"/>
  <c r="AG281" i="2"/>
  <c r="AH273" i="2"/>
  <c r="AH268" i="2"/>
  <c r="AH223" i="2"/>
  <c r="M419" i="2"/>
  <c r="AH417" i="2"/>
  <c r="AH416" i="2"/>
  <c r="N413" i="2"/>
  <c r="AH411" i="2"/>
  <c r="N406" i="2"/>
  <c r="M405" i="2"/>
  <c r="AH404" i="2"/>
  <c r="N401" i="2"/>
  <c r="N400" i="2"/>
  <c r="M216" i="2"/>
  <c r="N236" i="2"/>
  <c r="AH355" i="2"/>
  <c r="AH347" i="2"/>
  <c r="M283" i="2"/>
  <c r="N388" i="2"/>
  <c r="N260" i="2"/>
  <c r="AH315" i="2"/>
  <c r="AH372" i="2"/>
  <c r="AH402" i="2"/>
  <c r="N324" i="2"/>
  <c r="M355" i="2"/>
  <c r="AH363" i="2"/>
  <c r="AH373" i="2"/>
  <c r="M322" i="2"/>
  <c r="AH396" i="2"/>
  <c r="AH367" i="2"/>
  <c r="AH361" i="2"/>
  <c r="AH227" i="2"/>
  <c r="AH348" i="2"/>
  <c r="AH364" i="2"/>
  <c r="AH371" i="2"/>
  <c r="AH334" i="2"/>
  <c r="AH284" i="2"/>
  <c r="AH346" i="2"/>
  <c r="AH377" i="2"/>
  <c r="AH383" i="2"/>
  <c r="AH388" i="2"/>
  <c r="AH5" i="2"/>
  <c r="AH339" i="2"/>
  <c r="AH335" i="2"/>
  <c r="AH329" i="2"/>
  <c r="AH322" i="2"/>
  <c r="AH309" i="2"/>
  <c r="AH304" i="2"/>
  <c r="AH271" i="2"/>
  <c r="AH229" i="2"/>
  <c r="AH215" i="2"/>
  <c r="AH182" i="2"/>
  <c r="AH174" i="2"/>
  <c r="AH165" i="2"/>
  <c r="AH162" i="2"/>
  <c r="AH143" i="2"/>
  <c r="AH133" i="2"/>
  <c r="AH110" i="2"/>
  <c r="AH86" i="2"/>
  <c r="AD86" i="2"/>
  <c r="AF86" i="2"/>
  <c r="AG86" i="2"/>
  <c r="AH76" i="2"/>
  <c r="AH45" i="2"/>
  <c r="AH44" i="2"/>
  <c r="AH294" i="2"/>
  <c r="AH302" i="2"/>
  <c r="AH212" i="2"/>
  <c r="AH160" i="2"/>
  <c r="AH154" i="2"/>
  <c r="AH146" i="2"/>
  <c r="AH140" i="2"/>
  <c r="AH132" i="2"/>
  <c r="AH128" i="2"/>
  <c r="AH114" i="2"/>
  <c r="AH106" i="2"/>
  <c r="AH100" i="2"/>
  <c r="AH63" i="2"/>
  <c r="AH368" i="2"/>
  <c r="AH374" i="2"/>
  <c r="AH379" i="2"/>
  <c r="AH385" i="2"/>
  <c r="AH342" i="2"/>
  <c r="AH337" i="2"/>
  <c r="AH323" i="2"/>
  <c r="AH287" i="2"/>
  <c r="AH285" i="2"/>
  <c r="AH276" i="2"/>
  <c r="AH267" i="2"/>
  <c r="AH262" i="2"/>
  <c r="AH237" i="2"/>
  <c r="AH231" i="2"/>
  <c r="AH216" i="2"/>
  <c r="AH202" i="2"/>
  <c r="AH187" i="2"/>
  <c r="AH177" i="2"/>
  <c r="AH171" i="2"/>
  <c r="AH150" i="2"/>
  <c r="AH139" i="2"/>
  <c r="AH136" i="2"/>
  <c r="AH120" i="2"/>
  <c r="AH98" i="2"/>
  <c r="AH61" i="2"/>
  <c r="AH352" i="2"/>
  <c r="AD352" i="2"/>
  <c r="AE352" i="2"/>
  <c r="AF352" i="2"/>
  <c r="AG352" i="2"/>
  <c r="AH360" i="2"/>
  <c r="AH365" i="2"/>
  <c r="AH357" i="2"/>
  <c r="AH380" i="2"/>
  <c r="AH386" i="2"/>
  <c r="AH397" i="2"/>
  <c r="AH403" i="2"/>
  <c r="AH341" i="2"/>
  <c r="AH333" i="2"/>
  <c r="AH311" i="2"/>
  <c r="AH299" i="2"/>
  <c r="AH286" i="2"/>
  <c r="AH275" i="2"/>
  <c r="AH232" i="2"/>
  <c r="AH204" i="2"/>
  <c r="AH164" i="2"/>
  <c r="AH152" i="2"/>
  <c r="AH366" i="2"/>
  <c r="AH369" i="2"/>
  <c r="AH375" i="2"/>
  <c r="AH381" i="2"/>
  <c r="AH392" i="2"/>
  <c r="AH398" i="2"/>
  <c r="AH370" i="2"/>
  <c r="AH399" i="2"/>
  <c r="AH144" i="2"/>
  <c r="AG366" i="2"/>
  <c r="AG350" i="2"/>
  <c r="AG360" i="2"/>
  <c r="AG245" i="2"/>
  <c r="AG302" i="2"/>
  <c r="AG72" i="2"/>
  <c r="AG257" i="2"/>
  <c r="AG57" i="2"/>
  <c r="AG323" i="2"/>
  <c r="AG329" i="2"/>
  <c r="AG152" i="2"/>
  <c r="AG293" i="2"/>
  <c r="AG70" i="2"/>
  <c r="AG197" i="2"/>
  <c r="AG322" i="2"/>
  <c r="AG102" i="2"/>
  <c r="AG162" i="2"/>
  <c r="AG204" i="2"/>
  <c r="AG340" i="2"/>
  <c r="AG5" i="2"/>
  <c r="AG212" i="2"/>
  <c r="AG149" i="2"/>
  <c r="AG47" i="2"/>
  <c r="AG405" i="2"/>
  <c r="L405" i="2"/>
  <c r="L400" i="2"/>
  <c r="AG331" i="2"/>
  <c r="AG228" i="2"/>
  <c r="AG36" i="2"/>
  <c r="AD36" i="2"/>
  <c r="AF36" i="2"/>
  <c r="AN36" i="2"/>
  <c r="L156" i="2"/>
  <c r="AG280" i="2"/>
  <c r="AG273" i="2"/>
  <c r="AG79" i="2"/>
  <c r="K413" i="2"/>
  <c r="L412" i="2"/>
  <c r="AG404" i="2"/>
  <c r="K404" i="2"/>
  <c r="K399" i="2"/>
  <c r="K204" i="2"/>
  <c r="AG338" i="2"/>
  <c r="AG243" i="2"/>
  <c r="AG229" i="2"/>
  <c r="AG182" i="2"/>
  <c r="AG408" i="2"/>
  <c r="L408" i="2"/>
  <c r="K403" i="2"/>
  <c r="L398" i="2"/>
  <c r="L127" i="2"/>
  <c r="K251" i="2"/>
  <c r="AG222" i="2"/>
  <c r="AG194" i="2"/>
  <c r="AG192" i="2"/>
  <c r="AG42" i="2"/>
  <c r="L411" i="2"/>
  <c r="K408" i="2"/>
  <c r="L407" i="2"/>
  <c r="K402" i="2"/>
  <c r="K398" i="2"/>
  <c r="K390" i="2"/>
  <c r="AG392" i="2"/>
  <c r="AG398" i="2"/>
  <c r="K118" i="2"/>
  <c r="E118" i="2"/>
  <c r="AG342" i="2"/>
  <c r="AG339" i="2"/>
  <c r="K235" i="2"/>
  <c r="AG77" i="2"/>
  <c r="L420" i="2"/>
  <c r="L416" i="2"/>
  <c r="AG411" i="2"/>
  <c r="AD411" i="2"/>
  <c r="AE411" i="2"/>
  <c r="AF411" i="2"/>
  <c r="L410" i="2"/>
  <c r="AG407" i="2"/>
  <c r="K407" i="2"/>
  <c r="L401" i="2"/>
  <c r="K335" i="2"/>
  <c r="AG309" i="2"/>
  <c r="AG275" i="2"/>
  <c r="AG85" i="2"/>
  <c r="K33" i="2"/>
  <c r="AG420" i="2"/>
  <c r="L419" i="2"/>
  <c r="AG416" i="2"/>
  <c r="K416" i="2"/>
  <c r="L415" i="2"/>
  <c r="AG410" i="2"/>
  <c r="K410" i="2"/>
  <c r="AG406" i="2"/>
  <c r="L406" i="2"/>
  <c r="AG401" i="2"/>
  <c r="K397" i="2"/>
  <c r="AG295" i="2"/>
  <c r="L295" i="2"/>
  <c r="L228" i="2"/>
  <c r="K148" i="2"/>
  <c r="L141" i="2"/>
  <c r="K108" i="2"/>
  <c r="AG315" i="2"/>
  <c r="L385" i="2"/>
  <c r="L298" i="2"/>
  <c r="L53" i="2"/>
  <c r="K272" i="2"/>
  <c r="L36" i="2"/>
  <c r="K115" i="2"/>
  <c r="K29" i="2"/>
  <c r="E29" i="2"/>
  <c r="AG278" i="2"/>
  <c r="L276" i="2"/>
  <c r="AG246" i="2"/>
  <c r="L355" i="2"/>
  <c r="K356" i="2"/>
  <c r="K334" i="2"/>
  <c r="E334" i="2"/>
  <c r="L332" i="2"/>
  <c r="AG177" i="2"/>
  <c r="L187" i="2"/>
  <c r="AG277" i="2"/>
  <c r="AG348" i="2"/>
  <c r="AG353" i="2"/>
  <c r="AG363" i="2"/>
  <c r="AG282" i="2"/>
  <c r="AG276" i="2"/>
  <c r="AG234" i="2"/>
  <c r="AG219" i="2"/>
  <c r="AG195" i="2"/>
  <c r="AG184" i="2"/>
  <c r="AG176" i="2"/>
  <c r="AG171" i="2"/>
  <c r="AG164" i="2"/>
  <c r="AG136" i="2"/>
  <c r="AG126" i="2"/>
  <c r="AG123" i="2"/>
  <c r="AG120" i="2"/>
  <c r="AG110" i="2"/>
  <c r="AG63" i="2"/>
  <c r="AG349" i="2"/>
  <c r="AG364" i="2"/>
  <c r="AG346" i="2"/>
  <c r="AG361" i="2"/>
  <c r="AG371" i="2"/>
  <c r="AD371" i="2"/>
  <c r="AF371" i="2"/>
  <c r="AG378" i="2"/>
  <c r="AG388" i="2"/>
  <c r="AG400" i="2"/>
  <c r="AG341" i="2"/>
  <c r="AG333" i="2"/>
  <c r="AG221" i="2"/>
  <c r="AG145" i="2"/>
  <c r="AG141" i="2"/>
  <c r="AG356" i="2"/>
  <c r="AG362" i="2"/>
  <c r="AG367" i="2"/>
  <c r="AG372" i="2"/>
  <c r="AG383" i="2"/>
  <c r="AG395" i="2"/>
  <c r="AG336" i="2"/>
  <c r="AG304" i="2"/>
  <c r="AG298" i="2"/>
  <c r="AG294" i="2"/>
  <c r="AG285" i="2"/>
  <c r="AD285" i="2"/>
  <c r="AE285" i="2"/>
  <c r="AF285" i="2"/>
  <c r="AG283" i="2"/>
  <c r="AG267" i="2"/>
  <c r="AG263" i="2"/>
  <c r="AG223" i="2"/>
  <c r="AG175" i="2"/>
  <c r="AG160" i="2"/>
  <c r="AG122" i="2"/>
  <c r="AG96" i="2"/>
  <c r="AG94" i="2"/>
  <c r="AG73" i="2"/>
  <c r="AG365" i="2"/>
  <c r="AG368" i="2"/>
  <c r="AG373" i="2"/>
  <c r="AG379" i="2"/>
  <c r="AG389" i="2"/>
  <c r="AD389" i="2"/>
  <c r="AF389" i="2"/>
  <c r="AG402" i="2"/>
  <c r="AG334" i="2"/>
  <c r="AG193" i="2"/>
  <c r="AG183" i="2"/>
  <c r="AG170" i="2"/>
  <c r="AG165" i="2"/>
  <c r="AG159" i="2"/>
  <c r="AG150" i="2"/>
  <c r="AG132" i="2"/>
  <c r="AG127" i="2"/>
  <c r="AG374" i="2"/>
  <c r="AD374" i="2"/>
  <c r="AE374" i="2"/>
  <c r="AF374" i="2"/>
  <c r="AG380" i="2"/>
  <c r="AG385" i="2"/>
  <c r="AG396" i="2"/>
  <c r="AG403" i="2"/>
  <c r="AG337" i="2"/>
  <c r="AG313" i="2"/>
  <c r="AG297" i="2"/>
  <c r="AG287" i="2"/>
  <c r="AG272" i="2"/>
  <c r="AG268" i="2"/>
  <c r="AG231" i="2"/>
  <c r="AG187" i="2"/>
  <c r="AG144" i="2"/>
  <c r="AG129" i="2"/>
  <c r="AG108" i="2"/>
  <c r="AG100" i="2"/>
  <c r="AG84" i="2"/>
  <c r="AG369" i="2"/>
  <c r="AG381" i="2"/>
  <c r="AG390" i="2"/>
  <c r="AG397" i="2"/>
  <c r="AG232" i="2"/>
  <c r="AG215" i="2"/>
  <c r="AG44" i="2"/>
  <c r="AG344" i="2"/>
  <c r="AG386" i="2"/>
  <c r="AG321" i="2"/>
  <c r="AD321" i="2"/>
  <c r="AE321" i="2"/>
  <c r="AF321" i="2"/>
  <c r="AG316" i="2"/>
  <c r="AG314" i="2"/>
  <c r="AG306" i="2"/>
  <c r="AG300" i="2"/>
  <c r="AG224" i="2"/>
  <c r="AG220" i="2"/>
  <c r="AG202" i="2"/>
  <c r="AG198" i="2"/>
  <c r="AG185" i="2"/>
  <c r="AG169" i="2"/>
  <c r="AG134" i="2"/>
  <c r="AG124" i="2"/>
  <c r="AG114" i="2"/>
  <c r="AG98" i="2"/>
  <c r="AG83" i="2"/>
  <c r="AG64" i="2"/>
  <c r="AF28" i="2"/>
  <c r="J397" i="2"/>
  <c r="I45" i="2"/>
  <c r="I25" i="2"/>
  <c r="J55" i="2"/>
  <c r="I88" i="2"/>
  <c r="I192" i="2"/>
  <c r="AF11" i="2"/>
  <c r="I163" i="2"/>
  <c r="I28" i="2"/>
  <c r="I227" i="2"/>
  <c r="J254" i="2"/>
  <c r="I11" i="2"/>
  <c r="I17" i="2"/>
  <c r="J91" i="2"/>
  <c r="J186" i="2"/>
  <c r="J251" i="2"/>
  <c r="J199" i="2"/>
  <c r="J72" i="2"/>
  <c r="J365" i="2"/>
  <c r="I278" i="2"/>
  <c r="I229" i="2"/>
  <c r="J105" i="2"/>
  <c r="I109" i="2"/>
  <c r="K109" i="2"/>
  <c r="J140" i="2"/>
  <c r="AF6" i="2"/>
  <c r="AF30" i="2"/>
  <c r="AF203" i="2"/>
  <c r="AE203" i="2"/>
  <c r="AD203" i="2"/>
  <c r="AG203" i="2"/>
  <c r="AN203" i="2"/>
  <c r="AF84" i="2"/>
  <c r="AF111" i="2"/>
  <c r="AF123" i="2"/>
  <c r="AF140" i="2"/>
  <c r="AF185" i="2"/>
  <c r="AF221" i="2"/>
  <c r="AF237" i="2"/>
  <c r="AF271" i="2"/>
  <c r="AF293" i="2"/>
  <c r="AF297" i="2"/>
  <c r="AF300" i="2"/>
  <c r="AF304" i="2"/>
  <c r="AF310" i="2"/>
  <c r="AF323" i="2"/>
  <c r="AF69" i="2"/>
  <c r="AF109" i="2"/>
  <c r="AF119" i="2"/>
  <c r="AF121" i="2"/>
  <c r="AF134" i="2"/>
  <c r="AF136" i="2"/>
  <c r="AF80" i="2"/>
  <c r="AF97" i="2"/>
  <c r="AF126" i="2"/>
  <c r="AF170" i="2"/>
  <c r="AF236" i="2"/>
  <c r="AF103" i="2"/>
  <c r="AF124" i="2"/>
  <c r="AF141" i="2"/>
  <c r="AF234" i="2"/>
  <c r="AF307" i="2"/>
  <c r="AF49" i="2"/>
  <c r="AF60" i="2"/>
  <c r="AF76" i="2"/>
  <c r="AF89" i="2"/>
  <c r="AF110" i="2"/>
  <c r="AF224" i="2"/>
  <c r="AF274" i="2"/>
  <c r="AF314" i="2"/>
  <c r="AF122" i="2"/>
  <c r="AF147" i="2"/>
  <c r="AF184" i="2"/>
  <c r="AD184" i="2"/>
  <c r="AF283" i="2"/>
  <c r="AF364" i="2"/>
  <c r="AF55" i="2"/>
  <c r="AF57" i="2"/>
  <c r="AF254" i="2"/>
  <c r="AF115" i="2"/>
  <c r="AF145" i="2"/>
  <c r="AF155" i="2"/>
  <c r="AF165" i="2"/>
  <c r="AF312" i="2"/>
  <c r="AD312" i="2"/>
  <c r="AE312" i="2"/>
  <c r="AG312" i="2"/>
  <c r="AF316" i="2"/>
  <c r="AF328" i="2"/>
  <c r="AF338" i="2"/>
  <c r="AF311" i="2"/>
  <c r="AF305" i="2"/>
  <c r="AF272" i="2"/>
  <c r="AF204" i="2"/>
  <c r="AF193" i="2"/>
  <c r="AF107" i="2"/>
  <c r="AF96" i="2"/>
  <c r="I419" i="2"/>
  <c r="AF415" i="2"/>
  <c r="AF413" i="2"/>
  <c r="J408" i="2"/>
  <c r="J406" i="2"/>
  <c r="AF404" i="2"/>
  <c r="I399" i="2"/>
  <c r="AF357" i="2"/>
  <c r="AF325" i="2"/>
  <c r="AF301" i="2"/>
  <c r="AF265" i="2"/>
  <c r="AF230" i="2"/>
  <c r="AF133" i="2"/>
  <c r="AF16" i="2"/>
  <c r="J415" i="2"/>
  <c r="I408" i="2"/>
  <c r="J404" i="2"/>
  <c r="J402" i="2"/>
  <c r="AF313" i="2"/>
  <c r="AF306" i="2"/>
  <c r="AF286" i="2"/>
  <c r="AF273" i="2"/>
  <c r="AF139" i="2"/>
  <c r="AF120" i="2"/>
  <c r="AF83" i="2"/>
  <c r="AD83" i="2"/>
  <c r="AF73" i="2"/>
  <c r="AF420" i="2"/>
  <c r="I415" i="2"/>
  <c r="J413" i="2"/>
  <c r="J411" i="2"/>
  <c r="AF409" i="2"/>
  <c r="I404" i="2"/>
  <c r="G404" i="2"/>
  <c r="I402" i="2"/>
  <c r="AF315" i="2"/>
  <c r="AF284" i="2"/>
  <c r="AF268" i="2"/>
  <c r="AF243" i="2"/>
  <c r="AF231" i="2"/>
  <c r="AF228" i="2"/>
  <c r="AF222" i="2"/>
  <c r="AF149" i="2"/>
  <c r="AF106" i="2"/>
  <c r="J420" i="2"/>
  <c r="I413" i="2"/>
  <c r="J409" i="2"/>
  <c r="AF407" i="2"/>
  <c r="AF405" i="2"/>
  <c r="AD405" i="2"/>
  <c r="J400" i="2"/>
  <c r="H400" i="2"/>
  <c r="J398" i="2"/>
  <c r="AF363" i="2"/>
  <c r="AF331" i="2"/>
  <c r="AF232" i="2"/>
  <c r="AF229" i="2"/>
  <c r="AF166" i="2"/>
  <c r="AF130" i="2"/>
  <c r="AF79" i="2"/>
  <c r="AF71" i="2"/>
  <c r="AF416" i="2"/>
  <c r="AD416" i="2"/>
  <c r="AE416" i="2"/>
  <c r="AF414" i="2"/>
  <c r="I409" i="2"/>
  <c r="J407" i="2"/>
  <c r="I400" i="2"/>
  <c r="I398" i="2"/>
  <c r="AF302" i="2"/>
  <c r="AF220" i="2"/>
  <c r="AF212" i="2"/>
  <c r="AF199" i="2"/>
  <c r="AF197" i="2"/>
  <c r="AF177" i="2"/>
  <c r="AF174" i="2"/>
  <c r="AF146" i="2"/>
  <c r="AF144" i="2"/>
  <c r="AF114" i="2"/>
  <c r="AF91" i="2"/>
  <c r="AF77" i="2"/>
  <c r="J416" i="2"/>
  <c r="J414" i="2"/>
  <c r="AF410" i="2"/>
  <c r="I407" i="2"/>
  <c r="J405" i="2"/>
  <c r="AF348" i="2"/>
  <c r="AF342" i="2"/>
  <c r="AF333" i="2"/>
  <c r="AF317" i="2"/>
  <c r="AF299" i="2"/>
  <c r="AF207" i="2"/>
  <c r="AF183" i="2"/>
  <c r="AF176" i="2"/>
  <c r="AF419" i="2"/>
  <c r="I416" i="2"/>
  <c r="I414" i="2"/>
  <c r="J412" i="2"/>
  <c r="J410" i="2"/>
  <c r="I405" i="2"/>
  <c r="J401" i="2"/>
  <c r="AF395" i="2"/>
  <c r="AF289" i="2"/>
  <c r="J214" i="2"/>
  <c r="J296" i="2"/>
  <c r="J237" i="2"/>
  <c r="AF291" i="2"/>
  <c r="J288" i="2"/>
  <c r="AF25" i="2"/>
  <c r="AF17" i="2"/>
  <c r="J74" i="2"/>
  <c r="J298" i="2"/>
  <c r="I218" i="2"/>
  <c r="I148" i="2"/>
  <c r="E148" i="2"/>
  <c r="AF194" i="2"/>
  <c r="AF94" i="2"/>
  <c r="J94" i="2"/>
  <c r="AF351" i="2"/>
  <c r="AD351" i="2"/>
  <c r="AE351" i="2"/>
  <c r="AG351" i="2"/>
  <c r="AF368" i="2"/>
  <c r="AF401" i="2"/>
  <c r="AF346" i="2"/>
  <c r="I221" i="2"/>
  <c r="AF378" i="2"/>
  <c r="AF349" i="2"/>
  <c r="AF355" i="2"/>
  <c r="AF359" i="2"/>
  <c r="AF344" i="2"/>
  <c r="AF367" i="2"/>
  <c r="AF58" i="2"/>
  <c r="AF350" i="2"/>
  <c r="AF356" i="2"/>
  <c r="AF373" i="2"/>
  <c r="AF377" i="2"/>
  <c r="AF383" i="2"/>
  <c r="AE383" i="2"/>
  <c r="AF388" i="2"/>
  <c r="AF400" i="2"/>
  <c r="AF337" i="2"/>
  <c r="AF319" i="2"/>
  <c r="AF296" i="2"/>
  <c r="AF275" i="2"/>
  <c r="AF257" i="2"/>
  <c r="AF202" i="2"/>
  <c r="AF195" i="2"/>
  <c r="AF164" i="2"/>
  <c r="AF162" i="2"/>
  <c r="AD162" i="2"/>
  <c r="AE162" i="2"/>
  <c r="AF152" i="2"/>
  <c r="AF128" i="2"/>
  <c r="AF102" i="2"/>
  <c r="AF100" i="2"/>
  <c r="AF93" i="2"/>
  <c r="AF70" i="2"/>
  <c r="AF56" i="2"/>
  <c r="AF347" i="2"/>
  <c r="AF360" i="2"/>
  <c r="AF365" i="2"/>
  <c r="AF369" i="2"/>
  <c r="AF379" i="2"/>
  <c r="AF396" i="2"/>
  <c r="AF402" i="2"/>
  <c r="AF5" i="2"/>
  <c r="AF341" i="2"/>
  <c r="AD341" i="2"/>
  <c r="AE341" i="2"/>
  <c r="AF339" i="2"/>
  <c r="AF334" i="2"/>
  <c r="AF270" i="2"/>
  <c r="AF262" i="2"/>
  <c r="AF245" i="2"/>
  <c r="AF210" i="2"/>
  <c r="AF175" i="2"/>
  <c r="AF171" i="2"/>
  <c r="AF169" i="2"/>
  <c r="AF159" i="2"/>
  <c r="AF156" i="2"/>
  <c r="AF154" i="2"/>
  <c r="AF150" i="2"/>
  <c r="AF148" i="2"/>
  <c r="AF132" i="2"/>
  <c r="AF117" i="2"/>
  <c r="AF72" i="2"/>
  <c r="AF64" i="2"/>
  <c r="AF44" i="2"/>
  <c r="AF33" i="2"/>
  <c r="AF361" i="2"/>
  <c r="AF370" i="2"/>
  <c r="AF375" i="2"/>
  <c r="AF385" i="2"/>
  <c r="AF390" i="2"/>
  <c r="AF397" i="2"/>
  <c r="AF335" i="2"/>
  <c r="AF327" i="2"/>
  <c r="AF322" i="2"/>
  <c r="AF276" i="2"/>
  <c r="AF263" i="2"/>
  <c r="AD263" i="2"/>
  <c r="AE263" i="2"/>
  <c r="AF198" i="2"/>
  <c r="AF187" i="2"/>
  <c r="AF182" i="2"/>
  <c r="AF178" i="2"/>
  <c r="AF98" i="2"/>
  <c r="AF366" i="2"/>
  <c r="AF380" i="2"/>
  <c r="AF294" i="2"/>
  <c r="AF248" i="2"/>
  <c r="AF215" i="2"/>
  <c r="AF353" i="2"/>
  <c r="AF362" i="2"/>
  <c r="AF386" i="2"/>
  <c r="AF392" i="2"/>
  <c r="AF398" i="2"/>
  <c r="AF340" i="2"/>
  <c r="AF329" i="2"/>
  <c r="AF324" i="2"/>
  <c r="AF309" i="2"/>
  <c r="AF303" i="2"/>
  <c r="AF298" i="2"/>
  <c r="AF287" i="2"/>
  <c r="AF143" i="2"/>
  <c r="AF127" i="2"/>
  <c r="AF63" i="2"/>
  <c r="AF372" i="2"/>
  <c r="AF381" i="2"/>
  <c r="AF399" i="2"/>
  <c r="AD360" i="2"/>
  <c r="AE294" i="2"/>
  <c r="G231" i="2"/>
  <c r="E231" i="2"/>
  <c r="G101" i="2"/>
  <c r="E101" i="2"/>
  <c r="H304" i="2"/>
  <c r="AD325" i="2"/>
  <c r="AD197" i="2"/>
  <c r="G161" i="2"/>
  <c r="AE91" i="2"/>
  <c r="H281" i="2"/>
  <c r="G145" i="2"/>
  <c r="E145" i="2"/>
  <c r="K145" i="2"/>
  <c r="AE347" i="2"/>
  <c r="AD347" i="2"/>
  <c r="AD303" i="2"/>
  <c r="H256" i="2"/>
  <c r="G294" i="2"/>
  <c r="E294" i="2"/>
  <c r="AD14" i="2"/>
  <c r="AD6" i="2"/>
  <c r="G353" i="2"/>
  <c r="E353" i="2"/>
  <c r="G263" i="2"/>
  <c r="AD183" i="2"/>
  <c r="AE120" i="2"/>
  <c r="AD71" i="2"/>
  <c r="AE71" i="2"/>
  <c r="AG71" i="2"/>
  <c r="G319" i="2"/>
  <c r="E342" i="2"/>
  <c r="AD5" i="2"/>
  <c r="AD339" i="2"/>
  <c r="AE301" i="2"/>
  <c r="AE232" i="2"/>
  <c r="AD232" i="2"/>
  <c r="G302" i="2"/>
  <c r="E302" i="2"/>
  <c r="AD149" i="2"/>
  <c r="G235" i="2"/>
  <c r="E235" i="2"/>
  <c r="AE49" i="2"/>
  <c r="G220" i="2"/>
  <c r="H166" i="2"/>
  <c r="F166" i="2"/>
  <c r="H11" i="2"/>
  <c r="F11" i="2"/>
  <c r="AE359" i="2"/>
  <c r="AD340" i="2"/>
  <c r="AE280" i="2"/>
  <c r="H419" i="2"/>
  <c r="F419" i="2"/>
  <c r="AE414" i="2"/>
  <c r="H411" i="2"/>
  <c r="F411" i="2"/>
  <c r="G410" i="2"/>
  <c r="E410" i="2"/>
  <c r="AE406" i="2"/>
  <c r="AD406" i="2"/>
  <c r="H403" i="2"/>
  <c r="G402" i="2"/>
  <c r="E402" i="2"/>
  <c r="AE398" i="2"/>
  <c r="G204" i="2"/>
  <c r="AE128" i="2"/>
  <c r="H420" i="2"/>
  <c r="F420" i="2"/>
  <c r="G419" i="2"/>
  <c r="E419" i="2"/>
  <c r="AE415" i="2"/>
  <c r="AD415" i="2"/>
  <c r="AG415" i="2"/>
  <c r="H412" i="2"/>
  <c r="AE407" i="2"/>
  <c r="H404" i="2"/>
  <c r="F404" i="2"/>
  <c r="G403" i="2"/>
  <c r="AD174" i="2"/>
  <c r="G253" i="2"/>
  <c r="E253" i="2"/>
  <c r="AE111" i="2"/>
  <c r="AD146" i="2"/>
  <c r="H413" i="2"/>
  <c r="AE408" i="2"/>
  <c r="AD408" i="2"/>
  <c r="H405" i="2"/>
  <c r="AE400" i="2"/>
  <c r="AD400" i="2"/>
  <c r="H334" i="2"/>
  <c r="F334" i="2"/>
  <c r="AE346" i="2"/>
  <c r="AE366" i="2"/>
  <c r="AE369" i="2"/>
  <c r="AE177" i="2"/>
  <c r="AD177" i="2"/>
  <c r="AE171" i="2"/>
  <c r="AD171" i="2"/>
  <c r="AE417" i="2"/>
  <c r="H414" i="2"/>
  <c r="G413" i="2"/>
  <c r="E413" i="2"/>
  <c r="AE409" i="2"/>
  <c r="H406" i="2"/>
  <c r="G405" i="2"/>
  <c r="AE401" i="2"/>
  <c r="H398" i="2"/>
  <c r="F398" i="2"/>
  <c r="AD51" i="2"/>
  <c r="H255" i="2"/>
  <c r="AD361" i="2"/>
  <c r="G194" i="2"/>
  <c r="E194" i="2"/>
  <c r="K194" i="2"/>
  <c r="H415" i="2"/>
  <c r="G414" i="2"/>
  <c r="AE410" i="2"/>
  <c r="AD410" i="2"/>
  <c r="H407" i="2"/>
  <c r="AE402" i="2"/>
  <c r="G399" i="2"/>
  <c r="G398" i="2"/>
  <c r="AE192" i="2"/>
  <c r="H385" i="2"/>
  <c r="AE377" i="2"/>
  <c r="AD377" i="2"/>
  <c r="AE392" i="2"/>
  <c r="AD392" i="2"/>
  <c r="AE290" i="2"/>
  <c r="AD220" i="2"/>
  <c r="AE44" i="2"/>
  <c r="AD44" i="2"/>
  <c r="AE419" i="2"/>
  <c r="H416" i="2"/>
  <c r="G415" i="2"/>
  <c r="E415" i="2"/>
  <c r="H408" i="2"/>
  <c r="G407" i="2"/>
  <c r="AE403" i="2"/>
  <c r="AD403" i="2"/>
  <c r="H399" i="2"/>
  <c r="AE25" i="2"/>
  <c r="AD25" i="2"/>
  <c r="AE363" i="2"/>
  <c r="H17" i="2"/>
  <c r="F17" i="2"/>
  <c r="AE420" i="2"/>
  <c r="G416" i="2"/>
  <c r="H409" i="2"/>
  <c r="G408" i="2"/>
  <c r="E408" i="2"/>
  <c r="AE404" i="2"/>
  <c r="AD404" i="2"/>
  <c r="H401" i="2"/>
  <c r="F401" i="2"/>
  <c r="AD356" i="2"/>
  <c r="AE370" i="2"/>
  <c r="AD370" i="2"/>
  <c r="AE353" i="2"/>
  <c r="AE365" i="2"/>
  <c r="AD365" i="2"/>
  <c r="AE397" i="2"/>
  <c r="H303" i="2"/>
  <c r="F303" i="2"/>
  <c r="G355" i="2"/>
  <c r="E355" i="2"/>
  <c r="G95" i="2"/>
  <c r="E95" i="2"/>
  <c r="AE293" i="2"/>
  <c r="AD293" i="2"/>
  <c r="E368" i="2"/>
  <c r="H214" i="2"/>
  <c r="F214" i="2"/>
  <c r="G102" i="2"/>
  <c r="E102" i="2"/>
  <c r="K102" i="2"/>
  <c r="AE295" i="2"/>
  <c r="AD295" i="2"/>
  <c r="AE344" i="2"/>
  <c r="AE373" i="2"/>
  <c r="AE381" i="2"/>
  <c r="AD381" i="2"/>
  <c r="AE386" i="2"/>
  <c r="AE396" i="2"/>
  <c r="AD396" i="2"/>
  <c r="G219" i="2"/>
  <c r="G62" i="2"/>
  <c r="AD348" i="2"/>
  <c r="AE357" i="2"/>
  <c r="AD375" i="2"/>
  <c r="AD272" i="2"/>
  <c r="G251" i="2"/>
  <c r="E251" i="2"/>
  <c r="AD231" i="2"/>
  <c r="AE215" i="2"/>
  <c r="AD215" i="2"/>
  <c r="AD165" i="2"/>
  <c r="AE350" i="2"/>
  <c r="AD350" i="2"/>
  <c r="AE379" i="2"/>
  <c r="AD379" i="2"/>
  <c r="AE388" i="2"/>
  <c r="AD334" i="2"/>
  <c r="AE298" i="2"/>
  <c r="AD221" i="2"/>
  <c r="AD159" i="2"/>
  <c r="AD150" i="2"/>
  <c r="AE267" i="2"/>
  <c r="AD267" i="2"/>
  <c r="AD367" i="2"/>
  <c r="AE372" i="2"/>
  <c r="AE380" i="2"/>
  <c r="AD380" i="2"/>
  <c r="AE385" i="2"/>
  <c r="AD390" i="2"/>
  <c r="AE395" i="2"/>
  <c r="AD368" i="2"/>
  <c r="AE336" i="2"/>
  <c r="AD196" i="2"/>
  <c r="AI196" i="2"/>
  <c r="AM256" i="2"/>
  <c r="AM11" i="2"/>
  <c r="AF255" i="2"/>
  <c r="AN191" i="2"/>
  <c r="AH191" i="2"/>
  <c r="AJ343" i="2"/>
  <c r="AM196" i="2"/>
  <c r="AK227" i="2"/>
  <c r="AF394" i="2"/>
  <c r="AF191" i="2"/>
  <c r="AG46" i="2"/>
  <c r="AG394" i="2"/>
  <c r="AG191" i="2"/>
  <c r="AG227" i="2"/>
  <c r="AG343" i="2"/>
  <c r="AL113" i="2"/>
  <c r="AM394" i="2"/>
  <c r="AK191" i="2"/>
  <c r="AF260" i="2"/>
  <c r="AJ236" i="2"/>
  <c r="AJ260" i="2"/>
  <c r="AN256" i="2"/>
  <c r="AL343" i="2"/>
  <c r="AM113" i="2"/>
  <c r="AJ256" i="2"/>
  <c r="AK255" i="2"/>
  <c r="AK256" i="2"/>
  <c r="AK46" i="2"/>
  <c r="AD113" i="2"/>
  <c r="AI113" i="2"/>
  <c r="AH46" i="2"/>
  <c r="AH256" i="2"/>
  <c r="AM227" i="2"/>
  <c r="AN236" i="2"/>
  <c r="AJ254" i="2"/>
  <c r="AI394" i="2"/>
  <c r="AI191" i="2"/>
  <c r="AL256" i="2"/>
  <c r="AH343" i="2"/>
  <c r="AJ196" i="2"/>
  <c r="AG58" i="2"/>
  <c r="AG89" i="2"/>
  <c r="AG91" i="2"/>
  <c r="AD236" i="2"/>
  <c r="AI236" i="2"/>
  <c r="AG236" i="2"/>
  <c r="AH236" i="2"/>
  <c r="AK236" i="2"/>
  <c r="AL236" i="2"/>
  <c r="AE236" i="2"/>
  <c r="AM236" i="2"/>
  <c r="AG299" i="2"/>
  <c r="AG60" i="2"/>
  <c r="AG139" i="2"/>
  <c r="AG237" i="2"/>
  <c r="AG284" i="2"/>
  <c r="AG370" i="2"/>
  <c r="AG48" i="2"/>
  <c r="AG121" i="2"/>
  <c r="AG148" i="2"/>
  <c r="AG166" i="2"/>
  <c r="AG270" i="2"/>
  <c r="AG311" i="2"/>
  <c r="AG29" i="2"/>
  <c r="AG324" i="2"/>
  <c r="AG347" i="2"/>
  <c r="AG357" i="2"/>
  <c r="AG90" i="2"/>
  <c r="AG274" i="2"/>
  <c r="AG325" i="2"/>
  <c r="AG76" i="2"/>
  <c r="AG106" i="2"/>
  <c r="AG131" i="2"/>
  <c r="AG140" i="2"/>
  <c r="AG178" i="2"/>
  <c r="AG207" i="2"/>
  <c r="AG296" i="2"/>
  <c r="AG303" i="2"/>
  <c r="AG307" i="2"/>
  <c r="AG335" i="2"/>
  <c r="AG51" i="2"/>
  <c r="AG128" i="2"/>
  <c r="AG154" i="2"/>
  <c r="AG262" i="2"/>
  <c r="AG40" i="2"/>
  <c r="AD40" i="2"/>
  <c r="AG69" i="2"/>
  <c r="AG97" i="2"/>
  <c r="AG143" i="2"/>
  <c r="AG146" i="2"/>
  <c r="AG199" i="2"/>
  <c r="AG355" i="2"/>
  <c r="AG359" i="2"/>
  <c r="AG248" i="2"/>
  <c r="AG28" i="2"/>
  <c r="AG25" i="2"/>
  <c r="AG265" i="2"/>
  <c r="AD82" i="2"/>
  <c r="AG82" i="2"/>
  <c r="F405" i="2"/>
  <c r="F323" i="2"/>
  <c r="L323" i="2"/>
  <c r="L180" i="2"/>
  <c r="F219" i="2"/>
  <c r="L219" i="2"/>
  <c r="F18" i="2"/>
  <c r="L18" i="2"/>
  <c r="L252" i="2"/>
  <c r="K349" i="2"/>
  <c r="E262" i="2"/>
  <c r="K262" i="2"/>
  <c r="K203" i="2"/>
  <c r="F213" i="2"/>
  <c r="L213" i="2"/>
  <c r="F402" i="2"/>
  <c r="L402" i="2"/>
  <c r="F414" i="2"/>
  <c r="L414" i="2"/>
  <c r="E13" i="2"/>
  <c r="K13" i="2"/>
  <c r="F241" i="2"/>
  <c r="L241" i="2"/>
  <c r="K248" i="2"/>
  <c r="E399" i="2"/>
  <c r="E407" i="2"/>
  <c r="E129" i="2"/>
  <c r="K129" i="2"/>
  <c r="F68" i="2"/>
  <c r="L68" i="2"/>
  <c r="F344" i="2"/>
  <c r="L344" i="2"/>
  <c r="F396" i="2"/>
  <c r="L396" i="2"/>
  <c r="F407" i="2"/>
  <c r="L226" i="2"/>
  <c r="E76" i="2"/>
  <c r="K76" i="2"/>
  <c r="F160" i="2"/>
  <c r="L160" i="2"/>
  <c r="AD68" i="2"/>
  <c r="AG68" i="2"/>
  <c r="E156" i="2"/>
  <c r="K156" i="2"/>
  <c r="L267" i="2"/>
  <c r="E227" i="2"/>
  <c r="K227" i="2"/>
  <c r="F81" i="2"/>
  <c r="L81" i="2"/>
  <c r="E285" i="2"/>
  <c r="K285" i="2"/>
  <c r="K192" i="2"/>
  <c r="AD401" i="2"/>
  <c r="E404" i="2"/>
  <c r="E416" i="2"/>
  <c r="AD417" i="2"/>
  <c r="AG417" i="2"/>
  <c r="F53" i="2"/>
  <c r="E295" i="2"/>
  <c r="K295" i="2"/>
  <c r="F43" i="2"/>
  <c r="L43" i="2"/>
  <c r="E195" i="2"/>
  <c r="K195" i="2"/>
  <c r="E243" i="2"/>
  <c r="K243" i="2"/>
  <c r="F107" i="2"/>
  <c r="L107" i="2"/>
  <c r="E193" i="2"/>
  <c r="K193" i="2"/>
  <c r="F370" i="2"/>
  <c r="L370" i="2"/>
  <c r="F351" i="2"/>
  <c r="L351" i="2"/>
  <c r="E215" i="2"/>
  <c r="K215" i="2"/>
  <c r="E217" i="2"/>
  <c r="K217" i="2"/>
  <c r="F250" i="2"/>
  <c r="L250" i="2"/>
  <c r="E87" i="2"/>
  <c r="K87" i="2"/>
  <c r="F391" i="2"/>
  <c r="L391" i="2"/>
  <c r="E150" i="2"/>
  <c r="K150" i="2"/>
  <c r="F143" i="2"/>
  <c r="L143" i="2"/>
  <c r="E341" i="2"/>
  <c r="K341" i="2"/>
  <c r="E136" i="2"/>
  <c r="K136" i="2"/>
  <c r="F61" i="2"/>
  <c r="L61" i="2"/>
  <c r="F24" i="2"/>
  <c r="L24" i="2"/>
  <c r="F176" i="2"/>
  <c r="L176" i="2"/>
  <c r="E61" i="2"/>
  <c r="K61" i="2"/>
  <c r="E216" i="2"/>
  <c r="K216" i="2"/>
  <c r="E293" i="2"/>
  <c r="K293" i="2"/>
  <c r="K210" i="2"/>
  <c r="AD15" i="2"/>
  <c r="AG15" i="2"/>
  <c r="E321" i="2"/>
  <c r="K321" i="2"/>
  <c r="K355" i="2"/>
  <c r="L359" i="2"/>
  <c r="F198" i="2"/>
  <c r="L198" i="2"/>
  <c r="E225" i="2"/>
  <c r="K225" i="2"/>
  <c r="K183" i="2"/>
  <c r="E183" i="2"/>
  <c r="F114" i="2"/>
  <c r="L114" i="2"/>
  <c r="F177" i="2"/>
  <c r="L177" i="2"/>
  <c r="K26" i="2"/>
  <c r="E105" i="2"/>
  <c r="K105" i="2"/>
  <c r="E17" i="2"/>
  <c r="K17" i="2"/>
  <c r="AD258" i="2"/>
  <c r="AG258" i="2"/>
  <c r="K137" i="2"/>
  <c r="L223" i="2"/>
  <c r="K283" i="2"/>
  <c r="F408" i="2"/>
  <c r="K392" i="2"/>
  <c r="E185" i="2"/>
  <c r="K185" i="2"/>
  <c r="F120" i="2"/>
  <c r="L120" i="2"/>
  <c r="F172" i="2"/>
  <c r="L172" i="2"/>
  <c r="L330" i="2"/>
  <c r="F123" i="2"/>
  <c r="L123" i="2"/>
  <c r="F260" i="2"/>
  <c r="L260" i="2"/>
  <c r="F362" i="2"/>
  <c r="L362" i="2"/>
  <c r="F130" i="2"/>
  <c r="L130" i="2"/>
  <c r="F31" i="2"/>
  <c r="L31" i="2"/>
  <c r="L32" i="2"/>
  <c r="AG205" i="2"/>
  <c r="AD190" i="2"/>
  <c r="AG190" i="2"/>
  <c r="AD8" i="2"/>
  <c r="AG8" i="2"/>
  <c r="E340" i="2"/>
  <c r="K340" i="2"/>
  <c r="E421" i="2"/>
  <c r="K421" i="2"/>
  <c r="F292" i="2"/>
  <c r="L292" i="2"/>
  <c r="K333" i="2"/>
  <c r="E199" i="2"/>
  <c r="K199" i="2"/>
  <c r="E77" i="2"/>
  <c r="K77" i="2"/>
  <c r="AD259" i="2"/>
  <c r="AG259" i="2"/>
  <c r="L365" i="2"/>
  <c r="E318" i="2"/>
  <c r="K318" i="2"/>
  <c r="E378" i="2"/>
  <c r="F333" i="2"/>
  <c r="L333" i="2"/>
  <c r="F383" i="2"/>
  <c r="L383" i="2"/>
  <c r="E255" i="2"/>
  <c r="K255" i="2"/>
  <c r="L259" i="2"/>
  <c r="F40" i="2"/>
  <c r="L40" i="2"/>
  <c r="E62" i="2"/>
  <c r="K62" i="2"/>
  <c r="K55" i="2"/>
  <c r="AD173" i="2"/>
  <c r="AG173" i="2"/>
  <c r="AG213" i="2"/>
  <c r="AD108" i="2"/>
  <c r="E97" i="2"/>
  <c r="K97" i="2"/>
  <c r="E143" i="2"/>
  <c r="K143" i="2"/>
  <c r="E220" i="2"/>
  <c r="K220" i="2"/>
  <c r="AD160" i="2"/>
  <c r="F416" i="2"/>
  <c r="AD95" i="2"/>
  <c r="AG95" i="2"/>
  <c r="L88" i="2"/>
  <c r="F42" i="2"/>
  <c r="L42" i="2"/>
  <c r="E10" i="2"/>
  <c r="K10" i="2"/>
  <c r="F315" i="2"/>
  <c r="L315" i="2"/>
  <c r="E336" i="2"/>
  <c r="K336" i="2"/>
  <c r="F187" i="2"/>
  <c r="F209" i="2"/>
  <c r="L209" i="2"/>
  <c r="E142" i="2"/>
  <c r="K142" i="2"/>
  <c r="F6" i="2"/>
  <c r="L6" i="2"/>
  <c r="AD423" i="2"/>
  <c r="AG423" i="2"/>
  <c r="E68" i="2"/>
  <c r="K68" i="2"/>
  <c r="L58" i="2"/>
  <c r="F179" i="2"/>
  <c r="L179" i="2"/>
  <c r="E24" i="2"/>
  <c r="K24" i="2"/>
  <c r="L108" i="2"/>
  <c r="E45" i="2"/>
  <c r="K45" i="2"/>
  <c r="E121" i="2"/>
  <c r="K121" i="2"/>
  <c r="F84" i="2"/>
  <c r="L84" i="2"/>
  <c r="L271" i="2"/>
  <c r="L90" i="2"/>
  <c r="E189" i="2"/>
  <c r="K189" i="2"/>
  <c r="E197" i="2"/>
  <c r="K197" i="2"/>
  <c r="AD19" i="2"/>
  <c r="AG19" i="2"/>
  <c r="E100" i="2"/>
  <c r="K100" i="2"/>
  <c r="F35" i="2"/>
  <c r="L35" i="2"/>
  <c r="E360" i="2"/>
  <c r="K360" i="2"/>
  <c r="K353" i="2"/>
  <c r="L316" i="2"/>
  <c r="E213" i="2"/>
  <c r="K213" i="2"/>
  <c r="L185" i="2"/>
  <c r="F97" i="2"/>
  <c r="L97" i="2"/>
  <c r="AG20" i="2"/>
  <c r="E394" i="2"/>
  <c r="K394" i="2"/>
  <c r="E131" i="2"/>
  <c r="K131" i="2"/>
  <c r="E80" i="2"/>
  <c r="K80" i="2"/>
  <c r="K124" i="2"/>
  <c r="AD158" i="2"/>
  <c r="AG158" i="2"/>
  <c r="AD233" i="2"/>
  <c r="AG233" i="2"/>
  <c r="E103" i="2"/>
  <c r="K103" i="2"/>
  <c r="K372" i="2"/>
  <c r="K329" i="2"/>
  <c r="L218" i="2"/>
  <c r="F34" i="2"/>
  <c r="L34" i="2"/>
  <c r="F41" i="2"/>
  <c r="L41" i="2"/>
  <c r="AG421" i="2"/>
  <c r="L377" i="2"/>
  <c r="E287" i="2"/>
  <c r="K287" i="2"/>
  <c r="E317" i="2"/>
  <c r="K317" i="2"/>
  <c r="E165" i="2"/>
  <c r="K165" i="2"/>
  <c r="F412" i="2"/>
  <c r="F95" i="2"/>
  <c r="L95" i="2"/>
  <c r="E35" i="2"/>
  <c r="K35" i="2"/>
  <c r="E133" i="2"/>
  <c r="K133" i="2"/>
  <c r="E191" i="2"/>
  <c r="K191" i="2"/>
  <c r="F89" i="2"/>
  <c r="L89" i="2"/>
  <c r="F138" i="2"/>
  <c r="L138" i="2"/>
  <c r="E44" i="2"/>
  <c r="K44" i="2"/>
  <c r="L45" i="2"/>
  <c r="F363" i="2"/>
  <c r="L363" i="2"/>
  <c r="E373" i="2"/>
  <c r="K373" i="2"/>
  <c r="K178" i="2"/>
  <c r="K172" i="2"/>
  <c r="AD41" i="2"/>
  <c r="AG41" i="2"/>
  <c r="AG208" i="2"/>
  <c r="F74" i="2"/>
  <c r="L74" i="2"/>
  <c r="K231" i="2"/>
  <c r="E209" i="2"/>
  <c r="K209" i="2"/>
  <c r="L255" i="2"/>
  <c r="K395" i="2"/>
  <c r="F116" i="2"/>
  <c r="L116" i="2"/>
  <c r="L37" i="2"/>
  <c r="E348" i="2"/>
  <c r="K348" i="2"/>
  <c r="E266" i="2"/>
  <c r="K266" i="2"/>
  <c r="E242" i="2"/>
  <c r="K242" i="2"/>
  <c r="K229" i="2"/>
  <c r="E301" i="2"/>
  <c r="K301" i="2"/>
  <c r="E241" i="2"/>
  <c r="K241" i="2"/>
  <c r="L210" i="2"/>
  <c r="E319" i="2"/>
  <c r="K319" i="2"/>
  <c r="L168" i="2"/>
  <c r="F91" i="2"/>
  <c r="L91" i="2"/>
  <c r="E16" i="2"/>
  <c r="K16" i="2"/>
  <c r="E19" i="2"/>
  <c r="K19" i="2"/>
  <c r="E18" i="2"/>
  <c r="K18" i="2"/>
  <c r="AD241" i="2"/>
  <c r="AG241" i="2"/>
  <c r="AD27" i="2"/>
  <c r="AG27" i="2"/>
  <c r="L224" i="2"/>
  <c r="L329" i="2"/>
  <c r="E135" i="2"/>
  <c r="K135" i="2"/>
  <c r="E265" i="2"/>
  <c r="K265" i="2"/>
  <c r="E327" i="2"/>
  <c r="K327" i="2"/>
  <c r="F188" i="2"/>
  <c r="L188" i="2"/>
  <c r="E280" i="2"/>
  <c r="K280" i="2"/>
  <c r="F296" i="2"/>
  <c r="L296" i="2"/>
  <c r="E284" i="2"/>
  <c r="K284" i="2"/>
  <c r="F154" i="2"/>
  <c r="L154" i="2"/>
  <c r="L72" i="2"/>
  <c r="F293" i="2"/>
  <c r="L293" i="2"/>
  <c r="F304" i="2"/>
  <c r="L304" i="2"/>
  <c r="E335" i="2"/>
  <c r="F240" i="2"/>
  <c r="L240" i="2"/>
  <c r="F169" i="2"/>
  <c r="L169" i="2"/>
  <c r="F318" i="2"/>
  <c r="L318" i="2"/>
  <c r="AG18" i="2"/>
  <c r="AG88" i="2"/>
  <c r="E371" i="2"/>
  <c r="K371" i="2"/>
  <c r="F321" i="2"/>
  <c r="L321" i="2"/>
  <c r="E300" i="2"/>
  <c r="K300" i="2"/>
  <c r="E298" i="2"/>
  <c r="K298" i="2"/>
  <c r="E297" i="2"/>
  <c r="K297" i="2"/>
  <c r="F182" i="2"/>
  <c r="L182" i="2"/>
  <c r="E107" i="2"/>
  <c r="K107" i="2"/>
  <c r="F295" i="2"/>
  <c r="F294" i="2"/>
  <c r="L294" i="2"/>
  <c r="AG147" i="2"/>
  <c r="E71" i="2"/>
  <c r="K71" i="2"/>
  <c r="AF256" i="2"/>
  <c r="AG256" i="2"/>
  <c r="AI256" i="2"/>
  <c r="AG30" i="2"/>
  <c r="AN30" i="2"/>
  <c r="L319" i="2"/>
  <c r="F272" i="2"/>
  <c r="L272" i="2"/>
  <c r="E154" i="2"/>
  <c r="K154" i="2"/>
  <c r="F124" i="2"/>
  <c r="L124" i="2"/>
  <c r="F66" i="2"/>
  <c r="L66" i="2"/>
  <c r="E64" i="2"/>
  <c r="K64" i="2"/>
  <c r="E9" i="2"/>
  <c r="K9" i="2"/>
  <c r="E286" i="2"/>
  <c r="K286" i="2"/>
  <c r="E279" i="2"/>
  <c r="K279" i="2"/>
  <c r="F242" i="2"/>
  <c r="L242" i="2"/>
  <c r="F232" i="2"/>
  <c r="L232" i="2"/>
  <c r="E332" i="2"/>
  <c r="K332" i="2"/>
  <c r="F327" i="2"/>
  <c r="L327" i="2"/>
  <c r="E306" i="2"/>
  <c r="K306" i="2"/>
  <c r="F276" i="2"/>
  <c r="F273" i="2"/>
  <c r="L273" i="2"/>
  <c r="F245" i="2"/>
  <c r="L245" i="2"/>
  <c r="F164" i="2"/>
  <c r="L164" i="2"/>
  <c r="F149" i="2"/>
  <c r="L149" i="2"/>
  <c r="E134" i="2"/>
  <c r="K134" i="2"/>
  <c r="F100" i="2"/>
  <c r="L100" i="2"/>
  <c r="E46" i="2"/>
  <c r="K46" i="2"/>
  <c r="F225" i="2"/>
  <c r="L225" i="2"/>
  <c r="F203" i="2"/>
  <c r="L203" i="2"/>
  <c r="L337" i="2"/>
  <c r="E282" i="2"/>
  <c r="K282" i="2"/>
  <c r="E204" i="2"/>
  <c r="F202" i="2"/>
  <c r="L202" i="2"/>
  <c r="E146" i="2"/>
  <c r="K146" i="2"/>
  <c r="E114" i="2"/>
  <c r="K114" i="2"/>
  <c r="E89" i="2"/>
  <c r="K89" i="2"/>
  <c r="F67" i="2"/>
  <c r="L67" i="2"/>
  <c r="F47" i="2"/>
  <c r="L47" i="2"/>
  <c r="F244" i="2"/>
  <c r="L244" i="2"/>
  <c r="F192" i="2"/>
  <c r="L192" i="2"/>
  <c r="F342" i="2"/>
  <c r="L342" i="2"/>
  <c r="F340" i="2"/>
  <c r="L340" i="2"/>
  <c r="F263" i="2"/>
  <c r="L263" i="2"/>
  <c r="F220" i="2"/>
  <c r="L220" i="2"/>
  <c r="F167" i="2"/>
  <c r="L167" i="2"/>
  <c r="L132" i="2"/>
  <c r="F111" i="2"/>
  <c r="L111" i="2"/>
  <c r="E110" i="2"/>
  <c r="K110" i="2"/>
  <c r="E70" i="2"/>
  <c r="K70" i="2"/>
  <c r="E63" i="2"/>
  <c r="K63" i="2"/>
  <c r="E60" i="2"/>
  <c r="K60" i="2"/>
  <c r="E56" i="2"/>
  <c r="K56" i="2"/>
  <c r="F161" i="2"/>
  <c r="L161" i="2"/>
  <c r="E37" i="2"/>
  <c r="K37" i="2"/>
  <c r="AD336" i="2"/>
  <c r="F302" i="2"/>
  <c r="L302" i="2"/>
  <c r="E240" i="2"/>
  <c r="K240" i="2"/>
  <c r="E164" i="2"/>
  <c r="K164" i="2"/>
  <c r="F125" i="2"/>
  <c r="L125" i="2"/>
  <c r="E106" i="2"/>
  <c r="K106" i="2"/>
  <c r="F102" i="2"/>
  <c r="L102" i="2"/>
  <c r="E83" i="2"/>
  <c r="K83" i="2"/>
  <c r="F70" i="2"/>
  <c r="L70" i="2"/>
  <c r="F60" i="2"/>
  <c r="L60" i="2"/>
  <c r="F56" i="2"/>
  <c r="L56" i="2"/>
  <c r="E244" i="2"/>
  <c r="K244" i="2"/>
  <c r="E161" i="2"/>
  <c r="K161" i="2"/>
  <c r="F5" i="2"/>
  <c r="L5" i="2"/>
  <c r="E323" i="2"/>
  <c r="K323" i="2"/>
  <c r="F282" i="2"/>
  <c r="L282" i="2"/>
  <c r="E141" i="2"/>
  <c r="K141" i="2"/>
  <c r="E98" i="2"/>
  <c r="K98" i="2"/>
  <c r="E72" i="2"/>
  <c r="K72" i="2"/>
  <c r="E66" i="2"/>
  <c r="K66" i="2"/>
  <c r="L12" i="2"/>
  <c r="E278" i="2"/>
  <c r="K278" i="2"/>
  <c r="AG31" i="2"/>
  <c r="AN31" i="2"/>
  <c r="AD31" i="2"/>
  <c r="AE31" i="2"/>
  <c r="AG319" i="2"/>
  <c r="AD327" i="2"/>
  <c r="AG327" i="2"/>
  <c r="AD195" i="2"/>
  <c r="AG133" i="2"/>
  <c r="AG119" i="2"/>
  <c r="AI227" i="2"/>
  <c r="AI343" i="2"/>
  <c r="AN196" i="2"/>
  <c r="AN113" i="2"/>
  <c r="AN254" i="2"/>
  <c r="AN343" i="2"/>
  <c r="AD343" i="2"/>
  <c r="AE343" i="2"/>
  <c r="AF343" i="2"/>
  <c r="AN227" i="2"/>
  <c r="AL255" i="2"/>
  <c r="AL11" i="2"/>
  <c r="AL260" i="2"/>
  <c r="AL394" i="2"/>
  <c r="AL191" i="2"/>
  <c r="AL196" i="2"/>
  <c r="AK113" i="2"/>
  <c r="AK254" i="2"/>
  <c r="AK196" i="2"/>
  <c r="AK260" i="2"/>
  <c r="AJ394" i="2"/>
  <c r="AI255" i="2"/>
  <c r="AI11" i="2"/>
  <c r="AI260" i="2"/>
  <c r="AH196" i="2"/>
  <c r="AH260" i="2"/>
  <c r="AH113" i="2"/>
  <c r="AH254" i="2"/>
  <c r="AG286" i="2"/>
  <c r="K414" i="2"/>
  <c r="AG305" i="2"/>
  <c r="AG130" i="2"/>
  <c r="AG239" i="2"/>
  <c r="L403" i="2"/>
  <c r="AG414" i="2"/>
  <c r="AG174" i="2"/>
  <c r="AG111" i="2"/>
  <c r="AG45" i="2"/>
  <c r="AG80" i="2"/>
  <c r="AG155" i="2"/>
  <c r="AG14" i="2"/>
  <c r="L165" i="2"/>
  <c r="F165" i="2"/>
  <c r="AG375" i="2"/>
  <c r="AG16" i="2"/>
  <c r="AG117" i="2"/>
  <c r="L217" i="2"/>
  <c r="K219" i="2"/>
  <c r="K95" i="2"/>
  <c r="K96" i="2"/>
  <c r="E96" i="2"/>
  <c r="L184" i="2"/>
  <c r="K186" i="2"/>
  <c r="L78" i="2"/>
  <c r="L112" i="2"/>
  <c r="K120" i="2"/>
  <c r="E120" i="2"/>
  <c r="K274" i="2"/>
  <c r="E274" i="2"/>
  <c r="L195" i="2"/>
  <c r="F195" i="2"/>
  <c r="L308" i="2"/>
  <c r="L322" i="2"/>
  <c r="L331" i="2"/>
  <c r="F331" i="2"/>
  <c r="L399" i="2"/>
  <c r="K400" i="2"/>
  <c r="E400" i="2"/>
  <c r="L404" i="2"/>
  <c r="K405" i="2"/>
  <c r="K409" i="2"/>
  <c r="AG409" i="2"/>
  <c r="L413" i="2"/>
  <c r="AG413" i="2"/>
  <c r="L94" i="2"/>
  <c r="L206" i="2"/>
  <c r="AG289" i="2"/>
  <c r="K43" i="2"/>
  <c r="K78" i="2"/>
  <c r="L214" i="2"/>
  <c r="K218" i="2"/>
  <c r="L98" i="2"/>
  <c r="F98" i="2"/>
  <c r="L261" i="2"/>
  <c r="F261" i="2"/>
  <c r="L326" i="2"/>
  <c r="K160" i="2"/>
  <c r="AG291" i="2"/>
  <c r="L7" i="2"/>
  <c r="K23" i="2"/>
  <c r="L421" i="2"/>
  <c r="K386" i="2"/>
  <c r="L384" i="2"/>
  <c r="K363" i="2"/>
  <c r="L309" i="2"/>
  <c r="AG22" i="2"/>
  <c r="K393" i="2"/>
  <c r="L314" i="2"/>
  <c r="K234" i="2"/>
  <c r="L236" i="2"/>
  <c r="L233" i="2"/>
  <c r="F233" i="2"/>
  <c r="L64" i="2"/>
  <c r="K88" i="2"/>
  <c r="K366" i="2"/>
  <c r="E366" i="2"/>
  <c r="K190" i="2"/>
  <c r="L59" i="2"/>
  <c r="L20" i="2"/>
  <c r="K170" i="2"/>
  <c r="E170" i="2"/>
  <c r="K268" i="2"/>
  <c r="L166" i="2"/>
  <c r="K354" i="2"/>
  <c r="E354" i="2"/>
  <c r="L216" i="2"/>
  <c r="F216" i="2"/>
  <c r="L73" i="2"/>
  <c r="L305" i="2"/>
  <c r="L19" i="2"/>
  <c r="F19" i="2"/>
  <c r="K101" i="2"/>
  <c r="L317" i="2"/>
  <c r="K276" i="2"/>
  <c r="L126" i="2"/>
  <c r="L379" i="2"/>
  <c r="K344" i="2"/>
  <c r="L397" i="2"/>
  <c r="K422" i="2"/>
  <c r="K358" i="2"/>
  <c r="K342" i="2"/>
  <c r="K291" i="2"/>
  <c r="L212" i="2"/>
  <c r="L17" i="2"/>
  <c r="AG249" i="2"/>
  <c r="AD249" i="2"/>
  <c r="AG32" i="2"/>
  <c r="K42" i="2"/>
  <c r="K75" i="2"/>
  <c r="K48" i="2"/>
  <c r="L393" i="2"/>
  <c r="K307" i="2"/>
  <c r="E307" i="2"/>
  <c r="G307" i="2"/>
  <c r="K313" i="2"/>
  <c r="E313" i="2"/>
  <c r="L280" i="2"/>
  <c r="F280" i="2"/>
  <c r="L306" i="2"/>
  <c r="L16" i="2"/>
  <c r="L50" i="2"/>
  <c r="F50" i="2"/>
  <c r="L57" i="2"/>
  <c r="K182" i="2"/>
  <c r="L254" i="2"/>
  <c r="K377" i="2"/>
  <c r="K308" i="2"/>
  <c r="K151" i="2"/>
  <c r="L201" i="2"/>
  <c r="K41" i="2"/>
  <c r="K8" i="2"/>
  <c r="K364" i="2"/>
  <c r="L341" i="2"/>
  <c r="K232" i="2"/>
  <c r="E232" i="2"/>
  <c r="L117" i="2"/>
  <c r="K40" i="2"/>
  <c r="AG422" i="2"/>
  <c r="L87" i="2"/>
  <c r="L105" i="2"/>
  <c r="L249" i="2"/>
  <c r="K171" i="2"/>
  <c r="K296" i="2"/>
  <c r="L353" i="2"/>
  <c r="K357" i="2"/>
  <c r="K181" i="2"/>
  <c r="L30" i="2"/>
  <c r="AG419" i="2"/>
  <c r="K38" i="2"/>
  <c r="K180" i="2"/>
  <c r="K153" i="2"/>
  <c r="K188" i="2"/>
  <c r="E188" i="2"/>
  <c r="L354" i="2"/>
  <c r="K294" i="2"/>
  <c r="K387" i="2"/>
  <c r="E387" i="2"/>
  <c r="K221" i="2"/>
  <c r="K99" i="2"/>
  <c r="L290" i="2"/>
  <c r="L283" i="2"/>
  <c r="K201" i="2"/>
  <c r="L158" i="2"/>
  <c r="K28" i="2"/>
  <c r="K25" i="2"/>
  <c r="AG181" i="2"/>
  <c r="AD181" i="2"/>
  <c r="AG34" i="2"/>
  <c r="K50" i="2"/>
  <c r="K163" i="2"/>
  <c r="L287" i="2"/>
  <c r="K247" i="2"/>
  <c r="L256" i="2"/>
  <c r="K304" i="2"/>
  <c r="E304" i="2"/>
  <c r="L85" i="2"/>
  <c r="K419" i="2"/>
  <c r="AG142" i="2"/>
  <c r="K6" i="2"/>
  <c r="L13" i="2"/>
  <c r="L82" i="2"/>
  <c r="K139" i="2"/>
  <c r="L11" i="2"/>
  <c r="L173" i="2"/>
  <c r="K292" i="2"/>
  <c r="E292" i="2"/>
  <c r="K310" i="2"/>
  <c r="L334" i="2"/>
  <c r="L345" i="2"/>
  <c r="L361" i="2"/>
  <c r="L369" i="2"/>
  <c r="L356" i="2"/>
  <c r="L375" i="2"/>
  <c r="L291" i="2"/>
  <c r="L239" i="2"/>
  <c r="L189" i="2"/>
  <c r="K352" i="2"/>
  <c r="L289" i="2"/>
  <c r="K86" i="2"/>
  <c r="AG23" i="2"/>
  <c r="AG377" i="2"/>
  <c r="K11" i="2"/>
  <c r="K205" i="2"/>
  <c r="E205" i="2"/>
  <c r="L288" i="2"/>
  <c r="F288" i="2"/>
  <c r="K346" i="2"/>
  <c r="K384" i="2"/>
  <c r="AG24" i="2"/>
  <c r="K345" i="2"/>
  <c r="L394" i="2"/>
  <c r="L382" i="2"/>
  <c r="K208" i="2"/>
  <c r="K173" i="2"/>
  <c r="AG35" i="2"/>
  <c r="K93" i="2"/>
  <c r="L183" i="2"/>
  <c r="L199" i="2"/>
  <c r="L181" i="2"/>
  <c r="L387" i="2"/>
  <c r="L251" i="2"/>
  <c r="L194" i="2"/>
  <c r="L388" i="2"/>
  <c r="K378" i="2"/>
  <c r="K415" i="2"/>
  <c r="K322" i="2"/>
  <c r="K15" i="2"/>
  <c r="L205" i="2"/>
  <c r="L312" i="2"/>
  <c r="L237" i="2"/>
  <c r="L386" i="2"/>
  <c r="L262" i="2"/>
  <c r="K259" i="2"/>
  <c r="K337" i="2"/>
  <c r="L376" i="2"/>
  <c r="L208" i="2"/>
  <c r="K226" i="2"/>
  <c r="L46" i="2"/>
  <c r="L15" i="2"/>
  <c r="F15" i="2"/>
  <c r="L142" i="2"/>
  <c r="L140" i="2"/>
  <c r="L215" i="2"/>
  <c r="K158" i="2"/>
  <c r="L200" i="2"/>
  <c r="K81" i="2"/>
  <c r="E81" i="2"/>
  <c r="L186" i="2"/>
  <c r="K51" i="2"/>
  <c r="L9" i="2"/>
  <c r="K30" i="2"/>
  <c r="E30" i="2"/>
  <c r="L25" i="2"/>
  <c r="F25" i="2"/>
  <c r="L38" i="2"/>
  <c r="L75" i="2"/>
  <c r="K328" i="2"/>
  <c r="L174" i="2"/>
  <c r="L159" i="2"/>
  <c r="K31" i="2"/>
  <c r="L299" i="2"/>
  <c r="L336" i="2"/>
  <c r="L303" i="2"/>
  <c r="K206" i="2"/>
  <c r="L275" i="2"/>
  <c r="L285" i="2"/>
  <c r="K27" i="2"/>
  <c r="K168" i="2"/>
  <c r="L115" i="2"/>
  <c r="AG230" i="2"/>
  <c r="AG196" i="2"/>
  <c r="L349" i="2"/>
  <c r="L69" i="2"/>
  <c r="K223" i="2"/>
  <c r="K157" i="2"/>
  <c r="E157" i="2"/>
  <c r="G157" i="2"/>
  <c r="L77" i="2"/>
  <c r="L152" i="2"/>
  <c r="AG107" i="2"/>
  <c r="K155" i="2"/>
  <c r="K326" i="2"/>
  <c r="K222" i="2"/>
  <c r="L103" i="2"/>
  <c r="L372" i="2"/>
  <c r="K116" i="2"/>
  <c r="K39" i="2"/>
  <c r="K261" i="2"/>
  <c r="K84" i="2"/>
  <c r="L63" i="2"/>
  <c r="K368" i="2"/>
  <c r="L8" i="2"/>
  <c r="L145" i="2"/>
  <c r="K385" i="2"/>
  <c r="K258" i="2"/>
  <c r="K289" i="2"/>
  <c r="L268" i="2"/>
  <c r="L146" i="2"/>
  <c r="F146" i="2"/>
  <c r="K174" i="2"/>
  <c r="K117" i="2"/>
  <c r="K22" i="2"/>
  <c r="AG137" i="2"/>
  <c r="AD137" i="2"/>
  <c r="L162" i="2"/>
  <c r="K140" i="2"/>
  <c r="AG254" i="2"/>
  <c r="L324" i="2"/>
  <c r="K54" i="2"/>
  <c r="L136" i="2"/>
  <c r="K7" i="2"/>
  <c r="L155" i="2"/>
  <c r="K267" i="2"/>
  <c r="L281" i="2"/>
  <c r="K238" i="2"/>
  <c r="L231" i="2"/>
  <c r="K200" i="2"/>
  <c r="K123" i="2"/>
  <c r="L52" i="2"/>
  <c r="K119" i="2"/>
  <c r="K92" i="2"/>
  <c r="E92" i="2"/>
  <c r="AG115" i="2"/>
  <c r="AG216" i="2"/>
  <c r="AG271" i="2"/>
  <c r="K236" i="2"/>
  <c r="K253" i="2"/>
  <c r="L55" i="2"/>
  <c r="F55" i="2"/>
  <c r="AG75" i="2"/>
  <c r="L243" i="2"/>
  <c r="L297" i="2"/>
  <c r="F297" i="2"/>
  <c r="K230" i="2"/>
  <c r="K250" i="2"/>
  <c r="L247" i="2"/>
  <c r="L278" i="2"/>
  <c r="L171" i="2"/>
  <c r="AG180" i="2"/>
  <c r="K113" i="2"/>
  <c r="K162" i="2"/>
  <c r="L328" i="2"/>
  <c r="K20" i="2"/>
  <c r="L190" i="2"/>
  <c r="L343" i="2"/>
  <c r="L153" i="2"/>
  <c r="L92" i="2"/>
  <c r="AG206" i="2"/>
  <c r="K166" i="2"/>
  <c r="K302" i="2"/>
  <c r="K257" i="2"/>
  <c r="AG328" i="2"/>
  <c r="AG113" i="2"/>
  <c r="AG156" i="2"/>
  <c r="L28" i="2"/>
  <c r="K263" i="2"/>
  <c r="AG61" i="2"/>
  <c r="L367" i="2"/>
  <c r="L99" i="2"/>
  <c r="L378" i="2"/>
  <c r="K376" i="2"/>
  <c r="K202" i="2"/>
  <c r="L258" i="2"/>
  <c r="K74" i="2"/>
  <c r="L22" i="2"/>
  <c r="AG189" i="2"/>
  <c r="AG138" i="2"/>
  <c r="L221" i="2"/>
  <c r="L269" i="2"/>
  <c r="K5" i="2"/>
  <c r="AG290" i="2"/>
  <c r="AG10" i="2"/>
  <c r="AG49" i="2"/>
  <c r="AG9" i="2"/>
  <c r="AG17" i="2"/>
  <c r="AG310" i="2"/>
  <c r="AG109" i="2"/>
  <c r="AG55" i="2"/>
  <c r="AG33" i="2"/>
  <c r="AG6" i="2"/>
  <c r="AG317" i="2"/>
  <c r="AG56" i="2"/>
  <c r="K67" i="2"/>
  <c r="E67" i="2"/>
  <c r="K401" i="2"/>
  <c r="AG11" i="2"/>
  <c r="L409" i="2"/>
  <c r="AG301" i="2"/>
  <c r="AG93" i="2"/>
  <c r="AG103" i="2"/>
  <c r="AG210" i="2"/>
  <c r="AG260" i="2"/>
  <c r="AF113" i="2"/>
  <c r="AF46" i="2"/>
  <c r="AF196" i="2"/>
  <c r="AF227" i="2"/>
  <c r="F212" i="2"/>
  <c r="E226" i="2"/>
  <c r="E267" i="2"/>
  <c r="E163" i="2"/>
  <c r="F353" i="2"/>
  <c r="F73" i="2"/>
  <c r="E385" i="2"/>
  <c r="E230" i="2"/>
  <c r="F247" i="2"/>
  <c r="AD180" i="2"/>
  <c r="E221" i="2"/>
  <c r="E352" i="2"/>
  <c r="AD34" i="2"/>
  <c r="F75" i="2"/>
  <c r="E93" i="2"/>
  <c r="E171" i="2"/>
  <c r="E158" i="2"/>
  <c r="F159" i="2"/>
  <c r="F30" i="2"/>
  <c r="F343" i="2"/>
  <c r="E289" i="2"/>
  <c r="F275" i="2"/>
  <c r="E39" i="2"/>
  <c r="F28" i="2"/>
  <c r="F221" i="2"/>
  <c r="F308" i="2"/>
  <c r="AD94" i="2"/>
  <c r="E377" i="2"/>
  <c r="F103" i="2"/>
  <c r="F376" i="2"/>
  <c r="F46" i="2"/>
  <c r="E268" i="2"/>
  <c r="F378" i="2"/>
  <c r="F251" i="2"/>
  <c r="F388" i="2"/>
  <c r="F299" i="2"/>
  <c r="E174" i="2"/>
  <c r="E27" i="2"/>
  <c r="AD206" i="2"/>
  <c r="F152" i="2"/>
  <c r="E84" i="2"/>
  <c r="AD42" i="2"/>
  <c r="E42" i="2"/>
  <c r="E7" i="2"/>
  <c r="F87" i="2"/>
  <c r="F142" i="2"/>
  <c r="F281" i="2"/>
  <c r="E328" i="2"/>
  <c r="F387" i="2"/>
  <c r="E202" i="2"/>
  <c r="E168" i="2"/>
  <c r="AD138" i="2"/>
  <c r="AD219" i="2"/>
  <c r="E272" i="2"/>
  <c r="AD61" i="2"/>
  <c r="AD117" i="2"/>
  <c r="E173" i="2"/>
  <c r="F59" i="2"/>
  <c r="F140" i="2"/>
  <c r="E20" i="2"/>
  <c r="F183" i="2"/>
  <c r="F190" i="2"/>
  <c r="F287" i="2"/>
  <c r="F393" i="2"/>
  <c r="H393" i="2"/>
  <c r="E31" i="2"/>
  <c r="E238" i="2"/>
  <c r="E250" i="2"/>
  <c r="F268" i="2"/>
  <c r="F52" i="2"/>
  <c r="AD189" i="2"/>
  <c r="E326" i="2"/>
  <c r="E140" i="2"/>
  <c r="E364" i="2"/>
  <c r="F208" i="2"/>
  <c r="F289" i="2"/>
  <c r="F136" i="2"/>
  <c r="AD422" i="2"/>
  <c r="AD32" i="2"/>
  <c r="AD75" i="2"/>
  <c r="F145" i="2"/>
  <c r="F256" i="2"/>
  <c r="E376" i="2"/>
  <c r="F69" i="2"/>
  <c r="E117" i="2"/>
  <c r="E22" i="2"/>
  <c r="F77" i="2"/>
  <c r="E155" i="2"/>
  <c r="F269" i="2"/>
  <c r="F312" i="2"/>
  <c r="E8" i="2"/>
  <c r="F341" i="2"/>
  <c r="E51" i="2"/>
  <c r="F199" i="2"/>
  <c r="E247" i="2"/>
  <c r="F194" i="2"/>
  <c r="F85" i="2"/>
  <c r="F336" i="2"/>
  <c r="E206" i="2"/>
  <c r="F285" i="2"/>
  <c r="F153" i="2"/>
  <c r="F92" i="2"/>
  <c r="F115" i="2"/>
  <c r="E123" i="2"/>
  <c r="E162" i="2"/>
  <c r="E236" i="2"/>
  <c r="E263" i="2"/>
  <c r="E139" i="2"/>
  <c r="E86" i="2"/>
  <c r="E234" i="2"/>
  <c r="E357" i="2"/>
  <c r="E116" i="2"/>
  <c r="E41" i="2"/>
  <c r="F9" i="2"/>
  <c r="F215" i="2"/>
  <c r="E54" i="2"/>
  <c r="AD216" i="2"/>
  <c r="F158" i="2"/>
  <c r="F162" i="2"/>
  <c r="F305" i="2"/>
  <c r="F231" i="2"/>
  <c r="AD282" i="2"/>
  <c r="E401" i="2"/>
  <c r="F217" i="2"/>
  <c r="AD23" i="2"/>
  <c r="F237" i="2"/>
  <c r="E384" i="2"/>
  <c r="E23" i="2"/>
  <c r="E291" i="2"/>
  <c r="E403" i="2"/>
  <c r="E346" i="2"/>
  <c r="AD291" i="2"/>
  <c r="AD298" i="2"/>
  <c r="E405" i="2"/>
  <c r="E108" i="2"/>
  <c r="F141" i="2"/>
  <c r="E310" i="2"/>
  <c r="F409" i="2"/>
  <c r="E153" i="2"/>
  <c r="F361" i="2"/>
  <c r="F413" i="2"/>
  <c r="F156" i="2"/>
  <c r="E337" i="2"/>
  <c r="AD399" i="2"/>
  <c r="F117" i="2"/>
  <c r="E397" i="2"/>
  <c r="F406" i="2"/>
  <c r="E386" i="2"/>
  <c r="E218" i="2"/>
  <c r="F399" i="2"/>
  <c r="F254" i="2"/>
  <c r="F16" i="2"/>
  <c r="F189" i="2"/>
  <c r="AD413" i="2"/>
  <c r="E186" i="2"/>
  <c r="F174" i="2"/>
  <c r="F372" i="2"/>
  <c r="E200" i="2"/>
  <c r="F112" i="2"/>
  <c r="E409" i="2"/>
  <c r="E160" i="2"/>
  <c r="E222" i="2"/>
  <c r="F63" i="2"/>
  <c r="F394" i="2"/>
  <c r="F127" i="2"/>
  <c r="E15" i="2"/>
  <c r="F367" i="2"/>
  <c r="F375" i="2"/>
  <c r="H375" i="2"/>
  <c r="F410" i="2"/>
  <c r="F322" i="2"/>
  <c r="F201" i="2"/>
  <c r="E219" i="2"/>
  <c r="AD142" i="2"/>
  <c r="F354" i="2"/>
  <c r="F403" i="2"/>
  <c r="AD276" i="2"/>
  <c r="AD289" i="2"/>
  <c r="AD287" i="2"/>
  <c r="AD398" i="2"/>
  <c r="AD414" i="2"/>
  <c r="F13" i="2"/>
  <c r="F206" i="2"/>
  <c r="F386" i="2"/>
  <c r="E99" i="2"/>
  <c r="AD407" i="2"/>
  <c r="F326" i="2"/>
  <c r="E182" i="2"/>
  <c r="F309" i="2"/>
  <c r="E308" i="2"/>
  <c r="E201" i="2"/>
  <c r="F57" i="2"/>
  <c r="F184" i="2"/>
  <c r="F262" i="2"/>
  <c r="F415" i="2"/>
  <c r="F298" i="2"/>
  <c r="E345" i="2"/>
  <c r="E33" i="2"/>
  <c r="E43" i="2"/>
  <c r="F7" i="2"/>
  <c r="F291" i="2"/>
  <c r="F205" i="2"/>
  <c r="E28" i="2"/>
  <c r="E296" i="2"/>
  <c r="F355" i="2"/>
  <c r="E276" i="2"/>
  <c r="F239" i="2"/>
  <c r="F421" i="2"/>
  <c r="F314" i="2"/>
  <c r="E180" i="2"/>
  <c r="AD419" i="2"/>
  <c r="E115" i="2"/>
  <c r="F356" i="2"/>
  <c r="F82" i="2"/>
  <c r="F317" i="2"/>
  <c r="F94" i="2"/>
  <c r="E208" i="2"/>
  <c r="E414" i="2"/>
  <c r="F78" i="2"/>
  <c r="F243" i="2"/>
  <c r="F400" i="2"/>
  <c r="F385" i="2"/>
  <c r="F186" i="2"/>
  <c r="AD409" i="2"/>
  <c r="AD24" i="2"/>
  <c r="E393" i="2"/>
  <c r="F173" i="2"/>
  <c r="AD420" i="2"/>
  <c r="F236" i="2"/>
  <c r="AD22" i="2"/>
  <c r="E422" i="2"/>
  <c r="E78" i="2"/>
  <c r="AD402" i="2"/>
  <c r="F249" i="2"/>
  <c r="F20" i="2"/>
  <c r="E88" i="2"/>
  <c r="E151" i="2"/>
  <c r="F345" i="2"/>
  <c r="F171" i="2"/>
  <c r="E358" i="2"/>
  <c r="F384" i="2"/>
  <c r="E322" i="2"/>
  <c r="F200" i="2"/>
  <c r="E11" i="2"/>
  <c r="E398" i="2"/>
  <c r="E6" i="2"/>
  <c r="AN192" i="2"/>
  <c r="AN65" i="2"/>
  <c r="E333" i="2"/>
  <c r="F332" i="2"/>
  <c r="F328" i="2"/>
  <c r="F306" i="2"/>
  <c r="F223" i="2"/>
  <c r="F105" i="2"/>
  <c r="F90" i="2"/>
  <c r="F72" i="2"/>
  <c r="E40" i="2"/>
  <c r="F12" i="2"/>
  <c r="E248" i="2"/>
  <c r="F226" i="2"/>
  <c r="F38" i="2"/>
  <c r="F36" i="2"/>
  <c r="E344" i="2"/>
  <c r="F359" i="2"/>
  <c r="E390" i="2"/>
  <c r="F382" i="2"/>
  <c r="AD286" i="2"/>
  <c r="F349" i="2"/>
  <c r="F228" i="2"/>
  <c r="E178" i="2"/>
  <c r="AD301" i="2"/>
  <c r="Z319" i="2"/>
  <c r="E38" i="2"/>
  <c r="F397" i="2"/>
  <c r="AD10" i="2"/>
  <c r="E113" i="2"/>
  <c r="E372" i="2"/>
  <c r="AD57" i="2"/>
  <c r="AE57" i="2"/>
  <c r="AD64" i="2"/>
  <c r="AD319" i="2"/>
  <c r="AD297" i="2"/>
  <c r="AD369" i="2"/>
  <c r="AD192" i="2"/>
  <c r="AD252" i="2"/>
  <c r="AD11" i="2"/>
  <c r="AD201" i="2"/>
  <c r="AD284" i="2"/>
  <c r="AD80" i="2"/>
  <c r="AD140" i="2"/>
  <c r="AD373" i="2"/>
  <c r="AD363" i="2"/>
  <c r="AD77" i="2"/>
  <c r="AD366" i="2"/>
  <c r="AD78" i="2"/>
  <c r="AD329" i="2"/>
  <c r="AD314" i="2"/>
  <c r="AD124" i="2"/>
  <c r="AD395" i="2"/>
  <c r="AD63" i="2"/>
  <c r="AD316" i="2"/>
  <c r="AD49" i="2"/>
  <c r="AD317" i="2"/>
  <c r="AE317" i="2"/>
  <c r="AD290" i="2"/>
  <c r="AD294" i="2"/>
  <c r="AD96" i="2"/>
  <c r="AD145" i="2"/>
  <c r="AD265" i="2"/>
  <c r="AD70" i="2"/>
  <c r="AD207" i="2"/>
  <c r="AD323" i="2"/>
  <c r="AD97" i="2"/>
  <c r="AD246" i="2"/>
  <c r="AD222" i="2"/>
  <c r="AD212" i="2"/>
  <c r="AD354" i="2"/>
  <c r="AD155" i="2"/>
  <c r="AD346" i="2"/>
  <c r="AD72" i="2"/>
  <c r="AD110" i="2"/>
  <c r="AD359" i="2"/>
  <c r="AD397" i="2"/>
  <c r="AD299" i="2"/>
  <c r="AD73" i="2"/>
  <c r="AD275" i="2"/>
  <c r="AD122" i="2"/>
  <c r="AD199" i="2"/>
  <c r="AD193" i="2"/>
  <c r="AD277" i="2"/>
  <c r="AE277" i="2"/>
  <c r="F301" i="2"/>
  <c r="AD88" i="2"/>
  <c r="AD30" i="2"/>
  <c r="AD17" i="2"/>
  <c r="AD111" i="2"/>
  <c r="AD345" i="2"/>
  <c r="AD18" i="2"/>
  <c r="AD100" i="2"/>
  <c r="AD115" i="2"/>
  <c r="AD311" i="2"/>
  <c r="AD302" i="2"/>
  <c r="AD324" i="2"/>
  <c r="AD84" i="2"/>
  <c r="AD120" i="2"/>
  <c r="AD268" i="2"/>
  <c r="AD214" i="2"/>
  <c r="AD89" i="2"/>
  <c r="AD310" i="2"/>
  <c r="AD45" i="2"/>
  <c r="AD121" i="2"/>
  <c r="AD305" i="2"/>
  <c r="AD353" i="2"/>
  <c r="AD274" i="2"/>
  <c r="AE274" i="2"/>
  <c r="AD123" i="2"/>
  <c r="AD223" i="2"/>
  <c r="AD342" i="2"/>
  <c r="AD391" i="2"/>
  <c r="AD130" i="2"/>
  <c r="AD170" i="2"/>
  <c r="AD229" i="2"/>
  <c r="AD234" i="2"/>
  <c r="AD357" i="2"/>
  <c r="AD127" i="2"/>
  <c r="AD144" i="2"/>
  <c r="AD7" i="2"/>
  <c r="AD280" i="2"/>
  <c r="AD91" i="2"/>
  <c r="AD136" i="2"/>
  <c r="AD133" i="2"/>
  <c r="AD394" i="2"/>
  <c r="AD256" i="2"/>
  <c r="AD257" i="2"/>
  <c r="AD182" i="2"/>
  <c r="AD309" i="2"/>
  <c r="AD90" i="2"/>
  <c r="AD55" i="2"/>
  <c r="AD131" i="2"/>
  <c r="AD147" i="2"/>
  <c r="AD335" i="2"/>
  <c r="AD56" i="2"/>
  <c r="AD243" i="2"/>
  <c r="AD9" i="2"/>
  <c r="AD244" i="2"/>
  <c r="AD217" i="2"/>
  <c r="AD253" i="2"/>
  <c r="AD273" i="2"/>
  <c r="AD60" i="2"/>
  <c r="AD139" i="2"/>
  <c r="AD333" i="2"/>
  <c r="AD47" i="2"/>
  <c r="AD166" i="2"/>
  <c r="AD187" i="2"/>
  <c r="AD328" i="2"/>
  <c r="AD204" i="2"/>
  <c r="AD271" i="2"/>
  <c r="AD307" i="2"/>
  <c r="AD128" i="2"/>
  <c r="AD304" i="2"/>
  <c r="AD331" i="2"/>
  <c r="AD102" i="2"/>
  <c r="AD198" i="2"/>
  <c r="AD283" i="2"/>
  <c r="AD148" i="2"/>
  <c r="AD29" i="2"/>
  <c r="AD224" i="2"/>
  <c r="AD103" i="2"/>
  <c r="AD106" i="2"/>
  <c r="AD178" i="2"/>
  <c r="AD296" i="2"/>
  <c r="AD388" i="2"/>
  <c r="AD154" i="2"/>
  <c r="AD262" i="2"/>
  <c r="AD119" i="2"/>
  <c r="AD228" i="2"/>
  <c r="AD385" i="2"/>
  <c r="AD79" i="2"/>
  <c r="F286" i="2"/>
  <c r="E277" i="2"/>
  <c r="F193" i="2"/>
  <c r="F51" i="2"/>
  <c r="AD288" i="2"/>
  <c r="E192" i="2"/>
  <c r="AD251" i="2"/>
  <c r="AD218" i="2"/>
  <c r="F147" i="2"/>
  <c r="AD65" i="2"/>
  <c r="F255" i="2"/>
  <c r="AD152" i="2"/>
  <c r="AD54" i="2"/>
  <c r="AD39" i="2"/>
  <c r="AD161" i="2"/>
  <c r="AD38" i="2"/>
  <c r="AD53" i="2"/>
  <c r="AE53" i="2"/>
  <c r="AF53" i="2"/>
  <c r="E261" i="2"/>
  <c r="AE256" i="2"/>
  <c r="AD46" i="2"/>
  <c r="AE170" i="2"/>
  <c r="H175" i="2"/>
  <c r="H125" i="2"/>
  <c r="AE222" i="2"/>
  <c r="AE161" i="2"/>
  <c r="AE33" i="2"/>
  <c r="AD33" i="2"/>
  <c r="AE239" i="2"/>
  <c r="AD239" i="2"/>
  <c r="AE58" i="2"/>
  <c r="AD58" i="2"/>
  <c r="AD227" i="2"/>
  <c r="H382" i="2"/>
  <c r="H349" i="2"/>
  <c r="H346" i="2"/>
  <c r="G378" i="2"/>
  <c r="AE378" i="2"/>
  <c r="AD378" i="2"/>
  <c r="G365" i="2"/>
  <c r="AE288" i="2"/>
  <c r="AD255" i="2"/>
  <c r="AD191" i="2"/>
  <c r="AE191" i="2"/>
  <c r="AD386" i="2"/>
  <c r="AD383" i="2"/>
  <c r="AD372" i="2"/>
  <c r="AD364" i="2"/>
  <c r="AD355" i="2"/>
  <c r="AD349" i="2"/>
  <c r="AD338" i="2"/>
  <c r="AD300" i="2"/>
  <c r="AD270" i="2"/>
  <c r="AD266" i="2"/>
  <c r="AD237" i="2"/>
  <c r="AD93" i="2"/>
  <c r="AD28" i="2"/>
  <c r="AD114" i="2"/>
  <c r="AD202" i="2"/>
  <c r="AD344" i="2"/>
  <c r="AD337" i="2"/>
  <c r="AD21" i="2"/>
  <c r="AD175" i="2"/>
  <c r="AD306" i="2"/>
  <c r="AD322" i="2"/>
  <c r="AD141" i="2"/>
  <c r="AD176" i="2"/>
  <c r="AD85" i="2"/>
  <c r="AE85" i="2"/>
  <c r="AD185" i="2"/>
  <c r="AD143" i="2"/>
  <c r="AD43" i="2"/>
  <c r="AD362" i="2"/>
  <c r="AD62" i="2"/>
  <c r="AD107" i="2"/>
  <c r="AD210" i="2"/>
  <c r="AD194" i="2"/>
  <c r="AD278" i="2"/>
  <c r="AE278" i="2"/>
  <c r="AD164" i="2"/>
  <c r="AD16" i="2"/>
  <c r="AE7" i="2"/>
  <c r="AD260" i="2"/>
  <c r="AE65" i="2"/>
  <c r="S403" i="2"/>
  <c r="AK398" i="2"/>
  <c r="AK399" i="2"/>
  <c r="AL403" i="2"/>
  <c r="AK401" i="2"/>
  <c r="AG399" i="2"/>
  <c r="AE356" i="2"/>
  <c r="AN255" i="2"/>
  <c r="AN11" i="2"/>
  <c r="AE315" i="2"/>
  <c r="AE212" i="2"/>
  <c r="AE28" i="2"/>
  <c r="AE21" i="2"/>
  <c r="G352" i="2"/>
  <c r="H176" i="2"/>
  <c r="H277" i="2"/>
  <c r="H186" i="2"/>
  <c r="AE6" i="2"/>
  <c r="G6" i="2"/>
  <c r="AE227" i="2"/>
  <c r="H227" i="2"/>
  <c r="H343" i="2"/>
  <c r="G146" i="2"/>
  <c r="AE201" i="2"/>
  <c r="H200" i="2"/>
  <c r="AE200" i="2"/>
  <c r="H194" i="2"/>
  <c r="AE194" i="2"/>
  <c r="G17" i="2"/>
  <c r="AE17" i="2"/>
  <c r="G191" i="2"/>
  <c r="G394" i="2"/>
  <c r="H150" i="2"/>
  <c r="G18" i="2"/>
  <c r="H312" i="2"/>
  <c r="AE254" i="2"/>
  <c r="H381" i="2"/>
  <c r="G272" i="2"/>
  <c r="H118" i="2"/>
  <c r="G217" i="2"/>
  <c r="AE217" i="2"/>
  <c r="AE30" i="2"/>
  <c r="AE149" i="2"/>
  <c r="AE375" i="2"/>
  <c r="G90" i="2"/>
  <c r="G332" i="2"/>
  <c r="G300" i="2"/>
  <c r="G260" i="2"/>
  <c r="G236" i="2"/>
  <c r="H156" i="2"/>
  <c r="G225" i="2"/>
  <c r="G54" i="2"/>
  <c r="AE54" i="2"/>
  <c r="H236" i="2"/>
  <c r="H260" i="2"/>
  <c r="H174" i="2"/>
  <c r="H144" i="2"/>
  <c r="AE310" i="2"/>
  <c r="AE14" i="2"/>
  <c r="AE102" i="2"/>
  <c r="AE390" i="2"/>
  <c r="AE63" i="2"/>
  <c r="AE361" i="2"/>
  <c r="AE139" i="2"/>
  <c r="AE210" i="2"/>
  <c r="G335" i="2"/>
  <c r="AE316" i="2"/>
  <c r="AE275" i="2"/>
  <c r="AE73" i="2"/>
  <c r="AE322" i="2"/>
  <c r="AE127" i="2"/>
  <c r="AE165" i="2"/>
  <c r="AE197" i="2"/>
  <c r="AE224" i="2"/>
  <c r="AE229" i="2"/>
  <c r="AE231" i="2"/>
  <c r="AE237" i="2"/>
  <c r="AE296" i="2"/>
  <c r="AE307" i="2"/>
  <c r="AE313" i="2"/>
  <c r="AE323" i="2"/>
  <c r="AE334" i="2"/>
  <c r="AE148" i="2"/>
  <c r="AE178" i="2"/>
  <c r="AE199" i="2"/>
  <c r="AE202" i="2"/>
  <c r="AE221" i="2"/>
  <c r="AE257" i="2"/>
  <c r="AE268" i="2"/>
  <c r="AE284" i="2"/>
  <c r="AE302" i="2"/>
  <c r="AE333" i="2"/>
  <c r="AE364" i="2"/>
  <c r="AE349" i="2"/>
  <c r="AE345" i="2"/>
  <c r="AE29" i="2"/>
  <c r="AE133" i="2"/>
  <c r="AE154" i="2"/>
  <c r="AE182" i="2"/>
  <c r="AE220" i="2"/>
  <c r="AE223" i="2"/>
  <c r="AE245" i="2"/>
  <c r="AE311" i="2"/>
  <c r="AE340" i="2"/>
  <c r="AE39" i="2"/>
  <c r="AE78" i="2"/>
  <c r="AE234" i="2"/>
  <c r="AE243" i="2"/>
  <c r="AE300" i="2"/>
  <c r="AE305" i="2"/>
  <c r="AE329" i="2"/>
  <c r="AE339" i="2"/>
  <c r="AE5" i="2"/>
  <c r="AE9" i="2"/>
  <c r="AE159" i="2"/>
  <c r="AE235" i="2"/>
  <c r="AE253" i="2"/>
  <c r="AE273" i="2"/>
  <c r="AE299" i="2"/>
  <c r="AE309" i="2"/>
  <c r="AE328" i="2"/>
  <c r="AE342" i="2"/>
  <c r="AE362" i="2"/>
  <c r="AE136" i="2"/>
  <c r="AE187" i="2"/>
  <c r="AE251" i="2"/>
  <c r="AE262" i="2"/>
  <c r="AE303" i="2"/>
  <c r="AE304" i="2"/>
  <c r="AE324" i="2"/>
  <c r="AE331" i="2"/>
  <c r="AE335" i="2"/>
  <c r="AE338" i="2"/>
  <c r="AE38" i="2"/>
  <c r="AE77" i="2"/>
  <c r="AE97" i="2"/>
  <c r="AE152" i="2"/>
  <c r="AE265" i="2"/>
  <c r="AE266" i="2"/>
  <c r="AE272" i="2"/>
  <c r="AE297" i="2"/>
  <c r="AE314" i="2"/>
  <c r="AE325" i="2"/>
  <c r="AE337" i="2"/>
  <c r="H361" i="2"/>
  <c r="G361" i="2"/>
  <c r="AE306" i="2"/>
  <c r="AE283" i="2"/>
  <c r="AE271" i="2"/>
  <c r="AE228" i="2"/>
  <c r="AE150" i="2"/>
  <c r="AE196" i="2"/>
  <c r="AE260" i="2"/>
  <c r="AE255" i="2"/>
  <c r="AE11" i="2"/>
  <c r="I403" i="2"/>
  <c r="AF403" i="2"/>
  <c r="J403" i="2"/>
  <c r="AW52" i="14"/>
  <c r="AW46" i="14"/>
  <c r="AW49" i="14"/>
  <c r="AW64" i="14"/>
  <c r="L23" i="10"/>
  <c r="M23" i="10" s="1"/>
  <c r="K18" i="9"/>
  <c r="L23" i="9"/>
  <c r="L20" i="9"/>
  <c r="Q20" i="9"/>
  <c r="V20" i="9"/>
  <c r="AW80" i="14"/>
  <c r="P18" i="14"/>
  <c r="O18" i="14"/>
  <c r="K40" i="25"/>
  <c r="M40" i="25" s="1"/>
  <c r="K82" i="30"/>
  <c r="M82" i="30" s="1"/>
  <c r="K55" i="25"/>
  <c r="AW34" i="27"/>
  <c r="AW46" i="27"/>
  <c r="K63" i="26"/>
  <c r="K56" i="27"/>
  <c r="K45" i="31"/>
  <c r="AV38" i="31" s="1"/>
  <c r="K68" i="30"/>
  <c r="P23" i="26"/>
  <c r="Q23" i="26" s="1"/>
  <c r="O18" i="31"/>
  <c r="O18" i="32"/>
  <c r="K69" i="30"/>
  <c r="AU69" i="30" s="1"/>
  <c r="AW55" i="27"/>
  <c r="AW30" i="27"/>
  <c r="AW31" i="27"/>
  <c r="AW66" i="27"/>
  <c r="AW49" i="27"/>
  <c r="K46" i="26"/>
  <c r="AW39" i="27"/>
  <c r="AW28" i="27"/>
  <c r="AW26" i="27"/>
  <c r="K72" i="26"/>
  <c r="AV62" i="26"/>
  <c r="K78" i="27"/>
  <c r="K70" i="30"/>
  <c r="AW25" i="27"/>
  <c r="AW69" i="27"/>
  <c r="AW62" i="27"/>
  <c r="K56" i="26"/>
  <c r="AW64" i="27"/>
  <c r="AW72" i="27"/>
  <c r="K90" i="26"/>
  <c r="M90" i="26" s="1"/>
  <c r="K71" i="32"/>
  <c r="K87" i="26"/>
  <c r="K69" i="26"/>
  <c r="AV69" i="26" s="1"/>
  <c r="K46" i="32"/>
  <c r="M46" i="32" s="1"/>
  <c r="K73" i="32"/>
  <c r="K79" i="25"/>
  <c r="M79" i="25" s="1"/>
  <c r="K40" i="32"/>
  <c r="AW45" i="27"/>
  <c r="AW38" i="27"/>
  <c r="AW65" i="27"/>
  <c r="AW59" i="27"/>
  <c r="AW42" i="27"/>
  <c r="AW67" i="27"/>
  <c r="AW35" i="27"/>
  <c r="AW33" i="27"/>
  <c r="AW47" i="27"/>
  <c r="AW41" i="27"/>
  <c r="AW70" i="27"/>
  <c r="AW61" i="27"/>
  <c r="AW54" i="27"/>
  <c r="K24" i="32"/>
  <c r="M24" i="32" s="1"/>
  <c r="K49" i="31"/>
  <c r="K41" i="34"/>
  <c r="AV34" i="34" s="1"/>
  <c r="K76" i="26"/>
  <c r="AV76" i="26" s="1"/>
  <c r="AU64" i="10"/>
  <c r="AS38" i="9"/>
  <c r="AS41" i="9"/>
  <c r="AS30" i="9"/>
  <c r="AM20" i="9"/>
  <c r="AD20" i="9"/>
  <c r="K20" i="9"/>
  <c r="M20" i="9"/>
  <c r="I29" i="9"/>
  <c r="K82" i="27"/>
  <c r="M82" i="27" s="1"/>
  <c r="K43" i="32"/>
  <c r="K50" i="32"/>
  <c r="M50" i="32" s="1"/>
  <c r="K78" i="31"/>
  <c r="K82" i="25"/>
  <c r="AV82" i="25" s="1"/>
  <c r="K58" i="32"/>
  <c r="M58" i="32" s="1"/>
  <c r="K49" i="32"/>
  <c r="M49" i="32" s="1"/>
  <c r="K27" i="32"/>
  <c r="M27" i="32" s="1"/>
  <c r="K46" i="31"/>
  <c r="K89" i="32"/>
  <c r="AW51" i="27"/>
  <c r="K42" i="32"/>
  <c r="K63" i="32"/>
  <c r="AV50" i="32" s="1"/>
  <c r="K75" i="32"/>
  <c r="K40" i="27"/>
  <c r="M40" i="27" s="1"/>
  <c r="AS39" i="9"/>
  <c r="AS33" i="9"/>
  <c r="AS27" i="9"/>
  <c r="K70" i="31"/>
  <c r="K70" i="32"/>
  <c r="M70" i="32" s="1"/>
  <c r="K75" i="27"/>
  <c r="M75" i="27" s="1"/>
  <c r="K45" i="32"/>
  <c r="AV38" i="32" s="1"/>
  <c r="M60" i="34"/>
  <c r="K79" i="32"/>
  <c r="M79" i="32" s="1"/>
  <c r="K65" i="31"/>
  <c r="K72" i="32"/>
  <c r="K60" i="26"/>
  <c r="AV60" i="26" s="1"/>
  <c r="K50" i="31"/>
  <c r="K52" i="26"/>
  <c r="AW63" i="14"/>
  <c r="AW81" i="14"/>
  <c r="K65" i="27"/>
  <c r="K83" i="30"/>
  <c r="M83" i="30" s="1"/>
  <c r="K81" i="32"/>
  <c r="M81" i="32" s="1"/>
  <c r="K85" i="32"/>
  <c r="AV71" i="32" s="1"/>
  <c r="K70" i="34"/>
  <c r="M70" i="34" s="1"/>
  <c r="K85" i="34"/>
  <c r="K65" i="26"/>
  <c r="M65" i="26" s="1"/>
  <c r="A19" i="9"/>
  <c r="M27" i="34"/>
  <c r="K63" i="34"/>
  <c r="AC243" i="2"/>
  <c r="AC113" i="2"/>
  <c r="C141" i="2"/>
  <c r="AI20" i="9"/>
  <c r="AS32" i="9"/>
  <c r="S20" i="9"/>
  <c r="I36" i="9"/>
  <c r="I40" i="9"/>
  <c r="AF20" i="9"/>
  <c r="AS36" i="9"/>
  <c r="AS25" i="9"/>
  <c r="I24" i="9"/>
  <c r="AS40" i="9"/>
  <c r="I35" i="9"/>
  <c r="I39" i="9"/>
  <c r="X20" i="9"/>
  <c r="I25" i="9"/>
  <c r="W20" i="9"/>
  <c r="AK20" i="9"/>
  <c r="AS28" i="9"/>
  <c r="AH20" i="9"/>
  <c r="I30" i="9"/>
  <c r="U20" i="9"/>
  <c r="AC20" i="9"/>
  <c r="Y20" i="9"/>
  <c r="I27" i="9"/>
  <c r="I31" i="9"/>
  <c r="AS24" i="9"/>
  <c r="I34" i="9"/>
  <c r="I33" i="9"/>
  <c r="AL20" i="9"/>
  <c r="AG20" i="9"/>
  <c r="I37" i="9"/>
  <c r="I38" i="9"/>
  <c r="O20" i="9"/>
  <c r="AB20" i="9"/>
  <c r="I26" i="9"/>
  <c r="P20" i="9"/>
  <c r="AS42" i="9"/>
  <c r="AW65" i="14"/>
  <c r="AW67" i="14"/>
  <c r="AW30" i="14"/>
  <c r="AW55" i="14"/>
  <c r="AW74" i="14"/>
  <c r="AW24" i="14"/>
  <c r="AW50" i="14"/>
  <c r="AW34" i="14"/>
  <c r="AW53" i="14"/>
  <c r="AW71" i="14"/>
  <c r="AW39" i="14"/>
  <c r="AW42" i="14"/>
  <c r="AW79" i="14"/>
  <c r="AW54" i="14"/>
  <c r="AW28" i="14"/>
  <c r="AU36" i="10"/>
  <c r="I49" i="10"/>
  <c r="AO49" i="10" s="1"/>
  <c r="K34" i="14"/>
  <c r="G11" i="14"/>
  <c r="C357" i="2"/>
  <c r="C325" i="2"/>
  <c r="C90" i="2"/>
  <c r="D118" i="2"/>
  <c r="AC56" i="2"/>
  <c r="D89" i="2"/>
  <c r="C87" i="2"/>
  <c r="D239" i="2"/>
  <c r="C333" i="2"/>
  <c r="D155" i="2"/>
  <c r="AC121" i="2"/>
  <c r="C10" i="2"/>
  <c r="D365" i="2"/>
  <c r="AC93" i="2"/>
  <c r="C24" i="2"/>
  <c r="D104" i="2"/>
  <c r="D46" i="2"/>
  <c r="AC345" i="2"/>
  <c r="D262" i="2"/>
  <c r="AC397" i="2"/>
  <c r="D303" i="2"/>
  <c r="D399" i="2"/>
  <c r="C281" i="2"/>
  <c r="AC126" i="2"/>
  <c r="AC349" i="2"/>
  <c r="AC277" i="2"/>
  <c r="D20" i="2"/>
  <c r="D322" i="2"/>
  <c r="AC354" i="2"/>
  <c r="AC286" i="2"/>
  <c r="D161" i="2"/>
  <c r="D285" i="2"/>
  <c r="AC22" i="2"/>
  <c r="AO22" i="2" s="1"/>
  <c r="C394" i="2"/>
  <c r="D253" i="2"/>
  <c r="O18" i="30"/>
  <c r="M85" i="32"/>
  <c r="P23" i="27"/>
  <c r="Q23" i="27" s="1"/>
  <c r="R23" i="27" s="1"/>
  <c r="O18" i="27"/>
  <c r="G12" i="14"/>
  <c r="M70" i="30"/>
  <c r="I41" i="9"/>
  <c r="AS34" i="9"/>
  <c r="T20" i="9"/>
  <c r="I32" i="9"/>
  <c r="AS26" i="9"/>
  <c r="Z20" i="9"/>
  <c r="I55" i="10"/>
  <c r="AO55" i="10" s="1"/>
  <c r="AU33" i="10"/>
  <c r="AU78" i="10"/>
  <c r="AU60" i="10"/>
  <c r="AU39" i="10"/>
  <c r="AU69" i="10"/>
  <c r="AU53" i="10"/>
  <c r="AW66" i="14"/>
  <c r="AW31" i="14"/>
  <c r="AW27" i="14"/>
  <c r="AW78" i="14"/>
  <c r="AW62" i="14"/>
  <c r="AW36" i="14"/>
  <c r="AW72" i="14"/>
  <c r="AW70" i="14"/>
  <c r="D1" i="14"/>
  <c r="AW76" i="14"/>
  <c r="AW37" i="27"/>
  <c r="AW60" i="27"/>
  <c r="AW48" i="27"/>
  <c r="AW57" i="27"/>
  <c r="AW36" i="27"/>
  <c r="AW29" i="27"/>
  <c r="AW44" i="27"/>
  <c r="AW56" i="27"/>
  <c r="AW58" i="27"/>
  <c r="AW68" i="27"/>
  <c r="G7" i="14"/>
  <c r="AV26" i="34"/>
  <c r="K33" i="34"/>
  <c r="K33" i="32"/>
  <c r="M33" i="32" s="1"/>
  <c r="K42" i="27"/>
  <c r="M42" i="27" s="1"/>
  <c r="K71" i="27"/>
  <c r="K29" i="27"/>
  <c r="M29" i="27" s="1"/>
  <c r="K85" i="27"/>
  <c r="M85" i="27" s="1"/>
  <c r="K67" i="27"/>
  <c r="AV67" i="27" s="1"/>
  <c r="AW74" i="26"/>
  <c r="AW39" i="26"/>
  <c r="K33" i="26"/>
  <c r="M33" i="26" s="1"/>
  <c r="K36" i="26"/>
  <c r="M36" i="26" s="1"/>
  <c r="M62" i="26"/>
  <c r="K48" i="26"/>
  <c r="M48" i="26" s="1"/>
  <c r="K25" i="26"/>
  <c r="K86" i="26"/>
  <c r="M86" i="26" s="1"/>
  <c r="K61" i="26"/>
  <c r="AV61" i="26" s="1"/>
  <c r="K43" i="26"/>
  <c r="K53" i="26"/>
  <c r="M53" i="26" s="1"/>
  <c r="K59" i="26"/>
  <c r="AW25" i="25"/>
  <c r="AW75" i="25"/>
  <c r="AW37" i="25"/>
  <c r="AW80" i="25"/>
  <c r="AW28" i="25"/>
  <c r="AW58" i="25"/>
  <c r="AW39" i="25"/>
  <c r="AW54" i="25"/>
  <c r="AW63" i="25"/>
  <c r="AW60" i="25"/>
  <c r="AW69" i="25"/>
  <c r="AW62" i="25"/>
  <c r="AW61" i="25"/>
  <c r="AW34" i="25"/>
  <c r="AW30" i="25"/>
  <c r="AW41" i="25"/>
  <c r="AW27" i="25"/>
  <c r="AW32" i="25"/>
  <c r="AW40" i="25"/>
  <c r="AW64" i="25"/>
  <c r="AW77" i="25"/>
  <c r="AW55" i="25"/>
  <c r="AW74" i="25"/>
  <c r="AW45" i="25"/>
  <c r="AW42" i="25"/>
  <c r="AW35" i="25"/>
  <c r="AW44" i="25"/>
  <c r="AW57" i="25"/>
  <c r="AW31" i="25"/>
  <c r="AW48" i="25"/>
  <c r="AW78" i="25"/>
  <c r="D1" i="25"/>
  <c r="AW71" i="25"/>
  <c r="AW72" i="25"/>
  <c r="AW76" i="25"/>
  <c r="AW70" i="25"/>
  <c r="AW79" i="25"/>
  <c r="AW49" i="25"/>
  <c r="AW66" i="25"/>
  <c r="AW46" i="25"/>
  <c r="AW52" i="25"/>
  <c r="AW26" i="25"/>
  <c r="AW33" i="25"/>
  <c r="AW38" i="25"/>
  <c r="AW50" i="25"/>
  <c r="AW51" i="25"/>
  <c r="AW56" i="25"/>
  <c r="AW65" i="25"/>
  <c r="AW36" i="25"/>
  <c r="AW47" i="25"/>
  <c r="AW29" i="25"/>
  <c r="AW43" i="25"/>
  <c r="AW53" i="25"/>
  <c r="AW67" i="25"/>
  <c r="AW68" i="25"/>
  <c r="AW73" i="25"/>
  <c r="AW59" i="25"/>
  <c r="AW81" i="25"/>
  <c r="K30" i="25"/>
  <c r="AV30" i="25" s="1"/>
  <c r="G10" i="25"/>
  <c r="G8" i="25"/>
  <c r="P18" i="26"/>
  <c r="M65" i="27"/>
  <c r="M88" i="32"/>
  <c r="AW68" i="14"/>
  <c r="AW56" i="14"/>
  <c r="AW45" i="14"/>
  <c r="AW73" i="14"/>
  <c r="AW41" i="14"/>
  <c r="AW37" i="14"/>
  <c r="AW43" i="14"/>
  <c r="AW44" i="14"/>
  <c r="AW33" i="14"/>
  <c r="AW75" i="14"/>
  <c r="AW60" i="14"/>
  <c r="AW48" i="14"/>
  <c r="AU28" i="10"/>
  <c r="AU56" i="10"/>
  <c r="I56" i="10"/>
  <c r="AO56" i="10" s="1"/>
  <c r="I37" i="10"/>
  <c r="AO37" i="10" s="1"/>
  <c r="I43" i="10"/>
  <c r="AO43" i="10" s="1"/>
  <c r="AU40" i="10"/>
  <c r="AU66" i="10"/>
  <c r="AW71" i="27"/>
  <c r="AW63" i="27"/>
  <c r="AW50" i="27"/>
  <c r="AW32" i="27"/>
  <c r="AC254" i="2"/>
  <c r="AO17" i="10"/>
  <c r="K31" i="14"/>
  <c r="AV31" i="14" s="1"/>
  <c r="G7" i="25"/>
  <c r="K72" i="25"/>
  <c r="AV72" i="25" s="1"/>
  <c r="AU49" i="10"/>
  <c r="AU30" i="10"/>
  <c r="I57" i="10"/>
  <c r="AO57" i="10" s="1"/>
  <c r="AU70" i="10"/>
  <c r="I39" i="10"/>
  <c r="AO39" i="10" s="1"/>
  <c r="I76" i="10"/>
  <c r="AO76" i="10" s="1"/>
  <c r="AU32" i="10"/>
  <c r="AU55" i="10"/>
  <c r="AU71" i="10"/>
  <c r="I40" i="10"/>
  <c r="AO40" i="10" s="1"/>
  <c r="D26" i="2"/>
  <c r="D221" i="2"/>
  <c r="D108" i="2"/>
  <c r="C220" i="2"/>
  <c r="C397" i="2"/>
  <c r="C123" i="2"/>
  <c r="AC46" i="2"/>
  <c r="AC172" i="2"/>
  <c r="AC373" i="2"/>
  <c r="C47" i="2"/>
  <c r="D233" i="2"/>
  <c r="AC43" i="2"/>
  <c r="C134" i="2"/>
  <c r="C330" i="2"/>
  <c r="C176" i="2"/>
  <c r="AC418" i="2"/>
  <c r="D196" i="2"/>
  <c r="AC380" i="2"/>
  <c r="C89" i="2"/>
  <c r="D172" i="2"/>
  <c r="AC69" i="2"/>
  <c r="C107" i="2"/>
  <c r="D192" i="2"/>
  <c r="C136" i="2"/>
  <c r="D101" i="2"/>
  <c r="C204" i="2"/>
  <c r="D65" i="2"/>
  <c r="M72" i="32"/>
  <c r="C255" i="2"/>
  <c r="AC130" i="2"/>
  <c r="AC62" i="2"/>
  <c r="C392" i="2"/>
  <c r="D231" i="2"/>
  <c r="AC360" i="2"/>
  <c r="D166" i="2"/>
  <c r="D259" i="2"/>
  <c r="C9" i="2"/>
  <c r="AA9" i="2" s="1"/>
  <c r="D373" i="2"/>
  <c r="AC306" i="2"/>
  <c r="AC20" i="2"/>
  <c r="C149" i="2"/>
  <c r="AC179" i="2"/>
  <c r="AC367" i="2"/>
  <c r="AC353" i="2"/>
  <c r="C48" i="2"/>
  <c r="AC147" i="2"/>
  <c r="D249" i="2"/>
  <c r="D254" i="2"/>
  <c r="C402" i="2"/>
  <c r="AC35" i="2"/>
  <c r="C33" i="2"/>
  <c r="D355" i="2"/>
  <c r="D86" i="2"/>
  <c r="AW29" i="14"/>
  <c r="AW35" i="14"/>
  <c r="AW57" i="14"/>
  <c r="AW77" i="14"/>
  <c r="AW40" i="14"/>
  <c r="AW58" i="14"/>
  <c r="AW61" i="14"/>
  <c r="AW43" i="27"/>
  <c r="AW27" i="27"/>
  <c r="AW53" i="27"/>
  <c r="AW24" i="27"/>
  <c r="AW40" i="27"/>
  <c r="AW52" i="27"/>
  <c r="D1" i="27"/>
  <c r="I28" i="9"/>
  <c r="AJ20" i="9"/>
  <c r="AA20" i="9"/>
  <c r="M40" i="32"/>
  <c r="G8" i="14"/>
  <c r="G9" i="14"/>
  <c r="G9" i="26"/>
  <c r="K31" i="25"/>
  <c r="M31" i="25" s="1"/>
  <c r="K46" i="25"/>
  <c r="AV46" i="25" s="1"/>
  <c r="AC310" i="2"/>
  <c r="C148" i="2"/>
  <c r="AC19" i="2"/>
  <c r="C378" i="2"/>
  <c r="C84" i="2"/>
  <c r="AC382" i="2"/>
  <c r="D224" i="2"/>
  <c r="D402" i="2"/>
  <c r="C114" i="2"/>
  <c r="AC420" i="2"/>
  <c r="AC226" i="2"/>
  <c r="AC108" i="2"/>
  <c r="C20" i="2"/>
  <c r="AC321" i="2"/>
  <c r="AC84" i="2"/>
  <c r="AC148" i="2"/>
  <c r="AC33" i="2"/>
  <c r="C351" i="2"/>
  <c r="D407" i="2"/>
  <c r="AC251" i="2"/>
  <c r="C45" i="2"/>
  <c r="C165" i="2"/>
  <c r="C49" i="2"/>
  <c r="D294" i="2"/>
  <c r="C329" i="2"/>
  <c r="AC70" i="2"/>
  <c r="D280" i="2"/>
  <c r="D376" i="2"/>
  <c r="C135" i="2"/>
  <c r="C197" i="2"/>
  <c r="AC63" i="2"/>
  <c r="AC174" i="2"/>
  <c r="D334" i="2"/>
  <c r="AW26" i="14"/>
  <c r="AW25" i="14"/>
  <c r="AU77" i="10"/>
  <c r="AU26" i="10"/>
  <c r="AV40" i="25"/>
  <c r="M46" i="25"/>
  <c r="K50" i="25"/>
  <c r="K77" i="14"/>
  <c r="K57" i="14"/>
  <c r="AV57" i="14"/>
  <c r="M57" i="14"/>
  <c r="M78" i="27"/>
  <c r="AV48" i="34"/>
  <c r="K30" i="26"/>
  <c r="AV30" i="26" s="1"/>
  <c r="K28" i="31"/>
  <c r="K73" i="14"/>
  <c r="M73" i="14" s="1"/>
  <c r="K44" i="31"/>
  <c r="K33" i="14"/>
  <c r="K54" i="14"/>
  <c r="K74" i="25"/>
  <c r="AV74" i="25" s="1"/>
  <c r="K39" i="25"/>
  <c r="AV39" i="25" s="1"/>
  <c r="K28" i="34"/>
  <c r="AV27" i="34" s="1"/>
  <c r="K44" i="27"/>
  <c r="AV44" i="27" s="1"/>
  <c r="K56" i="25"/>
  <c r="G9" i="25"/>
  <c r="AO19" i="10"/>
  <c r="K29" i="25"/>
  <c r="G11" i="26"/>
  <c r="K38" i="26"/>
  <c r="G10" i="14"/>
  <c r="K53" i="34"/>
  <c r="M53" i="34" s="1"/>
  <c r="N20" i="9"/>
  <c r="AN20" i="9"/>
  <c r="AS31" i="9"/>
  <c r="I42" i="9"/>
  <c r="AE20" i="9"/>
  <c r="AS35" i="9"/>
  <c r="D1" i="9"/>
  <c r="AW38" i="14"/>
  <c r="AW69" i="14"/>
  <c r="AW51" i="14"/>
  <c r="AW32" i="14"/>
  <c r="AW59" i="14"/>
  <c r="K89" i="26"/>
  <c r="M89" i="26" s="1"/>
  <c r="K40" i="14"/>
  <c r="K26" i="14"/>
  <c r="K42" i="25"/>
  <c r="K60" i="25"/>
  <c r="K54" i="26"/>
  <c r="M54" i="26" s="1"/>
  <c r="K53" i="14"/>
  <c r="M53" i="14" s="1"/>
  <c r="K25" i="14"/>
  <c r="AT57" i="26"/>
  <c r="R53" i="35" s="1"/>
  <c r="AS57" i="26"/>
  <c r="Q53" i="35" s="1"/>
  <c r="AU77" i="26"/>
  <c r="S28" i="35" s="1"/>
  <c r="M39" i="25"/>
  <c r="AV48" i="26"/>
  <c r="M63" i="32"/>
  <c r="C174" i="2"/>
  <c r="AC247" i="2"/>
  <c r="C379" i="2"/>
  <c r="AC161" i="2"/>
  <c r="D50" i="2"/>
  <c r="AC220" i="2"/>
  <c r="AC359" i="2"/>
  <c r="C36" i="2"/>
  <c r="AC200" i="2"/>
  <c r="C79" i="2"/>
  <c r="D299" i="2"/>
  <c r="C38" i="2"/>
  <c r="D176" i="2"/>
  <c r="AC55" i="2"/>
  <c r="D389" i="2"/>
  <c r="AC198" i="2"/>
  <c r="D264" i="2"/>
  <c r="AC260" i="2"/>
  <c r="AC331" i="2"/>
  <c r="D76" i="2"/>
  <c r="D42" i="2"/>
  <c r="D269" i="2"/>
  <c r="AC68" i="2"/>
  <c r="D186" i="2"/>
  <c r="C256" i="2"/>
  <c r="D59" i="2"/>
  <c r="C423" i="2"/>
  <c r="C263" i="2"/>
  <c r="C234" i="2"/>
  <c r="AC29" i="2"/>
  <c r="D375" i="2"/>
  <c r="AC170" i="2"/>
  <c r="K61" i="14"/>
  <c r="AV61" i="14" s="1"/>
  <c r="K72" i="14"/>
  <c r="K36" i="14"/>
  <c r="K71" i="14"/>
  <c r="M71" i="14" s="1"/>
  <c r="K35" i="14"/>
  <c r="AV35" i="14" s="1"/>
  <c r="K46" i="14"/>
  <c r="AV46" i="14" s="1"/>
  <c r="K55" i="14"/>
  <c r="AV55" i="14" s="1"/>
  <c r="K43" i="14"/>
  <c r="AV43" i="14" s="1"/>
  <c r="K81" i="14"/>
  <c r="K44" i="14"/>
  <c r="AV44" i="14" s="1"/>
  <c r="K52" i="14"/>
  <c r="K41" i="14"/>
  <c r="M41" i="14" s="1"/>
  <c r="K45" i="34"/>
  <c r="AV38" i="34" s="1"/>
  <c r="K74" i="27"/>
  <c r="AV65" i="27"/>
  <c r="K77" i="27"/>
  <c r="K69" i="27"/>
  <c r="AV69" i="27" s="1"/>
  <c r="K42" i="26"/>
  <c r="K79" i="26"/>
  <c r="M79" i="26" s="1"/>
  <c r="K27" i="26"/>
  <c r="N17" i="32"/>
  <c r="F64" i="32"/>
  <c r="K64" i="32" s="1"/>
  <c r="AV51" i="32" s="1"/>
  <c r="N18" i="32"/>
  <c r="L64" i="32"/>
  <c r="G12" i="32" s="1"/>
  <c r="N19" i="32"/>
  <c r="N18" i="26"/>
  <c r="N17" i="26"/>
  <c r="I7" i="26" s="1"/>
  <c r="F57" i="26"/>
  <c r="L57" i="26"/>
  <c r="G12" i="26" s="1"/>
  <c r="N19" i="26"/>
  <c r="AM95" i="35"/>
  <c r="M74" i="25"/>
  <c r="G12" i="25"/>
  <c r="G11" i="25"/>
  <c r="K93" i="25"/>
  <c r="K86" i="25"/>
  <c r="I9" i="25"/>
  <c r="M30" i="26"/>
  <c r="AV89" i="26"/>
  <c r="K40" i="26"/>
  <c r="M40" i="26" s="1"/>
  <c r="G8" i="26"/>
  <c r="K66" i="26"/>
  <c r="AV65" i="26"/>
  <c r="I10" i="26"/>
  <c r="AV78" i="27"/>
  <c r="I8" i="26"/>
  <c r="AW80" i="27"/>
  <c r="AW88" i="27"/>
  <c r="AW89" i="27"/>
  <c r="AW90" i="27"/>
  <c r="AW91" i="27"/>
  <c r="AW92" i="27"/>
  <c r="AW93" i="27"/>
  <c r="AW86" i="27"/>
  <c r="AW87" i="27"/>
  <c r="G8" i="27"/>
  <c r="K36" i="27"/>
  <c r="AV36" i="27" s="1"/>
  <c r="K61" i="32"/>
  <c r="M61" i="32" s="1"/>
  <c r="K35" i="32"/>
  <c r="M49" i="31"/>
  <c r="K24" i="31"/>
  <c r="AV24" i="31" s="1"/>
  <c r="K33" i="31"/>
  <c r="K62" i="31"/>
  <c r="K36" i="31"/>
  <c r="M36" i="31" s="1"/>
  <c r="K81" i="30"/>
  <c r="K42" i="30"/>
  <c r="M42" i="30" s="1"/>
  <c r="K41" i="30"/>
  <c r="AU41" i="30" s="1"/>
  <c r="AU34" i="30"/>
  <c r="K86" i="30"/>
  <c r="K85" i="30"/>
  <c r="AU70" i="30"/>
  <c r="K87" i="30"/>
  <c r="M87" i="30" s="1"/>
  <c r="K70" i="27"/>
  <c r="AV70" i="27" s="1"/>
  <c r="K59" i="27"/>
  <c r="M59" i="27" s="1"/>
  <c r="K58" i="27"/>
  <c r="AV58" i="27" s="1"/>
  <c r="M58" i="27"/>
  <c r="K57" i="27"/>
  <c r="K53" i="27"/>
  <c r="M53" i="27" s="1"/>
  <c r="K52" i="27"/>
  <c r="K39" i="27"/>
  <c r="M39" i="27" s="1"/>
  <c r="K66" i="27"/>
  <c r="M66" i="27" s="1"/>
  <c r="K64" i="27"/>
  <c r="M64" i="27" s="1"/>
  <c r="K55" i="27"/>
  <c r="AV55" i="27" s="1"/>
  <c r="K81" i="27"/>
  <c r="M81" i="27" s="1"/>
  <c r="K35" i="27"/>
  <c r="AV35" i="27" s="1"/>
  <c r="K79" i="27"/>
  <c r="K54" i="27"/>
  <c r="K73" i="27"/>
  <c r="K38" i="27"/>
  <c r="AV38" i="27" s="1"/>
  <c r="K24" i="27"/>
  <c r="AV24" i="27" s="1"/>
  <c r="K76" i="27"/>
  <c r="AV76" i="27" s="1"/>
  <c r="K68" i="27"/>
  <c r="K49" i="27"/>
  <c r="AV49" i="27" s="1"/>
  <c r="K31" i="27"/>
  <c r="AV31" i="27" s="1"/>
  <c r="G10" i="27"/>
  <c r="K84" i="27"/>
  <c r="G7" i="27"/>
  <c r="P18" i="31"/>
  <c r="AW45" i="31"/>
  <c r="AW41" i="31"/>
  <c r="AW43" i="31"/>
  <c r="AW44" i="31"/>
  <c r="AW56" i="31"/>
  <c r="D1" i="31"/>
  <c r="K47" i="31"/>
  <c r="M47" i="31" s="1"/>
  <c r="K80" i="31"/>
  <c r="K56" i="31"/>
  <c r="M56" i="31" s="1"/>
  <c r="K29" i="31"/>
  <c r="K73" i="31"/>
  <c r="M73" i="31" s="1"/>
  <c r="K76" i="31"/>
  <c r="M76" i="31" s="1"/>
  <c r="K35" i="31"/>
  <c r="M35" i="31" s="1"/>
  <c r="M86" i="31"/>
  <c r="K54" i="31"/>
  <c r="M54" i="31" s="1"/>
  <c r="K87" i="31"/>
  <c r="M87" i="31" s="1"/>
  <c r="Q23" i="30"/>
  <c r="Q18" i="30" s="1"/>
  <c r="AV55" i="30"/>
  <c r="AV51" i="30"/>
  <c r="K40" i="30"/>
  <c r="AV47" i="30"/>
  <c r="AV59" i="30"/>
  <c r="G8" i="30"/>
  <c r="AV25" i="30"/>
  <c r="AV71" i="30"/>
  <c r="AV50" i="30"/>
  <c r="AV48" i="30"/>
  <c r="AV34" i="30"/>
  <c r="AV33" i="30"/>
  <c r="AV64" i="30"/>
  <c r="AV35" i="30"/>
  <c r="AV30" i="30"/>
  <c r="AV44" i="30"/>
  <c r="AV29" i="30"/>
  <c r="M70" i="27"/>
  <c r="AW77" i="27"/>
  <c r="AW73" i="27"/>
  <c r="AW76" i="27"/>
  <c r="AW75" i="27"/>
  <c r="AV29" i="27"/>
  <c r="K43" i="27"/>
  <c r="M43" i="27" s="1"/>
  <c r="K30" i="27"/>
  <c r="G11" i="27"/>
  <c r="AW78" i="27"/>
  <c r="AW79" i="27"/>
  <c r="AW82" i="27"/>
  <c r="K32" i="26"/>
  <c r="AV32" i="26" s="1"/>
  <c r="K31" i="26"/>
  <c r="K34" i="26"/>
  <c r="M34" i="26" s="1"/>
  <c r="M33" i="34"/>
  <c r="M44" i="32"/>
  <c r="AV37" i="32"/>
  <c r="M53" i="31"/>
  <c r="M45" i="31"/>
  <c r="AV85" i="27"/>
  <c r="AV75" i="27"/>
  <c r="AV77" i="30"/>
  <c r="AV75" i="30"/>
  <c r="AW85" i="27"/>
  <c r="AW84" i="27"/>
  <c r="K83" i="27"/>
  <c r="AV83" i="27" s="1"/>
  <c r="I9" i="26"/>
  <c r="K84" i="26"/>
  <c r="K47" i="26"/>
  <c r="K24" i="26"/>
  <c r="G10" i="26"/>
  <c r="K41" i="26"/>
  <c r="AV41" i="26" s="1"/>
  <c r="AV24" i="26"/>
  <c r="M24" i="26"/>
  <c r="G12" i="27"/>
  <c r="K27" i="27"/>
  <c r="AV27" i="27" s="1"/>
  <c r="AV43" i="27"/>
  <c r="I8" i="27"/>
  <c r="G9" i="27"/>
  <c r="Q23" i="32"/>
  <c r="Q18" i="32" s="1"/>
  <c r="P18" i="32"/>
  <c r="AW80" i="32"/>
  <c r="AW35" i="32"/>
  <c r="AW30" i="32"/>
  <c r="AW53" i="32"/>
  <c r="AW69" i="32"/>
  <c r="AW36" i="32"/>
  <c r="AW58" i="32"/>
  <c r="AW27" i="32"/>
  <c r="AW70" i="32"/>
  <c r="AW60" i="32"/>
  <c r="AW65" i="32"/>
  <c r="AW29" i="32"/>
  <c r="AW68" i="32"/>
  <c r="AW71" i="32"/>
  <c r="AW62" i="32"/>
  <c r="AW59" i="32"/>
  <c r="AW74" i="32"/>
  <c r="AW64" i="32"/>
  <c r="AW52" i="32"/>
  <c r="AW67" i="32"/>
  <c r="AW72" i="32"/>
  <c r="AW73" i="32"/>
  <c r="AW49" i="32"/>
  <c r="AW41" i="32"/>
  <c r="AW24" i="32"/>
  <c r="AW28" i="32"/>
  <c r="AW25" i="32"/>
  <c r="AW50" i="32"/>
  <c r="AW61" i="32"/>
  <c r="AW33" i="32"/>
  <c r="AW44" i="32"/>
  <c r="AW57" i="32"/>
  <c r="AW48" i="32"/>
  <c r="AW31" i="32"/>
  <c r="AW66" i="32"/>
  <c r="AW38" i="32"/>
  <c r="AW42" i="32"/>
  <c r="AW75" i="32"/>
  <c r="AW63" i="32"/>
  <c r="AW26" i="32"/>
  <c r="AW32" i="32"/>
  <c r="AW47" i="32"/>
  <c r="AW76" i="32"/>
  <c r="AW39" i="32"/>
  <c r="D1" i="32"/>
  <c r="AW46" i="32"/>
  <c r="AW77" i="32"/>
  <c r="AW34" i="32"/>
  <c r="AW45" i="32"/>
  <c r="AW51" i="32"/>
  <c r="AW37" i="32"/>
  <c r="AW78" i="32"/>
  <c r="AW54" i="32"/>
  <c r="AW56" i="32"/>
  <c r="AW79" i="32"/>
  <c r="AW40" i="32"/>
  <c r="AW55" i="32"/>
  <c r="AW43" i="32"/>
  <c r="AW53" i="34"/>
  <c r="AW52" i="34"/>
  <c r="AW25" i="34"/>
  <c r="AW26" i="34"/>
  <c r="AW46" i="34"/>
  <c r="AW75" i="34"/>
  <c r="AW63" i="34"/>
  <c r="AW62" i="34"/>
  <c r="AW76" i="34"/>
  <c r="AW41" i="34"/>
  <c r="AW60" i="34"/>
  <c r="AW67" i="34"/>
  <c r="AW40" i="34"/>
  <c r="AW77" i="34"/>
  <c r="AW54" i="34"/>
  <c r="AW49" i="34"/>
  <c r="AW35" i="34"/>
  <c r="AW51" i="34"/>
  <c r="AW59" i="34"/>
  <c r="AW78" i="34"/>
  <c r="AW31" i="34"/>
  <c r="AW36" i="34"/>
  <c r="AW74" i="34"/>
  <c r="AW71" i="34"/>
  <c r="AW79" i="34"/>
  <c r="AW34" i="34"/>
  <c r="AW55" i="34"/>
  <c r="AW69" i="34"/>
  <c r="AW80" i="34"/>
  <c r="AW32" i="34"/>
  <c r="AW70" i="34"/>
  <c r="AW48" i="34"/>
  <c r="AW42" i="34"/>
  <c r="AW29" i="34"/>
  <c r="AW64" i="34"/>
  <c r="AW68" i="34"/>
  <c r="AW72" i="34"/>
  <c r="AW45" i="34"/>
  <c r="AW30" i="34"/>
  <c r="AW47" i="34"/>
  <c r="AW24" i="34"/>
  <c r="AW65" i="34"/>
  <c r="AW66" i="34"/>
  <c r="AW61" i="34"/>
  <c r="AW27" i="34"/>
  <c r="AW43" i="34"/>
  <c r="AW37" i="34"/>
  <c r="AW56" i="34"/>
  <c r="AW73" i="34"/>
  <c r="AW50" i="34"/>
  <c r="AW44" i="34"/>
  <c r="AW39" i="34"/>
  <c r="AW33" i="34"/>
  <c r="AW58" i="34"/>
  <c r="D1" i="34"/>
  <c r="AW28" i="34"/>
  <c r="AW57" i="34"/>
  <c r="AW38" i="34"/>
  <c r="K82" i="32"/>
  <c r="K25" i="34"/>
  <c r="G10" i="34"/>
  <c r="K41" i="32"/>
  <c r="M41" i="32" s="1"/>
  <c r="K40" i="34"/>
  <c r="AV33" i="34" s="1"/>
  <c r="M40" i="34"/>
  <c r="AV42" i="32"/>
  <c r="G7" i="34"/>
  <c r="K63" i="31"/>
  <c r="M63" i="31" s="1"/>
  <c r="K67" i="31"/>
  <c r="K41" i="31"/>
  <c r="K51" i="30"/>
  <c r="M51" i="30" s="1"/>
  <c r="AU52" i="30"/>
  <c r="AU49" i="30"/>
  <c r="K68" i="31"/>
  <c r="M68" i="31" s="1"/>
  <c r="K54" i="30"/>
  <c r="K28" i="30"/>
  <c r="G9" i="30"/>
  <c r="K84" i="31"/>
  <c r="K25" i="31"/>
  <c r="M25" i="31" s="1"/>
  <c r="K91" i="31"/>
  <c r="K57" i="31"/>
  <c r="M57" i="31" s="1"/>
  <c r="K30" i="30"/>
  <c r="AU30" i="30" s="1"/>
  <c r="K32" i="31"/>
  <c r="K42" i="31"/>
  <c r="K56" i="30"/>
  <c r="K75" i="30"/>
  <c r="AU75" i="30" s="1"/>
  <c r="K30" i="31"/>
  <c r="M30" i="31" s="1"/>
  <c r="K92" i="31"/>
  <c r="K31" i="30"/>
  <c r="AU31" i="30" s="1"/>
  <c r="K43" i="30"/>
  <c r="AU43" i="30" s="1"/>
  <c r="K75" i="31"/>
  <c r="M75" i="31" s="1"/>
  <c r="K62" i="30"/>
  <c r="AU62" i="30" s="1"/>
  <c r="K57" i="30"/>
  <c r="K83" i="31"/>
  <c r="M83" i="31" s="1"/>
  <c r="K32" i="30"/>
  <c r="AU32" i="30" s="1"/>
  <c r="K60" i="31"/>
  <c r="AV77" i="31" s="1"/>
  <c r="M46" i="31"/>
  <c r="Q18" i="31"/>
  <c r="R23" i="31"/>
  <c r="S23" i="31" s="1"/>
  <c r="AW38" i="31"/>
  <c r="AW47" i="31"/>
  <c r="AW69" i="31"/>
  <c r="AW27" i="31"/>
  <c r="AW32" i="31"/>
  <c r="AW51" i="31"/>
  <c r="AW70" i="31"/>
  <c r="AW58" i="31"/>
  <c r="AW77" i="31"/>
  <c r="AW57" i="31"/>
  <c r="AW28" i="31"/>
  <c r="AW71" i="31"/>
  <c r="AW40" i="31"/>
  <c r="AW78" i="31"/>
  <c r="AW79" i="31"/>
  <c r="AW80" i="31"/>
  <c r="AW81" i="31"/>
  <c r="AW82" i="31"/>
  <c r="AW83" i="31"/>
  <c r="AU79" i="30"/>
  <c r="AW49" i="31"/>
  <c r="AW46" i="31"/>
  <c r="AW54" i="31"/>
  <c r="AW62" i="31"/>
  <c r="AW39" i="31"/>
  <c r="AW59" i="31"/>
  <c r="AW55" i="31"/>
  <c r="AW29" i="31"/>
  <c r="AW31" i="31"/>
  <c r="AW65" i="31"/>
  <c r="AW64" i="31"/>
  <c r="AW34" i="31"/>
  <c r="AW35" i="31"/>
  <c r="AW33" i="31"/>
  <c r="M74" i="31"/>
  <c r="AW42" i="31"/>
  <c r="AW26" i="31"/>
  <c r="AW50" i="31"/>
  <c r="AW74" i="31"/>
  <c r="AW24" i="31"/>
  <c r="AW72" i="31"/>
  <c r="AW25" i="31"/>
  <c r="AW36" i="31"/>
  <c r="AW53" i="31"/>
  <c r="AW63" i="31"/>
  <c r="AW61" i="31"/>
  <c r="AW37" i="31"/>
  <c r="AW73" i="31"/>
  <c r="AW66" i="31"/>
  <c r="AW30" i="31"/>
  <c r="AW76" i="31"/>
  <c r="AV84" i="30"/>
  <c r="AV40" i="30"/>
  <c r="AV79" i="30"/>
  <c r="AV45" i="30"/>
  <c r="AV56" i="30"/>
  <c r="AV57" i="30"/>
  <c r="AV46" i="30"/>
  <c r="AV65" i="30"/>
  <c r="AV82" i="30"/>
  <c r="AW60" i="31"/>
  <c r="AW52" i="31"/>
  <c r="AW48" i="31"/>
  <c r="AW75" i="31"/>
  <c r="AW68" i="31"/>
  <c r="AW67" i="31"/>
  <c r="AM92" i="35"/>
  <c r="AU82" i="30"/>
  <c r="AU51" i="30"/>
  <c r="M92" i="31"/>
  <c r="AJ10" i="35"/>
  <c r="AJ63" i="35"/>
  <c r="AJ42" i="35"/>
  <c r="AJ64" i="35"/>
  <c r="AK10" i="35"/>
  <c r="AK63" i="35"/>
  <c r="AK42" i="35"/>
  <c r="AK64" i="35"/>
  <c r="AI63" i="35"/>
  <c r="AI61" i="35"/>
  <c r="AI56" i="35"/>
  <c r="AI55" i="35"/>
  <c r="AI53" i="35"/>
  <c r="AI47" i="35"/>
  <c r="AI43" i="35"/>
  <c r="AI42" i="35"/>
  <c r="AI41" i="35"/>
  <c r="AI6" i="35"/>
  <c r="AI4" i="35"/>
  <c r="AF10" i="35"/>
  <c r="AF63" i="35"/>
  <c r="AF42" i="35"/>
  <c r="AF64" i="35"/>
  <c r="AG10" i="35"/>
  <c r="AG63" i="35"/>
  <c r="AH10" i="35"/>
  <c r="AH63" i="35"/>
  <c r="AH42" i="35"/>
  <c r="AH64" i="35"/>
  <c r="AG54" i="35"/>
  <c r="AH48" i="35"/>
  <c r="AH16" i="35"/>
  <c r="AD47" i="35"/>
  <c r="AC47" i="35"/>
  <c r="AD7" i="35"/>
  <c r="AD61" i="35"/>
  <c r="AC61" i="35"/>
  <c r="AE84" i="35"/>
  <c r="AD84" i="35"/>
  <c r="AD57" i="35"/>
  <c r="AC84" i="35"/>
  <c r="AE43" i="35"/>
  <c r="AE27" i="35"/>
  <c r="AE61" i="35"/>
  <c r="AE6" i="35"/>
  <c r="AE47" i="35"/>
  <c r="AD6" i="35"/>
  <c r="AC6" i="35"/>
  <c r="AD43" i="35"/>
  <c r="AD27" i="35"/>
  <c r="AC43" i="35"/>
  <c r="AC27" i="35"/>
  <c r="AC10" i="35"/>
  <c r="AC63" i="35"/>
  <c r="AC42" i="35"/>
  <c r="AC64" i="35"/>
  <c r="AD10" i="35"/>
  <c r="AD63" i="35"/>
  <c r="AD42" i="35"/>
  <c r="AD64" i="35"/>
  <c r="AE10" i="35"/>
  <c r="AE63" i="35"/>
  <c r="AE42" i="35"/>
  <c r="AE64" i="35"/>
  <c r="Z10" i="35"/>
  <c r="Z63" i="35"/>
  <c r="Z42" i="35"/>
  <c r="Z64" i="35"/>
  <c r="AA10" i="35"/>
  <c r="AA63" i="35"/>
  <c r="AA42" i="35"/>
  <c r="AA64" i="35"/>
  <c r="AB10" i="35"/>
  <c r="AB63" i="35"/>
  <c r="AB42" i="35"/>
  <c r="AB64" i="35"/>
  <c r="I11" i="27"/>
  <c r="U86" i="35"/>
  <c r="AI77" i="35"/>
  <c r="Q77" i="35"/>
  <c r="I77" i="35"/>
  <c r="AF77" i="35"/>
  <c r="AJ77" i="35"/>
  <c r="P77" i="35"/>
  <c r="H77" i="35"/>
  <c r="AK77" i="35"/>
  <c r="O77" i="35"/>
  <c r="G77" i="35"/>
  <c r="U77" i="35"/>
  <c r="N77" i="35"/>
  <c r="F77" i="35"/>
  <c r="M77" i="35"/>
  <c r="E77" i="35"/>
  <c r="AC77" i="35"/>
  <c r="AB77" i="35"/>
  <c r="L77" i="35"/>
  <c r="D77" i="35"/>
  <c r="AD77" i="35"/>
  <c r="AA77" i="35"/>
  <c r="T77" i="35"/>
  <c r="S77" i="35"/>
  <c r="K77" i="35"/>
  <c r="C77" i="35"/>
  <c r="AH77" i="35"/>
  <c r="Z77" i="35"/>
  <c r="V77" i="35"/>
  <c r="R77" i="35"/>
  <c r="J77" i="35"/>
  <c r="B77" i="35"/>
  <c r="AI85" i="35"/>
  <c r="AC85" i="35"/>
  <c r="M85" i="35"/>
  <c r="E85" i="35"/>
  <c r="AB85" i="35"/>
  <c r="L85" i="35"/>
  <c r="AD85" i="35"/>
  <c r="AA85" i="35"/>
  <c r="C85" i="35"/>
  <c r="AE85" i="35"/>
  <c r="Z85" i="35"/>
  <c r="R85" i="35"/>
  <c r="B85" i="35"/>
  <c r="AJ85" i="35"/>
  <c r="AG85" i="35"/>
  <c r="AK85" i="35"/>
  <c r="I85" i="35"/>
  <c r="AF85" i="35"/>
  <c r="P85" i="35"/>
  <c r="H85" i="35"/>
  <c r="G85" i="35"/>
  <c r="N85" i="35"/>
  <c r="F85" i="35"/>
  <c r="AJ20" i="35"/>
  <c r="V20" i="35"/>
  <c r="AD69" i="35"/>
  <c r="AA69" i="35"/>
  <c r="S69" i="35"/>
  <c r="C69" i="35"/>
  <c r="AF69" i="35"/>
  <c r="V69" i="35"/>
  <c r="P69" i="35"/>
  <c r="O69" i="35"/>
  <c r="AI28" i="35"/>
  <c r="AF28" i="35"/>
  <c r="AE28" i="35"/>
  <c r="T28" i="35"/>
  <c r="P28" i="35"/>
  <c r="H28" i="35"/>
  <c r="V28" i="35"/>
  <c r="O28" i="35"/>
  <c r="G28" i="35"/>
  <c r="N28" i="35"/>
  <c r="F28" i="35"/>
  <c r="M28" i="35"/>
  <c r="E28" i="35"/>
  <c r="AB28" i="35"/>
  <c r="W28" i="35"/>
  <c r="U28" i="35"/>
  <c r="L28" i="35"/>
  <c r="D28" i="35"/>
  <c r="AC28" i="35"/>
  <c r="AA28" i="35"/>
  <c r="K28" i="35"/>
  <c r="C28" i="35"/>
  <c r="AJ28" i="35"/>
  <c r="AH28" i="35"/>
  <c r="AK28" i="35"/>
  <c r="AD28" i="35"/>
  <c r="Z28" i="35"/>
  <c r="R28" i="35"/>
  <c r="J28" i="35"/>
  <c r="B28" i="35"/>
  <c r="AG28" i="35"/>
  <c r="AG77" i="35"/>
  <c r="AA36" i="35"/>
  <c r="P36" i="35"/>
  <c r="AG12" i="35"/>
  <c r="B12" i="35"/>
  <c r="J12" i="35"/>
  <c r="R12" i="35"/>
  <c r="Z12" i="35"/>
  <c r="AD12" i="35"/>
  <c r="AE58" i="35"/>
  <c r="AG59" i="35"/>
  <c r="AG43" i="35"/>
  <c r="AI51" i="35"/>
  <c r="AK12" i="35"/>
  <c r="X12" i="35"/>
  <c r="AG58" i="35"/>
  <c r="AG42" i="35"/>
  <c r="AH60" i="35"/>
  <c r="AH44" i="35"/>
  <c r="AH12" i="35"/>
  <c r="AJ12" i="35"/>
  <c r="C12" i="35"/>
  <c r="K12" i="35"/>
  <c r="S12" i="35"/>
  <c r="AA12" i="35"/>
  <c r="AI50" i="35"/>
  <c r="Y77" i="35"/>
  <c r="U12" i="35"/>
  <c r="AC12" i="35"/>
  <c r="D12" i="35"/>
  <c r="L12" i="35"/>
  <c r="W12" i="35"/>
  <c r="AB12" i="35"/>
  <c r="AH56" i="35"/>
  <c r="AH24" i="35"/>
  <c r="AI32" i="35"/>
  <c r="AI16" i="35"/>
  <c r="E12" i="35"/>
  <c r="M12" i="35"/>
  <c r="AH87" i="35"/>
  <c r="AH71" i="35"/>
  <c r="AI48" i="35"/>
  <c r="V85" i="35"/>
  <c r="F12" i="35"/>
  <c r="N12" i="35"/>
  <c r="T85" i="35"/>
  <c r="AI30" i="35"/>
  <c r="W77" i="35"/>
  <c r="U85" i="35"/>
  <c r="G12" i="35"/>
  <c r="O12" i="35"/>
  <c r="V12" i="35"/>
  <c r="X77" i="35"/>
  <c r="H12" i="35"/>
  <c r="P12" i="35"/>
  <c r="T12" i="35"/>
  <c r="AE12" i="35"/>
  <c r="AF12" i="35"/>
  <c r="T27" i="35"/>
  <c r="T75" i="35"/>
  <c r="U27" i="35"/>
  <c r="U75" i="35"/>
  <c r="V27" i="35"/>
  <c r="V75" i="35"/>
  <c r="AV60" i="31" l="1"/>
  <c r="AC41" i="35"/>
  <c r="AC62" i="35"/>
  <c r="AD53" i="35"/>
  <c r="AD16" i="35"/>
  <c r="AF43" i="35"/>
  <c r="P23" i="34"/>
  <c r="O18" i="34"/>
  <c r="AE70" i="35"/>
  <c r="AD70" i="35"/>
  <c r="AC70" i="35"/>
  <c r="AD75" i="35"/>
  <c r="AD98" i="35"/>
  <c r="AD37" i="35"/>
  <c r="AV76" i="31"/>
  <c r="AV92" i="31"/>
  <c r="AV91" i="31"/>
  <c r="AW87" i="34"/>
  <c r="AW88" i="34"/>
  <c r="AW89" i="34"/>
  <c r="AW90" i="34"/>
  <c r="AW87" i="32"/>
  <c r="AW88" i="32"/>
  <c r="AW89" i="32"/>
  <c r="AW90" i="32"/>
  <c r="AW90" i="31"/>
  <c r="AW91" i="31"/>
  <c r="AW92" i="31"/>
  <c r="AW93" i="31"/>
  <c r="K81" i="31"/>
  <c r="M81" i="31" s="1"/>
  <c r="K39" i="31"/>
  <c r="M39" i="31" s="1"/>
  <c r="K82" i="31"/>
  <c r="M82" i="31" s="1"/>
  <c r="AV89" i="32"/>
  <c r="AV88" i="32"/>
  <c r="K39" i="32"/>
  <c r="AV39" i="32" s="1"/>
  <c r="AH68" i="35"/>
  <c r="AF38" i="35"/>
  <c r="AJ65" i="35"/>
  <c r="AK54" i="35"/>
  <c r="AK34" i="35"/>
  <c r="AV85" i="34"/>
  <c r="K88" i="34"/>
  <c r="AV88" i="34" s="1"/>
  <c r="AK6" i="35"/>
  <c r="AL31" i="12"/>
  <c r="I44" i="12"/>
  <c r="AQ59" i="12"/>
  <c r="I50" i="12"/>
  <c r="AQ32" i="12"/>
  <c r="I56" i="12"/>
  <c r="I61" i="12"/>
  <c r="AL56" i="12"/>
  <c r="AQ34" i="12"/>
  <c r="I57" i="12"/>
  <c r="AQ60" i="12"/>
  <c r="AL51" i="12"/>
  <c r="I63" i="12"/>
  <c r="AL59" i="12"/>
  <c r="AL29" i="12"/>
  <c r="AQ24" i="12"/>
  <c r="AL46" i="12"/>
  <c r="I62" i="12"/>
  <c r="I49" i="12"/>
  <c r="I58" i="12"/>
  <c r="I39" i="12"/>
  <c r="AL61" i="12"/>
  <c r="I66" i="12"/>
  <c r="I38" i="12"/>
  <c r="AQ45" i="12"/>
  <c r="AL32" i="12"/>
  <c r="AL43" i="12"/>
  <c r="AL26" i="12"/>
  <c r="I59" i="12"/>
  <c r="I64" i="12"/>
  <c r="AQ28" i="12"/>
  <c r="I25" i="12"/>
  <c r="AL52" i="12"/>
  <c r="AQ64" i="12"/>
  <c r="AL34" i="12"/>
  <c r="AL57" i="12"/>
  <c r="AL45" i="12"/>
  <c r="AQ29" i="12"/>
  <c r="I53" i="12"/>
  <c r="AQ54" i="12"/>
  <c r="AQ63" i="12"/>
  <c r="AL36" i="12"/>
  <c r="AL48" i="12"/>
  <c r="AQ42" i="12"/>
  <c r="AQ46" i="12"/>
  <c r="AQ36" i="12"/>
  <c r="AQ39" i="12"/>
  <c r="I24" i="12"/>
  <c r="AL54" i="12"/>
  <c r="AL33" i="12"/>
  <c r="AQ44" i="12"/>
  <c r="AQ69" i="12"/>
  <c r="AL53" i="12"/>
  <c r="AL28" i="12"/>
  <c r="AQ35" i="12"/>
  <c r="AL40" i="12"/>
  <c r="AL35" i="12"/>
  <c r="AQ31" i="12"/>
  <c r="I28" i="12"/>
  <c r="AQ61" i="12"/>
  <c r="I32" i="12"/>
  <c r="AL62" i="12"/>
  <c r="I40" i="12"/>
  <c r="I68" i="12"/>
  <c r="D1" i="12"/>
  <c r="AQ25" i="12"/>
  <c r="AL58" i="12"/>
  <c r="AQ57" i="12"/>
  <c r="I51" i="12"/>
  <c r="AQ55" i="12"/>
  <c r="I41" i="12"/>
  <c r="AQ43" i="12"/>
  <c r="AL37" i="12"/>
  <c r="AL41" i="12"/>
  <c r="I67" i="12"/>
  <c r="AL68" i="12"/>
  <c r="I60" i="12"/>
  <c r="AL38" i="12"/>
  <c r="I69" i="12"/>
  <c r="I46" i="12"/>
  <c r="I35" i="12"/>
  <c r="AL39" i="12"/>
  <c r="AL64" i="12"/>
  <c r="AQ41" i="12"/>
  <c r="AQ48" i="12"/>
  <c r="AL44" i="12"/>
  <c r="AL49" i="12"/>
  <c r="AQ38" i="12"/>
  <c r="AQ33" i="12"/>
  <c r="I54" i="12"/>
  <c r="AQ52" i="12"/>
  <c r="AQ65" i="12"/>
  <c r="AL69" i="12"/>
  <c r="AL60" i="12"/>
  <c r="I26" i="12"/>
  <c r="AL66" i="12"/>
  <c r="AQ47" i="12"/>
  <c r="I27" i="12"/>
  <c r="AQ37" i="12"/>
  <c r="AQ40" i="12"/>
  <c r="I65" i="12"/>
  <c r="AQ30" i="12"/>
  <c r="AL63" i="12"/>
  <c r="AQ66" i="12"/>
  <c r="AL67" i="12"/>
  <c r="AL24" i="12"/>
  <c r="I55" i="12"/>
  <c r="I48" i="12"/>
  <c r="I47" i="12"/>
  <c r="AQ53" i="12"/>
  <c r="I34" i="12"/>
  <c r="AL50" i="12"/>
  <c r="AL47" i="12"/>
  <c r="AQ56" i="12"/>
  <c r="I43" i="12"/>
  <c r="I29" i="12"/>
  <c r="I31" i="12"/>
  <c r="AQ68" i="12"/>
  <c r="AL42" i="12"/>
  <c r="AQ58" i="12"/>
  <c r="I45" i="12"/>
  <c r="I37" i="12"/>
  <c r="AL30" i="12"/>
  <c r="AQ67" i="12"/>
  <c r="AQ49" i="12"/>
  <c r="I30" i="12"/>
  <c r="I36" i="12"/>
  <c r="AQ50" i="12"/>
  <c r="I33" i="12"/>
  <c r="I52" i="12"/>
  <c r="AL55" i="12"/>
  <c r="AQ51" i="12"/>
  <c r="AL27" i="12"/>
  <c r="AL25" i="12"/>
  <c r="AQ26" i="12"/>
  <c r="AL65" i="12"/>
  <c r="AQ62" i="12"/>
  <c r="I42" i="12"/>
  <c r="AQ27" i="12"/>
  <c r="AV79" i="31"/>
  <c r="M88" i="34"/>
  <c r="AE54" i="35"/>
  <c r="AO43" i="2"/>
  <c r="AB65" i="2"/>
  <c r="AV73" i="31"/>
  <c r="AV90" i="26"/>
  <c r="M85" i="34"/>
  <c r="AA47" i="2"/>
  <c r="AH7" i="35"/>
  <c r="AW93" i="25"/>
  <c r="P18" i="27"/>
  <c r="AB365" i="2"/>
  <c r="M49" i="27"/>
  <c r="M55" i="14"/>
  <c r="AA379" i="2"/>
  <c r="AV53" i="26"/>
  <c r="AB334" i="2"/>
  <c r="AO310" i="2"/>
  <c r="AB101" i="2"/>
  <c r="AW83" i="27"/>
  <c r="AO354" i="2"/>
  <c r="AU83" i="30"/>
  <c r="M24" i="31"/>
  <c r="M30" i="30"/>
  <c r="M61" i="14"/>
  <c r="AL17" i="25"/>
  <c r="K49" i="14"/>
  <c r="AV49" i="14" s="1"/>
  <c r="AV25" i="31"/>
  <c r="Q18" i="27"/>
  <c r="AB264" i="2"/>
  <c r="AV31" i="25"/>
  <c r="AV33" i="32"/>
  <c r="AB407" i="2"/>
  <c r="AV64" i="27"/>
  <c r="AA263" i="2"/>
  <c r="K90" i="30"/>
  <c r="M90" i="30" s="1"/>
  <c r="AF48" i="35"/>
  <c r="AW81" i="27"/>
  <c r="AB389" i="2"/>
  <c r="M60" i="26"/>
  <c r="AB86" i="2"/>
  <c r="AA6" i="35"/>
  <c r="AC54" i="35"/>
  <c r="Z31" i="35"/>
  <c r="O18" i="28"/>
  <c r="AA38" i="2"/>
  <c r="AV61" i="32"/>
  <c r="K58" i="26"/>
  <c r="Z54" i="35"/>
  <c r="AF17" i="35"/>
  <c r="AQ17" i="25"/>
  <c r="K86" i="34"/>
  <c r="AV86" i="34" s="1"/>
  <c r="T40" i="35"/>
  <c r="K59" i="28"/>
  <c r="AV59" i="28" s="1"/>
  <c r="G7" i="32"/>
  <c r="M32" i="26"/>
  <c r="AV44" i="31"/>
  <c r="AA79" i="2"/>
  <c r="AV33" i="26"/>
  <c r="AB294" i="2"/>
  <c r="AB254" i="2"/>
  <c r="AO418" i="2"/>
  <c r="AO345" i="2"/>
  <c r="K66" i="34"/>
  <c r="K48" i="25"/>
  <c r="AA176" i="2"/>
  <c r="AA36" i="2"/>
  <c r="M69" i="26"/>
  <c r="AA165" i="2"/>
  <c r="AO382" i="2"/>
  <c r="AO130" i="2"/>
  <c r="AA330" i="2"/>
  <c r="AB104" i="2"/>
  <c r="K44" i="30"/>
  <c r="M44" i="30" s="1"/>
  <c r="AA33" i="2"/>
  <c r="AA49" i="2"/>
  <c r="AB46" i="2"/>
  <c r="AV36" i="26"/>
  <c r="AB161" i="2"/>
  <c r="AV39" i="31"/>
  <c r="Q28" i="35"/>
  <c r="K37" i="14"/>
  <c r="AV37" i="14" s="1"/>
  <c r="AA55" i="35"/>
  <c r="AA41" i="35"/>
  <c r="V40" i="35"/>
  <c r="AW94" i="27"/>
  <c r="X31" i="35"/>
  <c r="AV32" i="31"/>
  <c r="AV54" i="31"/>
  <c r="AV53" i="31"/>
  <c r="AV65" i="31"/>
  <c r="AV81" i="31"/>
  <c r="AV29" i="31"/>
  <c r="AV63" i="31"/>
  <c r="AV41" i="31"/>
  <c r="AE16" i="35"/>
  <c r="AV84" i="31"/>
  <c r="AH6" i="35"/>
  <c r="K31" i="35"/>
  <c r="H26" i="35"/>
  <c r="I31" i="35"/>
  <c r="I28" i="35"/>
  <c r="M39" i="32"/>
  <c r="K84" i="30"/>
  <c r="AU84" i="30" s="1"/>
  <c r="K46" i="30"/>
  <c r="AU46" i="30" s="1"/>
  <c r="K48" i="30"/>
  <c r="AU48" i="30" s="1"/>
  <c r="K67" i="32"/>
  <c r="K78" i="32"/>
  <c r="AE37" i="35"/>
  <c r="P31" i="35"/>
  <c r="K67" i="26"/>
  <c r="AV67" i="26" s="1"/>
  <c r="AG20" i="25"/>
  <c r="AI20" i="25"/>
  <c r="AH20" i="25"/>
  <c r="AG17" i="25"/>
  <c r="K41" i="27"/>
  <c r="AV41" i="27" s="1"/>
  <c r="K32" i="27"/>
  <c r="K59" i="31"/>
  <c r="AV47" i="31" s="1"/>
  <c r="K27" i="31"/>
  <c r="K64" i="31"/>
  <c r="AV62" i="31" s="1"/>
  <c r="K40" i="31"/>
  <c r="K88" i="31"/>
  <c r="AV88" i="31" s="1"/>
  <c r="K69" i="31"/>
  <c r="AV55" i="31" s="1"/>
  <c r="K85" i="31"/>
  <c r="K72" i="31"/>
  <c r="AV70" i="31" s="1"/>
  <c r="K66" i="31"/>
  <c r="AV66" i="31" s="1"/>
  <c r="K43" i="31"/>
  <c r="AV43" i="31" s="1"/>
  <c r="K70" i="25"/>
  <c r="AM18" i="25"/>
  <c r="AP17" i="25"/>
  <c r="AO20" i="25"/>
  <c r="K66" i="30"/>
  <c r="K54" i="32"/>
  <c r="K82" i="34"/>
  <c r="AV82" i="34" s="1"/>
  <c r="K79" i="34"/>
  <c r="K83" i="34"/>
  <c r="K46" i="34"/>
  <c r="K58" i="30"/>
  <c r="K51" i="27"/>
  <c r="K31" i="34"/>
  <c r="K60" i="28"/>
  <c r="AV60" i="28" s="1"/>
  <c r="K67" i="28"/>
  <c r="K73" i="28"/>
  <c r="AV73" i="28" s="1"/>
  <c r="K52" i="28"/>
  <c r="AV52" i="28" s="1"/>
  <c r="K34" i="28"/>
  <c r="M34" i="28" s="1"/>
  <c r="K65" i="28"/>
  <c r="M65" i="28" s="1"/>
  <c r="K92" i="30"/>
  <c r="M92" i="30" s="1"/>
  <c r="AM90" i="35"/>
  <c r="M46" i="26"/>
  <c r="AV46" i="26"/>
  <c r="M43" i="14"/>
  <c r="M75" i="32"/>
  <c r="AB285" i="2"/>
  <c r="AV51" i="27"/>
  <c r="M51" i="27"/>
  <c r="AV67" i="31"/>
  <c r="AV52" i="27"/>
  <c r="M52" i="27"/>
  <c r="AA256" i="2"/>
  <c r="AB176" i="2"/>
  <c r="AA378" i="2"/>
  <c r="AB249" i="2"/>
  <c r="M42" i="32"/>
  <c r="AV35" i="32"/>
  <c r="AO68" i="2"/>
  <c r="AV24" i="32"/>
  <c r="AA351" i="2"/>
  <c r="AA148" i="2"/>
  <c r="AA255" i="2"/>
  <c r="AA134" i="2"/>
  <c r="AA10" i="2"/>
  <c r="M27" i="31"/>
  <c r="AV26" i="31"/>
  <c r="AV54" i="14"/>
  <c r="M54" i="14"/>
  <c r="AV39" i="30"/>
  <c r="AV24" i="30"/>
  <c r="AV52" i="30"/>
  <c r="AV27" i="30"/>
  <c r="AV80" i="30"/>
  <c r="AV38" i="30"/>
  <c r="AV58" i="30"/>
  <c r="AV43" i="30"/>
  <c r="AV32" i="30"/>
  <c r="AV78" i="30"/>
  <c r="AV68" i="30"/>
  <c r="AV41" i="30"/>
  <c r="AV74" i="30"/>
  <c r="AV61" i="30"/>
  <c r="AV81" i="30"/>
  <c r="AV53" i="30"/>
  <c r="AV67" i="30"/>
  <c r="AV76" i="30"/>
  <c r="AV31" i="30"/>
  <c r="AV83" i="30"/>
  <c r="AV42" i="30"/>
  <c r="AV73" i="30"/>
  <c r="AV54" i="30"/>
  <c r="AV28" i="30"/>
  <c r="AV72" i="30"/>
  <c r="AV26" i="30"/>
  <c r="AV63" i="30"/>
  <c r="AV85" i="30"/>
  <c r="AV69" i="30"/>
  <c r="AV60" i="30"/>
  <c r="AV49" i="30"/>
  <c r="AV66" i="30"/>
  <c r="AV86" i="30"/>
  <c r="AV62" i="30"/>
  <c r="AV37" i="30"/>
  <c r="AV36" i="30"/>
  <c r="D1" i="30"/>
  <c r="AV70" i="30"/>
  <c r="AO174" i="2"/>
  <c r="AO367" i="2"/>
  <c r="AB233" i="2"/>
  <c r="AV79" i="25"/>
  <c r="AO277" i="2"/>
  <c r="M67" i="32"/>
  <c r="M31" i="14"/>
  <c r="M84" i="31"/>
  <c r="AV68" i="31"/>
  <c r="AV49" i="32"/>
  <c r="M35" i="32"/>
  <c r="AV60" i="34"/>
  <c r="M72" i="25"/>
  <c r="AV43" i="26"/>
  <c r="M43" i="26"/>
  <c r="M41" i="31"/>
  <c r="AV34" i="31"/>
  <c r="AV29" i="25"/>
  <c r="M29" i="25"/>
  <c r="AV37" i="31"/>
  <c r="M44" i="31"/>
  <c r="AA197" i="2"/>
  <c r="AO321" i="2"/>
  <c r="AO373" i="2"/>
  <c r="D335" i="2"/>
  <c r="AB335" i="2" s="1"/>
  <c r="D14" i="2"/>
  <c r="AB14" i="2" s="1"/>
  <c r="D60" i="2"/>
  <c r="AB60" i="2" s="1"/>
  <c r="AC104" i="2"/>
  <c r="AO104" i="2" s="1"/>
  <c r="D198" i="2"/>
  <c r="AB198" i="2" s="1"/>
  <c r="AC218" i="2"/>
  <c r="AO218" i="2" s="1"/>
  <c r="C236" i="2"/>
  <c r="AA236" i="2" s="1"/>
  <c r="D25" i="2"/>
  <c r="AB25" i="2" s="1"/>
  <c r="AC267" i="2"/>
  <c r="AO267" i="2" s="1"/>
  <c r="C249" i="2"/>
  <c r="AA249" i="2" s="1"/>
  <c r="AC109" i="2"/>
  <c r="AO109" i="2" s="1"/>
  <c r="C52" i="2"/>
  <c r="AA52" i="2" s="1"/>
  <c r="C169" i="2"/>
  <c r="AA169" i="2" s="1"/>
  <c r="AC177" i="2"/>
  <c r="AO177" i="2" s="1"/>
  <c r="C19" i="2"/>
  <c r="AA19" i="2" s="1"/>
  <c r="AC374" i="2"/>
  <c r="AO374" i="2" s="1"/>
  <c r="D298" i="2"/>
  <c r="AB298" i="2" s="1"/>
  <c r="C241" i="2"/>
  <c r="AA241" i="2" s="1"/>
  <c r="AC82" i="2"/>
  <c r="AO82" i="2" s="1"/>
  <c r="C398" i="2"/>
  <c r="AA398" i="2" s="1"/>
  <c r="D71" i="2"/>
  <c r="AB71" i="2" s="1"/>
  <c r="D8" i="2"/>
  <c r="AB8" i="2" s="1"/>
  <c r="C115" i="2"/>
  <c r="AA115" i="2" s="1"/>
  <c r="C290" i="2"/>
  <c r="AA290" i="2" s="1"/>
  <c r="AC150" i="2"/>
  <c r="AO150" i="2" s="1"/>
  <c r="D274" i="2"/>
  <c r="AB274" i="2" s="1"/>
  <c r="AC415" i="2"/>
  <c r="AO415" i="2" s="1"/>
  <c r="C137" i="2"/>
  <c r="AA137" i="2" s="1"/>
  <c r="D91" i="2"/>
  <c r="AB91" i="2" s="1"/>
  <c r="D70" i="2"/>
  <c r="AB70" i="2" s="1"/>
  <c r="D323" i="2"/>
  <c r="AB323" i="2" s="1"/>
  <c r="D348" i="2"/>
  <c r="AB348" i="2" s="1"/>
  <c r="D162" i="2"/>
  <c r="AB162" i="2" s="1"/>
  <c r="C326" i="2"/>
  <c r="AA326" i="2" s="1"/>
  <c r="AC206" i="2"/>
  <c r="AO206" i="2" s="1"/>
  <c r="D181" i="2"/>
  <c r="AB181" i="2" s="1"/>
  <c r="AC400" i="2"/>
  <c r="AO400" i="2" s="1"/>
  <c r="D54" i="2"/>
  <c r="AB54" i="2" s="1"/>
  <c r="D11" i="2"/>
  <c r="AB11" i="2" s="1"/>
  <c r="D386" i="2"/>
  <c r="AB386" i="2" s="1"/>
  <c r="AC37" i="2"/>
  <c r="AO37" i="2" s="1"/>
  <c r="C408" i="2"/>
  <c r="AA408" i="2" s="1"/>
  <c r="AC171" i="2"/>
  <c r="AO171" i="2" s="1"/>
  <c r="C72" i="2"/>
  <c r="AA72" i="2" s="1"/>
  <c r="C373" i="2"/>
  <c r="AA373" i="2" s="1"/>
  <c r="AC42" i="2"/>
  <c r="AO42" i="2" s="1"/>
  <c r="AC370" i="2"/>
  <c r="AO370" i="2" s="1"/>
  <c r="C211" i="2"/>
  <c r="AA211" i="2" s="1"/>
  <c r="AC209" i="2"/>
  <c r="AO209" i="2" s="1"/>
  <c r="C173" i="2"/>
  <c r="AA173" i="2" s="1"/>
  <c r="C265" i="2"/>
  <c r="AA265" i="2" s="1"/>
  <c r="AC278" i="2"/>
  <c r="AO278" i="2" s="1"/>
  <c r="C208" i="2"/>
  <c r="AA208" i="2" s="1"/>
  <c r="D165" i="2"/>
  <c r="AB165" i="2" s="1"/>
  <c r="AC202" i="2"/>
  <c r="AO202" i="2" s="1"/>
  <c r="C104" i="2"/>
  <c r="AA104" i="2" s="1"/>
  <c r="AC45" i="2"/>
  <c r="AO45" i="2" s="1"/>
  <c r="D45" i="2"/>
  <c r="AB45" i="2" s="1"/>
  <c r="AC410" i="2"/>
  <c r="AO410" i="2" s="1"/>
  <c r="AC65" i="2"/>
  <c r="AO65" i="2" s="1"/>
  <c r="C222" i="2"/>
  <c r="AA222" i="2" s="1"/>
  <c r="D157" i="2"/>
  <c r="AB157" i="2" s="1"/>
  <c r="AC291" i="2"/>
  <c r="AO291" i="2" s="1"/>
  <c r="AC25" i="2"/>
  <c r="AO25" i="2" s="1"/>
  <c r="C323" i="2"/>
  <c r="AA323" i="2" s="1"/>
  <c r="C289" i="2"/>
  <c r="AA289" i="2" s="1"/>
  <c r="D41" i="2"/>
  <c r="AB41" i="2" s="1"/>
  <c r="C188" i="2"/>
  <c r="AA188" i="2" s="1"/>
  <c r="AC342" i="2"/>
  <c r="AO342" i="2" s="1"/>
  <c r="C78" i="2"/>
  <c r="AA78" i="2" s="1"/>
  <c r="D185" i="2"/>
  <c r="AB185" i="2" s="1"/>
  <c r="D398" i="2"/>
  <c r="AB398" i="2" s="1"/>
  <c r="D201" i="2"/>
  <c r="AB201" i="2" s="1"/>
  <c r="AC315" i="2"/>
  <c r="AO315" i="2" s="1"/>
  <c r="D35" i="2"/>
  <c r="AB35" i="2" s="1"/>
  <c r="D331" i="2"/>
  <c r="AB331" i="2" s="1"/>
  <c r="C161" i="2"/>
  <c r="AA161" i="2" s="1"/>
  <c r="D397" i="2"/>
  <c r="AB397" i="2" s="1"/>
  <c r="D396" i="2"/>
  <c r="AB396" i="2" s="1"/>
  <c r="D40" i="2"/>
  <c r="AB40" i="2" s="1"/>
  <c r="C417" i="2"/>
  <c r="AA417" i="2" s="1"/>
  <c r="D44" i="2"/>
  <c r="AB44" i="2" s="1"/>
  <c r="D28" i="2"/>
  <c r="AB28" i="2" s="1"/>
  <c r="C224" i="2"/>
  <c r="AA224" i="2" s="1"/>
  <c r="C162" i="2"/>
  <c r="AA162" i="2" s="1"/>
  <c r="D189" i="2"/>
  <c r="AB189" i="2" s="1"/>
  <c r="D106" i="2"/>
  <c r="AB106" i="2" s="1"/>
  <c r="C23" i="2"/>
  <c r="AA23" i="2" s="1"/>
  <c r="C395" i="2"/>
  <c r="AA395" i="2" s="1"/>
  <c r="D84" i="2"/>
  <c r="AB84" i="2" s="1"/>
  <c r="D138" i="2"/>
  <c r="AB138" i="2" s="1"/>
  <c r="C258" i="2"/>
  <c r="AA258" i="2" s="1"/>
  <c r="D57" i="2"/>
  <c r="AB57" i="2" s="1"/>
  <c r="AC300" i="2"/>
  <c r="AO300" i="2" s="1"/>
  <c r="C308" i="2"/>
  <c r="AA308" i="2" s="1"/>
  <c r="D401" i="2"/>
  <c r="AB401" i="2" s="1"/>
  <c r="AC352" i="2"/>
  <c r="AO352" i="2" s="1"/>
  <c r="C105" i="2"/>
  <c r="AA105" i="2" s="1"/>
  <c r="C121" i="2"/>
  <c r="AA121" i="2" s="1"/>
  <c r="AC297" i="2"/>
  <c r="AO297" i="2" s="1"/>
  <c r="C239" i="2"/>
  <c r="AA239" i="2" s="1"/>
  <c r="D283" i="2"/>
  <c r="AB283" i="2" s="1"/>
  <c r="C298" i="2"/>
  <c r="AA298" i="2" s="1"/>
  <c r="AC38" i="2"/>
  <c r="AO38" i="2" s="1"/>
  <c r="D93" i="2"/>
  <c r="AB93" i="2" s="1"/>
  <c r="D75" i="2"/>
  <c r="AB75" i="2" s="1"/>
  <c r="C116" i="2"/>
  <c r="AA116" i="2" s="1"/>
  <c r="D121" i="2"/>
  <c r="AB121" i="2" s="1"/>
  <c r="D367" i="2"/>
  <c r="AB367" i="2" s="1"/>
  <c r="D15" i="2"/>
  <c r="AB15" i="2" s="1"/>
  <c r="D17" i="2"/>
  <c r="AB17" i="2" s="1"/>
  <c r="C266" i="2"/>
  <c r="AA266" i="2" s="1"/>
  <c r="D134" i="2"/>
  <c r="AB134" i="2" s="1"/>
  <c r="AC266" i="2"/>
  <c r="AO266" i="2" s="1"/>
  <c r="AC156" i="2"/>
  <c r="AO156" i="2" s="1"/>
  <c r="C344" i="2"/>
  <c r="AA344" i="2" s="1"/>
  <c r="C112" i="2"/>
  <c r="AA112" i="2" s="1"/>
  <c r="AC413" i="2"/>
  <c r="AO413" i="2" s="1"/>
  <c r="D370" i="2"/>
  <c r="AB370" i="2" s="1"/>
  <c r="AC111" i="2"/>
  <c r="AO111" i="2" s="1"/>
  <c r="C182" i="2"/>
  <c r="AA182" i="2" s="1"/>
  <c r="AC384" i="2"/>
  <c r="AO384" i="2" s="1"/>
  <c r="AC412" i="2"/>
  <c r="AO412" i="2" s="1"/>
  <c r="C5" i="2"/>
  <c r="AA5" i="2" s="1"/>
  <c r="D195" i="2"/>
  <c r="AB195" i="2" s="1"/>
  <c r="D169" i="2"/>
  <c r="AB169" i="2" s="1"/>
  <c r="AC137" i="2"/>
  <c r="AO137" i="2" s="1"/>
  <c r="C377" i="2"/>
  <c r="AA377" i="2" s="1"/>
  <c r="D147" i="2"/>
  <c r="AB147" i="2" s="1"/>
  <c r="C80" i="2"/>
  <c r="AA80" i="2" s="1"/>
  <c r="D256" i="2"/>
  <c r="AB256" i="2" s="1"/>
  <c r="D163" i="2"/>
  <c r="AB163" i="2" s="1"/>
  <c r="AC77" i="2"/>
  <c r="AO77" i="2" s="1"/>
  <c r="AC97" i="2"/>
  <c r="AO97" i="2" s="1"/>
  <c r="C210" i="2"/>
  <c r="AA210" i="2" s="1"/>
  <c r="D267" i="2"/>
  <c r="AB267" i="2" s="1"/>
  <c r="D123" i="2"/>
  <c r="AB123" i="2" s="1"/>
  <c r="C225" i="2"/>
  <c r="AA225" i="2" s="1"/>
  <c r="C189" i="2"/>
  <c r="AA189" i="2" s="1"/>
  <c r="AC44" i="2"/>
  <c r="AO44" i="2" s="1"/>
  <c r="D319" i="2"/>
  <c r="AB319" i="2" s="1"/>
  <c r="AC215" i="2"/>
  <c r="AO215" i="2" s="1"/>
  <c r="D183" i="2"/>
  <c r="AB183" i="2" s="1"/>
  <c r="AC168" i="2"/>
  <c r="AO168" i="2" s="1"/>
  <c r="C63" i="2"/>
  <c r="AA63" i="2" s="1"/>
  <c r="AC59" i="2"/>
  <c r="AO59" i="2" s="1"/>
  <c r="D208" i="2"/>
  <c r="AB208" i="2" s="1"/>
  <c r="C191" i="2"/>
  <c r="AA191" i="2" s="1"/>
  <c r="D69" i="2"/>
  <c r="AB69" i="2" s="1"/>
  <c r="D68" i="2"/>
  <c r="AB68" i="2" s="1"/>
  <c r="C246" i="2"/>
  <c r="AA246" i="2" s="1"/>
  <c r="AC329" i="2"/>
  <c r="AO329" i="2" s="1"/>
  <c r="D66" i="2"/>
  <c r="AB66" i="2" s="1"/>
  <c r="C163" i="2"/>
  <c r="AA163" i="2" s="1"/>
  <c r="AC72" i="2"/>
  <c r="AO72" i="2" s="1"/>
  <c r="C380" i="2"/>
  <c r="AA380" i="2" s="1"/>
  <c r="C237" i="2"/>
  <c r="AA237" i="2" s="1"/>
  <c r="AC27" i="2"/>
  <c r="AO27" i="2" s="1"/>
  <c r="C386" i="2"/>
  <c r="AA386" i="2" s="1"/>
  <c r="AC182" i="2"/>
  <c r="AO182" i="2" s="1"/>
  <c r="C30" i="2"/>
  <c r="AA30" i="2" s="1"/>
  <c r="D273" i="2"/>
  <c r="AB273" i="2" s="1"/>
  <c r="C127" i="2"/>
  <c r="AA127" i="2" s="1"/>
  <c r="C366" i="2"/>
  <c r="AA366" i="2" s="1"/>
  <c r="D81" i="2"/>
  <c r="AB81" i="2" s="1"/>
  <c r="D27" i="2"/>
  <c r="AB27" i="2" s="1"/>
  <c r="AC49" i="2"/>
  <c r="AO49" i="2" s="1"/>
  <c r="AC230" i="2"/>
  <c r="AO230" i="2" s="1"/>
  <c r="C293" i="2"/>
  <c r="AA293" i="2" s="1"/>
  <c r="D261" i="2"/>
  <c r="AB261" i="2" s="1"/>
  <c r="D307" i="2"/>
  <c r="AB307" i="2" s="1"/>
  <c r="AC270" i="2"/>
  <c r="AO270" i="2" s="1"/>
  <c r="C88" i="2"/>
  <c r="AA88" i="2" s="1"/>
  <c r="AC119" i="2"/>
  <c r="AO119" i="2" s="1"/>
  <c r="AC387" i="2"/>
  <c r="AO387" i="2" s="1"/>
  <c r="D187" i="2"/>
  <c r="AB187" i="2" s="1"/>
  <c r="C177" i="2"/>
  <c r="AA177" i="2" s="1"/>
  <c r="AC235" i="2"/>
  <c r="AO235" i="2" s="1"/>
  <c r="AC142" i="2"/>
  <c r="AO142" i="2" s="1"/>
  <c r="D266" i="2"/>
  <c r="AB266" i="2" s="1"/>
  <c r="D387" i="2"/>
  <c r="AB387" i="2" s="1"/>
  <c r="C370" i="2"/>
  <c r="AA370" i="2" s="1"/>
  <c r="AC317" i="2"/>
  <c r="AO317" i="2" s="1"/>
  <c r="C152" i="2"/>
  <c r="AA152" i="2" s="1"/>
  <c r="D206" i="2"/>
  <c r="AB206" i="2" s="1"/>
  <c r="C146" i="2"/>
  <c r="AA146" i="2" s="1"/>
  <c r="D330" i="2"/>
  <c r="AB330" i="2" s="1"/>
  <c r="C331" i="2"/>
  <c r="AA331" i="2" s="1"/>
  <c r="C401" i="2"/>
  <c r="AA401" i="2" s="1"/>
  <c r="D150" i="2"/>
  <c r="AB150" i="2" s="1"/>
  <c r="AC54" i="2"/>
  <c r="AO54" i="2" s="1"/>
  <c r="D73" i="2"/>
  <c r="AB73" i="2" s="1"/>
  <c r="D168" i="2"/>
  <c r="AB168" i="2" s="1"/>
  <c r="AC162" i="2"/>
  <c r="AO162" i="2" s="1"/>
  <c r="AC241" i="2"/>
  <c r="AO241" i="2" s="1"/>
  <c r="C209" i="2"/>
  <c r="AA209" i="2" s="1"/>
  <c r="C230" i="2"/>
  <c r="AA230" i="2" s="1"/>
  <c r="C18" i="2"/>
  <c r="AA18" i="2" s="1"/>
  <c r="D62" i="2"/>
  <c r="AB62" i="2" s="1"/>
  <c r="AC53" i="2"/>
  <c r="AO53" i="2" s="1"/>
  <c r="D202" i="2"/>
  <c r="AB202" i="2" s="1"/>
  <c r="C229" i="2"/>
  <c r="AA229" i="2" s="1"/>
  <c r="AC135" i="2"/>
  <c r="AO135" i="2" s="1"/>
  <c r="AC16" i="2"/>
  <c r="AO16" i="2" s="1"/>
  <c r="C64" i="2"/>
  <c r="AA64" i="2" s="1"/>
  <c r="AC149" i="2"/>
  <c r="AO149" i="2" s="1"/>
  <c r="C110" i="2"/>
  <c r="AA110" i="2" s="1"/>
  <c r="D265" i="2"/>
  <c r="AB265" i="2" s="1"/>
  <c r="AC314" i="2"/>
  <c r="AO314" i="2" s="1"/>
  <c r="D131" i="2"/>
  <c r="AB131" i="2" s="1"/>
  <c r="D129" i="2"/>
  <c r="AB129" i="2" s="1"/>
  <c r="D117" i="2"/>
  <c r="AB117" i="2" s="1"/>
  <c r="D33" i="2"/>
  <c r="AB33" i="2" s="1"/>
  <c r="C317" i="2"/>
  <c r="AA317" i="2" s="1"/>
  <c r="AC290" i="2"/>
  <c r="AO290" i="2" s="1"/>
  <c r="D220" i="2"/>
  <c r="AB220" i="2" s="1"/>
  <c r="D341" i="2"/>
  <c r="AB341" i="2" s="1"/>
  <c r="C75" i="2"/>
  <c r="AA75" i="2" s="1"/>
  <c r="C221" i="2"/>
  <c r="AA221" i="2" s="1"/>
  <c r="C98" i="2"/>
  <c r="AA98" i="2" s="1"/>
  <c r="AC341" i="2"/>
  <c r="AO341" i="2" s="1"/>
  <c r="AC95" i="2"/>
  <c r="AO95" i="2" s="1"/>
  <c r="AC311" i="2"/>
  <c r="AO311" i="2" s="1"/>
  <c r="C44" i="2"/>
  <c r="AA44" i="2" s="1"/>
  <c r="D142" i="2"/>
  <c r="AB142" i="2" s="1"/>
  <c r="C339" i="2"/>
  <c r="AA339" i="2" s="1"/>
  <c r="D391" i="2"/>
  <c r="AB391" i="2" s="1"/>
  <c r="AC388" i="2"/>
  <c r="AO388" i="2" s="1"/>
  <c r="C315" i="2"/>
  <c r="AA315" i="2" s="1"/>
  <c r="AV33" i="31"/>
  <c r="M40" i="31"/>
  <c r="AV73" i="27"/>
  <c r="M73" i="27"/>
  <c r="M61" i="26"/>
  <c r="AA87" i="2"/>
  <c r="AO220" i="2"/>
  <c r="AB376" i="2"/>
  <c r="AB192" i="2"/>
  <c r="AO46" i="2"/>
  <c r="S23" i="27"/>
  <c r="T23" i="27" s="1"/>
  <c r="U23" i="27" s="1"/>
  <c r="U18" i="27" s="1"/>
  <c r="R18" i="27"/>
  <c r="M85" i="30"/>
  <c r="AU85" i="30"/>
  <c r="AB76" i="2"/>
  <c r="AB50" i="2"/>
  <c r="AO226" i="2"/>
  <c r="AB373" i="2"/>
  <c r="AA107" i="2"/>
  <c r="AA123" i="2"/>
  <c r="Q18" i="14"/>
  <c r="R23" i="14"/>
  <c r="AV60" i="25"/>
  <c r="M60" i="25"/>
  <c r="M86" i="30"/>
  <c r="AU86" i="30"/>
  <c r="AO331" i="2"/>
  <c r="AO161" i="2"/>
  <c r="AV56" i="25"/>
  <c r="M56" i="25"/>
  <c r="AO70" i="2"/>
  <c r="M52" i="26"/>
  <c r="AV52" i="26"/>
  <c r="AA397" i="2"/>
  <c r="AO397" i="2"/>
  <c r="AO29" i="2"/>
  <c r="AA329" i="2"/>
  <c r="AA114" i="2"/>
  <c r="L18" i="10"/>
  <c r="AB259" i="2"/>
  <c r="AB172" i="2"/>
  <c r="AA220" i="2"/>
  <c r="AB253" i="2"/>
  <c r="AB262" i="2"/>
  <c r="M72" i="26"/>
  <c r="AV72" i="26"/>
  <c r="M56" i="27"/>
  <c r="AV56" i="27"/>
  <c r="M77" i="14"/>
  <c r="AV77" i="14"/>
  <c r="AU56" i="30"/>
  <c r="M56" i="30"/>
  <c r="AA89" i="2"/>
  <c r="M43" i="32"/>
  <c r="M46" i="34"/>
  <c r="M87" i="26"/>
  <c r="AV87" i="26"/>
  <c r="AV55" i="25"/>
  <c r="M55" i="25"/>
  <c r="AV35" i="31"/>
  <c r="M42" i="31"/>
  <c r="M27" i="26"/>
  <c r="AV27" i="26"/>
  <c r="M28" i="34"/>
  <c r="M45" i="32"/>
  <c r="AV82" i="27"/>
  <c r="E31" i="35"/>
  <c r="AP20" i="25"/>
  <c r="I7" i="27"/>
  <c r="V26" i="35"/>
  <c r="N38" i="35"/>
  <c r="K61" i="31"/>
  <c r="AV59" i="31" s="1"/>
  <c r="K71" i="31"/>
  <c r="AN18" i="25"/>
  <c r="AW88" i="28"/>
  <c r="AW73" i="28"/>
  <c r="AW71" i="28"/>
  <c r="M49" i="28"/>
  <c r="K26" i="28"/>
  <c r="K59" i="14"/>
  <c r="AK20" i="25"/>
  <c r="K61" i="34"/>
  <c r="AV61" i="34" s="1"/>
  <c r="AW86" i="28"/>
  <c r="AW69" i="28"/>
  <c r="AW67" i="28"/>
  <c r="AW65" i="28"/>
  <c r="AW63" i="28"/>
  <c r="AW61" i="28"/>
  <c r="AW59" i="28"/>
  <c r="M77" i="31"/>
  <c r="K53" i="25"/>
  <c r="K66" i="25"/>
  <c r="K82" i="26"/>
  <c r="K73" i="26"/>
  <c r="K78" i="14"/>
  <c r="AK31" i="35"/>
  <c r="K74" i="32"/>
  <c r="K80" i="25"/>
  <c r="M86" i="34"/>
  <c r="K32" i="34"/>
  <c r="P23" i="28"/>
  <c r="P18" i="28" s="1"/>
  <c r="I26" i="35"/>
  <c r="AI17" i="25"/>
  <c r="K33" i="27"/>
  <c r="AV33" i="27" s="1"/>
  <c r="K37" i="27"/>
  <c r="K89" i="30"/>
  <c r="M89" i="30" s="1"/>
  <c r="K33" i="30"/>
  <c r="K75" i="14"/>
  <c r="K39" i="14"/>
  <c r="Z6" i="35"/>
  <c r="AW47" i="28"/>
  <c r="M52" i="28"/>
  <c r="K75" i="25"/>
  <c r="K55" i="30"/>
  <c r="AU55" i="30" s="1"/>
  <c r="K58" i="14"/>
  <c r="K49" i="34"/>
  <c r="M31" i="34"/>
  <c r="M75" i="34"/>
  <c r="O27" i="35"/>
  <c r="AD13" i="35"/>
  <c r="AI62" i="35"/>
  <c r="AP18" i="25"/>
  <c r="K89" i="25"/>
  <c r="AV89" i="25" s="1"/>
  <c r="K47" i="27"/>
  <c r="AW91" i="28"/>
  <c r="AW76" i="28"/>
  <c r="AW41" i="28"/>
  <c r="AW39" i="28"/>
  <c r="AW37" i="28"/>
  <c r="AW35" i="28"/>
  <c r="AW33" i="28"/>
  <c r="AW31" i="28"/>
  <c r="AW29" i="28"/>
  <c r="AW27" i="28"/>
  <c r="AW25" i="28"/>
  <c r="M43" i="30"/>
  <c r="I13" i="26"/>
  <c r="M44" i="27"/>
  <c r="AV41" i="32"/>
  <c r="K29" i="32"/>
  <c r="AV29" i="32" s="1"/>
  <c r="AI18" i="25"/>
  <c r="K91" i="30"/>
  <c r="M91" i="30" s="1"/>
  <c r="K31" i="32"/>
  <c r="AW89" i="28"/>
  <c r="AW74" i="28"/>
  <c r="AW72" i="28"/>
  <c r="AW70" i="28"/>
  <c r="J26" i="35"/>
  <c r="AO17" i="25"/>
  <c r="K80" i="32"/>
  <c r="AV79" i="32" s="1"/>
  <c r="AV54" i="32"/>
  <c r="K28" i="32"/>
  <c r="K70" i="26"/>
  <c r="K50" i="26"/>
  <c r="K50" i="14"/>
  <c r="AV50" i="14" s="1"/>
  <c r="AM20" i="25"/>
  <c r="AW92" i="25"/>
  <c r="U40" i="35"/>
  <c r="AW87" i="28"/>
  <c r="AW68" i="28"/>
  <c r="AW66" i="28"/>
  <c r="AW64" i="28"/>
  <c r="AW62" i="28"/>
  <c r="AW60" i="28"/>
  <c r="K45" i="26"/>
  <c r="K29" i="26"/>
  <c r="K65" i="32"/>
  <c r="AF16" i="35"/>
  <c r="AF62" i="35"/>
  <c r="K80" i="34"/>
  <c r="K47" i="34"/>
  <c r="H37" i="35"/>
  <c r="AW58" i="28"/>
  <c r="I9" i="27"/>
  <c r="K49" i="26"/>
  <c r="AV49" i="26" s="1"/>
  <c r="K78" i="30"/>
  <c r="AU78" i="30" s="1"/>
  <c r="K50" i="34"/>
  <c r="AW85" i="28"/>
  <c r="AW83" i="28"/>
  <c r="AW56" i="28"/>
  <c r="AW54" i="28"/>
  <c r="AW52" i="28"/>
  <c r="AW50" i="28"/>
  <c r="G26" i="35"/>
  <c r="M69" i="31"/>
  <c r="M83" i="34"/>
  <c r="K71" i="30"/>
  <c r="AU71" i="30" s="1"/>
  <c r="K65" i="14"/>
  <c r="K48" i="14"/>
  <c r="K48" i="27"/>
  <c r="AV48" i="27" s="1"/>
  <c r="AR18" i="25"/>
  <c r="K25" i="30"/>
  <c r="K36" i="34"/>
  <c r="K76" i="34"/>
  <c r="AV83" i="28"/>
  <c r="AW48" i="28"/>
  <c r="AW46" i="28"/>
  <c r="E27" i="35"/>
  <c r="K41" i="25"/>
  <c r="K47" i="14"/>
  <c r="M31" i="35"/>
  <c r="AF22" i="35"/>
  <c r="AD21" i="35"/>
  <c r="K35" i="25"/>
  <c r="K44" i="34"/>
  <c r="AV80" i="31"/>
  <c r="AV40" i="27"/>
  <c r="M41" i="34"/>
  <c r="F27" i="35"/>
  <c r="M59" i="31"/>
  <c r="K54" i="25"/>
  <c r="K85" i="25"/>
  <c r="K77" i="25"/>
  <c r="K83" i="32"/>
  <c r="K28" i="14"/>
  <c r="K33" i="25"/>
  <c r="AW81" i="28"/>
  <c r="AW79" i="28"/>
  <c r="AW44" i="28"/>
  <c r="M69" i="30"/>
  <c r="M82" i="25"/>
  <c r="M73" i="32"/>
  <c r="K91" i="25"/>
  <c r="K75" i="26"/>
  <c r="AV75" i="26" s="1"/>
  <c r="K45" i="14"/>
  <c r="AB21" i="35"/>
  <c r="AH41" i="35"/>
  <c r="K62" i="34"/>
  <c r="AW90" i="28"/>
  <c r="AW77" i="28"/>
  <c r="AW75" i="28"/>
  <c r="AW42" i="28"/>
  <c r="AW40" i="28"/>
  <c r="AW38" i="28"/>
  <c r="AW36" i="28"/>
  <c r="AW34" i="28"/>
  <c r="AW32" i="28"/>
  <c r="AW30" i="28"/>
  <c r="AW28" i="28"/>
  <c r="AW26" i="28"/>
  <c r="AW24" i="28"/>
  <c r="Z21" i="35"/>
  <c r="K59" i="34"/>
  <c r="M59" i="34" s="1"/>
  <c r="AV86" i="26"/>
  <c r="AU54" i="30"/>
  <c r="M54" i="30"/>
  <c r="AU81" i="30"/>
  <c r="M81" i="30"/>
  <c r="AV40" i="14"/>
  <c r="M40" i="14"/>
  <c r="AB355" i="2"/>
  <c r="AO147" i="2"/>
  <c r="AO20" i="2"/>
  <c r="AO69" i="2"/>
  <c r="AB108" i="2"/>
  <c r="AW64" i="26"/>
  <c r="C235" i="2"/>
  <c r="AA235" i="2" s="1"/>
  <c r="AC389" i="2"/>
  <c r="AO389" i="2" s="1"/>
  <c r="D140" i="2"/>
  <c r="AB140" i="2" s="1"/>
  <c r="C410" i="2"/>
  <c r="AA410" i="2" s="1"/>
  <c r="C300" i="2"/>
  <c r="AA300" i="2" s="1"/>
  <c r="D55" i="2"/>
  <c r="AB55" i="2" s="1"/>
  <c r="C312" i="2"/>
  <c r="AA312" i="2" s="1"/>
  <c r="C360" i="2"/>
  <c r="AA360" i="2" s="1"/>
  <c r="C42" i="2"/>
  <c r="AA42" i="2" s="1"/>
  <c r="D152" i="2"/>
  <c r="AB152" i="2" s="1"/>
  <c r="AV77" i="27"/>
  <c r="M77" i="27"/>
  <c r="AV28" i="31"/>
  <c r="M29" i="31"/>
  <c r="AO35" i="2"/>
  <c r="AA392" i="2"/>
  <c r="AB26" i="2"/>
  <c r="AW90" i="26"/>
  <c r="AW68" i="26"/>
  <c r="AW60" i="26"/>
  <c r="AW41" i="26"/>
  <c r="AW78" i="26"/>
  <c r="AW71" i="26"/>
  <c r="AW24" i="26"/>
  <c r="AW50" i="26"/>
  <c r="AW80" i="26"/>
  <c r="AW81" i="26"/>
  <c r="AW47" i="26"/>
  <c r="AW46" i="26"/>
  <c r="AW37" i="26"/>
  <c r="AW40" i="26"/>
  <c r="AW35" i="26"/>
  <c r="AW31" i="26"/>
  <c r="AW49" i="26"/>
  <c r="AW58" i="26"/>
  <c r="AW38" i="26"/>
  <c r="AW62" i="26"/>
  <c r="AW55" i="26"/>
  <c r="AW42" i="26"/>
  <c r="AW65" i="26"/>
  <c r="AW34" i="26"/>
  <c r="AW33" i="26"/>
  <c r="D1" i="26"/>
  <c r="AW76" i="26"/>
  <c r="AW73" i="26"/>
  <c r="AW67" i="26"/>
  <c r="AW51" i="26"/>
  <c r="AW30" i="26"/>
  <c r="AW36" i="26"/>
  <c r="AW25" i="26"/>
  <c r="AW28" i="26"/>
  <c r="AW59" i="26"/>
  <c r="AW52" i="26"/>
  <c r="AW77" i="26"/>
  <c r="AW56" i="26"/>
  <c r="AW44" i="26"/>
  <c r="AW57" i="26"/>
  <c r="AW72" i="26"/>
  <c r="AW70" i="26"/>
  <c r="AA48" i="2"/>
  <c r="M83" i="27"/>
  <c r="AO62" i="2"/>
  <c r="AA136" i="2"/>
  <c r="AO380" i="2"/>
  <c r="AW29" i="26"/>
  <c r="AB155" i="2"/>
  <c r="M63" i="26"/>
  <c r="AV63" i="26"/>
  <c r="AB196" i="2"/>
  <c r="AW45" i="26"/>
  <c r="AB303" i="2"/>
  <c r="AA24" i="2"/>
  <c r="C260" i="2"/>
  <c r="AA260" i="2" s="1"/>
  <c r="AC5" i="2"/>
  <c r="AO5" i="2" s="1"/>
  <c r="C313" i="2"/>
  <c r="AA313" i="2" s="1"/>
  <c r="D405" i="2"/>
  <c r="AB405" i="2" s="1"/>
  <c r="AC347" i="2"/>
  <c r="AO347" i="2" s="1"/>
  <c r="AC186" i="2"/>
  <c r="AO186" i="2" s="1"/>
  <c r="AC316" i="2"/>
  <c r="AO316" i="2" s="1"/>
  <c r="AC405" i="2"/>
  <c r="AO405" i="2" s="1"/>
  <c r="C180" i="2"/>
  <c r="AA180" i="2" s="1"/>
  <c r="D336" i="2"/>
  <c r="AB336" i="2" s="1"/>
  <c r="C66" i="2"/>
  <c r="AA66" i="2" s="1"/>
  <c r="D223" i="2"/>
  <c r="AB223" i="2" s="1"/>
  <c r="D304" i="2"/>
  <c r="AB304" i="2" s="1"/>
  <c r="C306" i="2"/>
  <c r="AA306" i="2" s="1"/>
  <c r="AC81" i="2"/>
  <c r="AO81" i="2" s="1"/>
  <c r="C243" i="2"/>
  <c r="AA243" i="2" s="1"/>
  <c r="D184" i="2"/>
  <c r="AB184" i="2" s="1"/>
  <c r="C195" i="2"/>
  <c r="AA195" i="2" s="1"/>
  <c r="C26" i="2"/>
  <c r="AA26" i="2" s="1"/>
  <c r="AC222" i="2"/>
  <c r="AO222" i="2" s="1"/>
  <c r="C214" i="2"/>
  <c r="AA214" i="2" s="1"/>
  <c r="AC52" i="2"/>
  <c r="AO52" i="2" s="1"/>
  <c r="AC407" i="2"/>
  <c r="AO407" i="2" s="1"/>
  <c r="C194" i="2"/>
  <c r="AA194" i="2" s="1"/>
  <c r="D156" i="2"/>
  <c r="AB156" i="2" s="1"/>
  <c r="D281" i="2"/>
  <c r="AB281" i="2" s="1"/>
  <c r="C126" i="2"/>
  <c r="AA126" i="2" s="1"/>
  <c r="C39" i="2"/>
  <c r="AA39" i="2" s="1"/>
  <c r="D327" i="2"/>
  <c r="AB327" i="2" s="1"/>
  <c r="D143" i="2"/>
  <c r="AB143" i="2" s="1"/>
  <c r="AC256" i="2"/>
  <c r="AO256" i="2" s="1"/>
  <c r="C172" i="2"/>
  <c r="AA172" i="2" s="1"/>
  <c r="AC193" i="2"/>
  <c r="AO193" i="2" s="1"/>
  <c r="C190" i="2"/>
  <c r="AA190" i="2" s="1"/>
  <c r="C314" i="2"/>
  <c r="AA314" i="2" s="1"/>
  <c r="AC163" i="2"/>
  <c r="AO163" i="2" s="1"/>
  <c r="D83" i="2"/>
  <c r="AB83" i="2" s="1"/>
  <c r="D415" i="2"/>
  <c r="AB415" i="2" s="1"/>
  <c r="C364" i="2"/>
  <c r="AA364" i="2" s="1"/>
  <c r="C287" i="2"/>
  <c r="AA287" i="2" s="1"/>
  <c r="D418" i="2"/>
  <c r="AB418" i="2" s="1"/>
  <c r="C27" i="2"/>
  <c r="AA27" i="2" s="1"/>
  <c r="C219" i="2"/>
  <c r="AA219" i="2" s="1"/>
  <c r="D404" i="2"/>
  <c r="AB404" i="2" s="1"/>
  <c r="C205" i="2"/>
  <c r="AA205" i="2" s="1"/>
  <c r="D87" i="2"/>
  <c r="AB87" i="2" s="1"/>
  <c r="AC167" i="2"/>
  <c r="AO167" i="2" s="1"/>
  <c r="C29" i="2"/>
  <c r="AA29" i="2" s="1"/>
  <c r="C212" i="2"/>
  <c r="AA212" i="2" s="1"/>
  <c r="C301" i="2"/>
  <c r="AA301" i="2" s="1"/>
  <c r="D174" i="2"/>
  <c r="AB174" i="2" s="1"/>
  <c r="D276" i="2"/>
  <c r="AB276" i="2" s="1"/>
  <c r="D37" i="2"/>
  <c r="AB37" i="2" s="1"/>
  <c r="C238" i="2"/>
  <c r="AA238" i="2" s="1"/>
  <c r="D141" i="2"/>
  <c r="AB141" i="2" s="1"/>
  <c r="C11" i="2"/>
  <c r="AA11" i="2" s="1"/>
  <c r="D421" i="2"/>
  <c r="AB421" i="2" s="1"/>
  <c r="AC146" i="2"/>
  <c r="AO146" i="2" s="1"/>
  <c r="C420" i="2"/>
  <c r="AA420" i="2" s="1"/>
  <c r="C143" i="2"/>
  <c r="AA143" i="2" s="1"/>
  <c r="D153" i="2"/>
  <c r="AB153" i="2" s="1"/>
  <c r="AC214" i="2"/>
  <c r="AO214" i="2" s="1"/>
  <c r="AC240" i="2"/>
  <c r="AO240" i="2" s="1"/>
  <c r="D284" i="2"/>
  <c r="AB284" i="2" s="1"/>
  <c r="AC237" i="2"/>
  <c r="AO237" i="2" s="1"/>
  <c r="C383" i="2"/>
  <c r="AA383" i="2" s="1"/>
  <c r="C362" i="2"/>
  <c r="AA362" i="2" s="1"/>
  <c r="C160" i="2"/>
  <c r="AA160" i="2" s="1"/>
  <c r="AC99" i="2"/>
  <c r="AO99" i="2" s="1"/>
  <c r="AC199" i="2"/>
  <c r="AO199" i="2" s="1"/>
  <c r="C109" i="2"/>
  <c r="AA109" i="2" s="1"/>
  <c r="AC375" i="2"/>
  <c r="AO375" i="2" s="1"/>
  <c r="AC288" i="2"/>
  <c r="AO288" i="2" s="1"/>
  <c r="D311" i="2"/>
  <c r="AB311" i="2" s="1"/>
  <c r="C280" i="2"/>
  <c r="AA280" i="2" s="1"/>
  <c r="C199" i="2"/>
  <c r="AA199" i="2" s="1"/>
  <c r="AC175" i="2"/>
  <c r="AO175" i="2" s="1"/>
  <c r="C277" i="2"/>
  <c r="AA277" i="2" s="1"/>
  <c r="C94" i="2"/>
  <c r="AA94" i="2" s="1"/>
  <c r="AC51" i="2"/>
  <c r="AO51" i="2" s="1"/>
  <c r="AC127" i="2"/>
  <c r="AO127" i="2" s="1"/>
  <c r="D363" i="2"/>
  <c r="AB363" i="2" s="1"/>
  <c r="D360" i="2"/>
  <c r="AB360" i="2" s="1"/>
  <c r="D103" i="2"/>
  <c r="AB103" i="2" s="1"/>
  <c r="D12" i="2"/>
  <c r="AB12" i="2" s="1"/>
  <c r="AC143" i="2"/>
  <c r="AO143" i="2" s="1"/>
  <c r="D413" i="2"/>
  <c r="AB413" i="2" s="1"/>
  <c r="C91" i="2"/>
  <c r="AA91" i="2" s="1"/>
  <c r="D309" i="2"/>
  <c r="AB309" i="2" s="1"/>
  <c r="C196" i="2"/>
  <c r="AA196" i="2" s="1"/>
  <c r="C6" i="2"/>
  <c r="AA6" i="2" s="1"/>
  <c r="C285" i="2"/>
  <c r="AA285" i="2" s="1"/>
  <c r="AC283" i="2"/>
  <c r="AO283" i="2" s="1"/>
  <c r="AC404" i="2"/>
  <c r="AO404" i="2" s="1"/>
  <c r="AC280" i="2"/>
  <c r="AO280" i="2" s="1"/>
  <c r="AC125" i="2"/>
  <c r="AO125" i="2" s="1"/>
  <c r="AC402" i="2"/>
  <c r="AO402" i="2" s="1"/>
  <c r="C416" i="2"/>
  <c r="AA416" i="2" s="1"/>
  <c r="AC15" i="2"/>
  <c r="AO15" i="2" s="1"/>
  <c r="AC390" i="2"/>
  <c r="AO390" i="2" s="1"/>
  <c r="AC159" i="2"/>
  <c r="AO159" i="2" s="1"/>
  <c r="C46" i="2"/>
  <c r="AA46" i="2" s="1"/>
  <c r="C8" i="2"/>
  <c r="AA8" i="2" s="1"/>
  <c r="C71" i="2"/>
  <c r="AA71" i="2" s="1"/>
  <c r="D308" i="2"/>
  <c r="AB308" i="2" s="1"/>
  <c r="C233" i="2"/>
  <c r="AA233" i="2" s="1"/>
  <c r="D43" i="2"/>
  <c r="AB43" i="2" s="1"/>
  <c r="AC322" i="2"/>
  <c r="AO322" i="2" s="1"/>
  <c r="AC50" i="2"/>
  <c r="AO50" i="2" s="1"/>
  <c r="C40" i="2"/>
  <c r="AA40" i="2" s="1"/>
  <c r="D282" i="2"/>
  <c r="AB282" i="2" s="1"/>
  <c r="AC195" i="2"/>
  <c r="AO195" i="2" s="1"/>
  <c r="AC120" i="2"/>
  <c r="AO120" i="2" s="1"/>
  <c r="AC105" i="2"/>
  <c r="AO105" i="2" s="1"/>
  <c r="AC129" i="2"/>
  <c r="AO129" i="2" s="1"/>
  <c r="AC312" i="2"/>
  <c r="AO312" i="2" s="1"/>
  <c r="AC244" i="2"/>
  <c r="AO244" i="2" s="1"/>
  <c r="C328" i="2"/>
  <c r="AA328" i="2" s="1"/>
  <c r="D270" i="2"/>
  <c r="AB270" i="2" s="1"/>
  <c r="AC58" i="2"/>
  <c r="AO58" i="2" s="1"/>
  <c r="AC406" i="2"/>
  <c r="AO406" i="2" s="1"/>
  <c r="D182" i="2"/>
  <c r="AB182" i="2" s="1"/>
  <c r="AC422" i="2"/>
  <c r="AO422" i="2" s="1"/>
  <c r="C248" i="2"/>
  <c r="AA248" i="2" s="1"/>
  <c r="AC48" i="2"/>
  <c r="AO48" i="2" s="1"/>
  <c r="AC91" i="2"/>
  <c r="AO91" i="2" s="1"/>
  <c r="C218" i="2"/>
  <c r="AA218" i="2" s="1"/>
  <c r="D394" i="2"/>
  <c r="AB394" i="2" s="1"/>
  <c r="D137" i="2"/>
  <c r="AB137" i="2" s="1"/>
  <c r="AC189" i="2"/>
  <c r="AO189" i="2" s="1"/>
  <c r="C252" i="2"/>
  <c r="AA252" i="2" s="1"/>
  <c r="C157" i="2"/>
  <c r="AA157" i="2" s="1"/>
  <c r="AC98" i="2"/>
  <c r="AO98" i="2" s="1"/>
  <c r="C193" i="2"/>
  <c r="AA193" i="2" s="1"/>
  <c r="AC327" i="2"/>
  <c r="AO327" i="2" s="1"/>
  <c r="AC26" i="2"/>
  <c r="AO26" i="2" s="1"/>
  <c r="D321" i="2"/>
  <c r="AB321" i="2" s="1"/>
  <c r="AC344" i="2"/>
  <c r="AO344" i="2" s="1"/>
  <c r="D135" i="2"/>
  <c r="AB135" i="2" s="1"/>
  <c r="D312" i="2"/>
  <c r="AB312" i="2" s="1"/>
  <c r="D419" i="2"/>
  <c r="AB419" i="2" s="1"/>
  <c r="AC80" i="2"/>
  <c r="AO80" i="2" s="1"/>
  <c r="D325" i="2"/>
  <c r="AB325" i="2" s="1"/>
  <c r="AC141" i="2"/>
  <c r="AO141" i="2" s="1"/>
  <c r="C372" i="2"/>
  <c r="AA372" i="2" s="1"/>
  <c r="AC39" i="2"/>
  <c r="AO39" i="2" s="1"/>
  <c r="D88" i="2"/>
  <c r="AB88" i="2" s="1"/>
  <c r="D248" i="2"/>
  <c r="AB248" i="2" s="1"/>
  <c r="C131" i="2"/>
  <c r="AA131" i="2" s="1"/>
  <c r="D207" i="2"/>
  <c r="AB207" i="2" s="1"/>
  <c r="C261" i="2"/>
  <c r="AA261" i="2" s="1"/>
  <c r="C303" i="2"/>
  <c r="AA303" i="2" s="1"/>
  <c r="C140" i="2"/>
  <c r="AA140" i="2" s="1"/>
  <c r="AC47" i="2"/>
  <c r="AO47" i="2" s="1"/>
  <c r="AC103" i="2"/>
  <c r="AO103" i="2" s="1"/>
  <c r="D384" i="2"/>
  <c r="AB384" i="2" s="1"/>
  <c r="AC246" i="2"/>
  <c r="AO246" i="2" s="1"/>
  <c r="AC66" i="2"/>
  <c r="AO66" i="2" s="1"/>
  <c r="AC392" i="2"/>
  <c r="AO392" i="2" s="1"/>
  <c r="C286" i="2"/>
  <c r="AA286" i="2" s="1"/>
  <c r="C270" i="2"/>
  <c r="AA270" i="2" s="1"/>
  <c r="C17" i="2"/>
  <c r="AA17" i="2" s="1"/>
  <c r="C85" i="2"/>
  <c r="AA85" i="2" s="1"/>
  <c r="C53" i="2"/>
  <c r="AA53" i="2" s="1"/>
  <c r="AC124" i="2"/>
  <c r="AO124" i="2" s="1"/>
  <c r="D112" i="2"/>
  <c r="AB112" i="2" s="1"/>
  <c r="D287" i="2"/>
  <c r="AB287" i="2" s="1"/>
  <c r="AC303" i="2"/>
  <c r="AO303" i="2" s="1"/>
  <c r="C130" i="2"/>
  <c r="AA130" i="2" s="1"/>
  <c r="D204" i="2"/>
  <c r="AB204" i="2" s="1"/>
  <c r="AC227" i="2"/>
  <c r="AO227" i="2" s="1"/>
  <c r="D5" i="2"/>
  <c r="AB5" i="2" s="1"/>
  <c r="D255" i="2"/>
  <c r="AB255" i="2" s="1"/>
  <c r="AC101" i="2"/>
  <c r="AO101" i="2" s="1"/>
  <c r="C349" i="2"/>
  <c r="AA349" i="2" s="1"/>
  <c r="AC339" i="2"/>
  <c r="AO339" i="2" s="1"/>
  <c r="C101" i="2"/>
  <c r="AA101" i="2" s="1"/>
  <c r="C185" i="2"/>
  <c r="AA185" i="2" s="1"/>
  <c r="AC152" i="2"/>
  <c r="AO152" i="2" s="1"/>
  <c r="D409" i="2"/>
  <c r="AB409" i="2" s="1"/>
  <c r="D278" i="2"/>
  <c r="AB278" i="2" s="1"/>
  <c r="AC211" i="2"/>
  <c r="AO211" i="2" s="1"/>
  <c r="C302" i="2"/>
  <c r="AA302" i="2" s="1"/>
  <c r="D356" i="2"/>
  <c r="AB356" i="2" s="1"/>
  <c r="AC377" i="2"/>
  <c r="AO377" i="2" s="1"/>
  <c r="C100" i="2"/>
  <c r="AA100" i="2" s="1"/>
  <c r="C158" i="2"/>
  <c r="AA158" i="2" s="1"/>
  <c r="D211" i="2"/>
  <c r="AB211" i="2" s="1"/>
  <c r="AC264" i="2"/>
  <c r="AO264" i="2" s="1"/>
  <c r="C15" i="2"/>
  <c r="AA15" i="2" s="1"/>
  <c r="AC258" i="2"/>
  <c r="AO258" i="2" s="1"/>
  <c r="D337" i="2"/>
  <c r="AB337" i="2" s="1"/>
  <c r="AC242" i="2"/>
  <c r="AO242" i="2" s="1"/>
  <c r="AC295" i="2"/>
  <c r="AO295" i="2" s="1"/>
  <c r="D7" i="2"/>
  <c r="AB7" i="2" s="1"/>
  <c r="AC188" i="2"/>
  <c r="AO188" i="2" s="1"/>
  <c r="AC231" i="2"/>
  <c r="AO231" i="2" s="1"/>
  <c r="C68" i="2"/>
  <c r="AA68" i="2" s="1"/>
  <c r="AC386" i="2"/>
  <c r="AO386" i="2" s="1"/>
  <c r="D128" i="2"/>
  <c r="AB128" i="2" s="1"/>
  <c r="D6" i="2"/>
  <c r="AB6" i="2" s="1"/>
  <c r="C340" i="2"/>
  <c r="AA340" i="2" s="1"/>
  <c r="C150" i="2"/>
  <c r="AA150" i="2" s="1"/>
  <c r="AC74" i="2"/>
  <c r="AO74" i="2" s="1"/>
  <c r="D32" i="2"/>
  <c r="AB32" i="2" s="1"/>
  <c r="AC18" i="2"/>
  <c r="AO18" i="2" s="1"/>
  <c r="D120" i="2"/>
  <c r="AB120" i="2" s="1"/>
  <c r="D144" i="2"/>
  <c r="AB144" i="2" s="1"/>
  <c r="C341" i="2"/>
  <c r="AA341" i="2" s="1"/>
  <c r="D146" i="2"/>
  <c r="AB146" i="2" s="1"/>
  <c r="AC83" i="2"/>
  <c r="AO83" i="2" s="1"/>
  <c r="AC265" i="2"/>
  <c r="AO265" i="2" s="1"/>
  <c r="D232" i="2"/>
  <c r="AB232" i="2" s="1"/>
  <c r="C13" i="2"/>
  <c r="AA13" i="2" s="1"/>
  <c r="AC408" i="2"/>
  <c r="AO408" i="2" s="1"/>
  <c r="C28" i="2"/>
  <c r="AA28" i="2" s="1"/>
  <c r="D96" i="2"/>
  <c r="AB96" i="2" s="1"/>
  <c r="C156" i="2"/>
  <c r="AA156" i="2" s="1"/>
  <c r="D116" i="2"/>
  <c r="AB116" i="2" s="1"/>
  <c r="D364" i="2"/>
  <c r="AB364" i="2" s="1"/>
  <c r="C21" i="2"/>
  <c r="AA21" i="2" s="1"/>
  <c r="C151" i="2"/>
  <c r="AA151" i="2" s="1"/>
  <c r="C264" i="2"/>
  <c r="AA264" i="2" s="1"/>
  <c r="D79" i="2"/>
  <c r="AB79" i="2" s="1"/>
  <c r="D277" i="2"/>
  <c r="AB277" i="2" s="1"/>
  <c r="C327" i="2"/>
  <c r="AA327" i="2" s="1"/>
  <c r="C74" i="2"/>
  <c r="AA74" i="2" s="1"/>
  <c r="AC369" i="2"/>
  <c r="AO369" i="2" s="1"/>
  <c r="C363" i="2"/>
  <c r="AA363" i="2" s="1"/>
  <c r="AC204" i="2"/>
  <c r="AO204" i="2" s="1"/>
  <c r="D240" i="2"/>
  <c r="AB240" i="2" s="1"/>
  <c r="D392" i="2"/>
  <c r="AB392" i="2" s="1"/>
  <c r="AC307" i="2"/>
  <c r="AO307" i="2" s="1"/>
  <c r="D286" i="2"/>
  <c r="AB286" i="2" s="1"/>
  <c r="C124" i="2"/>
  <c r="AA124" i="2" s="1"/>
  <c r="C352" i="2"/>
  <c r="AA352" i="2" s="1"/>
  <c r="C254" i="2"/>
  <c r="AA254" i="2" s="1"/>
  <c r="AC128" i="2"/>
  <c r="AO128" i="2" s="1"/>
  <c r="C414" i="2"/>
  <c r="AA414" i="2" s="1"/>
  <c r="C407" i="2"/>
  <c r="AA407" i="2" s="1"/>
  <c r="C25" i="2"/>
  <c r="AA25" i="2" s="1"/>
  <c r="AC12" i="2"/>
  <c r="AO12" i="2" s="1"/>
  <c r="AC255" i="2"/>
  <c r="AO255" i="2" s="1"/>
  <c r="C102" i="2"/>
  <c r="AA102" i="2" s="1"/>
  <c r="C51" i="2"/>
  <c r="AA51" i="2" s="1"/>
  <c r="C200" i="2"/>
  <c r="AA200" i="2" s="1"/>
  <c r="C267" i="2"/>
  <c r="AA267" i="2" s="1"/>
  <c r="C358" i="2"/>
  <c r="AA358" i="2" s="1"/>
  <c r="AC192" i="2"/>
  <c r="AO192" i="2" s="1"/>
  <c r="AC302" i="2"/>
  <c r="AO302" i="2" s="1"/>
  <c r="D302" i="2"/>
  <c r="AB302" i="2" s="1"/>
  <c r="D416" i="2"/>
  <c r="AB416" i="2" s="1"/>
  <c r="C361" i="2"/>
  <c r="AA361" i="2" s="1"/>
  <c r="AC356" i="2"/>
  <c r="AO356" i="2" s="1"/>
  <c r="AC421" i="2"/>
  <c r="AO421" i="2" s="1"/>
  <c r="C305" i="2"/>
  <c r="AA305" i="2" s="1"/>
  <c r="D222" i="2"/>
  <c r="AB222" i="2" s="1"/>
  <c r="D213" i="2"/>
  <c r="AB213" i="2" s="1"/>
  <c r="AC224" i="2"/>
  <c r="AO224" i="2" s="1"/>
  <c r="C415" i="2"/>
  <c r="AA415" i="2" s="1"/>
  <c r="C288" i="2"/>
  <c r="AA288" i="2" s="1"/>
  <c r="C215" i="2"/>
  <c r="AA215" i="2" s="1"/>
  <c r="C144" i="2"/>
  <c r="AA144" i="2" s="1"/>
  <c r="C257" i="2"/>
  <c r="AA257" i="2" s="1"/>
  <c r="C374" i="2"/>
  <c r="AA374" i="2" s="1"/>
  <c r="AC379" i="2"/>
  <c r="AO379" i="2" s="1"/>
  <c r="C387" i="2"/>
  <c r="AA387" i="2" s="1"/>
  <c r="AC183" i="2"/>
  <c r="AO183" i="2" s="1"/>
  <c r="AC145" i="2"/>
  <c r="AO145" i="2" s="1"/>
  <c r="AC102" i="2"/>
  <c r="AO102" i="2" s="1"/>
  <c r="D295" i="2"/>
  <c r="AB295" i="2" s="1"/>
  <c r="AC31" i="2"/>
  <c r="AO31" i="2" s="1"/>
  <c r="C12" i="2"/>
  <c r="AA12" i="2" s="1"/>
  <c r="AC253" i="2"/>
  <c r="AO253" i="2" s="1"/>
  <c r="AC326" i="2"/>
  <c r="AO326" i="2" s="1"/>
  <c r="C359" i="2"/>
  <c r="AA359" i="2" s="1"/>
  <c r="D342" i="2"/>
  <c r="AB342" i="2" s="1"/>
  <c r="D403" i="2"/>
  <c r="AB403" i="2" s="1"/>
  <c r="AC281" i="2"/>
  <c r="AO281" i="2" s="1"/>
  <c r="D371" i="2"/>
  <c r="AB371" i="2" s="1"/>
  <c r="AC17" i="2"/>
  <c r="AO17" i="2" s="1"/>
  <c r="D97" i="2"/>
  <c r="AB97" i="2" s="1"/>
  <c r="C166" i="2"/>
  <c r="AA166" i="2" s="1"/>
  <c r="AC343" i="2"/>
  <c r="AO343" i="2" s="1"/>
  <c r="C70" i="2"/>
  <c r="AA70" i="2" s="1"/>
  <c r="AC219" i="2"/>
  <c r="AO219" i="2" s="1"/>
  <c r="AC274" i="2"/>
  <c r="AO274" i="2" s="1"/>
  <c r="D390" i="2"/>
  <c r="AB390" i="2" s="1"/>
  <c r="C179" i="2"/>
  <c r="AA179" i="2" s="1"/>
  <c r="D345" i="2"/>
  <c r="AB345" i="2" s="1"/>
  <c r="D38" i="2"/>
  <c r="AB38" i="2" s="1"/>
  <c r="AC361" i="2"/>
  <c r="AO361" i="2" s="1"/>
  <c r="AC78" i="2"/>
  <c r="AO78" i="2" s="1"/>
  <c r="AC24" i="2"/>
  <c r="AO24" i="2" s="1"/>
  <c r="D30" i="2"/>
  <c r="AB30" i="2" s="1"/>
  <c r="AC60" i="2"/>
  <c r="AO60" i="2" s="1"/>
  <c r="D412" i="2"/>
  <c r="AB412" i="2" s="1"/>
  <c r="D344" i="2"/>
  <c r="AB344" i="2" s="1"/>
  <c r="AC337" i="2"/>
  <c r="AO337" i="2" s="1"/>
  <c r="C96" i="2"/>
  <c r="AA96" i="2" s="1"/>
  <c r="C86" i="2"/>
  <c r="AA86" i="2" s="1"/>
  <c r="C342" i="2"/>
  <c r="AA342" i="2" s="1"/>
  <c r="AC114" i="2"/>
  <c r="AO114" i="2" s="1"/>
  <c r="C268" i="2"/>
  <c r="AA268" i="2" s="1"/>
  <c r="C203" i="2"/>
  <c r="AA203" i="2" s="1"/>
  <c r="AC340" i="2"/>
  <c r="AO340" i="2" s="1"/>
  <c r="AC76" i="2"/>
  <c r="AO76" i="2" s="1"/>
  <c r="AC10" i="2"/>
  <c r="AO10" i="2" s="1"/>
  <c r="C382" i="2"/>
  <c r="AA382" i="2" s="1"/>
  <c r="C244" i="2"/>
  <c r="AA244" i="2" s="1"/>
  <c r="D230" i="2"/>
  <c r="AB230" i="2" s="1"/>
  <c r="AC86" i="2"/>
  <c r="AO86" i="2" s="1"/>
  <c r="D338" i="2"/>
  <c r="AB338" i="2" s="1"/>
  <c r="D210" i="2"/>
  <c r="AB210" i="2" s="1"/>
  <c r="AC11" i="2"/>
  <c r="AO11" i="2" s="1"/>
  <c r="D343" i="2"/>
  <c r="AB343" i="2" s="1"/>
  <c r="C129" i="2"/>
  <c r="AA129" i="2" s="1"/>
  <c r="C168" i="2"/>
  <c r="AA168" i="2" s="1"/>
  <c r="D61" i="2"/>
  <c r="AB61" i="2" s="1"/>
  <c r="C198" i="2"/>
  <c r="AA198" i="2" s="1"/>
  <c r="AC289" i="2"/>
  <c r="AO289" i="2" s="1"/>
  <c r="C167" i="2"/>
  <c r="AA167" i="2" s="1"/>
  <c r="C184" i="2"/>
  <c r="AA184" i="2" s="1"/>
  <c r="D380" i="2"/>
  <c r="AB380" i="2" s="1"/>
  <c r="AC333" i="2"/>
  <c r="AO333" i="2" s="1"/>
  <c r="D257" i="2"/>
  <c r="AB257" i="2" s="1"/>
  <c r="D215" i="2"/>
  <c r="AB215" i="2" s="1"/>
  <c r="C202" i="2"/>
  <c r="AA202" i="2" s="1"/>
  <c r="AC383" i="2"/>
  <c r="AO383" i="2" s="1"/>
  <c r="D214" i="2"/>
  <c r="AB214" i="2" s="1"/>
  <c r="C409" i="2"/>
  <c r="AA409" i="2" s="1"/>
  <c r="AC401" i="2"/>
  <c r="AO401" i="2" s="1"/>
  <c r="AC393" i="2"/>
  <c r="AO393" i="2" s="1"/>
  <c r="D227" i="2"/>
  <c r="AB227" i="2" s="1"/>
  <c r="AC338" i="2"/>
  <c r="AO338" i="2" s="1"/>
  <c r="AC181" i="2"/>
  <c r="AO181" i="2" s="1"/>
  <c r="C133" i="2"/>
  <c r="AA133" i="2" s="1"/>
  <c r="C153" i="2"/>
  <c r="AA153" i="2" s="1"/>
  <c r="D130" i="2"/>
  <c r="AB130" i="2" s="1"/>
  <c r="AC385" i="2"/>
  <c r="AO385" i="2" s="1"/>
  <c r="C297" i="2"/>
  <c r="AA297" i="2" s="1"/>
  <c r="C50" i="2"/>
  <c r="AA50" i="2" s="1"/>
  <c r="C332" i="2"/>
  <c r="AA332" i="2" s="1"/>
  <c r="D53" i="2"/>
  <c r="AB53" i="2" s="1"/>
  <c r="AC358" i="2"/>
  <c r="AO358" i="2" s="1"/>
  <c r="D297" i="2"/>
  <c r="AB297" i="2" s="1"/>
  <c r="AC335" i="2"/>
  <c r="AO335" i="2" s="1"/>
  <c r="C154" i="2"/>
  <c r="AA154" i="2" s="1"/>
  <c r="C118" i="2"/>
  <c r="AA118" i="2" s="1"/>
  <c r="AC89" i="2"/>
  <c r="AO89" i="2" s="1"/>
  <c r="D272" i="2"/>
  <c r="AB272" i="2" s="1"/>
  <c r="D369" i="2"/>
  <c r="AB369" i="2" s="1"/>
  <c r="AC118" i="2"/>
  <c r="AO118" i="2" s="1"/>
  <c r="D199" i="2"/>
  <c r="AB199" i="2" s="1"/>
  <c r="D310" i="2"/>
  <c r="AB310" i="2" s="1"/>
  <c r="AC362" i="2"/>
  <c r="AO362" i="2" s="1"/>
  <c r="D346" i="2"/>
  <c r="AB346" i="2" s="1"/>
  <c r="D100" i="2"/>
  <c r="AB100" i="2" s="1"/>
  <c r="D326" i="2"/>
  <c r="AB326" i="2" s="1"/>
  <c r="C95" i="2"/>
  <c r="AA95" i="2" s="1"/>
  <c r="AC71" i="2"/>
  <c r="AO71" i="2" s="1"/>
  <c r="D78" i="2"/>
  <c r="AB78" i="2" s="1"/>
  <c r="C32" i="2"/>
  <c r="AA32" i="2" s="1"/>
  <c r="AC318" i="2"/>
  <c r="AO318" i="2" s="1"/>
  <c r="AC185" i="2"/>
  <c r="AO185" i="2" s="1"/>
  <c r="C217" i="2"/>
  <c r="AA217" i="2" s="1"/>
  <c r="D368" i="2"/>
  <c r="AB368" i="2" s="1"/>
  <c r="AC155" i="2"/>
  <c r="AO155" i="2" s="1"/>
  <c r="C282" i="2"/>
  <c r="AA282" i="2" s="1"/>
  <c r="D197" i="2"/>
  <c r="AB197" i="2" s="1"/>
  <c r="D94" i="2"/>
  <c r="AB94" i="2" s="1"/>
  <c r="AC23" i="2"/>
  <c r="AO23" i="2" s="1"/>
  <c r="C155" i="2"/>
  <c r="AA155" i="2" s="1"/>
  <c r="AC292" i="2"/>
  <c r="AO292" i="2" s="1"/>
  <c r="AC75" i="2"/>
  <c r="AO75" i="2" s="1"/>
  <c r="C76" i="2"/>
  <c r="AA76" i="2" s="1"/>
  <c r="D332" i="2"/>
  <c r="AB332" i="2" s="1"/>
  <c r="D217" i="2"/>
  <c r="AB217" i="2" s="1"/>
  <c r="D36" i="2"/>
  <c r="AB36" i="2" s="1"/>
  <c r="AC165" i="2"/>
  <c r="AO165" i="2" s="1"/>
  <c r="C320" i="2"/>
  <c r="AA320" i="2" s="1"/>
  <c r="AC139" i="2"/>
  <c r="AO139" i="2" s="1"/>
  <c r="AC330" i="2"/>
  <c r="AO330" i="2" s="1"/>
  <c r="C396" i="2"/>
  <c r="AA396" i="2" s="1"/>
  <c r="C132" i="2"/>
  <c r="AA132" i="2" s="1"/>
  <c r="C159" i="2"/>
  <c r="AA159" i="2" s="1"/>
  <c r="D271" i="2"/>
  <c r="AB271" i="2" s="1"/>
  <c r="AC276" i="2"/>
  <c r="AO276" i="2" s="1"/>
  <c r="D158" i="2"/>
  <c r="AB158" i="2" s="1"/>
  <c r="AC325" i="2"/>
  <c r="AO325" i="2" s="1"/>
  <c r="D18" i="2"/>
  <c r="AB18" i="2" s="1"/>
  <c r="D31" i="2"/>
  <c r="AB31" i="2" s="1"/>
  <c r="AC223" i="2"/>
  <c r="AO223" i="2" s="1"/>
  <c r="C356" i="2"/>
  <c r="AA356" i="2" s="1"/>
  <c r="D361" i="2"/>
  <c r="AB361" i="2" s="1"/>
  <c r="AC298" i="2"/>
  <c r="AO298" i="2" s="1"/>
  <c r="C376" i="2"/>
  <c r="AA376" i="2" s="1"/>
  <c r="C187" i="2"/>
  <c r="AA187" i="2" s="1"/>
  <c r="D159" i="2"/>
  <c r="AB159" i="2" s="1"/>
  <c r="AC140" i="2"/>
  <c r="AO140" i="2" s="1"/>
  <c r="AC8" i="2"/>
  <c r="AO8" i="2" s="1"/>
  <c r="AC57" i="2"/>
  <c r="AO57" i="2" s="1"/>
  <c r="AC151" i="2"/>
  <c r="AO151" i="2" s="1"/>
  <c r="C384" i="2"/>
  <c r="AA384" i="2" s="1"/>
  <c r="D64" i="2"/>
  <c r="AB64" i="2" s="1"/>
  <c r="AC284" i="2"/>
  <c r="AO284" i="2" s="1"/>
  <c r="D34" i="2"/>
  <c r="AB34" i="2" s="1"/>
  <c r="D167" i="2"/>
  <c r="AB167" i="2" s="1"/>
  <c r="AC166" i="2"/>
  <c r="AO166" i="2" s="1"/>
  <c r="AC414" i="2"/>
  <c r="AO414" i="2" s="1"/>
  <c r="D188" i="2"/>
  <c r="AB188" i="2" s="1"/>
  <c r="AC328" i="2"/>
  <c r="AO328" i="2" s="1"/>
  <c r="AC229" i="2"/>
  <c r="AO229" i="2" s="1"/>
  <c r="C385" i="2"/>
  <c r="AA385" i="2" s="1"/>
  <c r="D72" i="2"/>
  <c r="AB72" i="2" s="1"/>
  <c r="C216" i="2"/>
  <c r="AA216" i="2" s="1"/>
  <c r="C347" i="2"/>
  <c r="AA347" i="2" s="1"/>
  <c r="AC61" i="2"/>
  <c r="AO61" i="2" s="1"/>
  <c r="D10" i="2"/>
  <c r="AB10" i="2" s="1"/>
  <c r="C14" i="2"/>
  <c r="AA14" i="2" s="1"/>
  <c r="C336" i="2"/>
  <c r="AA336" i="2" s="1"/>
  <c r="C108" i="2"/>
  <c r="AA108" i="2" s="1"/>
  <c r="D374" i="2"/>
  <c r="AB374" i="2" s="1"/>
  <c r="D160" i="2"/>
  <c r="AB160" i="2" s="1"/>
  <c r="D300" i="2"/>
  <c r="AB300" i="2" s="1"/>
  <c r="D99" i="2"/>
  <c r="AB99" i="2" s="1"/>
  <c r="D39" i="2"/>
  <c r="AB39" i="2" s="1"/>
  <c r="C388" i="2"/>
  <c r="AA388" i="2" s="1"/>
  <c r="C192" i="2"/>
  <c r="AA192" i="2" s="1"/>
  <c r="D422" i="2"/>
  <c r="AB422" i="2" s="1"/>
  <c r="AC201" i="2"/>
  <c r="AO201" i="2" s="1"/>
  <c r="D151" i="2"/>
  <c r="AB151" i="2" s="1"/>
  <c r="D24" i="2"/>
  <c r="AB24" i="2" s="1"/>
  <c r="D350" i="2"/>
  <c r="AB350" i="2" s="1"/>
  <c r="C291" i="2"/>
  <c r="AA291" i="2" s="1"/>
  <c r="D9" i="2"/>
  <c r="AB9" i="2" s="1"/>
  <c r="D236" i="2"/>
  <c r="AB236" i="2" s="1"/>
  <c r="D246" i="2"/>
  <c r="AB246" i="2" s="1"/>
  <c r="AC96" i="2"/>
  <c r="AO96" i="2" s="1"/>
  <c r="D77" i="2"/>
  <c r="AB77" i="2" s="1"/>
  <c r="D47" i="2"/>
  <c r="AB47" i="2" s="1"/>
  <c r="AC85" i="2"/>
  <c r="AO85" i="2" s="1"/>
  <c r="C164" i="2"/>
  <c r="AA164" i="2" s="1"/>
  <c r="AC323" i="2"/>
  <c r="AO323" i="2" s="1"/>
  <c r="AC423" i="2"/>
  <c r="AO423" i="2" s="1"/>
  <c r="D63" i="2"/>
  <c r="AB63" i="2" s="1"/>
  <c r="AC106" i="2"/>
  <c r="AO106" i="2" s="1"/>
  <c r="D105" i="2"/>
  <c r="AB105" i="2" s="1"/>
  <c r="C60" i="2"/>
  <c r="AA60" i="2" s="1"/>
  <c r="D228" i="2"/>
  <c r="AB228" i="2" s="1"/>
  <c r="AC416" i="2"/>
  <c r="AO416" i="2" s="1"/>
  <c r="AC107" i="2"/>
  <c r="AO107" i="2" s="1"/>
  <c r="D22" i="2"/>
  <c r="AB22" i="2" s="1"/>
  <c r="C278" i="2"/>
  <c r="AA278" i="2" s="1"/>
  <c r="C147" i="2"/>
  <c r="AA147" i="2" s="1"/>
  <c r="AC351" i="2"/>
  <c r="AO351" i="2" s="1"/>
  <c r="C111" i="2"/>
  <c r="AA111" i="2" s="1"/>
  <c r="C61" i="2"/>
  <c r="AA61" i="2" s="1"/>
  <c r="D132" i="2"/>
  <c r="AB132" i="2" s="1"/>
  <c r="C113" i="2"/>
  <c r="AA113" i="2" s="1"/>
  <c r="D378" i="2"/>
  <c r="AB378" i="2" s="1"/>
  <c r="C99" i="2"/>
  <c r="AA99" i="2" s="1"/>
  <c r="AC245" i="2"/>
  <c r="AO245" i="2" s="1"/>
  <c r="C405" i="2"/>
  <c r="AA405" i="2" s="1"/>
  <c r="D243" i="2"/>
  <c r="AB243" i="2" s="1"/>
  <c r="D127" i="2"/>
  <c r="AB127" i="2" s="1"/>
  <c r="AC110" i="2"/>
  <c r="AO110" i="2" s="1"/>
  <c r="D379" i="2"/>
  <c r="AB379" i="2" s="1"/>
  <c r="D164" i="2"/>
  <c r="AB164" i="2" s="1"/>
  <c r="C186" i="2"/>
  <c r="AA186" i="2" s="1"/>
  <c r="AC364" i="2"/>
  <c r="AO364" i="2" s="1"/>
  <c r="D417" i="2"/>
  <c r="AB417" i="2" s="1"/>
  <c r="AC64" i="2"/>
  <c r="AO64" i="2" s="1"/>
  <c r="AC357" i="2"/>
  <c r="AO357" i="2" s="1"/>
  <c r="AC116" i="2"/>
  <c r="AO116" i="2" s="1"/>
  <c r="AC191" i="2"/>
  <c r="AO191" i="2" s="1"/>
  <c r="D423" i="2"/>
  <c r="AB423" i="2" s="1"/>
  <c r="AC157" i="2"/>
  <c r="AO157" i="2" s="1"/>
  <c r="AC301" i="2"/>
  <c r="AO301" i="2" s="1"/>
  <c r="AC372" i="2"/>
  <c r="AO372" i="2" s="1"/>
  <c r="D316" i="2"/>
  <c r="AB316" i="2" s="1"/>
  <c r="C206" i="2"/>
  <c r="AA206" i="2" s="1"/>
  <c r="AC238" i="2"/>
  <c r="AO238" i="2" s="1"/>
  <c r="C247" i="2"/>
  <c r="AA247" i="2" s="1"/>
  <c r="D388" i="2"/>
  <c r="AB388" i="2" s="1"/>
  <c r="C367" i="2"/>
  <c r="AA367" i="2" s="1"/>
  <c r="D200" i="2"/>
  <c r="AB200" i="2" s="1"/>
  <c r="D145" i="2"/>
  <c r="AB145" i="2" s="1"/>
  <c r="AC332" i="2"/>
  <c r="AO332" i="2" s="1"/>
  <c r="AC178" i="2"/>
  <c r="AO178" i="2" s="1"/>
  <c r="AC138" i="2"/>
  <c r="AO138" i="2" s="1"/>
  <c r="C7" i="2"/>
  <c r="AA7" i="2" s="1"/>
  <c r="C345" i="2"/>
  <c r="AA345" i="2" s="1"/>
  <c r="D56" i="2"/>
  <c r="AB56" i="2" s="1"/>
  <c r="D48" i="2"/>
  <c r="AB48" i="2" s="1"/>
  <c r="D385" i="2"/>
  <c r="AB385" i="2" s="1"/>
  <c r="D362" i="2"/>
  <c r="AB362" i="2" s="1"/>
  <c r="D241" i="2"/>
  <c r="AB241" i="2" s="1"/>
  <c r="D125" i="2"/>
  <c r="AB125" i="2" s="1"/>
  <c r="C271" i="2"/>
  <c r="AA271" i="2" s="1"/>
  <c r="C276" i="2"/>
  <c r="AA276" i="2" s="1"/>
  <c r="C311" i="2"/>
  <c r="AA311" i="2" s="1"/>
  <c r="C213" i="2"/>
  <c r="AA213" i="2" s="1"/>
  <c r="AC411" i="2"/>
  <c r="AO411" i="2" s="1"/>
  <c r="C128" i="2"/>
  <c r="AA128" i="2" s="1"/>
  <c r="C223" i="2"/>
  <c r="AA223" i="2" s="1"/>
  <c r="AC294" i="2"/>
  <c r="AO294" i="2" s="1"/>
  <c r="C43" i="2"/>
  <c r="AA43" i="2" s="1"/>
  <c r="C171" i="2"/>
  <c r="AA171" i="2" s="1"/>
  <c r="D194" i="2"/>
  <c r="AB194" i="2" s="1"/>
  <c r="C324" i="2"/>
  <c r="AA324" i="2" s="1"/>
  <c r="AC212" i="2"/>
  <c r="AO212" i="2" s="1"/>
  <c r="D291" i="2"/>
  <c r="AB291" i="2" s="1"/>
  <c r="C284" i="2"/>
  <c r="AA284" i="2" s="1"/>
  <c r="D320" i="2"/>
  <c r="AB320" i="2" s="1"/>
  <c r="C403" i="2"/>
  <c r="AA403" i="2" s="1"/>
  <c r="C269" i="2"/>
  <c r="AA269" i="2" s="1"/>
  <c r="D414" i="2"/>
  <c r="AB414" i="2" s="1"/>
  <c r="D136" i="2"/>
  <c r="AB136" i="2" s="1"/>
  <c r="D292" i="2"/>
  <c r="AB292" i="2" s="1"/>
  <c r="C56" i="2"/>
  <c r="AA56" i="2" s="1"/>
  <c r="AC313" i="2"/>
  <c r="AO313" i="2" s="1"/>
  <c r="AC287" i="2"/>
  <c r="AO287" i="2" s="1"/>
  <c r="AC239" i="2"/>
  <c r="AO239" i="2" s="1"/>
  <c r="C316" i="2"/>
  <c r="AA316" i="2" s="1"/>
  <c r="C419" i="2"/>
  <c r="AA419" i="2" s="1"/>
  <c r="D410" i="2"/>
  <c r="AB410" i="2" s="1"/>
  <c r="C335" i="2"/>
  <c r="AA335" i="2" s="1"/>
  <c r="AC132" i="2"/>
  <c r="AO132" i="2" s="1"/>
  <c r="D173" i="2"/>
  <c r="AB173" i="2" s="1"/>
  <c r="D19" i="2"/>
  <c r="AB19" i="2" s="1"/>
  <c r="D383" i="2"/>
  <c r="AB383" i="2" s="1"/>
  <c r="AC32" i="2"/>
  <c r="AO32" i="2" s="1"/>
  <c r="C175" i="2"/>
  <c r="AA175" i="2" s="1"/>
  <c r="AC368" i="2"/>
  <c r="AO368" i="2" s="1"/>
  <c r="AC112" i="2"/>
  <c r="AO112" i="2" s="1"/>
  <c r="AC7" i="2"/>
  <c r="AO7" i="2" s="1"/>
  <c r="D52" i="2"/>
  <c r="AB52" i="2" s="1"/>
  <c r="C393" i="2"/>
  <c r="AA393" i="2" s="1"/>
  <c r="AC419" i="2"/>
  <c r="AO419" i="2" s="1"/>
  <c r="AC399" i="2"/>
  <c r="AO399" i="2" s="1"/>
  <c r="C81" i="2"/>
  <c r="AA81" i="2" s="1"/>
  <c r="D357" i="2"/>
  <c r="AB357" i="2" s="1"/>
  <c r="D244" i="2"/>
  <c r="AB244" i="2" s="1"/>
  <c r="C283" i="2"/>
  <c r="AA283" i="2" s="1"/>
  <c r="C138" i="2"/>
  <c r="AA138" i="2" s="1"/>
  <c r="C231" i="2"/>
  <c r="AA231" i="2" s="1"/>
  <c r="D235" i="2"/>
  <c r="AB235" i="2" s="1"/>
  <c r="C77" i="2"/>
  <c r="AA77" i="2" s="1"/>
  <c r="AC41" i="2"/>
  <c r="AO41" i="2" s="1"/>
  <c r="AC263" i="2"/>
  <c r="AO263" i="2" s="1"/>
  <c r="D67" i="2"/>
  <c r="AB67" i="2" s="1"/>
  <c r="C274" i="2"/>
  <c r="AA274" i="2" s="1"/>
  <c r="C119" i="2"/>
  <c r="AA119" i="2" s="1"/>
  <c r="AC305" i="2"/>
  <c r="AO305" i="2" s="1"/>
  <c r="D382" i="2"/>
  <c r="AB382" i="2" s="1"/>
  <c r="D317" i="2"/>
  <c r="AB317" i="2" s="1"/>
  <c r="C103" i="2"/>
  <c r="AA103" i="2" s="1"/>
  <c r="C178" i="2"/>
  <c r="AA178" i="2" s="1"/>
  <c r="AC88" i="2"/>
  <c r="AO88" i="2" s="1"/>
  <c r="AC378" i="2"/>
  <c r="AO378" i="2" s="1"/>
  <c r="C34" i="2"/>
  <c r="AA34" i="2" s="1"/>
  <c r="AC262" i="2"/>
  <c r="AO262" i="2" s="1"/>
  <c r="AC275" i="2"/>
  <c r="AO275" i="2" s="1"/>
  <c r="D318" i="2"/>
  <c r="AB318" i="2" s="1"/>
  <c r="AC187" i="2"/>
  <c r="AO187" i="2" s="1"/>
  <c r="AC115" i="2"/>
  <c r="AO115" i="2" s="1"/>
  <c r="D313" i="2"/>
  <c r="AB313" i="2" s="1"/>
  <c r="D191" i="2"/>
  <c r="AB191" i="2" s="1"/>
  <c r="AC184" i="2"/>
  <c r="AO184" i="2" s="1"/>
  <c r="C62" i="2"/>
  <c r="AA62" i="2" s="1"/>
  <c r="D205" i="2"/>
  <c r="AB205" i="2" s="1"/>
  <c r="AC6" i="2"/>
  <c r="AO6" i="2" s="1"/>
  <c r="AC92" i="2"/>
  <c r="AO92" i="2" s="1"/>
  <c r="D251" i="2"/>
  <c r="AB251" i="2" s="1"/>
  <c r="C422" i="2"/>
  <c r="AA422" i="2" s="1"/>
  <c r="AC293" i="2"/>
  <c r="AO293" i="2" s="1"/>
  <c r="C35" i="2"/>
  <c r="AA35" i="2" s="1"/>
  <c r="C389" i="2"/>
  <c r="AA389" i="2" s="1"/>
  <c r="AC67" i="2"/>
  <c r="AO67" i="2" s="1"/>
  <c r="C139" i="2"/>
  <c r="AA139" i="2" s="1"/>
  <c r="D347" i="2"/>
  <c r="AB347" i="2" s="1"/>
  <c r="D290" i="2"/>
  <c r="AB290" i="2" s="1"/>
  <c r="D122" i="2"/>
  <c r="AB122" i="2" s="1"/>
  <c r="C338" i="2"/>
  <c r="AA338" i="2" s="1"/>
  <c r="C295" i="2"/>
  <c r="AA295" i="2" s="1"/>
  <c r="C381" i="2"/>
  <c r="AA381" i="2" s="1"/>
  <c r="C353" i="2"/>
  <c r="AA353" i="2" s="1"/>
  <c r="D216" i="2"/>
  <c r="AB216" i="2" s="1"/>
  <c r="D92" i="2"/>
  <c r="AB92" i="2" s="1"/>
  <c r="D177" i="2"/>
  <c r="AB177" i="2" s="1"/>
  <c r="C350" i="2"/>
  <c r="AA350" i="2" s="1"/>
  <c r="AC403" i="2"/>
  <c r="AO403" i="2" s="1"/>
  <c r="C321" i="2"/>
  <c r="AA321" i="2" s="1"/>
  <c r="C307" i="2"/>
  <c r="AA307" i="2" s="1"/>
  <c r="D306" i="2"/>
  <c r="AB306" i="2" s="1"/>
  <c r="D324" i="2"/>
  <c r="AB324" i="2" s="1"/>
  <c r="D126" i="2"/>
  <c r="AB126" i="2" s="1"/>
  <c r="D406" i="2"/>
  <c r="AB406" i="2" s="1"/>
  <c r="C92" i="2"/>
  <c r="AA92" i="2" s="1"/>
  <c r="C170" i="2"/>
  <c r="AA170" i="2" s="1"/>
  <c r="C355" i="2"/>
  <c r="AA355" i="2" s="1"/>
  <c r="D393" i="2"/>
  <c r="AB393" i="2" s="1"/>
  <c r="D114" i="2"/>
  <c r="AB114" i="2" s="1"/>
  <c r="AC207" i="2"/>
  <c r="AO207" i="2" s="1"/>
  <c r="AC144" i="2"/>
  <c r="AO144" i="2" s="1"/>
  <c r="C226" i="2"/>
  <c r="AA226" i="2" s="1"/>
  <c r="D333" i="2"/>
  <c r="AB333" i="2" s="1"/>
  <c r="D237" i="2"/>
  <c r="AB237" i="2" s="1"/>
  <c r="C262" i="2"/>
  <c r="AA262" i="2" s="1"/>
  <c r="D21" i="2"/>
  <c r="AB21" i="2" s="1"/>
  <c r="D58" i="2"/>
  <c r="AB58" i="2" s="1"/>
  <c r="D51" i="2"/>
  <c r="AB51" i="2" s="1"/>
  <c r="AC228" i="2"/>
  <c r="AO228" i="2" s="1"/>
  <c r="AC73" i="2"/>
  <c r="AO73" i="2" s="1"/>
  <c r="AC409" i="2"/>
  <c r="AO409" i="2" s="1"/>
  <c r="AC259" i="2"/>
  <c r="AO259" i="2" s="1"/>
  <c r="C59" i="2"/>
  <c r="AA59" i="2" s="1"/>
  <c r="D95" i="2"/>
  <c r="AB95" i="2" s="1"/>
  <c r="C31" i="2"/>
  <c r="AA31" i="2" s="1"/>
  <c r="AC216" i="2"/>
  <c r="AO216" i="2" s="1"/>
  <c r="D238" i="2"/>
  <c r="AB238" i="2" s="1"/>
  <c r="AC334" i="2"/>
  <c r="AO334" i="2" s="1"/>
  <c r="AC371" i="2"/>
  <c r="AO371" i="2" s="1"/>
  <c r="AC376" i="2"/>
  <c r="AO376" i="2" s="1"/>
  <c r="AC268" i="2"/>
  <c r="AO268" i="2" s="1"/>
  <c r="D381" i="2"/>
  <c r="AB381" i="2" s="1"/>
  <c r="AC252" i="2"/>
  <c r="AO252" i="2" s="1"/>
  <c r="AC158" i="2"/>
  <c r="AO158" i="2" s="1"/>
  <c r="C391" i="2"/>
  <c r="AA391" i="2" s="1"/>
  <c r="D119" i="2"/>
  <c r="AB119" i="2" s="1"/>
  <c r="D301" i="2"/>
  <c r="AB301" i="2" s="1"/>
  <c r="AC233" i="2"/>
  <c r="AO233" i="2" s="1"/>
  <c r="C309" i="2"/>
  <c r="AA309" i="2" s="1"/>
  <c r="C245" i="2"/>
  <c r="AA245" i="2" s="1"/>
  <c r="AC221" i="2"/>
  <c r="AO221" i="2" s="1"/>
  <c r="D190" i="2"/>
  <c r="AB190" i="2" s="1"/>
  <c r="D359" i="2"/>
  <c r="AB359" i="2" s="1"/>
  <c r="C371" i="2"/>
  <c r="AA371" i="2" s="1"/>
  <c r="D107" i="2"/>
  <c r="AB107" i="2" s="1"/>
  <c r="C400" i="2"/>
  <c r="AA400" i="2" s="1"/>
  <c r="AC136" i="2"/>
  <c r="AO136" i="2" s="1"/>
  <c r="D113" i="2"/>
  <c r="AB113" i="2" s="1"/>
  <c r="AC134" i="2"/>
  <c r="AO134" i="2" s="1"/>
  <c r="C181" i="2"/>
  <c r="AA181" i="2" s="1"/>
  <c r="C413" i="2"/>
  <c r="AA413" i="2" s="1"/>
  <c r="C57" i="2"/>
  <c r="AA57" i="2" s="1"/>
  <c r="D258" i="2"/>
  <c r="AB258" i="2" s="1"/>
  <c r="AC299" i="2"/>
  <c r="AO299" i="2" s="1"/>
  <c r="D74" i="2"/>
  <c r="AB74" i="2" s="1"/>
  <c r="AC394" i="2"/>
  <c r="AO394" i="2" s="1"/>
  <c r="C273" i="2"/>
  <c r="AA273" i="2" s="1"/>
  <c r="D349" i="2"/>
  <c r="AB349" i="2" s="1"/>
  <c r="C310" i="2"/>
  <c r="AA310" i="2" s="1"/>
  <c r="C343" i="2"/>
  <c r="AA343" i="2" s="1"/>
  <c r="AC117" i="2"/>
  <c r="AO117" i="2" s="1"/>
  <c r="C318" i="2"/>
  <c r="AA318" i="2" s="1"/>
  <c r="D305" i="2"/>
  <c r="AB305" i="2" s="1"/>
  <c r="C399" i="2"/>
  <c r="AA399" i="2" s="1"/>
  <c r="D102" i="2"/>
  <c r="AB102" i="2" s="1"/>
  <c r="C122" i="2"/>
  <c r="AA122" i="2" s="1"/>
  <c r="D115" i="2"/>
  <c r="AB115" i="2" s="1"/>
  <c r="D420" i="2"/>
  <c r="AB420" i="2" s="1"/>
  <c r="AC257" i="2"/>
  <c r="AO257" i="2" s="1"/>
  <c r="C418" i="2"/>
  <c r="AA418" i="2" s="1"/>
  <c r="D203" i="2"/>
  <c r="AB203" i="2" s="1"/>
  <c r="D212" i="2"/>
  <c r="AB212" i="2" s="1"/>
  <c r="D234" i="2"/>
  <c r="AB234" i="2" s="1"/>
  <c r="C375" i="2"/>
  <c r="AA375" i="2" s="1"/>
  <c r="AC208" i="2"/>
  <c r="AO208" i="2" s="1"/>
  <c r="C421" i="2"/>
  <c r="AA421" i="2" s="1"/>
  <c r="C337" i="2"/>
  <c r="AA337" i="2" s="1"/>
  <c r="AC40" i="2"/>
  <c r="AO40" i="2" s="1"/>
  <c r="D133" i="2"/>
  <c r="AB133" i="2" s="1"/>
  <c r="AC94" i="2"/>
  <c r="AO94" i="2" s="1"/>
  <c r="AC398" i="2"/>
  <c r="AO398" i="2" s="1"/>
  <c r="C58" i="2"/>
  <c r="AA58" i="2" s="1"/>
  <c r="D29" i="2"/>
  <c r="AB29" i="2" s="1"/>
  <c r="D16" i="2"/>
  <c r="AB16" i="2" s="1"/>
  <c r="D149" i="2"/>
  <c r="AB149" i="2" s="1"/>
  <c r="AC169" i="2"/>
  <c r="AO169" i="2" s="1"/>
  <c r="C365" i="2"/>
  <c r="AA365" i="2" s="1"/>
  <c r="AC131" i="2"/>
  <c r="AO131" i="2" s="1"/>
  <c r="AC217" i="2"/>
  <c r="AO217" i="2" s="1"/>
  <c r="AC154" i="2"/>
  <c r="AO154" i="2" s="1"/>
  <c r="D296" i="2"/>
  <c r="AB296" i="2" s="1"/>
  <c r="C294" i="2"/>
  <c r="AA294" i="2" s="1"/>
  <c r="D109" i="2"/>
  <c r="AB109" i="2" s="1"/>
  <c r="AC122" i="2"/>
  <c r="AO122" i="2" s="1"/>
  <c r="AC213" i="2"/>
  <c r="AO213" i="2" s="1"/>
  <c r="C253" i="2"/>
  <c r="AA253" i="2" s="1"/>
  <c r="AC269" i="2"/>
  <c r="AO269" i="2" s="1"/>
  <c r="D340" i="2"/>
  <c r="AB340" i="2" s="1"/>
  <c r="C54" i="2"/>
  <c r="AA54" i="2" s="1"/>
  <c r="C55" i="2"/>
  <c r="AA55" i="2" s="1"/>
  <c r="AC319" i="2"/>
  <c r="AO319" i="2" s="1"/>
  <c r="D226" i="2"/>
  <c r="AB226" i="2" s="1"/>
  <c r="C37" i="2"/>
  <c r="AA37" i="2" s="1"/>
  <c r="D358" i="2"/>
  <c r="AB358" i="2" s="1"/>
  <c r="AC79" i="2"/>
  <c r="AO79" i="2" s="1"/>
  <c r="AC417" i="2"/>
  <c r="AO417" i="2" s="1"/>
  <c r="D353" i="2"/>
  <c r="AB353" i="2" s="1"/>
  <c r="D178" i="2"/>
  <c r="AB178" i="2" s="1"/>
  <c r="D351" i="2"/>
  <c r="AB351" i="2" s="1"/>
  <c r="AC320" i="2"/>
  <c r="AO320" i="2" s="1"/>
  <c r="D288" i="2"/>
  <c r="AB288" i="2" s="1"/>
  <c r="C228" i="2"/>
  <c r="AA228" i="2" s="1"/>
  <c r="D260" i="2"/>
  <c r="AB260" i="2" s="1"/>
  <c r="C354" i="2"/>
  <c r="AA354" i="2" s="1"/>
  <c r="C22" i="2"/>
  <c r="AA22" i="2" s="1"/>
  <c r="D154" i="2"/>
  <c r="AB154" i="2" s="1"/>
  <c r="D372" i="2"/>
  <c r="AB372" i="2" s="1"/>
  <c r="C275" i="2"/>
  <c r="AA275" i="2" s="1"/>
  <c r="AC363" i="2"/>
  <c r="AO363" i="2" s="1"/>
  <c r="AC232" i="2"/>
  <c r="AO232" i="2" s="1"/>
  <c r="C404" i="2"/>
  <c r="AA404" i="2" s="1"/>
  <c r="AC355" i="2"/>
  <c r="AO355" i="2" s="1"/>
  <c r="C41" i="2"/>
  <c r="AA41" i="2" s="1"/>
  <c r="AC28" i="2"/>
  <c r="AO28" i="2" s="1"/>
  <c r="C106" i="2"/>
  <c r="AA106" i="2" s="1"/>
  <c r="D90" i="2"/>
  <c r="AB90" i="2" s="1"/>
  <c r="D263" i="2"/>
  <c r="AB263" i="2" s="1"/>
  <c r="C369" i="2"/>
  <c r="AA369" i="2" s="1"/>
  <c r="AC304" i="2"/>
  <c r="AO304" i="2" s="1"/>
  <c r="AC30" i="2"/>
  <c r="AO30" i="2" s="1"/>
  <c r="AC205" i="2"/>
  <c r="AO205" i="2" s="1"/>
  <c r="D408" i="2"/>
  <c r="AB408" i="2" s="1"/>
  <c r="C242" i="2"/>
  <c r="AA242" i="2" s="1"/>
  <c r="D225" i="2"/>
  <c r="AB225" i="2" s="1"/>
  <c r="C406" i="2"/>
  <c r="AA406" i="2" s="1"/>
  <c r="D170" i="2"/>
  <c r="AB170" i="2" s="1"/>
  <c r="AC90" i="2"/>
  <c r="AO90" i="2" s="1"/>
  <c r="AC133" i="2"/>
  <c r="AO133" i="2" s="1"/>
  <c r="AC14" i="2"/>
  <c r="AO14" i="2" s="1"/>
  <c r="D247" i="2"/>
  <c r="AB247" i="2" s="1"/>
  <c r="D85" i="2"/>
  <c r="AB85" i="2" s="1"/>
  <c r="C299" i="2"/>
  <c r="AA299" i="2" s="1"/>
  <c r="D293" i="2"/>
  <c r="AB293" i="2" s="1"/>
  <c r="C142" i="2"/>
  <c r="AA142" i="2" s="1"/>
  <c r="AC396" i="2"/>
  <c r="AO396" i="2" s="1"/>
  <c r="C16" i="2"/>
  <c r="AA16" i="2" s="1"/>
  <c r="AC285" i="2"/>
  <c r="AO285" i="2" s="1"/>
  <c r="AC173" i="2"/>
  <c r="AO173" i="2" s="1"/>
  <c r="AC34" i="2"/>
  <c r="AO34" i="2" s="1"/>
  <c r="D229" i="2"/>
  <c r="AB229" i="2" s="1"/>
  <c r="AC366" i="2"/>
  <c r="AO366" i="2" s="1"/>
  <c r="AC36" i="2"/>
  <c r="AO36" i="2" s="1"/>
  <c r="C183" i="2"/>
  <c r="AA183" i="2" s="1"/>
  <c r="C334" i="2"/>
  <c r="AA334" i="2" s="1"/>
  <c r="AC203" i="2"/>
  <c r="AO203" i="2" s="1"/>
  <c r="AC153" i="2"/>
  <c r="AO153" i="2" s="1"/>
  <c r="AC21" i="2"/>
  <c r="AO21" i="2" s="1"/>
  <c r="D110" i="2"/>
  <c r="AB110" i="2" s="1"/>
  <c r="C93" i="2"/>
  <c r="AA93" i="2" s="1"/>
  <c r="AC308" i="2"/>
  <c r="AO308" i="2" s="1"/>
  <c r="D395" i="2"/>
  <c r="AB395" i="2" s="1"/>
  <c r="AC164" i="2"/>
  <c r="AO164" i="2" s="1"/>
  <c r="D377" i="2"/>
  <c r="AB377" i="2" s="1"/>
  <c r="D328" i="2"/>
  <c r="AB328" i="2" s="1"/>
  <c r="D242" i="2"/>
  <c r="AB242" i="2" s="1"/>
  <c r="D366" i="2"/>
  <c r="AB366" i="2" s="1"/>
  <c r="D219" i="2"/>
  <c r="AB219" i="2" s="1"/>
  <c r="C232" i="2"/>
  <c r="AA232" i="2" s="1"/>
  <c r="AC210" i="2"/>
  <c r="AO210" i="2" s="1"/>
  <c r="AB186" i="2"/>
  <c r="AV49" i="31"/>
  <c r="M62" i="31"/>
  <c r="AO247" i="2"/>
  <c r="AW66" i="26"/>
  <c r="AA204" i="2"/>
  <c r="AO148" i="2"/>
  <c r="M18" i="10"/>
  <c r="N23" i="10"/>
  <c r="N18" i="10" s="1"/>
  <c r="AW53" i="26"/>
  <c r="AB322" i="2"/>
  <c r="D314" i="2"/>
  <c r="AB314" i="2" s="1"/>
  <c r="D13" i="2"/>
  <c r="AB13" i="2" s="1"/>
  <c r="AC87" i="2"/>
  <c r="AO87" i="2" s="1"/>
  <c r="AC279" i="2"/>
  <c r="AO279" i="2" s="1"/>
  <c r="D193" i="2"/>
  <c r="AB193" i="2" s="1"/>
  <c r="D209" i="2"/>
  <c r="AB209" i="2" s="1"/>
  <c r="D315" i="2"/>
  <c r="AB315" i="2" s="1"/>
  <c r="D49" i="2"/>
  <c r="AB49" i="2" s="1"/>
  <c r="AB375" i="2"/>
  <c r="AW61" i="26"/>
  <c r="AB20" i="2"/>
  <c r="AA357" i="2"/>
  <c r="M89" i="32"/>
  <c r="AC273" i="2"/>
  <c r="AO273" i="2" s="1"/>
  <c r="AV54" i="26"/>
  <c r="AA149" i="2"/>
  <c r="AB166" i="2"/>
  <c r="AW32" i="26"/>
  <c r="AO286" i="2"/>
  <c r="C346" i="2"/>
  <c r="AA346" i="2" s="1"/>
  <c r="C251" i="2"/>
  <c r="AA251" i="2" s="1"/>
  <c r="AC225" i="2"/>
  <c r="AO225" i="2" s="1"/>
  <c r="AC381" i="2"/>
  <c r="AO381" i="2" s="1"/>
  <c r="C348" i="2"/>
  <c r="AA348" i="2" s="1"/>
  <c r="AC160" i="2"/>
  <c r="AO160" i="2" s="1"/>
  <c r="C227" i="2"/>
  <c r="AA227" i="2" s="1"/>
  <c r="D23" i="2"/>
  <c r="AB23" i="2" s="1"/>
  <c r="D352" i="2"/>
  <c r="AB352" i="2" s="1"/>
  <c r="D80" i="2"/>
  <c r="AB80" i="2" s="1"/>
  <c r="D111" i="2"/>
  <c r="AB111" i="2" s="1"/>
  <c r="AW43" i="26"/>
  <c r="AA141" i="2"/>
  <c r="M23" i="9"/>
  <c r="L18" i="9"/>
  <c r="AO260" i="2"/>
  <c r="AO198" i="2"/>
  <c r="AO420" i="2"/>
  <c r="AB42" i="2"/>
  <c r="M75" i="30"/>
  <c r="AV42" i="27"/>
  <c r="D339" i="2"/>
  <c r="AB339" i="2" s="1"/>
  <c r="AW54" i="26"/>
  <c r="AW27" i="26"/>
  <c r="C250" i="2"/>
  <c r="AA250" i="2" s="1"/>
  <c r="C322" i="2"/>
  <c r="AA322" i="2" s="1"/>
  <c r="D289" i="2"/>
  <c r="AB289" i="2" s="1"/>
  <c r="C69" i="2"/>
  <c r="AA69" i="2" s="1"/>
  <c r="D245" i="2"/>
  <c r="AB245" i="2" s="1"/>
  <c r="AC176" i="2"/>
  <c r="AO176" i="2" s="1"/>
  <c r="C279" i="2"/>
  <c r="AA279" i="2" s="1"/>
  <c r="C82" i="2"/>
  <c r="AA82" i="2" s="1"/>
  <c r="D268" i="2"/>
  <c r="AB268" i="2" s="1"/>
  <c r="AC324" i="2"/>
  <c r="AO324" i="2" s="1"/>
  <c r="C73" i="2"/>
  <c r="AA73" i="2" s="1"/>
  <c r="D148" i="2"/>
  <c r="AB148" i="2" s="1"/>
  <c r="AV42" i="31"/>
  <c r="M50" i="31"/>
  <c r="AV68" i="27"/>
  <c r="M68" i="27"/>
  <c r="M69" i="27"/>
  <c r="M38" i="26"/>
  <c r="AV38" i="26"/>
  <c r="AO63" i="2"/>
  <c r="AO33" i="2"/>
  <c r="AO19" i="2"/>
  <c r="AO200" i="2"/>
  <c r="AV25" i="14"/>
  <c r="M25" i="14"/>
  <c r="AV66" i="27"/>
  <c r="AV54" i="27"/>
  <c r="M54" i="27"/>
  <c r="M44" i="14"/>
  <c r="M31" i="27"/>
  <c r="AV79" i="27"/>
  <c r="M79" i="27"/>
  <c r="AA423" i="2"/>
  <c r="AO55" i="2"/>
  <c r="AA174" i="2"/>
  <c r="M55" i="27"/>
  <c r="M36" i="27"/>
  <c r="AB59" i="2"/>
  <c r="AO359" i="2"/>
  <c r="AA135" i="2"/>
  <c r="AO84" i="2"/>
  <c r="AB402" i="2"/>
  <c r="AW69" i="26"/>
  <c r="AC234" i="2"/>
  <c r="AO234" i="2" s="1"/>
  <c r="C83" i="2"/>
  <c r="AA83" i="2" s="1"/>
  <c r="AC100" i="2"/>
  <c r="AO100" i="2" s="1"/>
  <c r="AC13" i="2"/>
  <c r="AO13" i="2" s="1"/>
  <c r="C117" i="2"/>
  <c r="AA117" i="2" s="1"/>
  <c r="AC180" i="2"/>
  <c r="AO180" i="2" s="1"/>
  <c r="C304" i="2"/>
  <c r="AA304" i="2" s="1"/>
  <c r="D218" i="2"/>
  <c r="AB218" i="2" s="1"/>
  <c r="C65" i="2"/>
  <c r="AA65" i="2" s="1"/>
  <c r="AV34" i="14"/>
  <c r="M34" i="14"/>
  <c r="D180" i="2"/>
  <c r="AB180" i="2" s="1"/>
  <c r="C319" i="2"/>
  <c r="AA319" i="2" s="1"/>
  <c r="AW26" i="26"/>
  <c r="D98" i="2"/>
  <c r="AB98" i="2" s="1"/>
  <c r="C412" i="2"/>
  <c r="AA412" i="2" s="1"/>
  <c r="C296" i="2"/>
  <c r="AA296" i="2" s="1"/>
  <c r="AC196" i="2"/>
  <c r="AO196" i="2" s="1"/>
  <c r="AC282" i="2"/>
  <c r="AO282" i="2" s="1"/>
  <c r="AC348" i="2"/>
  <c r="AO348" i="2" s="1"/>
  <c r="D400" i="2"/>
  <c r="AB400" i="2" s="1"/>
  <c r="D354" i="2"/>
  <c r="AB354" i="2" s="1"/>
  <c r="D82" i="2"/>
  <c r="AB82" i="2" s="1"/>
  <c r="C292" i="2"/>
  <c r="AA292" i="2" s="1"/>
  <c r="D329" i="2"/>
  <c r="AB329" i="2" s="1"/>
  <c r="AV84" i="26"/>
  <c r="M84" i="26"/>
  <c r="AV66" i="26"/>
  <c r="M66" i="26"/>
  <c r="M28" i="31"/>
  <c r="AV27" i="31"/>
  <c r="AA45" i="2"/>
  <c r="AW48" i="26"/>
  <c r="AO349" i="2"/>
  <c r="C368" i="2"/>
  <c r="AA368" i="2" s="1"/>
  <c r="AC391" i="2"/>
  <c r="AO391" i="2" s="1"/>
  <c r="AC296" i="2"/>
  <c r="AO296" i="2" s="1"/>
  <c r="AC261" i="2"/>
  <c r="AO261" i="2" s="1"/>
  <c r="C390" i="2"/>
  <c r="AA390" i="2" s="1"/>
  <c r="D250" i="2"/>
  <c r="AB250" i="2" s="1"/>
  <c r="AC190" i="2"/>
  <c r="AO190" i="2" s="1"/>
  <c r="D175" i="2"/>
  <c r="AB175" i="2" s="1"/>
  <c r="AV30" i="27"/>
  <c r="M30" i="27"/>
  <c r="AV61" i="31"/>
  <c r="M84" i="27"/>
  <c r="AV84" i="27"/>
  <c r="AB280" i="2"/>
  <c r="AO251" i="2"/>
  <c r="AA20" i="2"/>
  <c r="AW63" i="26"/>
  <c r="AC248" i="2"/>
  <c r="AO248" i="2" s="1"/>
  <c r="C240" i="2"/>
  <c r="AA240" i="2" s="1"/>
  <c r="AC123" i="2"/>
  <c r="AO123" i="2" s="1"/>
  <c r="AC350" i="2"/>
  <c r="AO350" i="2" s="1"/>
  <c r="AC309" i="2"/>
  <c r="AO309" i="2" s="1"/>
  <c r="AC271" i="2"/>
  <c r="AO271" i="2" s="1"/>
  <c r="D171" i="2"/>
  <c r="AB171" i="2" s="1"/>
  <c r="C411" i="2"/>
  <c r="AA411" i="2" s="1"/>
  <c r="AC194" i="2"/>
  <c r="AO194" i="2" s="1"/>
  <c r="C97" i="2"/>
  <c r="AA97" i="2" s="1"/>
  <c r="D411" i="2"/>
  <c r="AB411" i="2" s="1"/>
  <c r="AV51" i="31"/>
  <c r="M65" i="31"/>
  <c r="R18" i="31"/>
  <c r="AV71" i="14"/>
  <c r="AV53" i="14"/>
  <c r="AU63" i="10"/>
  <c r="I36" i="10"/>
  <c r="AO36" i="10" s="1"/>
  <c r="AU58" i="10"/>
  <c r="I69" i="10"/>
  <c r="AO69" i="10" s="1"/>
  <c r="AU61" i="10"/>
  <c r="AU68" i="30"/>
  <c r="M68" i="30"/>
  <c r="AU57" i="10"/>
  <c r="AU75" i="10"/>
  <c r="AU74" i="10"/>
  <c r="AU38" i="10"/>
  <c r="AU31" i="10"/>
  <c r="AU25" i="10"/>
  <c r="I71" i="10"/>
  <c r="AO71" i="10" s="1"/>
  <c r="I30" i="10"/>
  <c r="AO30" i="10" s="1"/>
  <c r="AU73" i="10"/>
  <c r="AU24" i="10"/>
  <c r="AU59" i="10"/>
  <c r="I65" i="10"/>
  <c r="AO65" i="10" s="1"/>
  <c r="I63" i="10"/>
  <c r="AO63" i="10" s="1"/>
  <c r="I73" i="10"/>
  <c r="AO73" i="10" s="1"/>
  <c r="AU34" i="10"/>
  <c r="I64" i="10"/>
  <c r="AO64" i="10" s="1"/>
  <c r="AU50" i="10"/>
  <c r="I31" i="10"/>
  <c r="AO31" i="10" s="1"/>
  <c r="AU35" i="10"/>
  <c r="I41" i="10"/>
  <c r="AO41" i="10" s="1"/>
  <c r="I77" i="10"/>
  <c r="AO77" i="10" s="1"/>
  <c r="I58" i="10"/>
  <c r="AO58" i="10" s="1"/>
  <c r="M30" i="25"/>
  <c r="AV50" i="25"/>
  <c r="M50" i="25"/>
  <c r="I33" i="10"/>
  <c r="AO33" i="10" s="1"/>
  <c r="AU68" i="10"/>
  <c r="I66" i="10"/>
  <c r="AO66" i="10" s="1"/>
  <c r="I26" i="10"/>
  <c r="AO26" i="10" s="1"/>
  <c r="AV45" i="31"/>
  <c r="I32" i="10"/>
  <c r="AO32" i="10" s="1"/>
  <c r="AU46" i="10"/>
  <c r="I45" i="10"/>
  <c r="AO45" i="10" s="1"/>
  <c r="M71" i="27"/>
  <c r="AV71" i="27"/>
  <c r="AU41" i="10"/>
  <c r="AU51" i="10"/>
  <c r="AU76" i="10"/>
  <c r="AU67" i="10"/>
  <c r="AU37" i="10"/>
  <c r="I51" i="10"/>
  <c r="AO51" i="10" s="1"/>
  <c r="I35" i="10"/>
  <c r="AO35" i="10" s="1"/>
  <c r="I53" i="10"/>
  <c r="AO53" i="10" s="1"/>
  <c r="I75" i="10"/>
  <c r="AO75" i="10" s="1"/>
  <c r="I72" i="10"/>
  <c r="AO72" i="10" s="1"/>
  <c r="I67" i="10"/>
  <c r="AO67" i="10" s="1"/>
  <c r="I68" i="10"/>
  <c r="AO68" i="10" s="1"/>
  <c r="AU54" i="10"/>
  <c r="AU52" i="10"/>
  <c r="AU43" i="10"/>
  <c r="I62" i="10"/>
  <c r="AO62" i="10" s="1"/>
  <c r="I60" i="10"/>
  <c r="AO60" i="10" s="1"/>
  <c r="I61" i="10"/>
  <c r="AO61" i="10" s="1"/>
  <c r="I70" i="10"/>
  <c r="AO70" i="10" s="1"/>
  <c r="AV26" i="32"/>
  <c r="AV50" i="34"/>
  <c r="M63" i="34"/>
  <c r="AK17" i="25"/>
  <c r="R31" i="35"/>
  <c r="K72" i="27"/>
  <c r="K76" i="30"/>
  <c r="AU76" i="30" s="1"/>
  <c r="K74" i="30"/>
  <c r="K69" i="32"/>
  <c r="K66" i="14"/>
  <c r="K56" i="14"/>
  <c r="Q26" i="35"/>
  <c r="AK43" i="35"/>
  <c r="AB56" i="35"/>
  <c r="AA21" i="35"/>
  <c r="G10" i="32"/>
  <c r="K36" i="32"/>
  <c r="M36" i="32" s="1"/>
  <c r="K53" i="30"/>
  <c r="K78" i="34"/>
  <c r="K94" i="27"/>
  <c r="AV94" i="27" s="1"/>
  <c r="M78" i="30"/>
  <c r="K45" i="25"/>
  <c r="K67" i="14"/>
  <c r="G9" i="32"/>
  <c r="W27" i="35"/>
  <c r="K27" i="35"/>
  <c r="M80" i="32"/>
  <c r="K73" i="30"/>
  <c r="K63" i="14"/>
  <c r="AV63" i="14" s="1"/>
  <c r="N27" i="35"/>
  <c r="K55" i="26"/>
  <c r="AV55" i="26" s="1"/>
  <c r="K89" i="34"/>
  <c r="AV89" i="34" s="1"/>
  <c r="K59" i="30"/>
  <c r="K32" i="32"/>
  <c r="J31" i="35"/>
  <c r="K92" i="25"/>
  <c r="AV92" i="25" s="1"/>
  <c r="K58" i="25"/>
  <c r="K47" i="30"/>
  <c r="K76" i="14"/>
  <c r="AK18" i="25"/>
  <c r="AW90" i="25"/>
  <c r="AC59" i="35"/>
  <c r="K25" i="25"/>
  <c r="AV25" i="25" s="1"/>
  <c r="AO18" i="25"/>
  <c r="K29" i="30"/>
  <c r="AU29" i="30" s="1"/>
  <c r="K73" i="34"/>
  <c r="AK40" i="35"/>
  <c r="K47" i="32"/>
  <c r="AV47" i="32" s="1"/>
  <c r="K43" i="25"/>
  <c r="K71" i="25"/>
  <c r="AV71" i="25" s="1"/>
  <c r="K78" i="26"/>
  <c r="K80" i="14"/>
  <c r="K60" i="14"/>
  <c r="AI10" i="35"/>
  <c r="AL10" i="35" s="1"/>
  <c r="I9" i="1" s="1"/>
  <c r="AW87" i="25"/>
  <c r="K80" i="26"/>
  <c r="AV80" i="26" s="1"/>
  <c r="K56" i="32"/>
  <c r="AV56" i="32" s="1"/>
  <c r="K59" i="32"/>
  <c r="K57" i="34"/>
  <c r="AV80" i="34" s="1"/>
  <c r="K61" i="25"/>
  <c r="M61" i="25" s="1"/>
  <c r="K69" i="25"/>
  <c r="K28" i="25"/>
  <c r="K68" i="26"/>
  <c r="K79" i="14"/>
  <c r="K32" i="14"/>
  <c r="M26" i="35"/>
  <c r="O26" i="35"/>
  <c r="AA22" i="35"/>
  <c r="P24" i="25"/>
  <c r="P19" i="25" s="1"/>
  <c r="K26" i="26"/>
  <c r="K84" i="25"/>
  <c r="AV84" i="25" s="1"/>
  <c r="K27" i="25"/>
  <c r="K39" i="34"/>
  <c r="AV39" i="34" s="1"/>
  <c r="K87" i="27"/>
  <c r="M87" i="27" s="1"/>
  <c r="K74" i="34"/>
  <c r="AV74" i="34" s="1"/>
  <c r="J37" i="35"/>
  <c r="K67" i="25"/>
  <c r="K76" i="25"/>
  <c r="K63" i="25"/>
  <c r="K71" i="26"/>
  <c r="K88" i="30"/>
  <c r="M88" i="30" s="1"/>
  <c r="AK55" i="35"/>
  <c r="AF54" i="35"/>
  <c r="AK44" i="35"/>
  <c r="AL20" i="25"/>
  <c r="K84" i="34"/>
  <c r="AV84" i="34" s="1"/>
  <c r="K86" i="27"/>
  <c r="M86" i="27" s="1"/>
  <c r="K62" i="32"/>
  <c r="G37" i="35"/>
  <c r="L26" i="35"/>
  <c r="K73" i="25"/>
  <c r="K62" i="25"/>
  <c r="K36" i="25"/>
  <c r="K65" i="25"/>
  <c r="K46" i="27"/>
  <c r="AV46" i="27" s="1"/>
  <c r="K65" i="30"/>
  <c r="AA53" i="35"/>
  <c r="AG64" i="35"/>
  <c r="M49" i="26"/>
  <c r="K37" i="25"/>
  <c r="K72" i="34"/>
  <c r="G31" i="35"/>
  <c r="K28" i="26"/>
  <c r="K63" i="27"/>
  <c r="AV63" i="27" s="1"/>
  <c r="AH21" i="35"/>
  <c r="Q37" i="35"/>
  <c r="K63" i="30"/>
  <c r="M85" i="28"/>
  <c r="K89" i="28"/>
  <c r="K81" i="28"/>
  <c r="K64" i="28"/>
  <c r="M64" i="28" s="1"/>
  <c r="K44" i="28"/>
  <c r="AV44" i="28" s="1"/>
  <c r="K80" i="28"/>
  <c r="M80" i="28" s="1"/>
  <c r="K63" i="28"/>
  <c r="AV63" i="28" s="1"/>
  <c r="K43" i="28"/>
  <c r="M43" i="28" s="1"/>
  <c r="K51" i="28"/>
  <c r="M51" i="28" s="1"/>
  <c r="G13" i="25"/>
  <c r="E26" i="35"/>
  <c r="L31" i="35"/>
  <c r="I27" i="35"/>
  <c r="Q27" i="35"/>
  <c r="K26" i="25"/>
  <c r="K39" i="26"/>
  <c r="K42" i="14"/>
  <c r="P26" i="35"/>
  <c r="N26" i="35"/>
  <c r="O31" i="35"/>
  <c r="AG21" i="35"/>
  <c r="AW85" i="25"/>
  <c r="M48" i="27"/>
  <c r="AK41" i="35"/>
  <c r="K87" i="25"/>
  <c r="AV87" i="25" s="1"/>
  <c r="K57" i="25"/>
  <c r="AV57" i="25" s="1"/>
  <c r="K27" i="30"/>
  <c r="K69" i="34"/>
  <c r="M69" i="34" s="1"/>
  <c r="K42" i="34"/>
  <c r="K71" i="34"/>
  <c r="AV71" i="34" s="1"/>
  <c r="W26" i="35"/>
  <c r="K79" i="28"/>
  <c r="M79" i="28" s="1"/>
  <c r="K62" i="28"/>
  <c r="K42" i="28"/>
  <c r="M42" i="28" s="1"/>
  <c r="K87" i="28"/>
  <c r="M87" i="28" s="1"/>
  <c r="K70" i="28"/>
  <c r="AV70" i="28" s="1"/>
  <c r="F26" i="35"/>
  <c r="H31" i="35"/>
  <c r="M37" i="14"/>
  <c r="R27" i="35"/>
  <c r="U29" i="35"/>
  <c r="K90" i="25"/>
  <c r="K44" i="25"/>
  <c r="K80" i="27"/>
  <c r="K62" i="27"/>
  <c r="K45" i="27"/>
  <c r="M45" i="27" s="1"/>
  <c r="K66" i="32"/>
  <c r="AV64" i="32" s="1"/>
  <c r="AK13" i="35"/>
  <c r="AA17" i="35"/>
  <c r="AW84" i="25"/>
  <c r="M67" i="26"/>
  <c r="AG18" i="25"/>
  <c r="K85" i="26"/>
  <c r="K67" i="30"/>
  <c r="K60" i="32"/>
  <c r="AV58" i="32" s="1"/>
  <c r="K56" i="34"/>
  <c r="AV56" i="34" s="1"/>
  <c r="K81" i="34"/>
  <c r="K34" i="27"/>
  <c r="AE40" i="35"/>
  <c r="I37" i="35"/>
  <c r="G27" i="35"/>
  <c r="M84" i="30"/>
  <c r="K88" i="25"/>
  <c r="K37" i="26"/>
  <c r="K64" i="26"/>
  <c r="K44" i="26"/>
  <c r="K25" i="27"/>
  <c r="K72" i="30"/>
  <c r="K27" i="14"/>
  <c r="N31" i="35"/>
  <c r="AJ13" i="35"/>
  <c r="AG37" i="35"/>
  <c r="AE21" i="35"/>
  <c r="AK53" i="35"/>
  <c r="P37" i="35"/>
  <c r="AW82" i="25"/>
  <c r="K67" i="34"/>
  <c r="K93" i="27"/>
  <c r="AV93" i="27" s="1"/>
  <c r="Y28" i="35"/>
  <c r="AM28" i="35" s="1"/>
  <c r="M72" i="28"/>
  <c r="K61" i="28"/>
  <c r="AV61" i="28" s="1"/>
  <c r="K41" i="28"/>
  <c r="AV41" i="28" s="1"/>
  <c r="K48" i="28"/>
  <c r="M48" i="28" s="1"/>
  <c r="R26" i="35"/>
  <c r="K93" i="30"/>
  <c r="K92" i="27"/>
  <c r="M32" i="28"/>
  <c r="K76" i="28"/>
  <c r="K58" i="28"/>
  <c r="M58" i="28" s="1"/>
  <c r="K39" i="28"/>
  <c r="M39" i="28" s="1"/>
  <c r="K28" i="28"/>
  <c r="AV28" i="28" s="1"/>
  <c r="M78" i="31"/>
  <c r="K68" i="32"/>
  <c r="K81" i="25"/>
  <c r="K81" i="26"/>
  <c r="K36" i="30"/>
  <c r="K51" i="14"/>
  <c r="AV51" i="14" s="1"/>
  <c r="K38" i="14"/>
  <c r="U26" i="35"/>
  <c r="AF37" i="35"/>
  <c r="AC24" i="35"/>
  <c r="AK65" i="35"/>
  <c r="AC21" i="35"/>
  <c r="N37" i="35"/>
  <c r="K35" i="26"/>
  <c r="K52" i="25"/>
  <c r="K64" i="34"/>
  <c r="K64" i="30"/>
  <c r="K58" i="31"/>
  <c r="AV56" i="31" s="1"/>
  <c r="M37" i="35"/>
  <c r="J27" i="35"/>
  <c r="M51" i="14"/>
  <c r="Q31" i="35"/>
  <c r="K78" i="25"/>
  <c r="M78" i="25" s="1"/>
  <c r="K59" i="25"/>
  <c r="K68" i="25"/>
  <c r="AC55" i="35"/>
  <c r="AD56" i="35"/>
  <c r="K38" i="25"/>
  <c r="K43" i="34"/>
  <c r="AV43" i="34" s="1"/>
  <c r="K58" i="34"/>
  <c r="K90" i="27"/>
  <c r="M90" i="27" s="1"/>
  <c r="K31" i="31"/>
  <c r="AV31" i="31" s="1"/>
  <c r="K30" i="32"/>
  <c r="AV30" i="32" s="1"/>
  <c r="M91" i="28"/>
  <c r="K53" i="28"/>
  <c r="AV53" i="28" s="1"/>
  <c r="K75" i="28"/>
  <c r="AV75" i="28" s="1"/>
  <c r="K57" i="28"/>
  <c r="AV57" i="28" s="1"/>
  <c r="K38" i="28"/>
  <c r="AV38" i="28" s="1"/>
  <c r="K55" i="28"/>
  <c r="AV55" i="28" s="1"/>
  <c r="K37" i="28"/>
  <c r="AV37" i="28" s="1"/>
  <c r="AV68" i="32"/>
  <c r="M82" i="32"/>
  <c r="AV25" i="26"/>
  <c r="M25" i="26"/>
  <c r="M35" i="14"/>
  <c r="AU28" i="30"/>
  <c r="M28" i="30"/>
  <c r="M64" i="32"/>
  <c r="M38" i="27"/>
  <c r="M76" i="27"/>
  <c r="M46" i="14"/>
  <c r="M33" i="14"/>
  <c r="AV33" i="14"/>
  <c r="R23" i="32"/>
  <c r="M32" i="30"/>
  <c r="M31" i="30"/>
  <c r="M70" i="31"/>
  <c r="M24" i="27"/>
  <c r="AV34" i="26"/>
  <c r="AV64" i="31"/>
  <c r="M80" i="31"/>
  <c r="S18" i="31"/>
  <c r="T23" i="31"/>
  <c r="AV34" i="32"/>
  <c r="M32" i="31"/>
  <c r="R23" i="30"/>
  <c r="AV40" i="31"/>
  <c r="AV41" i="14"/>
  <c r="M71" i="30"/>
  <c r="AV73" i="14"/>
  <c r="AV74" i="26"/>
  <c r="M74" i="26"/>
  <c r="AV57" i="27"/>
  <c r="M57" i="27"/>
  <c r="M56" i="26"/>
  <c r="AV56" i="26"/>
  <c r="M60" i="31"/>
  <c r="M91" i="31"/>
  <c r="AV75" i="31"/>
  <c r="AV72" i="14"/>
  <c r="M72" i="14"/>
  <c r="AV81" i="14"/>
  <c r="M81" i="14"/>
  <c r="M25" i="34"/>
  <c r="AV25" i="34"/>
  <c r="AV40" i="26"/>
  <c r="AV39" i="27"/>
  <c r="AV30" i="31"/>
  <c r="M42" i="25"/>
  <c r="AV42" i="25"/>
  <c r="M59" i="26"/>
  <c r="AV59" i="26"/>
  <c r="AV53" i="27"/>
  <c r="M35" i="27"/>
  <c r="M26" i="14"/>
  <c r="AV26" i="14"/>
  <c r="M67" i="27"/>
  <c r="M41" i="30"/>
  <c r="M36" i="14"/>
  <c r="AV36" i="14"/>
  <c r="M74" i="27"/>
  <c r="AV74" i="27"/>
  <c r="M31" i="26"/>
  <c r="AV31" i="26"/>
  <c r="AV52" i="14"/>
  <c r="M52" i="14"/>
  <c r="AV59" i="27"/>
  <c r="AV46" i="31"/>
  <c r="S18" i="27"/>
  <c r="AV47" i="26"/>
  <c r="M47" i="26"/>
  <c r="G13" i="27"/>
  <c r="AU57" i="30"/>
  <c r="M57" i="30"/>
  <c r="M62" i="30"/>
  <c r="M27" i="27"/>
  <c r="M41" i="26"/>
  <c r="M93" i="25"/>
  <c r="AV93" i="25"/>
  <c r="O23" i="10"/>
  <c r="G13" i="14"/>
  <c r="M40" i="30"/>
  <c r="AU40" i="30"/>
  <c r="AV86" i="25"/>
  <c r="M86" i="25"/>
  <c r="AV79" i="26"/>
  <c r="G7" i="26"/>
  <c r="G13" i="26" s="1"/>
  <c r="K57" i="26"/>
  <c r="M42" i="26"/>
  <c r="AV42" i="26"/>
  <c r="U23" i="12"/>
  <c r="AO170" i="2"/>
  <c r="AB231" i="2"/>
  <c r="M33" i="31"/>
  <c r="AV81" i="27"/>
  <c r="AB299" i="2"/>
  <c r="AA84" i="2"/>
  <c r="AB221" i="2"/>
  <c r="R23" i="26"/>
  <c r="Q18" i="26"/>
  <c r="AO93" i="2"/>
  <c r="M49" i="14"/>
  <c r="K34" i="25"/>
  <c r="G11" i="30"/>
  <c r="M76" i="26"/>
  <c r="G10" i="30"/>
  <c r="AO179" i="2"/>
  <c r="AO126" i="2"/>
  <c r="AB399" i="2"/>
  <c r="AB118" i="2"/>
  <c r="I29" i="10"/>
  <c r="AO29" i="10" s="1"/>
  <c r="AS29" i="9"/>
  <c r="R20" i="9"/>
  <c r="AS37" i="9"/>
  <c r="AV67" i="28"/>
  <c r="M67" i="28"/>
  <c r="M63" i="14"/>
  <c r="J7" i="27"/>
  <c r="M55" i="30"/>
  <c r="K51" i="25"/>
  <c r="M41" i="27"/>
  <c r="AB89" i="2"/>
  <c r="AA333" i="2"/>
  <c r="AU27" i="10"/>
  <c r="I78" i="10"/>
  <c r="AO78" i="10" s="1"/>
  <c r="D1" i="10"/>
  <c r="V13" i="35"/>
  <c r="V74" i="35"/>
  <c r="G8" i="32"/>
  <c r="AK37" i="35"/>
  <c r="AK56" i="35"/>
  <c r="K35" i="30"/>
  <c r="AA90" i="2"/>
  <c r="AU42" i="10"/>
  <c r="I48" i="10"/>
  <c r="AO48" i="10" s="1"/>
  <c r="I25" i="10"/>
  <c r="AO25" i="10" s="1"/>
  <c r="K83" i="25"/>
  <c r="K77" i="30"/>
  <c r="AJ55" i="35"/>
  <c r="AJ53" i="35"/>
  <c r="AJ37" i="35"/>
  <c r="AJ56" i="35"/>
  <c r="AJ44" i="35"/>
  <c r="G8" i="34"/>
  <c r="K61" i="27"/>
  <c r="M61" i="27" s="1"/>
  <c r="AO121" i="2"/>
  <c r="I27" i="10"/>
  <c r="AO27" i="10" s="1"/>
  <c r="AO243" i="2"/>
  <c r="AV67" i="32"/>
  <c r="M75" i="26"/>
  <c r="K60" i="27"/>
  <c r="K28" i="27"/>
  <c r="M28" i="27" s="1"/>
  <c r="AA234" i="2"/>
  <c r="AB269" i="2"/>
  <c r="AB224" i="2"/>
  <c r="AA394" i="2"/>
  <c r="AO56" i="2"/>
  <c r="AU45" i="10"/>
  <c r="I50" i="10"/>
  <c r="AO50" i="10" s="1"/>
  <c r="I24" i="10"/>
  <c r="AO24" i="10" s="1"/>
  <c r="I47" i="10"/>
  <c r="AO47" i="10" s="1"/>
  <c r="I38" i="10"/>
  <c r="AO38" i="10" s="1"/>
  <c r="AU47" i="10"/>
  <c r="AU48" i="10"/>
  <c r="I52" i="10"/>
  <c r="AO52" i="10" s="1"/>
  <c r="K53" i="32"/>
  <c r="M37" i="27"/>
  <c r="AV37" i="27"/>
  <c r="K62" i="14"/>
  <c r="M62" i="14" s="1"/>
  <c r="AO108" i="2"/>
  <c r="AA402" i="2"/>
  <c r="AO353" i="2"/>
  <c r="AO306" i="2"/>
  <c r="AO172" i="2"/>
  <c r="AO254" i="2"/>
  <c r="AA281" i="2"/>
  <c r="AB239" i="2"/>
  <c r="AU44" i="10"/>
  <c r="I28" i="10"/>
  <c r="AO28" i="10" s="1"/>
  <c r="AU65" i="10"/>
  <c r="I59" i="10"/>
  <c r="AO59" i="10" s="1"/>
  <c r="K83" i="26"/>
  <c r="K30" i="34"/>
  <c r="AO360" i="2"/>
  <c r="AU29" i="10"/>
  <c r="AC395" i="2"/>
  <c r="AO395" i="2" s="1"/>
  <c r="D124" i="2"/>
  <c r="AB124" i="2" s="1"/>
  <c r="AC272" i="2"/>
  <c r="AO272" i="2" s="1"/>
  <c r="AC365" i="2"/>
  <c r="AO365" i="2" s="1"/>
  <c r="AC9" i="2"/>
  <c r="AO9" i="2" s="1"/>
  <c r="D275" i="2"/>
  <c r="AB275" i="2" s="1"/>
  <c r="D252" i="2"/>
  <c r="AB252" i="2" s="1"/>
  <c r="D179" i="2"/>
  <c r="AB179" i="2" s="1"/>
  <c r="C125" i="2"/>
  <c r="AA125" i="2" s="1"/>
  <c r="AC197" i="2"/>
  <c r="AO197" i="2" s="1"/>
  <c r="AC236" i="2"/>
  <c r="AO236" i="2" s="1"/>
  <c r="AC336" i="2"/>
  <c r="AO336" i="2" s="1"/>
  <c r="C259" i="2"/>
  <c r="AA259" i="2" s="1"/>
  <c r="C145" i="2"/>
  <c r="AA145" i="2" s="1"/>
  <c r="AC346" i="2"/>
  <c r="AO346" i="2" s="1"/>
  <c r="C272" i="2"/>
  <c r="AA272" i="2" s="1"/>
  <c r="D279" i="2"/>
  <c r="AB279" i="2" s="1"/>
  <c r="C207" i="2"/>
  <c r="AA207" i="2" s="1"/>
  <c r="C201" i="2"/>
  <c r="AA201" i="2" s="1"/>
  <c r="D139" i="2"/>
  <c r="AB139" i="2" s="1"/>
  <c r="AC249" i="2"/>
  <c r="AO249" i="2" s="1"/>
  <c r="C120" i="2"/>
  <c r="AA120" i="2" s="1"/>
  <c r="C67" i="2"/>
  <c r="AA67" i="2" s="1"/>
  <c r="AU72" i="10"/>
  <c r="M71" i="32"/>
  <c r="K64" i="25"/>
  <c r="AA325" i="2"/>
  <c r="I44" i="10"/>
  <c r="AO44" i="10" s="1"/>
  <c r="I34" i="10"/>
  <c r="AO34" i="10" s="1"/>
  <c r="K76" i="32"/>
  <c r="K32" i="25"/>
  <c r="K49" i="25"/>
  <c r="K24" i="30"/>
  <c r="M62" i="34"/>
  <c r="AV79" i="34"/>
  <c r="I54" i="10"/>
  <c r="AO54" i="10" s="1"/>
  <c r="I74" i="10"/>
  <c r="AO74" i="10" s="1"/>
  <c r="AO113" i="2"/>
  <c r="I46" i="10"/>
  <c r="AO46" i="10" s="1"/>
  <c r="AU62" i="10"/>
  <c r="K47" i="25"/>
  <c r="K77" i="26"/>
  <c r="K70" i="14"/>
  <c r="K24" i="14"/>
  <c r="M80" i="26"/>
  <c r="K80" i="30"/>
  <c r="K45" i="30"/>
  <c r="G9" i="31"/>
  <c r="M87" i="25"/>
  <c r="K35" i="34"/>
  <c r="K29" i="34"/>
  <c r="AV29" i="34" s="1"/>
  <c r="K61" i="30"/>
  <c r="K88" i="27"/>
  <c r="AB78" i="35"/>
  <c r="AM78" i="35" s="1"/>
  <c r="AB16" i="35"/>
  <c r="K64" i="14"/>
  <c r="M57" i="25"/>
  <c r="AV73" i="34"/>
  <c r="K24" i="34"/>
  <c r="M94" i="27"/>
  <c r="AV75" i="34"/>
  <c r="K60" i="30"/>
  <c r="M60" i="30" s="1"/>
  <c r="M54" i="28"/>
  <c r="K71" i="28"/>
  <c r="K35" i="28"/>
  <c r="M35" i="28" s="1"/>
  <c r="K25" i="32"/>
  <c r="K91" i="27"/>
  <c r="AV91" i="27" s="1"/>
  <c r="K86" i="32"/>
  <c r="K26" i="27"/>
  <c r="M26" i="27" s="1"/>
  <c r="K29" i="14"/>
  <c r="M41" i="28"/>
  <c r="K77" i="28"/>
  <c r="AV77" i="28" s="1"/>
  <c r="K40" i="28"/>
  <c r="AV40" i="28" s="1"/>
  <c r="K68" i="28"/>
  <c r="K29" i="28"/>
  <c r="M29" i="28" s="1"/>
  <c r="Z17" i="35"/>
  <c r="Z16" i="35"/>
  <c r="M25" i="25"/>
  <c r="AV87" i="27"/>
  <c r="K89" i="27"/>
  <c r="M89" i="27" s="1"/>
  <c r="K57" i="32"/>
  <c r="K33" i="28"/>
  <c r="K84" i="28"/>
  <c r="AV84" i="28" s="1"/>
  <c r="K47" i="28"/>
  <c r="Z48" i="35"/>
  <c r="K88" i="26"/>
  <c r="AQ18" i="25"/>
  <c r="AQ20" i="25"/>
  <c r="K51" i="26"/>
  <c r="AV51" i="26" s="1"/>
  <c r="K54" i="34"/>
  <c r="K69" i="14"/>
  <c r="AJ20" i="25"/>
  <c r="AJ18" i="25"/>
  <c r="K30" i="28"/>
  <c r="K74" i="28"/>
  <c r="M74" i="28" s="1"/>
  <c r="M37" i="28"/>
  <c r="K82" i="28"/>
  <c r="M82" i="28" s="1"/>
  <c r="K45" i="28"/>
  <c r="K68" i="14"/>
  <c r="K30" i="14"/>
  <c r="AV30" i="14" s="1"/>
  <c r="I7" i="25"/>
  <c r="G11" i="32"/>
  <c r="AC37" i="35"/>
  <c r="AC56" i="35"/>
  <c r="AW83" i="26"/>
  <c r="AW84" i="26"/>
  <c r="AW85" i="26"/>
  <c r="AW86" i="26"/>
  <c r="AW87" i="26"/>
  <c r="AW88" i="26"/>
  <c r="AW89" i="26"/>
  <c r="AW79" i="26"/>
  <c r="AW82" i="26"/>
  <c r="I10" i="27"/>
  <c r="I8" i="25"/>
  <c r="AW86" i="25"/>
  <c r="AW88" i="25"/>
  <c r="AW91" i="25"/>
  <c r="AW83" i="25"/>
  <c r="K89" i="31"/>
  <c r="G9" i="34"/>
  <c r="M74" i="32"/>
  <c r="K74" i="14"/>
  <c r="G8" i="31"/>
  <c r="G11" i="31"/>
  <c r="K84" i="32"/>
  <c r="K65" i="34"/>
  <c r="AV65" i="34" s="1"/>
  <c r="K50" i="27"/>
  <c r="AV50" i="27" s="1"/>
  <c r="AF21" i="35"/>
  <c r="AC53" i="35"/>
  <c r="AB4" i="35"/>
  <c r="AM4" i="35" s="1"/>
  <c r="J3" i="1" s="1"/>
  <c r="AE45" i="35"/>
  <c r="AI64" i="35"/>
  <c r="AD59" i="35"/>
  <c r="AH55" i="35"/>
  <c r="AH53" i="35"/>
  <c r="AI37" i="35"/>
  <c r="AF24" i="35"/>
  <c r="AH62" i="35"/>
  <c r="AG17" i="35"/>
  <c r="AG44" i="35"/>
  <c r="AI13" i="35"/>
  <c r="AH37" i="35"/>
  <c r="AG62" i="35"/>
  <c r="AE48" i="35"/>
  <c r="AI40" i="35"/>
  <c r="AF44" i="35"/>
  <c r="U13" i="35"/>
  <c r="AI19" i="35"/>
  <c r="AH13" i="35"/>
  <c r="AD66" i="35"/>
  <c r="AE15" i="35"/>
  <c r="AD48" i="35"/>
  <c r="AF53" i="35"/>
  <c r="AE44" i="35"/>
  <c r="T13" i="35"/>
  <c r="W40" i="35"/>
  <c r="AG13" i="35"/>
  <c r="AC48" i="35"/>
  <c r="AK21" i="35"/>
  <c r="AE62" i="35"/>
  <c r="AD11" i="35"/>
  <c r="AD30" i="35"/>
  <c r="AJ21" i="35"/>
  <c r="AE53" i="35"/>
  <c r="AD45" i="35"/>
  <c r="AE19" i="35"/>
  <c r="AE13" i="35"/>
  <c r="AI21" i="35"/>
  <c r="AB34" i="35"/>
  <c r="AF61" i="35"/>
  <c r="U74" i="35"/>
  <c r="K56" i="28"/>
  <c r="AV56" i="28" s="1"/>
  <c r="AF59" i="35"/>
  <c r="G7" i="30"/>
  <c r="T74" i="35"/>
  <c r="K50" i="28"/>
  <c r="M50" i="28" s="1"/>
  <c r="AB41" i="35"/>
  <c r="Z32" i="35"/>
  <c r="Z56" i="35"/>
  <c r="Z55" i="35"/>
  <c r="AB70" i="35"/>
  <c r="AB43" i="35"/>
  <c r="AB55" i="35"/>
  <c r="AB72" i="35"/>
  <c r="Z34" i="35"/>
  <c r="AA44" i="35"/>
  <c r="Z44" i="35"/>
  <c r="AA40" i="35"/>
  <c r="Z40" i="35"/>
  <c r="AW81" i="34"/>
  <c r="AW82" i="34"/>
  <c r="AW83" i="34"/>
  <c r="AW84" i="34"/>
  <c r="AW85" i="34"/>
  <c r="AW86" i="34"/>
  <c r="M45" i="34"/>
  <c r="AK25" i="35"/>
  <c r="AJ25" i="35"/>
  <c r="AJ31" i="35"/>
  <c r="AJ40" i="35"/>
  <c r="AK23" i="35"/>
  <c r="AJ23" i="35"/>
  <c r="AI23" i="35"/>
  <c r="AK17" i="35"/>
  <c r="AJ17" i="35"/>
  <c r="AI17" i="35"/>
  <c r="AK27" i="35"/>
  <c r="AJ27" i="35"/>
  <c r="AI27" i="35"/>
  <c r="AJ26" i="35"/>
  <c r="AJ32" i="35"/>
  <c r="AJ29" i="35"/>
  <c r="AK11" i="35"/>
  <c r="AJ11" i="35"/>
  <c r="AI11" i="35"/>
  <c r="AK59" i="35"/>
  <c r="AK45" i="35"/>
  <c r="AJ59" i="35"/>
  <c r="AJ45" i="35"/>
  <c r="AK26" i="35"/>
  <c r="G11" i="34"/>
  <c r="AW81" i="32"/>
  <c r="AW82" i="32"/>
  <c r="AW83" i="32"/>
  <c r="AW84" i="32"/>
  <c r="AW85" i="32"/>
  <c r="AW86" i="32"/>
  <c r="AF13" i="35"/>
  <c r="AF3" i="35"/>
  <c r="AG8" i="35"/>
  <c r="AG55" i="35"/>
  <c r="AH30" i="35"/>
  <c r="AF25" i="35"/>
  <c r="AG31" i="35"/>
  <c r="AG40" i="35"/>
  <c r="AF31" i="35"/>
  <c r="AF40" i="35"/>
  <c r="AH23" i="35"/>
  <c r="AG23" i="35"/>
  <c r="AG14" i="35"/>
  <c r="AF23" i="35"/>
  <c r="AF14" i="35"/>
  <c r="AH17" i="35"/>
  <c r="AG47" i="35"/>
  <c r="AG4" i="35"/>
  <c r="AF47" i="35"/>
  <c r="AF4" i="35"/>
  <c r="AH27" i="35"/>
  <c r="AG27" i="35"/>
  <c r="AF27" i="35"/>
  <c r="AH29" i="35"/>
  <c r="AF29" i="35"/>
  <c r="AH11" i="35"/>
  <c r="AG11" i="35"/>
  <c r="AF11" i="35"/>
  <c r="AW84" i="31"/>
  <c r="AW85" i="31"/>
  <c r="AW86" i="31"/>
  <c r="AW87" i="31"/>
  <c r="AW88" i="31"/>
  <c r="AW89" i="31"/>
  <c r="AC13" i="35"/>
  <c r="AC3" i="35"/>
  <c r="AD8" i="35"/>
  <c r="AD55" i="35"/>
  <c r="AD31" i="35"/>
  <c r="AD40" i="35"/>
  <c r="AC31" i="35"/>
  <c r="AC40" i="35"/>
  <c r="AE56" i="35"/>
  <c r="AE60" i="35"/>
  <c r="AE23" i="35"/>
  <c r="AD23" i="35"/>
  <c r="AC23" i="35"/>
  <c r="AE17" i="35"/>
  <c r="AD17" i="35"/>
  <c r="AC17" i="35"/>
  <c r="AD26" i="35"/>
  <c r="AD32" i="35"/>
  <c r="AC26" i="35"/>
  <c r="AE11" i="35"/>
  <c r="AC11" i="35"/>
  <c r="G10" i="31"/>
  <c r="AE26" i="35"/>
  <c r="G7" i="31"/>
  <c r="K50" i="30"/>
  <c r="M50" i="30" s="1"/>
  <c r="K37" i="30"/>
  <c r="AU37" i="30" s="1"/>
  <c r="M46" i="30"/>
  <c r="AM89" i="35"/>
  <c r="G12" i="31"/>
  <c r="K68" i="34"/>
  <c r="M67" i="31"/>
  <c r="G12" i="34"/>
  <c r="AK16" i="35"/>
  <c r="AJ16" i="35"/>
  <c r="AK62" i="35"/>
  <c r="AK48" i="35"/>
  <c r="AJ62" i="35"/>
  <c r="AJ48" i="35"/>
  <c r="AU42" i="30"/>
  <c r="AU44" i="30"/>
  <c r="AU90" i="30"/>
  <c r="AB83" i="35"/>
  <c r="AB53" i="35"/>
  <c r="AB45" i="35"/>
  <c r="AU87" i="30"/>
  <c r="AB54" i="35"/>
  <c r="AU91" i="30"/>
  <c r="AV87" i="30"/>
  <c r="AV88" i="30"/>
  <c r="AV89" i="30"/>
  <c r="AV90" i="30"/>
  <c r="AV91" i="30"/>
  <c r="AV92" i="30"/>
  <c r="AV93" i="30"/>
  <c r="AA86" i="35"/>
  <c r="AA56" i="35"/>
  <c r="AB62" i="35"/>
  <c r="AB48" i="35"/>
  <c r="AA62" i="35"/>
  <c r="AA48" i="35"/>
  <c r="AA70" i="35"/>
  <c r="AA11" i="35"/>
  <c r="Z70" i="35"/>
  <c r="Z11" i="35"/>
  <c r="AA31" i="35"/>
  <c r="AA15" i="35"/>
  <c r="Z73" i="35"/>
  <c r="Z61" i="35"/>
  <c r="AB23" i="35"/>
  <c r="AA23" i="35"/>
  <c r="Z23" i="35"/>
  <c r="AB17" i="35"/>
  <c r="AA4" i="35"/>
  <c r="Z4" i="35"/>
  <c r="AA26" i="35"/>
  <c r="Z26" i="35"/>
  <c r="AB11" i="35"/>
  <c r="AB61" i="35"/>
  <c r="AL94" i="35"/>
  <c r="AM97" i="35"/>
  <c r="AM96" i="35"/>
  <c r="Y60" i="35"/>
  <c r="W85" i="35"/>
  <c r="Y48" i="35"/>
  <c r="Y26" i="35"/>
  <c r="X60" i="35"/>
  <c r="X54" i="35"/>
  <c r="X26" i="35"/>
  <c r="X28" i="35"/>
  <c r="Y75" i="35"/>
  <c r="W56" i="35"/>
  <c r="X70" i="35"/>
  <c r="W78" i="35"/>
  <c r="Y16" i="35"/>
  <c r="Y85" i="35"/>
  <c r="X53" i="35"/>
  <c r="X16" i="35"/>
  <c r="Y21" i="35"/>
  <c r="W23" i="35"/>
  <c r="Y45" i="35"/>
  <c r="X47" i="35"/>
  <c r="AV50" i="28"/>
  <c r="M69" i="28"/>
  <c r="AV69" i="28"/>
  <c r="AV26" i="28"/>
  <c r="M26" i="28"/>
  <c r="M78" i="28"/>
  <c r="M55" i="28"/>
  <c r="AV90" i="28"/>
  <c r="M59" i="28"/>
  <c r="M84" i="28"/>
  <c r="M63" i="28"/>
  <c r="M66" i="28"/>
  <c r="M45" i="28"/>
  <c r="Y70" i="35"/>
  <c r="M73" i="28"/>
  <c r="AV46" i="28"/>
  <c r="Y38" i="35"/>
  <c r="M60" i="28"/>
  <c r="AL100" i="35"/>
  <c r="AJ54" i="35"/>
  <c r="AJ33" i="35"/>
  <c r="AI54" i="35"/>
  <c r="AI33" i="35"/>
  <c r="AK51" i="35"/>
  <c r="AD54" i="35"/>
  <c r="AD33" i="35"/>
  <c r="AD5" i="35"/>
  <c r="AA54" i="35"/>
  <c r="AA33" i="35"/>
  <c r="AB26" i="35"/>
  <c r="X6" i="35"/>
  <c r="AI74" i="35"/>
  <c r="AI65" i="35"/>
  <c r="AK57" i="35"/>
  <c r="AI26" i="35"/>
  <c r="AF80" i="35"/>
  <c r="AH75" i="35"/>
  <c r="AC73" i="35"/>
  <c r="AE31" i="35"/>
  <c r="AB27" i="35"/>
  <c r="AB37" i="35"/>
  <c r="AA27" i="35"/>
  <c r="AA37" i="35"/>
  <c r="Z27" i="35"/>
  <c r="Z37" i="35"/>
  <c r="Z75" i="35"/>
  <c r="Z62" i="35"/>
  <c r="AB31" i="35"/>
  <c r="AB25" i="35"/>
  <c r="AB71" i="35"/>
  <c r="AA71" i="35"/>
  <c r="Z71" i="35"/>
  <c r="AA82" i="35"/>
  <c r="Z82" i="35"/>
  <c r="AA45" i="35"/>
  <c r="Z45" i="35"/>
  <c r="AA81" i="35"/>
  <c r="V84" i="35"/>
  <c r="O46" i="35"/>
  <c r="K31" i="28"/>
  <c r="AV31" i="28" s="1"/>
  <c r="Z59" i="35"/>
  <c r="AA59" i="35"/>
  <c r="AB59" i="35"/>
  <c r="AM98" i="35"/>
  <c r="AM88" i="35"/>
  <c r="AF26" i="35"/>
  <c r="AG74" i="35"/>
  <c r="AH74" i="35"/>
  <c r="AM91" i="35"/>
  <c r="AH26" i="35"/>
  <c r="AL92" i="35"/>
  <c r="AL93" i="35"/>
  <c r="AM93" i="35"/>
  <c r="AE9" i="35"/>
  <c r="T76" i="35"/>
  <c r="J82" i="35"/>
  <c r="N84" i="35"/>
  <c r="P82" i="35"/>
  <c r="Q64" i="35"/>
  <c r="R82" i="35"/>
  <c r="T37" i="35"/>
  <c r="U64" i="35"/>
  <c r="U37" i="35"/>
  <c r="W82" i="35"/>
  <c r="W55" i="35"/>
  <c r="B76" i="35"/>
  <c r="N82" i="35"/>
  <c r="O64" i="35"/>
  <c r="R9" i="35"/>
  <c r="X71" i="35"/>
  <c r="Y23" i="35"/>
  <c r="AJ9" i="35"/>
  <c r="AG46" i="35"/>
  <c r="D76" i="35"/>
  <c r="J76" i="35"/>
  <c r="N46" i="35"/>
  <c r="O37" i="35"/>
  <c r="P76" i="35"/>
  <c r="R76" i="35"/>
  <c r="W76" i="35"/>
  <c r="W37" i="35"/>
  <c r="AC82" i="35"/>
  <c r="AI5" i="35"/>
  <c r="U9" i="35"/>
  <c r="AK9" i="35"/>
  <c r="F76" i="35"/>
  <c r="F9" i="35"/>
  <c r="H9" i="35"/>
  <c r="J9" i="35"/>
  <c r="L64" i="35"/>
  <c r="L9" i="35"/>
  <c r="N76" i="35"/>
  <c r="S84" i="35"/>
  <c r="V64" i="35"/>
  <c r="V37" i="35"/>
  <c r="W84" i="35"/>
  <c r="L37" i="35"/>
  <c r="S82" i="35"/>
  <c r="M36" i="35"/>
  <c r="AB20" i="35"/>
  <c r="AG9" i="35"/>
  <c r="V76" i="35"/>
  <c r="B9" i="35"/>
  <c r="R37" i="35"/>
  <c r="AD76" i="35"/>
  <c r="AG82" i="35"/>
  <c r="S50" i="35"/>
  <c r="Y35" i="35"/>
  <c r="E19" i="35"/>
  <c r="AH9" i="35"/>
  <c r="T9" i="35"/>
  <c r="AB76" i="35"/>
  <c r="M49" i="35"/>
  <c r="N9" i="35"/>
  <c r="P9" i="35"/>
  <c r="S76" i="35"/>
  <c r="W64" i="35"/>
  <c r="AI49" i="35"/>
  <c r="AI34" i="35"/>
  <c r="D18" i="35"/>
  <c r="D9" i="35"/>
  <c r="K46" i="35"/>
  <c r="M84" i="35"/>
  <c r="P64" i="35"/>
  <c r="R64" i="35"/>
  <c r="AH49" i="35"/>
  <c r="AI9" i="35"/>
  <c r="AD9" i="35"/>
  <c r="G76" i="35"/>
  <c r="I76" i="35"/>
  <c r="K76" i="35"/>
  <c r="Q49" i="35"/>
  <c r="S9" i="35"/>
  <c r="T84" i="35"/>
  <c r="X9" i="35"/>
  <c r="AF9" i="35"/>
  <c r="N64" i="35"/>
  <c r="O82" i="35"/>
  <c r="Q84" i="35"/>
  <c r="T82" i="35"/>
  <c r="U84" i="35"/>
  <c r="Y84" i="35"/>
  <c r="U47" i="35"/>
  <c r="R15" i="35"/>
  <c r="AC9" i="35"/>
  <c r="AB9" i="35"/>
  <c r="G9" i="35"/>
  <c r="K9" i="35"/>
  <c r="M76" i="35"/>
  <c r="Q82" i="35"/>
  <c r="U82" i="35"/>
  <c r="Y82" i="35"/>
  <c r="R61" i="35"/>
  <c r="J46" i="35"/>
  <c r="V9" i="35"/>
  <c r="AK76" i="35"/>
  <c r="C76" i="35"/>
  <c r="L84" i="35"/>
  <c r="O76" i="35"/>
  <c r="S64" i="35"/>
  <c r="S37" i="35"/>
  <c r="W9" i="35"/>
  <c r="Y37" i="35"/>
  <c r="AI76" i="35"/>
  <c r="AG45" i="35"/>
  <c r="AA9" i="35"/>
  <c r="AA76" i="35"/>
  <c r="AJ76" i="35"/>
  <c r="L82" i="35"/>
  <c r="Q76" i="35"/>
  <c r="X37" i="35"/>
  <c r="AH76" i="35"/>
  <c r="AI12" i="35"/>
  <c r="C9" i="35"/>
  <c r="E76" i="35"/>
  <c r="I9" i="35"/>
  <c r="M9" i="35"/>
  <c r="Q9" i="35"/>
  <c r="V82" i="35"/>
  <c r="Y64" i="35"/>
  <c r="X27" i="35"/>
  <c r="AA29" i="35"/>
  <c r="AE36" i="35"/>
  <c r="AF36" i="35"/>
  <c r="S66" i="35"/>
  <c r="G36" i="35"/>
  <c r="C36" i="35"/>
  <c r="G69" i="35"/>
  <c r="AH69" i="35"/>
  <c r="N20" i="35"/>
  <c r="R20" i="35"/>
  <c r="AI20" i="35"/>
  <c r="AF66" i="35"/>
  <c r="AE34" i="35"/>
  <c r="C66" i="35"/>
  <c r="D65" i="35"/>
  <c r="E20" i="35"/>
  <c r="H66" i="35"/>
  <c r="I49" i="35"/>
  <c r="J19" i="35"/>
  <c r="K49" i="35"/>
  <c r="M35" i="35"/>
  <c r="N66" i="35"/>
  <c r="Q81" i="35"/>
  <c r="Q50" i="35"/>
  <c r="R49" i="35"/>
  <c r="R22" i="35"/>
  <c r="S49" i="35"/>
  <c r="Y34" i="35"/>
  <c r="O36" i="35"/>
  <c r="K36" i="35"/>
  <c r="G20" i="35"/>
  <c r="Z20" i="35"/>
  <c r="AH35" i="35"/>
  <c r="AH81" i="35"/>
  <c r="Z81" i="35"/>
  <c r="L50" i="35"/>
  <c r="P66" i="35"/>
  <c r="P19" i="35"/>
  <c r="W50" i="35"/>
  <c r="X36" i="35"/>
  <c r="H36" i="35"/>
  <c r="S36" i="35"/>
  <c r="H69" i="35"/>
  <c r="K69" i="35"/>
  <c r="O20" i="35"/>
  <c r="AD20" i="35"/>
  <c r="AE66" i="35"/>
  <c r="AB22" i="35"/>
  <c r="AF50" i="35"/>
  <c r="Z65" i="35"/>
  <c r="AH34" i="35"/>
  <c r="F66" i="35"/>
  <c r="G66" i="35"/>
  <c r="I66" i="35"/>
  <c r="K22" i="35"/>
  <c r="L49" i="35"/>
  <c r="M83" i="35"/>
  <c r="O66" i="35"/>
  <c r="P65" i="35"/>
  <c r="P18" i="35"/>
  <c r="Q22" i="35"/>
  <c r="R19" i="35"/>
  <c r="T5" i="35"/>
  <c r="U49" i="35"/>
  <c r="U22" i="35"/>
  <c r="V66" i="35"/>
  <c r="X50" i="35"/>
  <c r="AC36" i="35"/>
  <c r="R66" i="35"/>
  <c r="I36" i="35"/>
  <c r="D36" i="35"/>
  <c r="I69" i="35"/>
  <c r="D69" i="35"/>
  <c r="T20" i="35"/>
  <c r="C20" i="35"/>
  <c r="AK66" i="35"/>
  <c r="AC66" i="35"/>
  <c r="AB5" i="35"/>
  <c r="AE22" i="35"/>
  <c r="AH19" i="35"/>
  <c r="B81" i="35"/>
  <c r="C83" i="35"/>
  <c r="C34" i="35"/>
  <c r="E36" i="35"/>
  <c r="F35" i="35"/>
  <c r="H35" i="35"/>
  <c r="K65" i="35"/>
  <c r="L65" i="35"/>
  <c r="L18" i="35"/>
  <c r="M5" i="35"/>
  <c r="N34" i="35"/>
  <c r="Q66" i="35"/>
  <c r="R65" i="35"/>
  <c r="S65" i="35"/>
  <c r="T34" i="35"/>
  <c r="V34" i="35"/>
  <c r="Y50" i="35"/>
  <c r="M81" i="35"/>
  <c r="AG50" i="35"/>
  <c r="AG22" i="35"/>
  <c r="Q36" i="35"/>
  <c r="L36" i="35"/>
  <c r="Q69" i="35"/>
  <c r="L69" i="35"/>
  <c r="AE20" i="35"/>
  <c r="K20" i="35"/>
  <c r="AI83" i="35"/>
  <c r="AA83" i="35"/>
  <c r="AC50" i="35"/>
  <c r="AE35" i="35"/>
  <c r="AE81" i="35"/>
  <c r="AK49" i="35"/>
  <c r="D81" i="35"/>
  <c r="E35" i="35"/>
  <c r="F34" i="35"/>
  <c r="G35" i="35"/>
  <c r="G5" i="35"/>
  <c r="H34" i="35"/>
  <c r="J35" i="35"/>
  <c r="N83" i="35"/>
  <c r="P35" i="35"/>
  <c r="Q65" i="35"/>
  <c r="R38" i="35"/>
  <c r="U66" i="35"/>
  <c r="X66" i="35"/>
  <c r="X38" i="35"/>
  <c r="Y83" i="35"/>
  <c r="AG87" i="35"/>
  <c r="K66" i="35"/>
  <c r="L19" i="35"/>
  <c r="N35" i="35"/>
  <c r="AG38" i="35"/>
  <c r="AG36" i="35"/>
  <c r="AB36" i="35"/>
  <c r="T69" i="35"/>
  <c r="X69" i="35"/>
  <c r="AF20" i="35"/>
  <c r="S20" i="35"/>
  <c r="AI81" i="35"/>
  <c r="AJ66" i="35"/>
  <c r="AB66" i="35"/>
  <c r="AK18" i="35"/>
  <c r="AA5" i="35"/>
  <c r="AB35" i="35"/>
  <c r="AG34" i="35"/>
  <c r="AH22" i="35"/>
  <c r="AJ49" i="35"/>
  <c r="C81" i="35"/>
  <c r="D80" i="35"/>
  <c r="E34" i="35"/>
  <c r="F5" i="35"/>
  <c r="G34" i="35"/>
  <c r="I35" i="35"/>
  <c r="J34" i="35"/>
  <c r="M22" i="35"/>
  <c r="N5" i="35"/>
  <c r="O35" i="35"/>
  <c r="O5" i="35"/>
  <c r="P34" i="35"/>
  <c r="X65" i="35"/>
  <c r="X48" i="35"/>
  <c r="AJ36" i="35"/>
  <c r="X81" i="35"/>
  <c r="P20" i="35"/>
  <c r="AE5" i="35"/>
  <c r="AE50" i="35"/>
  <c r="Y36" i="35"/>
  <c r="B36" i="35"/>
  <c r="AI36" i="35"/>
  <c r="AE69" i="35"/>
  <c r="AB69" i="35"/>
  <c r="I20" i="35"/>
  <c r="AA20" i="35"/>
  <c r="AC65" i="35"/>
  <c r="AH83" i="35"/>
  <c r="Z83" i="35"/>
  <c r="AB50" i="35"/>
  <c r="AA35" i="35"/>
  <c r="AD35" i="35"/>
  <c r="AD81" i="35"/>
  <c r="AB49" i="35"/>
  <c r="AA19" i="35"/>
  <c r="AK19" i="35"/>
  <c r="B50" i="35"/>
  <c r="C80" i="35"/>
  <c r="G83" i="35"/>
  <c r="H81" i="35"/>
  <c r="H5" i="35"/>
  <c r="I34" i="35"/>
  <c r="N81" i="35"/>
  <c r="O83" i="35"/>
  <c r="O34" i="35"/>
  <c r="Q35" i="35"/>
  <c r="R35" i="35"/>
  <c r="W66" i="35"/>
  <c r="W34" i="35"/>
  <c r="X34" i="35"/>
  <c r="Y81" i="35"/>
  <c r="AF5" i="35"/>
  <c r="V36" i="35"/>
  <c r="AG69" i="35"/>
  <c r="V65" i="35"/>
  <c r="U65" i="35"/>
  <c r="AI66" i="35"/>
  <c r="AA66" i="35"/>
  <c r="Z5" i="35"/>
  <c r="Z35" i="35"/>
  <c r="AC34" i="35"/>
  <c r="AD22" i="35"/>
  <c r="AJ34" i="35"/>
  <c r="B49" i="35"/>
  <c r="B22" i="35"/>
  <c r="C50" i="35"/>
  <c r="D5" i="35"/>
  <c r="E5" i="35"/>
  <c r="J5" i="35"/>
  <c r="M66" i="35"/>
  <c r="M20" i="35"/>
  <c r="N50" i="35"/>
  <c r="P81" i="35"/>
  <c r="Q34" i="35"/>
  <c r="R34" i="35"/>
  <c r="S35" i="35"/>
  <c r="S5" i="35"/>
  <c r="T22" i="35"/>
  <c r="U38" i="35"/>
  <c r="W65" i="35"/>
  <c r="AI44" i="35"/>
  <c r="H20" i="35"/>
  <c r="J38" i="35"/>
  <c r="T35" i="35"/>
  <c r="AC69" i="35"/>
  <c r="R36" i="35"/>
  <c r="B69" i="35"/>
  <c r="E69" i="35"/>
  <c r="Y20" i="35"/>
  <c r="AC20" i="35"/>
  <c r="AD65" i="35"/>
  <c r="T50" i="35"/>
  <c r="AG83" i="35"/>
  <c r="AK50" i="35"/>
  <c r="AA50" i="35"/>
  <c r="AK35" i="35"/>
  <c r="AC35" i="35"/>
  <c r="AC81" i="35"/>
  <c r="AA49" i="35"/>
  <c r="AH38" i="35"/>
  <c r="AA34" i="35"/>
  <c r="AF34" i="35"/>
  <c r="AK22" i="35"/>
  <c r="C49" i="35"/>
  <c r="D50" i="35"/>
  <c r="E83" i="35"/>
  <c r="G81" i="35"/>
  <c r="I81" i="35"/>
  <c r="I5" i="35"/>
  <c r="K83" i="35"/>
  <c r="K35" i="35"/>
  <c r="K5" i="35"/>
  <c r="L35" i="35"/>
  <c r="M65" i="35"/>
  <c r="M19" i="35"/>
  <c r="N49" i="35"/>
  <c r="O81" i="35"/>
  <c r="R5" i="35"/>
  <c r="S34" i="35"/>
  <c r="T81" i="35"/>
  <c r="T49" i="35"/>
  <c r="U5" i="35"/>
  <c r="AH65" i="35"/>
  <c r="X20" i="35"/>
  <c r="M50" i="35"/>
  <c r="C35" i="35"/>
  <c r="T36" i="35"/>
  <c r="U36" i="35"/>
  <c r="Z36" i="35"/>
  <c r="F69" i="35"/>
  <c r="J69" i="35"/>
  <c r="M69" i="35"/>
  <c r="AG20" i="35"/>
  <c r="D20" i="35"/>
  <c r="AE65" i="35"/>
  <c r="T65" i="35"/>
  <c r="AH66" i="35"/>
  <c r="Z66" i="35"/>
  <c r="AG18" i="35"/>
  <c r="AK81" i="35"/>
  <c r="Z49" i="35"/>
  <c r="Z18" i="35"/>
  <c r="B19" i="35"/>
  <c r="C22" i="35"/>
  <c r="D49" i="35"/>
  <c r="D22" i="35"/>
  <c r="F81" i="35"/>
  <c r="F50" i="35"/>
  <c r="G50" i="35"/>
  <c r="H50" i="35"/>
  <c r="K34" i="35"/>
  <c r="L34" i="35"/>
  <c r="M18" i="35"/>
  <c r="N22" i="35"/>
  <c r="O50" i="35"/>
  <c r="Q5" i="35"/>
  <c r="S83" i="35"/>
  <c r="U34" i="35"/>
  <c r="V81" i="35"/>
  <c r="Y66" i="35"/>
  <c r="AC5" i="35"/>
  <c r="AG5" i="35"/>
  <c r="L66" i="35"/>
  <c r="U20" i="35"/>
  <c r="W69" i="35"/>
  <c r="AD36" i="35"/>
  <c r="N69" i="35"/>
  <c r="R69" i="35"/>
  <c r="U69" i="35"/>
  <c r="AK20" i="35"/>
  <c r="L20" i="35"/>
  <c r="AI22" i="35"/>
  <c r="U50" i="35"/>
  <c r="AA80" i="35"/>
  <c r="AF83" i="35"/>
  <c r="AJ50" i="35"/>
  <c r="Z50" i="35"/>
  <c r="AJ35" i="35"/>
  <c r="AB81" i="35"/>
  <c r="Z22" i="35"/>
  <c r="AK5" i="35"/>
  <c r="B66" i="35"/>
  <c r="E81" i="35"/>
  <c r="E50" i="35"/>
  <c r="F49" i="35"/>
  <c r="F22" i="35"/>
  <c r="G49" i="35"/>
  <c r="H49" i="35"/>
  <c r="J81" i="35"/>
  <c r="J50" i="35"/>
  <c r="K81" i="35"/>
  <c r="L81" i="35"/>
  <c r="O49" i="35"/>
  <c r="P50" i="35"/>
  <c r="P5" i="35"/>
  <c r="Y65" i="35"/>
  <c r="AH20" i="35"/>
  <c r="AF35" i="35"/>
  <c r="Q20" i="35"/>
  <c r="F36" i="35"/>
  <c r="AH36" i="35"/>
  <c r="AK69" i="35"/>
  <c r="Z69" i="35"/>
  <c r="AI69" i="35"/>
  <c r="B20" i="35"/>
  <c r="W20" i="35"/>
  <c r="AI38" i="35"/>
  <c r="AG66" i="35"/>
  <c r="AJ81" i="35"/>
  <c r="AJ5" i="35"/>
  <c r="B65" i="35"/>
  <c r="D19" i="35"/>
  <c r="E49" i="35"/>
  <c r="E22" i="35"/>
  <c r="G22" i="35"/>
  <c r="H22" i="35"/>
  <c r="J49" i="35"/>
  <c r="J22" i="35"/>
  <c r="K80" i="35"/>
  <c r="L80" i="35"/>
  <c r="N19" i="35"/>
  <c r="P49" i="35"/>
  <c r="Q83" i="35"/>
  <c r="R81" i="35"/>
  <c r="S81" i="35"/>
  <c r="V80" i="35"/>
  <c r="V49" i="35"/>
  <c r="AH5" i="35"/>
  <c r="Y74" i="35"/>
  <c r="X82" i="35"/>
  <c r="AD50" i="35"/>
  <c r="AF81" i="35"/>
  <c r="W36" i="35"/>
  <c r="J36" i="35"/>
  <c r="N36" i="35"/>
  <c r="AK36" i="35"/>
  <c r="AJ69" i="35"/>
  <c r="F20" i="35"/>
  <c r="J20" i="35"/>
  <c r="AH50" i="35"/>
  <c r="AE18" i="35"/>
  <c r="AE83" i="35"/>
  <c r="AI35" i="35"/>
  <c r="AC22" i="35"/>
  <c r="AF19" i="35"/>
  <c r="AJ22" i="35"/>
  <c r="D66" i="35"/>
  <c r="F19" i="35"/>
  <c r="I50" i="35"/>
  <c r="K50" i="35"/>
  <c r="O22" i="35"/>
  <c r="P22" i="35"/>
  <c r="R50" i="35"/>
  <c r="AE87" i="35"/>
  <c r="AM87" i="35" s="1"/>
  <c r="AI46" i="35"/>
  <c r="S80" i="35"/>
  <c r="T80" i="35"/>
  <c r="AD25" i="35"/>
  <c r="H39" i="35"/>
  <c r="AI39" i="35"/>
  <c r="AJ39" i="35"/>
  <c r="AA39" i="35"/>
  <c r="B39" i="35"/>
  <c r="AB39" i="35"/>
  <c r="P39" i="35"/>
  <c r="L39" i="35"/>
  <c r="Y58" i="35"/>
  <c r="AH58" i="35"/>
  <c r="T58" i="35"/>
  <c r="S58" i="35"/>
  <c r="O58" i="35"/>
  <c r="K58" i="35"/>
  <c r="G58" i="35"/>
  <c r="C58" i="35"/>
  <c r="X58" i="35"/>
  <c r="AA58" i="35"/>
  <c r="AI58" i="35"/>
  <c r="U58" i="35"/>
  <c r="AK58" i="35"/>
  <c r="R58" i="35"/>
  <c r="N58" i="35"/>
  <c r="J58" i="35"/>
  <c r="F58" i="35"/>
  <c r="AC58" i="35"/>
  <c r="D58" i="35"/>
  <c r="B58" i="35"/>
  <c r="V58" i="35"/>
  <c r="P58" i="35"/>
  <c r="L58" i="35"/>
  <c r="H58" i="35"/>
  <c r="AD58" i="35"/>
  <c r="AF58" i="35"/>
  <c r="L15" i="35"/>
  <c r="R46" i="35"/>
  <c r="E52" i="35"/>
  <c r="AE52" i="35"/>
  <c r="W38" i="35"/>
  <c r="Z38" i="35"/>
  <c r="T38" i="35"/>
  <c r="S38" i="35"/>
  <c r="O38" i="35"/>
  <c r="M38" i="35"/>
  <c r="K38" i="35"/>
  <c r="G38" i="35"/>
  <c r="C38" i="35"/>
  <c r="AE38" i="35"/>
  <c r="Q38" i="35"/>
  <c r="I38" i="35"/>
  <c r="E38" i="35"/>
  <c r="AA38" i="35"/>
  <c r="AD38" i="35"/>
  <c r="P38" i="35"/>
  <c r="L38" i="35"/>
  <c r="D38" i="35"/>
  <c r="AK38" i="35"/>
  <c r="V38" i="35"/>
  <c r="H38" i="35"/>
  <c r="AJ38" i="35"/>
  <c r="AJ15" i="35"/>
  <c r="F15" i="35"/>
  <c r="G46" i="35"/>
  <c r="M46" i="35"/>
  <c r="P15" i="35"/>
  <c r="T46" i="35"/>
  <c r="Q68" i="35"/>
  <c r="M68" i="35"/>
  <c r="AM42" i="35" s="1"/>
  <c r="E68" i="35"/>
  <c r="AL42" i="35" s="1"/>
  <c r="AC68" i="35"/>
  <c r="Y68" i="35"/>
  <c r="W68" i="35"/>
  <c r="T68" i="35"/>
  <c r="X68" i="35"/>
  <c r="AB68" i="35"/>
  <c r="R68" i="35"/>
  <c r="N68" i="35"/>
  <c r="Z68" i="35"/>
  <c r="AJ68" i="35"/>
  <c r="AF68" i="35"/>
  <c r="AG68" i="35"/>
  <c r="V68" i="35"/>
  <c r="S68" i="35"/>
  <c r="O68" i="35"/>
  <c r="K68" i="35"/>
  <c r="G68" i="35"/>
  <c r="C68" i="35"/>
  <c r="S51" i="35"/>
  <c r="O51" i="35"/>
  <c r="M51" i="35"/>
  <c r="K51" i="35"/>
  <c r="G51" i="35"/>
  <c r="C51" i="35"/>
  <c r="AC51" i="35"/>
  <c r="U51" i="35"/>
  <c r="AE51" i="35"/>
  <c r="X51" i="35"/>
  <c r="AG51" i="35"/>
  <c r="P51" i="35"/>
  <c r="L51" i="35"/>
  <c r="H51" i="35"/>
  <c r="AD51" i="35"/>
  <c r="W51" i="35"/>
  <c r="T51" i="35"/>
  <c r="AH51" i="35"/>
  <c r="AJ51" i="35"/>
  <c r="P67" i="35"/>
  <c r="J67" i="35"/>
  <c r="F67" i="35"/>
  <c r="Y67" i="35"/>
  <c r="AF67" i="35"/>
  <c r="AA57" i="35"/>
  <c r="Y46" i="35"/>
  <c r="Y15" i="35"/>
  <c r="R80" i="35"/>
  <c r="J80" i="35"/>
  <c r="F80" i="35"/>
  <c r="B80" i="35"/>
  <c r="AE80" i="35"/>
  <c r="AG80" i="35"/>
  <c r="U80" i="35"/>
  <c r="Z80" i="35"/>
  <c r="AH80" i="35"/>
  <c r="Q80" i="35"/>
  <c r="M80" i="35"/>
  <c r="E80" i="35"/>
  <c r="I80" i="35"/>
  <c r="AB80" i="35"/>
  <c r="AJ80" i="35"/>
  <c r="AC80" i="35"/>
  <c r="AK80" i="35"/>
  <c r="Y80" i="35"/>
  <c r="AD80" i="35"/>
  <c r="N80" i="35"/>
  <c r="AA73" i="35"/>
  <c r="AG67" i="35"/>
  <c r="S46" i="35"/>
  <c r="W58" i="35"/>
  <c r="N79" i="35"/>
  <c r="D79" i="35"/>
  <c r="AH79" i="35"/>
  <c r="R79" i="35"/>
  <c r="Y18" i="35"/>
  <c r="T18" i="35"/>
  <c r="S18" i="35"/>
  <c r="Q18" i="35"/>
  <c r="O18" i="35"/>
  <c r="K18" i="35"/>
  <c r="I18" i="35"/>
  <c r="G18" i="35"/>
  <c r="C18" i="35"/>
  <c r="AB18" i="35"/>
  <c r="W18" i="35"/>
  <c r="AC18" i="35"/>
  <c r="AF18" i="35"/>
  <c r="R18" i="35"/>
  <c r="N18" i="35"/>
  <c r="J18" i="35"/>
  <c r="F18" i="35"/>
  <c r="B18" i="35"/>
  <c r="H18" i="35"/>
  <c r="AD18" i="35"/>
  <c r="X18" i="35"/>
  <c r="AH18" i="35"/>
  <c r="V18" i="35"/>
  <c r="AJ18" i="35"/>
  <c r="AI18" i="35"/>
  <c r="AB58" i="35"/>
  <c r="E58" i="35"/>
  <c r="AD46" i="35"/>
  <c r="J73" i="35"/>
  <c r="O80" i="35"/>
  <c r="P80" i="35"/>
  <c r="Q32" i="35"/>
  <c r="I32" i="35"/>
  <c r="AA32" i="35"/>
  <c r="U32" i="35"/>
  <c r="AK32" i="35"/>
  <c r="R32" i="35"/>
  <c r="N32" i="35"/>
  <c r="J32" i="35"/>
  <c r="F32" i="35"/>
  <c r="B32" i="35"/>
  <c r="AC32" i="35"/>
  <c r="V32" i="35"/>
  <c r="AH32" i="35"/>
  <c r="AE32" i="35"/>
  <c r="AF32" i="35"/>
  <c r="Y32" i="35"/>
  <c r="M32" i="35"/>
  <c r="AG32" i="35"/>
  <c r="W32" i="35"/>
  <c r="T32" i="35"/>
  <c r="S32" i="35"/>
  <c r="O32" i="35"/>
  <c r="K32" i="35"/>
  <c r="G32" i="35"/>
  <c r="E32" i="35"/>
  <c r="C32" i="35"/>
  <c r="D46" i="35"/>
  <c r="AE46" i="35"/>
  <c r="V46" i="35"/>
  <c r="P46" i="35"/>
  <c r="L46" i="35"/>
  <c r="H46" i="35"/>
  <c r="AF46" i="35"/>
  <c r="W46" i="35"/>
  <c r="AH46" i="35"/>
  <c r="Q46" i="35"/>
  <c r="I46" i="35"/>
  <c r="E46" i="35"/>
  <c r="AJ46" i="35"/>
  <c r="U46" i="35"/>
  <c r="AC46" i="35"/>
  <c r="AK46" i="35"/>
  <c r="S15" i="35"/>
  <c r="Q15" i="35"/>
  <c r="O15" i="35"/>
  <c r="K15" i="35"/>
  <c r="I15" i="35"/>
  <c r="G15" i="35"/>
  <c r="C15" i="35"/>
  <c r="AH15" i="35"/>
  <c r="V15" i="35"/>
  <c r="AI15" i="35"/>
  <c r="H15" i="35"/>
  <c r="AK15" i="35"/>
  <c r="T15" i="35"/>
  <c r="AC15" i="35"/>
  <c r="M15" i="35"/>
  <c r="E15" i="35"/>
  <c r="AF15" i="35"/>
  <c r="AD15" i="35"/>
  <c r="Z58" i="35"/>
  <c r="Z15" i="35"/>
  <c r="B15" i="35"/>
  <c r="C46" i="35"/>
  <c r="M58" i="35"/>
  <c r="V60" i="35"/>
  <c r="D60" i="35"/>
  <c r="B60" i="35"/>
  <c r="AL77" i="35" s="1"/>
  <c r="AC60" i="35"/>
  <c r="W60" i="35"/>
  <c r="AF60" i="35"/>
  <c r="AD60" i="35"/>
  <c r="Q60" i="35"/>
  <c r="M60" i="35"/>
  <c r="E60" i="35"/>
  <c r="I60" i="35"/>
  <c r="AG60" i="35"/>
  <c r="AI60" i="35"/>
  <c r="R60" i="35"/>
  <c r="N60" i="35"/>
  <c r="J60" i="35"/>
  <c r="F60" i="35"/>
  <c r="AJ60" i="35"/>
  <c r="AC30" i="35"/>
  <c r="R30" i="35"/>
  <c r="N30" i="35"/>
  <c r="J30" i="35"/>
  <c r="F30" i="35"/>
  <c r="B30" i="35"/>
  <c r="AB30" i="35"/>
  <c r="X30" i="35"/>
  <c r="P30" i="35"/>
  <c r="L30" i="35"/>
  <c r="D30" i="35"/>
  <c r="H30" i="35"/>
  <c r="AE30" i="35"/>
  <c r="AK30" i="35"/>
  <c r="AG30" i="35"/>
  <c r="M30" i="35"/>
  <c r="AJ30" i="35"/>
  <c r="T30" i="35"/>
  <c r="S30" i="35"/>
  <c r="O30" i="35"/>
  <c r="K30" i="35"/>
  <c r="G30" i="35"/>
  <c r="E30" i="35"/>
  <c r="C30" i="35"/>
  <c r="AF30" i="35"/>
  <c r="Q30" i="35"/>
  <c r="I30" i="35"/>
  <c r="Y14" i="35"/>
  <c r="AD14" i="35"/>
  <c r="AE14" i="35"/>
  <c r="AB14" i="35"/>
  <c r="U14" i="35"/>
  <c r="AI14" i="35"/>
  <c r="R14" i="35"/>
  <c r="N14" i="35"/>
  <c r="J14" i="35"/>
  <c r="F14" i="35"/>
  <c r="B14" i="35"/>
  <c r="AJ14" i="35"/>
  <c r="AK14" i="35"/>
  <c r="Z14" i="35"/>
  <c r="X14" i="35"/>
  <c r="V14" i="35"/>
  <c r="M14" i="35"/>
  <c r="AC14" i="35"/>
  <c r="E14" i="35"/>
  <c r="AA14" i="35"/>
  <c r="T14" i="35"/>
  <c r="S14" i="35"/>
  <c r="Q14" i="35"/>
  <c r="O14" i="35"/>
  <c r="K14" i="35"/>
  <c r="I14" i="35"/>
  <c r="G14" i="35"/>
  <c r="C14" i="35"/>
  <c r="AH14" i="35"/>
  <c r="AB15" i="35"/>
  <c r="Q58" i="35"/>
  <c r="W80" i="35"/>
  <c r="R29" i="35"/>
  <c r="N29" i="35"/>
  <c r="J29" i="35"/>
  <c r="F29" i="35"/>
  <c r="B29" i="35"/>
  <c r="AG29" i="35"/>
  <c r="AC29" i="35"/>
  <c r="X29" i="35"/>
  <c r="P29" i="35"/>
  <c r="L29" i="35"/>
  <c r="D29" i="35"/>
  <c r="H29" i="35"/>
  <c r="AD29" i="35"/>
  <c r="V29" i="35"/>
  <c r="AE29" i="35"/>
  <c r="Y29" i="35"/>
  <c r="T29" i="35"/>
  <c r="S29" i="35"/>
  <c r="O29" i="35"/>
  <c r="K29" i="35"/>
  <c r="G29" i="35"/>
  <c r="E29" i="35"/>
  <c r="C29" i="35"/>
  <c r="W29" i="35"/>
  <c r="Q29" i="35"/>
  <c r="I29" i="35"/>
  <c r="AK29" i="35"/>
  <c r="AI29" i="35"/>
  <c r="AJ58" i="35"/>
  <c r="AH57" i="35"/>
  <c r="T57" i="35"/>
  <c r="S57" i="35"/>
  <c r="O57" i="35"/>
  <c r="K57" i="35"/>
  <c r="G57" i="35"/>
  <c r="C57" i="35"/>
  <c r="Q57" i="35"/>
  <c r="M57" i="35"/>
  <c r="E57" i="35"/>
  <c r="Z57" i="35"/>
  <c r="AJ57" i="35"/>
  <c r="AE57" i="35"/>
  <c r="U57" i="35"/>
  <c r="AB57" i="35"/>
  <c r="AI57" i="35"/>
  <c r="AC57" i="35"/>
  <c r="R57" i="35"/>
  <c r="N57" i="35"/>
  <c r="J57" i="35"/>
  <c r="F57" i="35"/>
  <c r="D57" i="35"/>
  <c r="B57" i="35"/>
  <c r="V57" i="35"/>
  <c r="P57" i="35"/>
  <c r="L57" i="35"/>
  <c r="H57" i="35"/>
  <c r="Y57" i="35"/>
  <c r="X57" i="35"/>
  <c r="AF57" i="35"/>
  <c r="W57" i="35"/>
  <c r="AG57" i="35"/>
  <c r="G80" i="35"/>
  <c r="H80" i="35"/>
  <c r="I58" i="35"/>
  <c r="X80" i="35"/>
  <c r="X46" i="35"/>
  <c r="AH73" i="35"/>
  <c r="T73" i="35"/>
  <c r="S73" i="35"/>
  <c r="O73" i="35"/>
  <c r="K73" i="35"/>
  <c r="G73" i="35"/>
  <c r="C73" i="35"/>
  <c r="U73" i="35"/>
  <c r="Q73" i="35"/>
  <c r="M73" i="35"/>
  <c r="E73" i="35"/>
  <c r="AG73" i="35"/>
  <c r="X73" i="35"/>
  <c r="I73" i="35"/>
  <c r="AE73" i="35"/>
  <c r="AI73" i="35"/>
  <c r="V73" i="35"/>
  <c r="AJ73" i="35"/>
  <c r="R73" i="35"/>
  <c r="N73" i="35"/>
  <c r="AK73" i="35"/>
  <c r="Y73" i="35"/>
  <c r="P73" i="35"/>
  <c r="L73" i="35"/>
  <c r="H73" i="35"/>
  <c r="AF73" i="35"/>
  <c r="AD73" i="35"/>
  <c r="W73" i="35"/>
  <c r="AI80" i="35"/>
  <c r="AB46" i="35"/>
  <c r="AG15" i="35"/>
  <c r="D15" i="35"/>
  <c r="F73" i="35"/>
  <c r="F46" i="35"/>
  <c r="I57" i="35"/>
  <c r="AF86" i="35"/>
  <c r="Y86" i="35"/>
  <c r="V86" i="35"/>
  <c r="N86" i="35"/>
  <c r="AH86" i="35"/>
  <c r="W86" i="35"/>
  <c r="R86" i="35"/>
  <c r="J86" i="35"/>
  <c r="F86" i="35"/>
  <c r="B86" i="35"/>
  <c r="P86" i="35"/>
  <c r="L86" i="35"/>
  <c r="H86" i="35"/>
  <c r="D86" i="35"/>
  <c r="AI86" i="35"/>
  <c r="T86" i="35"/>
  <c r="AC86" i="35"/>
  <c r="AK86" i="35"/>
  <c r="AD86" i="35"/>
  <c r="S86" i="35"/>
  <c r="O86" i="35"/>
  <c r="K86" i="35"/>
  <c r="G86" i="35"/>
  <c r="C86" i="35"/>
  <c r="Q86" i="35"/>
  <c r="M86" i="35"/>
  <c r="E86" i="35"/>
  <c r="AE86" i="35"/>
  <c r="I86" i="35"/>
  <c r="Q72" i="35"/>
  <c r="M72" i="35"/>
  <c r="E72" i="35"/>
  <c r="X72" i="35"/>
  <c r="I72" i="35"/>
  <c r="AI72" i="35"/>
  <c r="Z72" i="35"/>
  <c r="AJ72" i="35"/>
  <c r="AA72" i="35"/>
  <c r="R72" i="35"/>
  <c r="N72" i="35"/>
  <c r="V72" i="35"/>
  <c r="J72" i="35"/>
  <c r="F72" i="35"/>
  <c r="D72" i="35"/>
  <c r="B72" i="35"/>
  <c r="AC72" i="35"/>
  <c r="AD72" i="35"/>
  <c r="W72" i="35"/>
  <c r="AE72" i="35"/>
  <c r="U72" i="35"/>
  <c r="T72" i="35"/>
  <c r="AF72" i="35"/>
  <c r="AH72" i="35"/>
  <c r="AG25" i="35"/>
  <c r="AC25" i="35"/>
  <c r="R25" i="35"/>
  <c r="N25" i="35"/>
  <c r="J25" i="35"/>
  <c r="F25" i="35"/>
  <c r="B25" i="35"/>
  <c r="AI25" i="35"/>
  <c r="V25" i="35"/>
  <c r="AA25" i="35"/>
  <c r="S25" i="35"/>
  <c r="Q25" i="35"/>
  <c r="O25" i="35"/>
  <c r="K25" i="35"/>
  <c r="I25" i="35"/>
  <c r="G25" i="35"/>
  <c r="E25" i="35"/>
  <c r="C25" i="35"/>
  <c r="AH25" i="35"/>
  <c r="Z25" i="35"/>
  <c r="W25" i="35"/>
  <c r="T25" i="35"/>
  <c r="AE25" i="35"/>
  <c r="U25" i="35"/>
  <c r="AC8" i="35"/>
  <c r="H8" i="35"/>
  <c r="AE8" i="35"/>
  <c r="X8" i="35"/>
  <c r="AF8" i="35"/>
  <c r="AI8" i="35"/>
  <c r="Q8" i="35"/>
  <c r="I8" i="35"/>
  <c r="E8" i="35"/>
  <c r="S8" i="35"/>
  <c r="O8" i="35"/>
  <c r="K8" i="35"/>
  <c r="G8" i="35"/>
  <c r="C8" i="35"/>
  <c r="Z8" i="35"/>
  <c r="AH8" i="35"/>
  <c r="Y8" i="35"/>
  <c r="AA8" i="35"/>
  <c r="T8" i="35"/>
  <c r="AJ8" i="35"/>
  <c r="W8" i="35"/>
  <c r="AB8" i="35"/>
  <c r="AK8" i="35"/>
  <c r="U8" i="35"/>
  <c r="AK3" i="35"/>
  <c r="N3" i="35"/>
  <c r="AD3" i="35"/>
  <c r="AH3" i="35"/>
  <c r="W3" i="35"/>
  <c r="R3" i="35"/>
  <c r="J3" i="35"/>
  <c r="F3" i="35"/>
  <c r="T3" i="35"/>
  <c r="P3" i="35"/>
  <c r="L3" i="35"/>
  <c r="H3" i="35"/>
  <c r="D3" i="35"/>
  <c r="AE3" i="35"/>
  <c r="U3" i="35"/>
  <c r="AG3" i="35"/>
  <c r="X3" i="35"/>
  <c r="S3" i="35"/>
  <c r="O3" i="35"/>
  <c r="K3" i="35"/>
  <c r="G3" i="35"/>
  <c r="C3" i="35"/>
  <c r="AI3" i="35"/>
  <c r="Q3" i="35"/>
  <c r="M3" i="35"/>
  <c r="E3" i="35"/>
  <c r="AA3" i="35"/>
  <c r="V3" i="35"/>
  <c r="I3" i="35"/>
  <c r="AJ3" i="35"/>
  <c r="AB3" i="35"/>
  <c r="S85" i="35"/>
  <c r="K85" i="35"/>
  <c r="O85" i="35"/>
  <c r="AH85" i="35"/>
  <c r="X85" i="35"/>
  <c r="J85" i="35"/>
  <c r="D85" i="35"/>
  <c r="Q85" i="35"/>
  <c r="P24" i="35"/>
  <c r="L24" i="35"/>
  <c r="D24" i="35"/>
  <c r="V24" i="35"/>
  <c r="AD24" i="35"/>
  <c r="AI24" i="35"/>
  <c r="AE24" i="35"/>
  <c r="Y24" i="35"/>
  <c r="W24" i="35"/>
  <c r="T24" i="35"/>
  <c r="AG24" i="35"/>
  <c r="Z24" i="35"/>
  <c r="AJ24" i="35"/>
  <c r="U24" i="35"/>
  <c r="AA24" i="35"/>
  <c r="R24" i="35"/>
  <c r="N24" i="35"/>
  <c r="J24" i="35"/>
  <c r="F24" i="35"/>
  <c r="B24" i="35"/>
  <c r="AK24" i="35"/>
  <c r="X7" i="35"/>
  <c r="R7" i="35"/>
  <c r="N7" i="35"/>
  <c r="J7" i="35"/>
  <c r="F7" i="35"/>
  <c r="B7" i="35"/>
  <c r="AA7" i="35"/>
  <c r="V7" i="35"/>
  <c r="AC7" i="35"/>
  <c r="S7" i="35"/>
  <c r="O7" i="35"/>
  <c r="K7" i="35"/>
  <c r="G7" i="35"/>
  <c r="C7" i="35"/>
  <c r="AG7" i="35"/>
  <c r="T7" i="35"/>
  <c r="W7" i="35"/>
  <c r="AI7" i="35"/>
  <c r="AE7" i="35"/>
  <c r="Z7" i="35"/>
  <c r="AJ7" i="35"/>
  <c r="AA46" i="35"/>
  <c r="AF33" i="35"/>
  <c r="AA51" i="35"/>
  <c r="AB38" i="35"/>
  <c r="AJ19" i="35"/>
  <c r="F43" i="35"/>
  <c r="J43" i="35"/>
  <c r="M33" i="35"/>
  <c r="N43" i="35"/>
  <c r="R43" i="35"/>
  <c r="T71" i="35"/>
  <c r="V83" i="35"/>
  <c r="V19" i="35"/>
  <c r="X43" i="35"/>
  <c r="Y12" i="35"/>
  <c r="AM12" i="35" s="1"/>
  <c r="J11" i="1" s="1"/>
  <c r="AF87" i="35"/>
  <c r="Z51" i="35"/>
  <c r="AG75" i="35"/>
  <c r="H75" i="35"/>
  <c r="L75" i="35"/>
  <c r="P75" i="35"/>
  <c r="W31" i="35"/>
  <c r="X19" i="35"/>
  <c r="Y55" i="35"/>
  <c r="Y33" i="35"/>
  <c r="AH59" i="35"/>
  <c r="Z46" i="35"/>
  <c r="AE33" i="35"/>
  <c r="AJ61" i="35"/>
  <c r="AA30" i="35"/>
  <c r="B75" i="35"/>
  <c r="D75" i="35"/>
  <c r="E47" i="35"/>
  <c r="F75" i="35"/>
  <c r="H19" i="35"/>
  <c r="I83" i="35"/>
  <c r="I47" i="35"/>
  <c r="I12" i="35"/>
  <c r="J75" i="35"/>
  <c r="Q47" i="35"/>
  <c r="Q12" i="35"/>
  <c r="AD71" i="35"/>
  <c r="AH45" i="35"/>
  <c r="Z30" i="35"/>
  <c r="AB32" i="35"/>
  <c r="AB24" i="35"/>
  <c r="AJ47" i="35"/>
  <c r="AG61" i="35"/>
  <c r="AE75" i="35"/>
  <c r="E61" i="35"/>
  <c r="F55" i="35"/>
  <c r="H71" i="35"/>
  <c r="J55" i="35"/>
  <c r="L71" i="35"/>
  <c r="M61" i="35"/>
  <c r="M27" i="35"/>
  <c r="N55" i="35"/>
  <c r="P71" i="35"/>
  <c r="Q61" i="35"/>
  <c r="R55" i="35"/>
  <c r="U83" i="35"/>
  <c r="V33" i="35"/>
  <c r="W47" i="35"/>
  <c r="X84" i="35"/>
  <c r="X59" i="35"/>
  <c r="Y71" i="35"/>
  <c r="AB44" i="35"/>
  <c r="AC87" i="35"/>
  <c r="AD44" i="35"/>
  <c r="AF45" i="35"/>
  <c r="AI87" i="35"/>
  <c r="AI59" i="35"/>
  <c r="AI45" i="35"/>
  <c r="AI31" i="35"/>
  <c r="AB73" i="35"/>
  <c r="AK33" i="35"/>
  <c r="AC33" i="35"/>
  <c r="AB29" i="35"/>
  <c r="AD19" i="35"/>
  <c r="B71" i="35"/>
  <c r="C61" i="35"/>
  <c r="D71" i="35"/>
  <c r="E43" i="35"/>
  <c r="F71" i="35"/>
  <c r="G61" i="35"/>
  <c r="H33" i="35"/>
  <c r="I43" i="35"/>
  <c r="J71" i="35"/>
  <c r="K61" i="35"/>
  <c r="O61" i="35"/>
  <c r="Q43" i="35"/>
  <c r="S61" i="35"/>
  <c r="U19" i="35"/>
  <c r="X83" i="35"/>
  <c r="AB75" i="35"/>
  <c r="AK75" i="35"/>
  <c r="AC75" i="35"/>
  <c r="AH61" i="35"/>
  <c r="AH47" i="35"/>
  <c r="AC19" i="35"/>
  <c r="E75" i="35"/>
  <c r="AL63" i="35" s="1"/>
  <c r="M75" i="35"/>
  <c r="AM63" i="35" s="1"/>
  <c r="Q75" i="35"/>
  <c r="T83" i="35"/>
  <c r="U55" i="35"/>
  <c r="W19" i="35"/>
  <c r="AC71" i="35"/>
  <c r="AI71" i="35"/>
  <c r="Z29" i="35"/>
  <c r="C75" i="35"/>
  <c r="G75" i="35"/>
  <c r="H47" i="35"/>
  <c r="K75" i="35"/>
  <c r="L47" i="35"/>
  <c r="O75" i="35"/>
  <c r="P47" i="35"/>
  <c r="S75" i="35"/>
  <c r="U33" i="35"/>
  <c r="V47" i="35"/>
  <c r="W61" i="35"/>
  <c r="AB86" i="35"/>
  <c r="AA75" i="35"/>
  <c r="AB60" i="35"/>
  <c r="AA61" i="35"/>
  <c r="AJ75" i="35"/>
  <c r="AB19" i="35"/>
  <c r="AK61" i="35"/>
  <c r="B47" i="35"/>
  <c r="C19" i="35"/>
  <c r="D83" i="35"/>
  <c r="D47" i="35"/>
  <c r="E55" i="35"/>
  <c r="G19" i="35"/>
  <c r="H83" i="35"/>
  <c r="H27" i="35"/>
  <c r="I19" i="35"/>
  <c r="K19" i="35"/>
  <c r="L83" i="35"/>
  <c r="M55" i="35"/>
  <c r="O19" i="35"/>
  <c r="P83" i="35"/>
  <c r="Q55" i="35"/>
  <c r="Q19" i="35"/>
  <c r="S19" i="35"/>
  <c r="T19" i="35"/>
  <c r="Y19" i="35"/>
  <c r="AC45" i="35"/>
  <c r="AE59" i="35"/>
  <c r="AG71" i="35"/>
  <c r="AH33" i="35"/>
  <c r="Z33" i="35"/>
  <c r="AG19" i="35"/>
  <c r="B83" i="35"/>
  <c r="C55" i="35"/>
  <c r="D27" i="35"/>
  <c r="F83" i="35"/>
  <c r="F47" i="35"/>
  <c r="G55" i="35"/>
  <c r="I71" i="35"/>
  <c r="J83" i="35"/>
  <c r="J47" i="35"/>
  <c r="K55" i="35"/>
  <c r="L27" i="35"/>
  <c r="N47" i="35"/>
  <c r="O55" i="35"/>
  <c r="P27" i="35"/>
  <c r="R47" i="35"/>
  <c r="S55" i="35"/>
  <c r="U71" i="35"/>
  <c r="V45" i="35"/>
  <c r="Y61" i="35"/>
  <c r="AC44" i="35"/>
  <c r="AE49" i="35"/>
  <c r="Z86" i="35"/>
  <c r="Z19" i="35"/>
  <c r="AB51" i="35"/>
  <c r="AK47" i="35"/>
  <c r="B43" i="35"/>
  <c r="C33" i="35"/>
  <c r="E33" i="35"/>
  <c r="F61" i="35"/>
  <c r="G33" i="35"/>
  <c r="J61" i="35"/>
  <c r="K33" i="35"/>
  <c r="N61" i="35"/>
  <c r="O33" i="35"/>
  <c r="S33" i="35"/>
  <c r="T33" i="35"/>
  <c r="W15" i="35"/>
  <c r="X25" i="35"/>
  <c r="X17" i="35"/>
  <c r="AE79" i="35"/>
  <c r="AB52" i="35"/>
  <c r="C79" i="35"/>
  <c r="E67" i="35"/>
  <c r="L52" i="35"/>
  <c r="O39" i="35"/>
  <c r="Q79" i="35"/>
  <c r="V22" i="35"/>
  <c r="W22" i="35"/>
  <c r="X22" i="35"/>
  <c r="W83" i="35"/>
  <c r="AG39" i="35"/>
  <c r="AD67" i="35"/>
  <c r="AA52" i="35"/>
  <c r="AC52" i="35"/>
  <c r="D39" i="35"/>
  <c r="J79" i="35"/>
  <c r="L67" i="35"/>
  <c r="S52" i="35"/>
  <c r="W79" i="35"/>
  <c r="X5" i="35"/>
  <c r="W30" i="35"/>
  <c r="AD79" i="35"/>
  <c r="Z52" i="35"/>
  <c r="H52" i="35"/>
  <c r="K39" i="35"/>
  <c r="M79" i="35"/>
  <c r="S67" i="35"/>
  <c r="T79" i="35"/>
  <c r="T39" i="35"/>
  <c r="U79" i="35"/>
  <c r="U39" i="35"/>
  <c r="V79" i="35"/>
  <c r="V39" i="35"/>
  <c r="W39" i="35"/>
  <c r="X79" i="35"/>
  <c r="X39" i="35"/>
  <c r="AC76" i="35"/>
  <c r="AD49" i="35"/>
  <c r="AF82" i="35"/>
  <c r="AG65" i="35"/>
  <c r="Y6" i="35"/>
  <c r="Y17" i="35"/>
  <c r="AF39" i="35"/>
  <c r="AK67" i="35"/>
  <c r="AC67" i="35"/>
  <c r="AK52" i="35"/>
  <c r="F79" i="35"/>
  <c r="H67" i="35"/>
  <c r="O52" i="35"/>
  <c r="R39" i="35"/>
  <c r="AF76" i="35"/>
  <c r="AG49" i="35"/>
  <c r="AI79" i="35"/>
  <c r="AC79" i="35"/>
  <c r="D52" i="35"/>
  <c r="G39" i="35"/>
  <c r="I79" i="35"/>
  <c r="O67" i="35"/>
  <c r="X76" i="35"/>
  <c r="Y79" i="35"/>
  <c r="W6" i="35"/>
  <c r="AE39" i="35"/>
  <c r="AJ67" i="35"/>
  <c r="AB67" i="35"/>
  <c r="AJ52" i="35"/>
  <c r="B79" i="35"/>
  <c r="D67" i="35"/>
  <c r="K52" i="35"/>
  <c r="N39" i="35"/>
  <c r="P79" i="35"/>
  <c r="U35" i="35"/>
  <c r="V35" i="35"/>
  <c r="W35" i="35"/>
  <c r="X35" i="35"/>
  <c r="Y39" i="35"/>
  <c r="W81" i="35"/>
  <c r="AM77" i="35"/>
  <c r="AK79" i="35"/>
  <c r="AB79" i="35"/>
  <c r="C39" i="35"/>
  <c r="E79" i="35"/>
  <c r="K67" i="35"/>
  <c r="Q39" i="35"/>
  <c r="R52" i="35"/>
  <c r="T52" i="35"/>
  <c r="U52" i="35"/>
  <c r="V52" i="35"/>
  <c r="Y76" i="35"/>
  <c r="W52" i="35"/>
  <c r="AH52" i="35"/>
  <c r="AD39" i="35"/>
  <c r="AI67" i="35"/>
  <c r="AA67" i="35"/>
  <c r="AI52" i="35"/>
  <c r="G52" i="35"/>
  <c r="J39" i="35"/>
  <c r="L79" i="35"/>
  <c r="R67" i="35"/>
  <c r="T67" i="35"/>
  <c r="U67" i="35"/>
  <c r="V67" i="35"/>
  <c r="X52" i="35"/>
  <c r="AC49" i="35"/>
  <c r="AE82" i="35"/>
  <c r="AF65" i="35"/>
  <c r="AG26" i="35"/>
  <c r="AH82" i="35"/>
  <c r="AI82" i="35"/>
  <c r="AJ79" i="35"/>
  <c r="AA79" i="35"/>
  <c r="G67" i="35"/>
  <c r="M39" i="35"/>
  <c r="N52" i="35"/>
  <c r="S79" i="35"/>
  <c r="AE76" i="35"/>
  <c r="AK39" i="35"/>
  <c r="AC39" i="35"/>
  <c r="AH67" i="35"/>
  <c r="Z67" i="35"/>
  <c r="C52" i="35"/>
  <c r="F39" i="35"/>
  <c r="H79" i="35"/>
  <c r="N67" i="35"/>
  <c r="Q52" i="35"/>
  <c r="W67" i="35"/>
  <c r="W49" i="35"/>
  <c r="X67" i="35"/>
  <c r="Y52" i="35"/>
  <c r="AF49" i="35"/>
  <c r="AF52" i="35"/>
  <c r="AG79" i="35"/>
  <c r="Z79" i="35"/>
  <c r="AG52" i="35"/>
  <c r="C67" i="35"/>
  <c r="I39" i="35"/>
  <c r="J52" i="35"/>
  <c r="O79" i="35"/>
  <c r="Q67" i="35"/>
  <c r="X49" i="35"/>
  <c r="Y13" i="35"/>
  <c r="Y5" i="35"/>
  <c r="E39" i="35"/>
  <c r="F52" i="35"/>
  <c r="K79" i="35"/>
  <c r="M67" i="35"/>
  <c r="Y49" i="35"/>
  <c r="AD82" i="35"/>
  <c r="Y9" i="35"/>
  <c r="X74" i="35"/>
  <c r="W13" i="35"/>
  <c r="AF79" i="35"/>
  <c r="B52" i="35"/>
  <c r="G79" i="35"/>
  <c r="I67" i="35"/>
  <c r="P52" i="35"/>
  <c r="S39" i="35"/>
  <c r="Y7" i="35"/>
  <c r="AH39" i="35"/>
  <c r="Z39" i="35"/>
  <c r="AE67" i="35"/>
  <c r="AD52" i="35"/>
  <c r="B67" i="35"/>
  <c r="AA60" i="35"/>
  <c r="Z60" i="35"/>
  <c r="M56" i="28"/>
  <c r="G11" i="28"/>
  <c r="G10" i="28"/>
  <c r="K27" i="28"/>
  <c r="M27" i="28" s="1"/>
  <c r="K25" i="28"/>
  <c r="M25" i="28" s="1"/>
  <c r="G7" i="28"/>
  <c r="K36" i="28"/>
  <c r="M36" i="28" s="1"/>
  <c r="K24" i="28"/>
  <c r="M24" i="28" s="1"/>
  <c r="AL97" i="35"/>
  <c r="AM100" i="35"/>
  <c r="AM99" i="35"/>
  <c r="AL98" i="35"/>
  <c r="G12" i="30"/>
  <c r="AM94" i="35"/>
  <c r="AL99" i="35"/>
  <c r="AB65" i="35"/>
  <c r="AL89" i="35"/>
  <c r="AA65" i="35"/>
  <c r="AL90" i="35"/>
  <c r="AB47" i="35"/>
  <c r="AB13" i="35"/>
  <c r="AA47" i="35"/>
  <c r="AA13" i="35"/>
  <c r="Z47" i="35"/>
  <c r="Z13" i="35"/>
  <c r="AL41" i="35"/>
  <c r="AL78" i="35"/>
  <c r="G9" i="28"/>
  <c r="AV51" i="28"/>
  <c r="AV35" i="28"/>
  <c r="AV48" i="28"/>
  <c r="AV85" i="28"/>
  <c r="AV45" i="28"/>
  <c r="AV58" i="28"/>
  <c r="G12" i="28"/>
  <c r="AL96" i="35"/>
  <c r="AL88" i="35"/>
  <c r="AM10" i="35"/>
  <c r="J9" i="1" s="1"/>
  <c r="AL95" i="35"/>
  <c r="AL91" i="35"/>
  <c r="Y27" i="35"/>
  <c r="K88" i="28"/>
  <c r="G8" i="28"/>
  <c r="AV82" i="31" l="1"/>
  <c r="M88" i="31"/>
  <c r="Q23" i="34"/>
  <c r="P18" i="34"/>
  <c r="L10" i="25"/>
  <c r="L12" i="25" s="1"/>
  <c r="M11" i="25" s="1"/>
  <c r="I93" i="1"/>
  <c r="I91" i="1"/>
  <c r="I88" i="1"/>
  <c r="I96" i="1"/>
  <c r="I76" i="1"/>
  <c r="I89" i="1"/>
  <c r="I94" i="1"/>
  <c r="I87" i="1"/>
  <c r="I95" i="1"/>
  <c r="I90" i="1"/>
  <c r="I92" i="1"/>
  <c r="AV87" i="31"/>
  <c r="AV89" i="31"/>
  <c r="AV69" i="31"/>
  <c r="AV71" i="31"/>
  <c r="M85" i="31"/>
  <c r="AV85" i="31"/>
  <c r="AV85" i="32"/>
  <c r="AV86" i="32"/>
  <c r="AV84" i="32"/>
  <c r="AV60" i="32"/>
  <c r="AV57" i="32"/>
  <c r="AV59" i="32"/>
  <c r="AV81" i="32"/>
  <c r="AV83" i="32"/>
  <c r="AV77" i="32"/>
  <c r="AV74" i="32"/>
  <c r="AV67" i="34"/>
  <c r="AV81" i="34"/>
  <c r="AV76" i="34"/>
  <c r="AV69" i="34"/>
  <c r="AV83" i="34"/>
  <c r="K9" i="1"/>
  <c r="AU89" i="30"/>
  <c r="I11" i="25"/>
  <c r="AL28" i="35"/>
  <c r="AV34" i="28"/>
  <c r="T18" i="27"/>
  <c r="AU92" i="30"/>
  <c r="M50" i="14"/>
  <c r="AV61" i="25"/>
  <c r="M53" i="28"/>
  <c r="M28" i="28"/>
  <c r="M89" i="25"/>
  <c r="M33" i="27"/>
  <c r="AV45" i="27"/>
  <c r="V23" i="27"/>
  <c r="W23" i="27" s="1"/>
  <c r="AV79" i="28"/>
  <c r="AV65" i="28"/>
  <c r="M57" i="34"/>
  <c r="Q23" i="28"/>
  <c r="M48" i="30"/>
  <c r="AV48" i="25"/>
  <c r="M48" i="25"/>
  <c r="H7" i="27"/>
  <c r="M62" i="32"/>
  <c r="G13" i="30"/>
  <c r="AV53" i="34"/>
  <c r="M66" i="34"/>
  <c r="AV42" i="28"/>
  <c r="M84" i="25"/>
  <c r="M75" i="28"/>
  <c r="AU50" i="30"/>
  <c r="AV86" i="27"/>
  <c r="M58" i="26"/>
  <c r="AV58" i="26"/>
  <c r="AV72" i="31"/>
  <c r="AV86" i="31"/>
  <c r="AV70" i="32"/>
  <c r="AV82" i="32"/>
  <c r="AV32" i="32"/>
  <c r="AV31" i="32"/>
  <c r="AV36" i="32"/>
  <c r="AV66" i="32"/>
  <c r="M30" i="32"/>
  <c r="AV78" i="32"/>
  <c r="AV28" i="14"/>
  <c r="M28" i="14"/>
  <c r="AV28" i="32"/>
  <c r="M29" i="32"/>
  <c r="AU58" i="30"/>
  <c r="M58" i="30"/>
  <c r="M79" i="34"/>
  <c r="AV64" i="34"/>
  <c r="M82" i="34"/>
  <c r="AV68" i="34"/>
  <c r="AV44" i="32"/>
  <c r="M54" i="32"/>
  <c r="M66" i="30"/>
  <c r="AU66" i="30"/>
  <c r="M70" i="25"/>
  <c r="AV70" i="25"/>
  <c r="AV36" i="31"/>
  <c r="M43" i="31"/>
  <c r="M66" i="31"/>
  <c r="AV52" i="31"/>
  <c r="M72" i="31"/>
  <c r="AV58" i="31"/>
  <c r="AV50" i="31"/>
  <c r="M64" i="31"/>
  <c r="M32" i="27"/>
  <c r="AV32" i="27"/>
  <c r="M78" i="32"/>
  <c r="AV63" i="32"/>
  <c r="AM21" i="35"/>
  <c r="M54" i="25"/>
  <c r="AV54" i="25"/>
  <c r="AV65" i="32"/>
  <c r="AV48" i="31"/>
  <c r="M61" i="31"/>
  <c r="M68" i="25"/>
  <c r="AV68" i="25"/>
  <c r="M93" i="30"/>
  <c r="AU93" i="30"/>
  <c r="M45" i="14"/>
  <c r="AV45" i="14"/>
  <c r="M36" i="34"/>
  <c r="AV31" i="34"/>
  <c r="AV42" i="34"/>
  <c r="M50" i="34"/>
  <c r="AV85" i="26"/>
  <c r="M85" i="26"/>
  <c r="M91" i="25"/>
  <c r="AV91" i="25"/>
  <c r="M58" i="14"/>
  <c r="AV58" i="14"/>
  <c r="S23" i="14"/>
  <c r="R18" i="14"/>
  <c r="AV80" i="25"/>
  <c r="M80" i="25"/>
  <c r="AV81" i="28"/>
  <c r="M81" i="28"/>
  <c r="M65" i="30"/>
  <c r="AU65" i="30"/>
  <c r="M44" i="34"/>
  <c r="AV37" i="34"/>
  <c r="AV48" i="14"/>
  <c r="M48" i="14"/>
  <c r="M75" i="25"/>
  <c r="AV75" i="25"/>
  <c r="M61" i="34"/>
  <c r="AV49" i="34"/>
  <c r="M89" i="28"/>
  <c r="AV89" i="28"/>
  <c r="M35" i="25"/>
  <c r="AV35" i="25"/>
  <c r="M65" i="14"/>
  <c r="AV65" i="14"/>
  <c r="M31" i="32"/>
  <c r="AV76" i="32"/>
  <c r="AV33" i="28"/>
  <c r="M33" i="28"/>
  <c r="AV78" i="25"/>
  <c r="M62" i="28"/>
  <c r="AV62" i="28"/>
  <c r="AV78" i="14"/>
  <c r="M78" i="14"/>
  <c r="AV59" i="14"/>
  <c r="M59" i="14"/>
  <c r="M70" i="28"/>
  <c r="M44" i="28"/>
  <c r="M92" i="25"/>
  <c r="M68" i="32"/>
  <c r="AV55" i="32"/>
  <c r="M92" i="27"/>
  <c r="AV92" i="27"/>
  <c r="AV87" i="28"/>
  <c r="M61" i="28"/>
  <c r="M32" i="32"/>
  <c r="AU88" i="30"/>
  <c r="M84" i="32"/>
  <c r="M76" i="34"/>
  <c r="AV62" i="34"/>
  <c r="AV46" i="32"/>
  <c r="M56" i="32"/>
  <c r="M77" i="25"/>
  <c r="AV77" i="25"/>
  <c r="AV29" i="26"/>
  <c r="M29" i="26"/>
  <c r="AV45" i="32"/>
  <c r="AV43" i="28"/>
  <c r="M76" i="30"/>
  <c r="M85" i="25"/>
  <c r="AV85" i="25"/>
  <c r="AV45" i="26"/>
  <c r="M45" i="26"/>
  <c r="AV57" i="31"/>
  <c r="M71" i="31"/>
  <c r="AU25" i="30"/>
  <c r="M25" i="30"/>
  <c r="AV72" i="34"/>
  <c r="M49" i="34"/>
  <c r="AV41" i="34"/>
  <c r="M32" i="34"/>
  <c r="AV40" i="34"/>
  <c r="M47" i="34"/>
  <c r="AV73" i="26"/>
  <c r="M73" i="26"/>
  <c r="AV66" i="34"/>
  <c r="M80" i="34"/>
  <c r="M47" i="27"/>
  <c r="AV47" i="27"/>
  <c r="M39" i="14"/>
  <c r="AV39" i="14"/>
  <c r="AV82" i="26"/>
  <c r="M82" i="26"/>
  <c r="G13" i="32"/>
  <c r="M33" i="25"/>
  <c r="AV33" i="25"/>
  <c r="M47" i="14"/>
  <c r="AV47" i="14"/>
  <c r="AV50" i="26"/>
  <c r="M50" i="26"/>
  <c r="M75" i="14"/>
  <c r="AV75" i="14"/>
  <c r="M66" i="25"/>
  <c r="AV66" i="25"/>
  <c r="M29" i="30"/>
  <c r="AV41" i="25"/>
  <c r="M41" i="25"/>
  <c r="M70" i="26"/>
  <c r="AV70" i="26"/>
  <c r="AU33" i="30"/>
  <c r="M33" i="30"/>
  <c r="AV53" i="25"/>
  <c r="M53" i="25"/>
  <c r="AV39" i="28"/>
  <c r="AV69" i="32"/>
  <c r="M83" i="32"/>
  <c r="AV52" i="32"/>
  <c r="M65" i="32"/>
  <c r="AV27" i="32"/>
  <c r="M28" i="32"/>
  <c r="AM41" i="35"/>
  <c r="AM40" i="35"/>
  <c r="M81" i="26"/>
  <c r="AV81" i="26"/>
  <c r="M64" i="26"/>
  <c r="AV64" i="26"/>
  <c r="AV64" i="28"/>
  <c r="AM31" i="35"/>
  <c r="AV61" i="27"/>
  <c r="M36" i="30"/>
  <c r="AU36" i="30"/>
  <c r="AV44" i="26"/>
  <c r="M44" i="26"/>
  <c r="M26" i="26"/>
  <c r="AV26" i="26"/>
  <c r="M47" i="30"/>
  <c r="AU47" i="30"/>
  <c r="M66" i="14"/>
  <c r="AV66" i="14"/>
  <c r="M51" i="26"/>
  <c r="AV62" i="14"/>
  <c r="M31" i="31"/>
  <c r="AV78" i="31"/>
  <c r="M58" i="31"/>
  <c r="AV83" i="31"/>
  <c r="M81" i="25"/>
  <c r="AV81" i="25"/>
  <c r="M37" i="26"/>
  <c r="AV37" i="26"/>
  <c r="AV80" i="14"/>
  <c r="M80" i="14"/>
  <c r="AV45" i="25"/>
  <c r="M45" i="25"/>
  <c r="M74" i="30"/>
  <c r="AU74" i="30"/>
  <c r="M37" i="30"/>
  <c r="AU64" i="30"/>
  <c r="M64" i="30"/>
  <c r="M88" i="25"/>
  <c r="AV88" i="25"/>
  <c r="AV78" i="26"/>
  <c r="M78" i="26"/>
  <c r="M58" i="34"/>
  <c r="AV47" i="34"/>
  <c r="M64" i="34"/>
  <c r="AV51" i="34"/>
  <c r="M67" i="34"/>
  <c r="AV54" i="34"/>
  <c r="M66" i="32"/>
  <c r="AV53" i="32"/>
  <c r="AV42" i="14"/>
  <c r="M42" i="14"/>
  <c r="AV71" i="26"/>
  <c r="M71" i="26"/>
  <c r="Q18" i="28"/>
  <c r="R23" i="28"/>
  <c r="AV72" i="27"/>
  <c r="M72" i="27"/>
  <c r="M43" i="34"/>
  <c r="AV36" i="34"/>
  <c r="M81" i="34"/>
  <c r="M55" i="26"/>
  <c r="AV39" i="26"/>
  <c r="M39" i="26"/>
  <c r="M63" i="27"/>
  <c r="AV63" i="25"/>
  <c r="M63" i="25"/>
  <c r="AV32" i="14"/>
  <c r="M32" i="14"/>
  <c r="AV43" i="25"/>
  <c r="M43" i="25"/>
  <c r="M52" i="25"/>
  <c r="AV52" i="25"/>
  <c r="AV62" i="27"/>
  <c r="M62" i="27"/>
  <c r="M93" i="27"/>
  <c r="AV26" i="25"/>
  <c r="M26" i="25"/>
  <c r="AU63" i="30"/>
  <c r="M63" i="30"/>
  <c r="AV65" i="25"/>
  <c r="M65" i="25"/>
  <c r="M76" i="25"/>
  <c r="AV76" i="25"/>
  <c r="AV79" i="14"/>
  <c r="M79" i="14"/>
  <c r="M47" i="32"/>
  <c r="AV40" i="32"/>
  <c r="AU59" i="30"/>
  <c r="M59" i="30"/>
  <c r="M94" i="30" s="1"/>
  <c r="M38" i="25"/>
  <c r="AV38" i="25"/>
  <c r="M35" i="26"/>
  <c r="AV35" i="26"/>
  <c r="M80" i="27"/>
  <c r="AV80" i="27"/>
  <c r="AV57" i="34"/>
  <c r="M71" i="34"/>
  <c r="M36" i="25"/>
  <c r="AV36" i="25"/>
  <c r="M67" i="25"/>
  <c r="AV67" i="25"/>
  <c r="M68" i="26"/>
  <c r="AV68" i="26"/>
  <c r="M89" i="34"/>
  <c r="AV63" i="34"/>
  <c r="M78" i="34"/>
  <c r="AU60" i="30"/>
  <c r="M76" i="28"/>
  <c r="AV76" i="28"/>
  <c r="M44" i="25"/>
  <c r="AV44" i="25"/>
  <c r="AV35" i="34"/>
  <c r="M42" i="34"/>
  <c r="AV62" i="25"/>
  <c r="M62" i="25"/>
  <c r="AV28" i="25"/>
  <c r="M28" i="25"/>
  <c r="M73" i="34"/>
  <c r="AV59" i="34"/>
  <c r="AV45" i="34"/>
  <c r="M53" i="30"/>
  <c r="AU53" i="30"/>
  <c r="M34" i="27"/>
  <c r="AV34" i="27"/>
  <c r="M90" i="25"/>
  <c r="AV90" i="25"/>
  <c r="M73" i="25"/>
  <c r="AV73" i="25"/>
  <c r="AV69" i="25"/>
  <c r="M69" i="25"/>
  <c r="M27" i="30"/>
  <c r="AU27" i="30"/>
  <c r="N23" i="9"/>
  <c r="M18" i="9"/>
  <c r="AV74" i="28"/>
  <c r="M59" i="25"/>
  <c r="AV59" i="25"/>
  <c r="M56" i="34"/>
  <c r="AV46" i="34"/>
  <c r="M46" i="27"/>
  <c r="M28" i="26"/>
  <c r="AV28" i="26"/>
  <c r="M74" i="34"/>
  <c r="AV77" i="34"/>
  <c r="AV58" i="25"/>
  <c r="M58" i="25"/>
  <c r="AV25" i="28"/>
  <c r="M60" i="32"/>
  <c r="AV48" i="32"/>
  <c r="AV75" i="32"/>
  <c r="M59" i="32"/>
  <c r="AU73" i="30"/>
  <c r="M73" i="30"/>
  <c r="AV60" i="14"/>
  <c r="M60" i="14"/>
  <c r="M69" i="32"/>
  <c r="Q24" i="25"/>
  <c r="R24" i="25" s="1"/>
  <c r="AV72" i="32"/>
  <c r="M27" i="14"/>
  <c r="AV27" i="14"/>
  <c r="AU67" i="30"/>
  <c r="M67" i="30"/>
  <c r="M72" i="34"/>
  <c r="AV58" i="34"/>
  <c r="AV32" i="34"/>
  <c r="M39" i="34"/>
  <c r="M77" i="28"/>
  <c r="AV90" i="27"/>
  <c r="M71" i="25"/>
  <c r="M38" i="28"/>
  <c r="AV38" i="14"/>
  <c r="M38" i="14"/>
  <c r="M72" i="30"/>
  <c r="AU72" i="30"/>
  <c r="M37" i="25"/>
  <c r="AV37" i="25"/>
  <c r="M84" i="34"/>
  <c r="AV70" i="34"/>
  <c r="M27" i="25"/>
  <c r="AV27" i="25"/>
  <c r="M67" i="14"/>
  <c r="AV67" i="14"/>
  <c r="M57" i="28"/>
  <c r="AV25" i="27"/>
  <c r="M25" i="27"/>
  <c r="M76" i="14"/>
  <c r="AV76" i="14"/>
  <c r="AV56" i="14"/>
  <c r="M56" i="14"/>
  <c r="AM17" i="35"/>
  <c r="AM74" i="35"/>
  <c r="AL21" i="35"/>
  <c r="AL64" i="35"/>
  <c r="AL4" i="35"/>
  <c r="I3" i="1" s="1"/>
  <c r="K3" i="1" s="1"/>
  <c r="AM62" i="35"/>
  <c r="AM84" i="35"/>
  <c r="AV60" i="27"/>
  <c r="M60" i="27"/>
  <c r="AV24" i="34"/>
  <c r="M24" i="34"/>
  <c r="AU38" i="30"/>
  <c r="AU45" i="30"/>
  <c r="AL56" i="35"/>
  <c r="G13" i="31"/>
  <c r="AV69" i="14"/>
  <c r="M69" i="14"/>
  <c r="M45" i="30"/>
  <c r="M80" i="30"/>
  <c r="AU80" i="30"/>
  <c r="AM11" i="35"/>
  <c r="J10" i="1" s="1"/>
  <c r="H38" i="10" s="1"/>
  <c r="AV44" i="34"/>
  <c r="M54" i="34"/>
  <c r="M50" i="27"/>
  <c r="M91" i="27"/>
  <c r="AV34" i="25"/>
  <c r="M34" i="25"/>
  <c r="M57" i="32"/>
  <c r="AV80" i="32"/>
  <c r="M68" i="14"/>
  <c r="AV68" i="14"/>
  <c r="M64" i="14"/>
  <c r="AV64" i="14"/>
  <c r="AV24" i="14"/>
  <c r="M24" i="14"/>
  <c r="AM44" i="35"/>
  <c r="G13" i="34"/>
  <c r="AV70" i="14"/>
  <c r="M70" i="14"/>
  <c r="M88" i="26"/>
  <c r="AV88" i="26"/>
  <c r="M47" i="25"/>
  <c r="AV47" i="25"/>
  <c r="AL17" i="35"/>
  <c r="AV82" i="28"/>
  <c r="M68" i="28"/>
  <c r="AV68" i="28"/>
  <c r="M49" i="25"/>
  <c r="AV49" i="25"/>
  <c r="M30" i="34"/>
  <c r="AV78" i="34"/>
  <c r="M57" i="26"/>
  <c r="AV57" i="26"/>
  <c r="AV73" i="32"/>
  <c r="M86" i="32"/>
  <c r="AM27" i="35"/>
  <c r="AV32" i="25"/>
  <c r="M32" i="25"/>
  <c r="M71" i="28"/>
  <c r="AV71" i="28"/>
  <c r="M88" i="27"/>
  <c r="AV88" i="27"/>
  <c r="AV62" i="32"/>
  <c r="M76" i="32"/>
  <c r="R18" i="30"/>
  <c r="S23" i="30"/>
  <c r="AV25" i="32"/>
  <c r="M25" i="32"/>
  <c r="R18" i="26"/>
  <c r="S23" i="26"/>
  <c r="AV36" i="28"/>
  <c r="AL53" i="35"/>
  <c r="M89" i="31"/>
  <c r="AV74" i="31"/>
  <c r="AV30" i="28"/>
  <c r="M30" i="28"/>
  <c r="M83" i="26"/>
  <c r="AV83" i="26"/>
  <c r="AU77" i="30"/>
  <c r="M77" i="30"/>
  <c r="AV77" i="26"/>
  <c r="M77" i="26"/>
  <c r="R18" i="32"/>
  <c r="S23" i="32"/>
  <c r="M47" i="28"/>
  <c r="AV47" i="28"/>
  <c r="AM56" i="35"/>
  <c r="AV89" i="27"/>
  <c r="M40" i="28"/>
  <c r="AV29" i="14"/>
  <c r="M29" i="14"/>
  <c r="M61" i="30"/>
  <c r="AU61" i="30"/>
  <c r="AV64" i="25"/>
  <c r="M64" i="25"/>
  <c r="AV83" i="25"/>
  <c r="M83" i="25"/>
  <c r="M29" i="34"/>
  <c r="AV28" i="34"/>
  <c r="AV43" i="32"/>
  <c r="M53" i="32"/>
  <c r="M51" i="25"/>
  <c r="AV51" i="25"/>
  <c r="AV74" i="14"/>
  <c r="M74" i="14"/>
  <c r="M24" i="30"/>
  <c r="AU24" i="30"/>
  <c r="AL40" i="35"/>
  <c r="I39" i="1" s="1"/>
  <c r="AM70" i="35"/>
  <c r="AV26" i="27"/>
  <c r="AV30" i="34"/>
  <c r="M35" i="34"/>
  <c r="AV28" i="27"/>
  <c r="T18" i="31"/>
  <c r="U23" i="31"/>
  <c r="I10" i="25"/>
  <c r="I13" i="25" s="1"/>
  <c r="P23" i="10"/>
  <c r="O18" i="10"/>
  <c r="AV29" i="28"/>
  <c r="M65" i="34"/>
  <c r="AV52" i="34"/>
  <c r="M35" i="30"/>
  <c r="AU35" i="30"/>
  <c r="V23" i="12"/>
  <c r="M30" i="14"/>
  <c r="AM26" i="35"/>
  <c r="AL16" i="35"/>
  <c r="AM16" i="35"/>
  <c r="AL23" i="35"/>
  <c r="AL11" i="35"/>
  <c r="I10" i="1" s="1"/>
  <c r="AM48" i="35"/>
  <c r="M68" i="34"/>
  <c r="AV55" i="34"/>
  <c r="AM5" i="35"/>
  <c r="J4" i="1" s="1"/>
  <c r="AL44" i="35"/>
  <c r="AL87" i="35"/>
  <c r="AM69" i="35"/>
  <c r="AM23" i="35"/>
  <c r="AL26" i="35"/>
  <c r="AM37" i="35"/>
  <c r="AM53" i="35"/>
  <c r="AM54" i="35"/>
  <c r="AL70" i="35"/>
  <c r="AL54" i="35"/>
  <c r="AL62" i="35"/>
  <c r="AL84" i="35"/>
  <c r="M31" i="28"/>
  <c r="AV27" i="28"/>
  <c r="AV24" i="28"/>
  <c r="AL9" i="35"/>
  <c r="I8" i="1" s="1"/>
  <c r="AL37" i="35"/>
  <c r="G13" i="28"/>
  <c r="AL6" i="35"/>
  <c r="I5" i="1" s="1"/>
  <c r="AM20" i="35"/>
  <c r="AM66" i="35"/>
  <c r="AL36" i="35"/>
  <c r="AM45" i="35"/>
  <c r="AM64" i="35"/>
  <c r="AL27" i="35"/>
  <c r="AM59" i="35"/>
  <c r="AM13" i="35"/>
  <c r="J12" i="1" s="1"/>
  <c r="AL45" i="35"/>
  <c r="AM43" i="35"/>
  <c r="AL59" i="35"/>
  <c r="AL12" i="35"/>
  <c r="I11" i="1" s="1"/>
  <c r="K11" i="1" s="1"/>
  <c r="AL74" i="35"/>
  <c r="AM9" i="35"/>
  <c r="J8" i="1" s="1"/>
  <c r="AM36" i="35"/>
  <c r="AM50" i="35"/>
  <c r="AL48" i="35"/>
  <c r="AM6" i="35"/>
  <c r="J5" i="1" s="1"/>
  <c r="AM65" i="35"/>
  <c r="AM30" i="35"/>
  <c r="AL50" i="35"/>
  <c r="AL55" i="35"/>
  <c r="AM72" i="35"/>
  <c r="AM22" i="35"/>
  <c r="AL20" i="35"/>
  <c r="AL81" i="35"/>
  <c r="AL69" i="35"/>
  <c r="AM34" i="35"/>
  <c r="AM51" i="35"/>
  <c r="AM81" i="35"/>
  <c r="AL34" i="35"/>
  <c r="AL66" i="35"/>
  <c r="AL80" i="35"/>
  <c r="AL5" i="35"/>
  <c r="I4" i="1" s="1"/>
  <c r="AM73" i="35"/>
  <c r="AL68" i="35"/>
  <c r="AL83" i="35"/>
  <c r="AL43" i="35"/>
  <c r="I40" i="1" s="1"/>
  <c r="AM24" i="35"/>
  <c r="AM15" i="35"/>
  <c r="J14" i="1" s="1"/>
  <c r="AL75" i="35"/>
  <c r="AL51" i="35"/>
  <c r="AL24" i="35"/>
  <c r="AL14" i="35"/>
  <c r="I13" i="1" s="1"/>
  <c r="AM18" i="35"/>
  <c r="AL49" i="35"/>
  <c r="AM55" i="35"/>
  <c r="AL8" i="35"/>
  <c r="I7" i="1" s="1"/>
  <c r="AM57" i="35"/>
  <c r="AM32" i="35"/>
  <c r="AL65" i="35"/>
  <c r="AM35" i="35"/>
  <c r="AM25" i="35"/>
  <c r="AM86" i="35"/>
  <c r="AM60" i="35"/>
  <c r="AL58" i="35"/>
  <c r="AL31" i="35"/>
  <c r="AL3" i="35"/>
  <c r="AL61" i="35"/>
  <c r="AM71" i="35"/>
  <c r="AL30" i="35"/>
  <c r="AM76" i="35"/>
  <c r="AM61" i="35"/>
  <c r="AM75" i="35"/>
  <c r="AL71" i="35"/>
  <c r="AM7" i="35"/>
  <c r="AL38" i="35"/>
  <c r="AM49" i="35"/>
  <c r="AM33" i="35"/>
  <c r="AM19" i="35"/>
  <c r="AL15" i="35"/>
  <c r="I14" i="1" s="1"/>
  <c r="AM83" i="35"/>
  <c r="AL25" i="35"/>
  <c r="AL22" i="35"/>
  <c r="AM85" i="35"/>
  <c r="J96" i="1" s="1"/>
  <c r="AL32" i="35"/>
  <c r="AL7" i="35"/>
  <c r="AL85" i="35"/>
  <c r="J92" i="1"/>
  <c r="B344" i="2" s="1"/>
  <c r="AL29" i="35"/>
  <c r="AL35" i="35"/>
  <c r="AL57" i="35"/>
  <c r="AM38" i="35"/>
  <c r="J97" i="1" s="1"/>
  <c r="AM3" i="35"/>
  <c r="AL86" i="35"/>
  <c r="AM68" i="35"/>
  <c r="AL76" i="35"/>
  <c r="AL18" i="35"/>
  <c r="AL67" i="35"/>
  <c r="AM29" i="35"/>
  <c r="AM58" i="35"/>
  <c r="AL79" i="35"/>
  <c r="I77" i="1" s="1"/>
  <c r="AL73" i="35"/>
  <c r="AM46" i="35"/>
  <c r="AL52" i="35"/>
  <c r="AL39" i="35"/>
  <c r="AL33" i="35"/>
  <c r="AM80" i="35"/>
  <c r="AM47" i="35"/>
  <c r="AM14" i="35"/>
  <c r="AL46" i="35"/>
  <c r="AM39" i="35"/>
  <c r="AL72" i="35"/>
  <c r="AM8" i="35"/>
  <c r="J7" i="1" s="1"/>
  <c r="AL82" i="35"/>
  <c r="AL19" i="35"/>
  <c r="AL47" i="35"/>
  <c r="AM82" i="35"/>
  <c r="AM79" i="35"/>
  <c r="AM52" i="35"/>
  <c r="AM67" i="35"/>
  <c r="AL60" i="35"/>
  <c r="J89" i="1"/>
  <c r="B221" i="2" s="1"/>
  <c r="AL13" i="35"/>
  <c r="I12" i="1" s="1"/>
  <c r="AV80" i="28"/>
  <c r="AV88" i="28"/>
  <c r="M88" i="28"/>
  <c r="J36" i="1" l="1"/>
  <c r="I63" i="1"/>
  <c r="J20" i="1"/>
  <c r="H55" i="10" s="1"/>
  <c r="I73" i="1"/>
  <c r="R23" i="34"/>
  <c r="Q18" i="34"/>
  <c r="I16" i="1"/>
  <c r="J22" i="1"/>
  <c r="H55" i="12" s="1"/>
  <c r="J26" i="1"/>
  <c r="J69" i="1"/>
  <c r="H46" i="10" s="1"/>
  <c r="I26" i="1"/>
  <c r="J63" i="1"/>
  <c r="J43" i="1"/>
  <c r="I54" i="1"/>
  <c r="G59" i="10" s="1"/>
  <c r="AT59" i="10" s="1"/>
  <c r="J16" i="1"/>
  <c r="K16" i="1" s="1"/>
  <c r="I22" i="1"/>
  <c r="K22" i="1" s="1"/>
  <c r="I20" i="1"/>
  <c r="J40" i="1"/>
  <c r="K40" i="1" s="1"/>
  <c r="I84" i="1"/>
  <c r="I36" i="1"/>
  <c r="K36" i="1" s="1"/>
  <c r="I80" i="1"/>
  <c r="J55" i="1"/>
  <c r="I17" i="1"/>
  <c r="K10" i="1"/>
  <c r="J52" i="1"/>
  <c r="H52" i="10" s="1"/>
  <c r="I49" i="1"/>
  <c r="J49" i="1"/>
  <c r="I23" i="1"/>
  <c r="G31" i="12" s="1"/>
  <c r="AP31" i="12" s="1"/>
  <c r="J30" i="1"/>
  <c r="J23" i="1"/>
  <c r="H60" i="10" s="1"/>
  <c r="I68" i="1"/>
  <c r="I83" i="1"/>
  <c r="J67" i="1"/>
  <c r="I18" i="1"/>
  <c r="G53" i="10" s="1"/>
  <c r="AT53" i="10" s="1"/>
  <c r="J60" i="1"/>
  <c r="H71" i="10" s="1"/>
  <c r="J18" i="1"/>
  <c r="H53" i="12" s="1"/>
  <c r="I24" i="1"/>
  <c r="J21" i="1"/>
  <c r="H54" i="12" s="1"/>
  <c r="I21" i="1"/>
  <c r="I69" i="1"/>
  <c r="G28" i="12" s="1"/>
  <c r="AP28" i="12" s="1"/>
  <c r="J24" i="1"/>
  <c r="H59" i="12" s="1"/>
  <c r="I15" i="1"/>
  <c r="I19" i="1"/>
  <c r="J15" i="1"/>
  <c r="H29" i="12" s="1"/>
  <c r="J19" i="1"/>
  <c r="I71" i="1"/>
  <c r="G41" i="9" s="1"/>
  <c r="AR41" i="9" s="1"/>
  <c r="I74" i="1"/>
  <c r="G50" i="12" s="1"/>
  <c r="AP50" i="12" s="1"/>
  <c r="I75" i="1"/>
  <c r="G25" i="9" s="1"/>
  <c r="AR25" i="9" s="1"/>
  <c r="J57" i="1"/>
  <c r="H58" i="12" s="1"/>
  <c r="I46" i="1"/>
  <c r="I48" i="1"/>
  <c r="I81" i="1"/>
  <c r="G40" i="12" s="1"/>
  <c r="AP40" i="12" s="1"/>
  <c r="I78" i="1"/>
  <c r="J48" i="1"/>
  <c r="H47" i="10" s="1"/>
  <c r="I79" i="1"/>
  <c r="I72" i="1"/>
  <c r="I82" i="1"/>
  <c r="J51" i="1"/>
  <c r="I85" i="1"/>
  <c r="I86" i="1"/>
  <c r="I60" i="1"/>
  <c r="G64" i="12" s="1"/>
  <c r="AP64" i="12" s="1"/>
  <c r="K14" i="1"/>
  <c r="I43" i="1"/>
  <c r="J46" i="1"/>
  <c r="J32" i="1"/>
  <c r="K12" i="1"/>
  <c r="I61" i="1"/>
  <c r="G72" i="10" s="1"/>
  <c r="AT72" i="10" s="1"/>
  <c r="J29" i="1"/>
  <c r="I30" i="1"/>
  <c r="I67" i="1"/>
  <c r="I57" i="1"/>
  <c r="G58" i="12" s="1"/>
  <c r="AP58" i="12" s="1"/>
  <c r="I29" i="1"/>
  <c r="I42" i="1"/>
  <c r="I51" i="1"/>
  <c r="I52" i="1"/>
  <c r="G52" i="10" s="1"/>
  <c r="AT52" i="10" s="1"/>
  <c r="J42" i="1"/>
  <c r="H35" i="10" s="1"/>
  <c r="J44" i="1"/>
  <c r="I97" i="1"/>
  <c r="K97" i="1" s="1"/>
  <c r="J61" i="1"/>
  <c r="H72" i="10" s="1"/>
  <c r="K4" i="1"/>
  <c r="J54" i="1"/>
  <c r="I32" i="1"/>
  <c r="J64" i="1"/>
  <c r="I27" i="1"/>
  <c r="I58" i="1"/>
  <c r="G60" i="12" s="1"/>
  <c r="AP60" i="12" s="1"/>
  <c r="I28" i="1"/>
  <c r="I55" i="1"/>
  <c r="I64" i="1"/>
  <c r="I62" i="1"/>
  <c r="I31" i="1"/>
  <c r="J31" i="1"/>
  <c r="I65" i="1"/>
  <c r="J68" i="1"/>
  <c r="I47" i="1"/>
  <c r="J27" i="1"/>
  <c r="H78" i="10" s="1"/>
  <c r="I45" i="1"/>
  <c r="J47" i="1"/>
  <c r="J33" i="1"/>
  <c r="I56" i="1"/>
  <c r="J56" i="1"/>
  <c r="H57" i="12" s="1"/>
  <c r="I70" i="1"/>
  <c r="G61" i="12" s="1"/>
  <c r="AP61" i="12" s="1"/>
  <c r="I33" i="1"/>
  <c r="J62" i="1"/>
  <c r="B121" i="2" s="1"/>
  <c r="I34" i="1"/>
  <c r="I59" i="1"/>
  <c r="G36" i="9" s="1"/>
  <c r="AR36" i="9" s="1"/>
  <c r="I35" i="1"/>
  <c r="I66" i="1"/>
  <c r="J50" i="1"/>
  <c r="J34" i="1"/>
  <c r="J65" i="1"/>
  <c r="I41" i="1"/>
  <c r="G43" i="12" s="1"/>
  <c r="AP43" i="12" s="1"/>
  <c r="J45" i="1"/>
  <c r="B324" i="2" s="1"/>
  <c r="J66" i="1"/>
  <c r="I37" i="1"/>
  <c r="G27" i="10" s="1"/>
  <c r="AT27" i="10" s="1"/>
  <c r="I38" i="1"/>
  <c r="J53" i="1"/>
  <c r="I50" i="1"/>
  <c r="J70" i="1"/>
  <c r="J25" i="1"/>
  <c r="J41" i="1"/>
  <c r="H34" i="10" s="1"/>
  <c r="I53" i="1"/>
  <c r="G58" i="10" s="1"/>
  <c r="AT58" i="10" s="1"/>
  <c r="J59" i="1"/>
  <c r="J35" i="1"/>
  <c r="H63" i="12" s="1"/>
  <c r="J28" i="1"/>
  <c r="J37" i="1"/>
  <c r="J38" i="1"/>
  <c r="J39" i="1"/>
  <c r="K39" i="1" s="1"/>
  <c r="I25" i="1"/>
  <c r="G69" i="10" s="1"/>
  <c r="AT69" i="10" s="1"/>
  <c r="J95" i="1"/>
  <c r="K95" i="1" s="1"/>
  <c r="J13" i="1"/>
  <c r="H42" i="10" s="1"/>
  <c r="J17" i="1"/>
  <c r="B250" i="2" s="1"/>
  <c r="H36" i="10"/>
  <c r="J6" i="1"/>
  <c r="H29" i="10" s="1"/>
  <c r="H27" i="9"/>
  <c r="J58" i="1"/>
  <c r="H65" i="10" s="1"/>
  <c r="K7" i="1"/>
  <c r="K5" i="1"/>
  <c r="K8" i="1"/>
  <c r="G24" i="12"/>
  <c r="AP24" i="12" s="1"/>
  <c r="I44" i="1"/>
  <c r="G36" i="10"/>
  <c r="AT36" i="10" s="1"/>
  <c r="I6" i="1"/>
  <c r="V18" i="27"/>
  <c r="T23" i="14"/>
  <c r="S18" i="14"/>
  <c r="N18" i="9"/>
  <c r="O23" i="9"/>
  <c r="S23" i="28"/>
  <c r="R18" i="28"/>
  <c r="Q19" i="25"/>
  <c r="G44" i="10"/>
  <c r="AT44" i="10" s="1"/>
  <c r="S18" i="30"/>
  <c r="T23" i="30"/>
  <c r="V23" i="31"/>
  <c r="U18" i="31"/>
  <c r="W23" i="12"/>
  <c r="T23" i="32"/>
  <c r="S18" i="32"/>
  <c r="G46" i="12"/>
  <c r="AP46" i="12" s="1"/>
  <c r="S24" i="25"/>
  <c r="R19" i="25"/>
  <c r="H7" i="25" s="1"/>
  <c r="S18" i="26"/>
  <c r="T23" i="26"/>
  <c r="W18" i="27"/>
  <c r="X23" i="27"/>
  <c r="Q23" i="10"/>
  <c r="P18" i="10"/>
  <c r="B297" i="2"/>
  <c r="J88" i="1"/>
  <c r="J71" i="1"/>
  <c r="J90" i="1"/>
  <c r="K90" i="1" s="1"/>
  <c r="J84" i="1"/>
  <c r="G33" i="12"/>
  <c r="AP33" i="12" s="1"/>
  <c r="G26" i="10"/>
  <c r="AT26" i="10" s="1"/>
  <c r="J73" i="1"/>
  <c r="H39" i="9" s="1"/>
  <c r="K92" i="1"/>
  <c r="J2" i="1"/>
  <c r="G38" i="10"/>
  <c r="AT38" i="10" s="1"/>
  <c r="J76" i="1"/>
  <c r="B210" i="2" s="1"/>
  <c r="G65" i="12"/>
  <c r="AP65" i="12" s="1"/>
  <c r="J75" i="1"/>
  <c r="H25" i="9" s="1"/>
  <c r="J87" i="1"/>
  <c r="H51" i="10" s="1"/>
  <c r="H32" i="12"/>
  <c r="J81" i="1"/>
  <c r="H40" i="12" s="1"/>
  <c r="J82" i="1"/>
  <c r="J80" i="1"/>
  <c r="B176" i="2" s="1"/>
  <c r="G59" i="12"/>
  <c r="AP59" i="12" s="1"/>
  <c r="K89" i="1"/>
  <c r="G28" i="9"/>
  <c r="AR28" i="9" s="1"/>
  <c r="K96" i="1"/>
  <c r="J94" i="1"/>
  <c r="K94" i="1" s="1"/>
  <c r="G24" i="10"/>
  <c r="AT24" i="10" s="1"/>
  <c r="J85" i="1"/>
  <c r="H43" i="10" s="1"/>
  <c r="J79" i="1"/>
  <c r="H45" i="12"/>
  <c r="H24" i="12"/>
  <c r="G42" i="10"/>
  <c r="AT42" i="10" s="1"/>
  <c r="J77" i="1"/>
  <c r="J72" i="1"/>
  <c r="H25" i="12" s="1"/>
  <c r="J78" i="1"/>
  <c r="B53" i="2" s="1"/>
  <c r="G26" i="12"/>
  <c r="AP26" i="12" s="1"/>
  <c r="H26" i="12"/>
  <c r="J74" i="1"/>
  <c r="G30" i="12"/>
  <c r="AP30" i="12" s="1"/>
  <c r="H41" i="12"/>
  <c r="H32" i="10"/>
  <c r="J86" i="1"/>
  <c r="H54" i="10"/>
  <c r="H39" i="10"/>
  <c r="J83" i="1"/>
  <c r="J93" i="1"/>
  <c r="G45" i="12"/>
  <c r="AP45" i="12" s="1"/>
  <c r="G34" i="12"/>
  <c r="AP34" i="12" s="1"/>
  <c r="G77" i="10"/>
  <c r="AT77" i="10" s="1"/>
  <c r="J91" i="1"/>
  <c r="I2" i="1"/>
  <c r="H37" i="10"/>
  <c r="G68" i="12"/>
  <c r="AP68" i="12" s="1"/>
  <c r="G42" i="9"/>
  <c r="AR42" i="9" s="1"/>
  <c r="G76" i="10"/>
  <c r="AT76" i="10" s="1"/>
  <c r="K63" i="1" l="1"/>
  <c r="G68" i="10"/>
  <c r="AT68" i="10" s="1"/>
  <c r="G62" i="12"/>
  <c r="AP62" i="12" s="1"/>
  <c r="B58" i="2"/>
  <c r="K20" i="1"/>
  <c r="H50" i="10"/>
  <c r="K15" i="1"/>
  <c r="H31" i="9"/>
  <c r="K43" i="1"/>
  <c r="K26" i="1"/>
  <c r="K68" i="1"/>
  <c r="G37" i="10"/>
  <c r="AT37" i="10" s="1"/>
  <c r="G56" i="12"/>
  <c r="AP56" i="12" s="1"/>
  <c r="K49" i="1"/>
  <c r="K54" i="1"/>
  <c r="G57" i="10"/>
  <c r="AT57" i="10" s="1"/>
  <c r="K30" i="1"/>
  <c r="S23" i="34"/>
  <c r="R18" i="34"/>
  <c r="H28" i="9"/>
  <c r="K69" i="1"/>
  <c r="K52" i="1"/>
  <c r="K33" i="1"/>
  <c r="K46" i="1"/>
  <c r="K55" i="1"/>
  <c r="K60" i="1"/>
  <c r="K48" i="1"/>
  <c r="K19" i="1"/>
  <c r="K67" i="1"/>
  <c r="K21" i="1"/>
  <c r="K79" i="1"/>
  <c r="H56" i="10"/>
  <c r="K44" i="1"/>
  <c r="G54" i="12"/>
  <c r="AP54" i="12" s="1"/>
  <c r="H59" i="10"/>
  <c r="K29" i="1"/>
  <c r="K24" i="1"/>
  <c r="K32" i="1"/>
  <c r="K57" i="1"/>
  <c r="G63" i="10"/>
  <c r="AT63" i="10" s="1"/>
  <c r="H77" i="10"/>
  <c r="H34" i="12"/>
  <c r="K23" i="1"/>
  <c r="K13" i="1"/>
  <c r="G54" i="10"/>
  <c r="AT54" i="10" s="1"/>
  <c r="K51" i="1"/>
  <c r="K18" i="1"/>
  <c r="K53" i="1"/>
  <c r="K38" i="1"/>
  <c r="H58" i="10"/>
  <c r="K64" i="1"/>
  <c r="K50" i="1"/>
  <c r="K58" i="1"/>
  <c r="K61" i="1"/>
  <c r="K42" i="1"/>
  <c r="G45" i="10"/>
  <c r="AT45" i="10" s="1"/>
  <c r="K6" i="1"/>
  <c r="K25" i="1"/>
  <c r="K37" i="1"/>
  <c r="K41" i="1"/>
  <c r="K66" i="1"/>
  <c r="K35" i="1"/>
  <c r="K59" i="1"/>
  <c r="K34" i="1"/>
  <c r="K70" i="1"/>
  <c r="K56" i="1"/>
  <c r="K45" i="1"/>
  <c r="K47" i="1"/>
  <c r="K65" i="1"/>
  <c r="K31" i="1"/>
  <c r="K62" i="1"/>
  <c r="K28" i="1"/>
  <c r="K27" i="1"/>
  <c r="K17" i="1"/>
  <c r="H51" i="12"/>
  <c r="G47" i="12"/>
  <c r="AP47" i="12" s="1"/>
  <c r="U23" i="14"/>
  <c r="T18" i="14"/>
  <c r="H52" i="12"/>
  <c r="H43" i="12"/>
  <c r="K88" i="1"/>
  <c r="H32" i="9"/>
  <c r="G75" i="10"/>
  <c r="AT75" i="10" s="1"/>
  <c r="H29" i="9"/>
  <c r="S18" i="28"/>
  <c r="T23" i="28"/>
  <c r="O18" i="9"/>
  <c r="P23" i="9"/>
  <c r="H31" i="12"/>
  <c r="G67" i="12"/>
  <c r="AP67" i="12" s="1"/>
  <c r="G34" i="10"/>
  <c r="AT34" i="10" s="1"/>
  <c r="K71" i="1"/>
  <c r="G29" i="9"/>
  <c r="AR29" i="9" s="1"/>
  <c r="H64" i="12"/>
  <c r="G39" i="10"/>
  <c r="AT39" i="10" s="1"/>
  <c r="X18" i="27"/>
  <c r="Y23" i="27"/>
  <c r="H67" i="12"/>
  <c r="G36" i="12"/>
  <c r="AP36" i="12" s="1"/>
  <c r="H39" i="12"/>
  <c r="G48" i="12"/>
  <c r="AP48" i="12" s="1"/>
  <c r="T18" i="26"/>
  <c r="U23" i="26"/>
  <c r="H44" i="12"/>
  <c r="R23" i="10"/>
  <c r="Q18" i="10"/>
  <c r="T18" i="32"/>
  <c r="U23" i="32"/>
  <c r="W23" i="31"/>
  <c r="V18" i="31"/>
  <c r="G30" i="9"/>
  <c r="AR30" i="9" s="1"/>
  <c r="T18" i="30"/>
  <c r="U23" i="30"/>
  <c r="G28" i="10"/>
  <c r="AT28" i="10" s="1"/>
  <c r="H38" i="9"/>
  <c r="T24" i="25"/>
  <c r="S19" i="25"/>
  <c r="X23" i="12"/>
  <c r="H41" i="9"/>
  <c r="H63" i="10"/>
  <c r="K77" i="1"/>
  <c r="H64" i="10"/>
  <c r="H75" i="10"/>
  <c r="H61" i="10"/>
  <c r="H33" i="10"/>
  <c r="H44" i="10"/>
  <c r="H28" i="12"/>
  <c r="K86" i="1"/>
  <c r="G60" i="10"/>
  <c r="AT60" i="10" s="1"/>
  <c r="K84" i="1"/>
  <c r="K76" i="1"/>
  <c r="K82" i="1"/>
  <c r="B175" i="2"/>
  <c r="K2" i="1"/>
  <c r="H73" i="10"/>
  <c r="G31" i="10"/>
  <c r="AT31" i="10" s="1"/>
  <c r="G29" i="10"/>
  <c r="AT29" i="10" s="1"/>
  <c r="H53" i="10"/>
  <c r="G26" i="9"/>
  <c r="AR26" i="9" s="1"/>
  <c r="G39" i="12"/>
  <c r="AP39" i="12" s="1"/>
  <c r="H65" i="12"/>
  <c r="G73" i="10"/>
  <c r="AT73" i="10" s="1"/>
  <c r="G39" i="9"/>
  <c r="AR39" i="9" s="1"/>
  <c r="K73" i="1"/>
  <c r="H62" i="10"/>
  <c r="G31" i="9"/>
  <c r="AR31" i="9" s="1"/>
  <c r="AC250" i="2" s="1"/>
  <c r="AO250" i="2" s="1"/>
  <c r="H33" i="9"/>
  <c r="G51" i="12"/>
  <c r="AP51" i="12" s="1"/>
  <c r="G50" i="10"/>
  <c r="AT50" i="10" s="1"/>
  <c r="H45" i="10"/>
  <c r="G38" i="9"/>
  <c r="AR38" i="9" s="1"/>
  <c r="G71" i="10"/>
  <c r="AT71" i="10" s="1"/>
  <c r="H49" i="10"/>
  <c r="H70" i="10"/>
  <c r="G67" i="10"/>
  <c r="AT67" i="10" s="1"/>
  <c r="H28" i="10"/>
  <c r="H69" i="12"/>
  <c r="H38" i="12"/>
  <c r="H37" i="9"/>
  <c r="G38" i="12"/>
  <c r="AP38" i="12" s="1"/>
  <c r="K80" i="1"/>
  <c r="H48" i="12"/>
  <c r="H57" i="10"/>
  <c r="K75" i="1"/>
  <c r="G40" i="10"/>
  <c r="AT40" i="10" s="1"/>
  <c r="H49" i="12"/>
  <c r="G64" i="10"/>
  <c r="AT64" i="10" s="1"/>
  <c r="G44" i="12"/>
  <c r="AP44" i="12" s="1"/>
  <c r="G35" i="10"/>
  <c r="AT35" i="10" s="1"/>
  <c r="G51" i="10"/>
  <c r="AT51" i="10" s="1"/>
  <c r="K87" i="1"/>
  <c r="H34" i="9"/>
  <c r="G32" i="9"/>
  <c r="AR32" i="9" s="1"/>
  <c r="H31" i="10"/>
  <c r="G61" i="10"/>
  <c r="AT61" i="10" s="1"/>
  <c r="H60" i="12"/>
  <c r="H26" i="9"/>
  <c r="G32" i="12"/>
  <c r="AP32" i="12" s="1"/>
  <c r="H56" i="12"/>
  <c r="K81" i="1"/>
  <c r="H30" i="12"/>
  <c r="H42" i="12"/>
  <c r="G52" i="12"/>
  <c r="AP52" i="12" s="1"/>
  <c r="H42" i="9"/>
  <c r="G33" i="9"/>
  <c r="AR33" i="9" s="1"/>
  <c r="G53" i="12"/>
  <c r="AP53" i="12" s="1"/>
  <c r="G66" i="10"/>
  <c r="AT66" i="10" s="1"/>
  <c r="K85" i="1"/>
  <c r="H68" i="12"/>
  <c r="G65" i="10"/>
  <c r="AT65" i="10" s="1"/>
  <c r="G34" i="9"/>
  <c r="AR34" i="9" s="1"/>
  <c r="H76" i="10"/>
  <c r="G48" i="10"/>
  <c r="AT48" i="10" s="1"/>
  <c r="H47" i="12"/>
  <c r="G42" i="12"/>
  <c r="AP42" i="12" s="1"/>
  <c r="G33" i="10"/>
  <c r="AT33" i="10" s="1"/>
  <c r="K74" i="1"/>
  <c r="G57" i="12"/>
  <c r="AP57" i="12" s="1"/>
  <c r="G55" i="12"/>
  <c r="AP55" i="12" s="1"/>
  <c r="G62" i="10"/>
  <c r="AT62" i="10" s="1"/>
  <c r="K78" i="1"/>
  <c r="G37" i="12"/>
  <c r="AP37" i="12" s="1"/>
  <c r="G55" i="10"/>
  <c r="AT55" i="10" s="1"/>
  <c r="G43" i="10"/>
  <c r="AT43" i="10" s="1"/>
  <c r="G35" i="9"/>
  <c r="AR35" i="9" s="1"/>
  <c r="G27" i="9"/>
  <c r="AR27" i="9" s="1"/>
  <c r="G32" i="10"/>
  <c r="AT32" i="10" s="1"/>
  <c r="G41" i="12"/>
  <c r="AP41" i="12" s="1"/>
  <c r="G66" i="12"/>
  <c r="AP66" i="12" s="1"/>
  <c r="G40" i="9"/>
  <c r="AR40" i="9" s="1"/>
  <c r="G74" i="10"/>
  <c r="AT74" i="10" s="1"/>
  <c r="G56" i="10"/>
  <c r="AT56" i="10" s="1"/>
  <c r="H30" i="10"/>
  <c r="H35" i="12"/>
  <c r="H25" i="10"/>
  <c r="H24" i="9"/>
  <c r="H50" i="12"/>
  <c r="H48" i="10"/>
  <c r="H40" i="10"/>
  <c r="H24" i="10"/>
  <c r="H26" i="10"/>
  <c r="H36" i="12"/>
  <c r="G46" i="10"/>
  <c r="AT46" i="10" s="1"/>
  <c r="H46" i="12"/>
  <c r="G47" i="10"/>
  <c r="AT47" i="10" s="1"/>
  <c r="G49" i="12"/>
  <c r="AP49" i="12" s="1"/>
  <c r="G29" i="12"/>
  <c r="AP29" i="12" s="1"/>
  <c r="G49" i="10"/>
  <c r="AT49" i="10" s="1"/>
  <c r="G78" i="10"/>
  <c r="AT78" i="10" s="1"/>
  <c r="G69" i="12"/>
  <c r="AP69" i="12" s="1"/>
  <c r="H41" i="10"/>
  <c r="H27" i="12"/>
  <c r="H35" i="9"/>
  <c r="H61" i="12"/>
  <c r="H66" i="10"/>
  <c r="H69" i="10"/>
  <c r="G27" i="12"/>
  <c r="AP27" i="12" s="1"/>
  <c r="K83" i="1"/>
  <c r="G41" i="10"/>
  <c r="AT41" i="10" s="1"/>
  <c r="H74" i="10"/>
  <c r="H66" i="12"/>
  <c r="H40" i="9"/>
  <c r="K93" i="1"/>
  <c r="G37" i="9"/>
  <c r="AR37" i="9" s="1"/>
  <c r="G63" i="12"/>
  <c r="AP63" i="12" s="1"/>
  <c r="G70" i="10"/>
  <c r="AT70" i="10" s="1"/>
  <c r="H30" i="9"/>
  <c r="G25" i="12"/>
  <c r="AP25" i="12" s="1"/>
  <c r="G30" i="10"/>
  <c r="AT30" i="10" s="1"/>
  <c r="K72" i="1"/>
  <c r="H37" i="12"/>
  <c r="H27" i="10"/>
  <c r="G24" i="9"/>
  <c r="G25" i="10"/>
  <c r="AT25" i="10" s="1"/>
  <c r="G35" i="12"/>
  <c r="AP35" i="12" s="1"/>
  <c r="H36" i="9"/>
  <c r="H68" i="10"/>
  <c r="H62" i="12"/>
  <c r="K91" i="1"/>
  <c r="H67" i="10"/>
  <c r="H33" i="12"/>
  <c r="T23" i="34" l="1"/>
  <c r="S18" i="34"/>
  <c r="U18" i="14"/>
  <c r="V23" i="14"/>
  <c r="Q23" i="9"/>
  <c r="P18" i="9"/>
  <c r="U23" i="28"/>
  <c r="T18" i="28"/>
  <c r="U18" i="30"/>
  <c r="V23" i="30"/>
  <c r="Y18" i="27"/>
  <c r="Z23" i="27"/>
  <c r="U18" i="26"/>
  <c r="V23" i="26"/>
  <c r="X23" i="31"/>
  <c r="W18" i="31"/>
  <c r="Y23" i="12"/>
  <c r="V23" i="32"/>
  <c r="U18" i="32"/>
  <c r="H7" i="26"/>
  <c r="T19" i="25"/>
  <c r="U24" i="25"/>
  <c r="R18" i="10"/>
  <c r="S23" i="10"/>
  <c r="T18" i="34" l="1"/>
  <c r="U23" i="34"/>
  <c r="W23" i="14"/>
  <c r="V18" i="14"/>
  <c r="U18" i="28"/>
  <c r="V23" i="28"/>
  <c r="R23" i="9"/>
  <c r="Q18" i="9"/>
  <c r="V18" i="32"/>
  <c r="W23" i="32"/>
  <c r="Z18" i="27"/>
  <c r="AA23" i="27"/>
  <c r="V18" i="26"/>
  <c r="W23" i="26"/>
  <c r="Z23" i="12"/>
  <c r="U19" i="25"/>
  <c r="V24" i="25"/>
  <c r="V18" i="30"/>
  <c r="W23" i="30"/>
  <c r="Y23" i="31"/>
  <c r="X18" i="31"/>
  <c r="T23" i="10"/>
  <c r="S18" i="10"/>
  <c r="U18" i="34" l="1"/>
  <c r="V23" i="34"/>
  <c r="W18" i="14"/>
  <c r="X23" i="14"/>
  <c r="R18" i="9"/>
  <c r="S23" i="9"/>
  <c r="V18" i="28"/>
  <c r="W23" i="28"/>
  <c r="V19" i="25"/>
  <c r="W24" i="25"/>
  <c r="W18" i="32"/>
  <c r="X23" i="32"/>
  <c r="T18" i="10"/>
  <c r="U23" i="10"/>
  <c r="AA23" i="12"/>
  <c r="Y18" i="31"/>
  <c r="Z23" i="31"/>
  <c r="W18" i="26"/>
  <c r="X23" i="26"/>
  <c r="W18" i="30"/>
  <c r="X23" i="30"/>
  <c r="AA18" i="27"/>
  <c r="AB23" i="27"/>
  <c r="V18" i="34" l="1"/>
  <c r="W23" i="34"/>
  <c r="Y23" i="14"/>
  <c r="X18" i="14"/>
  <c r="W18" i="28"/>
  <c r="X23" i="28"/>
  <c r="S18" i="9"/>
  <c r="T23" i="9"/>
  <c r="AB23" i="12"/>
  <c r="H8" i="27"/>
  <c r="W19" i="25"/>
  <c r="X24" i="25"/>
  <c r="X18" i="32"/>
  <c r="Y23" i="32"/>
  <c r="AA23" i="31"/>
  <c r="Z18" i="31"/>
  <c r="AC23" i="27"/>
  <c r="AB18" i="27"/>
  <c r="X18" i="30"/>
  <c r="Y23" i="30"/>
  <c r="V23" i="10"/>
  <c r="U18" i="10"/>
  <c r="Y23" i="26"/>
  <c r="X18" i="26"/>
  <c r="X23" i="34" l="1"/>
  <c r="W18" i="34"/>
  <c r="Z23" i="14"/>
  <c r="Y18" i="14"/>
  <c r="T18" i="9"/>
  <c r="U23" i="9"/>
  <c r="Y23" i="28"/>
  <c r="X18" i="28"/>
  <c r="V18" i="10"/>
  <c r="W23" i="10"/>
  <c r="Z23" i="26"/>
  <c r="Y18" i="26"/>
  <c r="AA18" i="31"/>
  <c r="AB23" i="31"/>
  <c r="AC23" i="12"/>
  <c r="X19" i="25"/>
  <c r="Y24" i="25"/>
  <c r="Y18" i="30"/>
  <c r="Z23" i="30"/>
  <c r="AC18" i="27"/>
  <c r="AD23" i="27"/>
  <c r="Z23" i="32"/>
  <c r="Y18" i="32"/>
  <c r="X18" i="34" l="1"/>
  <c r="Y23" i="34"/>
  <c r="AA23" i="14"/>
  <c r="Z18" i="14"/>
  <c r="Z23" i="28"/>
  <c r="Y18" i="28"/>
  <c r="V23" i="9"/>
  <c r="U18" i="9"/>
  <c r="AA23" i="32"/>
  <c r="Z18" i="32"/>
  <c r="AD18" i="27"/>
  <c r="AE23" i="27"/>
  <c r="AA23" i="26"/>
  <c r="Z18" i="26"/>
  <c r="W18" i="10"/>
  <c r="X23" i="10"/>
  <c r="Z18" i="30"/>
  <c r="AA23" i="30"/>
  <c r="Y19" i="25"/>
  <c r="H8" i="25" s="1"/>
  <c r="Z24" i="25"/>
  <c r="AB18" i="31"/>
  <c r="AC23" i="31"/>
  <c r="AD23" i="12"/>
  <c r="AE23" i="12" s="1"/>
  <c r="AF23" i="12" s="1"/>
  <c r="AG23" i="12" s="1"/>
  <c r="AH23" i="12" s="1"/>
  <c r="AI23" i="12" s="1"/>
  <c r="AJ23" i="12" s="1"/>
  <c r="AK23" i="12" s="1"/>
  <c r="C8" i="12"/>
  <c r="Z23" i="34" l="1"/>
  <c r="Y18" i="34"/>
  <c r="AB23" i="14"/>
  <c r="AA18" i="14"/>
  <c r="W23" i="9"/>
  <c r="V18" i="9"/>
  <c r="AA23" i="28"/>
  <c r="Z18" i="28"/>
  <c r="AA18" i="32"/>
  <c r="AB23" i="32"/>
  <c r="C7" i="12"/>
  <c r="C2" i="12"/>
  <c r="AB23" i="26"/>
  <c r="AA18" i="26"/>
  <c r="AE18" i="27"/>
  <c r="AF23" i="27"/>
  <c r="Z19" i="25"/>
  <c r="AA24" i="25"/>
  <c r="AD23" i="31"/>
  <c r="AC18" i="31"/>
  <c r="AA18" i="30"/>
  <c r="AB23" i="30"/>
  <c r="Y23" i="10"/>
  <c r="X18" i="10"/>
  <c r="AA23" i="34" l="1"/>
  <c r="Z18" i="34"/>
  <c r="C9" i="12"/>
  <c r="C12" i="12" s="1"/>
  <c r="AC23" i="14"/>
  <c r="AB18" i="14"/>
  <c r="AA18" i="28"/>
  <c r="AB23" i="28"/>
  <c r="X23" i="9"/>
  <c r="W18" i="9"/>
  <c r="AG23" i="27"/>
  <c r="AF18" i="27"/>
  <c r="AB18" i="26"/>
  <c r="AC23" i="26"/>
  <c r="AE23" i="31"/>
  <c r="AD18" i="31"/>
  <c r="C11" i="12"/>
  <c r="AB18" i="30"/>
  <c r="AC23" i="30"/>
  <c r="AB18" i="32"/>
  <c r="AC23" i="32"/>
  <c r="AA19" i="25"/>
  <c r="AB24" i="25"/>
  <c r="C13" i="12"/>
  <c r="C10" i="12"/>
  <c r="Z23" i="10"/>
  <c r="Y18" i="10"/>
  <c r="AB23" i="34" l="1"/>
  <c r="AA18" i="34"/>
  <c r="AC18" i="14"/>
  <c r="AD23" i="14"/>
  <c r="Y23" i="9"/>
  <c r="X18" i="9"/>
  <c r="AC23" i="28"/>
  <c r="AB18" i="28"/>
  <c r="AD23" i="32"/>
  <c r="AC18" i="32"/>
  <c r="AC18" i="30"/>
  <c r="AD23" i="30"/>
  <c r="AE18" i="31"/>
  <c r="AF23" i="31"/>
  <c r="AC18" i="26"/>
  <c r="H8" i="26" s="1"/>
  <c r="AD23" i="26"/>
  <c r="AA23" i="10"/>
  <c r="Z18" i="10"/>
  <c r="AB19" i="25"/>
  <c r="AC24" i="25"/>
  <c r="AH23" i="27"/>
  <c r="AG18" i="27"/>
  <c r="AC23" i="34" l="1"/>
  <c r="AB18" i="34"/>
  <c r="AD18" i="14"/>
  <c r="AE23" i="14"/>
  <c r="AC18" i="28"/>
  <c r="AD23" i="28"/>
  <c r="Z23" i="9"/>
  <c r="Y18" i="9"/>
  <c r="AH18" i="27"/>
  <c r="H9" i="27" s="1"/>
  <c r="AI23" i="27"/>
  <c r="AD18" i="30"/>
  <c r="AE23" i="30"/>
  <c r="AD18" i="26"/>
  <c r="AE23" i="26"/>
  <c r="AD24" i="25"/>
  <c r="AC19" i="25"/>
  <c r="AA18" i="10"/>
  <c r="AB23" i="10"/>
  <c r="AF18" i="31"/>
  <c r="AG23" i="31"/>
  <c r="AD18" i="32"/>
  <c r="AE23" i="32"/>
  <c r="AC18" i="34" l="1"/>
  <c r="AD23" i="34"/>
  <c r="AE18" i="14"/>
  <c r="AF23" i="14"/>
  <c r="AA23" i="9"/>
  <c r="Z18" i="9"/>
  <c r="AD18" i="28"/>
  <c r="AE23" i="28"/>
  <c r="AD19" i="25"/>
  <c r="AE24" i="25"/>
  <c r="AE18" i="26"/>
  <c r="AF23" i="26"/>
  <c r="AI18" i="27"/>
  <c r="AJ23" i="27"/>
  <c r="AF23" i="32"/>
  <c r="AE18" i="32"/>
  <c r="AB18" i="10"/>
  <c r="AC23" i="10"/>
  <c r="AE18" i="30"/>
  <c r="AF23" i="30"/>
  <c r="AG18" i="31"/>
  <c r="AH23" i="31"/>
  <c r="AE23" i="34" l="1"/>
  <c r="AD18" i="34"/>
  <c r="AG23" i="14"/>
  <c r="AF18" i="14"/>
  <c r="AF23" i="28"/>
  <c r="AE18" i="28"/>
  <c r="AA18" i="9"/>
  <c r="AB23" i="9"/>
  <c r="AF18" i="30"/>
  <c r="AG23" i="30"/>
  <c r="AF18" i="32"/>
  <c r="AG23" i="32"/>
  <c r="AF18" i="26"/>
  <c r="AG23" i="26"/>
  <c r="AI23" i="31"/>
  <c r="AH18" i="31"/>
  <c r="AD23" i="10"/>
  <c r="AC18" i="10"/>
  <c r="AJ18" i="27"/>
  <c r="AK23" i="27"/>
  <c r="AF24" i="25"/>
  <c r="AE19" i="25"/>
  <c r="AE18" i="34" l="1"/>
  <c r="AF23" i="34"/>
  <c r="AH23" i="14"/>
  <c r="AG18" i="14"/>
  <c r="AC23" i="9"/>
  <c r="AB18" i="9"/>
  <c r="AF18" i="28"/>
  <c r="AG23" i="28"/>
  <c r="AJ23" i="31"/>
  <c r="AI18" i="31"/>
  <c r="AG18" i="26"/>
  <c r="AH23" i="26"/>
  <c r="AH23" i="32"/>
  <c r="AG18" i="32"/>
  <c r="AG24" i="25"/>
  <c r="AF19" i="25"/>
  <c r="H9" i="25" s="1"/>
  <c r="AG18" i="30"/>
  <c r="AH23" i="30"/>
  <c r="AK18" i="27"/>
  <c r="AL23" i="27"/>
  <c r="AE23" i="10"/>
  <c r="AD18" i="10"/>
  <c r="AG23" i="34" l="1"/>
  <c r="AF18" i="34"/>
  <c r="AI23" i="14"/>
  <c r="AH18" i="14"/>
  <c r="AH23" i="28"/>
  <c r="AG18" i="28"/>
  <c r="AD23" i="9"/>
  <c r="AC18" i="9"/>
  <c r="AI23" i="32"/>
  <c r="AH18" i="32"/>
  <c r="AE18" i="10"/>
  <c r="AF23" i="10"/>
  <c r="AM23" i="27"/>
  <c r="AL18" i="27"/>
  <c r="AH18" i="30"/>
  <c r="AI23" i="30"/>
  <c r="AH24" i="25"/>
  <c r="AG19" i="25"/>
  <c r="AJ18" i="31"/>
  <c r="AK23" i="31"/>
  <c r="AI23" i="26"/>
  <c r="AH18" i="26"/>
  <c r="AH23" i="34" l="1"/>
  <c r="AG18" i="34"/>
  <c r="AJ23" i="14"/>
  <c r="AI18" i="14"/>
  <c r="AE23" i="9"/>
  <c r="AD18" i="9"/>
  <c r="AH18" i="28"/>
  <c r="AI23" i="28"/>
  <c r="AL23" i="31"/>
  <c r="AK18" i="31"/>
  <c r="AI24" i="25"/>
  <c r="AH19" i="25"/>
  <c r="AM18" i="27"/>
  <c r="AN23" i="27"/>
  <c r="AJ23" i="32"/>
  <c r="AI18" i="32"/>
  <c r="AI18" i="30"/>
  <c r="AJ23" i="30"/>
  <c r="AJ23" i="26"/>
  <c r="AI18" i="26"/>
  <c r="AG23" i="10"/>
  <c r="AF18" i="10"/>
  <c r="AI23" i="34" l="1"/>
  <c r="AH18" i="34"/>
  <c r="AJ18" i="14"/>
  <c r="AK23" i="14"/>
  <c r="AJ23" i="28"/>
  <c r="AI18" i="28"/>
  <c r="AF23" i="9"/>
  <c r="AE18" i="9"/>
  <c r="AJ24" i="25"/>
  <c r="AI19" i="25"/>
  <c r="AJ18" i="30"/>
  <c r="AK23" i="30"/>
  <c r="AK23" i="32"/>
  <c r="AJ18" i="32"/>
  <c r="AO23" i="27"/>
  <c r="AN18" i="27"/>
  <c r="AK23" i="26"/>
  <c r="AJ18" i="26"/>
  <c r="H9" i="26" s="1"/>
  <c r="AG18" i="10"/>
  <c r="AH23" i="10"/>
  <c r="AM23" i="31"/>
  <c r="AL18" i="31"/>
  <c r="AJ23" i="34" l="1"/>
  <c r="AI18" i="34"/>
  <c r="AK18" i="14"/>
  <c r="AL23" i="14"/>
  <c r="AF18" i="9"/>
  <c r="AG23" i="9"/>
  <c r="AK23" i="28"/>
  <c r="AJ18" i="28"/>
  <c r="AK18" i="26"/>
  <c r="AL23" i="26"/>
  <c r="AK18" i="30"/>
  <c r="AL23" i="30"/>
  <c r="AK24" i="25"/>
  <c r="AJ19" i="25"/>
  <c r="AM18" i="31"/>
  <c r="AN23" i="31"/>
  <c r="AI23" i="10"/>
  <c r="AH18" i="10"/>
  <c r="AO18" i="27"/>
  <c r="H10" i="27" s="1"/>
  <c r="AP23" i="27"/>
  <c r="C7" i="27"/>
  <c r="C8" i="27"/>
  <c r="C2" i="27"/>
  <c r="C9" i="27" s="1"/>
  <c r="AL23" i="32"/>
  <c r="AK18" i="32"/>
  <c r="AJ18" i="34" l="1"/>
  <c r="AK23" i="34"/>
  <c r="AL18" i="14"/>
  <c r="AM23" i="14"/>
  <c r="AK18" i="28"/>
  <c r="AL23" i="28"/>
  <c r="AG18" i="9"/>
  <c r="AH23" i="9"/>
  <c r="C10" i="27"/>
  <c r="C13" i="27"/>
  <c r="AJ23" i="10"/>
  <c r="AI18" i="10"/>
  <c r="AL18" i="30"/>
  <c r="AM23" i="30"/>
  <c r="C12" i="27"/>
  <c r="C11" i="27"/>
  <c r="AL18" i="26"/>
  <c r="AM23" i="26"/>
  <c r="AO23" i="31"/>
  <c r="AN18" i="31"/>
  <c r="AM23" i="32"/>
  <c r="AL18" i="32"/>
  <c r="AQ23" i="27"/>
  <c r="AP18" i="27"/>
  <c r="AL24" i="25"/>
  <c r="AK19" i="25"/>
  <c r="AL23" i="34" l="1"/>
  <c r="AK18" i="34"/>
  <c r="AN23" i="14"/>
  <c r="AM18" i="14"/>
  <c r="AI23" i="9"/>
  <c r="AH18" i="9"/>
  <c r="AM23" i="28"/>
  <c r="AL18" i="28"/>
  <c r="AM18" i="26"/>
  <c r="AN23" i="26"/>
  <c r="AO18" i="31"/>
  <c r="AP23" i="31"/>
  <c r="C7" i="31"/>
  <c r="C2" i="31"/>
  <c r="C9" i="31" s="1"/>
  <c r="C8" i="31"/>
  <c r="AM18" i="30"/>
  <c r="AN23" i="30"/>
  <c r="AM24" i="25"/>
  <c r="AL19" i="25"/>
  <c r="AR23" i="27"/>
  <c r="AR18" i="27" s="1"/>
  <c r="AQ18" i="27"/>
  <c r="AJ18" i="10"/>
  <c r="AK23" i="10"/>
  <c r="AN23" i="32"/>
  <c r="AM18" i="32"/>
  <c r="AM23" i="34" l="1"/>
  <c r="AL18" i="34"/>
  <c r="H11" i="27"/>
  <c r="H13" i="27" s="1"/>
  <c r="AO23" i="14"/>
  <c r="AN18" i="14"/>
  <c r="C12" i="31"/>
  <c r="C11" i="31"/>
  <c r="AM18" i="28"/>
  <c r="AN23" i="28"/>
  <c r="AJ23" i="9"/>
  <c r="AI18" i="9"/>
  <c r="AO23" i="32"/>
  <c r="AN18" i="32"/>
  <c r="AM19" i="25"/>
  <c r="H10" i="25" s="1"/>
  <c r="AN24" i="25"/>
  <c r="AK18" i="10"/>
  <c r="C8" i="10" s="1"/>
  <c r="AL23" i="10"/>
  <c r="AN18" i="30"/>
  <c r="AO23" i="30"/>
  <c r="C10" i="31"/>
  <c r="C13" i="31"/>
  <c r="AP18" i="31"/>
  <c r="AQ23" i="31"/>
  <c r="AO23" i="26"/>
  <c r="AN18" i="26"/>
  <c r="AM18" i="34" l="1"/>
  <c r="AN23" i="34"/>
  <c r="C2" i="10"/>
  <c r="C9" i="10" s="1"/>
  <c r="C12" i="10" s="1"/>
  <c r="AP23" i="14"/>
  <c r="AO18" i="14"/>
  <c r="C8" i="14" s="1"/>
  <c r="C7" i="14"/>
  <c r="C2" i="14"/>
  <c r="C9" i="14" s="1"/>
  <c r="AJ18" i="9"/>
  <c r="AK23" i="9"/>
  <c r="AO23" i="28"/>
  <c r="AN18" i="28"/>
  <c r="C7" i="10"/>
  <c r="C11" i="10" s="1"/>
  <c r="AO18" i="26"/>
  <c r="AP23" i="26"/>
  <c r="C7" i="26"/>
  <c r="C8" i="26"/>
  <c r="C2" i="26"/>
  <c r="C9" i="26" s="1"/>
  <c r="AO18" i="30"/>
  <c r="C8" i="30" s="1"/>
  <c r="AP23" i="30"/>
  <c r="AP23" i="32"/>
  <c r="AO18" i="32"/>
  <c r="C7" i="32" s="1"/>
  <c r="AM23" i="10"/>
  <c r="AL18" i="10"/>
  <c r="AR23" i="31"/>
  <c r="AQ18" i="31"/>
  <c r="AO24" i="25"/>
  <c r="AN19" i="25"/>
  <c r="C8" i="32" l="1"/>
  <c r="C2" i="32"/>
  <c r="C9" i="32" s="1"/>
  <c r="C11" i="32" s="1"/>
  <c r="AN18" i="34"/>
  <c r="AO23" i="34"/>
  <c r="C10" i="10"/>
  <c r="C13" i="14"/>
  <c r="C10" i="14"/>
  <c r="C11" i="14"/>
  <c r="C7" i="30"/>
  <c r="AQ23" i="14"/>
  <c r="AQ18" i="14" s="1"/>
  <c r="AP18" i="14"/>
  <c r="C12" i="14"/>
  <c r="C13" i="10"/>
  <c r="AP23" i="28"/>
  <c r="AO18" i="28"/>
  <c r="C2" i="30"/>
  <c r="C9" i="30" s="1"/>
  <c r="C12" i="30" s="1"/>
  <c r="AK18" i="9"/>
  <c r="AL23" i="9"/>
  <c r="AO19" i="25"/>
  <c r="C7" i="25" s="1"/>
  <c r="AP24" i="25"/>
  <c r="C13" i="26"/>
  <c r="C10" i="26"/>
  <c r="C12" i="26"/>
  <c r="C11" i="26"/>
  <c r="AP18" i="26"/>
  <c r="AQ23" i="26"/>
  <c r="AQ18" i="26" s="1"/>
  <c r="AP18" i="32"/>
  <c r="AQ23" i="32"/>
  <c r="AQ18" i="32" s="1"/>
  <c r="AP18" i="30"/>
  <c r="AQ23" i="30"/>
  <c r="AQ18" i="30" s="1"/>
  <c r="AM18" i="10"/>
  <c r="AN23" i="10"/>
  <c r="AN18" i="10" s="1"/>
  <c r="C13" i="32" l="1"/>
  <c r="C10" i="32"/>
  <c r="C12" i="32"/>
  <c r="AO18" i="34"/>
  <c r="AP23" i="34"/>
  <c r="C8" i="25"/>
  <c r="C2" i="25"/>
  <c r="C9" i="25" s="1"/>
  <c r="C11" i="25" s="1"/>
  <c r="C13" i="30"/>
  <c r="C11" i="30"/>
  <c r="C10" i="30"/>
  <c r="H10" i="26"/>
  <c r="H13" i="26" s="1"/>
  <c r="AL18" i="9"/>
  <c r="AM23" i="9"/>
  <c r="AQ23" i="28"/>
  <c r="N13" i="28" s="1"/>
  <c r="C2" i="28" s="1"/>
  <c r="C9" i="28" s="1"/>
  <c r="AP18" i="28"/>
  <c r="AO18" i="10"/>
  <c r="AP19" i="25"/>
  <c r="AQ24" i="25"/>
  <c r="AQ23" i="34" l="1"/>
  <c r="AP18" i="34"/>
  <c r="C8" i="34"/>
  <c r="C2" i="34"/>
  <c r="C9" i="34" s="1"/>
  <c r="C10" i="34" s="1"/>
  <c r="C7" i="34"/>
  <c r="C7" i="28"/>
  <c r="C13" i="28" s="1"/>
  <c r="C8" i="28"/>
  <c r="C12" i="28" s="1"/>
  <c r="C12" i="25"/>
  <c r="C10" i="25"/>
  <c r="C13" i="25"/>
  <c r="AQ18" i="28"/>
  <c r="AR23" i="28"/>
  <c r="AM18" i="9"/>
  <c r="AN23" i="9"/>
  <c r="AN18" i="9" s="1"/>
  <c r="C7" i="9"/>
  <c r="C8" i="9"/>
  <c r="C2" i="9"/>
  <c r="C9" i="9" s="1"/>
  <c r="C10" i="28"/>
  <c r="AQ19" i="25"/>
  <c r="H11" i="25" s="1"/>
  <c r="H13" i="25" s="1"/>
  <c r="AR24" i="25"/>
  <c r="AR19" i="25" s="1"/>
  <c r="C11" i="34" l="1"/>
  <c r="C13" i="34"/>
  <c r="C12" i="34"/>
  <c r="AR23" i="34"/>
  <c r="AR18" i="34" s="1"/>
  <c r="AQ18" i="34"/>
  <c r="C11" i="28"/>
  <c r="C12" i="9"/>
  <c r="C11" i="9"/>
  <c r="C10" i="9"/>
  <c r="C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tc={790B5977-B111-4F24-BD8A-9FBB30785F34}</author>
    <author>tc={B183F8FC-710F-4DB9-BEB1-06088A669B47}</author>
    <author>tc={2C861FE9-0003-4A15-9FF0-F78678586EC1}</author>
  </authors>
  <commentList>
    <comment ref="Y59" authorId="0" shapeId="0" xr:uid="{790B5977-B111-4F24-BD8A-9FBB30785F3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 due to car problems
</t>
      </text>
    </comment>
    <comment ref="S67" authorId="1" shapeId="0" xr:uid="{B183F8FC-710F-4DB9-BEB1-06088A669B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has to take g.ma to the doctors
</t>
      </text>
    </comment>
    <comment ref="AD76" authorId="2" shapeId="0" xr:uid="{2C861FE9-0003-4A15-9FF0-F78678586E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came in at 12:45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tc={2D09CD43-5D50-408D-8DA5-C572EB79E58B}</author>
  </authors>
  <commentList>
    <comment ref="O86" authorId="0" shapeId="0" xr:uid="{2D09CD43-5D50-408D-8DA5-C572EB79E5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Sally going on vaction 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tc={B2CD9671-046A-40CD-85F3-288470F75B2C}</author>
    <author>tc={7CAA41FF-61DF-4918-A2AE-F061C3C01C27}</author>
    <author>tc={227064F3-61E4-4EDD-BC19-709064D78CFE}</author>
  </authors>
  <commentList>
    <comment ref="AJ56" authorId="0" shapeId="0" xr:uid="{B2CD9671-046A-40CD-85F3-288470F75B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Left early to go the mechanic
</t>
      </text>
    </comment>
    <comment ref="Z61" authorId="1" shapeId="0" xr:uid="{7CAA41FF-61DF-4918-A2AE-F061C3C01C2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had to take care of sick sister
</t>
      </text>
    </comment>
    <comment ref="AB85" authorId="2" shapeId="0" xr:uid="{227064F3-61E4-4EDD-BC19-709064D78C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came late, has to leave early to make the train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tc={D13F6F71-E5CE-4C56-88ED-429E5721FF4D}</author>
    <author>tc={18B3273B-B4A7-4E95-B867-9BAE6C089DAB}</author>
  </authors>
  <commentList>
    <comment ref="AD44" authorId="0" shapeId="0" xr:uid="{D13F6F71-E5CE-4C56-88ED-429E5721FF4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approved on 9/4, going abroad 
</t>
      </text>
    </comment>
    <comment ref="AR59" authorId="1" shapeId="0" xr:uid="{18B3273B-B4A7-4E95-B867-9BAE6C089D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given approval on 9/4
</t>
      </text>
    </comment>
  </commentList>
</comments>
</file>

<file path=xl/sharedStrings.xml><?xml version="1.0" encoding="utf-8"?>
<sst xmlns="http://schemas.openxmlformats.org/spreadsheetml/2006/main" count="5202" uniqueCount="703">
  <si>
    <t>REP</t>
  </si>
  <si>
    <t>Team Lead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</si>
  <si>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</si>
  <si>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</si>
  <si>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</si>
  <si>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</si>
  <si>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</si>
  <si>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</si>
  <si>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</si>
  <si>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</si>
  <si>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</si>
  <si>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</si>
  <si>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</si>
  <si>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</si>
  <si>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Overall</t>
  </si>
  <si>
    <t>Accrued PTOs</t>
  </si>
  <si>
    <t>PD</t>
  </si>
  <si>
    <t>UD</t>
  </si>
  <si>
    <t>Francis Soriano</t>
  </si>
  <si>
    <t>Gerard Molnar</t>
  </si>
  <si>
    <t>Kathy Le</t>
  </si>
  <si>
    <t>Megan Ching</t>
  </si>
  <si>
    <t>Salim Belarbi</t>
  </si>
  <si>
    <t>Sonia Fazel</t>
  </si>
  <si>
    <t>Susana Medina</t>
  </si>
  <si>
    <t>Alejandro Diaz</t>
  </si>
  <si>
    <t>Artin Azimi</t>
  </si>
  <si>
    <t>Bijan Rahman</t>
  </si>
  <si>
    <t>Courtney Hernandez</t>
  </si>
  <si>
    <t>Juan Vargas</t>
  </si>
  <si>
    <t>Justin Diego</t>
  </si>
  <si>
    <t>Kevin Kim</t>
  </si>
  <si>
    <t>Martin Ankovic</t>
  </si>
  <si>
    <t>Nino Jananashvili</t>
  </si>
  <si>
    <t>Patricia Agraz</t>
  </si>
  <si>
    <t>Shubhla Bhatia</t>
  </si>
  <si>
    <t>Sukanya Das</t>
  </si>
  <si>
    <t>Swati Gupta</t>
  </si>
  <si>
    <t>Traka Tran</t>
  </si>
  <si>
    <t>Anthony Turner</t>
  </si>
  <si>
    <t>Han Vu</t>
  </si>
  <si>
    <t>Harrison Nguyen</t>
  </si>
  <si>
    <t>Jennifer La</t>
  </si>
  <si>
    <t>Jomarc Avides</t>
  </si>
  <si>
    <t>Love Patel</t>
  </si>
  <si>
    <t>Mai Ly</t>
  </si>
  <si>
    <t>Sean Vernard</t>
  </si>
  <si>
    <t>Sebastian Figueroa</t>
  </si>
  <si>
    <t>Swarali Sathe</t>
  </si>
  <si>
    <t>Vincenzo Aquila</t>
  </si>
  <si>
    <t>Zohal Amiri</t>
  </si>
  <si>
    <t>Akanimo Akpan</t>
  </si>
  <si>
    <t>Andrew Arabejo</t>
  </si>
  <si>
    <t>Anthony Robles</t>
  </si>
  <si>
    <t>Catherine De La Rosa</t>
  </si>
  <si>
    <t>David Nguyen</t>
  </si>
  <si>
    <t>David Verdeflor</t>
  </si>
  <si>
    <t>Elizabeth Roflox</t>
  </si>
  <si>
    <t>Leila Lahidji</t>
  </si>
  <si>
    <t>Loren Hume</t>
  </si>
  <si>
    <t>Miranda Samson</t>
  </si>
  <si>
    <t>Priya McCluskey</t>
  </si>
  <si>
    <t>Sai Ane</t>
  </si>
  <si>
    <t>Allison Washington</t>
  </si>
  <si>
    <t>Amanda Mogannam</t>
  </si>
  <si>
    <t>Angelo Lanham</t>
  </si>
  <si>
    <t>Benjamin Young</t>
  </si>
  <si>
    <t>Dntrell Randolph</t>
  </si>
  <si>
    <t>Jacob Gil</t>
  </si>
  <si>
    <t>Janet Rudy</t>
  </si>
  <si>
    <t>Jomar Consolacion</t>
  </si>
  <si>
    <t>Kevin Subijano</t>
  </si>
  <si>
    <t>Nidhi Mehta</t>
  </si>
  <si>
    <t>Sarah Bungcayao</t>
  </si>
  <si>
    <t>Dayna Cabrera</t>
  </si>
  <si>
    <t>Maria Obaldo</t>
  </si>
  <si>
    <t>Alejandro Mendez</t>
  </si>
  <si>
    <t>Amandeep Mathuru</t>
  </si>
  <si>
    <t>Brian Magbanua</t>
  </si>
  <si>
    <t>Dianne Esquivias</t>
  </si>
  <si>
    <t>Ekaterina Lyamtseva</t>
  </si>
  <si>
    <t>Gurmeet Grover</t>
  </si>
  <si>
    <t>John Huynh</t>
  </si>
  <si>
    <t>Kathy Heath</t>
  </si>
  <si>
    <t>Kevin Hong</t>
  </si>
  <si>
    <t>Leeonna Colter</t>
  </si>
  <si>
    <t>Michael DiLeonardo</t>
  </si>
  <si>
    <t>Monique Esparza</t>
  </si>
  <si>
    <t>Mukta Bhardwaj</t>
  </si>
  <si>
    <t>NEHA BISSA</t>
  </si>
  <si>
    <t>Raymond Finley</t>
  </si>
  <si>
    <t>Wilter Tecson</t>
  </si>
  <si>
    <t>Adrian Carrington-Musci</t>
  </si>
  <si>
    <t>Adolfo Escalante</t>
  </si>
  <si>
    <t>Amrit Prasad</t>
  </si>
  <si>
    <t>Antar Morrar</t>
  </si>
  <si>
    <t>Arjel Agustin</t>
  </si>
  <si>
    <t>Christopher Urena</t>
  </si>
  <si>
    <t>Corinna Cho</t>
  </si>
  <si>
    <t>Jamie Cabrinha-Richardson</t>
  </si>
  <si>
    <t>Josephine Bejarano</t>
  </si>
  <si>
    <t>Juhi Chokshi</t>
  </si>
  <si>
    <t>Mervin Rosal</t>
  </si>
  <si>
    <t>Nibu Abraham</t>
  </si>
  <si>
    <t>Paulina Santos</t>
  </si>
  <si>
    <t>Sheeva Ashraf</t>
  </si>
  <si>
    <t>Vanessa Liu</t>
  </si>
  <si>
    <t>Paul Aldama</t>
  </si>
  <si>
    <t>Abel Kabigting</t>
  </si>
  <si>
    <t>Amy Twilegar</t>
  </si>
  <si>
    <t>Debbie Lau</t>
  </si>
  <si>
    <t>Mara Getz</t>
  </si>
  <si>
    <t>Ayse Arscan</t>
  </si>
  <si>
    <t>Marissa Ahmadkhani</t>
  </si>
  <si>
    <t>Sheyna Patel</t>
  </si>
  <si>
    <t>Betty Yang</t>
  </si>
  <si>
    <t>Kendall Wilkerson</t>
  </si>
  <si>
    <t>Michael Pachas</t>
  </si>
  <si>
    <t>Joshua Pringle</t>
  </si>
  <si>
    <t>Devan Walker</t>
  </si>
  <si>
    <t>Andres Garcia</t>
  </si>
  <si>
    <t>Lynn (Jee) Kang</t>
  </si>
  <si>
    <t>Sunny Atencio</t>
  </si>
  <si>
    <t>Jacob Abbott</t>
  </si>
  <si>
    <t>Rahib Hamidi</t>
  </si>
  <si>
    <t>Soraya Watson</t>
  </si>
  <si>
    <t>Jason Leung</t>
  </si>
  <si>
    <t>Marisa Schneider</t>
  </si>
  <si>
    <t>Tannaz Anvari</t>
  </si>
  <si>
    <t>Sri Harsha Parimi</t>
  </si>
  <si>
    <t>Dhanshri Pagar</t>
  </si>
  <si>
    <t>Gabriel Barrera</t>
  </si>
  <si>
    <t>Brandon Poe</t>
  </si>
  <si>
    <t>Froilan Veloso</t>
  </si>
  <si>
    <t>Steven Stello</t>
  </si>
  <si>
    <t>Safi Azizi</t>
  </si>
  <si>
    <t>Aleena Iqbal</t>
  </si>
  <si>
    <t>Janelle Wingfield</t>
  </si>
  <si>
    <t>Cesar Mendoza</t>
  </si>
  <si>
    <t>Kimo Hafez</t>
  </si>
  <si>
    <t>Maria Rom</t>
  </si>
  <si>
    <t>Jon Weigel</t>
  </si>
  <si>
    <t>Jimmy Dang</t>
  </si>
  <si>
    <t>Sarah Wingfield</t>
  </si>
  <si>
    <t>Jyoti Riwaria</t>
  </si>
  <si>
    <t>Alfie Reyes</t>
  </si>
  <si>
    <t>Bryan Garcia</t>
  </si>
  <si>
    <t>Sahar Hassan</t>
  </si>
  <si>
    <t>Vandit Modi</t>
  </si>
  <si>
    <t>Alex Conception</t>
  </si>
  <si>
    <t>Timothy O'connor</t>
  </si>
  <si>
    <t>Zach Turminini</t>
  </si>
  <si>
    <t>Iana Lopatiuc</t>
  </si>
  <si>
    <t>Dallas Baker</t>
  </si>
  <si>
    <t>Jose Frausto</t>
  </si>
  <si>
    <t>Aastha Mittal</t>
  </si>
  <si>
    <t>Tosha Smith</t>
  </si>
  <si>
    <t>Toan Nguyen</t>
  </si>
  <si>
    <t>Joel Curlee</t>
  </si>
  <si>
    <t>Craig Yory</t>
  </si>
  <si>
    <t>Karina Macias</t>
  </si>
  <si>
    <t>Apurva Patelia</t>
  </si>
  <si>
    <t>Sioeli Kaho</t>
  </si>
  <si>
    <t>Amima Mir</t>
  </si>
  <si>
    <t>Yen Nhu Hoang Mai</t>
  </si>
  <si>
    <t>Mario Castaneda</t>
  </si>
  <si>
    <t>Sabrina Guzman</t>
  </si>
  <si>
    <t>Darrel Dumlao</t>
  </si>
  <si>
    <t>Najibullah Azizi</t>
  </si>
  <si>
    <t>Poonam Kapoor</t>
  </si>
  <si>
    <t>Sherrill Ann Salom</t>
  </si>
  <si>
    <t>Celeste Rangel</t>
  </si>
  <si>
    <t>Michael Stevens</t>
  </si>
  <si>
    <t>Neveen Al koka Mourad</t>
  </si>
  <si>
    <t>Dipti Deshmuk</t>
  </si>
  <si>
    <t>Mary Ngep</t>
  </si>
  <si>
    <t>Jessica Zielazowski</t>
  </si>
  <si>
    <t>Joyce� Luk</t>
  </si>
  <si>
    <t>Segun Giwa</t>
  </si>
  <si>
    <t>Alejandro Ruiz</t>
  </si>
  <si>
    <t>Akhil Puri</t>
  </si>
  <si>
    <t>Vester Robester</t>
  </si>
  <si>
    <t>Eric Truong</t>
  </si>
  <si>
    <t>Derricka Landis</t>
  </si>
  <si>
    <t>Saher Ebadi</t>
  </si>
  <si>
    <t>Akash Jhamat</t>
  </si>
  <si>
    <t>Anshul Sharma</t>
  </si>
  <si>
    <t>Arturo Benitez Zarco</t>
  </si>
  <si>
    <t>Buford Brown</t>
  </si>
  <si>
    <t>Daanish Hazarika</t>
  </si>
  <si>
    <t>Dinh Ho</t>
  </si>
  <si>
    <t>Keith McElvain</t>
  </si>
  <si>
    <t>Ena Martinez Campos</t>
  </si>
  <si>
    <t>Irakli Garakanidze</t>
  </si>
  <si>
    <t>Isaac Holloway</t>
  </si>
  <si>
    <t>Jesse Barreda</t>
  </si>
  <si>
    <t>Kanika Smallwood</t>
  </si>
  <si>
    <t>Katie Kang</t>
  </si>
  <si>
    <t>Kirtan Patel</t>
  </si>
  <si>
    <t>Marc Landy</t>
  </si>
  <si>
    <t>Mark Panelo</t>
  </si>
  <si>
    <t>Molly Sams</t>
  </si>
  <si>
    <t>Nagashree Bhat</t>
  </si>
  <si>
    <t>Nargiza Tulaganova</t>
  </si>
  <si>
    <t>Nazia Farheen</t>
  </si>
  <si>
    <t>Reshmarani Powar</t>
  </si>
  <si>
    <t>Roberto Artega</t>
  </si>
  <si>
    <t>Vernesha Potts</t>
  </si>
  <si>
    <t>Wojed Hashemi</t>
  </si>
  <si>
    <t>Adair Rivera</t>
  </si>
  <si>
    <t>Anahi Ojeda</t>
  </si>
  <si>
    <t>Andrew Bartunek</t>
  </si>
  <si>
    <t>Billy Regalado</t>
  </si>
  <si>
    <t>Daniel Morales</t>
  </si>
  <si>
    <t>Deepa Revankar</t>
  </si>
  <si>
    <t>Dianalyne Cereno</t>
  </si>
  <si>
    <t>Kenneth Lau</t>
  </si>
  <si>
    <t>Leng Sok</t>
  </si>
  <si>
    <t>Maggie Kothmann</t>
  </si>
  <si>
    <t>Paul Lesevic</t>
  </si>
  <si>
    <t>Shehnila Zuberi</t>
  </si>
  <si>
    <t>Steven Fowlkes</t>
  </si>
  <si>
    <t>Nitin Chand</t>
  </si>
  <si>
    <t>Abe Nevin</t>
  </si>
  <si>
    <t>Aurora Zarate</t>
  </si>
  <si>
    <t>Cassell Henry</t>
  </si>
  <si>
    <t>Chrystle Ayson</t>
  </si>
  <si>
    <t>David Devilla</t>
  </si>
  <si>
    <t>Diana Brown</t>
  </si>
  <si>
    <t>Jacky Wu</t>
  </si>
  <si>
    <t>Jan Goldstein</t>
  </si>
  <si>
    <t>Kayla Perkins</t>
  </si>
  <si>
    <t>Maria Miller</t>
  </si>
  <si>
    <t>Michael Chen</t>
  </si>
  <si>
    <t>Moayad Amer</t>
  </si>
  <si>
    <t>Nishaben Shah</t>
  </si>
  <si>
    <t>Reathy Chay</t>
  </si>
  <si>
    <t>Reeti Raswant</t>
  </si>
  <si>
    <t>Sam Harman</t>
  </si>
  <si>
    <t>Sunita Chatterjee</t>
  </si>
  <si>
    <t>Stanwyck Frost</t>
  </si>
  <si>
    <t>Tam Tran</t>
  </si>
  <si>
    <t>Huajun Huang (Tommy)</t>
  </si>
  <si>
    <t>Tunajjina Khandaker (Toonan)</t>
  </si>
  <si>
    <t>Christopher Resurreccion</t>
  </si>
  <si>
    <t>Blacy Padlan</t>
  </si>
  <si>
    <t>Farshad Fallah</t>
  </si>
  <si>
    <t>Debanni Bhattacharya</t>
  </si>
  <si>
    <t>Kateryna Pfeiffer</t>
  </si>
  <si>
    <t>Richard Mccollough</t>
  </si>
  <si>
    <t>Edward Balderas</t>
  </si>
  <si>
    <t>Ryan Pantaluan</t>
  </si>
  <si>
    <t>Raoul Anonas</t>
  </si>
  <si>
    <t>Glenn de los Santos</t>
  </si>
  <si>
    <t>Emiliana Martin</t>
  </si>
  <si>
    <t>Folauhola Vaitohi</t>
  </si>
  <si>
    <t>Gulmira Tukesheva</t>
  </si>
  <si>
    <t>Tom Thuy Nguyen</t>
  </si>
  <si>
    <t>Linda Thuy Luu</t>
  </si>
  <si>
    <t>Sean Lara</t>
  </si>
  <si>
    <t>Yesenia Arellano</t>
  </si>
  <si>
    <t>Boonlert Somboontham</t>
  </si>
  <si>
    <t>Adam Nguyen</t>
  </si>
  <si>
    <t>Kiana Allen</t>
  </si>
  <si>
    <t>Christine Zabarouskaya</t>
  </si>
  <si>
    <t>Stefan Huynh</t>
  </si>
  <si>
    <t>Pierre Araman</t>
  </si>
  <si>
    <t>Geena Campos</t>
  </si>
  <si>
    <t>Omar Koraitem</t>
  </si>
  <si>
    <t>Taylor Gribble</t>
  </si>
  <si>
    <t>Angelina Diaz</t>
  </si>
  <si>
    <t>Elrashid Elzein</t>
  </si>
  <si>
    <t>Housne Mubarak Stanikzai</t>
  </si>
  <si>
    <t>Jasmine Craig</t>
  </si>
  <si>
    <t>Joshua Lee</t>
  </si>
  <si>
    <t>Lohrie May Arruiza</t>
  </si>
  <si>
    <t>Luke Williams</t>
  </si>
  <si>
    <t>Mathan Jayme</t>
  </si>
  <si>
    <t>Mona Jaiswal</t>
  </si>
  <si>
    <t>Rondall Leggett</t>
  </si>
  <si>
    <t>Shareice Owens</t>
  </si>
  <si>
    <t>Thanu Thavasi Perumal</t>
  </si>
  <si>
    <t>Warren Bacal</t>
  </si>
  <si>
    <t>Aiden Kazemi Daliri</t>
  </si>
  <si>
    <t>Adel Abdullah</t>
  </si>
  <si>
    <t>Deepthi Chennareddy</t>
  </si>
  <si>
    <t>Isha Goel</t>
  </si>
  <si>
    <t>Milly Roy</t>
  </si>
  <si>
    <t>Neha Prasad</t>
  </si>
  <si>
    <t>Sapna Fnu</t>
  </si>
  <si>
    <t>Noel Duvall</t>
  </si>
  <si>
    <t>Samir Maharramov</t>
  </si>
  <si>
    <t>Gozde Tekdas</t>
  </si>
  <si>
    <t>Andrew Sullivan</t>
  </si>
  <si>
    <t>Angelina Alvarez</t>
  </si>
  <si>
    <t>Britany Carrasco</t>
  </si>
  <si>
    <t>Emily Verrinder</t>
  </si>
  <si>
    <t>Jason Louise Volcimus</t>
  </si>
  <si>
    <t>Kavin Tjhan</t>
  </si>
  <si>
    <t>Mrudula Gandhi</t>
  </si>
  <si>
    <t>Nora Navarro Smith</t>
  </si>
  <si>
    <t>Priyanka Sinala</t>
  </si>
  <si>
    <t>Zohra Nevin</t>
  </si>
  <si>
    <t>Jonathan Chaplin</t>
  </si>
  <si>
    <t>Ahmed Mostafa</t>
  </si>
  <si>
    <t>Alden Romero</t>
  </si>
  <si>
    <t>Amanda Simoes</t>
  </si>
  <si>
    <t>Anjana Shaji</t>
  </si>
  <si>
    <t>Breeanna Beach</t>
  </si>
  <si>
    <t>Cortland Mangio-Gonzales</t>
  </si>
  <si>
    <t>Ivana Wu</t>
  </si>
  <si>
    <t>Jean-Pierre Nonnet</t>
  </si>
  <si>
    <t>Joel Reynada</t>
  </si>
  <si>
    <t>Josiah Collinge</t>
  </si>
  <si>
    <t>Justin Bermudes</t>
  </si>
  <si>
    <t>Kazi Kazi Ahmed</t>
  </si>
  <si>
    <t>Marcus Pereira</t>
  </si>
  <si>
    <t>Michael Drozdiak</t>
  </si>
  <si>
    <t>Michael O'neill</t>
  </si>
  <si>
    <t>Rubi Rocha</t>
  </si>
  <si>
    <t>Santona Shakya</t>
  </si>
  <si>
    <t>Stephanie Garcia</t>
  </si>
  <si>
    <t>Steven Alvarado</t>
  </si>
  <si>
    <t>Tanietsha Tims</t>
  </si>
  <si>
    <t>Vitalie Lopatiuc</t>
  </si>
  <si>
    <t>Ariyauna Prater</t>
  </si>
  <si>
    <t>Breno Muller</t>
  </si>
  <si>
    <t>Crystal Moreno</t>
  </si>
  <si>
    <t>David Won</t>
  </si>
  <si>
    <t>Delilah Calderon</t>
  </si>
  <si>
    <t>Dilek Studzinski</t>
  </si>
  <si>
    <t>Jaelyn Ordonio</t>
  </si>
  <si>
    <t>Jessie Luevanos</t>
  </si>
  <si>
    <t>Kaelyn Yoder</t>
  </si>
  <si>
    <t>Lauren Barnett</t>
  </si>
  <si>
    <t>Marlena Rico</t>
  </si>
  <si>
    <t>Melissa Ac Garcia</t>
  </si>
  <si>
    <t>Melissa Singleton</t>
  </si>
  <si>
    <t>Mike Alvarado</t>
  </si>
  <si>
    <t>Thy Nguyen</t>
  </si>
  <si>
    <t>Tiffanie Buitrago</t>
  </si>
  <si>
    <t>Vanessa Barajas</t>
  </si>
  <si>
    <t>Vincent Bach</t>
  </si>
  <si>
    <t>Zita Mezei</t>
  </si>
  <si>
    <t>Emelder Price</t>
  </si>
  <si>
    <t>Michael Doi</t>
  </si>
  <si>
    <t>Tamer Hegab</t>
  </si>
  <si>
    <t>Ali Mohamoud</t>
  </si>
  <si>
    <t>Samuel Hatfield</t>
  </si>
  <si>
    <t>Justin Almogela</t>
  </si>
  <si>
    <t>Grant Saechao</t>
  </si>
  <si>
    <t>Scott Thomas Lehrer</t>
  </si>
  <si>
    <t>Ryan Serafin</t>
  </si>
  <si>
    <t>Michael Leighton Stollard</t>
  </si>
  <si>
    <t>Jerel Ancheta</t>
  </si>
  <si>
    <t>Muhammad Kamran</t>
  </si>
  <si>
    <t>Francisco Sanchez</t>
  </si>
  <si>
    <t>Ruby Zhao</t>
  </si>
  <si>
    <t>Richard Ayalin</t>
  </si>
  <si>
    <t>Edith Nava</t>
  </si>
  <si>
    <t>Alice Lee</t>
  </si>
  <si>
    <t>Eduardo Valadez</t>
  </si>
  <si>
    <t>Danielle Bond</t>
  </si>
  <si>
    <t>Jay Maurice Vasquez</t>
  </si>
  <si>
    <t>Shruti Singh</t>
  </si>
  <si>
    <t>Gabriel Paul Alvarez</t>
  </si>
  <si>
    <t>Hasan Ozturk</t>
  </si>
  <si>
    <t>Rosalie Anne Macias</t>
  </si>
  <si>
    <t>Amanpreet Singh</t>
  </si>
  <si>
    <t>Shela Duong</t>
  </si>
  <si>
    <t>Elayna Bartel</t>
  </si>
  <si>
    <t>Frank Zepeda</t>
  </si>
  <si>
    <t>Jeremy Dilley</t>
  </si>
  <si>
    <t>Neha Gupta</t>
  </si>
  <si>
    <t>Daniel Milunovic </t>
  </si>
  <si>
    <t>Martha E. Ventura</t>
  </si>
  <si>
    <t>Duc Luong</t>
  </si>
  <si>
    <t>Yun-Feng Zhao </t>
  </si>
  <si>
    <t>Damon Jones </t>
  </si>
  <si>
    <t>David Mai </t>
  </si>
  <si>
    <t>Jacqueline Moss </t>
  </si>
  <si>
    <t>Wesley L. Branner </t>
  </si>
  <si>
    <t>Nishat Wahid </t>
  </si>
  <si>
    <t>Carlene Zanger </t>
  </si>
  <si>
    <t>Tarashmani Romana </t>
  </si>
  <si>
    <t>Jennifer Le </t>
  </si>
  <si>
    <t>Dean Hakim</t>
  </si>
  <si>
    <t>Tawni Cassini</t>
  </si>
  <si>
    <t>Nicholas Lindsey</t>
  </si>
  <si>
    <t>Giovanni Sanchez</t>
  </si>
  <si>
    <t>David Matthew Bailey</t>
  </si>
  <si>
    <t>Raymond Avila</t>
  </si>
  <si>
    <t>Floriano Carlos Gomes de Vasconcelos</t>
  </si>
  <si>
    <t>Xi Huang</t>
  </si>
  <si>
    <t>Rashmi Mahadevan</t>
  </si>
  <si>
    <t>Bryan Bridgeman</t>
  </si>
  <si>
    <t>Robert Read</t>
  </si>
  <si>
    <t>Lisa Ho</t>
  </si>
  <si>
    <t>Jesse Vanmeter</t>
  </si>
  <si>
    <t>Yulisa Diaz</t>
  </si>
  <si>
    <t>Jessica Nguyen</t>
  </si>
  <si>
    <t>Jeanette Isabel Medina</t>
  </si>
  <si>
    <t>Leah Mieso</t>
  </si>
  <si>
    <t>Abdulmosawer Ayobi</t>
  </si>
  <si>
    <t>James Bryand</t>
  </si>
  <si>
    <t>Fabian De Leon</t>
  </si>
  <si>
    <t>Karen Delarosa</t>
  </si>
  <si>
    <t>Michael Green</t>
  </si>
  <si>
    <t>Paul Vela</t>
  </si>
  <si>
    <t>Avtar Singh</t>
  </si>
  <si>
    <t>James Wade</t>
  </si>
  <si>
    <t>Lizet Segura</t>
  </si>
  <si>
    <t>Justin Wong</t>
  </si>
  <si>
    <t>Eshino Kalonda</t>
  </si>
  <si>
    <t>Kymeira Stewart</t>
  </si>
  <si>
    <t>Jazlyn Evangelista</t>
  </si>
  <si>
    <t>Vivan Tran</t>
  </si>
  <si>
    <t>UD/PD tracker</t>
  </si>
  <si>
    <t>Total</t>
  </si>
  <si>
    <t>Rep</t>
  </si>
  <si>
    <t>Hours Lost</t>
  </si>
  <si>
    <t>UD/PD</t>
  </si>
  <si>
    <t>Name</t>
  </si>
  <si>
    <t>Lead</t>
  </si>
  <si>
    <t>Workflow</t>
  </si>
  <si>
    <t>Location</t>
  </si>
  <si>
    <t>SRT ID</t>
  </si>
  <si>
    <t>Shift</t>
  </si>
  <si>
    <t>Roll On Date</t>
  </si>
  <si>
    <t>Roll Off</t>
  </si>
  <si>
    <t>Total PD/UD</t>
  </si>
  <si>
    <t>Total Partial Days</t>
  </si>
  <si>
    <t>Total days off</t>
  </si>
  <si>
    <t>Vendor</t>
  </si>
  <si>
    <t>EID</t>
  </si>
  <si>
    <t>CDP</t>
  </si>
  <si>
    <t>Notes</t>
  </si>
  <si>
    <t>Albert Alindogan</t>
  </si>
  <si>
    <t>Civic</t>
  </si>
  <si>
    <t>MVW 391</t>
  </si>
  <si>
    <t>AM</t>
  </si>
  <si>
    <t>albert.alindogan</t>
  </si>
  <si>
    <t>Alvin Tran</t>
  </si>
  <si>
    <t>alvin.tran</t>
  </si>
  <si>
    <t>An Nguyen</t>
  </si>
  <si>
    <t>an.b.nguyen</t>
  </si>
  <si>
    <t>Bonnie Light</t>
  </si>
  <si>
    <t>bonnie.light</t>
  </si>
  <si>
    <t>Brenda Ceja</t>
  </si>
  <si>
    <t>brenda.ceja</t>
  </si>
  <si>
    <t>buford.brown</t>
  </si>
  <si>
    <t>David Sakamoto</t>
  </si>
  <si>
    <t>david.sakamoto</t>
  </si>
  <si>
    <t>Elena Velasquez</t>
  </si>
  <si>
    <t>elena.velasquez</t>
  </si>
  <si>
    <t>Giliannie De Castro</t>
  </si>
  <si>
    <t>g.castro.rodriguez</t>
  </si>
  <si>
    <t>Gwendoline Diaz</t>
  </si>
  <si>
    <t>gwendoline.diaz</t>
  </si>
  <si>
    <t>Harold Cao</t>
  </si>
  <si>
    <t>harold.cao</t>
  </si>
  <si>
    <t>Jenilyn Mata</t>
  </si>
  <si>
    <t>jenilyn.mata</t>
  </si>
  <si>
    <t>Jeranica Zablan</t>
  </si>
  <si>
    <t>jeranica.zablan</t>
  </si>
  <si>
    <t>x</t>
  </si>
  <si>
    <t>Kevin Ly</t>
  </si>
  <si>
    <t>k.a.ly</t>
  </si>
  <si>
    <t>kevin.subijano</t>
  </si>
  <si>
    <t>QA</t>
  </si>
  <si>
    <t>k.allen</t>
  </si>
  <si>
    <t>Leilani Lopez</t>
  </si>
  <si>
    <t>leilani.lopez</t>
  </si>
  <si>
    <t>Lesly Arellano</t>
  </si>
  <si>
    <t>lesly.arellano.pina</t>
  </si>
  <si>
    <t>Lizaveta Verte</t>
  </si>
  <si>
    <t>l.verte</t>
  </si>
  <si>
    <t>Lucy Zheng</t>
  </si>
  <si>
    <t>lucy.zheng</t>
  </si>
  <si>
    <t>Mark Medalle</t>
  </si>
  <si>
    <t>mark.medalle</t>
  </si>
  <si>
    <t>Monique Maldonado</t>
  </si>
  <si>
    <t>monique.maldonado</t>
  </si>
  <si>
    <t>Rachelle Balili</t>
  </si>
  <si>
    <t>rachelle.balili</t>
  </si>
  <si>
    <t>Roman Tapia</t>
  </si>
  <si>
    <t>r.tapia.fernandez</t>
  </si>
  <si>
    <t>Samantha Caravez</t>
  </si>
  <si>
    <t>s.montiel.caravez</t>
  </si>
  <si>
    <t>Thu Tran</t>
  </si>
  <si>
    <t>thu.a.tran</t>
  </si>
  <si>
    <t>Brittany Rodgers</t>
  </si>
  <si>
    <t>brittany.rodgers</t>
  </si>
  <si>
    <t>Aliya Akbar</t>
  </si>
  <si>
    <t>aliya.akbar</t>
  </si>
  <si>
    <t>Patrick Daniel Rondez</t>
  </si>
  <si>
    <t>patrick.rondez</t>
  </si>
  <si>
    <t>David Ashby</t>
  </si>
  <si>
    <t>david.ashby</t>
  </si>
  <si>
    <t>Ayshia Lopez</t>
  </si>
  <si>
    <t>moses.lopez</t>
  </si>
  <si>
    <t>Jesse Nicholas</t>
  </si>
  <si>
    <t>Teresa Agustin</t>
  </si>
  <si>
    <t>Sable Body</t>
  </si>
  <si>
    <t>sable.body</t>
  </si>
  <si>
    <t>PM</t>
  </si>
  <si>
    <t>alden.romero</t>
  </si>
  <si>
    <t>Anthony Young</t>
  </si>
  <si>
    <t>a.b.young</t>
  </si>
  <si>
    <t>Anya Wiegel</t>
  </si>
  <si>
    <t>anya.wiegel</t>
  </si>
  <si>
    <t>Christopher Trinidade</t>
  </si>
  <si>
    <t>c.trinidade</t>
  </si>
  <si>
    <t>Disha Upadhyay</t>
  </si>
  <si>
    <t>disha.j.upadhyay</t>
  </si>
  <si>
    <t>Domonique Williams</t>
  </si>
  <si>
    <t>domonique.williams</t>
  </si>
  <si>
    <t>Edin Dautovic</t>
  </si>
  <si>
    <t>edin.dautovic</t>
  </si>
  <si>
    <t>Gabe Sulit</t>
  </si>
  <si>
    <t>zoilo.g.sulit</t>
  </si>
  <si>
    <t>Jessica Bok</t>
  </si>
  <si>
    <t>j.bok</t>
  </si>
  <si>
    <t>jesse.luevanos</t>
  </si>
  <si>
    <t>Joe Nguyen</t>
  </si>
  <si>
    <t>joe.nguyen</t>
  </si>
  <si>
    <t>Justin Tang</t>
  </si>
  <si>
    <t>joselito.barcena</t>
  </si>
  <si>
    <t>Kabui Smith</t>
  </si>
  <si>
    <t>kabui.smith</t>
  </si>
  <si>
    <t>Kayla Inocencio</t>
  </si>
  <si>
    <t>kayla.inocencio</t>
  </si>
  <si>
    <t>Kian Zarrabi</t>
  </si>
  <si>
    <t>kian.zarrabi</t>
  </si>
  <si>
    <t>Kiara Anderson</t>
  </si>
  <si>
    <t>kiara.anderson</t>
  </si>
  <si>
    <t>Kyle Cavallaro</t>
  </si>
  <si>
    <t>kyle.cavallaro</t>
  </si>
  <si>
    <t>Michael Hess</t>
  </si>
  <si>
    <t>michael.hess</t>
  </si>
  <si>
    <t>Minh (Kevin) Tran</t>
  </si>
  <si>
    <t>minh.c.tran</t>
  </si>
  <si>
    <t>Moses Lopez (Second)</t>
  </si>
  <si>
    <t>ayshia.lopez</t>
  </si>
  <si>
    <t>My'Kayla Everrett</t>
  </si>
  <si>
    <t>mykayla.everett</t>
  </si>
  <si>
    <t>Olga Venzke</t>
  </si>
  <si>
    <t>olga.venzke</t>
  </si>
  <si>
    <t>Randy Ho</t>
  </si>
  <si>
    <t>randy.ho</t>
  </si>
  <si>
    <t>Roberto Ruiz</t>
  </si>
  <si>
    <t>roberto.ruiz</t>
  </si>
  <si>
    <t>Sally Niua</t>
  </si>
  <si>
    <t>sally.niua</t>
  </si>
  <si>
    <t>Sarah Tadesse</t>
  </si>
  <si>
    <t>sarah.tadesse</t>
  </si>
  <si>
    <t>steven.stello</t>
  </si>
  <si>
    <t>Tiffany Douangpanya</t>
  </si>
  <si>
    <t>tiffany.douangpanya</t>
  </si>
  <si>
    <t>Jeremiah Banayat</t>
  </si>
  <si>
    <t>jeremiah.banayat</t>
  </si>
  <si>
    <t>Daniel Soria</t>
  </si>
  <si>
    <t>daniel.soria</t>
  </si>
  <si>
    <t>James White</t>
  </si>
  <si>
    <t>j.b.white</t>
  </si>
  <si>
    <t>Yadira Tapia Fernandez</t>
  </si>
  <si>
    <t>Jimmy Nguyen</t>
  </si>
  <si>
    <t>Joao Felipe</t>
  </si>
  <si>
    <t>ROLL OFF</t>
  </si>
  <si>
    <t>j.costa</t>
  </si>
  <si>
    <t>Rasha Bakar</t>
  </si>
  <si>
    <t>rasha.bakar</t>
  </si>
  <si>
    <t>7/4/2019, jan 1</t>
  </si>
  <si>
    <t>Sophia Pizarro</t>
  </si>
  <si>
    <t>sophia.pizzaro</t>
  </si>
  <si>
    <t>*** has to take days off due to medical reasons will excuss  time (requested of doctors note) *** will removed Jan-March from total</t>
  </si>
  <si>
    <t>Catherine Ha</t>
  </si>
  <si>
    <t>catherine.ha</t>
  </si>
  <si>
    <t>Satveer Kaur</t>
  </si>
  <si>
    <t>satveer.kaur</t>
  </si>
  <si>
    <t>Kevin Le</t>
  </si>
  <si>
    <t>k.le</t>
  </si>
  <si>
    <t>Asa Sheppard</t>
  </si>
  <si>
    <t>asa.sheppard</t>
  </si>
  <si>
    <t>worked 6 hours july 4th</t>
  </si>
  <si>
    <t>abraham.nevin</t>
  </si>
  <si>
    <t>Andy Myoung Jin Cha</t>
  </si>
  <si>
    <t>myoung.jin.cha</t>
  </si>
  <si>
    <t>benjamin.a.young</t>
  </si>
  <si>
    <t>Brenda Kornblau</t>
  </si>
  <si>
    <t>N/A</t>
  </si>
  <si>
    <t>daanish.hazarika</t>
  </si>
  <si>
    <t>Daja Price</t>
  </si>
  <si>
    <t>daja.price</t>
  </si>
  <si>
    <t>Danny Roldan</t>
  </si>
  <si>
    <t>Hector Aguilar</t>
  </si>
  <si>
    <t>hector.aguilar</t>
  </si>
  <si>
    <t>Jenna Philips</t>
  </si>
  <si>
    <t>jenna.a.philips</t>
  </si>
  <si>
    <t>Jenny Majarucon</t>
  </si>
  <si>
    <t>jenny.majarucon</t>
  </si>
  <si>
    <t>Joselito Barcena</t>
  </si>
  <si>
    <t>justin.c.tang</t>
  </si>
  <si>
    <t>Kimberly Christiansen</t>
  </si>
  <si>
    <t>k.christiansen</t>
  </si>
  <si>
    <t>Megan Prasad</t>
  </si>
  <si>
    <t>megan.prasad</t>
  </si>
  <si>
    <t>moayad.amer</t>
  </si>
  <si>
    <t>Moses Lopez</t>
  </si>
  <si>
    <t>Civc</t>
  </si>
  <si>
    <t>Renee McNealy</t>
  </si>
  <si>
    <t>r.hamilton.mcnealy</t>
  </si>
  <si>
    <t>scott.lehrer</t>
  </si>
  <si>
    <t>Simrath Sangha</t>
  </si>
  <si>
    <t>Sudarshan lyengar</t>
  </si>
  <si>
    <t>sudarshan.iyengar</t>
  </si>
  <si>
    <t>Teresa Amor Agustin</t>
  </si>
  <si>
    <t>teresa.agustin</t>
  </si>
  <si>
    <t>Maternal Leave</t>
  </si>
  <si>
    <t>Theodore Yamada-Dessert</t>
  </si>
  <si>
    <t>t.yamada.dessert</t>
  </si>
  <si>
    <t>Mustafa Haider</t>
  </si>
  <si>
    <t>mustafa.haider</t>
  </si>
  <si>
    <t>Working Days</t>
  </si>
  <si>
    <t>Unworked ManDays</t>
  </si>
  <si>
    <t>Date Range</t>
  </si>
  <si>
    <t>Holidays</t>
  </si>
  <si>
    <t>Month to Date</t>
  </si>
  <si>
    <t>TOTAL HOURS</t>
  </si>
  <si>
    <t>Target Headcount</t>
  </si>
  <si>
    <t>Week Number</t>
  </si>
  <si>
    <t>Hours</t>
  </si>
  <si>
    <t>Managed Absences</t>
  </si>
  <si>
    <t>Week 1</t>
  </si>
  <si>
    <t>Unmanaged Absences</t>
  </si>
  <si>
    <t>Week 2</t>
  </si>
  <si>
    <t># ManDays Month</t>
  </si>
  <si>
    <t>Week 3</t>
  </si>
  <si>
    <t># ManHours Month</t>
  </si>
  <si>
    <t>Week 4</t>
  </si>
  <si>
    <t>Managed Absenteeism</t>
  </si>
  <si>
    <t>Week 5</t>
  </si>
  <si>
    <t>UnManaged Absenteeism</t>
  </si>
  <si>
    <t>OT</t>
  </si>
  <si>
    <t>Total Absenteeism</t>
  </si>
  <si>
    <t>Lost Hours</t>
  </si>
  <si>
    <t>PD Count</t>
  </si>
  <si>
    <t>UD Cout</t>
  </si>
  <si>
    <t>Sunday</t>
  </si>
  <si>
    <t>Monday</t>
  </si>
  <si>
    <t>Tuesday</t>
  </si>
  <si>
    <t>Wednesday</t>
  </si>
  <si>
    <t>Thursday</t>
  </si>
  <si>
    <t>Friday</t>
  </si>
  <si>
    <t>Saturday</t>
  </si>
  <si>
    <t>Week 1 Hours</t>
  </si>
  <si>
    <t>Week 2 Hours</t>
  </si>
  <si>
    <t>Week 3 Hours</t>
  </si>
  <si>
    <t>Week 4 Hours</t>
  </si>
  <si>
    <t>Week 5 Hours</t>
  </si>
  <si>
    <t>Regular Work Hours</t>
  </si>
  <si>
    <t>OT Hours</t>
  </si>
  <si>
    <t>Total Hours</t>
  </si>
  <si>
    <t>Accrued PTO</t>
  </si>
  <si>
    <t>Week</t>
  </si>
  <si>
    <t>Premium</t>
  </si>
  <si>
    <t>NA</t>
  </si>
  <si>
    <t>working am</t>
  </si>
  <si>
    <r>
      <t>Note: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u/>
        <sz val="14"/>
        <color rgb="FFFF0000"/>
        <rFont val="Calibri"/>
        <family val="2"/>
        <scheme val="minor"/>
      </rPr>
      <t>Please do not make any revision</t>
    </r>
    <r>
      <rPr>
        <b/>
        <sz val="14"/>
        <color rgb="FFFF0000"/>
        <rFont val="Calibri"/>
        <family val="2"/>
        <scheme val="minor"/>
      </rPr>
      <t xml:space="preserve"> on this file other than plotting your rep's PD/UD/NA and Lost Hours. </t>
    </r>
    <r>
      <rPr>
        <b/>
        <u/>
        <sz val="14"/>
        <color rgb="FFFF0000"/>
        <rFont val="Calibri"/>
        <family val="2"/>
        <scheme val="minor"/>
      </rPr>
      <t>No change in filtering should be made or any other arrangement</t>
    </r>
  </si>
  <si>
    <t>Lost Hours Calculator</t>
  </si>
  <si>
    <t>&lt;-- Rep's start time</t>
  </si>
  <si>
    <t>&lt;-- Rep's end time</t>
  </si>
  <si>
    <t>&lt;-- total worked hours</t>
  </si>
  <si>
    <t>&lt;-- total lost hours to be put on the table</t>
  </si>
  <si>
    <t>Work Hours</t>
  </si>
  <si>
    <t>Corina Gomez</t>
  </si>
  <si>
    <t>Holiday</t>
  </si>
  <si>
    <t>Simrath sangha</t>
  </si>
  <si>
    <t>Planned Days</t>
  </si>
  <si>
    <t>Unplanned Days</t>
  </si>
  <si>
    <t>OT +1???</t>
  </si>
  <si>
    <t>OT +1.5???</t>
  </si>
  <si>
    <t>OT +4</t>
  </si>
  <si>
    <t>OT???</t>
  </si>
  <si>
    <t>OT +3</t>
  </si>
  <si>
    <t>OT +2????</t>
  </si>
  <si>
    <t>OT +2</t>
  </si>
  <si>
    <t xml:space="preserve"> </t>
  </si>
  <si>
    <t>na</t>
  </si>
  <si>
    <t>OT +8??</t>
  </si>
  <si>
    <t>OT +1</t>
  </si>
  <si>
    <t>training</t>
  </si>
  <si>
    <t>workplace issue</t>
  </si>
  <si>
    <t>Worked</t>
  </si>
  <si>
    <t>worked</t>
  </si>
  <si>
    <t>Working AM</t>
  </si>
  <si>
    <t>stop labelling at 930</t>
  </si>
  <si>
    <t>worked Hours</t>
  </si>
  <si>
    <t>Total Hours Lost</t>
  </si>
  <si>
    <t>Total PD Hour</t>
  </si>
  <si>
    <t>Total UD Hours</t>
  </si>
  <si>
    <t>Partial Hours</t>
  </si>
  <si>
    <t>Kevin Ly PTO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</si>
</sst>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[$-409]h:mm\ AM/PM;@"/>
    <numFmt numFmtId="166" formatCode="h:mm;@"/>
    <numFmt numFmtId="167" formatCode="0.0"/>
  </numFmts>
  <fonts count="4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b/>
      <sz val="10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Helvetica"/>
      <family val="2"/>
    </font>
    <font>
      <sz val="16"/>
      <color rgb="FF000000"/>
      <name val="Helvetica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4"/>
      <color rgb="FF454545"/>
      <name val="Courier New"/>
      <family val="1"/>
    </font>
    <font>
      <u/>
      <sz val="10"/>
      <color theme="1"/>
      <name val="Calibri"/>
      <family val="2"/>
      <scheme val="minor"/>
    </font>
    <font>
      <b/>
      <sz val="14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Helvetica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EB616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E9636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dashed">
        <color rgb="FF6699FF"/>
      </left>
      <right style="dashed">
        <color rgb="FF6699FF"/>
      </right>
      <top style="dashed">
        <color rgb="FF6699FF"/>
      </top>
      <bottom style="dashed">
        <color rgb="FF6699FF"/>
      </bottom>
      <diagonal/>
    </border>
    <border>
      <left style="dashed">
        <color rgb="FF6699FF"/>
      </left>
      <right/>
      <top style="dashed">
        <color rgb="FF6699FF"/>
      </top>
      <bottom style="dashed">
        <color rgb="FF6699FF"/>
      </bottom>
      <diagonal/>
    </border>
    <border>
      <left/>
      <right style="dashed">
        <color rgb="FF6699FF"/>
      </right>
      <top style="dashed">
        <color rgb="FF6699FF"/>
      </top>
      <bottom style="dashed">
        <color rgb="FF6699FF"/>
      </bottom>
      <diagonal/>
    </border>
    <border>
      <left style="dashed">
        <color rgb="FF00CC99"/>
      </left>
      <right style="dashed">
        <color rgb="FF00CC99"/>
      </right>
      <top style="dashed">
        <color rgb="FF00CC99"/>
      </top>
      <bottom style="dashed">
        <color rgb="FF00CC99"/>
      </bottom>
      <diagonal/>
    </border>
    <border>
      <left style="dashed">
        <color rgb="FF6699FF"/>
      </left>
      <right style="dashed">
        <color rgb="FF6699FF"/>
      </right>
      <top style="dashed">
        <color rgb="FF6699FF"/>
      </top>
      <bottom/>
      <diagonal/>
    </border>
    <border>
      <left/>
      <right/>
      <top style="dashed">
        <color rgb="FF6699FF"/>
      </top>
      <bottom style="dashed">
        <color rgb="FF6699FF"/>
      </bottom>
      <diagonal/>
    </border>
    <border>
      <left style="dashed">
        <color rgb="FF00CC99"/>
      </left>
      <right/>
      <top/>
      <bottom style="dashed">
        <color rgb="FF00CC99"/>
      </bottom>
      <diagonal/>
    </border>
    <border>
      <left/>
      <right/>
      <top/>
      <bottom style="dashed">
        <color rgb="FF00CC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  <xf numFmtId="0" fontId="8" fillId="0" borderId="0"/>
    <xf numFmtId="0" fontId="27" fillId="0" borderId="0" applyNumberFormat="0" applyFill="0" applyBorder="0" applyAlignment="0" applyProtection="0"/>
  </cellStyleXfs>
  <cellXfs count="219">
    <xf numFmtId="0" fontId="0" fillId="0" borderId="0" xfId="0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7" fillId="8" borderId="7" xfId="0" applyFont="1" applyFill="1" applyBorder="1" applyAlignment="1">
      <alignment vertical="center"/>
    </xf>
    <xf numFmtId="0" fontId="17" fillId="8" borderId="8" xfId="0" applyFont="1" applyFill="1" applyBorder="1" applyAlignment="1">
      <alignment vertical="center"/>
    </xf>
    <xf numFmtId="0" fontId="14" fillId="6" borderId="2" xfId="0" applyFont="1" applyFill="1" applyBorder="1" applyAlignment="1">
      <alignment vertical="center"/>
    </xf>
    <xf numFmtId="0" fontId="14" fillId="6" borderId="3" xfId="0" applyFont="1" applyFill="1" applyBorder="1" applyAlignment="1">
      <alignment vertical="center"/>
    </xf>
    <xf numFmtId="0" fontId="14" fillId="6" borderId="6" xfId="0" applyFont="1" applyFill="1" applyBorder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1" fontId="14" fillId="6" borderId="0" xfId="0" applyNumberFormat="1" applyFont="1" applyFill="1" applyAlignment="1">
      <alignment horizontal="center" vertical="center"/>
    </xf>
    <xf numFmtId="16" fontId="12" fillId="7" borderId="0" xfId="0" applyNumberFormat="1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5" fillId="0" borderId="0" xfId="3" applyAlignment="1">
      <alignment horizontal="left"/>
    </xf>
    <xf numFmtId="0" fontId="6" fillId="0" borderId="0" xfId="3" applyFont="1" applyAlignment="1">
      <alignment horizontal="center" vertical="center"/>
    </xf>
    <xf numFmtId="0" fontId="7" fillId="0" borderId="0" xfId="3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14" fontId="7" fillId="0" borderId="0" xfId="3" applyNumberFormat="1" applyFont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7" fillId="0" borderId="0" xfId="3" applyFont="1" applyAlignment="1" applyProtection="1">
      <alignment horizontal="center" vertical="center"/>
      <protection locked="0"/>
    </xf>
    <xf numFmtId="164" fontId="7" fillId="4" borderId="0" xfId="4" applyNumberFormat="1" applyFont="1" applyFill="1" applyAlignment="1">
      <alignment horizontal="center" vertical="center"/>
    </xf>
    <xf numFmtId="0" fontId="6" fillId="0" borderId="0" xfId="4" applyFont="1" applyAlignment="1">
      <alignment horizontal="left" vertical="center"/>
    </xf>
    <xf numFmtId="10" fontId="10" fillId="0" borderId="0" xfId="1" applyNumberFormat="1" applyFont="1" applyFill="1" applyAlignment="1">
      <alignment horizontal="center" vertical="center"/>
    </xf>
    <xf numFmtId="10" fontId="11" fillId="0" borderId="0" xfId="2" applyNumberFormat="1" applyFont="1" applyFill="1" applyAlignment="1">
      <alignment horizontal="center" vertical="center"/>
    </xf>
    <xf numFmtId="10" fontId="12" fillId="0" borderId="0" xfId="1" applyNumberFormat="1" applyFont="1" applyFill="1" applyAlignment="1">
      <alignment horizontal="center" vertical="center"/>
    </xf>
    <xf numFmtId="0" fontId="6" fillId="0" borderId="0" xfId="3" applyFont="1" applyAlignment="1">
      <alignment horizontal="left" vertical="center"/>
    </xf>
    <xf numFmtId="0" fontId="12" fillId="10" borderId="0" xfId="0" applyFont="1" applyFill="1" applyAlignment="1">
      <alignment horizontal="center" vertical="center"/>
    </xf>
    <xf numFmtId="165" fontId="13" fillId="5" borderId="0" xfId="0" applyNumberFormat="1" applyFont="1" applyFill="1" applyAlignment="1">
      <alignment horizontal="center" vertical="center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11" borderId="0" xfId="0" applyFont="1" applyFill="1" applyAlignment="1">
      <alignment horizontal="right" vertical="center"/>
    </xf>
    <xf numFmtId="0" fontId="13" fillId="11" borderId="0" xfId="0" applyFont="1" applyFill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2" fillId="14" borderId="0" xfId="0" applyFont="1" applyFill="1" applyAlignment="1">
      <alignment horizontal="right" vertical="center"/>
    </xf>
    <xf numFmtId="0" fontId="13" fillId="14" borderId="0" xfId="0" applyFont="1" applyFill="1" applyAlignment="1">
      <alignment horizontal="center" vertical="center"/>
    </xf>
    <xf numFmtId="2" fontId="9" fillId="0" borderId="0" xfId="3" applyNumberFormat="1" applyFont="1" applyAlignment="1">
      <alignment horizontal="center" vertical="center"/>
    </xf>
    <xf numFmtId="0" fontId="9" fillId="0" borderId="0" xfId="0" quotePrefix="1" applyFont="1" applyAlignment="1">
      <alignment horizontal="left" vertical="center"/>
    </xf>
    <xf numFmtId="0" fontId="12" fillId="16" borderId="0" xfId="0" applyFont="1" applyFill="1" applyAlignment="1">
      <alignment horizontal="right" vertical="center"/>
    </xf>
    <xf numFmtId="0" fontId="13" fillId="1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/>
    <xf numFmtId="0" fontId="23" fillId="15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3" fillId="13" borderId="0" xfId="0" applyFont="1" applyFill="1" applyAlignment="1">
      <alignment horizontal="center" vertical="center"/>
    </xf>
    <xf numFmtId="0" fontId="22" fillId="0" borderId="0" xfId="0" applyFont="1"/>
    <xf numFmtId="0" fontId="24" fillId="0" borderId="0" xfId="0" applyFont="1"/>
    <xf numFmtId="0" fontId="0" fillId="17" borderId="0" xfId="0" applyFill="1" applyAlignment="1">
      <alignment horizontal="center"/>
    </xf>
    <xf numFmtId="0" fontId="13" fillId="17" borderId="0" xfId="0" applyFont="1" applyFill="1" applyAlignment="1">
      <alignment horizontal="center" vertical="center"/>
    </xf>
    <xf numFmtId="1" fontId="25" fillId="0" borderId="0" xfId="4" applyNumberFormat="1" applyFont="1"/>
    <xf numFmtId="0" fontId="24" fillId="0" borderId="0" xfId="0" applyFont="1" applyAlignment="1">
      <alignment vertical="center"/>
    </xf>
    <xf numFmtId="0" fontId="13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17" borderId="0" xfId="0" applyFill="1"/>
    <xf numFmtId="2" fontId="13" fillId="17" borderId="0" xfId="0" applyNumberFormat="1" applyFont="1" applyFill="1" applyAlignment="1">
      <alignment horizontal="center" vertical="center"/>
    </xf>
    <xf numFmtId="1" fontId="13" fillId="17" borderId="0" xfId="0" applyNumberFormat="1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3" fillId="1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left" vertical="center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  <xf numFmtId="0" fontId="13" fillId="19" borderId="0" xfId="0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2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5"/>
    <xf numFmtId="0" fontId="28" fillId="0" borderId="0" xfId="0" applyFont="1"/>
    <xf numFmtId="0" fontId="12" fillId="17" borderId="0" xfId="0" applyFont="1" applyFill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13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20" fillId="0" borderId="10" xfId="0" applyFont="1" applyBorder="1" applyAlignment="1">
      <alignment horizontal="center" vertical="center"/>
    </xf>
    <xf numFmtId="0" fontId="20" fillId="25" borderId="10" xfId="0" applyFont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25" borderId="10" xfId="0" applyFont="1" applyFill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17" borderId="10" xfId="0" applyFont="1" applyFill="1" applyBorder="1" applyAlignment="1">
      <alignment vertical="center" wrapText="1"/>
    </xf>
    <xf numFmtId="0" fontId="30" fillId="17" borderId="10" xfId="0" applyFont="1" applyFill="1" applyBorder="1" applyAlignment="1">
      <alignment vertical="center"/>
    </xf>
    <xf numFmtId="0" fontId="29" fillId="24" borderId="0" xfId="0" applyFont="1" applyFill="1" applyAlignment="1">
      <alignment horizontal="center" vertical="center"/>
    </xf>
    <xf numFmtId="0" fontId="13" fillId="24" borderId="0" xfId="0" applyFont="1" applyFill="1" applyAlignment="1">
      <alignment vertical="center"/>
    </xf>
    <xf numFmtId="0" fontId="30" fillId="0" borderId="10" xfId="0" applyFont="1" applyBorder="1" applyAlignment="1">
      <alignment vertical="center"/>
    </xf>
    <xf numFmtId="0" fontId="12" fillId="24" borderId="0" xfId="0" applyFont="1" applyFill="1" applyAlignment="1">
      <alignment horizontal="center" vertical="center"/>
    </xf>
    <xf numFmtId="2" fontId="13" fillId="24" borderId="0" xfId="0" applyNumberFormat="1" applyFont="1" applyFill="1" applyAlignment="1">
      <alignment horizontal="center" vertical="center"/>
    </xf>
    <xf numFmtId="1" fontId="13" fillId="24" borderId="0" xfId="0" applyNumberFormat="1" applyFont="1" applyFill="1" applyAlignment="1">
      <alignment horizontal="center" vertical="center"/>
    </xf>
    <xf numFmtId="16" fontId="13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5" applyFont="1" applyAlignment="1">
      <alignment horizontal="center" vertical="center"/>
    </xf>
    <xf numFmtId="0" fontId="32" fillId="0" borderId="0" xfId="5" applyFont="1" applyAlignment="1">
      <alignment horizontal="center"/>
    </xf>
    <xf numFmtId="0" fontId="32" fillId="0" borderId="0" xfId="0" applyFont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167" fontId="13" fillId="0" borderId="0" xfId="0" applyNumberFormat="1" applyFont="1" applyAlignment="1">
      <alignment horizontal="center" vertical="center"/>
    </xf>
    <xf numFmtId="0" fontId="0" fillId="27" borderId="11" xfId="0" applyFill="1" applyBorder="1"/>
    <xf numFmtId="0" fontId="0" fillId="5" borderId="0" xfId="0" applyFill="1"/>
    <xf numFmtId="0" fontId="0" fillId="28" borderId="0" xfId="0" applyFill="1" applyBorder="1" applyAlignment="1">
      <alignment horizontal="center"/>
    </xf>
    <xf numFmtId="0" fontId="0" fillId="29" borderId="0" xfId="0" applyFill="1" applyBorder="1" applyAlignment="1">
      <alignment horizontal="center"/>
    </xf>
    <xf numFmtId="0" fontId="0" fillId="30" borderId="0" xfId="0" applyFill="1" applyBorder="1" applyAlignment="1">
      <alignment horizontal="center"/>
    </xf>
    <xf numFmtId="0" fontId="0" fillId="27" borderId="13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4" fillId="0" borderId="11" xfId="0" applyFont="1" applyBorder="1" applyAlignment="1">
      <alignment vertical="center" wrapText="1"/>
    </xf>
    <xf numFmtId="0" fontId="33" fillId="25" borderId="10" xfId="0" applyFont="1" applyFill="1" applyBorder="1" applyAlignment="1">
      <alignment vertical="center"/>
    </xf>
    <xf numFmtId="0" fontId="33" fillId="25" borderId="15" xfId="0" applyFont="1" applyFill="1" applyBorder="1" applyAlignment="1">
      <alignment vertical="center"/>
    </xf>
    <xf numFmtId="0" fontId="34" fillId="26" borderId="11" xfId="0" applyFont="1" applyFill="1" applyBorder="1" applyAlignment="1">
      <alignment vertical="center" wrapText="1"/>
    </xf>
    <xf numFmtId="0" fontId="33" fillId="0" borderId="10" xfId="0" applyFont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33" fillId="25" borderId="10" xfId="0" applyFont="1" applyFill="1" applyBorder="1" applyAlignment="1">
      <alignment vertical="center" wrapText="1"/>
    </xf>
    <xf numFmtId="0" fontId="33" fillId="25" borderId="15" xfId="0" applyFont="1" applyFill="1" applyBorder="1" applyAlignment="1">
      <alignment vertical="center" wrapText="1"/>
    </xf>
    <xf numFmtId="0" fontId="33" fillId="0" borderId="10" xfId="0" applyFont="1" applyBorder="1" applyAlignment="1">
      <alignment vertical="center" wrapText="1"/>
    </xf>
    <xf numFmtId="0" fontId="33" fillId="0" borderId="15" xfId="0" applyFont="1" applyBorder="1" applyAlignment="1">
      <alignment vertical="center" wrapText="1"/>
    </xf>
    <xf numFmtId="0" fontId="33" fillId="32" borderId="10" xfId="0" applyFont="1" applyFill="1" applyBorder="1" applyAlignment="1">
      <alignment vertical="center" wrapText="1"/>
    </xf>
    <xf numFmtId="0" fontId="35" fillId="32" borderId="15" xfId="0" applyFont="1" applyFill="1" applyBorder="1" applyAlignment="1">
      <alignment vertical="center"/>
    </xf>
    <xf numFmtId="0" fontId="34" fillId="32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25" borderId="18" xfId="0" applyFont="1" applyFill="1" applyBorder="1" applyAlignment="1">
      <alignment vertical="center"/>
    </xf>
    <xf numFmtId="0" fontId="36" fillId="0" borderId="0" xfId="0" applyFont="1" applyAlignment="1">
      <alignment horizontal="left" vertical="center"/>
    </xf>
    <xf numFmtId="0" fontId="1" fillId="0" borderId="0" xfId="0" applyFont="1" applyAlignment="1"/>
    <xf numFmtId="0" fontId="24" fillId="0" borderId="0" xfId="0" applyFont="1" applyAlignment="1"/>
    <xf numFmtId="0" fontId="3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9" fillId="0" borderId="0" xfId="3" applyFont="1" applyAlignment="1">
      <alignment horizontal="center" vertical="center"/>
    </xf>
    <xf numFmtId="0" fontId="40" fillId="0" borderId="0" xfId="3" applyFont="1" applyAlignment="1">
      <alignment horizontal="center" vertical="center"/>
    </xf>
    <xf numFmtId="0" fontId="39" fillId="9" borderId="0" xfId="3" applyFont="1" applyFill="1" applyAlignment="1">
      <alignment horizontal="center" vertical="center"/>
    </xf>
    <xf numFmtId="164" fontId="40" fillId="4" borderId="0" xfId="4" applyNumberFormat="1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41" fillId="0" borderId="0" xfId="3" applyNumberFormat="1" applyFont="1" applyAlignment="1">
      <alignment horizontal="center" vertical="center"/>
    </xf>
    <xf numFmtId="0" fontId="42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13" fillId="34" borderId="0" xfId="0" applyFont="1" applyFill="1" applyAlignment="1">
      <alignment horizontal="center" vertical="center"/>
    </xf>
    <xf numFmtId="0" fontId="36" fillId="0" borderId="0" xfId="0" applyFont="1" applyAlignment="1">
      <alignment vertical="center"/>
    </xf>
    <xf numFmtId="0" fontId="36" fillId="0" borderId="0" xfId="0" applyFont="1" applyAlignment="1"/>
    <xf numFmtId="0" fontId="14" fillId="6" borderId="0" xfId="0" applyFont="1" applyFill="1" applyAlignment="1">
      <alignment vertical="center"/>
    </xf>
    <xf numFmtId="0" fontId="36" fillId="0" borderId="0" xfId="0" applyFont="1"/>
    <xf numFmtId="0" fontId="43" fillId="0" borderId="0" xfId="0" applyFont="1" applyAlignment="1">
      <alignment horizontal="center" vertical="center"/>
    </xf>
    <xf numFmtId="1" fontId="43" fillId="0" borderId="0" xfId="0" applyNumberFormat="1" applyFont="1" applyAlignment="1">
      <alignment horizontal="center" vertical="center"/>
    </xf>
    <xf numFmtId="0" fontId="32" fillId="33" borderId="0" xfId="0" applyFont="1" applyFill="1" applyAlignment="1">
      <alignment horizontal="center" vertical="center"/>
    </xf>
    <xf numFmtId="0" fontId="18" fillId="35" borderId="0" xfId="0" applyFont="1" applyFill="1" applyAlignment="1">
      <alignment vertical="center" wrapText="1"/>
    </xf>
    <xf numFmtId="16" fontId="18" fillId="0" borderId="0" xfId="0" applyNumberFormat="1" applyFont="1" applyAlignment="1">
      <alignment vertical="center" wrapText="1"/>
    </xf>
    <xf numFmtId="0" fontId="32" fillId="32" borderId="0" xfId="0" applyFont="1" applyFill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32" fillId="36" borderId="0" xfId="0" applyFont="1" applyFill="1" applyAlignment="1">
      <alignment horizontal="center" vertical="center"/>
    </xf>
    <xf numFmtId="0" fontId="0" fillId="28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Fill="1" applyBorder="1"/>
    <xf numFmtId="0" fontId="13" fillId="28" borderId="0" xfId="0" applyFont="1" applyFill="1" applyAlignment="1">
      <alignment horizontal="center" vertical="center"/>
    </xf>
    <xf numFmtId="0" fontId="24" fillId="37" borderId="0" xfId="0" applyFont="1" applyFill="1" applyAlignment="1"/>
    <xf numFmtId="0" fontId="1" fillId="37" borderId="0" xfId="0" applyFont="1" applyFill="1" applyAlignment="1">
      <alignment horizontal="center" vertical="center"/>
    </xf>
    <xf numFmtId="1" fontId="25" fillId="37" borderId="0" xfId="4" applyNumberFormat="1" applyFont="1" applyFill="1"/>
    <xf numFmtId="14" fontId="1" fillId="37" borderId="0" xfId="0" applyNumberFormat="1" applyFont="1" applyFill="1" applyAlignment="1">
      <alignment horizontal="center" vertical="center"/>
    </xf>
    <xf numFmtId="0" fontId="32" fillId="37" borderId="0" xfId="0" applyFont="1" applyFill="1" applyAlignment="1">
      <alignment horizontal="center" vertical="center"/>
    </xf>
    <xf numFmtId="0" fontId="24" fillId="37" borderId="0" xfId="0" applyFont="1" applyFill="1"/>
    <xf numFmtId="0" fontId="32" fillId="37" borderId="0" xfId="5" applyFont="1" applyFill="1" applyAlignment="1">
      <alignment horizontal="center" vertical="center"/>
    </xf>
    <xf numFmtId="16" fontId="1" fillId="37" borderId="0" xfId="0" applyNumberFormat="1" applyFont="1" applyFill="1" applyAlignment="1">
      <alignment horizontal="center" vertical="center"/>
    </xf>
    <xf numFmtId="0" fontId="24" fillId="37" borderId="0" xfId="0" applyFont="1" applyFill="1" applyAlignment="1">
      <alignment vertical="center"/>
    </xf>
    <xf numFmtId="0" fontId="37" fillId="37" borderId="0" xfId="0" applyFont="1" applyFill="1" applyAlignment="1"/>
    <xf numFmtId="1" fontId="38" fillId="37" borderId="0" xfId="4" applyNumberFormat="1" applyFont="1" applyFill="1"/>
    <xf numFmtId="14" fontId="32" fillId="37" borderId="0" xfId="0" applyNumberFormat="1" applyFont="1" applyFill="1" applyAlignment="1">
      <alignment horizontal="center" vertical="center"/>
    </xf>
    <xf numFmtId="0" fontId="32" fillId="37" borderId="0" xfId="0" applyFont="1" applyFill="1"/>
    <xf numFmtId="0" fontId="1" fillId="37" borderId="0" xfId="0" applyFont="1" applyFill="1" applyAlignment="1"/>
    <xf numFmtId="1" fontId="44" fillId="0" borderId="0" xfId="4" applyNumberFormat="1" applyFont="1"/>
    <xf numFmtId="0" fontId="32" fillId="37" borderId="0" xfId="0" applyFont="1" applyFill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25" borderId="11" xfId="0" applyFont="1" applyFill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25" borderId="11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17" borderId="11" xfId="0" applyFont="1" applyFill="1" applyBorder="1" applyAlignment="1">
      <alignment vertical="center" wrapText="1"/>
    </xf>
    <xf numFmtId="0" fontId="30" fillId="17" borderId="1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1" borderId="0" xfId="0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31" borderId="14" xfId="0" applyFill="1" applyBorder="1" applyAlignment="1">
      <alignment horizontal="center"/>
    </xf>
    <xf numFmtId="0" fontId="0" fillId="27" borderId="14" xfId="0" applyFill="1" applyBorder="1" applyAlignment="1">
      <alignment horizontal="center"/>
    </xf>
    <xf numFmtId="0" fontId="0" fillId="27" borderId="0" xfId="0" applyFill="1" applyBorder="1" applyAlignment="1">
      <alignment horizontal="center"/>
    </xf>
    <xf numFmtId="0" fontId="0" fillId="31" borderId="12" xfId="0" applyFill="1" applyBorder="1" applyAlignment="1">
      <alignment horizontal="center"/>
    </xf>
    <xf numFmtId="0" fontId="7" fillId="0" borderId="0" xfId="4" applyFont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</cellXfs>
  <cellStyles count="6">
    <cellStyle name="Bad" xfId="2" builtinId="27"/>
    <cellStyle name="Good" xfId="1" builtinId="26"/>
    <cellStyle name="Hyperlink" xfId="5" builtinId="8"/>
    <cellStyle name="Normal" xfId="0" builtinId="0"/>
    <cellStyle name="Normal 2 2" xfId="4" xr:uid="{94B11FAB-59B5-446A-BC56-0D6FED206D25}"/>
    <cellStyle name="Normal 24" xfId="3" xr:uid="{FC38B131-E324-401A-AF6C-7856A9045A02}"/>
  </cellStyles>
  <dxfs count="1211"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b/>
        <i val="0"/>
        <color rgb="FFFF0000"/>
      </font>
    </dxf>
    <dxf>
      <fill>
        <patternFill>
          <bgColor rgb="FFFF0000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 tint="0.24994659260841701"/>
      </font>
      <fill>
        <patternFill>
          <bgColor theme="1" tint="0.24994659260841701"/>
        </patternFill>
      </fill>
    </dxf>
    <dxf>
      <font>
        <color theme="1"/>
      </font>
      <fill>
        <patternFill>
          <bgColor rgb="FFE96367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b/>
        <i val="0"/>
        <color rgb="FFFF0000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rgb="FFEC6167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/>
      </font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C97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C6167"/>
      <color rgb="FFEB6167"/>
      <color rgb="FFE96367"/>
      <color rgb="FFFFD966"/>
      <color rgb="FFE9EA2E"/>
      <color rgb="FFEC97E3"/>
      <color rgb="FFFFCCCC"/>
      <color rgb="FF00CC99"/>
      <color rgb="FF33CC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:/Users/nguyent/Library/Containers/com.microsoft.Excel/Data/Documents/Users/nguyent/Desktop/SPAM_Attendance_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ember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guyen, L. T." id="{92A212B5-6B87-462E-BFF9-AF1453A702CA}" userId="S::l.t.nguyen@accenture.com::a5f80013-e04f-4e8e-98de-f565e85917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59" dT="2019-09-12T17:37:56.11" personId="{92A212B5-6B87-462E-BFF9-AF1453A702CA}" id="{790B5977-B111-4F24-BD8A-9FBB30785F34}">
    <text xml:space="preserve">Out due to car problems
</text>
  </threadedComment>
  <threadedComment ref="S67" dT="2019-09-04T15:42:20.78" personId="{92A212B5-6B87-462E-BFF9-AF1453A702CA}" id="{B183F8FC-710F-4DB9-BEB1-06088A669B47}">
    <text xml:space="preserve">has to take g.ma to the doctors
</text>
  </threadedComment>
  <threadedComment ref="AD76" dT="2019-09-17T20:16:27.60" personId="{92A212B5-6B87-462E-BFF9-AF1453A702CA}" id="{2C861FE9-0003-4A15-9FF0-F78678586EC1}">
    <text xml:space="preserve">came in at 12:45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86" dT="2019-08-09T20:56:16.33" personId="{92A212B5-6B87-462E-BFF9-AF1453A702CA}" id="{2D09CD43-5D50-408D-8DA5-C572EB79E58B}">
    <text xml:space="preserve">Sally going on vaction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J56" dT="2019-08-23T21:59:13.05" personId="{92A212B5-6B87-462E-BFF9-AF1453A702CA}" id="{B2CD9671-046A-40CD-85F3-288470F75B2C}">
    <text xml:space="preserve">Left early to go the mechanic
</text>
  </threadedComment>
  <threadedComment ref="Z61" dT="2019-08-13T20:02:42.84" personId="{92A212B5-6B87-462E-BFF9-AF1453A702CA}" id="{7CAA41FF-61DF-4918-A2AE-F061C3C01C27}">
    <text xml:space="preserve">had to take care of sick sister
</text>
  </threadedComment>
  <threadedComment ref="AB85" dT="2019-08-15T17:36:53.27" personId="{92A212B5-6B87-462E-BFF9-AF1453A702CA}" id="{227064F3-61E4-4EDD-BC19-709064D78CFE}">
    <text xml:space="preserve">came late, has to leave early to make the train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D44" dT="2019-09-03T18:21:14.66" personId="{92A212B5-6B87-462E-BFF9-AF1453A702CA}" id="{D13F6F71-E5CE-4C56-88ED-429E5721FF4D}">
    <text xml:space="preserve">approved on 9/4, going abroad 
</text>
  </threadedComment>
  <threadedComment ref="AR59" dT="2019-09-03T18:17:18.64" personId="{92A212B5-6B87-462E-BFF9-AF1453A702CA}" id="{18B3273B-B4A7-4E95-B867-9BAE6C089DAB}">
    <text xml:space="preserve">given approval on 9/4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.a.ly@accenture.com" TargetMode="External"/><Relationship Id="rId13" Type="http://schemas.openxmlformats.org/officeDocument/2006/relationships/hyperlink" Target="mailto:j.bok@accenture.com" TargetMode="External"/><Relationship Id="rId18" Type="http://schemas.openxmlformats.org/officeDocument/2006/relationships/hyperlink" Target="mailto:g.castro.rodriguez@accenture.com" TargetMode="External"/><Relationship Id="rId3" Type="http://schemas.openxmlformats.org/officeDocument/2006/relationships/hyperlink" Target="https://review.internmc.facebook.com/intern/review/user/100034175813539/" TargetMode="External"/><Relationship Id="rId21" Type="http://schemas.openxmlformats.org/officeDocument/2006/relationships/hyperlink" Target="https://review.internmc.facebook.com/intern/review/user/100034189852498/" TargetMode="External"/><Relationship Id="rId7" Type="http://schemas.openxmlformats.org/officeDocument/2006/relationships/hyperlink" Target="mailto:lesly.arellano.pina@accenture.com" TargetMode="External"/><Relationship Id="rId12" Type="http://schemas.openxmlformats.org/officeDocument/2006/relationships/hyperlink" Target="mailto:alvin.tran@accenture.com" TargetMode="External"/><Relationship Id="rId17" Type="http://schemas.openxmlformats.org/officeDocument/2006/relationships/hyperlink" Target="mailto:zoilo.g.sulit@accenture.com" TargetMode="External"/><Relationship Id="rId2" Type="http://schemas.openxmlformats.org/officeDocument/2006/relationships/hyperlink" Target="https://review.internmc.facebook.com/intern/review/user/100034272406951/" TargetMode="External"/><Relationship Id="rId16" Type="http://schemas.openxmlformats.org/officeDocument/2006/relationships/hyperlink" Target="mailto:elena.velasquez@accenture.com" TargetMode="External"/><Relationship Id="rId20" Type="http://schemas.openxmlformats.org/officeDocument/2006/relationships/hyperlink" Target="mailto:hector.aguilar@accenture.com" TargetMode="External"/><Relationship Id="rId1" Type="http://schemas.openxmlformats.org/officeDocument/2006/relationships/hyperlink" Target="https://review.internmc.facebook.com/intern/review/user/100034160861723/" TargetMode="External"/><Relationship Id="rId6" Type="http://schemas.openxmlformats.org/officeDocument/2006/relationships/hyperlink" Target="mailto:jeranica.zablan@accenture.com" TargetMode="External"/><Relationship Id="rId11" Type="http://schemas.openxmlformats.org/officeDocument/2006/relationships/hyperlink" Target="mailto:a.b.young@accenture.com" TargetMode="External"/><Relationship Id="rId5" Type="http://schemas.openxmlformats.org/officeDocument/2006/relationships/hyperlink" Target="https://review.internmc.facebook.com/intern/review/user/100034161101676/" TargetMode="External"/><Relationship Id="rId15" Type="http://schemas.openxmlformats.org/officeDocument/2006/relationships/hyperlink" Target="mailto:edin.dautovic@accenture.com" TargetMode="External"/><Relationship Id="rId10" Type="http://schemas.openxmlformats.org/officeDocument/2006/relationships/hyperlink" Target="mailto:l.verte@accenture.com" TargetMode="External"/><Relationship Id="rId19" Type="http://schemas.openxmlformats.org/officeDocument/2006/relationships/hyperlink" Target="mailto:harold.cao@accenture.com" TargetMode="External"/><Relationship Id="rId4" Type="http://schemas.openxmlformats.org/officeDocument/2006/relationships/hyperlink" Target="https://review.internmc.facebook.com/intern/review/user/100034130473628/" TargetMode="External"/><Relationship Id="rId9" Type="http://schemas.openxmlformats.org/officeDocument/2006/relationships/hyperlink" Target="mailto:k.christiansen@accenture.com" TargetMode="External"/><Relationship Id="rId14" Type="http://schemas.openxmlformats.org/officeDocument/2006/relationships/hyperlink" Target="mailto:catherine.ha@accenture.com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FA89-E4A7-4ED6-9940-57035B012BA2}">
  <sheetPr codeName="Sheet2"/>
  <dimension ref="A1:AO423"/>
  <sheetViews>
    <sheetView showGridLines="0" zoomScale="80" zoomScaleNormal="80" workbookViewId="0">
      <pane ySplit="4" topLeftCell="A341" activePane="bottomLeft" state="frozen"/>
      <selection sqref="A1:J1"/>
      <selection pane="bottomLeft" activeCell="A398" sqref="A398:A410"/>
    </sheetView>
  </sheetViews>
  <sheetFormatPr baseColWidth="10" defaultColWidth="8.6640625" defaultRowHeight="15" x14ac:dyDescent="0.2"/>
  <cols>
    <col min="1" max="1" width="24.33203125" style="1" bestFit="1" customWidth="1"/>
    <col min="2" max="2" width="24.33203125" style="1" customWidth="1"/>
    <col min="3" max="28" width="9" style="1" customWidth="1"/>
    <col min="29" max="40" width="10.6640625" style="1" customWidth="1"/>
    <col min="41" max="41" width="9.5" style="1" customWidth="1"/>
    <col min="42" max="16384" width="8.6640625" style="1"/>
  </cols>
  <sheetData>
    <row r="1" spans="1:4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</row>
    <row r="3" spans="1:41" x14ac:dyDescent="0.2">
      <c r="A3" s="6" t="s">
        <v>0</v>
      </c>
      <c r="B3" s="6" t="s">
        <v>1</v>
      </c>
      <c r="C3" s="11" t="s">
        <v>2</v>
      </c>
      <c r="D3" s="12"/>
      <c r="E3" s="11" t="s">
        <v>3</v>
      </c>
      <c r="F3" s="12"/>
      <c r="G3" s="11" t="s">
        <v>4</v>
      </c>
      <c r="H3" s="12"/>
      <c r="I3" s="11" t="s">
        <v>5</v>
      </c>
      <c r="J3" s="12"/>
      <c r="K3" s="11" t="s">
        <v>6</v>
      </c>
      <c r="L3" s="12"/>
      <c r="M3" s="11" t="s">
        <v>7</v>
      </c>
      <c r="N3" s="12"/>
      <c r="O3" s="11" t="s">
        <v>8</v>
      </c>
      <c r="P3" s="12"/>
      <c r="Q3" s="11" t="s">
        <v>9</v>
      </c>
      <c r="R3" s="12"/>
      <c r="S3" s="11" t="s">
        <v>10</v>
      </c>
      <c r="T3" s="12"/>
      <c r="U3" s="11" t="s">
        <v>11</v>
      </c>
      <c r="V3" s="12"/>
      <c r="W3" s="11" t="s">
        <v>12</v>
      </c>
      <c r="X3" s="12"/>
      <c r="Y3" s="11" t="s">
        <v>13</v>
      </c>
      <c r="Z3" s="12"/>
      <c r="AA3" s="11" t="s">
        <v>14</v>
      </c>
      <c r="AB3" s="13"/>
      <c r="AC3" s="9" t="s">
        <v>15</v>
      </c>
      <c r="AD3" s="10"/>
      <c r="AE3" s="10"/>
      <c r="AF3" s="10"/>
      <c r="AG3" s="9"/>
      <c r="AH3" s="10"/>
      <c r="AI3" s="10"/>
      <c r="AJ3" s="10"/>
      <c r="AK3" s="9"/>
      <c r="AL3" s="10"/>
      <c r="AM3" s="10"/>
      <c r="AN3" s="10"/>
      <c r="AO3" s="10"/>
    </row>
    <row r="4" spans="1:41" x14ac:dyDescent="0.2">
      <c r="A4" s="6"/>
      <c r="B4" s="6"/>
      <c r="C4" s="3" t="s">
        <v>16</v>
      </c>
      <c r="D4" s="3" t="s">
        <v>17</v>
      </c>
      <c r="E4" s="3" t="s">
        <v>16</v>
      </c>
      <c r="F4" s="3" t="s">
        <v>17</v>
      </c>
      <c r="G4" s="3" t="s">
        <v>16</v>
      </c>
      <c r="H4" s="3" t="s">
        <v>17</v>
      </c>
      <c r="I4" s="3" t="s">
        <v>16</v>
      </c>
      <c r="J4" s="3" t="s">
        <v>17</v>
      </c>
      <c r="K4" s="3" t="s">
        <v>16</v>
      </c>
      <c r="L4" s="3" t="s">
        <v>17</v>
      </c>
      <c r="M4" s="3" t="s">
        <v>16</v>
      </c>
      <c r="N4" s="3" t="s">
        <v>17</v>
      </c>
      <c r="O4" s="3" t="s">
        <v>16</v>
      </c>
      <c r="P4" s="3" t="s">
        <v>17</v>
      </c>
      <c r="Q4" s="3" t="s">
        <v>16</v>
      </c>
      <c r="R4" s="3" t="s">
        <v>17</v>
      </c>
      <c r="S4" s="3" t="s">
        <v>16</v>
      </c>
      <c r="T4" s="3" t="s">
        <v>17</v>
      </c>
      <c r="U4" s="3" t="s">
        <v>16</v>
      </c>
      <c r="V4" s="3" t="s">
        <v>17</v>
      </c>
      <c r="W4" s="3" t="s">
        <v>16</v>
      </c>
      <c r="X4" s="3" t="s">
        <v>17</v>
      </c>
      <c r="Y4" s="3" t="s">
        <v>16</v>
      </c>
      <c r="Z4" s="3" t="s">
        <v>17</v>
      </c>
      <c r="AA4" s="3" t="s">
        <v>16</v>
      </c>
      <c r="AB4" s="5" t="s">
        <v>17</v>
      </c>
      <c r="AC4" s="7" t="s">
        <v>2</v>
      </c>
      <c r="AD4" s="7" t="s">
        <v>3</v>
      </c>
      <c r="AE4" s="7" t="s">
        <v>4</v>
      </c>
      <c r="AF4" s="7" t="s">
        <v>5</v>
      </c>
      <c r="AG4" s="7" t="s">
        <v>6</v>
      </c>
      <c r="AH4" s="7" t="s">
        <v>7</v>
      </c>
      <c r="AI4" s="7" t="s">
        <v>8</v>
      </c>
      <c r="AJ4" s="7" t="s">
        <v>9</v>
      </c>
      <c r="AK4" s="7" t="s">
        <v>10</v>
      </c>
      <c r="AL4" s="7" t="s">
        <v>11</v>
      </c>
      <c r="AM4" s="7" t="s">
        <v>12</v>
      </c>
      <c r="AN4" s="7" t="s">
        <v>13</v>
      </c>
      <c r="AO4" s="7" t="s">
        <v>14</v>
      </c>
    </row>
    <row r="5" spans="1:41" x14ac:dyDescent="0.2">
      <c r="A5" s="4" t="s">
        <v>18</v>
      </c>
      <c r="B5" s="4" t="str">
        <f>IFERROR(VLOOKUP(A5,'Validation List'!$A:$O,10,0),"--")</f>
        <v>--</v>
      </c>
      <c r="C5" s="4" t="str">
        <f>IFERROR(VLOOKUP(A5,January!$A:$AS,41,0),"--")</f>
        <v>--</v>
      </c>
      <c r="D5" s="4" t="str">
        <f>IFERROR(VLOOKUP(A5,January!$A:$AS,42,0),"--")</f>
        <v>--</v>
      </c>
      <c r="E5" s="4" t="str">
        <f>IFERROR(VLOOKUP(A5,#REF!,41,0),"--")</f>
        <v>--</v>
      </c>
      <c r="F5" s="4" t="str">
        <f>IFERROR(VLOOKUP(A5,#REF!,42,0),"--")</f>
        <v>--</v>
      </c>
      <c r="G5" s="4" t="str">
        <f>IFERROR(VLOOKUP(A5,#REF!,41,0),"--")</f>
        <v>--</v>
      </c>
      <c r="H5" s="4" t="str">
        <f>IFERROR(VLOOKUP(A5,#REF!,42,0),"--")</f>
        <v>--</v>
      </c>
      <c r="I5" s="4" t="str">
        <f>IFERROR(VLOOKUP(A5,#REF!,41,0),"--")</f>
        <v>--</v>
      </c>
      <c r="J5" s="4" t="str">
        <f>IFERROR(VLOOKUP(A5,#REF!,42,0),"--")</f>
        <v>--</v>
      </c>
      <c r="K5" s="4" t="str">
        <f>IFERROR(VLOOKUP(A5,#REF!,41,0),"--")</f>
        <v>--</v>
      </c>
      <c r="L5" s="4" t="str">
        <f>IFERROR(VLOOKUP(A5,#REF!,42,0),"--")</f>
        <v>--</v>
      </c>
      <c r="M5" s="4" t="str">
        <f>IFERROR(VLOOKUP(A5,#REF!,41,0),"--")</f>
        <v>--</v>
      </c>
      <c r="N5" s="4" t="str">
        <f>IFERROR(VLOOKUP(A5,#REF!,42,0),"--")</f>
        <v>--</v>
      </c>
      <c r="O5" s="4" t="str">
        <f>IFERROR(VLOOKUP(A5,#REF!,41,0),"--")</f>
        <v>--</v>
      </c>
      <c r="P5" s="4" t="str">
        <f>IFERROR(VLOOKUP(A5,#REF!,42,0),"--")</f>
        <v>--</v>
      </c>
      <c r="Q5" s="4" t="str">
        <f>IFERROR(VLOOKUP(A5,#REF!,41,0),"--")</f>
        <v>--</v>
      </c>
      <c r="R5" s="4" t="str">
        <f>IFERROR(VLOOKUP(A5,#REF!,42,0),"--")</f>
        <v>--</v>
      </c>
      <c r="S5" s="4" t="str">
        <f>IFERROR(VLOOKUP(A5,#REF!,41,0),"--")</f>
        <v>--</v>
      </c>
      <c r="T5" s="4" t="str">
        <f>IFERROR(VLOOKUP(A5,#REF!,42,0),"--")</f>
        <v>--</v>
      </c>
      <c r="U5" s="4" t="str">
        <f>IFERROR(VLOOKUP(A5,#REF!,41,0),"--")</f>
        <v>--</v>
      </c>
      <c r="V5" s="4" t="str">
        <f>IFERROR(VLOOKUP(A5,#REF!,42,0),"--")</f>
        <v>--</v>
      </c>
      <c r="W5" s="4" t="str">
        <f>IFERROR(VLOOKUP(A5,#REF!,41,0),"--")</f>
        <v>--</v>
      </c>
      <c r="X5" s="4" t="str">
        <f>IFERROR(VLOOKUP(A5,#REF!,42,0),"--")</f>
        <v>--</v>
      </c>
      <c r="Y5" s="4" t="str">
        <f>IFERROR(VLOOKUP(A5,#REF!,41,0),"--")</f>
        <v>--</v>
      </c>
      <c r="Z5" s="4" t="str">
        <f>IFERROR(VLOOKUP(A5,#REF!,42,0),"--")</f>
        <v>--</v>
      </c>
      <c r="AA5" s="4">
        <f>SUM(C5,E5,G5,I5,K5,M5,O5,Q5,S5,U5,W5,Y5)</f>
        <v>0</v>
      </c>
      <c r="AB5" s="4">
        <f>SUM(D5,F5,H5,J5,L5,N5,P5,R5,T5,V5,X5,Z5)</f>
        <v>0</v>
      </c>
      <c r="AC5" s="8" t="str">
        <f>IFERROR(VLOOKUP(A5,January!$A:$AR,44,0),"--")</f>
        <v>--</v>
      </c>
      <c r="AD5" s="8" t="str">
        <f>IFERROR(VLOOKUP(A5,#REF!,44,0),"--")</f>
        <v>--</v>
      </c>
      <c r="AE5" s="8" t="str">
        <f>IFERROR(VLOOKUP(A5,#REF!,44,0),"--")</f>
        <v>--</v>
      </c>
      <c r="AF5" s="8" t="str">
        <f>IFERROR(VLOOKUP(A5,#REF!,44,0),"--")</f>
        <v>--</v>
      </c>
      <c r="AG5" s="8" t="str">
        <f>IFERROR(VLOOKUP(A5,#REF!,44,0),"--")</f>
        <v>--</v>
      </c>
      <c r="AH5" s="8" t="str">
        <f>IFERROR(VLOOKUP(A5,#REF!,44,0),"--")</f>
        <v>--</v>
      </c>
      <c r="AI5" s="8" t="str">
        <f>IFERROR(VLOOKUP(A5,#REF!,44,0),"--")</f>
        <v>--</v>
      </c>
      <c r="AJ5" s="8" t="str">
        <f>IFERROR(VLOOKUP(A5,#REF!,44,0),"--")</f>
        <v>--</v>
      </c>
      <c r="AK5" s="8" t="str">
        <f>IFERROR(VLOOKUP(A5,#REF!,44,0),"--")</f>
        <v>--</v>
      </c>
      <c r="AL5" s="8" t="str">
        <f>IFERROR(VLOOKUP(A5,#REF!,44,0),"--")</f>
        <v>--</v>
      </c>
      <c r="AM5" s="8" t="str">
        <f>IFERROR(VLOOKUP(A5,#REF!,44,0),"--")</f>
        <v>--</v>
      </c>
      <c r="AN5" s="8" t="str">
        <f>IFERROR(VLOOKUP(A5,#REF!,44,0),"--")</f>
        <v>--</v>
      </c>
      <c r="AO5" s="8">
        <f>SUM(AC5:AN5)</f>
        <v>0</v>
      </c>
    </row>
    <row r="6" spans="1:41" x14ac:dyDescent="0.2">
      <c r="A6" s="4" t="s">
        <v>19</v>
      </c>
      <c r="B6" s="4" t="str">
        <f>IFERROR(VLOOKUP(A6,'Validation List'!$A:$O,10,0),"--")</f>
        <v>--</v>
      </c>
      <c r="C6" s="4" t="str">
        <f>IFERROR(VLOOKUP(A6,January!$A:$AS,41,0),"--")</f>
        <v>--</v>
      </c>
      <c r="D6" s="4" t="str">
        <f>IFERROR(VLOOKUP(A6,January!$A:$AS,42,0),"--")</f>
        <v>--</v>
      </c>
      <c r="E6" s="4" t="str">
        <f>IFERROR(VLOOKUP(A6,#REF!,41,0),"--")</f>
        <v>--</v>
      </c>
      <c r="F6" s="4" t="str">
        <f>IFERROR(VLOOKUP(A6,#REF!,42,0),"--")</f>
        <v>--</v>
      </c>
      <c r="G6" s="4" t="str">
        <f>IFERROR(VLOOKUP(A6,#REF!,41,0),"--")</f>
        <v>--</v>
      </c>
      <c r="H6" s="4" t="str">
        <f>IFERROR(VLOOKUP(A6,#REF!,42,0),"--")</f>
        <v>--</v>
      </c>
      <c r="I6" s="4" t="str">
        <f>IFERROR(VLOOKUP(A6,#REF!,41,0),"--")</f>
        <v>--</v>
      </c>
      <c r="J6" s="4" t="str">
        <f>IFERROR(VLOOKUP(A6,#REF!,42,0),"--")</f>
        <v>--</v>
      </c>
      <c r="K6" s="4" t="str">
        <f>IFERROR(VLOOKUP(A6,#REF!,41,0),"--")</f>
        <v>--</v>
      </c>
      <c r="L6" s="4" t="str">
        <f>IFERROR(VLOOKUP(A6,#REF!,42,0),"--")</f>
        <v>--</v>
      </c>
      <c r="M6" s="4" t="str">
        <f>IFERROR(VLOOKUP(A6,#REF!,41,0),"--")</f>
        <v>--</v>
      </c>
      <c r="N6" s="4" t="str">
        <f>IFERROR(VLOOKUP(A6,#REF!,42,0),"--")</f>
        <v>--</v>
      </c>
      <c r="O6" s="4" t="str">
        <f>IFERROR(VLOOKUP(A6,#REF!,41,0),"--")</f>
        <v>--</v>
      </c>
      <c r="P6" s="4" t="str">
        <f>IFERROR(VLOOKUP(A6,#REF!,42,0),"--")</f>
        <v>--</v>
      </c>
      <c r="Q6" s="4" t="str">
        <f>IFERROR(VLOOKUP(A6,#REF!,41,0),"--")</f>
        <v>--</v>
      </c>
      <c r="R6" s="4" t="str">
        <f>IFERROR(VLOOKUP(A6,#REF!,42,0),"--")</f>
        <v>--</v>
      </c>
      <c r="S6" s="4" t="str">
        <f>IFERROR(VLOOKUP(A6,#REF!,41,0),"--")</f>
        <v>--</v>
      </c>
      <c r="T6" s="4" t="str">
        <f>IFERROR(VLOOKUP(A6,#REF!,42,0),"--")</f>
        <v>--</v>
      </c>
      <c r="U6" s="4" t="str">
        <f>IFERROR(VLOOKUP(A6,#REF!,41,0),"--")</f>
        <v>--</v>
      </c>
      <c r="V6" s="4" t="str">
        <f>IFERROR(VLOOKUP(A6,#REF!,42,0),"--")</f>
        <v>--</v>
      </c>
      <c r="W6" s="4" t="str">
        <f>IFERROR(VLOOKUP(A6,#REF!,41,0),"--")</f>
        <v>--</v>
      </c>
      <c r="X6" s="4" t="str">
        <f>IFERROR(VLOOKUP(A6,#REF!,42,0),"--")</f>
        <v>--</v>
      </c>
      <c r="Y6" s="4" t="str">
        <f>IFERROR(VLOOKUP(A6,#REF!,41,0),"--")</f>
        <v>--</v>
      </c>
      <c r="Z6" s="4" t="str">
        <f>IFERROR(VLOOKUP(A6,#REF!,42,0),"--")</f>
        <v>--</v>
      </c>
      <c r="AA6" s="4">
        <f t="shared" ref="AA6:AA69" si="0">SUM(C6,E6,G6,I6,K6,M6,O6,Q6,S6,U6,W6,Y6)</f>
        <v>0</v>
      </c>
      <c r="AB6" s="4">
        <f t="shared" ref="AB6:AB69" si="1">SUM(D6,F6,H6,J6,L6,N6,P6,R6,T6,V6,X6,Z6)</f>
        <v>0</v>
      </c>
      <c r="AC6" s="8" t="str">
        <f>IFERROR(VLOOKUP(A6,January!$A:$AR,44,0),"--")</f>
        <v>--</v>
      </c>
      <c r="AD6" s="8" t="str">
        <f>IFERROR(VLOOKUP(A6,#REF!,44,0),"--")</f>
        <v>--</v>
      </c>
      <c r="AE6" s="8" t="str">
        <f>IFERROR(VLOOKUP(A6,#REF!,44,0),"--")</f>
        <v>--</v>
      </c>
      <c r="AF6" s="8" t="str">
        <f>IFERROR(VLOOKUP(A6,#REF!,44,0),"--")</f>
        <v>--</v>
      </c>
      <c r="AG6" s="8" t="str">
        <f>IFERROR(VLOOKUP(A6,#REF!,44,0),"--")</f>
        <v>--</v>
      </c>
      <c r="AH6" s="8" t="str">
        <f>IFERROR(VLOOKUP(A6,#REF!,44,0),"--")</f>
        <v>--</v>
      </c>
      <c r="AI6" s="8" t="str">
        <f>IFERROR(VLOOKUP(A6,#REF!,44,0),"--")</f>
        <v>--</v>
      </c>
      <c r="AJ6" s="8" t="str">
        <f>IFERROR(VLOOKUP(A6,#REF!,44,0),"--")</f>
        <v>--</v>
      </c>
      <c r="AK6" s="8" t="str">
        <f>IFERROR(VLOOKUP(A6,#REF!,44,0),"--")</f>
        <v>--</v>
      </c>
      <c r="AL6" s="8" t="str">
        <f>IFERROR(VLOOKUP(A6,#REF!,44,0),"--")</f>
        <v>--</v>
      </c>
      <c r="AM6" s="8" t="str">
        <f>IFERROR(VLOOKUP(A6,#REF!,44,0),"--")</f>
        <v>--</v>
      </c>
      <c r="AN6" s="8" t="str">
        <f>IFERROR(VLOOKUP(A6,#REF!,44,0),"--")</f>
        <v>--</v>
      </c>
      <c r="AO6" s="8">
        <f t="shared" ref="AO6:AO69" si="2">SUM(AC6:AN6)</f>
        <v>0</v>
      </c>
    </row>
    <row r="7" spans="1:41" x14ac:dyDescent="0.2">
      <c r="A7" s="4" t="s">
        <v>20</v>
      </c>
      <c r="B7" s="4" t="str">
        <f>IFERROR(VLOOKUP(A7,'Validation List'!$A:$O,10,0),"--")</f>
        <v>--</v>
      </c>
      <c r="C7" s="4" t="str">
        <f>IFERROR(VLOOKUP(A7,January!$A:$AS,41,0),"--")</f>
        <v>--</v>
      </c>
      <c r="D7" s="4" t="str">
        <f>IFERROR(VLOOKUP(A7,January!$A:$AS,42,0),"--")</f>
        <v>--</v>
      </c>
      <c r="E7" s="4" t="str">
        <f>IFERROR(VLOOKUP(A7,#REF!,41,0),"--")</f>
        <v>--</v>
      </c>
      <c r="F7" s="4" t="str">
        <f>IFERROR(VLOOKUP(A7,#REF!,42,0),"--")</f>
        <v>--</v>
      </c>
      <c r="G7" s="4" t="str">
        <f>IFERROR(VLOOKUP(A7,#REF!,41,0),"--")</f>
        <v>--</v>
      </c>
      <c r="H7" s="4" t="str">
        <f>IFERROR(VLOOKUP(A7,#REF!,42,0),"--")</f>
        <v>--</v>
      </c>
      <c r="I7" s="4" t="str">
        <f>IFERROR(VLOOKUP(A7,#REF!,41,0),"--")</f>
        <v>--</v>
      </c>
      <c r="J7" s="4" t="str">
        <f>IFERROR(VLOOKUP(A7,#REF!,42,0),"--")</f>
        <v>--</v>
      </c>
      <c r="K7" s="4" t="str">
        <f>IFERROR(VLOOKUP(A7,#REF!,41,0),"--")</f>
        <v>--</v>
      </c>
      <c r="L7" s="4" t="str">
        <f>IFERROR(VLOOKUP(A7,#REF!,42,0),"--")</f>
        <v>--</v>
      </c>
      <c r="M7" s="4" t="str">
        <f>IFERROR(VLOOKUP(A7,#REF!,41,0),"--")</f>
        <v>--</v>
      </c>
      <c r="N7" s="4" t="str">
        <f>IFERROR(VLOOKUP(A7,#REF!,42,0),"--")</f>
        <v>--</v>
      </c>
      <c r="O7" s="4" t="str">
        <f>IFERROR(VLOOKUP(A7,#REF!,41,0),"--")</f>
        <v>--</v>
      </c>
      <c r="P7" s="4" t="str">
        <f>IFERROR(VLOOKUP(A7,#REF!,42,0),"--")</f>
        <v>--</v>
      </c>
      <c r="Q7" s="4" t="str">
        <f>IFERROR(VLOOKUP(A7,#REF!,41,0),"--")</f>
        <v>--</v>
      </c>
      <c r="R7" s="4" t="str">
        <f>IFERROR(VLOOKUP(A7,#REF!,42,0),"--")</f>
        <v>--</v>
      </c>
      <c r="S7" s="4" t="str">
        <f>IFERROR(VLOOKUP(A7,#REF!,41,0),"--")</f>
        <v>--</v>
      </c>
      <c r="T7" s="4" t="str">
        <f>IFERROR(VLOOKUP(A7,#REF!,42,0),"--")</f>
        <v>--</v>
      </c>
      <c r="U7" s="4" t="str">
        <f>IFERROR(VLOOKUP(A7,#REF!,41,0),"--")</f>
        <v>--</v>
      </c>
      <c r="V7" s="4" t="str">
        <f>IFERROR(VLOOKUP(A7,#REF!,42,0),"--")</f>
        <v>--</v>
      </c>
      <c r="W7" s="4" t="str">
        <f>IFERROR(VLOOKUP(A7,#REF!,41,0),"--")</f>
        <v>--</v>
      </c>
      <c r="X7" s="4" t="str">
        <f>IFERROR(VLOOKUP(A7,#REF!,42,0),"--")</f>
        <v>--</v>
      </c>
      <c r="Y7" s="4" t="str">
        <f>IFERROR(VLOOKUP(A7,#REF!,41,0),"--")</f>
        <v>--</v>
      </c>
      <c r="Z7" s="4" t="str">
        <f>IFERROR(VLOOKUP(A7,#REF!,42,0),"--")</f>
        <v>--</v>
      </c>
      <c r="AA7" s="4">
        <f t="shared" si="0"/>
        <v>0</v>
      </c>
      <c r="AB7" s="4">
        <f t="shared" si="1"/>
        <v>0</v>
      </c>
      <c r="AC7" s="8" t="str">
        <f>IFERROR(VLOOKUP(A7,January!$A:$AR,44,0),"--")</f>
        <v>--</v>
      </c>
      <c r="AD7" s="8" t="str">
        <f>IFERROR(VLOOKUP(A7,#REF!,44,0),"--")</f>
        <v>--</v>
      </c>
      <c r="AE7" s="8" t="str">
        <f>IFERROR(VLOOKUP(A7,#REF!,44,0),"--")</f>
        <v>--</v>
      </c>
      <c r="AF7" s="8" t="str">
        <f>IFERROR(VLOOKUP(A7,#REF!,44,0),"--")</f>
        <v>--</v>
      </c>
      <c r="AG7" s="8" t="str">
        <f>IFERROR(VLOOKUP(A7,#REF!,44,0),"--")</f>
        <v>--</v>
      </c>
      <c r="AH7" s="8" t="str">
        <f>IFERROR(VLOOKUP(A7,#REF!,44,0),"--")</f>
        <v>--</v>
      </c>
      <c r="AI7" s="8" t="str">
        <f>IFERROR(VLOOKUP(A7,#REF!,44,0),"--")</f>
        <v>--</v>
      </c>
      <c r="AJ7" s="8" t="str">
        <f>IFERROR(VLOOKUP(A7,#REF!,44,0),"--")</f>
        <v>--</v>
      </c>
      <c r="AK7" s="8" t="str">
        <f>IFERROR(VLOOKUP(A7,#REF!,44,0),"--")</f>
        <v>--</v>
      </c>
      <c r="AL7" s="8" t="str">
        <f>IFERROR(VLOOKUP(A7,#REF!,44,0),"--")</f>
        <v>--</v>
      </c>
      <c r="AM7" s="8" t="str">
        <f>IFERROR(VLOOKUP(A7,#REF!,44,0),"--")</f>
        <v>--</v>
      </c>
      <c r="AN7" s="8" t="str">
        <f>IFERROR(VLOOKUP(A7,#REF!,44,0),"--")</f>
        <v>--</v>
      </c>
      <c r="AO7" s="8">
        <f t="shared" si="2"/>
        <v>0</v>
      </c>
    </row>
    <row r="8" spans="1:41" x14ac:dyDescent="0.2">
      <c r="A8" s="4" t="s">
        <v>21</v>
      </c>
      <c r="B8" s="4" t="str">
        <f>IFERROR(VLOOKUP(A8,'Validation List'!$A:$O,10,0),"--")</f>
        <v>--</v>
      </c>
      <c r="C8" s="4" t="str">
        <f>IFERROR(VLOOKUP(A8,January!$A:$AS,41,0),"--")</f>
        <v>--</v>
      </c>
      <c r="D8" s="4" t="str">
        <f>IFERROR(VLOOKUP(A8,January!$A:$AS,42,0),"--")</f>
        <v>--</v>
      </c>
      <c r="E8" s="4" t="str">
        <f>IFERROR(VLOOKUP(A8,#REF!,41,0),"--")</f>
        <v>--</v>
      </c>
      <c r="F8" s="4" t="str">
        <f>IFERROR(VLOOKUP(A8,#REF!,42,0),"--")</f>
        <v>--</v>
      </c>
      <c r="G8" s="4" t="str">
        <f>IFERROR(VLOOKUP(A8,#REF!,41,0),"--")</f>
        <v>--</v>
      </c>
      <c r="H8" s="4" t="str">
        <f>IFERROR(VLOOKUP(A8,#REF!,42,0),"--")</f>
        <v>--</v>
      </c>
      <c r="I8" s="4" t="str">
        <f>IFERROR(VLOOKUP(A8,#REF!,41,0),"--")</f>
        <v>--</v>
      </c>
      <c r="J8" s="4" t="str">
        <f>IFERROR(VLOOKUP(A8,#REF!,42,0),"--")</f>
        <v>--</v>
      </c>
      <c r="K8" s="4" t="str">
        <f>IFERROR(VLOOKUP(A8,#REF!,41,0),"--")</f>
        <v>--</v>
      </c>
      <c r="L8" s="4" t="str">
        <f>IFERROR(VLOOKUP(A8,#REF!,42,0),"--")</f>
        <v>--</v>
      </c>
      <c r="M8" s="4" t="str">
        <f>IFERROR(VLOOKUP(A8,#REF!,41,0),"--")</f>
        <v>--</v>
      </c>
      <c r="N8" s="4" t="str">
        <f>IFERROR(VLOOKUP(A8,#REF!,42,0),"--")</f>
        <v>--</v>
      </c>
      <c r="O8" s="4" t="str">
        <f>IFERROR(VLOOKUP(A8,#REF!,41,0),"--")</f>
        <v>--</v>
      </c>
      <c r="P8" s="4" t="str">
        <f>IFERROR(VLOOKUP(A8,#REF!,42,0),"--")</f>
        <v>--</v>
      </c>
      <c r="Q8" s="4" t="str">
        <f>IFERROR(VLOOKUP(A8,#REF!,41,0),"--")</f>
        <v>--</v>
      </c>
      <c r="R8" s="4" t="str">
        <f>IFERROR(VLOOKUP(A8,#REF!,42,0),"--")</f>
        <v>--</v>
      </c>
      <c r="S8" s="4" t="str">
        <f>IFERROR(VLOOKUP(A8,#REF!,41,0),"--")</f>
        <v>--</v>
      </c>
      <c r="T8" s="4" t="str">
        <f>IFERROR(VLOOKUP(A8,#REF!,42,0),"--")</f>
        <v>--</v>
      </c>
      <c r="U8" s="4" t="str">
        <f>IFERROR(VLOOKUP(A8,#REF!,41,0),"--")</f>
        <v>--</v>
      </c>
      <c r="V8" s="4" t="str">
        <f>IFERROR(VLOOKUP(A8,#REF!,42,0),"--")</f>
        <v>--</v>
      </c>
      <c r="W8" s="4" t="str">
        <f>IFERROR(VLOOKUP(A8,#REF!,41,0),"--")</f>
        <v>--</v>
      </c>
      <c r="X8" s="4" t="str">
        <f>IFERROR(VLOOKUP(A8,#REF!,42,0),"--")</f>
        <v>--</v>
      </c>
      <c r="Y8" s="4" t="str">
        <f>IFERROR(VLOOKUP(A8,#REF!,41,0),"--")</f>
        <v>--</v>
      </c>
      <c r="Z8" s="4" t="str">
        <f>IFERROR(VLOOKUP(A8,#REF!,42,0),"--")</f>
        <v>--</v>
      </c>
      <c r="AA8" s="4">
        <f t="shared" si="0"/>
        <v>0</v>
      </c>
      <c r="AB8" s="4">
        <f t="shared" si="1"/>
        <v>0</v>
      </c>
      <c r="AC8" s="8" t="str">
        <f>IFERROR(VLOOKUP(A8,January!$A:$AR,44,0),"--")</f>
        <v>--</v>
      </c>
      <c r="AD8" s="8" t="str">
        <f>IFERROR(VLOOKUP(A8,#REF!,44,0),"--")</f>
        <v>--</v>
      </c>
      <c r="AE8" s="8" t="str">
        <f>IFERROR(VLOOKUP(A8,#REF!,44,0),"--")</f>
        <v>--</v>
      </c>
      <c r="AF8" s="8" t="str">
        <f>IFERROR(VLOOKUP(A8,#REF!,44,0),"--")</f>
        <v>--</v>
      </c>
      <c r="AG8" s="8" t="str">
        <f>IFERROR(VLOOKUP(A8,#REF!,44,0),"--")</f>
        <v>--</v>
      </c>
      <c r="AH8" s="8" t="str">
        <f>IFERROR(VLOOKUP(A8,#REF!,44,0),"--")</f>
        <v>--</v>
      </c>
      <c r="AI8" s="8" t="str">
        <f>IFERROR(VLOOKUP(A8,#REF!,44,0),"--")</f>
        <v>--</v>
      </c>
      <c r="AJ8" s="8" t="str">
        <f>IFERROR(VLOOKUP(A8,#REF!,44,0),"--")</f>
        <v>--</v>
      </c>
      <c r="AK8" s="8" t="str">
        <f>IFERROR(VLOOKUP(A8,#REF!,44,0),"--")</f>
        <v>--</v>
      </c>
      <c r="AL8" s="8" t="str">
        <f>IFERROR(VLOOKUP(A8,#REF!,44,0),"--")</f>
        <v>--</v>
      </c>
      <c r="AM8" s="8" t="str">
        <f>IFERROR(VLOOKUP(A8,#REF!,44,0),"--")</f>
        <v>--</v>
      </c>
      <c r="AN8" s="8" t="str">
        <f>IFERROR(VLOOKUP(A8,#REF!,44,0),"--")</f>
        <v>--</v>
      </c>
      <c r="AO8" s="8">
        <f t="shared" si="2"/>
        <v>0</v>
      </c>
    </row>
    <row r="9" spans="1:41" x14ac:dyDescent="0.2">
      <c r="A9" s="4" t="s">
        <v>22</v>
      </c>
      <c r="B9" s="4" t="str">
        <f>IFERROR(VLOOKUP(A9,'Validation List'!$A:$O,10,0),"--")</f>
        <v>--</v>
      </c>
      <c r="C9" s="4" t="str">
        <f>IFERROR(VLOOKUP(A9,January!$A:$AS,41,0),"--")</f>
        <v>--</v>
      </c>
      <c r="D9" s="4" t="str">
        <f>IFERROR(VLOOKUP(A9,January!$A:$AS,42,0),"--")</f>
        <v>--</v>
      </c>
      <c r="E9" s="4" t="str">
        <f>IFERROR(VLOOKUP(A9,#REF!,41,0),"--")</f>
        <v>--</v>
      </c>
      <c r="F9" s="4" t="str">
        <f>IFERROR(VLOOKUP(A9,#REF!,42,0),"--")</f>
        <v>--</v>
      </c>
      <c r="G9" s="4" t="str">
        <f>IFERROR(VLOOKUP(A9,#REF!,41,0),"--")</f>
        <v>--</v>
      </c>
      <c r="H9" s="4" t="str">
        <f>IFERROR(VLOOKUP(A9,#REF!,42,0),"--")</f>
        <v>--</v>
      </c>
      <c r="I9" s="4" t="str">
        <f>IFERROR(VLOOKUP(A9,#REF!,41,0),"--")</f>
        <v>--</v>
      </c>
      <c r="J9" s="4" t="str">
        <f>IFERROR(VLOOKUP(A9,#REF!,42,0),"--")</f>
        <v>--</v>
      </c>
      <c r="K9" s="4" t="str">
        <f>IFERROR(VLOOKUP(A9,#REF!,41,0),"--")</f>
        <v>--</v>
      </c>
      <c r="L9" s="4" t="str">
        <f>IFERROR(VLOOKUP(A9,#REF!,42,0),"--")</f>
        <v>--</v>
      </c>
      <c r="M9" s="4" t="str">
        <f>IFERROR(VLOOKUP(A9,#REF!,41,0),"--")</f>
        <v>--</v>
      </c>
      <c r="N9" s="4" t="str">
        <f>IFERROR(VLOOKUP(A9,#REF!,42,0),"--")</f>
        <v>--</v>
      </c>
      <c r="O9" s="4" t="str">
        <f>IFERROR(VLOOKUP(A9,#REF!,41,0),"--")</f>
        <v>--</v>
      </c>
      <c r="P9" s="4" t="str">
        <f>IFERROR(VLOOKUP(A9,#REF!,42,0),"--")</f>
        <v>--</v>
      </c>
      <c r="Q9" s="4" t="str">
        <f>IFERROR(VLOOKUP(A9,#REF!,41,0),"--")</f>
        <v>--</v>
      </c>
      <c r="R9" s="4" t="str">
        <f>IFERROR(VLOOKUP(A9,#REF!,42,0),"--")</f>
        <v>--</v>
      </c>
      <c r="S9" s="4" t="str">
        <f>IFERROR(VLOOKUP(A9,#REF!,41,0),"--")</f>
        <v>--</v>
      </c>
      <c r="T9" s="4" t="str">
        <f>IFERROR(VLOOKUP(A9,#REF!,42,0),"--")</f>
        <v>--</v>
      </c>
      <c r="U9" s="4" t="str">
        <f>IFERROR(VLOOKUP(A9,#REF!,41,0),"--")</f>
        <v>--</v>
      </c>
      <c r="V9" s="4" t="str">
        <f>IFERROR(VLOOKUP(A9,#REF!,42,0),"--")</f>
        <v>--</v>
      </c>
      <c r="W9" s="4" t="str">
        <f>IFERROR(VLOOKUP(A9,#REF!,41,0),"--")</f>
        <v>--</v>
      </c>
      <c r="X9" s="4" t="str">
        <f>IFERROR(VLOOKUP(A9,#REF!,42,0),"--")</f>
        <v>--</v>
      </c>
      <c r="Y9" s="4" t="str">
        <f>IFERROR(VLOOKUP(A9,#REF!,41,0),"--")</f>
        <v>--</v>
      </c>
      <c r="Z9" s="4" t="str">
        <f>IFERROR(VLOOKUP(A9,#REF!,42,0),"--")</f>
        <v>--</v>
      </c>
      <c r="AA9" s="4">
        <f t="shared" si="0"/>
        <v>0</v>
      </c>
      <c r="AB9" s="4">
        <f t="shared" si="1"/>
        <v>0</v>
      </c>
      <c r="AC9" s="8" t="str">
        <f>IFERROR(VLOOKUP(A9,January!$A:$AR,44,0),"--")</f>
        <v>--</v>
      </c>
      <c r="AD9" s="8" t="str">
        <f>IFERROR(VLOOKUP(A9,#REF!,44,0),"--")</f>
        <v>--</v>
      </c>
      <c r="AE9" s="8" t="str">
        <f>IFERROR(VLOOKUP(A9,#REF!,44,0),"--")</f>
        <v>--</v>
      </c>
      <c r="AF9" s="8" t="str">
        <f>IFERROR(VLOOKUP(A9,#REF!,44,0),"--")</f>
        <v>--</v>
      </c>
      <c r="AG9" s="8" t="str">
        <f>IFERROR(VLOOKUP(A9,#REF!,44,0),"--")</f>
        <v>--</v>
      </c>
      <c r="AH9" s="8" t="str">
        <f>IFERROR(VLOOKUP(A9,#REF!,44,0),"--")</f>
        <v>--</v>
      </c>
      <c r="AI9" s="8" t="str">
        <f>IFERROR(VLOOKUP(A9,#REF!,44,0),"--")</f>
        <v>--</v>
      </c>
      <c r="AJ9" s="8" t="str">
        <f>IFERROR(VLOOKUP(A9,#REF!,44,0),"--")</f>
        <v>--</v>
      </c>
      <c r="AK9" s="8" t="str">
        <f>IFERROR(VLOOKUP(A9,#REF!,44,0),"--")</f>
        <v>--</v>
      </c>
      <c r="AL9" s="8" t="str">
        <f>IFERROR(VLOOKUP(A9,#REF!,44,0),"--")</f>
        <v>--</v>
      </c>
      <c r="AM9" s="8" t="str">
        <f>IFERROR(VLOOKUP(A9,#REF!,44,0),"--")</f>
        <v>--</v>
      </c>
      <c r="AN9" s="8" t="str">
        <f>IFERROR(VLOOKUP(A9,#REF!,44,0),"--")</f>
        <v>--</v>
      </c>
      <c r="AO9" s="8">
        <f t="shared" si="2"/>
        <v>0</v>
      </c>
    </row>
    <row r="10" spans="1:41" x14ac:dyDescent="0.2">
      <c r="A10" s="4" t="s">
        <v>23</v>
      </c>
      <c r="B10" s="4" t="str">
        <f>IFERROR(VLOOKUP(A10,'Validation List'!$A:$O,10,0),"--")</f>
        <v>--</v>
      </c>
      <c r="C10" s="4" t="str">
        <f>IFERROR(VLOOKUP(A10,January!$A:$AS,41,0),"--")</f>
        <v>--</v>
      </c>
      <c r="D10" s="4" t="str">
        <f>IFERROR(VLOOKUP(A10,January!$A:$AS,42,0),"--")</f>
        <v>--</v>
      </c>
      <c r="E10" s="4" t="str">
        <f>IFERROR(VLOOKUP(A10,#REF!,41,0),"--")</f>
        <v>--</v>
      </c>
      <c r="F10" s="4" t="str">
        <f>IFERROR(VLOOKUP(A10,#REF!,42,0),"--")</f>
        <v>--</v>
      </c>
      <c r="G10" s="4" t="str">
        <f>IFERROR(VLOOKUP(A10,#REF!,41,0),"--")</f>
        <v>--</v>
      </c>
      <c r="H10" s="4" t="str">
        <f>IFERROR(VLOOKUP(A10,#REF!,42,0),"--")</f>
        <v>--</v>
      </c>
      <c r="I10" s="4" t="str">
        <f>IFERROR(VLOOKUP(A10,#REF!,41,0),"--")</f>
        <v>--</v>
      </c>
      <c r="J10" s="4" t="str">
        <f>IFERROR(VLOOKUP(A10,#REF!,42,0),"--")</f>
        <v>--</v>
      </c>
      <c r="K10" s="4" t="str">
        <f>IFERROR(VLOOKUP(A10,#REF!,41,0),"--")</f>
        <v>--</v>
      </c>
      <c r="L10" s="4" t="str">
        <f>IFERROR(VLOOKUP(A10,#REF!,42,0),"--")</f>
        <v>--</v>
      </c>
      <c r="M10" s="4" t="str">
        <f>IFERROR(VLOOKUP(A10,#REF!,41,0),"--")</f>
        <v>--</v>
      </c>
      <c r="N10" s="4" t="str">
        <f>IFERROR(VLOOKUP(A10,#REF!,42,0),"--")</f>
        <v>--</v>
      </c>
      <c r="O10" s="4" t="str">
        <f>IFERROR(VLOOKUP(A10,#REF!,41,0),"--")</f>
        <v>--</v>
      </c>
      <c r="P10" s="4" t="str">
        <f>IFERROR(VLOOKUP(A10,#REF!,42,0),"--")</f>
        <v>--</v>
      </c>
      <c r="Q10" s="4" t="str">
        <f>IFERROR(VLOOKUP(A10,#REF!,41,0),"--")</f>
        <v>--</v>
      </c>
      <c r="R10" s="4" t="str">
        <f>IFERROR(VLOOKUP(A10,#REF!,42,0),"--")</f>
        <v>--</v>
      </c>
      <c r="S10" s="4" t="str">
        <f>IFERROR(VLOOKUP(A10,#REF!,41,0),"--")</f>
        <v>--</v>
      </c>
      <c r="T10" s="4" t="str">
        <f>IFERROR(VLOOKUP(A10,#REF!,42,0),"--")</f>
        <v>--</v>
      </c>
      <c r="U10" s="4" t="str">
        <f>IFERROR(VLOOKUP(A10,#REF!,41,0),"--")</f>
        <v>--</v>
      </c>
      <c r="V10" s="4" t="str">
        <f>IFERROR(VLOOKUP(A10,#REF!,42,0),"--")</f>
        <v>--</v>
      </c>
      <c r="W10" s="4" t="str">
        <f>IFERROR(VLOOKUP(A10,#REF!,41,0),"--")</f>
        <v>--</v>
      </c>
      <c r="X10" s="4" t="str">
        <f>IFERROR(VLOOKUP(A10,#REF!,42,0),"--")</f>
        <v>--</v>
      </c>
      <c r="Y10" s="4" t="str">
        <f>IFERROR(VLOOKUP(A10,#REF!,41,0),"--")</f>
        <v>--</v>
      </c>
      <c r="Z10" s="4" t="str">
        <f>IFERROR(VLOOKUP(A10,#REF!,42,0),"--")</f>
        <v>--</v>
      </c>
      <c r="AA10" s="4">
        <f t="shared" si="0"/>
        <v>0</v>
      </c>
      <c r="AB10" s="4">
        <f t="shared" si="1"/>
        <v>0</v>
      </c>
      <c r="AC10" s="8" t="str">
        <f>IFERROR(VLOOKUP(A10,January!$A:$AR,44,0),"--")</f>
        <v>--</v>
      </c>
      <c r="AD10" s="8" t="str">
        <f>IFERROR(VLOOKUP(A10,#REF!,44,0),"--")</f>
        <v>--</v>
      </c>
      <c r="AE10" s="8" t="str">
        <f>IFERROR(VLOOKUP(A10,#REF!,44,0),"--")</f>
        <v>--</v>
      </c>
      <c r="AF10" s="8" t="str">
        <f>IFERROR(VLOOKUP(A10,#REF!,44,0),"--")</f>
        <v>--</v>
      </c>
      <c r="AG10" s="8" t="str">
        <f>IFERROR(VLOOKUP(A10,#REF!,44,0),"--")</f>
        <v>--</v>
      </c>
      <c r="AH10" s="8" t="str">
        <f>IFERROR(VLOOKUP(A10,#REF!,44,0),"--")</f>
        <v>--</v>
      </c>
      <c r="AI10" s="8" t="str">
        <f>IFERROR(VLOOKUP(A10,#REF!,44,0),"--")</f>
        <v>--</v>
      </c>
      <c r="AJ10" s="8" t="str">
        <f>IFERROR(VLOOKUP(A10,#REF!,44,0),"--")</f>
        <v>--</v>
      </c>
      <c r="AK10" s="8" t="str">
        <f>IFERROR(VLOOKUP(A10,#REF!,44,0),"--")</f>
        <v>--</v>
      </c>
      <c r="AL10" s="8" t="str">
        <f>IFERROR(VLOOKUP(A10,#REF!,44,0),"--")</f>
        <v>--</v>
      </c>
      <c r="AM10" s="8" t="str">
        <f>IFERROR(VLOOKUP(A10,#REF!,44,0),"--")</f>
        <v>--</v>
      </c>
      <c r="AN10" s="8" t="str">
        <f>IFERROR(VLOOKUP(A10,#REF!,44,0),"--")</f>
        <v>--</v>
      </c>
      <c r="AO10" s="8">
        <f t="shared" si="2"/>
        <v>0</v>
      </c>
    </row>
    <row r="11" spans="1:41" x14ac:dyDescent="0.2">
      <c r="A11" s="4" t="s">
        <v>24</v>
      </c>
      <c r="B11" s="4" t="str">
        <f>IFERROR(VLOOKUP(A11,'Validation List'!$A:$O,10,0),"--")</f>
        <v>--</v>
      </c>
      <c r="C11" s="4" t="str">
        <f>IFERROR(VLOOKUP(A11,January!$A:$AS,41,0),"--")</f>
        <v>--</v>
      </c>
      <c r="D11" s="4" t="str">
        <f>IFERROR(VLOOKUP(A11,January!$A:$AS,42,0),"--")</f>
        <v>--</v>
      </c>
      <c r="E11" s="4" t="str">
        <f>IFERROR(VLOOKUP(A11,#REF!,41,0),"--")</f>
        <v>--</v>
      </c>
      <c r="F11" s="4" t="str">
        <f>IFERROR(VLOOKUP(A11,#REF!,42,0),"--")</f>
        <v>--</v>
      </c>
      <c r="G11" s="4" t="str">
        <f>IFERROR(VLOOKUP(A11,#REF!,41,0),"--")</f>
        <v>--</v>
      </c>
      <c r="H11" s="4" t="str">
        <f>IFERROR(VLOOKUP(A11,#REF!,42,0),"--")</f>
        <v>--</v>
      </c>
      <c r="I11" s="4" t="str">
        <f>IFERROR(VLOOKUP(A11,#REF!,41,0),"--")</f>
        <v>--</v>
      </c>
      <c r="J11" s="4" t="str">
        <f>IFERROR(VLOOKUP(A11,#REF!,42,0),"--")</f>
        <v>--</v>
      </c>
      <c r="K11" s="4" t="str">
        <f>IFERROR(VLOOKUP(A11,#REF!,41,0),"--")</f>
        <v>--</v>
      </c>
      <c r="L11" s="4" t="str">
        <f>IFERROR(VLOOKUP(A11,#REF!,42,0),"--")</f>
        <v>--</v>
      </c>
      <c r="M11" s="4" t="str">
        <f>IFERROR(VLOOKUP(A11,#REF!,41,0),"--")</f>
        <v>--</v>
      </c>
      <c r="N11" s="4" t="str">
        <f>IFERROR(VLOOKUP(A11,#REF!,42,0),"--")</f>
        <v>--</v>
      </c>
      <c r="O11" s="4" t="str">
        <f>IFERROR(VLOOKUP(A11,#REF!,41,0),"--")</f>
        <v>--</v>
      </c>
      <c r="P11" s="4" t="str">
        <f>IFERROR(VLOOKUP(A11,#REF!,42,0),"--")</f>
        <v>--</v>
      </c>
      <c r="Q11" s="4" t="str">
        <f>IFERROR(VLOOKUP(A11,#REF!,41,0),"--")</f>
        <v>--</v>
      </c>
      <c r="R11" s="4" t="str">
        <f>IFERROR(VLOOKUP(A11,#REF!,42,0),"--")</f>
        <v>--</v>
      </c>
      <c r="S11" s="4" t="str">
        <f>IFERROR(VLOOKUP(A11,#REF!,41,0),"--")</f>
        <v>--</v>
      </c>
      <c r="T11" s="4" t="str">
        <f>IFERROR(VLOOKUP(A11,#REF!,42,0),"--")</f>
        <v>--</v>
      </c>
      <c r="U11" s="4" t="str">
        <f>IFERROR(VLOOKUP(A11,#REF!,41,0),"--")</f>
        <v>--</v>
      </c>
      <c r="V11" s="4" t="str">
        <f>IFERROR(VLOOKUP(A11,#REF!,42,0),"--")</f>
        <v>--</v>
      </c>
      <c r="W11" s="4" t="str">
        <f>IFERROR(VLOOKUP(A11,#REF!,41,0),"--")</f>
        <v>--</v>
      </c>
      <c r="X11" s="4" t="str">
        <f>IFERROR(VLOOKUP(A11,#REF!,42,0),"--")</f>
        <v>--</v>
      </c>
      <c r="Y11" s="4" t="str">
        <f>IFERROR(VLOOKUP(A11,#REF!,41,0),"--")</f>
        <v>--</v>
      </c>
      <c r="Z11" s="4" t="str">
        <f>IFERROR(VLOOKUP(A11,#REF!,42,0),"--")</f>
        <v>--</v>
      </c>
      <c r="AA11" s="4">
        <f t="shared" si="0"/>
        <v>0</v>
      </c>
      <c r="AB11" s="4">
        <f t="shared" si="1"/>
        <v>0</v>
      </c>
      <c r="AC11" s="8" t="str">
        <f>IFERROR(VLOOKUP(A11,January!$A:$AR,44,0),"--")</f>
        <v>--</v>
      </c>
      <c r="AD11" s="8" t="str">
        <f>IFERROR(VLOOKUP(A11,#REF!,44,0),"--")</f>
        <v>--</v>
      </c>
      <c r="AE11" s="8" t="str">
        <f>IFERROR(VLOOKUP(A11,#REF!,44,0),"--")</f>
        <v>--</v>
      </c>
      <c r="AF11" s="8" t="str">
        <f>IFERROR(VLOOKUP(A11,#REF!,44,0),"--")</f>
        <v>--</v>
      </c>
      <c r="AG11" s="8" t="str">
        <f>IFERROR(VLOOKUP(A11,#REF!,44,0),"--")</f>
        <v>--</v>
      </c>
      <c r="AH11" s="8" t="str">
        <f>IFERROR(VLOOKUP(A11,#REF!,44,0),"--")</f>
        <v>--</v>
      </c>
      <c r="AI11" s="8" t="str">
        <f>IFERROR(VLOOKUP(A11,#REF!,44,0),"--")</f>
        <v>--</v>
      </c>
      <c r="AJ11" s="8" t="str">
        <f>IFERROR(VLOOKUP(A11,#REF!,44,0),"--")</f>
        <v>--</v>
      </c>
      <c r="AK11" s="8" t="str">
        <f>IFERROR(VLOOKUP(A11,#REF!,44,0),"--")</f>
        <v>--</v>
      </c>
      <c r="AL11" s="8" t="str">
        <f>IFERROR(VLOOKUP(A11,#REF!,44,0),"--")</f>
        <v>--</v>
      </c>
      <c r="AM11" s="8" t="str">
        <f>IFERROR(VLOOKUP(A11,#REF!,44,0),"--")</f>
        <v>--</v>
      </c>
      <c r="AN11" s="8" t="str">
        <f>IFERROR(VLOOKUP(A11,#REF!,44,0),"--")</f>
        <v>--</v>
      </c>
      <c r="AO11" s="8">
        <f t="shared" si="2"/>
        <v>0</v>
      </c>
    </row>
    <row r="12" spans="1:41" x14ac:dyDescent="0.2">
      <c r="A12" s="4" t="s">
        <v>25</v>
      </c>
      <c r="B12" s="4" t="str">
        <f>IFERROR(VLOOKUP(A12,'Validation List'!$A:$O,10,0),"--")</f>
        <v>--</v>
      </c>
      <c r="C12" s="4" t="str">
        <f>IFERROR(VLOOKUP(A12,January!$A:$AS,41,0),"--")</f>
        <v>--</v>
      </c>
      <c r="D12" s="4" t="str">
        <f>IFERROR(VLOOKUP(A12,January!$A:$AS,42,0),"--")</f>
        <v>--</v>
      </c>
      <c r="E12" s="4" t="str">
        <f>IFERROR(VLOOKUP(A12,#REF!,41,0),"--")</f>
        <v>--</v>
      </c>
      <c r="F12" s="4" t="str">
        <f>IFERROR(VLOOKUP(A12,#REF!,42,0),"--")</f>
        <v>--</v>
      </c>
      <c r="G12" s="4" t="str">
        <f>IFERROR(VLOOKUP(A12,#REF!,41,0),"--")</f>
        <v>--</v>
      </c>
      <c r="H12" s="4" t="str">
        <f>IFERROR(VLOOKUP(A12,#REF!,42,0),"--")</f>
        <v>--</v>
      </c>
      <c r="I12" s="4" t="str">
        <f>IFERROR(VLOOKUP(A12,#REF!,41,0),"--")</f>
        <v>--</v>
      </c>
      <c r="J12" s="4" t="str">
        <f>IFERROR(VLOOKUP(A12,#REF!,42,0),"--")</f>
        <v>--</v>
      </c>
      <c r="K12" s="4" t="str">
        <f>IFERROR(VLOOKUP(A12,#REF!,41,0),"--")</f>
        <v>--</v>
      </c>
      <c r="L12" s="4" t="str">
        <f>IFERROR(VLOOKUP(A12,#REF!,42,0),"--")</f>
        <v>--</v>
      </c>
      <c r="M12" s="4" t="str">
        <f>IFERROR(VLOOKUP(A12,#REF!,41,0),"--")</f>
        <v>--</v>
      </c>
      <c r="N12" s="4" t="str">
        <f>IFERROR(VLOOKUP(A12,#REF!,42,0),"--")</f>
        <v>--</v>
      </c>
      <c r="O12" s="4" t="str">
        <f>IFERROR(VLOOKUP(A12,#REF!,41,0),"--")</f>
        <v>--</v>
      </c>
      <c r="P12" s="4" t="str">
        <f>IFERROR(VLOOKUP(A12,#REF!,42,0),"--")</f>
        <v>--</v>
      </c>
      <c r="Q12" s="4" t="str">
        <f>IFERROR(VLOOKUP(A12,#REF!,41,0),"--")</f>
        <v>--</v>
      </c>
      <c r="R12" s="4" t="str">
        <f>IFERROR(VLOOKUP(A12,#REF!,42,0),"--")</f>
        <v>--</v>
      </c>
      <c r="S12" s="4" t="str">
        <f>IFERROR(VLOOKUP(A12,#REF!,41,0),"--")</f>
        <v>--</v>
      </c>
      <c r="T12" s="4" t="str">
        <f>IFERROR(VLOOKUP(A12,#REF!,42,0),"--")</f>
        <v>--</v>
      </c>
      <c r="U12" s="4" t="str">
        <f>IFERROR(VLOOKUP(A12,#REF!,41,0),"--")</f>
        <v>--</v>
      </c>
      <c r="V12" s="4" t="str">
        <f>IFERROR(VLOOKUP(A12,#REF!,42,0),"--")</f>
        <v>--</v>
      </c>
      <c r="W12" s="4" t="str">
        <f>IFERROR(VLOOKUP(A12,#REF!,41,0),"--")</f>
        <v>--</v>
      </c>
      <c r="X12" s="4" t="str">
        <f>IFERROR(VLOOKUP(A12,#REF!,42,0),"--")</f>
        <v>--</v>
      </c>
      <c r="Y12" s="4" t="str">
        <f>IFERROR(VLOOKUP(A12,#REF!,41,0),"--")</f>
        <v>--</v>
      </c>
      <c r="Z12" s="4" t="str">
        <f>IFERROR(VLOOKUP(A12,#REF!,42,0),"--")</f>
        <v>--</v>
      </c>
      <c r="AA12" s="4">
        <f t="shared" si="0"/>
        <v>0</v>
      </c>
      <c r="AB12" s="4">
        <f t="shared" si="1"/>
        <v>0</v>
      </c>
      <c r="AC12" s="8" t="str">
        <f>IFERROR(VLOOKUP(A12,January!$A:$AR,44,0),"--")</f>
        <v>--</v>
      </c>
      <c r="AD12" s="8" t="str">
        <f>IFERROR(VLOOKUP(A12,#REF!,44,0),"--")</f>
        <v>--</v>
      </c>
      <c r="AE12" s="8" t="str">
        <f>IFERROR(VLOOKUP(A12,#REF!,44,0),"--")</f>
        <v>--</v>
      </c>
      <c r="AF12" s="8" t="str">
        <f>IFERROR(VLOOKUP(A12,#REF!,44,0),"--")</f>
        <v>--</v>
      </c>
      <c r="AG12" s="8" t="str">
        <f>IFERROR(VLOOKUP(A12,#REF!,44,0),"--")</f>
        <v>--</v>
      </c>
      <c r="AH12" s="8" t="str">
        <f>IFERROR(VLOOKUP(A12,#REF!,44,0),"--")</f>
        <v>--</v>
      </c>
      <c r="AI12" s="8" t="str">
        <f>IFERROR(VLOOKUP(A12,#REF!,44,0),"--")</f>
        <v>--</v>
      </c>
      <c r="AJ12" s="8" t="str">
        <f>IFERROR(VLOOKUP(A12,#REF!,44,0),"--")</f>
        <v>--</v>
      </c>
      <c r="AK12" s="8" t="str">
        <f>IFERROR(VLOOKUP(A12,#REF!,44,0),"--")</f>
        <v>--</v>
      </c>
      <c r="AL12" s="8" t="str">
        <f>IFERROR(VLOOKUP(A12,#REF!,44,0),"--")</f>
        <v>--</v>
      </c>
      <c r="AM12" s="8" t="str">
        <f>IFERROR(VLOOKUP(A12,#REF!,44,0),"--")</f>
        <v>--</v>
      </c>
      <c r="AN12" s="8" t="str">
        <f>IFERROR(VLOOKUP(A12,#REF!,44,0),"--")</f>
        <v>--</v>
      </c>
      <c r="AO12" s="8">
        <f t="shared" si="2"/>
        <v>0</v>
      </c>
    </row>
    <row r="13" spans="1:41" x14ac:dyDescent="0.2">
      <c r="A13" s="4" t="s">
        <v>26</v>
      </c>
      <c r="B13" s="4" t="str">
        <f>IFERROR(VLOOKUP(A13,'Validation List'!$A:$O,10,0),"--")</f>
        <v>--</v>
      </c>
      <c r="C13" s="4" t="str">
        <f>IFERROR(VLOOKUP(A13,January!$A:$AS,41,0),"--")</f>
        <v>--</v>
      </c>
      <c r="D13" s="4" t="str">
        <f>IFERROR(VLOOKUP(A13,January!$A:$AS,42,0),"--")</f>
        <v>--</v>
      </c>
      <c r="E13" s="4" t="str">
        <f>IFERROR(VLOOKUP(A13,#REF!,41,0),"--")</f>
        <v>--</v>
      </c>
      <c r="F13" s="4" t="str">
        <f>IFERROR(VLOOKUP(A13,#REF!,42,0),"--")</f>
        <v>--</v>
      </c>
      <c r="G13" s="4" t="str">
        <f>IFERROR(VLOOKUP(A13,#REF!,41,0),"--")</f>
        <v>--</v>
      </c>
      <c r="H13" s="4" t="str">
        <f>IFERROR(VLOOKUP(A13,#REF!,42,0),"--")</f>
        <v>--</v>
      </c>
      <c r="I13" s="4" t="str">
        <f>IFERROR(VLOOKUP(A13,#REF!,41,0),"--")</f>
        <v>--</v>
      </c>
      <c r="J13" s="4" t="str">
        <f>IFERROR(VLOOKUP(A13,#REF!,42,0),"--")</f>
        <v>--</v>
      </c>
      <c r="K13" s="4" t="str">
        <f>IFERROR(VLOOKUP(A13,#REF!,41,0),"--")</f>
        <v>--</v>
      </c>
      <c r="L13" s="4" t="str">
        <f>IFERROR(VLOOKUP(A13,#REF!,42,0),"--")</f>
        <v>--</v>
      </c>
      <c r="M13" s="4" t="str">
        <f>IFERROR(VLOOKUP(A13,#REF!,41,0),"--")</f>
        <v>--</v>
      </c>
      <c r="N13" s="4" t="str">
        <f>IFERROR(VLOOKUP(A13,#REF!,42,0),"--")</f>
        <v>--</v>
      </c>
      <c r="O13" s="4" t="str">
        <f>IFERROR(VLOOKUP(A13,#REF!,41,0),"--")</f>
        <v>--</v>
      </c>
      <c r="P13" s="4" t="str">
        <f>IFERROR(VLOOKUP(A13,#REF!,42,0),"--")</f>
        <v>--</v>
      </c>
      <c r="Q13" s="4" t="str">
        <f>IFERROR(VLOOKUP(A13,#REF!,41,0),"--")</f>
        <v>--</v>
      </c>
      <c r="R13" s="4" t="str">
        <f>IFERROR(VLOOKUP(A13,#REF!,42,0),"--")</f>
        <v>--</v>
      </c>
      <c r="S13" s="4" t="str">
        <f>IFERROR(VLOOKUP(A13,#REF!,41,0),"--")</f>
        <v>--</v>
      </c>
      <c r="T13" s="4" t="str">
        <f>IFERROR(VLOOKUP(A13,#REF!,42,0),"--")</f>
        <v>--</v>
      </c>
      <c r="U13" s="4" t="str">
        <f>IFERROR(VLOOKUP(A13,#REF!,41,0),"--")</f>
        <v>--</v>
      </c>
      <c r="V13" s="4" t="str">
        <f>IFERROR(VLOOKUP(A13,#REF!,42,0),"--")</f>
        <v>--</v>
      </c>
      <c r="W13" s="4" t="str">
        <f>IFERROR(VLOOKUP(A13,#REF!,41,0),"--")</f>
        <v>--</v>
      </c>
      <c r="X13" s="4" t="str">
        <f>IFERROR(VLOOKUP(A13,#REF!,42,0),"--")</f>
        <v>--</v>
      </c>
      <c r="Y13" s="4" t="str">
        <f>IFERROR(VLOOKUP(A13,#REF!,41,0),"--")</f>
        <v>--</v>
      </c>
      <c r="Z13" s="4" t="str">
        <f>IFERROR(VLOOKUP(A13,#REF!,42,0),"--")</f>
        <v>--</v>
      </c>
      <c r="AA13" s="4">
        <f t="shared" si="0"/>
        <v>0</v>
      </c>
      <c r="AB13" s="4">
        <f t="shared" si="1"/>
        <v>0</v>
      </c>
      <c r="AC13" s="8" t="str">
        <f>IFERROR(VLOOKUP(A13,January!$A:$AR,44,0),"--")</f>
        <v>--</v>
      </c>
      <c r="AD13" s="8" t="str">
        <f>IFERROR(VLOOKUP(A13,#REF!,44,0),"--")</f>
        <v>--</v>
      </c>
      <c r="AE13" s="8" t="str">
        <f>IFERROR(VLOOKUP(A13,#REF!,44,0),"--")</f>
        <v>--</v>
      </c>
      <c r="AF13" s="8" t="str">
        <f>IFERROR(VLOOKUP(A13,#REF!,44,0),"--")</f>
        <v>--</v>
      </c>
      <c r="AG13" s="8" t="str">
        <f>IFERROR(VLOOKUP(A13,#REF!,44,0),"--")</f>
        <v>--</v>
      </c>
      <c r="AH13" s="8" t="str">
        <f>IFERROR(VLOOKUP(A13,#REF!,44,0),"--")</f>
        <v>--</v>
      </c>
      <c r="AI13" s="8" t="str">
        <f>IFERROR(VLOOKUP(A13,#REF!,44,0),"--")</f>
        <v>--</v>
      </c>
      <c r="AJ13" s="8" t="str">
        <f>IFERROR(VLOOKUP(A13,#REF!,44,0),"--")</f>
        <v>--</v>
      </c>
      <c r="AK13" s="8" t="str">
        <f>IFERROR(VLOOKUP(A13,#REF!,44,0),"--")</f>
        <v>--</v>
      </c>
      <c r="AL13" s="8" t="str">
        <f>IFERROR(VLOOKUP(A13,#REF!,44,0),"--")</f>
        <v>--</v>
      </c>
      <c r="AM13" s="8" t="str">
        <f>IFERROR(VLOOKUP(A13,#REF!,44,0),"--")</f>
        <v>--</v>
      </c>
      <c r="AN13" s="8" t="str">
        <f>IFERROR(VLOOKUP(A13,#REF!,44,0),"--")</f>
        <v>--</v>
      </c>
      <c r="AO13" s="8">
        <f t="shared" si="2"/>
        <v>0</v>
      </c>
    </row>
    <row r="14" spans="1:41" x14ac:dyDescent="0.2">
      <c r="A14" s="4" t="s">
        <v>27</v>
      </c>
      <c r="B14" s="4" t="str">
        <f>IFERROR(VLOOKUP(A14,'Validation List'!$A:$O,10,0),"--")</f>
        <v>--</v>
      </c>
      <c r="C14" s="4" t="str">
        <f>IFERROR(VLOOKUP(A14,January!$A:$AS,41,0),"--")</f>
        <v>--</v>
      </c>
      <c r="D14" s="4" t="str">
        <f>IFERROR(VLOOKUP(A14,January!$A:$AS,42,0),"--")</f>
        <v>--</v>
      </c>
      <c r="E14" s="4" t="str">
        <f>IFERROR(VLOOKUP(A14,#REF!,41,0),"--")</f>
        <v>--</v>
      </c>
      <c r="F14" s="4" t="str">
        <f>IFERROR(VLOOKUP(A14,#REF!,42,0),"--")</f>
        <v>--</v>
      </c>
      <c r="G14" s="4" t="str">
        <f>IFERROR(VLOOKUP(A14,#REF!,41,0),"--")</f>
        <v>--</v>
      </c>
      <c r="H14" s="4" t="str">
        <f>IFERROR(VLOOKUP(A14,#REF!,42,0),"--")</f>
        <v>--</v>
      </c>
      <c r="I14" s="4" t="str">
        <f>IFERROR(VLOOKUP(A14,#REF!,41,0),"--")</f>
        <v>--</v>
      </c>
      <c r="J14" s="4" t="str">
        <f>IFERROR(VLOOKUP(A14,#REF!,42,0),"--")</f>
        <v>--</v>
      </c>
      <c r="K14" s="4" t="str">
        <f>IFERROR(VLOOKUP(A14,#REF!,41,0),"--")</f>
        <v>--</v>
      </c>
      <c r="L14" s="4" t="str">
        <f>IFERROR(VLOOKUP(A14,#REF!,42,0),"--")</f>
        <v>--</v>
      </c>
      <c r="M14" s="4" t="str">
        <f>IFERROR(VLOOKUP(A14,#REF!,41,0),"--")</f>
        <v>--</v>
      </c>
      <c r="N14" s="4" t="str">
        <f>IFERROR(VLOOKUP(A14,#REF!,42,0),"--")</f>
        <v>--</v>
      </c>
      <c r="O14" s="4" t="str">
        <f>IFERROR(VLOOKUP(A14,#REF!,41,0),"--")</f>
        <v>--</v>
      </c>
      <c r="P14" s="4" t="str">
        <f>IFERROR(VLOOKUP(A14,#REF!,42,0),"--")</f>
        <v>--</v>
      </c>
      <c r="Q14" s="4" t="str">
        <f>IFERROR(VLOOKUP(A14,#REF!,41,0),"--")</f>
        <v>--</v>
      </c>
      <c r="R14" s="4" t="str">
        <f>IFERROR(VLOOKUP(A14,#REF!,42,0),"--")</f>
        <v>--</v>
      </c>
      <c r="S14" s="4" t="str">
        <f>IFERROR(VLOOKUP(A14,#REF!,41,0),"--")</f>
        <v>--</v>
      </c>
      <c r="T14" s="4" t="str">
        <f>IFERROR(VLOOKUP(A14,#REF!,42,0),"--")</f>
        <v>--</v>
      </c>
      <c r="U14" s="4" t="str">
        <f>IFERROR(VLOOKUP(A14,#REF!,41,0),"--")</f>
        <v>--</v>
      </c>
      <c r="V14" s="4" t="str">
        <f>IFERROR(VLOOKUP(A14,#REF!,42,0),"--")</f>
        <v>--</v>
      </c>
      <c r="W14" s="4" t="str">
        <f>IFERROR(VLOOKUP(A14,#REF!,41,0),"--")</f>
        <v>--</v>
      </c>
      <c r="X14" s="4" t="str">
        <f>IFERROR(VLOOKUP(A14,#REF!,42,0),"--")</f>
        <v>--</v>
      </c>
      <c r="Y14" s="4" t="str">
        <f>IFERROR(VLOOKUP(A14,#REF!,41,0),"--")</f>
        <v>--</v>
      </c>
      <c r="Z14" s="4" t="str">
        <f>IFERROR(VLOOKUP(A14,#REF!,42,0),"--")</f>
        <v>--</v>
      </c>
      <c r="AA14" s="4">
        <f t="shared" si="0"/>
        <v>0</v>
      </c>
      <c r="AB14" s="4">
        <f t="shared" si="1"/>
        <v>0</v>
      </c>
      <c r="AC14" s="8" t="str">
        <f>IFERROR(VLOOKUP(A14,January!$A:$AR,44,0),"--")</f>
        <v>--</v>
      </c>
      <c r="AD14" s="8" t="str">
        <f>IFERROR(VLOOKUP(A14,#REF!,44,0),"--")</f>
        <v>--</v>
      </c>
      <c r="AE14" s="8" t="str">
        <f>IFERROR(VLOOKUP(A14,#REF!,44,0),"--")</f>
        <v>--</v>
      </c>
      <c r="AF14" s="8" t="str">
        <f>IFERROR(VLOOKUP(A14,#REF!,44,0),"--")</f>
        <v>--</v>
      </c>
      <c r="AG14" s="8" t="str">
        <f>IFERROR(VLOOKUP(A14,#REF!,44,0),"--")</f>
        <v>--</v>
      </c>
      <c r="AH14" s="8" t="str">
        <f>IFERROR(VLOOKUP(A14,#REF!,44,0),"--")</f>
        <v>--</v>
      </c>
      <c r="AI14" s="8" t="str">
        <f>IFERROR(VLOOKUP(A14,#REF!,44,0),"--")</f>
        <v>--</v>
      </c>
      <c r="AJ14" s="8" t="str">
        <f>IFERROR(VLOOKUP(A14,#REF!,44,0),"--")</f>
        <v>--</v>
      </c>
      <c r="AK14" s="8" t="str">
        <f>IFERROR(VLOOKUP(A14,#REF!,44,0),"--")</f>
        <v>--</v>
      </c>
      <c r="AL14" s="8" t="str">
        <f>IFERROR(VLOOKUP(A14,#REF!,44,0),"--")</f>
        <v>--</v>
      </c>
      <c r="AM14" s="8" t="str">
        <f>IFERROR(VLOOKUP(A14,#REF!,44,0),"--")</f>
        <v>--</v>
      </c>
      <c r="AN14" s="8" t="str">
        <f>IFERROR(VLOOKUP(A14,#REF!,44,0),"--")</f>
        <v>--</v>
      </c>
      <c r="AO14" s="8">
        <f t="shared" si="2"/>
        <v>0</v>
      </c>
    </row>
    <row r="15" spans="1:41" x14ac:dyDescent="0.2">
      <c r="A15" s="4" t="s">
        <v>28</v>
      </c>
      <c r="B15" s="4" t="str">
        <f>IFERROR(VLOOKUP(A15,'Validation List'!$A:$O,10,0),"--")</f>
        <v>--</v>
      </c>
      <c r="C15" s="4" t="str">
        <f>IFERROR(VLOOKUP(A15,January!$A:$AS,41,0),"--")</f>
        <v>--</v>
      </c>
      <c r="D15" s="4" t="str">
        <f>IFERROR(VLOOKUP(A15,January!$A:$AS,42,0),"--")</f>
        <v>--</v>
      </c>
      <c r="E15" s="4" t="str">
        <f>IFERROR(VLOOKUP(A15,#REF!,41,0),"--")</f>
        <v>--</v>
      </c>
      <c r="F15" s="4" t="str">
        <f>IFERROR(VLOOKUP(A15,#REF!,42,0),"--")</f>
        <v>--</v>
      </c>
      <c r="G15" s="4" t="str">
        <f>IFERROR(VLOOKUP(A15,#REF!,41,0),"--")</f>
        <v>--</v>
      </c>
      <c r="H15" s="4" t="str">
        <f>IFERROR(VLOOKUP(A15,#REF!,42,0),"--")</f>
        <v>--</v>
      </c>
      <c r="I15" s="4" t="str">
        <f>IFERROR(VLOOKUP(A15,#REF!,41,0),"--")</f>
        <v>--</v>
      </c>
      <c r="J15" s="4" t="str">
        <f>IFERROR(VLOOKUP(A15,#REF!,42,0),"--")</f>
        <v>--</v>
      </c>
      <c r="K15" s="4" t="str">
        <f>IFERROR(VLOOKUP(A15,#REF!,41,0),"--")</f>
        <v>--</v>
      </c>
      <c r="L15" s="4" t="str">
        <f>IFERROR(VLOOKUP(A15,#REF!,42,0),"--")</f>
        <v>--</v>
      </c>
      <c r="M15" s="4" t="str">
        <f>IFERROR(VLOOKUP(A15,#REF!,41,0),"--")</f>
        <v>--</v>
      </c>
      <c r="N15" s="4" t="str">
        <f>IFERROR(VLOOKUP(A15,#REF!,42,0),"--")</f>
        <v>--</v>
      </c>
      <c r="O15" s="4" t="str">
        <f>IFERROR(VLOOKUP(A15,#REF!,41,0),"--")</f>
        <v>--</v>
      </c>
      <c r="P15" s="4" t="str">
        <f>IFERROR(VLOOKUP(A15,#REF!,42,0),"--")</f>
        <v>--</v>
      </c>
      <c r="Q15" s="4" t="str">
        <f>IFERROR(VLOOKUP(A15,#REF!,41,0),"--")</f>
        <v>--</v>
      </c>
      <c r="R15" s="4" t="str">
        <f>IFERROR(VLOOKUP(A15,#REF!,42,0),"--")</f>
        <v>--</v>
      </c>
      <c r="S15" s="4" t="str">
        <f>IFERROR(VLOOKUP(A15,#REF!,41,0),"--")</f>
        <v>--</v>
      </c>
      <c r="T15" s="4" t="str">
        <f>IFERROR(VLOOKUP(A15,#REF!,42,0),"--")</f>
        <v>--</v>
      </c>
      <c r="U15" s="4" t="str">
        <f>IFERROR(VLOOKUP(A15,#REF!,41,0),"--")</f>
        <v>--</v>
      </c>
      <c r="V15" s="4" t="str">
        <f>IFERROR(VLOOKUP(A15,#REF!,42,0),"--")</f>
        <v>--</v>
      </c>
      <c r="W15" s="4" t="str">
        <f>IFERROR(VLOOKUP(A15,#REF!,41,0),"--")</f>
        <v>--</v>
      </c>
      <c r="X15" s="4" t="str">
        <f>IFERROR(VLOOKUP(A15,#REF!,42,0),"--")</f>
        <v>--</v>
      </c>
      <c r="Y15" s="4" t="str">
        <f>IFERROR(VLOOKUP(A15,#REF!,41,0),"--")</f>
        <v>--</v>
      </c>
      <c r="Z15" s="4" t="str">
        <f>IFERROR(VLOOKUP(A15,#REF!,42,0),"--")</f>
        <v>--</v>
      </c>
      <c r="AA15" s="4">
        <f t="shared" si="0"/>
        <v>0</v>
      </c>
      <c r="AB15" s="4">
        <f t="shared" si="1"/>
        <v>0</v>
      </c>
      <c r="AC15" s="8" t="str">
        <f>IFERROR(VLOOKUP(A15,January!$A:$AR,44,0),"--")</f>
        <v>--</v>
      </c>
      <c r="AD15" s="8" t="str">
        <f>IFERROR(VLOOKUP(A15,#REF!,44,0),"--")</f>
        <v>--</v>
      </c>
      <c r="AE15" s="8" t="str">
        <f>IFERROR(VLOOKUP(A15,#REF!,44,0),"--")</f>
        <v>--</v>
      </c>
      <c r="AF15" s="8" t="str">
        <f>IFERROR(VLOOKUP(A15,#REF!,44,0),"--")</f>
        <v>--</v>
      </c>
      <c r="AG15" s="8" t="str">
        <f>IFERROR(VLOOKUP(A15,#REF!,44,0),"--")</f>
        <v>--</v>
      </c>
      <c r="AH15" s="8" t="str">
        <f>IFERROR(VLOOKUP(A15,#REF!,44,0),"--")</f>
        <v>--</v>
      </c>
      <c r="AI15" s="8" t="str">
        <f>IFERROR(VLOOKUP(A15,#REF!,44,0),"--")</f>
        <v>--</v>
      </c>
      <c r="AJ15" s="8" t="str">
        <f>IFERROR(VLOOKUP(A15,#REF!,44,0),"--")</f>
        <v>--</v>
      </c>
      <c r="AK15" s="8" t="str">
        <f>IFERROR(VLOOKUP(A15,#REF!,44,0),"--")</f>
        <v>--</v>
      </c>
      <c r="AL15" s="8" t="str">
        <f>IFERROR(VLOOKUP(A15,#REF!,44,0),"--")</f>
        <v>--</v>
      </c>
      <c r="AM15" s="8" t="str">
        <f>IFERROR(VLOOKUP(A15,#REF!,44,0),"--")</f>
        <v>--</v>
      </c>
      <c r="AN15" s="8" t="str">
        <f>IFERROR(VLOOKUP(A15,#REF!,44,0),"--")</f>
        <v>--</v>
      </c>
      <c r="AO15" s="8">
        <f t="shared" si="2"/>
        <v>0</v>
      </c>
    </row>
    <row r="16" spans="1:41" x14ac:dyDescent="0.2">
      <c r="A16" s="4" t="s">
        <v>29</v>
      </c>
      <c r="B16" s="4" t="str">
        <f>IFERROR(VLOOKUP(A16,'Validation List'!$A:$O,10,0),"--")</f>
        <v>--</v>
      </c>
      <c r="C16" s="4" t="str">
        <f>IFERROR(VLOOKUP(A16,January!$A:$AS,41,0),"--")</f>
        <v>--</v>
      </c>
      <c r="D16" s="4" t="str">
        <f>IFERROR(VLOOKUP(A16,January!$A:$AS,42,0),"--")</f>
        <v>--</v>
      </c>
      <c r="E16" s="4" t="str">
        <f>IFERROR(VLOOKUP(A16,#REF!,41,0),"--")</f>
        <v>--</v>
      </c>
      <c r="F16" s="4" t="str">
        <f>IFERROR(VLOOKUP(A16,#REF!,42,0),"--")</f>
        <v>--</v>
      </c>
      <c r="G16" s="4" t="str">
        <f>IFERROR(VLOOKUP(A16,#REF!,41,0),"--")</f>
        <v>--</v>
      </c>
      <c r="H16" s="4" t="str">
        <f>IFERROR(VLOOKUP(A16,#REF!,42,0),"--")</f>
        <v>--</v>
      </c>
      <c r="I16" s="4" t="str">
        <f>IFERROR(VLOOKUP(A16,#REF!,41,0),"--")</f>
        <v>--</v>
      </c>
      <c r="J16" s="4" t="str">
        <f>IFERROR(VLOOKUP(A16,#REF!,42,0),"--")</f>
        <v>--</v>
      </c>
      <c r="K16" s="4" t="str">
        <f>IFERROR(VLOOKUP(A16,#REF!,41,0),"--")</f>
        <v>--</v>
      </c>
      <c r="L16" s="4" t="str">
        <f>IFERROR(VLOOKUP(A16,#REF!,42,0),"--")</f>
        <v>--</v>
      </c>
      <c r="M16" s="4" t="str">
        <f>IFERROR(VLOOKUP(A16,#REF!,41,0),"--")</f>
        <v>--</v>
      </c>
      <c r="N16" s="4" t="str">
        <f>IFERROR(VLOOKUP(A16,#REF!,42,0),"--")</f>
        <v>--</v>
      </c>
      <c r="O16" s="4" t="str">
        <f>IFERROR(VLOOKUP(A16,#REF!,41,0),"--")</f>
        <v>--</v>
      </c>
      <c r="P16" s="4" t="str">
        <f>IFERROR(VLOOKUP(A16,#REF!,42,0),"--")</f>
        <v>--</v>
      </c>
      <c r="Q16" s="4" t="str">
        <f>IFERROR(VLOOKUP(A16,#REF!,41,0),"--")</f>
        <v>--</v>
      </c>
      <c r="R16" s="4" t="str">
        <f>IFERROR(VLOOKUP(A16,#REF!,42,0),"--")</f>
        <v>--</v>
      </c>
      <c r="S16" s="4" t="str">
        <f>IFERROR(VLOOKUP(A16,#REF!,41,0),"--")</f>
        <v>--</v>
      </c>
      <c r="T16" s="4" t="str">
        <f>IFERROR(VLOOKUP(A16,#REF!,42,0),"--")</f>
        <v>--</v>
      </c>
      <c r="U16" s="4" t="str">
        <f>IFERROR(VLOOKUP(A16,#REF!,41,0),"--")</f>
        <v>--</v>
      </c>
      <c r="V16" s="4" t="str">
        <f>IFERROR(VLOOKUP(A16,#REF!,42,0),"--")</f>
        <v>--</v>
      </c>
      <c r="W16" s="4" t="str">
        <f>IFERROR(VLOOKUP(A16,#REF!,41,0),"--")</f>
        <v>--</v>
      </c>
      <c r="X16" s="4" t="str">
        <f>IFERROR(VLOOKUP(A16,#REF!,42,0),"--")</f>
        <v>--</v>
      </c>
      <c r="Y16" s="4" t="str">
        <f>IFERROR(VLOOKUP(A16,#REF!,41,0),"--")</f>
        <v>--</v>
      </c>
      <c r="Z16" s="4" t="str">
        <f>IFERROR(VLOOKUP(A16,#REF!,42,0),"--")</f>
        <v>--</v>
      </c>
      <c r="AA16" s="4">
        <f t="shared" si="0"/>
        <v>0</v>
      </c>
      <c r="AB16" s="4">
        <f t="shared" si="1"/>
        <v>0</v>
      </c>
      <c r="AC16" s="8" t="str">
        <f>IFERROR(VLOOKUP(A16,January!$A:$AR,44,0),"--")</f>
        <v>--</v>
      </c>
      <c r="AD16" s="8" t="str">
        <f>IFERROR(VLOOKUP(A16,#REF!,44,0),"--")</f>
        <v>--</v>
      </c>
      <c r="AE16" s="8" t="str">
        <f>IFERROR(VLOOKUP(A16,#REF!,44,0),"--")</f>
        <v>--</v>
      </c>
      <c r="AF16" s="8" t="str">
        <f>IFERROR(VLOOKUP(A16,#REF!,44,0),"--")</f>
        <v>--</v>
      </c>
      <c r="AG16" s="8" t="str">
        <f>IFERROR(VLOOKUP(A16,#REF!,44,0),"--")</f>
        <v>--</v>
      </c>
      <c r="AH16" s="8" t="str">
        <f>IFERROR(VLOOKUP(A16,#REF!,44,0),"--")</f>
        <v>--</v>
      </c>
      <c r="AI16" s="8" t="str">
        <f>IFERROR(VLOOKUP(A16,#REF!,44,0),"--")</f>
        <v>--</v>
      </c>
      <c r="AJ16" s="8" t="str">
        <f>IFERROR(VLOOKUP(A16,#REF!,44,0),"--")</f>
        <v>--</v>
      </c>
      <c r="AK16" s="8" t="str">
        <f>IFERROR(VLOOKUP(A16,#REF!,44,0),"--")</f>
        <v>--</v>
      </c>
      <c r="AL16" s="8" t="str">
        <f>IFERROR(VLOOKUP(A16,#REF!,44,0),"--")</f>
        <v>--</v>
      </c>
      <c r="AM16" s="8" t="str">
        <f>IFERROR(VLOOKUP(A16,#REF!,44,0),"--")</f>
        <v>--</v>
      </c>
      <c r="AN16" s="8" t="str">
        <f>IFERROR(VLOOKUP(A16,#REF!,44,0),"--")</f>
        <v>--</v>
      </c>
      <c r="AO16" s="8">
        <f t="shared" si="2"/>
        <v>0</v>
      </c>
    </row>
    <row r="17" spans="1:41" x14ac:dyDescent="0.2">
      <c r="A17" s="4" t="s">
        <v>30</v>
      </c>
      <c r="B17" s="4" t="str">
        <f>IFERROR(VLOOKUP(A17,'Validation List'!$A:$O,10,0),"--")</f>
        <v>--</v>
      </c>
      <c r="C17" s="4" t="str">
        <f>IFERROR(VLOOKUP(A17,January!$A:$AS,41,0),"--")</f>
        <v>--</v>
      </c>
      <c r="D17" s="4" t="str">
        <f>IFERROR(VLOOKUP(A17,January!$A:$AS,42,0),"--")</f>
        <v>--</v>
      </c>
      <c r="E17" s="4" t="str">
        <f>IFERROR(VLOOKUP(A17,#REF!,41,0),"--")</f>
        <v>--</v>
      </c>
      <c r="F17" s="4" t="str">
        <f>IFERROR(VLOOKUP(A17,#REF!,42,0),"--")</f>
        <v>--</v>
      </c>
      <c r="G17" s="4" t="str">
        <f>IFERROR(VLOOKUP(A17,#REF!,41,0),"--")</f>
        <v>--</v>
      </c>
      <c r="H17" s="4" t="str">
        <f>IFERROR(VLOOKUP(A17,#REF!,42,0),"--")</f>
        <v>--</v>
      </c>
      <c r="I17" s="4" t="str">
        <f>IFERROR(VLOOKUP(A17,#REF!,41,0),"--")</f>
        <v>--</v>
      </c>
      <c r="J17" s="4" t="str">
        <f>IFERROR(VLOOKUP(A17,#REF!,42,0),"--")</f>
        <v>--</v>
      </c>
      <c r="K17" s="4" t="str">
        <f>IFERROR(VLOOKUP(A17,#REF!,41,0),"--")</f>
        <v>--</v>
      </c>
      <c r="L17" s="4" t="str">
        <f>IFERROR(VLOOKUP(A17,#REF!,42,0),"--")</f>
        <v>--</v>
      </c>
      <c r="M17" s="4" t="str">
        <f>IFERROR(VLOOKUP(A17,#REF!,41,0),"--")</f>
        <v>--</v>
      </c>
      <c r="N17" s="4" t="str">
        <f>IFERROR(VLOOKUP(A17,#REF!,42,0),"--")</f>
        <v>--</v>
      </c>
      <c r="O17" s="4" t="str">
        <f>IFERROR(VLOOKUP(A17,#REF!,41,0),"--")</f>
        <v>--</v>
      </c>
      <c r="P17" s="4" t="str">
        <f>IFERROR(VLOOKUP(A17,#REF!,42,0),"--")</f>
        <v>--</v>
      </c>
      <c r="Q17" s="4" t="str">
        <f>IFERROR(VLOOKUP(A17,#REF!,41,0),"--")</f>
        <v>--</v>
      </c>
      <c r="R17" s="4" t="str">
        <f>IFERROR(VLOOKUP(A17,#REF!,42,0),"--")</f>
        <v>--</v>
      </c>
      <c r="S17" s="4" t="str">
        <f>IFERROR(VLOOKUP(A17,#REF!,41,0),"--")</f>
        <v>--</v>
      </c>
      <c r="T17" s="4" t="str">
        <f>IFERROR(VLOOKUP(A17,#REF!,42,0),"--")</f>
        <v>--</v>
      </c>
      <c r="U17" s="4" t="str">
        <f>IFERROR(VLOOKUP(A17,#REF!,41,0),"--")</f>
        <v>--</v>
      </c>
      <c r="V17" s="4" t="str">
        <f>IFERROR(VLOOKUP(A17,#REF!,42,0),"--")</f>
        <v>--</v>
      </c>
      <c r="W17" s="4" t="str">
        <f>IFERROR(VLOOKUP(A17,#REF!,41,0),"--")</f>
        <v>--</v>
      </c>
      <c r="X17" s="4" t="str">
        <f>IFERROR(VLOOKUP(A17,#REF!,42,0),"--")</f>
        <v>--</v>
      </c>
      <c r="Y17" s="4" t="str">
        <f>IFERROR(VLOOKUP(A17,#REF!,41,0),"--")</f>
        <v>--</v>
      </c>
      <c r="Z17" s="4" t="str">
        <f>IFERROR(VLOOKUP(A17,#REF!,42,0),"--")</f>
        <v>--</v>
      </c>
      <c r="AA17" s="4">
        <f t="shared" si="0"/>
        <v>0</v>
      </c>
      <c r="AB17" s="4">
        <f t="shared" si="1"/>
        <v>0</v>
      </c>
      <c r="AC17" s="8" t="str">
        <f>IFERROR(VLOOKUP(A17,January!$A:$AR,44,0),"--")</f>
        <v>--</v>
      </c>
      <c r="AD17" s="8" t="str">
        <f>IFERROR(VLOOKUP(A17,#REF!,44,0),"--")</f>
        <v>--</v>
      </c>
      <c r="AE17" s="8" t="str">
        <f>IFERROR(VLOOKUP(A17,#REF!,44,0),"--")</f>
        <v>--</v>
      </c>
      <c r="AF17" s="8" t="str">
        <f>IFERROR(VLOOKUP(A17,#REF!,44,0),"--")</f>
        <v>--</v>
      </c>
      <c r="AG17" s="8" t="str">
        <f>IFERROR(VLOOKUP(A17,#REF!,44,0),"--")</f>
        <v>--</v>
      </c>
      <c r="AH17" s="8" t="str">
        <f>IFERROR(VLOOKUP(A17,#REF!,44,0),"--")</f>
        <v>--</v>
      </c>
      <c r="AI17" s="8" t="str">
        <f>IFERROR(VLOOKUP(A17,#REF!,44,0),"--")</f>
        <v>--</v>
      </c>
      <c r="AJ17" s="8" t="str">
        <f>IFERROR(VLOOKUP(A17,#REF!,44,0),"--")</f>
        <v>--</v>
      </c>
      <c r="AK17" s="8" t="str">
        <f>IFERROR(VLOOKUP(A17,#REF!,44,0),"--")</f>
        <v>--</v>
      </c>
      <c r="AL17" s="8" t="str">
        <f>IFERROR(VLOOKUP(A17,#REF!,44,0),"--")</f>
        <v>--</v>
      </c>
      <c r="AM17" s="8" t="str">
        <f>IFERROR(VLOOKUP(A17,#REF!,44,0),"--")</f>
        <v>--</v>
      </c>
      <c r="AN17" s="8" t="str">
        <f>IFERROR(VLOOKUP(A17,#REF!,44,0),"--")</f>
        <v>--</v>
      </c>
      <c r="AO17" s="8">
        <f t="shared" si="2"/>
        <v>0</v>
      </c>
    </row>
    <row r="18" spans="1:41" x14ac:dyDescent="0.2">
      <c r="A18" s="4" t="s">
        <v>31</v>
      </c>
      <c r="B18" s="4" t="str">
        <f>IFERROR(VLOOKUP(A18,'Validation List'!$A:$O,10,0),"--")</f>
        <v>--</v>
      </c>
      <c r="C18" s="4" t="str">
        <f>IFERROR(VLOOKUP(A18,January!$A:$AS,41,0),"--")</f>
        <v>--</v>
      </c>
      <c r="D18" s="4" t="str">
        <f>IFERROR(VLOOKUP(A18,January!$A:$AS,42,0),"--")</f>
        <v>--</v>
      </c>
      <c r="E18" s="4" t="str">
        <f>IFERROR(VLOOKUP(A18,#REF!,41,0),"--")</f>
        <v>--</v>
      </c>
      <c r="F18" s="4" t="str">
        <f>IFERROR(VLOOKUP(A18,#REF!,42,0),"--")</f>
        <v>--</v>
      </c>
      <c r="G18" s="4" t="str">
        <f>IFERROR(VLOOKUP(A18,#REF!,41,0),"--")</f>
        <v>--</v>
      </c>
      <c r="H18" s="4" t="str">
        <f>IFERROR(VLOOKUP(A18,#REF!,42,0),"--")</f>
        <v>--</v>
      </c>
      <c r="I18" s="4" t="str">
        <f>IFERROR(VLOOKUP(A18,#REF!,41,0),"--")</f>
        <v>--</v>
      </c>
      <c r="J18" s="4" t="str">
        <f>IFERROR(VLOOKUP(A18,#REF!,42,0),"--")</f>
        <v>--</v>
      </c>
      <c r="K18" s="4" t="str">
        <f>IFERROR(VLOOKUP(A18,#REF!,41,0),"--")</f>
        <v>--</v>
      </c>
      <c r="L18" s="4" t="str">
        <f>IFERROR(VLOOKUP(A18,#REF!,42,0),"--")</f>
        <v>--</v>
      </c>
      <c r="M18" s="4" t="str">
        <f>IFERROR(VLOOKUP(A18,#REF!,41,0),"--")</f>
        <v>--</v>
      </c>
      <c r="N18" s="4" t="str">
        <f>IFERROR(VLOOKUP(A18,#REF!,42,0),"--")</f>
        <v>--</v>
      </c>
      <c r="O18" s="4" t="str">
        <f>IFERROR(VLOOKUP(A18,#REF!,41,0),"--")</f>
        <v>--</v>
      </c>
      <c r="P18" s="4" t="str">
        <f>IFERROR(VLOOKUP(A18,#REF!,42,0),"--")</f>
        <v>--</v>
      </c>
      <c r="Q18" s="4" t="str">
        <f>IFERROR(VLOOKUP(A18,#REF!,41,0),"--")</f>
        <v>--</v>
      </c>
      <c r="R18" s="4" t="str">
        <f>IFERROR(VLOOKUP(A18,#REF!,42,0),"--")</f>
        <v>--</v>
      </c>
      <c r="S18" s="4" t="str">
        <f>IFERROR(VLOOKUP(A18,#REF!,41,0),"--")</f>
        <v>--</v>
      </c>
      <c r="T18" s="4" t="str">
        <f>IFERROR(VLOOKUP(A18,#REF!,42,0),"--")</f>
        <v>--</v>
      </c>
      <c r="U18" s="4" t="str">
        <f>IFERROR(VLOOKUP(A18,#REF!,41,0),"--")</f>
        <v>--</v>
      </c>
      <c r="V18" s="4" t="str">
        <f>IFERROR(VLOOKUP(A18,#REF!,42,0),"--")</f>
        <v>--</v>
      </c>
      <c r="W18" s="4" t="str">
        <f>IFERROR(VLOOKUP(A18,#REF!,41,0),"--")</f>
        <v>--</v>
      </c>
      <c r="X18" s="4" t="str">
        <f>IFERROR(VLOOKUP(A18,#REF!,42,0),"--")</f>
        <v>--</v>
      </c>
      <c r="Y18" s="4" t="str">
        <f>IFERROR(VLOOKUP(A18,#REF!,41,0),"--")</f>
        <v>--</v>
      </c>
      <c r="Z18" s="4" t="str">
        <f>IFERROR(VLOOKUP(A18,#REF!,42,0),"--")</f>
        <v>--</v>
      </c>
      <c r="AA18" s="4">
        <f t="shared" si="0"/>
        <v>0</v>
      </c>
      <c r="AB18" s="4">
        <f t="shared" si="1"/>
        <v>0</v>
      </c>
      <c r="AC18" s="8" t="str">
        <f>IFERROR(VLOOKUP(A18,January!$A:$AR,44,0),"--")</f>
        <v>--</v>
      </c>
      <c r="AD18" s="8" t="str">
        <f>IFERROR(VLOOKUP(A18,#REF!,44,0),"--")</f>
        <v>--</v>
      </c>
      <c r="AE18" s="8" t="str">
        <f>IFERROR(VLOOKUP(A18,#REF!,44,0),"--")</f>
        <v>--</v>
      </c>
      <c r="AF18" s="8" t="str">
        <f>IFERROR(VLOOKUP(A18,#REF!,44,0),"--")</f>
        <v>--</v>
      </c>
      <c r="AG18" s="8" t="str">
        <f>IFERROR(VLOOKUP(A18,#REF!,44,0),"--")</f>
        <v>--</v>
      </c>
      <c r="AH18" s="8" t="str">
        <f>IFERROR(VLOOKUP(A18,#REF!,44,0),"--")</f>
        <v>--</v>
      </c>
      <c r="AI18" s="8" t="str">
        <f>IFERROR(VLOOKUP(A18,#REF!,44,0),"--")</f>
        <v>--</v>
      </c>
      <c r="AJ18" s="8" t="str">
        <f>IFERROR(VLOOKUP(A18,#REF!,44,0),"--")</f>
        <v>--</v>
      </c>
      <c r="AK18" s="8" t="str">
        <f>IFERROR(VLOOKUP(A18,#REF!,44,0),"--")</f>
        <v>--</v>
      </c>
      <c r="AL18" s="8" t="str">
        <f>IFERROR(VLOOKUP(A18,#REF!,44,0),"--")</f>
        <v>--</v>
      </c>
      <c r="AM18" s="8" t="str">
        <f>IFERROR(VLOOKUP(A18,#REF!,44,0),"--")</f>
        <v>--</v>
      </c>
      <c r="AN18" s="8" t="str">
        <f>IFERROR(VLOOKUP(A18,#REF!,44,0),"--")</f>
        <v>--</v>
      </c>
      <c r="AO18" s="8">
        <f t="shared" si="2"/>
        <v>0</v>
      </c>
    </row>
    <row r="19" spans="1:41" x14ac:dyDescent="0.2">
      <c r="A19" s="4" t="s">
        <v>32</v>
      </c>
      <c r="B19" s="4" t="str">
        <f>IFERROR(VLOOKUP(A19,'Validation List'!$A:$O,10,0),"--")</f>
        <v>--</v>
      </c>
      <c r="C19" s="4" t="str">
        <f>IFERROR(VLOOKUP(A19,January!$A:$AS,41,0),"--")</f>
        <v>--</v>
      </c>
      <c r="D19" s="4" t="str">
        <f>IFERROR(VLOOKUP(A19,January!$A:$AS,42,0),"--")</f>
        <v>--</v>
      </c>
      <c r="E19" s="4" t="str">
        <f>IFERROR(VLOOKUP(A19,#REF!,41,0),"--")</f>
        <v>--</v>
      </c>
      <c r="F19" s="4" t="str">
        <f>IFERROR(VLOOKUP(A19,#REF!,42,0),"--")</f>
        <v>--</v>
      </c>
      <c r="G19" s="4" t="str">
        <f>IFERROR(VLOOKUP(A19,#REF!,41,0),"--")</f>
        <v>--</v>
      </c>
      <c r="H19" s="4" t="str">
        <f>IFERROR(VLOOKUP(A19,#REF!,42,0),"--")</f>
        <v>--</v>
      </c>
      <c r="I19" s="4" t="str">
        <f>IFERROR(VLOOKUP(A19,#REF!,41,0),"--")</f>
        <v>--</v>
      </c>
      <c r="J19" s="4" t="str">
        <f>IFERROR(VLOOKUP(A19,#REF!,42,0),"--")</f>
        <v>--</v>
      </c>
      <c r="K19" s="4" t="str">
        <f>IFERROR(VLOOKUP(A19,#REF!,41,0),"--")</f>
        <v>--</v>
      </c>
      <c r="L19" s="4" t="str">
        <f>IFERROR(VLOOKUP(A19,#REF!,42,0),"--")</f>
        <v>--</v>
      </c>
      <c r="M19" s="4" t="str">
        <f>IFERROR(VLOOKUP(A19,#REF!,41,0),"--")</f>
        <v>--</v>
      </c>
      <c r="N19" s="4" t="str">
        <f>IFERROR(VLOOKUP(A19,#REF!,42,0),"--")</f>
        <v>--</v>
      </c>
      <c r="O19" s="4" t="str">
        <f>IFERROR(VLOOKUP(A19,#REF!,41,0),"--")</f>
        <v>--</v>
      </c>
      <c r="P19" s="4" t="str">
        <f>IFERROR(VLOOKUP(A19,#REF!,42,0),"--")</f>
        <v>--</v>
      </c>
      <c r="Q19" s="4" t="str">
        <f>IFERROR(VLOOKUP(A19,#REF!,41,0),"--")</f>
        <v>--</v>
      </c>
      <c r="R19" s="4" t="str">
        <f>IFERROR(VLOOKUP(A19,#REF!,42,0),"--")</f>
        <v>--</v>
      </c>
      <c r="S19" s="4" t="str">
        <f>IFERROR(VLOOKUP(A19,#REF!,41,0),"--")</f>
        <v>--</v>
      </c>
      <c r="T19" s="4" t="str">
        <f>IFERROR(VLOOKUP(A19,#REF!,42,0),"--")</f>
        <v>--</v>
      </c>
      <c r="U19" s="4" t="str">
        <f>IFERROR(VLOOKUP(A19,#REF!,41,0),"--")</f>
        <v>--</v>
      </c>
      <c r="V19" s="4" t="str">
        <f>IFERROR(VLOOKUP(A19,#REF!,42,0),"--")</f>
        <v>--</v>
      </c>
      <c r="W19" s="4" t="str">
        <f>IFERROR(VLOOKUP(A19,#REF!,41,0),"--")</f>
        <v>--</v>
      </c>
      <c r="X19" s="4" t="str">
        <f>IFERROR(VLOOKUP(A19,#REF!,42,0),"--")</f>
        <v>--</v>
      </c>
      <c r="Y19" s="4" t="str">
        <f>IFERROR(VLOOKUP(A19,#REF!,41,0),"--")</f>
        <v>--</v>
      </c>
      <c r="Z19" s="4" t="str">
        <f>IFERROR(VLOOKUP(A19,#REF!,42,0),"--")</f>
        <v>--</v>
      </c>
      <c r="AA19" s="4">
        <f t="shared" si="0"/>
        <v>0</v>
      </c>
      <c r="AB19" s="4">
        <f t="shared" si="1"/>
        <v>0</v>
      </c>
      <c r="AC19" s="8" t="str">
        <f>IFERROR(VLOOKUP(A19,January!$A:$AR,44,0),"--")</f>
        <v>--</v>
      </c>
      <c r="AD19" s="8" t="str">
        <f>IFERROR(VLOOKUP(A19,#REF!,44,0),"--")</f>
        <v>--</v>
      </c>
      <c r="AE19" s="8" t="str">
        <f>IFERROR(VLOOKUP(A19,#REF!,44,0),"--")</f>
        <v>--</v>
      </c>
      <c r="AF19" s="8" t="str">
        <f>IFERROR(VLOOKUP(A19,#REF!,44,0),"--")</f>
        <v>--</v>
      </c>
      <c r="AG19" s="8" t="str">
        <f>IFERROR(VLOOKUP(A19,#REF!,44,0),"--")</f>
        <v>--</v>
      </c>
      <c r="AH19" s="8" t="str">
        <f>IFERROR(VLOOKUP(A19,#REF!,44,0),"--")</f>
        <v>--</v>
      </c>
      <c r="AI19" s="8" t="str">
        <f>IFERROR(VLOOKUP(A19,#REF!,44,0),"--")</f>
        <v>--</v>
      </c>
      <c r="AJ19" s="8" t="str">
        <f>IFERROR(VLOOKUP(A19,#REF!,44,0),"--")</f>
        <v>--</v>
      </c>
      <c r="AK19" s="8" t="str">
        <f>IFERROR(VLOOKUP(A19,#REF!,44,0),"--")</f>
        <v>--</v>
      </c>
      <c r="AL19" s="8" t="str">
        <f>IFERROR(VLOOKUP(A19,#REF!,44,0),"--")</f>
        <v>--</v>
      </c>
      <c r="AM19" s="8" t="str">
        <f>IFERROR(VLOOKUP(A19,#REF!,44,0),"--")</f>
        <v>--</v>
      </c>
      <c r="AN19" s="8" t="str">
        <f>IFERROR(VLOOKUP(A19,#REF!,44,0),"--")</f>
        <v>--</v>
      </c>
      <c r="AO19" s="8">
        <f t="shared" si="2"/>
        <v>0</v>
      </c>
    </row>
    <row r="20" spans="1:41" x14ac:dyDescent="0.2">
      <c r="A20" s="4" t="s">
        <v>33</v>
      </c>
      <c r="B20" s="4" t="str">
        <f>IFERROR(VLOOKUP(A20,'Validation List'!$A:$O,10,0),"--")</f>
        <v>--</v>
      </c>
      <c r="C20" s="4" t="str">
        <f>IFERROR(VLOOKUP(A20,January!$A:$AS,41,0),"--")</f>
        <v>--</v>
      </c>
      <c r="D20" s="4" t="str">
        <f>IFERROR(VLOOKUP(A20,January!$A:$AS,42,0),"--")</f>
        <v>--</v>
      </c>
      <c r="E20" s="4" t="str">
        <f>IFERROR(VLOOKUP(A20,#REF!,41,0),"--")</f>
        <v>--</v>
      </c>
      <c r="F20" s="4" t="str">
        <f>IFERROR(VLOOKUP(A20,#REF!,42,0),"--")</f>
        <v>--</v>
      </c>
      <c r="G20" s="4" t="str">
        <f>IFERROR(VLOOKUP(A20,#REF!,41,0),"--")</f>
        <v>--</v>
      </c>
      <c r="H20" s="4" t="str">
        <f>IFERROR(VLOOKUP(A20,#REF!,42,0),"--")</f>
        <v>--</v>
      </c>
      <c r="I20" s="4" t="str">
        <f>IFERROR(VLOOKUP(A20,#REF!,41,0),"--")</f>
        <v>--</v>
      </c>
      <c r="J20" s="4" t="str">
        <f>IFERROR(VLOOKUP(A20,#REF!,42,0),"--")</f>
        <v>--</v>
      </c>
      <c r="K20" s="4" t="str">
        <f>IFERROR(VLOOKUP(A20,#REF!,41,0),"--")</f>
        <v>--</v>
      </c>
      <c r="L20" s="4" t="str">
        <f>IFERROR(VLOOKUP(A20,#REF!,42,0),"--")</f>
        <v>--</v>
      </c>
      <c r="M20" s="4" t="str">
        <f>IFERROR(VLOOKUP(A20,#REF!,41,0),"--")</f>
        <v>--</v>
      </c>
      <c r="N20" s="4" t="str">
        <f>IFERROR(VLOOKUP(A20,#REF!,42,0),"--")</f>
        <v>--</v>
      </c>
      <c r="O20" s="4" t="str">
        <f>IFERROR(VLOOKUP(A20,#REF!,41,0),"--")</f>
        <v>--</v>
      </c>
      <c r="P20" s="4" t="str">
        <f>IFERROR(VLOOKUP(A20,#REF!,42,0),"--")</f>
        <v>--</v>
      </c>
      <c r="Q20" s="4" t="str">
        <f>IFERROR(VLOOKUP(A20,#REF!,41,0),"--")</f>
        <v>--</v>
      </c>
      <c r="R20" s="4" t="str">
        <f>IFERROR(VLOOKUP(A20,#REF!,42,0),"--")</f>
        <v>--</v>
      </c>
      <c r="S20" s="4" t="str">
        <f>IFERROR(VLOOKUP(A20,#REF!,41,0),"--")</f>
        <v>--</v>
      </c>
      <c r="T20" s="4" t="str">
        <f>IFERROR(VLOOKUP(A20,#REF!,42,0),"--")</f>
        <v>--</v>
      </c>
      <c r="U20" s="4" t="str">
        <f>IFERROR(VLOOKUP(A20,#REF!,41,0),"--")</f>
        <v>--</v>
      </c>
      <c r="V20" s="4" t="str">
        <f>IFERROR(VLOOKUP(A20,#REF!,42,0),"--")</f>
        <v>--</v>
      </c>
      <c r="W20" s="4" t="str">
        <f>IFERROR(VLOOKUP(A20,#REF!,41,0),"--")</f>
        <v>--</v>
      </c>
      <c r="X20" s="4" t="str">
        <f>IFERROR(VLOOKUP(A20,#REF!,42,0),"--")</f>
        <v>--</v>
      </c>
      <c r="Y20" s="4" t="str">
        <f>IFERROR(VLOOKUP(A20,#REF!,41,0),"--")</f>
        <v>--</v>
      </c>
      <c r="Z20" s="4" t="str">
        <f>IFERROR(VLOOKUP(A20,#REF!,42,0),"--")</f>
        <v>--</v>
      </c>
      <c r="AA20" s="4">
        <f t="shared" si="0"/>
        <v>0</v>
      </c>
      <c r="AB20" s="4">
        <f t="shared" si="1"/>
        <v>0</v>
      </c>
      <c r="AC20" s="8" t="str">
        <f>IFERROR(VLOOKUP(A20,January!$A:$AR,44,0),"--")</f>
        <v>--</v>
      </c>
      <c r="AD20" s="8" t="str">
        <f>IFERROR(VLOOKUP(A20,#REF!,44,0),"--")</f>
        <v>--</v>
      </c>
      <c r="AE20" s="8" t="str">
        <f>IFERROR(VLOOKUP(A20,#REF!,44,0),"--")</f>
        <v>--</v>
      </c>
      <c r="AF20" s="8" t="str">
        <f>IFERROR(VLOOKUP(A20,#REF!,44,0),"--")</f>
        <v>--</v>
      </c>
      <c r="AG20" s="8" t="str">
        <f>IFERROR(VLOOKUP(A20,#REF!,44,0),"--")</f>
        <v>--</v>
      </c>
      <c r="AH20" s="8" t="str">
        <f>IFERROR(VLOOKUP(A20,#REF!,44,0),"--")</f>
        <v>--</v>
      </c>
      <c r="AI20" s="8" t="str">
        <f>IFERROR(VLOOKUP(A20,#REF!,44,0),"--")</f>
        <v>--</v>
      </c>
      <c r="AJ20" s="8" t="str">
        <f>IFERROR(VLOOKUP(A20,#REF!,44,0),"--")</f>
        <v>--</v>
      </c>
      <c r="AK20" s="8" t="str">
        <f>IFERROR(VLOOKUP(A20,#REF!,44,0),"--")</f>
        <v>--</v>
      </c>
      <c r="AL20" s="8" t="str">
        <f>IFERROR(VLOOKUP(A20,#REF!,44,0),"--")</f>
        <v>--</v>
      </c>
      <c r="AM20" s="8" t="str">
        <f>IFERROR(VLOOKUP(A20,#REF!,44,0),"--")</f>
        <v>--</v>
      </c>
      <c r="AN20" s="8" t="str">
        <f>IFERROR(VLOOKUP(A20,#REF!,44,0),"--")</f>
        <v>--</v>
      </c>
      <c r="AO20" s="8">
        <f t="shared" si="2"/>
        <v>0</v>
      </c>
    </row>
    <row r="21" spans="1:41" x14ac:dyDescent="0.2">
      <c r="A21" s="4" t="s">
        <v>34</v>
      </c>
      <c r="B21" s="4" t="str">
        <f>IFERROR(VLOOKUP(A21,'Validation List'!$A:$O,10,0),"--")</f>
        <v>--</v>
      </c>
      <c r="C21" s="4" t="str">
        <f>IFERROR(VLOOKUP(A21,January!$A:$AS,41,0),"--")</f>
        <v>--</v>
      </c>
      <c r="D21" s="4" t="str">
        <f>IFERROR(VLOOKUP(A21,January!$A:$AS,42,0),"--")</f>
        <v>--</v>
      </c>
      <c r="E21" s="4" t="str">
        <f>IFERROR(VLOOKUP(A21,#REF!,41,0),"--")</f>
        <v>--</v>
      </c>
      <c r="F21" s="4" t="str">
        <f>IFERROR(VLOOKUP(A21,#REF!,42,0),"--")</f>
        <v>--</v>
      </c>
      <c r="G21" s="4" t="str">
        <f>IFERROR(VLOOKUP(A21,#REF!,41,0),"--")</f>
        <v>--</v>
      </c>
      <c r="H21" s="4" t="str">
        <f>IFERROR(VLOOKUP(A21,#REF!,42,0),"--")</f>
        <v>--</v>
      </c>
      <c r="I21" s="4" t="str">
        <f>IFERROR(VLOOKUP(A21,#REF!,41,0),"--")</f>
        <v>--</v>
      </c>
      <c r="J21" s="4" t="str">
        <f>IFERROR(VLOOKUP(A21,#REF!,42,0),"--")</f>
        <v>--</v>
      </c>
      <c r="K21" s="4" t="str">
        <f>IFERROR(VLOOKUP(A21,#REF!,41,0),"--")</f>
        <v>--</v>
      </c>
      <c r="L21" s="4" t="str">
        <f>IFERROR(VLOOKUP(A21,#REF!,42,0),"--")</f>
        <v>--</v>
      </c>
      <c r="M21" s="4" t="str">
        <f>IFERROR(VLOOKUP(A21,#REF!,41,0),"--")</f>
        <v>--</v>
      </c>
      <c r="N21" s="4" t="str">
        <f>IFERROR(VLOOKUP(A21,#REF!,42,0),"--")</f>
        <v>--</v>
      </c>
      <c r="O21" s="4" t="str">
        <f>IFERROR(VLOOKUP(A21,#REF!,41,0),"--")</f>
        <v>--</v>
      </c>
      <c r="P21" s="4" t="str">
        <f>IFERROR(VLOOKUP(A21,#REF!,42,0),"--")</f>
        <v>--</v>
      </c>
      <c r="Q21" s="4" t="str">
        <f>IFERROR(VLOOKUP(A21,#REF!,41,0),"--")</f>
        <v>--</v>
      </c>
      <c r="R21" s="4" t="str">
        <f>IFERROR(VLOOKUP(A21,#REF!,42,0),"--")</f>
        <v>--</v>
      </c>
      <c r="S21" s="4" t="str">
        <f>IFERROR(VLOOKUP(A21,#REF!,41,0),"--")</f>
        <v>--</v>
      </c>
      <c r="T21" s="4" t="str">
        <f>IFERROR(VLOOKUP(A21,#REF!,42,0),"--")</f>
        <v>--</v>
      </c>
      <c r="U21" s="4" t="str">
        <f>IFERROR(VLOOKUP(A21,#REF!,41,0),"--")</f>
        <v>--</v>
      </c>
      <c r="V21" s="4" t="str">
        <f>IFERROR(VLOOKUP(A21,#REF!,42,0),"--")</f>
        <v>--</v>
      </c>
      <c r="W21" s="4" t="str">
        <f>IFERROR(VLOOKUP(A21,#REF!,41,0),"--")</f>
        <v>--</v>
      </c>
      <c r="X21" s="4" t="str">
        <f>IFERROR(VLOOKUP(A21,#REF!,42,0),"--")</f>
        <v>--</v>
      </c>
      <c r="Y21" s="4" t="str">
        <f>IFERROR(VLOOKUP(A21,#REF!,41,0),"--")</f>
        <v>--</v>
      </c>
      <c r="Z21" s="4" t="str">
        <f>IFERROR(VLOOKUP(A21,#REF!,42,0),"--")</f>
        <v>--</v>
      </c>
      <c r="AA21" s="4">
        <f t="shared" si="0"/>
        <v>0</v>
      </c>
      <c r="AB21" s="4">
        <f t="shared" si="1"/>
        <v>0</v>
      </c>
      <c r="AC21" s="8" t="str">
        <f>IFERROR(VLOOKUP(A21,January!$A:$AR,44,0),"--")</f>
        <v>--</v>
      </c>
      <c r="AD21" s="8" t="str">
        <f>IFERROR(VLOOKUP(A21,#REF!,44,0),"--")</f>
        <v>--</v>
      </c>
      <c r="AE21" s="8" t="str">
        <f>IFERROR(VLOOKUP(A21,#REF!,44,0),"--")</f>
        <v>--</v>
      </c>
      <c r="AF21" s="8" t="str">
        <f>IFERROR(VLOOKUP(A21,#REF!,44,0),"--")</f>
        <v>--</v>
      </c>
      <c r="AG21" s="8" t="str">
        <f>IFERROR(VLOOKUP(A21,#REF!,44,0),"--")</f>
        <v>--</v>
      </c>
      <c r="AH21" s="8" t="str">
        <f>IFERROR(VLOOKUP(A21,#REF!,44,0),"--")</f>
        <v>--</v>
      </c>
      <c r="AI21" s="8" t="str">
        <f>IFERROR(VLOOKUP(A21,#REF!,44,0),"--")</f>
        <v>--</v>
      </c>
      <c r="AJ21" s="8" t="str">
        <f>IFERROR(VLOOKUP(A21,#REF!,44,0),"--")</f>
        <v>--</v>
      </c>
      <c r="AK21" s="8" t="str">
        <f>IFERROR(VLOOKUP(A21,#REF!,44,0),"--")</f>
        <v>--</v>
      </c>
      <c r="AL21" s="8" t="str">
        <f>IFERROR(VLOOKUP(A21,#REF!,44,0),"--")</f>
        <v>--</v>
      </c>
      <c r="AM21" s="8" t="str">
        <f>IFERROR(VLOOKUP(A21,#REF!,44,0),"--")</f>
        <v>--</v>
      </c>
      <c r="AN21" s="8" t="str">
        <f>IFERROR(VLOOKUP(A21,#REF!,44,0),"--")</f>
        <v>--</v>
      </c>
      <c r="AO21" s="8">
        <f t="shared" si="2"/>
        <v>0</v>
      </c>
    </row>
    <row r="22" spans="1:41" x14ac:dyDescent="0.2">
      <c r="A22" s="4" t="s">
        <v>35</v>
      </c>
      <c r="B22" s="4" t="str">
        <f>IFERROR(VLOOKUP(A22,'Validation List'!$A:$O,10,0),"--")</f>
        <v>--</v>
      </c>
      <c r="C22" s="4" t="str">
        <f>IFERROR(VLOOKUP(A22,January!$A:$AS,41,0),"--")</f>
        <v>--</v>
      </c>
      <c r="D22" s="4" t="str">
        <f>IFERROR(VLOOKUP(A22,January!$A:$AS,42,0),"--")</f>
        <v>--</v>
      </c>
      <c r="E22" s="4" t="str">
        <f>IFERROR(VLOOKUP(A22,#REF!,41,0),"--")</f>
        <v>--</v>
      </c>
      <c r="F22" s="4" t="str">
        <f>IFERROR(VLOOKUP(A22,#REF!,42,0),"--")</f>
        <v>--</v>
      </c>
      <c r="G22" s="4" t="str">
        <f>IFERROR(VLOOKUP(A22,#REF!,41,0),"--")</f>
        <v>--</v>
      </c>
      <c r="H22" s="4" t="str">
        <f>IFERROR(VLOOKUP(A22,#REF!,42,0),"--")</f>
        <v>--</v>
      </c>
      <c r="I22" s="4" t="str">
        <f>IFERROR(VLOOKUP(A22,#REF!,41,0),"--")</f>
        <v>--</v>
      </c>
      <c r="J22" s="4" t="str">
        <f>IFERROR(VLOOKUP(A22,#REF!,42,0),"--")</f>
        <v>--</v>
      </c>
      <c r="K22" s="4" t="str">
        <f>IFERROR(VLOOKUP(A22,#REF!,41,0),"--")</f>
        <v>--</v>
      </c>
      <c r="L22" s="4" t="str">
        <f>IFERROR(VLOOKUP(A22,#REF!,42,0),"--")</f>
        <v>--</v>
      </c>
      <c r="M22" s="4" t="str">
        <f>IFERROR(VLOOKUP(A22,#REF!,41,0),"--")</f>
        <v>--</v>
      </c>
      <c r="N22" s="4" t="str">
        <f>IFERROR(VLOOKUP(A22,#REF!,42,0),"--")</f>
        <v>--</v>
      </c>
      <c r="O22" s="4" t="str">
        <f>IFERROR(VLOOKUP(A22,#REF!,41,0),"--")</f>
        <v>--</v>
      </c>
      <c r="P22" s="4" t="str">
        <f>IFERROR(VLOOKUP(A22,#REF!,42,0),"--")</f>
        <v>--</v>
      </c>
      <c r="Q22" s="4" t="str">
        <f>IFERROR(VLOOKUP(A22,#REF!,41,0),"--")</f>
        <v>--</v>
      </c>
      <c r="R22" s="4" t="str">
        <f>IFERROR(VLOOKUP(A22,#REF!,42,0),"--")</f>
        <v>--</v>
      </c>
      <c r="S22" s="4" t="str">
        <f>IFERROR(VLOOKUP(A22,#REF!,41,0),"--")</f>
        <v>--</v>
      </c>
      <c r="T22" s="4" t="str">
        <f>IFERROR(VLOOKUP(A22,#REF!,42,0),"--")</f>
        <v>--</v>
      </c>
      <c r="U22" s="4" t="str">
        <f>IFERROR(VLOOKUP(A22,#REF!,41,0),"--")</f>
        <v>--</v>
      </c>
      <c r="V22" s="4" t="str">
        <f>IFERROR(VLOOKUP(A22,#REF!,42,0),"--")</f>
        <v>--</v>
      </c>
      <c r="W22" s="4" t="str">
        <f>IFERROR(VLOOKUP(A22,#REF!,41,0),"--")</f>
        <v>--</v>
      </c>
      <c r="X22" s="4" t="str">
        <f>IFERROR(VLOOKUP(A22,#REF!,42,0),"--")</f>
        <v>--</v>
      </c>
      <c r="Y22" s="4" t="str">
        <f>IFERROR(VLOOKUP(A22,#REF!,41,0),"--")</f>
        <v>--</v>
      </c>
      <c r="Z22" s="4" t="str">
        <f>IFERROR(VLOOKUP(A22,#REF!,42,0),"--")</f>
        <v>--</v>
      </c>
      <c r="AA22" s="4">
        <f t="shared" si="0"/>
        <v>0</v>
      </c>
      <c r="AB22" s="4">
        <f t="shared" si="1"/>
        <v>0</v>
      </c>
      <c r="AC22" s="8" t="str">
        <f>IFERROR(VLOOKUP(A22,January!$A:$AR,44,0),"--")</f>
        <v>--</v>
      </c>
      <c r="AD22" s="8" t="str">
        <f>IFERROR(VLOOKUP(A22,#REF!,44,0),"--")</f>
        <v>--</v>
      </c>
      <c r="AE22" s="8" t="str">
        <f>IFERROR(VLOOKUP(A22,#REF!,44,0),"--")</f>
        <v>--</v>
      </c>
      <c r="AF22" s="8" t="str">
        <f>IFERROR(VLOOKUP(A22,#REF!,44,0),"--")</f>
        <v>--</v>
      </c>
      <c r="AG22" s="8" t="str">
        <f>IFERROR(VLOOKUP(A22,#REF!,44,0),"--")</f>
        <v>--</v>
      </c>
      <c r="AH22" s="8" t="str">
        <f>IFERROR(VLOOKUP(A22,#REF!,44,0),"--")</f>
        <v>--</v>
      </c>
      <c r="AI22" s="8" t="str">
        <f>IFERROR(VLOOKUP(A22,#REF!,44,0),"--")</f>
        <v>--</v>
      </c>
      <c r="AJ22" s="8" t="str">
        <f>IFERROR(VLOOKUP(A22,#REF!,44,0),"--")</f>
        <v>--</v>
      </c>
      <c r="AK22" s="8" t="str">
        <f>IFERROR(VLOOKUP(A22,#REF!,44,0),"--")</f>
        <v>--</v>
      </c>
      <c r="AL22" s="8" t="str">
        <f>IFERROR(VLOOKUP(A22,#REF!,44,0),"--")</f>
        <v>--</v>
      </c>
      <c r="AM22" s="8" t="str">
        <f>IFERROR(VLOOKUP(A22,#REF!,44,0),"--")</f>
        <v>--</v>
      </c>
      <c r="AN22" s="8" t="str">
        <f>IFERROR(VLOOKUP(A22,#REF!,44,0),"--")</f>
        <v>--</v>
      </c>
      <c r="AO22" s="8">
        <f t="shared" si="2"/>
        <v>0</v>
      </c>
    </row>
    <row r="23" spans="1:41" x14ac:dyDescent="0.2">
      <c r="A23" s="4" t="s">
        <v>36</v>
      </c>
      <c r="B23" s="4" t="str">
        <f>IFERROR(VLOOKUP(A23,'Validation List'!$A:$O,10,0),"--")</f>
        <v>--</v>
      </c>
      <c r="C23" s="4" t="str">
        <f>IFERROR(VLOOKUP(A23,January!$A:$AS,41,0),"--")</f>
        <v>--</v>
      </c>
      <c r="D23" s="4" t="str">
        <f>IFERROR(VLOOKUP(A23,January!$A:$AS,42,0),"--")</f>
        <v>--</v>
      </c>
      <c r="E23" s="4" t="str">
        <f>IFERROR(VLOOKUP(A23,#REF!,41,0),"--")</f>
        <v>--</v>
      </c>
      <c r="F23" s="4" t="str">
        <f>IFERROR(VLOOKUP(A23,#REF!,42,0),"--")</f>
        <v>--</v>
      </c>
      <c r="G23" s="4" t="str">
        <f>IFERROR(VLOOKUP(A23,#REF!,41,0),"--")</f>
        <v>--</v>
      </c>
      <c r="H23" s="4" t="str">
        <f>IFERROR(VLOOKUP(A23,#REF!,42,0),"--")</f>
        <v>--</v>
      </c>
      <c r="I23" s="4" t="str">
        <f>IFERROR(VLOOKUP(A23,#REF!,41,0),"--")</f>
        <v>--</v>
      </c>
      <c r="J23" s="4" t="str">
        <f>IFERROR(VLOOKUP(A23,#REF!,42,0),"--")</f>
        <v>--</v>
      </c>
      <c r="K23" s="4" t="str">
        <f>IFERROR(VLOOKUP(A23,#REF!,41,0),"--")</f>
        <v>--</v>
      </c>
      <c r="L23" s="4" t="str">
        <f>IFERROR(VLOOKUP(A23,#REF!,42,0),"--")</f>
        <v>--</v>
      </c>
      <c r="M23" s="4" t="str">
        <f>IFERROR(VLOOKUP(A23,#REF!,41,0),"--")</f>
        <v>--</v>
      </c>
      <c r="N23" s="4" t="str">
        <f>IFERROR(VLOOKUP(A23,#REF!,42,0),"--")</f>
        <v>--</v>
      </c>
      <c r="O23" s="4" t="str">
        <f>IFERROR(VLOOKUP(A23,#REF!,41,0),"--")</f>
        <v>--</v>
      </c>
      <c r="P23" s="4" t="str">
        <f>IFERROR(VLOOKUP(A23,#REF!,42,0),"--")</f>
        <v>--</v>
      </c>
      <c r="Q23" s="4" t="str">
        <f>IFERROR(VLOOKUP(A23,#REF!,41,0),"--")</f>
        <v>--</v>
      </c>
      <c r="R23" s="4" t="str">
        <f>IFERROR(VLOOKUP(A23,#REF!,42,0),"--")</f>
        <v>--</v>
      </c>
      <c r="S23" s="4" t="str">
        <f>IFERROR(VLOOKUP(A23,#REF!,41,0),"--")</f>
        <v>--</v>
      </c>
      <c r="T23" s="4" t="str">
        <f>IFERROR(VLOOKUP(A23,#REF!,42,0),"--")</f>
        <v>--</v>
      </c>
      <c r="U23" s="4" t="str">
        <f>IFERROR(VLOOKUP(A23,#REF!,41,0),"--")</f>
        <v>--</v>
      </c>
      <c r="V23" s="4" t="str">
        <f>IFERROR(VLOOKUP(A23,#REF!,42,0),"--")</f>
        <v>--</v>
      </c>
      <c r="W23" s="4" t="str">
        <f>IFERROR(VLOOKUP(A23,#REF!,41,0),"--")</f>
        <v>--</v>
      </c>
      <c r="X23" s="4" t="str">
        <f>IFERROR(VLOOKUP(A23,#REF!,42,0),"--")</f>
        <v>--</v>
      </c>
      <c r="Y23" s="4" t="str">
        <f>IFERROR(VLOOKUP(A23,#REF!,41,0),"--")</f>
        <v>--</v>
      </c>
      <c r="Z23" s="4" t="str">
        <f>IFERROR(VLOOKUP(A23,#REF!,42,0),"--")</f>
        <v>--</v>
      </c>
      <c r="AA23" s="4">
        <f t="shared" si="0"/>
        <v>0</v>
      </c>
      <c r="AB23" s="4">
        <f t="shared" si="1"/>
        <v>0</v>
      </c>
      <c r="AC23" s="8" t="str">
        <f>IFERROR(VLOOKUP(A23,January!$A:$AR,44,0),"--")</f>
        <v>--</v>
      </c>
      <c r="AD23" s="8" t="str">
        <f>IFERROR(VLOOKUP(A23,#REF!,44,0),"--")</f>
        <v>--</v>
      </c>
      <c r="AE23" s="8" t="str">
        <f>IFERROR(VLOOKUP(A23,#REF!,44,0),"--")</f>
        <v>--</v>
      </c>
      <c r="AF23" s="8" t="str">
        <f>IFERROR(VLOOKUP(A23,#REF!,44,0),"--")</f>
        <v>--</v>
      </c>
      <c r="AG23" s="8" t="str">
        <f>IFERROR(VLOOKUP(A23,#REF!,44,0),"--")</f>
        <v>--</v>
      </c>
      <c r="AH23" s="8" t="str">
        <f>IFERROR(VLOOKUP(A23,#REF!,44,0),"--")</f>
        <v>--</v>
      </c>
      <c r="AI23" s="8" t="str">
        <f>IFERROR(VLOOKUP(A23,#REF!,44,0),"--")</f>
        <v>--</v>
      </c>
      <c r="AJ23" s="8" t="str">
        <f>IFERROR(VLOOKUP(A23,#REF!,44,0),"--")</f>
        <v>--</v>
      </c>
      <c r="AK23" s="8" t="str">
        <f>IFERROR(VLOOKUP(A23,#REF!,44,0),"--")</f>
        <v>--</v>
      </c>
      <c r="AL23" s="8" t="str">
        <f>IFERROR(VLOOKUP(A23,#REF!,44,0),"--")</f>
        <v>--</v>
      </c>
      <c r="AM23" s="8" t="str">
        <f>IFERROR(VLOOKUP(A23,#REF!,44,0),"--")</f>
        <v>--</v>
      </c>
      <c r="AN23" s="8" t="str">
        <f>IFERROR(VLOOKUP(A23,#REF!,44,0),"--")</f>
        <v>--</v>
      </c>
      <c r="AO23" s="8">
        <f t="shared" si="2"/>
        <v>0</v>
      </c>
    </row>
    <row r="24" spans="1:41" x14ac:dyDescent="0.2">
      <c r="A24" s="4" t="s">
        <v>37</v>
      </c>
      <c r="B24" s="4" t="str">
        <f>IFERROR(VLOOKUP(A24,'Validation List'!$A:$O,10,0),"--")</f>
        <v>--</v>
      </c>
      <c r="C24" s="4" t="str">
        <f>IFERROR(VLOOKUP(A24,January!$A:$AS,41,0),"--")</f>
        <v>--</v>
      </c>
      <c r="D24" s="4" t="str">
        <f>IFERROR(VLOOKUP(A24,January!$A:$AS,42,0),"--")</f>
        <v>--</v>
      </c>
      <c r="E24" s="4" t="str">
        <f>IFERROR(VLOOKUP(A24,#REF!,41,0),"--")</f>
        <v>--</v>
      </c>
      <c r="F24" s="4" t="str">
        <f>IFERROR(VLOOKUP(A24,#REF!,42,0),"--")</f>
        <v>--</v>
      </c>
      <c r="G24" s="4" t="str">
        <f>IFERROR(VLOOKUP(A24,#REF!,41,0),"--")</f>
        <v>--</v>
      </c>
      <c r="H24" s="4" t="str">
        <f>IFERROR(VLOOKUP(A24,#REF!,42,0),"--")</f>
        <v>--</v>
      </c>
      <c r="I24" s="4" t="str">
        <f>IFERROR(VLOOKUP(A24,#REF!,41,0),"--")</f>
        <v>--</v>
      </c>
      <c r="J24" s="4" t="str">
        <f>IFERROR(VLOOKUP(A24,#REF!,42,0),"--")</f>
        <v>--</v>
      </c>
      <c r="K24" s="4" t="str">
        <f>IFERROR(VLOOKUP(A24,#REF!,41,0),"--")</f>
        <v>--</v>
      </c>
      <c r="L24" s="4" t="str">
        <f>IFERROR(VLOOKUP(A24,#REF!,42,0),"--")</f>
        <v>--</v>
      </c>
      <c r="M24" s="4" t="str">
        <f>IFERROR(VLOOKUP(A24,#REF!,41,0),"--")</f>
        <v>--</v>
      </c>
      <c r="N24" s="4" t="str">
        <f>IFERROR(VLOOKUP(A24,#REF!,42,0),"--")</f>
        <v>--</v>
      </c>
      <c r="O24" s="4" t="str">
        <f>IFERROR(VLOOKUP(A24,#REF!,41,0),"--")</f>
        <v>--</v>
      </c>
      <c r="P24" s="4" t="str">
        <f>IFERROR(VLOOKUP(A24,#REF!,42,0),"--")</f>
        <v>--</v>
      </c>
      <c r="Q24" s="4" t="str">
        <f>IFERROR(VLOOKUP(A24,#REF!,41,0),"--")</f>
        <v>--</v>
      </c>
      <c r="R24" s="4" t="str">
        <f>IFERROR(VLOOKUP(A24,#REF!,42,0),"--")</f>
        <v>--</v>
      </c>
      <c r="S24" s="4" t="str">
        <f>IFERROR(VLOOKUP(A24,#REF!,41,0),"--")</f>
        <v>--</v>
      </c>
      <c r="T24" s="4" t="str">
        <f>IFERROR(VLOOKUP(A24,#REF!,42,0),"--")</f>
        <v>--</v>
      </c>
      <c r="U24" s="4" t="str">
        <f>IFERROR(VLOOKUP(A24,#REF!,41,0),"--")</f>
        <v>--</v>
      </c>
      <c r="V24" s="4" t="str">
        <f>IFERROR(VLOOKUP(A24,#REF!,42,0),"--")</f>
        <v>--</v>
      </c>
      <c r="W24" s="4" t="str">
        <f>IFERROR(VLOOKUP(A24,#REF!,41,0),"--")</f>
        <v>--</v>
      </c>
      <c r="X24" s="4" t="str">
        <f>IFERROR(VLOOKUP(A24,#REF!,42,0),"--")</f>
        <v>--</v>
      </c>
      <c r="Y24" s="4" t="str">
        <f>IFERROR(VLOOKUP(A24,#REF!,41,0),"--")</f>
        <v>--</v>
      </c>
      <c r="Z24" s="4" t="str">
        <f>IFERROR(VLOOKUP(A24,#REF!,42,0),"--")</f>
        <v>--</v>
      </c>
      <c r="AA24" s="4">
        <f t="shared" si="0"/>
        <v>0</v>
      </c>
      <c r="AB24" s="4">
        <f t="shared" si="1"/>
        <v>0</v>
      </c>
      <c r="AC24" s="8" t="str">
        <f>IFERROR(VLOOKUP(A24,January!$A:$AR,44,0),"--")</f>
        <v>--</v>
      </c>
      <c r="AD24" s="8" t="str">
        <f>IFERROR(VLOOKUP(A24,#REF!,44,0),"--")</f>
        <v>--</v>
      </c>
      <c r="AE24" s="8" t="str">
        <f>IFERROR(VLOOKUP(A24,#REF!,44,0),"--")</f>
        <v>--</v>
      </c>
      <c r="AF24" s="8" t="str">
        <f>IFERROR(VLOOKUP(A24,#REF!,44,0),"--")</f>
        <v>--</v>
      </c>
      <c r="AG24" s="8" t="str">
        <f>IFERROR(VLOOKUP(A24,#REF!,44,0),"--")</f>
        <v>--</v>
      </c>
      <c r="AH24" s="8" t="str">
        <f>IFERROR(VLOOKUP(A24,#REF!,44,0),"--")</f>
        <v>--</v>
      </c>
      <c r="AI24" s="8" t="str">
        <f>IFERROR(VLOOKUP(A24,#REF!,44,0),"--")</f>
        <v>--</v>
      </c>
      <c r="AJ24" s="8" t="str">
        <f>IFERROR(VLOOKUP(A24,#REF!,44,0),"--")</f>
        <v>--</v>
      </c>
      <c r="AK24" s="8" t="str">
        <f>IFERROR(VLOOKUP(A24,#REF!,44,0),"--")</f>
        <v>--</v>
      </c>
      <c r="AL24" s="8" t="str">
        <f>IFERROR(VLOOKUP(A24,#REF!,44,0),"--")</f>
        <v>--</v>
      </c>
      <c r="AM24" s="8" t="str">
        <f>IFERROR(VLOOKUP(A24,#REF!,44,0),"--")</f>
        <v>--</v>
      </c>
      <c r="AN24" s="8" t="str">
        <f>IFERROR(VLOOKUP(A24,#REF!,44,0),"--")</f>
        <v>--</v>
      </c>
      <c r="AO24" s="8">
        <f t="shared" si="2"/>
        <v>0</v>
      </c>
    </row>
    <row r="25" spans="1:41" x14ac:dyDescent="0.2">
      <c r="A25" s="4" t="s">
        <v>38</v>
      </c>
      <c r="B25" s="4" t="str">
        <f>IFERROR(VLOOKUP(A25,'Validation List'!$A:$O,10,0),"--")</f>
        <v>--</v>
      </c>
      <c r="C25" s="4" t="str">
        <f>IFERROR(VLOOKUP(A25,January!$A:$AS,41,0),"--")</f>
        <v>--</v>
      </c>
      <c r="D25" s="4" t="str">
        <f>IFERROR(VLOOKUP(A25,January!$A:$AS,42,0),"--")</f>
        <v>--</v>
      </c>
      <c r="E25" s="4" t="str">
        <f>IFERROR(VLOOKUP(A25,#REF!,41,0),"--")</f>
        <v>--</v>
      </c>
      <c r="F25" s="4" t="str">
        <f>IFERROR(VLOOKUP(A25,#REF!,42,0),"--")</f>
        <v>--</v>
      </c>
      <c r="G25" s="4" t="str">
        <f>IFERROR(VLOOKUP(A25,#REF!,41,0),"--")</f>
        <v>--</v>
      </c>
      <c r="H25" s="4" t="str">
        <f>IFERROR(VLOOKUP(A25,#REF!,42,0),"--")</f>
        <v>--</v>
      </c>
      <c r="I25" s="4" t="str">
        <f>IFERROR(VLOOKUP(A25,#REF!,41,0),"--")</f>
        <v>--</v>
      </c>
      <c r="J25" s="4" t="str">
        <f>IFERROR(VLOOKUP(A25,#REF!,42,0),"--")</f>
        <v>--</v>
      </c>
      <c r="K25" s="4" t="str">
        <f>IFERROR(VLOOKUP(A25,#REF!,41,0),"--")</f>
        <v>--</v>
      </c>
      <c r="L25" s="4" t="str">
        <f>IFERROR(VLOOKUP(A25,#REF!,42,0),"--")</f>
        <v>--</v>
      </c>
      <c r="M25" s="4" t="str">
        <f>IFERROR(VLOOKUP(A25,#REF!,41,0),"--")</f>
        <v>--</v>
      </c>
      <c r="N25" s="4" t="str">
        <f>IFERROR(VLOOKUP(A25,#REF!,42,0),"--")</f>
        <v>--</v>
      </c>
      <c r="O25" s="4" t="str">
        <f>IFERROR(VLOOKUP(A25,#REF!,41,0),"--")</f>
        <v>--</v>
      </c>
      <c r="P25" s="4" t="str">
        <f>IFERROR(VLOOKUP(A25,#REF!,42,0),"--")</f>
        <v>--</v>
      </c>
      <c r="Q25" s="4" t="str">
        <f>IFERROR(VLOOKUP(A25,#REF!,41,0),"--")</f>
        <v>--</v>
      </c>
      <c r="R25" s="4" t="str">
        <f>IFERROR(VLOOKUP(A25,#REF!,42,0),"--")</f>
        <v>--</v>
      </c>
      <c r="S25" s="4" t="str">
        <f>IFERROR(VLOOKUP(A25,#REF!,41,0),"--")</f>
        <v>--</v>
      </c>
      <c r="T25" s="4" t="str">
        <f>IFERROR(VLOOKUP(A25,#REF!,42,0),"--")</f>
        <v>--</v>
      </c>
      <c r="U25" s="4" t="str">
        <f>IFERROR(VLOOKUP(A25,#REF!,41,0),"--")</f>
        <v>--</v>
      </c>
      <c r="V25" s="4" t="str">
        <f>IFERROR(VLOOKUP(A25,#REF!,42,0),"--")</f>
        <v>--</v>
      </c>
      <c r="W25" s="4" t="str">
        <f>IFERROR(VLOOKUP(A25,#REF!,41,0),"--")</f>
        <v>--</v>
      </c>
      <c r="X25" s="4" t="str">
        <f>IFERROR(VLOOKUP(A25,#REF!,42,0),"--")</f>
        <v>--</v>
      </c>
      <c r="Y25" s="4" t="str">
        <f>IFERROR(VLOOKUP(A25,#REF!,41,0),"--")</f>
        <v>--</v>
      </c>
      <c r="Z25" s="4" t="str">
        <f>IFERROR(VLOOKUP(A25,#REF!,42,0),"--")</f>
        <v>--</v>
      </c>
      <c r="AA25" s="4">
        <f t="shared" si="0"/>
        <v>0</v>
      </c>
      <c r="AB25" s="4">
        <f t="shared" si="1"/>
        <v>0</v>
      </c>
      <c r="AC25" s="8" t="str">
        <f>IFERROR(VLOOKUP(A25,January!$A:$AR,44,0),"--")</f>
        <v>--</v>
      </c>
      <c r="AD25" s="8" t="str">
        <f>IFERROR(VLOOKUP(A25,#REF!,44,0),"--")</f>
        <v>--</v>
      </c>
      <c r="AE25" s="8" t="str">
        <f>IFERROR(VLOOKUP(A25,#REF!,44,0),"--")</f>
        <v>--</v>
      </c>
      <c r="AF25" s="8" t="str">
        <f>IFERROR(VLOOKUP(A25,#REF!,44,0),"--")</f>
        <v>--</v>
      </c>
      <c r="AG25" s="8" t="str">
        <f>IFERROR(VLOOKUP(A25,#REF!,44,0),"--")</f>
        <v>--</v>
      </c>
      <c r="AH25" s="8" t="str">
        <f>IFERROR(VLOOKUP(A25,#REF!,44,0),"--")</f>
        <v>--</v>
      </c>
      <c r="AI25" s="8" t="str">
        <f>IFERROR(VLOOKUP(A25,#REF!,44,0),"--")</f>
        <v>--</v>
      </c>
      <c r="AJ25" s="8" t="str">
        <f>IFERROR(VLOOKUP(A25,#REF!,44,0),"--")</f>
        <v>--</v>
      </c>
      <c r="AK25" s="8" t="str">
        <f>IFERROR(VLOOKUP(A25,#REF!,44,0),"--")</f>
        <v>--</v>
      </c>
      <c r="AL25" s="8" t="str">
        <f>IFERROR(VLOOKUP(A25,#REF!,44,0),"--")</f>
        <v>--</v>
      </c>
      <c r="AM25" s="8" t="str">
        <f>IFERROR(VLOOKUP(A25,#REF!,44,0),"--")</f>
        <v>--</v>
      </c>
      <c r="AN25" s="8" t="str">
        <f>IFERROR(VLOOKUP(A25,#REF!,44,0),"--")</f>
        <v>--</v>
      </c>
      <c r="AO25" s="8">
        <f t="shared" si="2"/>
        <v>0</v>
      </c>
    </row>
    <row r="26" spans="1:41" x14ac:dyDescent="0.2">
      <c r="A26" s="4" t="s">
        <v>39</v>
      </c>
      <c r="B26" s="4" t="str">
        <f>IFERROR(VLOOKUP(A26,'Validation List'!$A:$O,10,0),"--")</f>
        <v>--</v>
      </c>
      <c r="C26" s="4" t="str">
        <f>IFERROR(VLOOKUP(A26,January!$A:$AS,41,0),"--")</f>
        <v>--</v>
      </c>
      <c r="D26" s="4" t="str">
        <f>IFERROR(VLOOKUP(A26,January!$A:$AS,42,0),"--")</f>
        <v>--</v>
      </c>
      <c r="E26" s="4" t="str">
        <f>IFERROR(VLOOKUP(A26,#REF!,41,0),"--")</f>
        <v>--</v>
      </c>
      <c r="F26" s="4" t="str">
        <f>IFERROR(VLOOKUP(A26,#REF!,42,0),"--")</f>
        <v>--</v>
      </c>
      <c r="G26" s="4" t="str">
        <f>IFERROR(VLOOKUP(A26,#REF!,41,0),"--")</f>
        <v>--</v>
      </c>
      <c r="H26" s="4" t="str">
        <f>IFERROR(VLOOKUP(A26,#REF!,42,0),"--")</f>
        <v>--</v>
      </c>
      <c r="I26" s="4" t="str">
        <f>IFERROR(VLOOKUP(A26,#REF!,41,0),"--")</f>
        <v>--</v>
      </c>
      <c r="J26" s="4" t="str">
        <f>IFERROR(VLOOKUP(A26,#REF!,42,0),"--")</f>
        <v>--</v>
      </c>
      <c r="K26" s="4" t="str">
        <f>IFERROR(VLOOKUP(A26,#REF!,41,0),"--")</f>
        <v>--</v>
      </c>
      <c r="L26" s="4" t="str">
        <f>IFERROR(VLOOKUP(A26,#REF!,42,0),"--")</f>
        <v>--</v>
      </c>
      <c r="M26" s="4" t="str">
        <f>IFERROR(VLOOKUP(A26,#REF!,41,0),"--")</f>
        <v>--</v>
      </c>
      <c r="N26" s="4" t="str">
        <f>IFERROR(VLOOKUP(A26,#REF!,42,0),"--")</f>
        <v>--</v>
      </c>
      <c r="O26" s="4" t="str">
        <f>IFERROR(VLOOKUP(A26,#REF!,41,0),"--")</f>
        <v>--</v>
      </c>
      <c r="P26" s="4" t="str">
        <f>IFERROR(VLOOKUP(A26,#REF!,42,0),"--")</f>
        <v>--</v>
      </c>
      <c r="Q26" s="4" t="str">
        <f>IFERROR(VLOOKUP(A26,#REF!,41,0),"--")</f>
        <v>--</v>
      </c>
      <c r="R26" s="4" t="str">
        <f>IFERROR(VLOOKUP(A26,#REF!,42,0),"--")</f>
        <v>--</v>
      </c>
      <c r="S26" s="4" t="str">
        <f>IFERROR(VLOOKUP(A26,#REF!,41,0),"--")</f>
        <v>--</v>
      </c>
      <c r="T26" s="4" t="str">
        <f>IFERROR(VLOOKUP(A26,#REF!,42,0),"--")</f>
        <v>--</v>
      </c>
      <c r="U26" s="4" t="str">
        <f>IFERROR(VLOOKUP(A26,#REF!,41,0),"--")</f>
        <v>--</v>
      </c>
      <c r="V26" s="4" t="str">
        <f>IFERROR(VLOOKUP(A26,#REF!,42,0),"--")</f>
        <v>--</v>
      </c>
      <c r="W26" s="4" t="str">
        <f>IFERROR(VLOOKUP(A26,#REF!,41,0),"--")</f>
        <v>--</v>
      </c>
      <c r="X26" s="4" t="str">
        <f>IFERROR(VLOOKUP(A26,#REF!,42,0),"--")</f>
        <v>--</v>
      </c>
      <c r="Y26" s="4" t="str">
        <f>IFERROR(VLOOKUP(A26,#REF!,41,0),"--")</f>
        <v>--</v>
      </c>
      <c r="Z26" s="4" t="str">
        <f>IFERROR(VLOOKUP(A26,#REF!,42,0),"--")</f>
        <v>--</v>
      </c>
      <c r="AA26" s="4">
        <f t="shared" si="0"/>
        <v>0</v>
      </c>
      <c r="AB26" s="4">
        <f t="shared" si="1"/>
        <v>0</v>
      </c>
      <c r="AC26" s="8" t="str">
        <f>IFERROR(VLOOKUP(A26,January!$A:$AR,44,0),"--")</f>
        <v>--</v>
      </c>
      <c r="AD26" s="8" t="str">
        <f>IFERROR(VLOOKUP(A26,#REF!,44,0),"--")</f>
        <v>--</v>
      </c>
      <c r="AE26" s="8" t="str">
        <f>IFERROR(VLOOKUP(A26,#REF!,44,0),"--")</f>
        <v>--</v>
      </c>
      <c r="AF26" s="8" t="str">
        <f>IFERROR(VLOOKUP(A26,#REF!,44,0),"--")</f>
        <v>--</v>
      </c>
      <c r="AG26" s="8" t="str">
        <f>IFERROR(VLOOKUP(A26,#REF!,44,0),"--")</f>
        <v>--</v>
      </c>
      <c r="AH26" s="8" t="str">
        <f>IFERROR(VLOOKUP(A26,#REF!,44,0),"--")</f>
        <v>--</v>
      </c>
      <c r="AI26" s="8" t="str">
        <f>IFERROR(VLOOKUP(A26,#REF!,44,0),"--")</f>
        <v>--</v>
      </c>
      <c r="AJ26" s="8" t="str">
        <f>IFERROR(VLOOKUP(A26,#REF!,44,0),"--")</f>
        <v>--</v>
      </c>
      <c r="AK26" s="8" t="str">
        <f>IFERROR(VLOOKUP(A26,#REF!,44,0),"--")</f>
        <v>--</v>
      </c>
      <c r="AL26" s="8" t="str">
        <f>IFERROR(VLOOKUP(A26,#REF!,44,0),"--")</f>
        <v>--</v>
      </c>
      <c r="AM26" s="8" t="str">
        <f>IFERROR(VLOOKUP(A26,#REF!,44,0),"--")</f>
        <v>--</v>
      </c>
      <c r="AN26" s="8" t="str">
        <f>IFERROR(VLOOKUP(A26,#REF!,44,0),"--")</f>
        <v>--</v>
      </c>
      <c r="AO26" s="8">
        <f t="shared" si="2"/>
        <v>0</v>
      </c>
    </row>
    <row r="27" spans="1:41" x14ac:dyDescent="0.2">
      <c r="A27" s="4" t="s">
        <v>40</v>
      </c>
      <c r="B27" s="4" t="str">
        <f>IFERROR(VLOOKUP(A27,'Validation List'!$A:$O,10,0),"--")</f>
        <v>--</v>
      </c>
      <c r="C27" s="4" t="str">
        <f>IFERROR(VLOOKUP(A27,January!$A:$AS,41,0),"--")</f>
        <v>--</v>
      </c>
      <c r="D27" s="4" t="str">
        <f>IFERROR(VLOOKUP(A27,January!$A:$AS,42,0),"--")</f>
        <v>--</v>
      </c>
      <c r="E27" s="4" t="str">
        <f>IFERROR(VLOOKUP(A27,#REF!,41,0),"--")</f>
        <v>--</v>
      </c>
      <c r="F27" s="4" t="str">
        <f>IFERROR(VLOOKUP(A27,#REF!,42,0),"--")</f>
        <v>--</v>
      </c>
      <c r="G27" s="4" t="str">
        <f>IFERROR(VLOOKUP(A27,#REF!,41,0),"--")</f>
        <v>--</v>
      </c>
      <c r="H27" s="4" t="str">
        <f>IFERROR(VLOOKUP(A27,#REF!,42,0),"--")</f>
        <v>--</v>
      </c>
      <c r="I27" s="4" t="str">
        <f>IFERROR(VLOOKUP(A27,#REF!,41,0),"--")</f>
        <v>--</v>
      </c>
      <c r="J27" s="4" t="str">
        <f>IFERROR(VLOOKUP(A27,#REF!,42,0),"--")</f>
        <v>--</v>
      </c>
      <c r="K27" s="4" t="str">
        <f>IFERROR(VLOOKUP(A27,#REF!,41,0),"--")</f>
        <v>--</v>
      </c>
      <c r="L27" s="4" t="str">
        <f>IFERROR(VLOOKUP(A27,#REF!,42,0),"--")</f>
        <v>--</v>
      </c>
      <c r="M27" s="4" t="str">
        <f>IFERROR(VLOOKUP(A27,#REF!,41,0),"--")</f>
        <v>--</v>
      </c>
      <c r="N27" s="4" t="str">
        <f>IFERROR(VLOOKUP(A27,#REF!,42,0),"--")</f>
        <v>--</v>
      </c>
      <c r="O27" s="4" t="str">
        <f>IFERROR(VLOOKUP(A27,#REF!,41,0),"--")</f>
        <v>--</v>
      </c>
      <c r="P27" s="4" t="str">
        <f>IFERROR(VLOOKUP(A27,#REF!,42,0),"--")</f>
        <v>--</v>
      </c>
      <c r="Q27" s="4" t="str">
        <f>IFERROR(VLOOKUP(A27,#REF!,41,0),"--")</f>
        <v>--</v>
      </c>
      <c r="R27" s="4" t="str">
        <f>IFERROR(VLOOKUP(A27,#REF!,42,0),"--")</f>
        <v>--</v>
      </c>
      <c r="S27" s="4" t="str">
        <f>IFERROR(VLOOKUP(A27,#REF!,41,0),"--")</f>
        <v>--</v>
      </c>
      <c r="T27" s="4" t="str">
        <f>IFERROR(VLOOKUP(A27,#REF!,42,0),"--")</f>
        <v>--</v>
      </c>
      <c r="U27" s="4" t="str">
        <f>IFERROR(VLOOKUP(A27,#REF!,41,0),"--")</f>
        <v>--</v>
      </c>
      <c r="V27" s="4" t="str">
        <f>IFERROR(VLOOKUP(A27,#REF!,42,0),"--")</f>
        <v>--</v>
      </c>
      <c r="W27" s="4" t="str">
        <f>IFERROR(VLOOKUP(A27,#REF!,41,0),"--")</f>
        <v>--</v>
      </c>
      <c r="X27" s="4" t="str">
        <f>IFERROR(VLOOKUP(A27,#REF!,42,0),"--")</f>
        <v>--</v>
      </c>
      <c r="Y27" s="4" t="str">
        <f>IFERROR(VLOOKUP(A27,#REF!,41,0),"--")</f>
        <v>--</v>
      </c>
      <c r="Z27" s="4" t="str">
        <f>IFERROR(VLOOKUP(A27,#REF!,42,0),"--")</f>
        <v>--</v>
      </c>
      <c r="AA27" s="4">
        <f t="shared" si="0"/>
        <v>0</v>
      </c>
      <c r="AB27" s="4">
        <f t="shared" si="1"/>
        <v>0</v>
      </c>
      <c r="AC27" s="8" t="str">
        <f>IFERROR(VLOOKUP(A27,January!$A:$AR,44,0),"--")</f>
        <v>--</v>
      </c>
      <c r="AD27" s="8" t="str">
        <f>IFERROR(VLOOKUP(A27,#REF!,44,0),"--")</f>
        <v>--</v>
      </c>
      <c r="AE27" s="8" t="str">
        <f>IFERROR(VLOOKUP(A27,#REF!,44,0),"--")</f>
        <v>--</v>
      </c>
      <c r="AF27" s="8" t="str">
        <f>IFERROR(VLOOKUP(A27,#REF!,44,0),"--")</f>
        <v>--</v>
      </c>
      <c r="AG27" s="8" t="str">
        <f>IFERROR(VLOOKUP(A27,#REF!,44,0),"--")</f>
        <v>--</v>
      </c>
      <c r="AH27" s="8" t="str">
        <f>IFERROR(VLOOKUP(A27,#REF!,44,0),"--")</f>
        <v>--</v>
      </c>
      <c r="AI27" s="8" t="str">
        <f>IFERROR(VLOOKUP(A27,#REF!,44,0),"--")</f>
        <v>--</v>
      </c>
      <c r="AJ27" s="8" t="str">
        <f>IFERROR(VLOOKUP(A27,#REF!,44,0),"--")</f>
        <v>--</v>
      </c>
      <c r="AK27" s="8" t="str">
        <f>IFERROR(VLOOKUP(A27,#REF!,44,0),"--")</f>
        <v>--</v>
      </c>
      <c r="AL27" s="8" t="str">
        <f>IFERROR(VLOOKUP(A27,#REF!,44,0),"--")</f>
        <v>--</v>
      </c>
      <c r="AM27" s="8" t="str">
        <f>IFERROR(VLOOKUP(A27,#REF!,44,0),"--")</f>
        <v>--</v>
      </c>
      <c r="AN27" s="8" t="str">
        <f>IFERROR(VLOOKUP(A27,#REF!,44,0),"--")</f>
        <v>--</v>
      </c>
      <c r="AO27" s="8">
        <f t="shared" si="2"/>
        <v>0</v>
      </c>
    </row>
    <row r="28" spans="1:41" x14ac:dyDescent="0.2">
      <c r="A28" s="4" t="s">
        <v>41</v>
      </c>
      <c r="B28" s="4" t="str">
        <f>IFERROR(VLOOKUP(A28,'Validation List'!$A:$O,10,0),"--")</f>
        <v>--</v>
      </c>
      <c r="C28" s="4" t="str">
        <f>IFERROR(VLOOKUP(A28,January!$A:$AS,41,0),"--")</f>
        <v>--</v>
      </c>
      <c r="D28" s="4" t="str">
        <f>IFERROR(VLOOKUP(A28,January!$A:$AS,42,0),"--")</f>
        <v>--</v>
      </c>
      <c r="E28" s="4" t="str">
        <f>IFERROR(VLOOKUP(A28,#REF!,41,0),"--")</f>
        <v>--</v>
      </c>
      <c r="F28" s="4" t="str">
        <f>IFERROR(VLOOKUP(A28,#REF!,42,0),"--")</f>
        <v>--</v>
      </c>
      <c r="G28" s="4" t="str">
        <f>IFERROR(VLOOKUP(A28,#REF!,41,0),"--")</f>
        <v>--</v>
      </c>
      <c r="H28" s="4" t="str">
        <f>IFERROR(VLOOKUP(A28,#REF!,42,0),"--")</f>
        <v>--</v>
      </c>
      <c r="I28" s="4" t="str">
        <f>IFERROR(VLOOKUP(A28,#REF!,41,0),"--")</f>
        <v>--</v>
      </c>
      <c r="J28" s="4" t="str">
        <f>IFERROR(VLOOKUP(A28,#REF!,42,0),"--")</f>
        <v>--</v>
      </c>
      <c r="K28" s="4" t="str">
        <f>IFERROR(VLOOKUP(A28,#REF!,41,0),"--")</f>
        <v>--</v>
      </c>
      <c r="L28" s="4" t="str">
        <f>IFERROR(VLOOKUP(A28,#REF!,42,0),"--")</f>
        <v>--</v>
      </c>
      <c r="M28" s="4" t="str">
        <f>IFERROR(VLOOKUP(A28,#REF!,41,0),"--")</f>
        <v>--</v>
      </c>
      <c r="N28" s="4" t="str">
        <f>IFERROR(VLOOKUP(A28,#REF!,42,0),"--")</f>
        <v>--</v>
      </c>
      <c r="O28" s="4" t="str">
        <f>IFERROR(VLOOKUP(A28,#REF!,41,0),"--")</f>
        <v>--</v>
      </c>
      <c r="P28" s="4" t="str">
        <f>IFERROR(VLOOKUP(A28,#REF!,42,0),"--")</f>
        <v>--</v>
      </c>
      <c r="Q28" s="4" t="str">
        <f>IFERROR(VLOOKUP(A28,#REF!,41,0),"--")</f>
        <v>--</v>
      </c>
      <c r="R28" s="4" t="str">
        <f>IFERROR(VLOOKUP(A28,#REF!,42,0),"--")</f>
        <v>--</v>
      </c>
      <c r="S28" s="4" t="str">
        <f>IFERROR(VLOOKUP(A28,#REF!,41,0),"--")</f>
        <v>--</v>
      </c>
      <c r="T28" s="4" t="str">
        <f>IFERROR(VLOOKUP(A28,#REF!,42,0),"--")</f>
        <v>--</v>
      </c>
      <c r="U28" s="4" t="str">
        <f>IFERROR(VLOOKUP(A28,#REF!,41,0),"--")</f>
        <v>--</v>
      </c>
      <c r="V28" s="4" t="str">
        <f>IFERROR(VLOOKUP(A28,#REF!,42,0),"--")</f>
        <v>--</v>
      </c>
      <c r="W28" s="4" t="str">
        <f>IFERROR(VLOOKUP(A28,#REF!,41,0),"--")</f>
        <v>--</v>
      </c>
      <c r="X28" s="4" t="str">
        <f>IFERROR(VLOOKUP(A28,#REF!,42,0),"--")</f>
        <v>--</v>
      </c>
      <c r="Y28" s="4" t="str">
        <f>IFERROR(VLOOKUP(A28,#REF!,41,0),"--")</f>
        <v>--</v>
      </c>
      <c r="Z28" s="4" t="str">
        <f>IFERROR(VLOOKUP(A28,#REF!,42,0),"--")</f>
        <v>--</v>
      </c>
      <c r="AA28" s="4">
        <f t="shared" si="0"/>
        <v>0</v>
      </c>
      <c r="AB28" s="4">
        <f t="shared" si="1"/>
        <v>0</v>
      </c>
      <c r="AC28" s="8" t="str">
        <f>IFERROR(VLOOKUP(A28,January!$A:$AR,44,0),"--")</f>
        <v>--</v>
      </c>
      <c r="AD28" s="8" t="str">
        <f>IFERROR(VLOOKUP(A28,#REF!,44,0),"--")</f>
        <v>--</v>
      </c>
      <c r="AE28" s="8" t="str">
        <f>IFERROR(VLOOKUP(A28,#REF!,44,0),"--")</f>
        <v>--</v>
      </c>
      <c r="AF28" s="8" t="str">
        <f>IFERROR(VLOOKUP(A28,#REF!,44,0),"--")</f>
        <v>--</v>
      </c>
      <c r="AG28" s="8" t="str">
        <f>IFERROR(VLOOKUP(A28,#REF!,44,0),"--")</f>
        <v>--</v>
      </c>
      <c r="AH28" s="8" t="str">
        <f>IFERROR(VLOOKUP(A28,#REF!,44,0),"--")</f>
        <v>--</v>
      </c>
      <c r="AI28" s="8" t="str">
        <f>IFERROR(VLOOKUP(A28,#REF!,44,0),"--")</f>
        <v>--</v>
      </c>
      <c r="AJ28" s="8" t="str">
        <f>IFERROR(VLOOKUP(A28,#REF!,44,0),"--")</f>
        <v>--</v>
      </c>
      <c r="AK28" s="8" t="str">
        <f>IFERROR(VLOOKUP(A28,#REF!,44,0),"--")</f>
        <v>--</v>
      </c>
      <c r="AL28" s="8" t="str">
        <f>IFERROR(VLOOKUP(A28,#REF!,44,0),"--")</f>
        <v>--</v>
      </c>
      <c r="AM28" s="8" t="str">
        <f>IFERROR(VLOOKUP(A28,#REF!,44,0),"--")</f>
        <v>--</v>
      </c>
      <c r="AN28" s="8" t="str">
        <f>IFERROR(VLOOKUP(A28,#REF!,44,0),"--")</f>
        <v>--</v>
      </c>
      <c r="AO28" s="8">
        <f t="shared" si="2"/>
        <v>0</v>
      </c>
    </row>
    <row r="29" spans="1:41" x14ac:dyDescent="0.2">
      <c r="A29" s="4" t="s">
        <v>42</v>
      </c>
      <c r="B29" s="4" t="str">
        <f>IFERROR(VLOOKUP(A29,'Validation List'!$A:$O,10,0),"--")</f>
        <v>--</v>
      </c>
      <c r="C29" s="4" t="str">
        <f>IFERROR(VLOOKUP(A29,January!$A:$AS,41,0),"--")</f>
        <v>--</v>
      </c>
      <c r="D29" s="4" t="str">
        <f>IFERROR(VLOOKUP(A29,January!$A:$AS,42,0),"--")</f>
        <v>--</v>
      </c>
      <c r="E29" s="4" t="str">
        <f>IFERROR(VLOOKUP(A29,#REF!,41,0),"--")</f>
        <v>--</v>
      </c>
      <c r="F29" s="4" t="str">
        <f>IFERROR(VLOOKUP(A29,#REF!,42,0),"--")</f>
        <v>--</v>
      </c>
      <c r="G29" s="4" t="str">
        <f>IFERROR(VLOOKUP(A29,#REF!,41,0),"--")</f>
        <v>--</v>
      </c>
      <c r="H29" s="4" t="str">
        <f>IFERROR(VLOOKUP(A29,#REF!,42,0),"--")</f>
        <v>--</v>
      </c>
      <c r="I29" s="4" t="str">
        <f>IFERROR(VLOOKUP(A29,#REF!,41,0),"--")</f>
        <v>--</v>
      </c>
      <c r="J29" s="4" t="str">
        <f>IFERROR(VLOOKUP(A29,#REF!,42,0),"--")</f>
        <v>--</v>
      </c>
      <c r="K29" s="4" t="str">
        <f>IFERROR(VLOOKUP(A29,#REF!,41,0),"--")</f>
        <v>--</v>
      </c>
      <c r="L29" s="4" t="str">
        <f>IFERROR(VLOOKUP(A29,#REF!,42,0),"--")</f>
        <v>--</v>
      </c>
      <c r="M29" s="4" t="str">
        <f>IFERROR(VLOOKUP(A29,#REF!,41,0),"--")</f>
        <v>--</v>
      </c>
      <c r="N29" s="4" t="str">
        <f>IFERROR(VLOOKUP(A29,#REF!,42,0),"--")</f>
        <v>--</v>
      </c>
      <c r="O29" s="4" t="str">
        <f>IFERROR(VLOOKUP(A29,#REF!,41,0),"--")</f>
        <v>--</v>
      </c>
      <c r="P29" s="4" t="str">
        <f>IFERROR(VLOOKUP(A29,#REF!,42,0),"--")</f>
        <v>--</v>
      </c>
      <c r="Q29" s="4" t="str">
        <f>IFERROR(VLOOKUP(A29,#REF!,41,0),"--")</f>
        <v>--</v>
      </c>
      <c r="R29" s="4" t="str">
        <f>IFERROR(VLOOKUP(A29,#REF!,42,0),"--")</f>
        <v>--</v>
      </c>
      <c r="S29" s="4" t="str">
        <f>IFERROR(VLOOKUP(A29,#REF!,41,0),"--")</f>
        <v>--</v>
      </c>
      <c r="T29" s="4" t="str">
        <f>IFERROR(VLOOKUP(A29,#REF!,42,0),"--")</f>
        <v>--</v>
      </c>
      <c r="U29" s="4" t="str">
        <f>IFERROR(VLOOKUP(A29,#REF!,41,0),"--")</f>
        <v>--</v>
      </c>
      <c r="V29" s="4" t="str">
        <f>IFERROR(VLOOKUP(A29,#REF!,42,0),"--")</f>
        <v>--</v>
      </c>
      <c r="W29" s="4" t="str">
        <f>IFERROR(VLOOKUP(A29,#REF!,41,0),"--")</f>
        <v>--</v>
      </c>
      <c r="X29" s="4" t="str">
        <f>IFERROR(VLOOKUP(A29,#REF!,42,0),"--")</f>
        <v>--</v>
      </c>
      <c r="Y29" s="4" t="str">
        <f>IFERROR(VLOOKUP(A29,#REF!,41,0),"--")</f>
        <v>--</v>
      </c>
      <c r="Z29" s="4" t="str">
        <f>IFERROR(VLOOKUP(A29,#REF!,42,0),"--")</f>
        <v>--</v>
      </c>
      <c r="AA29" s="4">
        <f t="shared" si="0"/>
        <v>0</v>
      </c>
      <c r="AB29" s="4">
        <f t="shared" si="1"/>
        <v>0</v>
      </c>
      <c r="AC29" s="8" t="str">
        <f>IFERROR(VLOOKUP(A29,January!$A:$AR,44,0),"--")</f>
        <v>--</v>
      </c>
      <c r="AD29" s="8" t="str">
        <f>IFERROR(VLOOKUP(A29,#REF!,44,0),"--")</f>
        <v>--</v>
      </c>
      <c r="AE29" s="8" t="str">
        <f>IFERROR(VLOOKUP(A29,#REF!,44,0),"--")</f>
        <v>--</v>
      </c>
      <c r="AF29" s="8" t="str">
        <f>IFERROR(VLOOKUP(A29,#REF!,44,0),"--")</f>
        <v>--</v>
      </c>
      <c r="AG29" s="8" t="str">
        <f>IFERROR(VLOOKUP(A29,#REF!,44,0),"--")</f>
        <v>--</v>
      </c>
      <c r="AH29" s="8" t="str">
        <f>IFERROR(VLOOKUP(A29,#REF!,44,0),"--")</f>
        <v>--</v>
      </c>
      <c r="AI29" s="8" t="str">
        <f>IFERROR(VLOOKUP(A29,#REF!,44,0),"--")</f>
        <v>--</v>
      </c>
      <c r="AJ29" s="8" t="str">
        <f>IFERROR(VLOOKUP(A29,#REF!,44,0),"--")</f>
        <v>--</v>
      </c>
      <c r="AK29" s="8" t="str">
        <f>IFERROR(VLOOKUP(A29,#REF!,44,0),"--")</f>
        <v>--</v>
      </c>
      <c r="AL29" s="8" t="str">
        <f>IFERROR(VLOOKUP(A29,#REF!,44,0),"--")</f>
        <v>--</v>
      </c>
      <c r="AM29" s="8" t="str">
        <f>IFERROR(VLOOKUP(A29,#REF!,44,0),"--")</f>
        <v>--</v>
      </c>
      <c r="AN29" s="8" t="str">
        <f>IFERROR(VLOOKUP(A29,#REF!,44,0),"--")</f>
        <v>--</v>
      </c>
      <c r="AO29" s="8">
        <f t="shared" si="2"/>
        <v>0</v>
      </c>
    </row>
    <row r="30" spans="1:41" x14ac:dyDescent="0.2">
      <c r="A30" s="4" t="s">
        <v>43</v>
      </c>
      <c r="B30" s="4" t="str">
        <f>IFERROR(VLOOKUP(A30,'Validation List'!$A:$O,10,0),"--")</f>
        <v>--</v>
      </c>
      <c r="C30" s="4" t="str">
        <f>IFERROR(VLOOKUP(A30,January!$A:$AS,41,0),"--")</f>
        <v>--</v>
      </c>
      <c r="D30" s="4" t="str">
        <f>IFERROR(VLOOKUP(A30,January!$A:$AS,42,0),"--")</f>
        <v>--</v>
      </c>
      <c r="E30" s="4" t="str">
        <f>IFERROR(VLOOKUP(A30,#REF!,41,0),"--")</f>
        <v>--</v>
      </c>
      <c r="F30" s="4" t="str">
        <f>IFERROR(VLOOKUP(A30,#REF!,42,0),"--")</f>
        <v>--</v>
      </c>
      <c r="G30" s="4" t="str">
        <f>IFERROR(VLOOKUP(A30,#REF!,41,0),"--")</f>
        <v>--</v>
      </c>
      <c r="H30" s="4" t="str">
        <f>IFERROR(VLOOKUP(A30,#REF!,42,0),"--")</f>
        <v>--</v>
      </c>
      <c r="I30" s="4" t="str">
        <f>IFERROR(VLOOKUP(A30,#REF!,41,0),"--")</f>
        <v>--</v>
      </c>
      <c r="J30" s="4" t="str">
        <f>IFERROR(VLOOKUP(A30,#REF!,42,0),"--")</f>
        <v>--</v>
      </c>
      <c r="K30" s="4" t="str">
        <f>IFERROR(VLOOKUP(A30,#REF!,41,0),"--")</f>
        <v>--</v>
      </c>
      <c r="L30" s="4" t="str">
        <f>IFERROR(VLOOKUP(A30,#REF!,42,0),"--")</f>
        <v>--</v>
      </c>
      <c r="M30" s="4" t="str">
        <f>IFERROR(VLOOKUP(A30,#REF!,41,0),"--")</f>
        <v>--</v>
      </c>
      <c r="N30" s="4" t="str">
        <f>IFERROR(VLOOKUP(A30,#REF!,42,0),"--")</f>
        <v>--</v>
      </c>
      <c r="O30" s="4" t="str">
        <f>IFERROR(VLOOKUP(A30,#REF!,41,0),"--")</f>
        <v>--</v>
      </c>
      <c r="P30" s="4" t="str">
        <f>IFERROR(VLOOKUP(A30,#REF!,42,0),"--")</f>
        <v>--</v>
      </c>
      <c r="Q30" s="4" t="str">
        <f>IFERROR(VLOOKUP(A30,#REF!,41,0),"--")</f>
        <v>--</v>
      </c>
      <c r="R30" s="4" t="str">
        <f>IFERROR(VLOOKUP(A30,#REF!,42,0),"--")</f>
        <v>--</v>
      </c>
      <c r="S30" s="4" t="str">
        <f>IFERROR(VLOOKUP(A30,#REF!,41,0),"--")</f>
        <v>--</v>
      </c>
      <c r="T30" s="4" t="str">
        <f>IFERROR(VLOOKUP(A30,#REF!,42,0),"--")</f>
        <v>--</v>
      </c>
      <c r="U30" s="4" t="str">
        <f>IFERROR(VLOOKUP(A30,#REF!,41,0),"--")</f>
        <v>--</v>
      </c>
      <c r="V30" s="4" t="str">
        <f>IFERROR(VLOOKUP(A30,#REF!,42,0),"--")</f>
        <v>--</v>
      </c>
      <c r="W30" s="4" t="str">
        <f>IFERROR(VLOOKUP(A30,#REF!,41,0),"--")</f>
        <v>--</v>
      </c>
      <c r="X30" s="4" t="str">
        <f>IFERROR(VLOOKUP(A30,#REF!,42,0),"--")</f>
        <v>--</v>
      </c>
      <c r="Y30" s="4" t="str">
        <f>IFERROR(VLOOKUP(A30,#REF!,41,0),"--")</f>
        <v>--</v>
      </c>
      <c r="Z30" s="4" t="str">
        <f>IFERROR(VLOOKUP(A30,#REF!,42,0),"--")</f>
        <v>--</v>
      </c>
      <c r="AA30" s="4">
        <f t="shared" si="0"/>
        <v>0</v>
      </c>
      <c r="AB30" s="4">
        <f t="shared" si="1"/>
        <v>0</v>
      </c>
      <c r="AC30" s="8" t="str">
        <f>IFERROR(VLOOKUP(A30,January!$A:$AR,44,0),"--")</f>
        <v>--</v>
      </c>
      <c r="AD30" s="8" t="str">
        <f>IFERROR(VLOOKUP(A30,#REF!,44,0),"--")</f>
        <v>--</v>
      </c>
      <c r="AE30" s="8" t="str">
        <f>IFERROR(VLOOKUP(A30,#REF!,44,0),"--")</f>
        <v>--</v>
      </c>
      <c r="AF30" s="8" t="str">
        <f>IFERROR(VLOOKUP(A30,#REF!,44,0),"--")</f>
        <v>--</v>
      </c>
      <c r="AG30" s="8" t="str">
        <f>IFERROR(VLOOKUP(A30,#REF!,44,0),"--")</f>
        <v>--</v>
      </c>
      <c r="AH30" s="8" t="str">
        <f>IFERROR(VLOOKUP(A30,#REF!,44,0),"--")</f>
        <v>--</v>
      </c>
      <c r="AI30" s="8" t="str">
        <f>IFERROR(VLOOKUP(A30,#REF!,44,0),"--")</f>
        <v>--</v>
      </c>
      <c r="AJ30" s="8" t="str">
        <f>IFERROR(VLOOKUP(A30,#REF!,44,0),"--")</f>
        <v>--</v>
      </c>
      <c r="AK30" s="8" t="str">
        <f>IFERROR(VLOOKUP(A30,#REF!,44,0),"--")</f>
        <v>--</v>
      </c>
      <c r="AL30" s="8" t="str">
        <f>IFERROR(VLOOKUP(A30,#REF!,44,0),"--")</f>
        <v>--</v>
      </c>
      <c r="AM30" s="8" t="str">
        <f>IFERROR(VLOOKUP(A30,#REF!,44,0),"--")</f>
        <v>--</v>
      </c>
      <c r="AN30" s="8" t="str">
        <f>IFERROR(VLOOKUP(A30,#REF!,44,0),"--")</f>
        <v>--</v>
      </c>
      <c r="AO30" s="8">
        <f t="shared" si="2"/>
        <v>0</v>
      </c>
    </row>
    <row r="31" spans="1:41" x14ac:dyDescent="0.2">
      <c r="A31" s="4" t="s">
        <v>44</v>
      </c>
      <c r="B31" s="4" t="str">
        <f>IFERROR(VLOOKUP(A31,'Validation List'!$A:$O,10,0),"--")</f>
        <v>--</v>
      </c>
      <c r="C31" s="4" t="str">
        <f>IFERROR(VLOOKUP(A31,January!$A:$AS,41,0),"--")</f>
        <v>--</v>
      </c>
      <c r="D31" s="4" t="str">
        <f>IFERROR(VLOOKUP(A31,January!$A:$AS,42,0),"--")</f>
        <v>--</v>
      </c>
      <c r="E31" s="4" t="str">
        <f>IFERROR(VLOOKUP(A31,#REF!,41,0),"--")</f>
        <v>--</v>
      </c>
      <c r="F31" s="4" t="str">
        <f>IFERROR(VLOOKUP(A31,#REF!,42,0),"--")</f>
        <v>--</v>
      </c>
      <c r="G31" s="4" t="str">
        <f>IFERROR(VLOOKUP(A31,#REF!,41,0),"--")</f>
        <v>--</v>
      </c>
      <c r="H31" s="4" t="str">
        <f>IFERROR(VLOOKUP(A31,#REF!,42,0),"--")</f>
        <v>--</v>
      </c>
      <c r="I31" s="4" t="str">
        <f>IFERROR(VLOOKUP(A31,#REF!,41,0),"--")</f>
        <v>--</v>
      </c>
      <c r="J31" s="4" t="str">
        <f>IFERROR(VLOOKUP(A31,#REF!,42,0),"--")</f>
        <v>--</v>
      </c>
      <c r="K31" s="4" t="str">
        <f>IFERROR(VLOOKUP(A31,#REF!,41,0),"--")</f>
        <v>--</v>
      </c>
      <c r="L31" s="4" t="str">
        <f>IFERROR(VLOOKUP(A31,#REF!,42,0),"--")</f>
        <v>--</v>
      </c>
      <c r="M31" s="4" t="str">
        <f>IFERROR(VLOOKUP(A31,#REF!,41,0),"--")</f>
        <v>--</v>
      </c>
      <c r="N31" s="4" t="str">
        <f>IFERROR(VLOOKUP(A31,#REF!,42,0),"--")</f>
        <v>--</v>
      </c>
      <c r="O31" s="4" t="str">
        <f>IFERROR(VLOOKUP(A31,#REF!,41,0),"--")</f>
        <v>--</v>
      </c>
      <c r="P31" s="4" t="str">
        <f>IFERROR(VLOOKUP(A31,#REF!,42,0),"--")</f>
        <v>--</v>
      </c>
      <c r="Q31" s="4" t="str">
        <f>IFERROR(VLOOKUP(A31,#REF!,41,0),"--")</f>
        <v>--</v>
      </c>
      <c r="R31" s="4" t="str">
        <f>IFERROR(VLOOKUP(A31,#REF!,42,0),"--")</f>
        <v>--</v>
      </c>
      <c r="S31" s="4" t="str">
        <f>IFERROR(VLOOKUP(A31,#REF!,41,0),"--")</f>
        <v>--</v>
      </c>
      <c r="T31" s="4" t="str">
        <f>IFERROR(VLOOKUP(A31,#REF!,42,0),"--")</f>
        <v>--</v>
      </c>
      <c r="U31" s="4" t="str">
        <f>IFERROR(VLOOKUP(A31,#REF!,41,0),"--")</f>
        <v>--</v>
      </c>
      <c r="V31" s="4" t="str">
        <f>IFERROR(VLOOKUP(A31,#REF!,42,0),"--")</f>
        <v>--</v>
      </c>
      <c r="W31" s="4" t="str">
        <f>IFERROR(VLOOKUP(A31,#REF!,41,0),"--")</f>
        <v>--</v>
      </c>
      <c r="X31" s="4" t="str">
        <f>IFERROR(VLOOKUP(A31,#REF!,42,0),"--")</f>
        <v>--</v>
      </c>
      <c r="Y31" s="4" t="str">
        <f>IFERROR(VLOOKUP(A31,#REF!,41,0),"--")</f>
        <v>--</v>
      </c>
      <c r="Z31" s="4" t="str">
        <f>IFERROR(VLOOKUP(A31,#REF!,42,0),"--")</f>
        <v>--</v>
      </c>
      <c r="AA31" s="4">
        <f t="shared" si="0"/>
        <v>0</v>
      </c>
      <c r="AB31" s="4">
        <f t="shared" si="1"/>
        <v>0</v>
      </c>
      <c r="AC31" s="8" t="str">
        <f>IFERROR(VLOOKUP(A31,January!$A:$AR,44,0),"--")</f>
        <v>--</v>
      </c>
      <c r="AD31" s="8" t="str">
        <f>IFERROR(VLOOKUP(A31,#REF!,44,0),"--")</f>
        <v>--</v>
      </c>
      <c r="AE31" s="8" t="str">
        <f>IFERROR(VLOOKUP(A31,#REF!,44,0),"--")</f>
        <v>--</v>
      </c>
      <c r="AF31" s="8" t="str">
        <f>IFERROR(VLOOKUP(A31,#REF!,44,0),"--")</f>
        <v>--</v>
      </c>
      <c r="AG31" s="8" t="str">
        <f>IFERROR(VLOOKUP(A31,#REF!,44,0),"--")</f>
        <v>--</v>
      </c>
      <c r="AH31" s="8" t="str">
        <f>IFERROR(VLOOKUP(A31,#REF!,44,0),"--")</f>
        <v>--</v>
      </c>
      <c r="AI31" s="8" t="str">
        <f>IFERROR(VLOOKUP(A31,#REF!,44,0),"--")</f>
        <v>--</v>
      </c>
      <c r="AJ31" s="8" t="str">
        <f>IFERROR(VLOOKUP(A31,#REF!,44,0),"--")</f>
        <v>--</v>
      </c>
      <c r="AK31" s="8" t="str">
        <f>IFERROR(VLOOKUP(A31,#REF!,44,0),"--")</f>
        <v>--</v>
      </c>
      <c r="AL31" s="8" t="str">
        <f>IFERROR(VLOOKUP(A31,#REF!,44,0),"--")</f>
        <v>--</v>
      </c>
      <c r="AM31" s="8" t="str">
        <f>IFERROR(VLOOKUP(A31,#REF!,44,0),"--")</f>
        <v>--</v>
      </c>
      <c r="AN31" s="8" t="str">
        <f>IFERROR(VLOOKUP(A31,#REF!,44,0),"--")</f>
        <v>--</v>
      </c>
      <c r="AO31" s="8">
        <f t="shared" si="2"/>
        <v>0</v>
      </c>
    </row>
    <row r="32" spans="1:41" x14ac:dyDescent="0.2">
      <c r="A32" s="4" t="s">
        <v>45</v>
      </c>
      <c r="B32" s="4" t="str">
        <f>IFERROR(VLOOKUP(A32,'Validation List'!$A:$O,10,0),"--")</f>
        <v>--</v>
      </c>
      <c r="C32" s="4" t="str">
        <f>IFERROR(VLOOKUP(A32,January!$A:$AS,41,0),"--")</f>
        <v>--</v>
      </c>
      <c r="D32" s="4" t="str">
        <f>IFERROR(VLOOKUP(A32,January!$A:$AS,42,0),"--")</f>
        <v>--</v>
      </c>
      <c r="E32" s="4" t="str">
        <f>IFERROR(VLOOKUP(A32,#REF!,41,0),"--")</f>
        <v>--</v>
      </c>
      <c r="F32" s="4" t="str">
        <f>IFERROR(VLOOKUP(A32,#REF!,42,0),"--")</f>
        <v>--</v>
      </c>
      <c r="G32" s="4" t="str">
        <f>IFERROR(VLOOKUP(A32,#REF!,41,0),"--")</f>
        <v>--</v>
      </c>
      <c r="H32" s="4" t="str">
        <f>IFERROR(VLOOKUP(A32,#REF!,42,0),"--")</f>
        <v>--</v>
      </c>
      <c r="I32" s="4" t="str">
        <f>IFERROR(VLOOKUP(A32,#REF!,41,0),"--")</f>
        <v>--</v>
      </c>
      <c r="J32" s="4" t="str">
        <f>IFERROR(VLOOKUP(A32,#REF!,42,0),"--")</f>
        <v>--</v>
      </c>
      <c r="K32" s="4" t="str">
        <f>IFERROR(VLOOKUP(A32,#REF!,41,0),"--")</f>
        <v>--</v>
      </c>
      <c r="L32" s="4" t="str">
        <f>IFERROR(VLOOKUP(A32,#REF!,42,0),"--")</f>
        <v>--</v>
      </c>
      <c r="M32" s="4" t="str">
        <f>IFERROR(VLOOKUP(A32,#REF!,41,0),"--")</f>
        <v>--</v>
      </c>
      <c r="N32" s="4" t="str">
        <f>IFERROR(VLOOKUP(A32,#REF!,42,0),"--")</f>
        <v>--</v>
      </c>
      <c r="O32" s="4" t="str">
        <f>IFERROR(VLOOKUP(A32,#REF!,41,0),"--")</f>
        <v>--</v>
      </c>
      <c r="P32" s="4" t="str">
        <f>IFERROR(VLOOKUP(A32,#REF!,42,0),"--")</f>
        <v>--</v>
      </c>
      <c r="Q32" s="4" t="str">
        <f>IFERROR(VLOOKUP(A32,#REF!,41,0),"--")</f>
        <v>--</v>
      </c>
      <c r="R32" s="4" t="str">
        <f>IFERROR(VLOOKUP(A32,#REF!,42,0),"--")</f>
        <v>--</v>
      </c>
      <c r="S32" s="4" t="str">
        <f>IFERROR(VLOOKUP(A32,#REF!,41,0),"--")</f>
        <v>--</v>
      </c>
      <c r="T32" s="4" t="str">
        <f>IFERROR(VLOOKUP(A32,#REF!,42,0),"--")</f>
        <v>--</v>
      </c>
      <c r="U32" s="4" t="str">
        <f>IFERROR(VLOOKUP(A32,#REF!,41,0),"--")</f>
        <v>--</v>
      </c>
      <c r="V32" s="4" t="str">
        <f>IFERROR(VLOOKUP(A32,#REF!,42,0),"--")</f>
        <v>--</v>
      </c>
      <c r="W32" s="4" t="str">
        <f>IFERROR(VLOOKUP(A32,#REF!,41,0),"--")</f>
        <v>--</v>
      </c>
      <c r="X32" s="4" t="str">
        <f>IFERROR(VLOOKUP(A32,#REF!,42,0),"--")</f>
        <v>--</v>
      </c>
      <c r="Y32" s="4" t="str">
        <f>IFERROR(VLOOKUP(A32,#REF!,41,0),"--")</f>
        <v>--</v>
      </c>
      <c r="Z32" s="4" t="str">
        <f>IFERROR(VLOOKUP(A32,#REF!,42,0),"--")</f>
        <v>--</v>
      </c>
      <c r="AA32" s="4">
        <f t="shared" si="0"/>
        <v>0</v>
      </c>
      <c r="AB32" s="4">
        <f t="shared" si="1"/>
        <v>0</v>
      </c>
      <c r="AC32" s="8" t="str">
        <f>IFERROR(VLOOKUP(A32,January!$A:$AR,44,0),"--")</f>
        <v>--</v>
      </c>
      <c r="AD32" s="8" t="str">
        <f>IFERROR(VLOOKUP(A32,#REF!,44,0),"--")</f>
        <v>--</v>
      </c>
      <c r="AE32" s="8" t="str">
        <f>IFERROR(VLOOKUP(A32,#REF!,44,0),"--")</f>
        <v>--</v>
      </c>
      <c r="AF32" s="8" t="str">
        <f>IFERROR(VLOOKUP(A32,#REF!,44,0),"--")</f>
        <v>--</v>
      </c>
      <c r="AG32" s="8" t="str">
        <f>IFERROR(VLOOKUP(A32,#REF!,44,0),"--")</f>
        <v>--</v>
      </c>
      <c r="AH32" s="8" t="str">
        <f>IFERROR(VLOOKUP(A32,#REF!,44,0),"--")</f>
        <v>--</v>
      </c>
      <c r="AI32" s="8" t="str">
        <f>IFERROR(VLOOKUP(A32,#REF!,44,0),"--")</f>
        <v>--</v>
      </c>
      <c r="AJ32" s="8" t="str">
        <f>IFERROR(VLOOKUP(A32,#REF!,44,0),"--")</f>
        <v>--</v>
      </c>
      <c r="AK32" s="8" t="str">
        <f>IFERROR(VLOOKUP(A32,#REF!,44,0),"--")</f>
        <v>--</v>
      </c>
      <c r="AL32" s="8" t="str">
        <f>IFERROR(VLOOKUP(A32,#REF!,44,0),"--")</f>
        <v>--</v>
      </c>
      <c r="AM32" s="8" t="str">
        <f>IFERROR(VLOOKUP(A32,#REF!,44,0),"--")</f>
        <v>--</v>
      </c>
      <c r="AN32" s="8" t="str">
        <f>IFERROR(VLOOKUP(A32,#REF!,44,0),"--")</f>
        <v>--</v>
      </c>
      <c r="AO32" s="8">
        <f t="shared" si="2"/>
        <v>0</v>
      </c>
    </row>
    <row r="33" spans="1:41" x14ac:dyDescent="0.2">
      <c r="A33" s="4" t="s">
        <v>46</v>
      </c>
      <c r="B33" s="4" t="str">
        <f>IFERROR(VLOOKUP(A33,'Validation List'!$A:$O,10,0),"--")</f>
        <v>--</v>
      </c>
      <c r="C33" s="4" t="str">
        <f>IFERROR(VLOOKUP(A33,January!$A:$AS,41,0),"--")</f>
        <v>--</v>
      </c>
      <c r="D33" s="4" t="str">
        <f>IFERROR(VLOOKUP(A33,January!$A:$AS,42,0),"--")</f>
        <v>--</v>
      </c>
      <c r="E33" s="4" t="str">
        <f>IFERROR(VLOOKUP(A33,#REF!,41,0),"--")</f>
        <v>--</v>
      </c>
      <c r="F33" s="4" t="str">
        <f>IFERROR(VLOOKUP(A33,#REF!,42,0),"--")</f>
        <v>--</v>
      </c>
      <c r="G33" s="4" t="str">
        <f>IFERROR(VLOOKUP(A33,#REF!,41,0),"--")</f>
        <v>--</v>
      </c>
      <c r="H33" s="4" t="str">
        <f>IFERROR(VLOOKUP(A33,#REF!,42,0),"--")</f>
        <v>--</v>
      </c>
      <c r="I33" s="4" t="str">
        <f>IFERROR(VLOOKUP(A33,#REF!,41,0),"--")</f>
        <v>--</v>
      </c>
      <c r="J33" s="4" t="str">
        <f>IFERROR(VLOOKUP(A33,#REF!,42,0),"--")</f>
        <v>--</v>
      </c>
      <c r="K33" s="4" t="str">
        <f>IFERROR(VLOOKUP(A33,#REF!,41,0),"--")</f>
        <v>--</v>
      </c>
      <c r="L33" s="4" t="str">
        <f>IFERROR(VLOOKUP(A33,#REF!,42,0),"--")</f>
        <v>--</v>
      </c>
      <c r="M33" s="4" t="str">
        <f>IFERROR(VLOOKUP(A33,#REF!,41,0),"--")</f>
        <v>--</v>
      </c>
      <c r="N33" s="4" t="str">
        <f>IFERROR(VLOOKUP(A33,#REF!,42,0),"--")</f>
        <v>--</v>
      </c>
      <c r="O33" s="4" t="str">
        <f>IFERROR(VLOOKUP(A33,#REF!,41,0),"--")</f>
        <v>--</v>
      </c>
      <c r="P33" s="4" t="str">
        <f>IFERROR(VLOOKUP(A33,#REF!,42,0),"--")</f>
        <v>--</v>
      </c>
      <c r="Q33" s="4" t="str">
        <f>IFERROR(VLOOKUP(A33,#REF!,41,0),"--")</f>
        <v>--</v>
      </c>
      <c r="R33" s="4" t="str">
        <f>IFERROR(VLOOKUP(A33,#REF!,42,0),"--")</f>
        <v>--</v>
      </c>
      <c r="S33" s="4" t="str">
        <f>IFERROR(VLOOKUP(A33,#REF!,41,0),"--")</f>
        <v>--</v>
      </c>
      <c r="T33" s="4" t="str">
        <f>IFERROR(VLOOKUP(A33,#REF!,42,0),"--")</f>
        <v>--</v>
      </c>
      <c r="U33" s="4" t="str">
        <f>IFERROR(VLOOKUP(A33,#REF!,41,0),"--")</f>
        <v>--</v>
      </c>
      <c r="V33" s="4" t="str">
        <f>IFERROR(VLOOKUP(A33,#REF!,42,0),"--")</f>
        <v>--</v>
      </c>
      <c r="W33" s="4" t="str">
        <f>IFERROR(VLOOKUP(A33,#REF!,41,0),"--")</f>
        <v>--</v>
      </c>
      <c r="X33" s="4" t="str">
        <f>IFERROR(VLOOKUP(A33,#REF!,42,0),"--")</f>
        <v>--</v>
      </c>
      <c r="Y33" s="4" t="str">
        <f>IFERROR(VLOOKUP(A33,#REF!,41,0),"--")</f>
        <v>--</v>
      </c>
      <c r="Z33" s="4" t="str">
        <f>IFERROR(VLOOKUP(A33,#REF!,42,0),"--")</f>
        <v>--</v>
      </c>
      <c r="AA33" s="4">
        <f t="shared" si="0"/>
        <v>0</v>
      </c>
      <c r="AB33" s="4">
        <f t="shared" si="1"/>
        <v>0</v>
      </c>
      <c r="AC33" s="8" t="str">
        <f>IFERROR(VLOOKUP(A33,January!$A:$AR,44,0),"--")</f>
        <v>--</v>
      </c>
      <c r="AD33" s="8" t="str">
        <f>IFERROR(VLOOKUP(A33,#REF!,44,0),"--")</f>
        <v>--</v>
      </c>
      <c r="AE33" s="8" t="str">
        <f>IFERROR(VLOOKUP(A33,#REF!,44,0),"--")</f>
        <v>--</v>
      </c>
      <c r="AF33" s="8" t="str">
        <f>IFERROR(VLOOKUP(A33,#REF!,44,0),"--")</f>
        <v>--</v>
      </c>
      <c r="AG33" s="8" t="str">
        <f>IFERROR(VLOOKUP(A33,#REF!,44,0),"--")</f>
        <v>--</v>
      </c>
      <c r="AH33" s="8" t="str">
        <f>IFERROR(VLOOKUP(A33,#REF!,44,0),"--")</f>
        <v>--</v>
      </c>
      <c r="AI33" s="8" t="str">
        <f>IFERROR(VLOOKUP(A33,#REF!,44,0),"--")</f>
        <v>--</v>
      </c>
      <c r="AJ33" s="8" t="str">
        <f>IFERROR(VLOOKUP(A33,#REF!,44,0),"--")</f>
        <v>--</v>
      </c>
      <c r="AK33" s="8" t="str">
        <f>IFERROR(VLOOKUP(A33,#REF!,44,0),"--")</f>
        <v>--</v>
      </c>
      <c r="AL33" s="8" t="str">
        <f>IFERROR(VLOOKUP(A33,#REF!,44,0),"--")</f>
        <v>--</v>
      </c>
      <c r="AM33" s="8" t="str">
        <f>IFERROR(VLOOKUP(A33,#REF!,44,0),"--")</f>
        <v>--</v>
      </c>
      <c r="AN33" s="8" t="str">
        <f>IFERROR(VLOOKUP(A33,#REF!,44,0),"--")</f>
        <v>--</v>
      </c>
      <c r="AO33" s="8">
        <f t="shared" si="2"/>
        <v>0</v>
      </c>
    </row>
    <row r="34" spans="1:41" x14ac:dyDescent="0.2">
      <c r="A34" s="4" t="s">
        <v>47</v>
      </c>
      <c r="B34" s="4" t="str">
        <f>IFERROR(VLOOKUP(A34,'Validation List'!$A:$O,10,0),"--")</f>
        <v>--</v>
      </c>
      <c r="C34" s="4" t="str">
        <f>IFERROR(VLOOKUP(A34,January!$A:$AS,41,0),"--")</f>
        <v>--</v>
      </c>
      <c r="D34" s="4" t="str">
        <f>IFERROR(VLOOKUP(A34,January!$A:$AS,42,0),"--")</f>
        <v>--</v>
      </c>
      <c r="E34" s="4" t="str">
        <f>IFERROR(VLOOKUP(A34,#REF!,41,0),"--")</f>
        <v>--</v>
      </c>
      <c r="F34" s="4" t="str">
        <f>IFERROR(VLOOKUP(A34,#REF!,42,0),"--")</f>
        <v>--</v>
      </c>
      <c r="G34" s="4" t="str">
        <f>IFERROR(VLOOKUP(A34,#REF!,41,0),"--")</f>
        <v>--</v>
      </c>
      <c r="H34" s="4" t="str">
        <f>IFERROR(VLOOKUP(A34,#REF!,42,0),"--")</f>
        <v>--</v>
      </c>
      <c r="I34" s="4" t="str">
        <f>IFERROR(VLOOKUP(A34,#REF!,41,0),"--")</f>
        <v>--</v>
      </c>
      <c r="J34" s="4" t="str">
        <f>IFERROR(VLOOKUP(A34,#REF!,42,0),"--")</f>
        <v>--</v>
      </c>
      <c r="K34" s="4" t="str">
        <f>IFERROR(VLOOKUP(A34,#REF!,41,0),"--")</f>
        <v>--</v>
      </c>
      <c r="L34" s="4" t="str">
        <f>IFERROR(VLOOKUP(A34,#REF!,42,0),"--")</f>
        <v>--</v>
      </c>
      <c r="M34" s="4" t="str">
        <f>IFERROR(VLOOKUP(A34,#REF!,41,0),"--")</f>
        <v>--</v>
      </c>
      <c r="N34" s="4" t="str">
        <f>IFERROR(VLOOKUP(A34,#REF!,42,0),"--")</f>
        <v>--</v>
      </c>
      <c r="O34" s="4" t="str">
        <f>IFERROR(VLOOKUP(A34,#REF!,41,0),"--")</f>
        <v>--</v>
      </c>
      <c r="P34" s="4" t="str">
        <f>IFERROR(VLOOKUP(A34,#REF!,42,0),"--")</f>
        <v>--</v>
      </c>
      <c r="Q34" s="4" t="str">
        <f>IFERROR(VLOOKUP(A34,#REF!,41,0),"--")</f>
        <v>--</v>
      </c>
      <c r="R34" s="4" t="str">
        <f>IFERROR(VLOOKUP(A34,#REF!,42,0),"--")</f>
        <v>--</v>
      </c>
      <c r="S34" s="4" t="str">
        <f>IFERROR(VLOOKUP(A34,#REF!,41,0),"--")</f>
        <v>--</v>
      </c>
      <c r="T34" s="4" t="str">
        <f>IFERROR(VLOOKUP(A34,#REF!,42,0),"--")</f>
        <v>--</v>
      </c>
      <c r="U34" s="4" t="str">
        <f>IFERROR(VLOOKUP(A34,#REF!,41,0),"--")</f>
        <v>--</v>
      </c>
      <c r="V34" s="4" t="str">
        <f>IFERROR(VLOOKUP(A34,#REF!,42,0),"--")</f>
        <v>--</v>
      </c>
      <c r="W34" s="4" t="str">
        <f>IFERROR(VLOOKUP(A34,#REF!,41,0),"--")</f>
        <v>--</v>
      </c>
      <c r="X34" s="4" t="str">
        <f>IFERROR(VLOOKUP(A34,#REF!,42,0),"--")</f>
        <v>--</v>
      </c>
      <c r="Y34" s="4" t="str">
        <f>IFERROR(VLOOKUP(A34,#REF!,41,0),"--")</f>
        <v>--</v>
      </c>
      <c r="Z34" s="4" t="str">
        <f>IFERROR(VLOOKUP(A34,#REF!,42,0),"--")</f>
        <v>--</v>
      </c>
      <c r="AA34" s="4">
        <f t="shared" si="0"/>
        <v>0</v>
      </c>
      <c r="AB34" s="4">
        <f t="shared" si="1"/>
        <v>0</v>
      </c>
      <c r="AC34" s="8" t="str">
        <f>IFERROR(VLOOKUP(A34,January!$A:$AR,44,0),"--")</f>
        <v>--</v>
      </c>
      <c r="AD34" s="8" t="str">
        <f>IFERROR(VLOOKUP(A34,#REF!,44,0),"--")</f>
        <v>--</v>
      </c>
      <c r="AE34" s="8" t="str">
        <f>IFERROR(VLOOKUP(A34,#REF!,44,0),"--")</f>
        <v>--</v>
      </c>
      <c r="AF34" s="8" t="str">
        <f>IFERROR(VLOOKUP(A34,#REF!,44,0),"--")</f>
        <v>--</v>
      </c>
      <c r="AG34" s="8" t="str">
        <f>IFERROR(VLOOKUP(A34,#REF!,44,0),"--")</f>
        <v>--</v>
      </c>
      <c r="AH34" s="8" t="str">
        <f>IFERROR(VLOOKUP(A34,#REF!,44,0),"--")</f>
        <v>--</v>
      </c>
      <c r="AI34" s="8" t="str">
        <f>IFERROR(VLOOKUP(A34,#REF!,44,0),"--")</f>
        <v>--</v>
      </c>
      <c r="AJ34" s="8" t="str">
        <f>IFERROR(VLOOKUP(A34,#REF!,44,0),"--")</f>
        <v>--</v>
      </c>
      <c r="AK34" s="8" t="str">
        <f>IFERROR(VLOOKUP(A34,#REF!,44,0),"--")</f>
        <v>--</v>
      </c>
      <c r="AL34" s="8" t="str">
        <f>IFERROR(VLOOKUP(A34,#REF!,44,0),"--")</f>
        <v>--</v>
      </c>
      <c r="AM34" s="8" t="str">
        <f>IFERROR(VLOOKUP(A34,#REF!,44,0),"--")</f>
        <v>--</v>
      </c>
      <c r="AN34" s="8" t="str">
        <f>IFERROR(VLOOKUP(A34,#REF!,44,0),"--")</f>
        <v>--</v>
      </c>
      <c r="AO34" s="8">
        <f t="shared" si="2"/>
        <v>0</v>
      </c>
    </row>
    <row r="35" spans="1:41" x14ac:dyDescent="0.2">
      <c r="A35" s="4" t="s">
        <v>48</v>
      </c>
      <c r="B35" s="4" t="str">
        <f>IFERROR(VLOOKUP(A35,'Validation List'!$A:$O,10,0),"--")</f>
        <v>--</v>
      </c>
      <c r="C35" s="4" t="str">
        <f>IFERROR(VLOOKUP(A35,January!$A:$AS,41,0),"--")</f>
        <v>--</v>
      </c>
      <c r="D35" s="4" t="str">
        <f>IFERROR(VLOOKUP(A35,January!$A:$AS,42,0),"--")</f>
        <v>--</v>
      </c>
      <c r="E35" s="4" t="str">
        <f>IFERROR(VLOOKUP(A35,#REF!,41,0),"--")</f>
        <v>--</v>
      </c>
      <c r="F35" s="4" t="str">
        <f>IFERROR(VLOOKUP(A35,#REF!,42,0),"--")</f>
        <v>--</v>
      </c>
      <c r="G35" s="4" t="str">
        <f>IFERROR(VLOOKUP(A35,#REF!,41,0),"--")</f>
        <v>--</v>
      </c>
      <c r="H35" s="4" t="str">
        <f>IFERROR(VLOOKUP(A35,#REF!,42,0),"--")</f>
        <v>--</v>
      </c>
      <c r="I35" s="4" t="str">
        <f>IFERROR(VLOOKUP(A35,#REF!,41,0),"--")</f>
        <v>--</v>
      </c>
      <c r="J35" s="4" t="str">
        <f>IFERROR(VLOOKUP(A35,#REF!,42,0),"--")</f>
        <v>--</v>
      </c>
      <c r="K35" s="4" t="str">
        <f>IFERROR(VLOOKUP(A35,#REF!,41,0),"--")</f>
        <v>--</v>
      </c>
      <c r="L35" s="4" t="str">
        <f>IFERROR(VLOOKUP(A35,#REF!,42,0),"--")</f>
        <v>--</v>
      </c>
      <c r="M35" s="4" t="str">
        <f>IFERROR(VLOOKUP(A35,#REF!,41,0),"--")</f>
        <v>--</v>
      </c>
      <c r="N35" s="4" t="str">
        <f>IFERROR(VLOOKUP(A35,#REF!,42,0),"--")</f>
        <v>--</v>
      </c>
      <c r="O35" s="4" t="str">
        <f>IFERROR(VLOOKUP(A35,#REF!,41,0),"--")</f>
        <v>--</v>
      </c>
      <c r="P35" s="4" t="str">
        <f>IFERROR(VLOOKUP(A35,#REF!,42,0),"--")</f>
        <v>--</v>
      </c>
      <c r="Q35" s="4" t="str">
        <f>IFERROR(VLOOKUP(A35,#REF!,41,0),"--")</f>
        <v>--</v>
      </c>
      <c r="R35" s="4" t="str">
        <f>IFERROR(VLOOKUP(A35,#REF!,42,0),"--")</f>
        <v>--</v>
      </c>
      <c r="S35" s="4" t="str">
        <f>IFERROR(VLOOKUP(A35,#REF!,41,0),"--")</f>
        <v>--</v>
      </c>
      <c r="T35" s="4" t="str">
        <f>IFERROR(VLOOKUP(A35,#REF!,42,0),"--")</f>
        <v>--</v>
      </c>
      <c r="U35" s="4" t="str">
        <f>IFERROR(VLOOKUP(A35,#REF!,41,0),"--")</f>
        <v>--</v>
      </c>
      <c r="V35" s="4" t="str">
        <f>IFERROR(VLOOKUP(A35,#REF!,42,0),"--")</f>
        <v>--</v>
      </c>
      <c r="W35" s="4" t="str">
        <f>IFERROR(VLOOKUP(A35,#REF!,41,0),"--")</f>
        <v>--</v>
      </c>
      <c r="X35" s="4" t="str">
        <f>IFERROR(VLOOKUP(A35,#REF!,42,0),"--")</f>
        <v>--</v>
      </c>
      <c r="Y35" s="4" t="str">
        <f>IFERROR(VLOOKUP(A35,#REF!,41,0),"--")</f>
        <v>--</v>
      </c>
      <c r="Z35" s="4" t="str">
        <f>IFERROR(VLOOKUP(A35,#REF!,42,0),"--")</f>
        <v>--</v>
      </c>
      <c r="AA35" s="4">
        <f t="shared" si="0"/>
        <v>0</v>
      </c>
      <c r="AB35" s="4">
        <f t="shared" si="1"/>
        <v>0</v>
      </c>
      <c r="AC35" s="8" t="str">
        <f>IFERROR(VLOOKUP(A35,January!$A:$AR,44,0),"--")</f>
        <v>--</v>
      </c>
      <c r="AD35" s="8" t="str">
        <f>IFERROR(VLOOKUP(A35,#REF!,44,0),"--")</f>
        <v>--</v>
      </c>
      <c r="AE35" s="8" t="str">
        <f>IFERROR(VLOOKUP(A35,#REF!,44,0),"--")</f>
        <v>--</v>
      </c>
      <c r="AF35" s="8" t="str">
        <f>IFERROR(VLOOKUP(A35,#REF!,44,0),"--")</f>
        <v>--</v>
      </c>
      <c r="AG35" s="8" t="str">
        <f>IFERROR(VLOOKUP(A35,#REF!,44,0),"--")</f>
        <v>--</v>
      </c>
      <c r="AH35" s="8" t="str">
        <f>IFERROR(VLOOKUP(A35,#REF!,44,0),"--")</f>
        <v>--</v>
      </c>
      <c r="AI35" s="8" t="str">
        <f>IFERROR(VLOOKUP(A35,#REF!,44,0),"--")</f>
        <v>--</v>
      </c>
      <c r="AJ35" s="8" t="str">
        <f>IFERROR(VLOOKUP(A35,#REF!,44,0),"--")</f>
        <v>--</v>
      </c>
      <c r="AK35" s="8" t="str">
        <f>IFERROR(VLOOKUP(A35,#REF!,44,0),"--")</f>
        <v>--</v>
      </c>
      <c r="AL35" s="8" t="str">
        <f>IFERROR(VLOOKUP(A35,#REF!,44,0),"--")</f>
        <v>--</v>
      </c>
      <c r="AM35" s="8" t="str">
        <f>IFERROR(VLOOKUP(A35,#REF!,44,0),"--")</f>
        <v>--</v>
      </c>
      <c r="AN35" s="8" t="str">
        <f>IFERROR(VLOOKUP(A35,#REF!,44,0),"--")</f>
        <v>--</v>
      </c>
      <c r="AO35" s="8">
        <f t="shared" si="2"/>
        <v>0</v>
      </c>
    </row>
    <row r="36" spans="1:41" x14ac:dyDescent="0.2">
      <c r="A36" s="4" t="s">
        <v>49</v>
      </c>
      <c r="B36" s="4" t="str">
        <f>IFERROR(VLOOKUP(A36,'Validation List'!$A:$O,10,0),"--")</f>
        <v>--</v>
      </c>
      <c r="C36" s="4" t="str">
        <f>IFERROR(VLOOKUP(A36,January!$A:$AS,41,0),"--")</f>
        <v>--</v>
      </c>
      <c r="D36" s="4" t="str">
        <f>IFERROR(VLOOKUP(A36,January!$A:$AS,42,0),"--")</f>
        <v>--</v>
      </c>
      <c r="E36" s="4" t="str">
        <f>IFERROR(VLOOKUP(A36,#REF!,41,0),"--")</f>
        <v>--</v>
      </c>
      <c r="F36" s="4" t="str">
        <f>IFERROR(VLOOKUP(A36,#REF!,42,0),"--")</f>
        <v>--</v>
      </c>
      <c r="G36" s="4" t="str">
        <f>IFERROR(VLOOKUP(A36,#REF!,41,0),"--")</f>
        <v>--</v>
      </c>
      <c r="H36" s="4" t="str">
        <f>IFERROR(VLOOKUP(A36,#REF!,42,0),"--")</f>
        <v>--</v>
      </c>
      <c r="I36" s="4" t="str">
        <f>IFERROR(VLOOKUP(A36,#REF!,41,0),"--")</f>
        <v>--</v>
      </c>
      <c r="J36" s="4" t="str">
        <f>IFERROR(VLOOKUP(A36,#REF!,42,0),"--")</f>
        <v>--</v>
      </c>
      <c r="K36" s="4" t="str">
        <f>IFERROR(VLOOKUP(A36,#REF!,41,0),"--")</f>
        <v>--</v>
      </c>
      <c r="L36" s="4" t="str">
        <f>IFERROR(VLOOKUP(A36,#REF!,42,0),"--")</f>
        <v>--</v>
      </c>
      <c r="M36" s="4" t="str">
        <f>IFERROR(VLOOKUP(A36,#REF!,41,0),"--")</f>
        <v>--</v>
      </c>
      <c r="N36" s="4" t="str">
        <f>IFERROR(VLOOKUP(A36,#REF!,42,0),"--")</f>
        <v>--</v>
      </c>
      <c r="O36" s="4" t="str">
        <f>IFERROR(VLOOKUP(A36,#REF!,41,0),"--")</f>
        <v>--</v>
      </c>
      <c r="P36" s="4" t="str">
        <f>IFERROR(VLOOKUP(A36,#REF!,42,0),"--")</f>
        <v>--</v>
      </c>
      <c r="Q36" s="4" t="str">
        <f>IFERROR(VLOOKUP(A36,#REF!,41,0),"--")</f>
        <v>--</v>
      </c>
      <c r="R36" s="4" t="str">
        <f>IFERROR(VLOOKUP(A36,#REF!,42,0),"--")</f>
        <v>--</v>
      </c>
      <c r="S36" s="4" t="str">
        <f>IFERROR(VLOOKUP(A36,#REF!,41,0),"--")</f>
        <v>--</v>
      </c>
      <c r="T36" s="4" t="str">
        <f>IFERROR(VLOOKUP(A36,#REF!,42,0),"--")</f>
        <v>--</v>
      </c>
      <c r="U36" s="4" t="str">
        <f>IFERROR(VLOOKUP(A36,#REF!,41,0),"--")</f>
        <v>--</v>
      </c>
      <c r="V36" s="4" t="str">
        <f>IFERROR(VLOOKUP(A36,#REF!,42,0),"--")</f>
        <v>--</v>
      </c>
      <c r="W36" s="4" t="str">
        <f>IFERROR(VLOOKUP(A36,#REF!,41,0),"--")</f>
        <v>--</v>
      </c>
      <c r="X36" s="4" t="str">
        <f>IFERROR(VLOOKUP(A36,#REF!,42,0),"--")</f>
        <v>--</v>
      </c>
      <c r="Y36" s="4" t="str">
        <f>IFERROR(VLOOKUP(A36,#REF!,41,0),"--")</f>
        <v>--</v>
      </c>
      <c r="Z36" s="4" t="str">
        <f>IFERROR(VLOOKUP(A36,#REF!,42,0),"--")</f>
        <v>--</v>
      </c>
      <c r="AA36" s="4">
        <f t="shared" si="0"/>
        <v>0</v>
      </c>
      <c r="AB36" s="4">
        <f t="shared" si="1"/>
        <v>0</v>
      </c>
      <c r="AC36" s="8" t="str">
        <f>IFERROR(VLOOKUP(A36,January!$A:$AR,44,0),"--")</f>
        <v>--</v>
      </c>
      <c r="AD36" s="8" t="str">
        <f>IFERROR(VLOOKUP(A36,#REF!,44,0),"--")</f>
        <v>--</v>
      </c>
      <c r="AE36" s="8" t="str">
        <f>IFERROR(VLOOKUP(A36,#REF!,44,0),"--")</f>
        <v>--</v>
      </c>
      <c r="AF36" s="8" t="str">
        <f>IFERROR(VLOOKUP(A36,#REF!,44,0),"--")</f>
        <v>--</v>
      </c>
      <c r="AG36" s="8" t="str">
        <f>IFERROR(VLOOKUP(A36,#REF!,44,0),"--")</f>
        <v>--</v>
      </c>
      <c r="AH36" s="8" t="str">
        <f>IFERROR(VLOOKUP(A36,#REF!,44,0),"--")</f>
        <v>--</v>
      </c>
      <c r="AI36" s="8" t="str">
        <f>IFERROR(VLOOKUP(A36,#REF!,44,0),"--")</f>
        <v>--</v>
      </c>
      <c r="AJ36" s="8" t="str">
        <f>IFERROR(VLOOKUP(A36,#REF!,44,0),"--")</f>
        <v>--</v>
      </c>
      <c r="AK36" s="8" t="str">
        <f>IFERROR(VLOOKUP(A36,#REF!,44,0),"--")</f>
        <v>--</v>
      </c>
      <c r="AL36" s="8" t="str">
        <f>IFERROR(VLOOKUP(A36,#REF!,44,0),"--")</f>
        <v>--</v>
      </c>
      <c r="AM36" s="8" t="str">
        <f>IFERROR(VLOOKUP(A36,#REF!,44,0),"--")</f>
        <v>--</v>
      </c>
      <c r="AN36" s="8" t="str">
        <f>IFERROR(VLOOKUP(A36,#REF!,44,0),"--")</f>
        <v>--</v>
      </c>
      <c r="AO36" s="8">
        <f t="shared" si="2"/>
        <v>0</v>
      </c>
    </row>
    <row r="37" spans="1:41" x14ac:dyDescent="0.2">
      <c r="A37" s="4" t="s">
        <v>50</v>
      </c>
      <c r="B37" s="4" t="str">
        <f>IFERROR(VLOOKUP(A37,'Validation List'!$A:$O,10,0),"--")</f>
        <v>--</v>
      </c>
      <c r="C37" s="4" t="str">
        <f>IFERROR(VLOOKUP(A37,January!$A:$AS,41,0),"--")</f>
        <v>--</v>
      </c>
      <c r="D37" s="4" t="str">
        <f>IFERROR(VLOOKUP(A37,January!$A:$AS,42,0),"--")</f>
        <v>--</v>
      </c>
      <c r="E37" s="4" t="str">
        <f>IFERROR(VLOOKUP(A37,#REF!,41,0),"--")</f>
        <v>--</v>
      </c>
      <c r="F37" s="4" t="str">
        <f>IFERROR(VLOOKUP(A37,#REF!,42,0),"--")</f>
        <v>--</v>
      </c>
      <c r="G37" s="4" t="str">
        <f>IFERROR(VLOOKUP(A37,#REF!,41,0),"--")</f>
        <v>--</v>
      </c>
      <c r="H37" s="4" t="str">
        <f>IFERROR(VLOOKUP(A37,#REF!,42,0),"--")</f>
        <v>--</v>
      </c>
      <c r="I37" s="4" t="str">
        <f>IFERROR(VLOOKUP(A37,#REF!,41,0),"--")</f>
        <v>--</v>
      </c>
      <c r="J37" s="4" t="str">
        <f>IFERROR(VLOOKUP(A37,#REF!,42,0),"--")</f>
        <v>--</v>
      </c>
      <c r="K37" s="4" t="str">
        <f>IFERROR(VLOOKUP(A37,#REF!,41,0),"--")</f>
        <v>--</v>
      </c>
      <c r="L37" s="4" t="str">
        <f>IFERROR(VLOOKUP(A37,#REF!,42,0),"--")</f>
        <v>--</v>
      </c>
      <c r="M37" s="4" t="str">
        <f>IFERROR(VLOOKUP(A37,#REF!,41,0),"--")</f>
        <v>--</v>
      </c>
      <c r="N37" s="4" t="str">
        <f>IFERROR(VLOOKUP(A37,#REF!,42,0),"--")</f>
        <v>--</v>
      </c>
      <c r="O37" s="4" t="str">
        <f>IFERROR(VLOOKUP(A37,#REF!,41,0),"--")</f>
        <v>--</v>
      </c>
      <c r="P37" s="4" t="str">
        <f>IFERROR(VLOOKUP(A37,#REF!,42,0),"--")</f>
        <v>--</v>
      </c>
      <c r="Q37" s="4" t="str">
        <f>IFERROR(VLOOKUP(A37,#REF!,41,0),"--")</f>
        <v>--</v>
      </c>
      <c r="R37" s="4" t="str">
        <f>IFERROR(VLOOKUP(A37,#REF!,42,0),"--")</f>
        <v>--</v>
      </c>
      <c r="S37" s="4" t="str">
        <f>IFERROR(VLOOKUP(A37,#REF!,41,0),"--")</f>
        <v>--</v>
      </c>
      <c r="T37" s="4" t="str">
        <f>IFERROR(VLOOKUP(A37,#REF!,42,0),"--")</f>
        <v>--</v>
      </c>
      <c r="U37" s="4" t="str">
        <f>IFERROR(VLOOKUP(A37,#REF!,41,0),"--")</f>
        <v>--</v>
      </c>
      <c r="V37" s="4" t="str">
        <f>IFERROR(VLOOKUP(A37,#REF!,42,0),"--")</f>
        <v>--</v>
      </c>
      <c r="W37" s="4" t="str">
        <f>IFERROR(VLOOKUP(A37,#REF!,41,0),"--")</f>
        <v>--</v>
      </c>
      <c r="X37" s="4" t="str">
        <f>IFERROR(VLOOKUP(A37,#REF!,42,0),"--")</f>
        <v>--</v>
      </c>
      <c r="Y37" s="4" t="str">
        <f>IFERROR(VLOOKUP(A37,#REF!,41,0),"--")</f>
        <v>--</v>
      </c>
      <c r="Z37" s="4" t="str">
        <f>IFERROR(VLOOKUP(A37,#REF!,42,0),"--")</f>
        <v>--</v>
      </c>
      <c r="AA37" s="4">
        <f t="shared" si="0"/>
        <v>0</v>
      </c>
      <c r="AB37" s="4">
        <f t="shared" si="1"/>
        <v>0</v>
      </c>
      <c r="AC37" s="8" t="str">
        <f>IFERROR(VLOOKUP(A37,January!$A:$AR,44,0),"--")</f>
        <v>--</v>
      </c>
      <c r="AD37" s="8" t="str">
        <f>IFERROR(VLOOKUP(A37,#REF!,44,0),"--")</f>
        <v>--</v>
      </c>
      <c r="AE37" s="8" t="str">
        <f>IFERROR(VLOOKUP(A37,#REF!,44,0),"--")</f>
        <v>--</v>
      </c>
      <c r="AF37" s="8" t="str">
        <f>IFERROR(VLOOKUP(A37,#REF!,44,0),"--")</f>
        <v>--</v>
      </c>
      <c r="AG37" s="8" t="str">
        <f>IFERROR(VLOOKUP(A37,#REF!,44,0),"--")</f>
        <v>--</v>
      </c>
      <c r="AH37" s="8" t="str">
        <f>IFERROR(VLOOKUP(A37,#REF!,44,0),"--")</f>
        <v>--</v>
      </c>
      <c r="AI37" s="8" t="str">
        <f>IFERROR(VLOOKUP(A37,#REF!,44,0),"--")</f>
        <v>--</v>
      </c>
      <c r="AJ37" s="8" t="str">
        <f>IFERROR(VLOOKUP(A37,#REF!,44,0),"--")</f>
        <v>--</v>
      </c>
      <c r="AK37" s="8" t="str">
        <f>IFERROR(VLOOKUP(A37,#REF!,44,0),"--")</f>
        <v>--</v>
      </c>
      <c r="AL37" s="8" t="str">
        <f>IFERROR(VLOOKUP(A37,#REF!,44,0),"--")</f>
        <v>--</v>
      </c>
      <c r="AM37" s="8" t="str">
        <f>IFERROR(VLOOKUP(A37,#REF!,44,0),"--")</f>
        <v>--</v>
      </c>
      <c r="AN37" s="8" t="str">
        <f>IFERROR(VLOOKUP(A37,#REF!,44,0),"--")</f>
        <v>--</v>
      </c>
      <c r="AO37" s="8">
        <f t="shared" si="2"/>
        <v>0</v>
      </c>
    </row>
    <row r="38" spans="1:41" x14ac:dyDescent="0.2">
      <c r="A38" s="4" t="s">
        <v>51</v>
      </c>
      <c r="B38" s="4" t="str">
        <f>IFERROR(VLOOKUP(A38,'Validation List'!$A:$O,10,0),"--")</f>
        <v>--</v>
      </c>
      <c r="C38" s="4" t="str">
        <f>IFERROR(VLOOKUP(A38,January!$A:$AS,41,0),"--")</f>
        <v>--</v>
      </c>
      <c r="D38" s="4" t="str">
        <f>IFERROR(VLOOKUP(A38,January!$A:$AS,42,0),"--")</f>
        <v>--</v>
      </c>
      <c r="E38" s="4" t="str">
        <f>IFERROR(VLOOKUP(A38,#REF!,41,0),"--")</f>
        <v>--</v>
      </c>
      <c r="F38" s="4" t="str">
        <f>IFERROR(VLOOKUP(A38,#REF!,42,0),"--")</f>
        <v>--</v>
      </c>
      <c r="G38" s="4" t="str">
        <f>IFERROR(VLOOKUP(A38,#REF!,41,0),"--")</f>
        <v>--</v>
      </c>
      <c r="H38" s="4" t="str">
        <f>IFERROR(VLOOKUP(A38,#REF!,42,0),"--")</f>
        <v>--</v>
      </c>
      <c r="I38" s="4" t="str">
        <f>IFERROR(VLOOKUP(A38,#REF!,41,0),"--")</f>
        <v>--</v>
      </c>
      <c r="J38" s="4" t="str">
        <f>IFERROR(VLOOKUP(A38,#REF!,42,0),"--")</f>
        <v>--</v>
      </c>
      <c r="K38" s="4" t="str">
        <f>IFERROR(VLOOKUP(A38,#REF!,41,0),"--")</f>
        <v>--</v>
      </c>
      <c r="L38" s="4" t="str">
        <f>IFERROR(VLOOKUP(A38,#REF!,42,0),"--")</f>
        <v>--</v>
      </c>
      <c r="M38" s="4" t="str">
        <f>IFERROR(VLOOKUP(A38,#REF!,41,0),"--")</f>
        <v>--</v>
      </c>
      <c r="N38" s="4" t="str">
        <f>IFERROR(VLOOKUP(A38,#REF!,42,0),"--")</f>
        <v>--</v>
      </c>
      <c r="O38" s="4" t="str">
        <f>IFERROR(VLOOKUP(A38,#REF!,41,0),"--")</f>
        <v>--</v>
      </c>
      <c r="P38" s="4" t="str">
        <f>IFERROR(VLOOKUP(A38,#REF!,42,0),"--")</f>
        <v>--</v>
      </c>
      <c r="Q38" s="4" t="str">
        <f>IFERROR(VLOOKUP(A38,#REF!,41,0),"--")</f>
        <v>--</v>
      </c>
      <c r="R38" s="4" t="str">
        <f>IFERROR(VLOOKUP(A38,#REF!,42,0),"--")</f>
        <v>--</v>
      </c>
      <c r="S38" s="4" t="str">
        <f>IFERROR(VLOOKUP(A38,#REF!,41,0),"--")</f>
        <v>--</v>
      </c>
      <c r="T38" s="4" t="str">
        <f>IFERROR(VLOOKUP(A38,#REF!,42,0),"--")</f>
        <v>--</v>
      </c>
      <c r="U38" s="4" t="str">
        <f>IFERROR(VLOOKUP(A38,#REF!,41,0),"--")</f>
        <v>--</v>
      </c>
      <c r="V38" s="4" t="str">
        <f>IFERROR(VLOOKUP(A38,#REF!,42,0),"--")</f>
        <v>--</v>
      </c>
      <c r="W38" s="4" t="str">
        <f>IFERROR(VLOOKUP(A38,#REF!,41,0),"--")</f>
        <v>--</v>
      </c>
      <c r="X38" s="4" t="str">
        <f>IFERROR(VLOOKUP(A38,#REF!,42,0),"--")</f>
        <v>--</v>
      </c>
      <c r="Y38" s="4" t="str">
        <f>IFERROR(VLOOKUP(A38,#REF!,41,0),"--")</f>
        <v>--</v>
      </c>
      <c r="Z38" s="4" t="str">
        <f>IFERROR(VLOOKUP(A38,#REF!,42,0),"--")</f>
        <v>--</v>
      </c>
      <c r="AA38" s="4">
        <f t="shared" si="0"/>
        <v>0</v>
      </c>
      <c r="AB38" s="4">
        <f t="shared" si="1"/>
        <v>0</v>
      </c>
      <c r="AC38" s="8" t="str">
        <f>IFERROR(VLOOKUP(A38,January!$A:$AR,44,0),"--")</f>
        <v>--</v>
      </c>
      <c r="AD38" s="8" t="str">
        <f>IFERROR(VLOOKUP(A38,#REF!,44,0),"--")</f>
        <v>--</v>
      </c>
      <c r="AE38" s="8" t="str">
        <f>IFERROR(VLOOKUP(A38,#REF!,44,0),"--")</f>
        <v>--</v>
      </c>
      <c r="AF38" s="8" t="str">
        <f>IFERROR(VLOOKUP(A38,#REF!,44,0),"--")</f>
        <v>--</v>
      </c>
      <c r="AG38" s="8" t="str">
        <f>IFERROR(VLOOKUP(A38,#REF!,44,0),"--")</f>
        <v>--</v>
      </c>
      <c r="AH38" s="8" t="str">
        <f>IFERROR(VLOOKUP(A38,#REF!,44,0),"--")</f>
        <v>--</v>
      </c>
      <c r="AI38" s="8" t="str">
        <f>IFERROR(VLOOKUP(A38,#REF!,44,0),"--")</f>
        <v>--</v>
      </c>
      <c r="AJ38" s="8" t="str">
        <f>IFERROR(VLOOKUP(A38,#REF!,44,0),"--")</f>
        <v>--</v>
      </c>
      <c r="AK38" s="8" t="str">
        <f>IFERROR(VLOOKUP(A38,#REF!,44,0),"--")</f>
        <v>--</v>
      </c>
      <c r="AL38" s="8" t="str">
        <f>IFERROR(VLOOKUP(A38,#REF!,44,0),"--")</f>
        <v>--</v>
      </c>
      <c r="AM38" s="8" t="str">
        <f>IFERROR(VLOOKUP(A38,#REF!,44,0),"--")</f>
        <v>--</v>
      </c>
      <c r="AN38" s="8" t="str">
        <f>IFERROR(VLOOKUP(A38,#REF!,44,0),"--")</f>
        <v>--</v>
      </c>
      <c r="AO38" s="8">
        <f t="shared" si="2"/>
        <v>0</v>
      </c>
    </row>
    <row r="39" spans="1:41" x14ac:dyDescent="0.2">
      <c r="A39" s="4" t="s">
        <v>52</v>
      </c>
      <c r="B39" s="4" t="str">
        <f>IFERROR(VLOOKUP(A39,'Validation List'!$A:$O,10,0),"--")</f>
        <v>--</v>
      </c>
      <c r="C39" s="4" t="str">
        <f>IFERROR(VLOOKUP(A39,January!$A:$AS,41,0),"--")</f>
        <v>--</v>
      </c>
      <c r="D39" s="4" t="str">
        <f>IFERROR(VLOOKUP(A39,January!$A:$AS,42,0),"--")</f>
        <v>--</v>
      </c>
      <c r="E39" s="4" t="str">
        <f>IFERROR(VLOOKUP(A39,#REF!,41,0),"--")</f>
        <v>--</v>
      </c>
      <c r="F39" s="4" t="str">
        <f>IFERROR(VLOOKUP(A39,#REF!,42,0),"--")</f>
        <v>--</v>
      </c>
      <c r="G39" s="4" t="str">
        <f>IFERROR(VLOOKUP(A39,#REF!,41,0),"--")</f>
        <v>--</v>
      </c>
      <c r="H39" s="4" t="str">
        <f>IFERROR(VLOOKUP(A39,#REF!,42,0),"--")</f>
        <v>--</v>
      </c>
      <c r="I39" s="4" t="str">
        <f>IFERROR(VLOOKUP(A39,#REF!,41,0),"--")</f>
        <v>--</v>
      </c>
      <c r="J39" s="4" t="str">
        <f>IFERROR(VLOOKUP(A39,#REF!,42,0),"--")</f>
        <v>--</v>
      </c>
      <c r="K39" s="4" t="str">
        <f>IFERROR(VLOOKUP(A39,#REF!,41,0),"--")</f>
        <v>--</v>
      </c>
      <c r="L39" s="4" t="str">
        <f>IFERROR(VLOOKUP(A39,#REF!,42,0),"--")</f>
        <v>--</v>
      </c>
      <c r="M39" s="4" t="str">
        <f>IFERROR(VLOOKUP(A39,#REF!,41,0),"--")</f>
        <v>--</v>
      </c>
      <c r="N39" s="4" t="str">
        <f>IFERROR(VLOOKUP(A39,#REF!,42,0),"--")</f>
        <v>--</v>
      </c>
      <c r="O39" s="4" t="str">
        <f>IFERROR(VLOOKUP(A39,#REF!,41,0),"--")</f>
        <v>--</v>
      </c>
      <c r="P39" s="4" t="str">
        <f>IFERROR(VLOOKUP(A39,#REF!,42,0),"--")</f>
        <v>--</v>
      </c>
      <c r="Q39" s="4" t="str">
        <f>IFERROR(VLOOKUP(A39,#REF!,41,0),"--")</f>
        <v>--</v>
      </c>
      <c r="R39" s="4" t="str">
        <f>IFERROR(VLOOKUP(A39,#REF!,42,0),"--")</f>
        <v>--</v>
      </c>
      <c r="S39" s="4" t="str">
        <f>IFERROR(VLOOKUP(A39,#REF!,41,0),"--")</f>
        <v>--</v>
      </c>
      <c r="T39" s="4" t="str">
        <f>IFERROR(VLOOKUP(A39,#REF!,42,0),"--")</f>
        <v>--</v>
      </c>
      <c r="U39" s="4" t="str">
        <f>IFERROR(VLOOKUP(A39,#REF!,41,0),"--")</f>
        <v>--</v>
      </c>
      <c r="V39" s="4" t="str">
        <f>IFERROR(VLOOKUP(A39,#REF!,42,0),"--")</f>
        <v>--</v>
      </c>
      <c r="W39" s="4" t="str">
        <f>IFERROR(VLOOKUP(A39,#REF!,41,0),"--")</f>
        <v>--</v>
      </c>
      <c r="X39" s="4" t="str">
        <f>IFERROR(VLOOKUP(A39,#REF!,42,0),"--")</f>
        <v>--</v>
      </c>
      <c r="Y39" s="4" t="str">
        <f>IFERROR(VLOOKUP(A39,#REF!,41,0),"--")</f>
        <v>--</v>
      </c>
      <c r="Z39" s="4" t="str">
        <f>IFERROR(VLOOKUP(A39,#REF!,42,0),"--")</f>
        <v>--</v>
      </c>
      <c r="AA39" s="4">
        <f t="shared" si="0"/>
        <v>0</v>
      </c>
      <c r="AB39" s="4">
        <f t="shared" si="1"/>
        <v>0</v>
      </c>
      <c r="AC39" s="8" t="str">
        <f>IFERROR(VLOOKUP(A39,January!$A:$AR,44,0),"--")</f>
        <v>--</v>
      </c>
      <c r="AD39" s="8" t="str">
        <f>IFERROR(VLOOKUP(A39,#REF!,44,0),"--")</f>
        <v>--</v>
      </c>
      <c r="AE39" s="8" t="str">
        <f>IFERROR(VLOOKUP(A39,#REF!,44,0),"--")</f>
        <v>--</v>
      </c>
      <c r="AF39" s="8" t="str">
        <f>IFERROR(VLOOKUP(A39,#REF!,44,0),"--")</f>
        <v>--</v>
      </c>
      <c r="AG39" s="8" t="str">
        <f>IFERROR(VLOOKUP(A39,#REF!,44,0),"--")</f>
        <v>--</v>
      </c>
      <c r="AH39" s="8" t="str">
        <f>IFERROR(VLOOKUP(A39,#REF!,44,0),"--")</f>
        <v>--</v>
      </c>
      <c r="AI39" s="8" t="str">
        <f>IFERROR(VLOOKUP(A39,#REF!,44,0),"--")</f>
        <v>--</v>
      </c>
      <c r="AJ39" s="8" t="str">
        <f>IFERROR(VLOOKUP(A39,#REF!,44,0),"--")</f>
        <v>--</v>
      </c>
      <c r="AK39" s="8" t="str">
        <f>IFERROR(VLOOKUP(A39,#REF!,44,0),"--")</f>
        <v>--</v>
      </c>
      <c r="AL39" s="8" t="str">
        <f>IFERROR(VLOOKUP(A39,#REF!,44,0),"--")</f>
        <v>--</v>
      </c>
      <c r="AM39" s="8" t="str">
        <f>IFERROR(VLOOKUP(A39,#REF!,44,0),"--")</f>
        <v>--</v>
      </c>
      <c r="AN39" s="8" t="str">
        <f>IFERROR(VLOOKUP(A39,#REF!,44,0),"--")</f>
        <v>--</v>
      </c>
      <c r="AO39" s="8">
        <f t="shared" si="2"/>
        <v>0</v>
      </c>
    </row>
    <row r="40" spans="1:41" x14ac:dyDescent="0.2">
      <c r="A40" s="4" t="s">
        <v>53</v>
      </c>
      <c r="B40" s="4" t="str">
        <f>IFERROR(VLOOKUP(A40,'Validation List'!$A:$O,10,0),"--")</f>
        <v>--</v>
      </c>
      <c r="C40" s="4" t="str">
        <f>IFERROR(VLOOKUP(A40,January!$A:$AS,41,0),"--")</f>
        <v>--</v>
      </c>
      <c r="D40" s="4" t="str">
        <f>IFERROR(VLOOKUP(A40,January!$A:$AS,42,0),"--")</f>
        <v>--</v>
      </c>
      <c r="E40" s="4" t="str">
        <f>IFERROR(VLOOKUP(A40,#REF!,41,0),"--")</f>
        <v>--</v>
      </c>
      <c r="F40" s="4" t="str">
        <f>IFERROR(VLOOKUP(A40,#REF!,42,0),"--")</f>
        <v>--</v>
      </c>
      <c r="G40" s="4" t="str">
        <f>IFERROR(VLOOKUP(A40,#REF!,41,0),"--")</f>
        <v>--</v>
      </c>
      <c r="H40" s="4" t="str">
        <f>IFERROR(VLOOKUP(A40,#REF!,42,0),"--")</f>
        <v>--</v>
      </c>
      <c r="I40" s="4" t="str">
        <f>IFERROR(VLOOKUP(A40,#REF!,41,0),"--")</f>
        <v>--</v>
      </c>
      <c r="J40" s="4" t="str">
        <f>IFERROR(VLOOKUP(A40,#REF!,42,0),"--")</f>
        <v>--</v>
      </c>
      <c r="K40" s="4" t="str">
        <f>IFERROR(VLOOKUP(A40,#REF!,41,0),"--")</f>
        <v>--</v>
      </c>
      <c r="L40" s="4" t="str">
        <f>IFERROR(VLOOKUP(A40,#REF!,42,0),"--")</f>
        <v>--</v>
      </c>
      <c r="M40" s="4" t="str">
        <f>IFERROR(VLOOKUP(A40,#REF!,41,0),"--")</f>
        <v>--</v>
      </c>
      <c r="N40" s="4" t="str">
        <f>IFERROR(VLOOKUP(A40,#REF!,42,0),"--")</f>
        <v>--</v>
      </c>
      <c r="O40" s="4" t="str">
        <f>IFERROR(VLOOKUP(A40,#REF!,41,0),"--")</f>
        <v>--</v>
      </c>
      <c r="P40" s="4" t="str">
        <f>IFERROR(VLOOKUP(A40,#REF!,42,0),"--")</f>
        <v>--</v>
      </c>
      <c r="Q40" s="4" t="str">
        <f>IFERROR(VLOOKUP(A40,#REF!,41,0),"--")</f>
        <v>--</v>
      </c>
      <c r="R40" s="4" t="str">
        <f>IFERROR(VLOOKUP(A40,#REF!,42,0),"--")</f>
        <v>--</v>
      </c>
      <c r="S40" s="4" t="str">
        <f>IFERROR(VLOOKUP(A40,#REF!,41,0),"--")</f>
        <v>--</v>
      </c>
      <c r="T40" s="4" t="str">
        <f>IFERROR(VLOOKUP(A40,#REF!,42,0),"--")</f>
        <v>--</v>
      </c>
      <c r="U40" s="4" t="str">
        <f>IFERROR(VLOOKUP(A40,#REF!,41,0),"--")</f>
        <v>--</v>
      </c>
      <c r="V40" s="4" t="str">
        <f>IFERROR(VLOOKUP(A40,#REF!,42,0),"--")</f>
        <v>--</v>
      </c>
      <c r="W40" s="4" t="str">
        <f>IFERROR(VLOOKUP(A40,#REF!,41,0),"--")</f>
        <v>--</v>
      </c>
      <c r="X40" s="4" t="str">
        <f>IFERROR(VLOOKUP(A40,#REF!,42,0),"--")</f>
        <v>--</v>
      </c>
      <c r="Y40" s="4" t="str">
        <f>IFERROR(VLOOKUP(A40,#REF!,41,0),"--")</f>
        <v>--</v>
      </c>
      <c r="Z40" s="4" t="str">
        <f>IFERROR(VLOOKUP(A40,#REF!,42,0),"--")</f>
        <v>--</v>
      </c>
      <c r="AA40" s="4">
        <f t="shared" si="0"/>
        <v>0</v>
      </c>
      <c r="AB40" s="4">
        <f t="shared" si="1"/>
        <v>0</v>
      </c>
      <c r="AC40" s="8" t="str">
        <f>IFERROR(VLOOKUP(A40,January!$A:$AR,44,0),"--")</f>
        <v>--</v>
      </c>
      <c r="AD40" s="8" t="str">
        <f>IFERROR(VLOOKUP(A40,#REF!,44,0),"--")</f>
        <v>--</v>
      </c>
      <c r="AE40" s="8" t="str">
        <f>IFERROR(VLOOKUP(A40,#REF!,44,0),"--")</f>
        <v>--</v>
      </c>
      <c r="AF40" s="8" t="str">
        <f>IFERROR(VLOOKUP(A40,#REF!,44,0),"--")</f>
        <v>--</v>
      </c>
      <c r="AG40" s="8" t="str">
        <f>IFERROR(VLOOKUP(A40,#REF!,44,0),"--")</f>
        <v>--</v>
      </c>
      <c r="AH40" s="8" t="str">
        <f>IFERROR(VLOOKUP(A40,#REF!,44,0),"--")</f>
        <v>--</v>
      </c>
      <c r="AI40" s="8" t="str">
        <f>IFERROR(VLOOKUP(A40,#REF!,44,0),"--")</f>
        <v>--</v>
      </c>
      <c r="AJ40" s="8" t="str">
        <f>IFERROR(VLOOKUP(A40,#REF!,44,0),"--")</f>
        <v>--</v>
      </c>
      <c r="AK40" s="8" t="str">
        <f>IFERROR(VLOOKUP(A40,#REF!,44,0),"--")</f>
        <v>--</v>
      </c>
      <c r="AL40" s="8" t="str">
        <f>IFERROR(VLOOKUP(A40,#REF!,44,0),"--")</f>
        <v>--</v>
      </c>
      <c r="AM40" s="8" t="str">
        <f>IFERROR(VLOOKUP(A40,#REF!,44,0),"--")</f>
        <v>--</v>
      </c>
      <c r="AN40" s="8" t="str">
        <f>IFERROR(VLOOKUP(A40,#REF!,44,0),"--")</f>
        <v>--</v>
      </c>
      <c r="AO40" s="8">
        <f t="shared" si="2"/>
        <v>0</v>
      </c>
    </row>
    <row r="41" spans="1:41" x14ac:dyDescent="0.2">
      <c r="A41" s="4" t="s">
        <v>54</v>
      </c>
      <c r="B41" s="4" t="str">
        <f>IFERROR(VLOOKUP(A41,'Validation List'!$A:$O,10,0),"--")</f>
        <v>--</v>
      </c>
      <c r="C41" s="4" t="str">
        <f>IFERROR(VLOOKUP(A41,January!$A:$AS,41,0),"--")</f>
        <v>--</v>
      </c>
      <c r="D41" s="4" t="str">
        <f>IFERROR(VLOOKUP(A41,January!$A:$AS,42,0),"--")</f>
        <v>--</v>
      </c>
      <c r="E41" s="4" t="str">
        <f>IFERROR(VLOOKUP(A41,#REF!,41,0),"--")</f>
        <v>--</v>
      </c>
      <c r="F41" s="4" t="str">
        <f>IFERROR(VLOOKUP(A41,#REF!,42,0),"--")</f>
        <v>--</v>
      </c>
      <c r="G41" s="4" t="str">
        <f>IFERROR(VLOOKUP(A41,#REF!,41,0),"--")</f>
        <v>--</v>
      </c>
      <c r="H41" s="4" t="str">
        <f>IFERROR(VLOOKUP(A41,#REF!,42,0),"--")</f>
        <v>--</v>
      </c>
      <c r="I41" s="4" t="str">
        <f>IFERROR(VLOOKUP(A41,#REF!,41,0),"--")</f>
        <v>--</v>
      </c>
      <c r="J41" s="4" t="str">
        <f>IFERROR(VLOOKUP(A41,#REF!,42,0),"--")</f>
        <v>--</v>
      </c>
      <c r="K41" s="4" t="str">
        <f>IFERROR(VLOOKUP(A41,#REF!,41,0),"--")</f>
        <v>--</v>
      </c>
      <c r="L41" s="4" t="str">
        <f>IFERROR(VLOOKUP(A41,#REF!,42,0),"--")</f>
        <v>--</v>
      </c>
      <c r="M41" s="4" t="str">
        <f>IFERROR(VLOOKUP(A41,#REF!,41,0),"--")</f>
        <v>--</v>
      </c>
      <c r="N41" s="4" t="str">
        <f>IFERROR(VLOOKUP(A41,#REF!,42,0),"--")</f>
        <v>--</v>
      </c>
      <c r="O41" s="4" t="str">
        <f>IFERROR(VLOOKUP(A41,#REF!,41,0),"--")</f>
        <v>--</v>
      </c>
      <c r="P41" s="4" t="str">
        <f>IFERROR(VLOOKUP(A41,#REF!,42,0),"--")</f>
        <v>--</v>
      </c>
      <c r="Q41" s="4" t="str">
        <f>IFERROR(VLOOKUP(A41,#REF!,41,0),"--")</f>
        <v>--</v>
      </c>
      <c r="R41" s="4" t="str">
        <f>IFERROR(VLOOKUP(A41,#REF!,42,0),"--")</f>
        <v>--</v>
      </c>
      <c r="S41" s="4" t="str">
        <f>IFERROR(VLOOKUP(A41,#REF!,41,0),"--")</f>
        <v>--</v>
      </c>
      <c r="T41" s="4" t="str">
        <f>IFERROR(VLOOKUP(A41,#REF!,42,0),"--")</f>
        <v>--</v>
      </c>
      <c r="U41" s="4" t="str">
        <f>IFERROR(VLOOKUP(A41,#REF!,41,0),"--")</f>
        <v>--</v>
      </c>
      <c r="V41" s="4" t="str">
        <f>IFERROR(VLOOKUP(A41,#REF!,42,0),"--")</f>
        <v>--</v>
      </c>
      <c r="W41" s="4" t="str">
        <f>IFERROR(VLOOKUP(A41,#REF!,41,0),"--")</f>
        <v>--</v>
      </c>
      <c r="X41" s="4" t="str">
        <f>IFERROR(VLOOKUP(A41,#REF!,42,0),"--")</f>
        <v>--</v>
      </c>
      <c r="Y41" s="4" t="str">
        <f>IFERROR(VLOOKUP(A41,#REF!,41,0),"--")</f>
        <v>--</v>
      </c>
      <c r="Z41" s="4" t="str">
        <f>IFERROR(VLOOKUP(A41,#REF!,42,0),"--")</f>
        <v>--</v>
      </c>
      <c r="AA41" s="4">
        <f t="shared" si="0"/>
        <v>0</v>
      </c>
      <c r="AB41" s="4">
        <f t="shared" si="1"/>
        <v>0</v>
      </c>
      <c r="AC41" s="8" t="str">
        <f>IFERROR(VLOOKUP(A41,January!$A:$AR,44,0),"--")</f>
        <v>--</v>
      </c>
      <c r="AD41" s="8" t="str">
        <f>IFERROR(VLOOKUP(A41,#REF!,44,0),"--")</f>
        <v>--</v>
      </c>
      <c r="AE41" s="8" t="str">
        <f>IFERROR(VLOOKUP(A41,#REF!,44,0),"--")</f>
        <v>--</v>
      </c>
      <c r="AF41" s="8" t="str">
        <f>IFERROR(VLOOKUP(A41,#REF!,44,0),"--")</f>
        <v>--</v>
      </c>
      <c r="AG41" s="8" t="str">
        <f>IFERROR(VLOOKUP(A41,#REF!,44,0),"--")</f>
        <v>--</v>
      </c>
      <c r="AH41" s="8" t="str">
        <f>IFERROR(VLOOKUP(A41,#REF!,44,0),"--")</f>
        <v>--</v>
      </c>
      <c r="AI41" s="8" t="str">
        <f>IFERROR(VLOOKUP(A41,#REF!,44,0),"--")</f>
        <v>--</v>
      </c>
      <c r="AJ41" s="8" t="str">
        <f>IFERROR(VLOOKUP(A41,#REF!,44,0),"--")</f>
        <v>--</v>
      </c>
      <c r="AK41" s="8" t="str">
        <f>IFERROR(VLOOKUP(A41,#REF!,44,0),"--")</f>
        <v>--</v>
      </c>
      <c r="AL41" s="8" t="str">
        <f>IFERROR(VLOOKUP(A41,#REF!,44,0),"--")</f>
        <v>--</v>
      </c>
      <c r="AM41" s="8" t="str">
        <f>IFERROR(VLOOKUP(A41,#REF!,44,0),"--")</f>
        <v>--</v>
      </c>
      <c r="AN41" s="8" t="str">
        <f>IFERROR(VLOOKUP(A41,#REF!,44,0),"--")</f>
        <v>--</v>
      </c>
      <c r="AO41" s="8">
        <f t="shared" si="2"/>
        <v>0</v>
      </c>
    </row>
    <row r="42" spans="1:41" x14ac:dyDescent="0.2">
      <c r="A42" s="4" t="s">
        <v>55</v>
      </c>
      <c r="B42" s="4" t="str">
        <f>IFERROR(VLOOKUP(A42,'Validation List'!$A:$O,10,0),"--")</f>
        <v>--</v>
      </c>
      <c r="C42" s="4" t="str">
        <f>IFERROR(VLOOKUP(A42,January!$A:$AS,41,0),"--")</f>
        <v>--</v>
      </c>
      <c r="D42" s="4" t="str">
        <f>IFERROR(VLOOKUP(A42,January!$A:$AS,42,0),"--")</f>
        <v>--</v>
      </c>
      <c r="E42" s="4" t="str">
        <f>IFERROR(VLOOKUP(A42,#REF!,41,0),"--")</f>
        <v>--</v>
      </c>
      <c r="F42" s="4" t="str">
        <f>IFERROR(VLOOKUP(A42,#REF!,42,0),"--")</f>
        <v>--</v>
      </c>
      <c r="G42" s="4" t="str">
        <f>IFERROR(VLOOKUP(A42,#REF!,41,0),"--")</f>
        <v>--</v>
      </c>
      <c r="H42" s="4" t="str">
        <f>IFERROR(VLOOKUP(A42,#REF!,42,0),"--")</f>
        <v>--</v>
      </c>
      <c r="I42" s="4" t="str">
        <f>IFERROR(VLOOKUP(A42,#REF!,41,0),"--")</f>
        <v>--</v>
      </c>
      <c r="J42" s="4" t="str">
        <f>IFERROR(VLOOKUP(A42,#REF!,42,0),"--")</f>
        <v>--</v>
      </c>
      <c r="K42" s="4" t="str">
        <f>IFERROR(VLOOKUP(A42,#REF!,41,0),"--")</f>
        <v>--</v>
      </c>
      <c r="L42" s="4" t="str">
        <f>IFERROR(VLOOKUP(A42,#REF!,42,0),"--")</f>
        <v>--</v>
      </c>
      <c r="M42" s="4" t="str">
        <f>IFERROR(VLOOKUP(A42,#REF!,41,0),"--")</f>
        <v>--</v>
      </c>
      <c r="N42" s="4" t="str">
        <f>IFERROR(VLOOKUP(A42,#REF!,42,0),"--")</f>
        <v>--</v>
      </c>
      <c r="O42" s="4" t="str">
        <f>IFERROR(VLOOKUP(A42,#REF!,41,0),"--")</f>
        <v>--</v>
      </c>
      <c r="P42" s="4" t="str">
        <f>IFERROR(VLOOKUP(A42,#REF!,42,0),"--")</f>
        <v>--</v>
      </c>
      <c r="Q42" s="4" t="str">
        <f>IFERROR(VLOOKUP(A42,#REF!,41,0),"--")</f>
        <v>--</v>
      </c>
      <c r="R42" s="4" t="str">
        <f>IFERROR(VLOOKUP(A42,#REF!,42,0),"--")</f>
        <v>--</v>
      </c>
      <c r="S42" s="4" t="str">
        <f>IFERROR(VLOOKUP(A42,#REF!,41,0),"--")</f>
        <v>--</v>
      </c>
      <c r="T42" s="4" t="str">
        <f>IFERROR(VLOOKUP(A42,#REF!,42,0),"--")</f>
        <v>--</v>
      </c>
      <c r="U42" s="4" t="str">
        <f>IFERROR(VLOOKUP(A42,#REF!,41,0),"--")</f>
        <v>--</v>
      </c>
      <c r="V42" s="4" t="str">
        <f>IFERROR(VLOOKUP(A42,#REF!,42,0),"--")</f>
        <v>--</v>
      </c>
      <c r="W42" s="4" t="str">
        <f>IFERROR(VLOOKUP(A42,#REF!,41,0),"--")</f>
        <v>--</v>
      </c>
      <c r="X42" s="4" t="str">
        <f>IFERROR(VLOOKUP(A42,#REF!,42,0),"--")</f>
        <v>--</v>
      </c>
      <c r="Y42" s="4" t="str">
        <f>IFERROR(VLOOKUP(A42,#REF!,41,0),"--")</f>
        <v>--</v>
      </c>
      <c r="Z42" s="4" t="str">
        <f>IFERROR(VLOOKUP(A42,#REF!,42,0),"--")</f>
        <v>--</v>
      </c>
      <c r="AA42" s="4">
        <f t="shared" si="0"/>
        <v>0</v>
      </c>
      <c r="AB42" s="4">
        <f t="shared" si="1"/>
        <v>0</v>
      </c>
      <c r="AC42" s="8" t="str">
        <f>IFERROR(VLOOKUP(A42,January!$A:$AR,44,0),"--")</f>
        <v>--</v>
      </c>
      <c r="AD42" s="8" t="str">
        <f>IFERROR(VLOOKUP(A42,#REF!,44,0),"--")</f>
        <v>--</v>
      </c>
      <c r="AE42" s="8" t="str">
        <f>IFERROR(VLOOKUP(A42,#REF!,44,0),"--")</f>
        <v>--</v>
      </c>
      <c r="AF42" s="8" t="str">
        <f>IFERROR(VLOOKUP(A42,#REF!,44,0),"--")</f>
        <v>--</v>
      </c>
      <c r="AG42" s="8" t="str">
        <f>IFERROR(VLOOKUP(A42,#REF!,44,0),"--")</f>
        <v>--</v>
      </c>
      <c r="AH42" s="8" t="str">
        <f>IFERROR(VLOOKUP(A42,#REF!,44,0),"--")</f>
        <v>--</v>
      </c>
      <c r="AI42" s="8" t="str">
        <f>IFERROR(VLOOKUP(A42,#REF!,44,0),"--")</f>
        <v>--</v>
      </c>
      <c r="AJ42" s="8" t="str">
        <f>IFERROR(VLOOKUP(A42,#REF!,44,0),"--")</f>
        <v>--</v>
      </c>
      <c r="AK42" s="8" t="str">
        <f>IFERROR(VLOOKUP(A42,#REF!,44,0),"--")</f>
        <v>--</v>
      </c>
      <c r="AL42" s="8" t="str">
        <f>IFERROR(VLOOKUP(A42,#REF!,44,0),"--")</f>
        <v>--</v>
      </c>
      <c r="AM42" s="8" t="str">
        <f>IFERROR(VLOOKUP(A42,#REF!,44,0),"--")</f>
        <v>--</v>
      </c>
      <c r="AN42" s="8" t="str">
        <f>IFERROR(VLOOKUP(A42,#REF!,44,0),"--")</f>
        <v>--</v>
      </c>
      <c r="AO42" s="8">
        <f t="shared" si="2"/>
        <v>0</v>
      </c>
    </row>
    <row r="43" spans="1:41" x14ac:dyDescent="0.2">
      <c r="A43" s="4" t="s">
        <v>56</v>
      </c>
      <c r="B43" s="4" t="str">
        <f>IFERROR(VLOOKUP(A43,'Validation List'!$A:$O,10,0),"--")</f>
        <v>--</v>
      </c>
      <c r="C43" s="4" t="str">
        <f>IFERROR(VLOOKUP(A43,January!$A:$AS,41,0),"--")</f>
        <v>--</v>
      </c>
      <c r="D43" s="4" t="str">
        <f>IFERROR(VLOOKUP(A43,January!$A:$AS,42,0),"--")</f>
        <v>--</v>
      </c>
      <c r="E43" s="4" t="str">
        <f>IFERROR(VLOOKUP(A43,#REF!,41,0),"--")</f>
        <v>--</v>
      </c>
      <c r="F43" s="4" t="str">
        <f>IFERROR(VLOOKUP(A43,#REF!,42,0),"--")</f>
        <v>--</v>
      </c>
      <c r="G43" s="4" t="str">
        <f>IFERROR(VLOOKUP(A43,#REF!,41,0),"--")</f>
        <v>--</v>
      </c>
      <c r="H43" s="4" t="str">
        <f>IFERROR(VLOOKUP(A43,#REF!,42,0),"--")</f>
        <v>--</v>
      </c>
      <c r="I43" s="4" t="str">
        <f>IFERROR(VLOOKUP(A43,#REF!,41,0),"--")</f>
        <v>--</v>
      </c>
      <c r="J43" s="4" t="str">
        <f>IFERROR(VLOOKUP(A43,#REF!,42,0),"--")</f>
        <v>--</v>
      </c>
      <c r="K43" s="4" t="str">
        <f>IFERROR(VLOOKUP(A43,#REF!,41,0),"--")</f>
        <v>--</v>
      </c>
      <c r="L43" s="4" t="str">
        <f>IFERROR(VLOOKUP(A43,#REF!,42,0),"--")</f>
        <v>--</v>
      </c>
      <c r="M43" s="4" t="str">
        <f>IFERROR(VLOOKUP(A43,#REF!,41,0),"--")</f>
        <v>--</v>
      </c>
      <c r="N43" s="4" t="str">
        <f>IFERROR(VLOOKUP(A43,#REF!,42,0),"--")</f>
        <v>--</v>
      </c>
      <c r="O43" s="4" t="str">
        <f>IFERROR(VLOOKUP(A43,#REF!,41,0),"--")</f>
        <v>--</v>
      </c>
      <c r="P43" s="4" t="str">
        <f>IFERROR(VLOOKUP(A43,#REF!,42,0),"--")</f>
        <v>--</v>
      </c>
      <c r="Q43" s="4" t="str">
        <f>IFERROR(VLOOKUP(A43,#REF!,41,0),"--")</f>
        <v>--</v>
      </c>
      <c r="R43" s="4" t="str">
        <f>IFERROR(VLOOKUP(A43,#REF!,42,0),"--")</f>
        <v>--</v>
      </c>
      <c r="S43" s="4" t="str">
        <f>IFERROR(VLOOKUP(A43,#REF!,41,0),"--")</f>
        <v>--</v>
      </c>
      <c r="T43" s="4" t="str">
        <f>IFERROR(VLOOKUP(A43,#REF!,42,0),"--")</f>
        <v>--</v>
      </c>
      <c r="U43" s="4" t="str">
        <f>IFERROR(VLOOKUP(A43,#REF!,41,0),"--")</f>
        <v>--</v>
      </c>
      <c r="V43" s="4" t="str">
        <f>IFERROR(VLOOKUP(A43,#REF!,42,0),"--")</f>
        <v>--</v>
      </c>
      <c r="W43" s="4" t="str">
        <f>IFERROR(VLOOKUP(A43,#REF!,41,0),"--")</f>
        <v>--</v>
      </c>
      <c r="X43" s="4" t="str">
        <f>IFERROR(VLOOKUP(A43,#REF!,42,0),"--")</f>
        <v>--</v>
      </c>
      <c r="Y43" s="4" t="str">
        <f>IFERROR(VLOOKUP(A43,#REF!,41,0),"--")</f>
        <v>--</v>
      </c>
      <c r="Z43" s="4" t="str">
        <f>IFERROR(VLOOKUP(A43,#REF!,42,0),"--")</f>
        <v>--</v>
      </c>
      <c r="AA43" s="4">
        <f t="shared" si="0"/>
        <v>0</v>
      </c>
      <c r="AB43" s="4">
        <f t="shared" si="1"/>
        <v>0</v>
      </c>
      <c r="AC43" s="8" t="str">
        <f>IFERROR(VLOOKUP(A43,January!$A:$AR,44,0),"--")</f>
        <v>--</v>
      </c>
      <c r="AD43" s="8" t="str">
        <f>IFERROR(VLOOKUP(A43,#REF!,44,0),"--")</f>
        <v>--</v>
      </c>
      <c r="AE43" s="8" t="str">
        <f>IFERROR(VLOOKUP(A43,#REF!,44,0),"--")</f>
        <v>--</v>
      </c>
      <c r="AF43" s="8" t="str">
        <f>IFERROR(VLOOKUP(A43,#REF!,44,0),"--")</f>
        <v>--</v>
      </c>
      <c r="AG43" s="8" t="str">
        <f>IFERROR(VLOOKUP(A43,#REF!,44,0),"--")</f>
        <v>--</v>
      </c>
      <c r="AH43" s="8" t="str">
        <f>IFERROR(VLOOKUP(A43,#REF!,44,0),"--")</f>
        <v>--</v>
      </c>
      <c r="AI43" s="8" t="str">
        <f>IFERROR(VLOOKUP(A43,#REF!,44,0),"--")</f>
        <v>--</v>
      </c>
      <c r="AJ43" s="8" t="str">
        <f>IFERROR(VLOOKUP(A43,#REF!,44,0),"--")</f>
        <v>--</v>
      </c>
      <c r="AK43" s="8" t="str">
        <f>IFERROR(VLOOKUP(A43,#REF!,44,0),"--")</f>
        <v>--</v>
      </c>
      <c r="AL43" s="8" t="str">
        <f>IFERROR(VLOOKUP(A43,#REF!,44,0),"--")</f>
        <v>--</v>
      </c>
      <c r="AM43" s="8" t="str">
        <f>IFERROR(VLOOKUP(A43,#REF!,44,0),"--")</f>
        <v>--</v>
      </c>
      <c r="AN43" s="8" t="str">
        <f>IFERROR(VLOOKUP(A43,#REF!,44,0),"--")</f>
        <v>--</v>
      </c>
      <c r="AO43" s="8">
        <f t="shared" si="2"/>
        <v>0</v>
      </c>
    </row>
    <row r="44" spans="1:41" x14ac:dyDescent="0.2">
      <c r="A44" s="4" t="s">
        <v>57</v>
      </c>
      <c r="B44" s="4" t="str">
        <f>IFERROR(VLOOKUP(A44,'Validation List'!$A:$O,10,0),"--")</f>
        <v>--</v>
      </c>
      <c r="C44" s="4" t="str">
        <f>IFERROR(VLOOKUP(A44,January!$A:$AS,41,0),"--")</f>
        <v>--</v>
      </c>
      <c r="D44" s="4" t="str">
        <f>IFERROR(VLOOKUP(A44,January!$A:$AS,42,0),"--")</f>
        <v>--</v>
      </c>
      <c r="E44" s="4" t="str">
        <f>IFERROR(VLOOKUP(A44,#REF!,41,0),"--")</f>
        <v>--</v>
      </c>
      <c r="F44" s="4" t="str">
        <f>IFERROR(VLOOKUP(A44,#REF!,42,0),"--")</f>
        <v>--</v>
      </c>
      <c r="G44" s="4" t="str">
        <f>IFERROR(VLOOKUP(A44,#REF!,41,0),"--")</f>
        <v>--</v>
      </c>
      <c r="H44" s="4" t="str">
        <f>IFERROR(VLOOKUP(A44,#REF!,42,0),"--")</f>
        <v>--</v>
      </c>
      <c r="I44" s="4" t="str">
        <f>IFERROR(VLOOKUP(A44,#REF!,41,0),"--")</f>
        <v>--</v>
      </c>
      <c r="J44" s="4" t="str">
        <f>IFERROR(VLOOKUP(A44,#REF!,42,0),"--")</f>
        <v>--</v>
      </c>
      <c r="K44" s="4" t="str">
        <f>IFERROR(VLOOKUP(A44,#REF!,41,0),"--")</f>
        <v>--</v>
      </c>
      <c r="L44" s="4" t="str">
        <f>IFERROR(VLOOKUP(A44,#REF!,42,0),"--")</f>
        <v>--</v>
      </c>
      <c r="M44" s="4" t="str">
        <f>IFERROR(VLOOKUP(A44,#REF!,41,0),"--")</f>
        <v>--</v>
      </c>
      <c r="N44" s="4" t="str">
        <f>IFERROR(VLOOKUP(A44,#REF!,42,0),"--")</f>
        <v>--</v>
      </c>
      <c r="O44" s="4" t="str">
        <f>IFERROR(VLOOKUP(A44,#REF!,41,0),"--")</f>
        <v>--</v>
      </c>
      <c r="P44" s="4" t="str">
        <f>IFERROR(VLOOKUP(A44,#REF!,42,0),"--")</f>
        <v>--</v>
      </c>
      <c r="Q44" s="4" t="str">
        <f>IFERROR(VLOOKUP(A44,#REF!,41,0),"--")</f>
        <v>--</v>
      </c>
      <c r="R44" s="4" t="str">
        <f>IFERROR(VLOOKUP(A44,#REF!,42,0),"--")</f>
        <v>--</v>
      </c>
      <c r="S44" s="4" t="str">
        <f>IFERROR(VLOOKUP(A44,#REF!,41,0),"--")</f>
        <v>--</v>
      </c>
      <c r="T44" s="4" t="str">
        <f>IFERROR(VLOOKUP(A44,#REF!,42,0),"--")</f>
        <v>--</v>
      </c>
      <c r="U44" s="4" t="str">
        <f>IFERROR(VLOOKUP(A44,#REF!,41,0),"--")</f>
        <v>--</v>
      </c>
      <c r="V44" s="4" t="str">
        <f>IFERROR(VLOOKUP(A44,#REF!,42,0),"--")</f>
        <v>--</v>
      </c>
      <c r="W44" s="4" t="str">
        <f>IFERROR(VLOOKUP(A44,#REF!,41,0),"--")</f>
        <v>--</v>
      </c>
      <c r="X44" s="4" t="str">
        <f>IFERROR(VLOOKUP(A44,#REF!,42,0),"--")</f>
        <v>--</v>
      </c>
      <c r="Y44" s="4" t="str">
        <f>IFERROR(VLOOKUP(A44,#REF!,41,0),"--")</f>
        <v>--</v>
      </c>
      <c r="Z44" s="4" t="str">
        <f>IFERROR(VLOOKUP(A44,#REF!,42,0),"--")</f>
        <v>--</v>
      </c>
      <c r="AA44" s="4">
        <f t="shared" si="0"/>
        <v>0</v>
      </c>
      <c r="AB44" s="4">
        <f t="shared" si="1"/>
        <v>0</v>
      </c>
      <c r="AC44" s="8" t="str">
        <f>IFERROR(VLOOKUP(A44,January!$A:$AR,44,0),"--")</f>
        <v>--</v>
      </c>
      <c r="AD44" s="8" t="str">
        <f>IFERROR(VLOOKUP(A44,#REF!,44,0),"--")</f>
        <v>--</v>
      </c>
      <c r="AE44" s="8" t="str">
        <f>IFERROR(VLOOKUP(A44,#REF!,44,0),"--")</f>
        <v>--</v>
      </c>
      <c r="AF44" s="8" t="str">
        <f>IFERROR(VLOOKUP(A44,#REF!,44,0),"--")</f>
        <v>--</v>
      </c>
      <c r="AG44" s="8" t="str">
        <f>IFERROR(VLOOKUP(A44,#REF!,44,0),"--")</f>
        <v>--</v>
      </c>
      <c r="AH44" s="8" t="str">
        <f>IFERROR(VLOOKUP(A44,#REF!,44,0),"--")</f>
        <v>--</v>
      </c>
      <c r="AI44" s="8" t="str">
        <f>IFERROR(VLOOKUP(A44,#REF!,44,0),"--")</f>
        <v>--</v>
      </c>
      <c r="AJ44" s="8" t="str">
        <f>IFERROR(VLOOKUP(A44,#REF!,44,0),"--")</f>
        <v>--</v>
      </c>
      <c r="AK44" s="8" t="str">
        <f>IFERROR(VLOOKUP(A44,#REF!,44,0),"--")</f>
        <v>--</v>
      </c>
      <c r="AL44" s="8" t="str">
        <f>IFERROR(VLOOKUP(A44,#REF!,44,0),"--")</f>
        <v>--</v>
      </c>
      <c r="AM44" s="8" t="str">
        <f>IFERROR(VLOOKUP(A44,#REF!,44,0),"--")</f>
        <v>--</v>
      </c>
      <c r="AN44" s="8" t="str">
        <f>IFERROR(VLOOKUP(A44,#REF!,44,0),"--")</f>
        <v>--</v>
      </c>
      <c r="AO44" s="8">
        <f t="shared" si="2"/>
        <v>0</v>
      </c>
    </row>
    <row r="45" spans="1:41" x14ac:dyDescent="0.2">
      <c r="A45" s="4" t="s">
        <v>58</v>
      </c>
      <c r="B45" s="4" t="str">
        <f>IFERROR(VLOOKUP(A45,'Validation List'!$A:$O,10,0),"--")</f>
        <v>--</v>
      </c>
      <c r="C45" s="4" t="str">
        <f>IFERROR(VLOOKUP(A45,January!$A:$AS,41,0),"--")</f>
        <v>--</v>
      </c>
      <c r="D45" s="4" t="str">
        <f>IFERROR(VLOOKUP(A45,January!$A:$AS,42,0),"--")</f>
        <v>--</v>
      </c>
      <c r="E45" s="4" t="str">
        <f>IFERROR(VLOOKUP(A45,#REF!,41,0),"--")</f>
        <v>--</v>
      </c>
      <c r="F45" s="4" t="str">
        <f>IFERROR(VLOOKUP(A45,#REF!,42,0),"--")</f>
        <v>--</v>
      </c>
      <c r="G45" s="4" t="str">
        <f>IFERROR(VLOOKUP(A45,#REF!,41,0),"--")</f>
        <v>--</v>
      </c>
      <c r="H45" s="4" t="str">
        <f>IFERROR(VLOOKUP(A45,#REF!,42,0),"--")</f>
        <v>--</v>
      </c>
      <c r="I45" s="4" t="str">
        <f>IFERROR(VLOOKUP(A45,#REF!,41,0),"--")</f>
        <v>--</v>
      </c>
      <c r="J45" s="4" t="str">
        <f>IFERROR(VLOOKUP(A45,#REF!,42,0),"--")</f>
        <v>--</v>
      </c>
      <c r="K45" s="4" t="str">
        <f>IFERROR(VLOOKUP(A45,#REF!,41,0),"--")</f>
        <v>--</v>
      </c>
      <c r="L45" s="4" t="str">
        <f>IFERROR(VLOOKUP(A45,#REF!,42,0),"--")</f>
        <v>--</v>
      </c>
      <c r="M45" s="4" t="str">
        <f>IFERROR(VLOOKUP(A45,#REF!,41,0),"--")</f>
        <v>--</v>
      </c>
      <c r="N45" s="4" t="str">
        <f>IFERROR(VLOOKUP(A45,#REF!,42,0),"--")</f>
        <v>--</v>
      </c>
      <c r="O45" s="4" t="str">
        <f>IFERROR(VLOOKUP(A45,#REF!,41,0),"--")</f>
        <v>--</v>
      </c>
      <c r="P45" s="4" t="str">
        <f>IFERROR(VLOOKUP(A45,#REF!,42,0),"--")</f>
        <v>--</v>
      </c>
      <c r="Q45" s="4" t="str">
        <f>IFERROR(VLOOKUP(A45,#REF!,41,0),"--")</f>
        <v>--</v>
      </c>
      <c r="R45" s="4" t="str">
        <f>IFERROR(VLOOKUP(A45,#REF!,42,0),"--")</f>
        <v>--</v>
      </c>
      <c r="S45" s="4" t="str">
        <f>IFERROR(VLOOKUP(A45,#REF!,41,0),"--")</f>
        <v>--</v>
      </c>
      <c r="T45" s="4" t="str">
        <f>IFERROR(VLOOKUP(A45,#REF!,42,0),"--")</f>
        <v>--</v>
      </c>
      <c r="U45" s="4" t="str">
        <f>IFERROR(VLOOKUP(A45,#REF!,41,0),"--")</f>
        <v>--</v>
      </c>
      <c r="V45" s="4" t="str">
        <f>IFERROR(VLOOKUP(A45,#REF!,42,0),"--")</f>
        <v>--</v>
      </c>
      <c r="W45" s="4" t="str">
        <f>IFERROR(VLOOKUP(A45,#REF!,41,0),"--")</f>
        <v>--</v>
      </c>
      <c r="X45" s="4" t="str">
        <f>IFERROR(VLOOKUP(A45,#REF!,42,0),"--")</f>
        <v>--</v>
      </c>
      <c r="Y45" s="4" t="str">
        <f>IFERROR(VLOOKUP(A45,#REF!,41,0),"--")</f>
        <v>--</v>
      </c>
      <c r="Z45" s="4" t="str">
        <f>IFERROR(VLOOKUP(A45,#REF!,42,0),"--")</f>
        <v>--</v>
      </c>
      <c r="AA45" s="4">
        <f t="shared" si="0"/>
        <v>0</v>
      </c>
      <c r="AB45" s="4">
        <f t="shared" si="1"/>
        <v>0</v>
      </c>
      <c r="AC45" s="8" t="str">
        <f>IFERROR(VLOOKUP(A45,January!$A:$AR,44,0),"--")</f>
        <v>--</v>
      </c>
      <c r="AD45" s="8" t="str">
        <f>IFERROR(VLOOKUP(A45,#REF!,44,0),"--")</f>
        <v>--</v>
      </c>
      <c r="AE45" s="8" t="str">
        <f>IFERROR(VLOOKUP(A45,#REF!,44,0),"--")</f>
        <v>--</v>
      </c>
      <c r="AF45" s="8" t="str">
        <f>IFERROR(VLOOKUP(A45,#REF!,44,0),"--")</f>
        <v>--</v>
      </c>
      <c r="AG45" s="8" t="str">
        <f>IFERROR(VLOOKUP(A45,#REF!,44,0),"--")</f>
        <v>--</v>
      </c>
      <c r="AH45" s="8" t="str">
        <f>IFERROR(VLOOKUP(A45,#REF!,44,0),"--")</f>
        <v>--</v>
      </c>
      <c r="AI45" s="8" t="str">
        <f>IFERROR(VLOOKUP(A45,#REF!,44,0),"--")</f>
        <v>--</v>
      </c>
      <c r="AJ45" s="8" t="str">
        <f>IFERROR(VLOOKUP(A45,#REF!,44,0),"--")</f>
        <v>--</v>
      </c>
      <c r="AK45" s="8" t="str">
        <f>IFERROR(VLOOKUP(A45,#REF!,44,0),"--")</f>
        <v>--</v>
      </c>
      <c r="AL45" s="8" t="str">
        <f>IFERROR(VLOOKUP(A45,#REF!,44,0),"--")</f>
        <v>--</v>
      </c>
      <c r="AM45" s="8" t="str">
        <f>IFERROR(VLOOKUP(A45,#REF!,44,0),"--")</f>
        <v>--</v>
      </c>
      <c r="AN45" s="8" t="str">
        <f>IFERROR(VLOOKUP(A45,#REF!,44,0),"--")</f>
        <v>--</v>
      </c>
      <c r="AO45" s="8">
        <f t="shared" si="2"/>
        <v>0</v>
      </c>
    </row>
    <row r="46" spans="1:41" x14ac:dyDescent="0.2">
      <c r="A46" s="4" t="s">
        <v>59</v>
      </c>
      <c r="B46" s="4" t="str">
        <f>IFERROR(VLOOKUP(A46,'Validation List'!$A:$O,10,0),"--")</f>
        <v>--</v>
      </c>
      <c r="C46" s="4" t="str">
        <f>IFERROR(VLOOKUP(A46,January!$A:$AS,41,0),"--")</f>
        <v>--</v>
      </c>
      <c r="D46" s="4" t="str">
        <f>IFERROR(VLOOKUP(A46,January!$A:$AS,42,0),"--")</f>
        <v>--</v>
      </c>
      <c r="E46" s="4" t="str">
        <f>IFERROR(VLOOKUP(A46,#REF!,41,0),"--")</f>
        <v>--</v>
      </c>
      <c r="F46" s="4" t="str">
        <f>IFERROR(VLOOKUP(A46,#REF!,42,0),"--")</f>
        <v>--</v>
      </c>
      <c r="G46" s="4" t="str">
        <f>IFERROR(VLOOKUP(A46,#REF!,41,0),"--")</f>
        <v>--</v>
      </c>
      <c r="H46" s="4" t="str">
        <f>IFERROR(VLOOKUP(A46,#REF!,42,0),"--")</f>
        <v>--</v>
      </c>
      <c r="I46" s="4" t="str">
        <f>IFERROR(VLOOKUP(A46,#REF!,41,0),"--")</f>
        <v>--</v>
      </c>
      <c r="J46" s="4" t="str">
        <f>IFERROR(VLOOKUP(A46,#REF!,42,0),"--")</f>
        <v>--</v>
      </c>
      <c r="K46" s="4" t="str">
        <f>IFERROR(VLOOKUP(A46,#REF!,41,0),"--")</f>
        <v>--</v>
      </c>
      <c r="L46" s="4" t="str">
        <f>IFERROR(VLOOKUP(A46,#REF!,42,0),"--")</f>
        <v>--</v>
      </c>
      <c r="M46" s="4" t="str">
        <f>IFERROR(VLOOKUP(A46,#REF!,41,0),"--")</f>
        <v>--</v>
      </c>
      <c r="N46" s="4" t="str">
        <f>IFERROR(VLOOKUP(A46,#REF!,42,0),"--")</f>
        <v>--</v>
      </c>
      <c r="O46" s="4" t="str">
        <f>IFERROR(VLOOKUP(A46,#REF!,41,0),"--")</f>
        <v>--</v>
      </c>
      <c r="P46" s="4" t="str">
        <f>IFERROR(VLOOKUP(A46,#REF!,42,0),"--")</f>
        <v>--</v>
      </c>
      <c r="Q46" s="4" t="str">
        <f>IFERROR(VLOOKUP(A46,#REF!,41,0),"--")</f>
        <v>--</v>
      </c>
      <c r="R46" s="4" t="str">
        <f>IFERROR(VLOOKUP(A46,#REF!,42,0),"--")</f>
        <v>--</v>
      </c>
      <c r="S46" s="4" t="str">
        <f>IFERROR(VLOOKUP(A46,#REF!,41,0),"--")</f>
        <v>--</v>
      </c>
      <c r="T46" s="4" t="str">
        <f>IFERROR(VLOOKUP(A46,#REF!,42,0),"--")</f>
        <v>--</v>
      </c>
      <c r="U46" s="4" t="str">
        <f>IFERROR(VLOOKUP(A46,#REF!,41,0),"--")</f>
        <v>--</v>
      </c>
      <c r="V46" s="4" t="str">
        <f>IFERROR(VLOOKUP(A46,#REF!,42,0),"--")</f>
        <v>--</v>
      </c>
      <c r="W46" s="4" t="str">
        <f>IFERROR(VLOOKUP(A46,#REF!,41,0),"--")</f>
        <v>--</v>
      </c>
      <c r="X46" s="4" t="str">
        <f>IFERROR(VLOOKUP(A46,#REF!,42,0),"--")</f>
        <v>--</v>
      </c>
      <c r="Y46" s="4" t="str">
        <f>IFERROR(VLOOKUP(A46,#REF!,41,0),"--")</f>
        <v>--</v>
      </c>
      <c r="Z46" s="4" t="str">
        <f>IFERROR(VLOOKUP(A46,#REF!,42,0),"--")</f>
        <v>--</v>
      </c>
      <c r="AA46" s="4">
        <f t="shared" si="0"/>
        <v>0</v>
      </c>
      <c r="AB46" s="4">
        <f t="shared" si="1"/>
        <v>0</v>
      </c>
      <c r="AC46" s="8" t="str">
        <f>IFERROR(VLOOKUP(A46,January!$A:$AR,44,0),"--")</f>
        <v>--</v>
      </c>
      <c r="AD46" s="8" t="str">
        <f>IFERROR(VLOOKUP(A46,#REF!,44,0),"--")</f>
        <v>--</v>
      </c>
      <c r="AE46" s="8" t="str">
        <f>IFERROR(VLOOKUP(A46,#REF!,44,0),"--")</f>
        <v>--</v>
      </c>
      <c r="AF46" s="8" t="str">
        <f>IFERROR(VLOOKUP(A46,#REF!,44,0),"--")</f>
        <v>--</v>
      </c>
      <c r="AG46" s="8" t="str">
        <f>IFERROR(VLOOKUP(A46,#REF!,44,0),"--")</f>
        <v>--</v>
      </c>
      <c r="AH46" s="8" t="str">
        <f>IFERROR(VLOOKUP(A46,#REF!,44,0),"--")</f>
        <v>--</v>
      </c>
      <c r="AI46" s="8" t="str">
        <f>IFERROR(VLOOKUP(A46,#REF!,44,0),"--")</f>
        <v>--</v>
      </c>
      <c r="AJ46" s="8" t="str">
        <f>IFERROR(VLOOKUP(A46,#REF!,44,0),"--")</f>
        <v>--</v>
      </c>
      <c r="AK46" s="8" t="str">
        <f>IFERROR(VLOOKUP(A46,#REF!,44,0),"--")</f>
        <v>--</v>
      </c>
      <c r="AL46" s="8" t="str">
        <f>IFERROR(VLOOKUP(A46,#REF!,44,0),"--")</f>
        <v>--</v>
      </c>
      <c r="AM46" s="8" t="str">
        <f>IFERROR(VLOOKUP(A46,#REF!,44,0),"--")</f>
        <v>--</v>
      </c>
      <c r="AN46" s="8" t="str">
        <f>IFERROR(VLOOKUP(A46,#REF!,44,0),"--")</f>
        <v>--</v>
      </c>
      <c r="AO46" s="8">
        <f t="shared" si="2"/>
        <v>0</v>
      </c>
    </row>
    <row r="47" spans="1:41" x14ac:dyDescent="0.2">
      <c r="A47" s="4" t="s">
        <v>60</v>
      </c>
      <c r="B47" s="4" t="str">
        <f>IFERROR(VLOOKUP(A47,'Validation List'!$A:$O,10,0),"--")</f>
        <v>--</v>
      </c>
      <c r="C47" s="4" t="str">
        <f>IFERROR(VLOOKUP(A47,January!$A:$AS,41,0),"--")</f>
        <v>--</v>
      </c>
      <c r="D47" s="4" t="str">
        <f>IFERROR(VLOOKUP(A47,January!$A:$AS,42,0),"--")</f>
        <v>--</v>
      </c>
      <c r="E47" s="4" t="str">
        <f>IFERROR(VLOOKUP(A47,#REF!,41,0),"--")</f>
        <v>--</v>
      </c>
      <c r="F47" s="4" t="str">
        <f>IFERROR(VLOOKUP(A47,#REF!,42,0),"--")</f>
        <v>--</v>
      </c>
      <c r="G47" s="4" t="str">
        <f>IFERROR(VLOOKUP(A47,#REF!,41,0),"--")</f>
        <v>--</v>
      </c>
      <c r="H47" s="4" t="str">
        <f>IFERROR(VLOOKUP(A47,#REF!,42,0),"--")</f>
        <v>--</v>
      </c>
      <c r="I47" s="4" t="str">
        <f>IFERROR(VLOOKUP(A47,#REF!,41,0),"--")</f>
        <v>--</v>
      </c>
      <c r="J47" s="4" t="str">
        <f>IFERROR(VLOOKUP(A47,#REF!,42,0),"--")</f>
        <v>--</v>
      </c>
      <c r="K47" s="4" t="str">
        <f>IFERROR(VLOOKUP(A47,#REF!,41,0),"--")</f>
        <v>--</v>
      </c>
      <c r="L47" s="4" t="str">
        <f>IFERROR(VLOOKUP(A47,#REF!,42,0),"--")</f>
        <v>--</v>
      </c>
      <c r="M47" s="4" t="str">
        <f>IFERROR(VLOOKUP(A47,#REF!,41,0),"--")</f>
        <v>--</v>
      </c>
      <c r="N47" s="4" t="str">
        <f>IFERROR(VLOOKUP(A47,#REF!,42,0),"--")</f>
        <v>--</v>
      </c>
      <c r="O47" s="4" t="str">
        <f>IFERROR(VLOOKUP(A47,#REF!,41,0),"--")</f>
        <v>--</v>
      </c>
      <c r="P47" s="4" t="str">
        <f>IFERROR(VLOOKUP(A47,#REF!,42,0),"--")</f>
        <v>--</v>
      </c>
      <c r="Q47" s="4" t="str">
        <f>IFERROR(VLOOKUP(A47,#REF!,41,0),"--")</f>
        <v>--</v>
      </c>
      <c r="R47" s="4" t="str">
        <f>IFERROR(VLOOKUP(A47,#REF!,42,0),"--")</f>
        <v>--</v>
      </c>
      <c r="S47" s="4" t="str">
        <f>IFERROR(VLOOKUP(A47,#REF!,41,0),"--")</f>
        <v>--</v>
      </c>
      <c r="T47" s="4" t="str">
        <f>IFERROR(VLOOKUP(A47,#REF!,42,0),"--")</f>
        <v>--</v>
      </c>
      <c r="U47" s="4" t="str">
        <f>IFERROR(VLOOKUP(A47,#REF!,41,0),"--")</f>
        <v>--</v>
      </c>
      <c r="V47" s="4" t="str">
        <f>IFERROR(VLOOKUP(A47,#REF!,42,0),"--")</f>
        <v>--</v>
      </c>
      <c r="W47" s="4" t="str">
        <f>IFERROR(VLOOKUP(A47,#REF!,41,0),"--")</f>
        <v>--</v>
      </c>
      <c r="X47" s="4" t="str">
        <f>IFERROR(VLOOKUP(A47,#REF!,42,0),"--")</f>
        <v>--</v>
      </c>
      <c r="Y47" s="4" t="str">
        <f>IFERROR(VLOOKUP(A47,#REF!,41,0),"--")</f>
        <v>--</v>
      </c>
      <c r="Z47" s="4" t="str">
        <f>IFERROR(VLOOKUP(A47,#REF!,42,0),"--")</f>
        <v>--</v>
      </c>
      <c r="AA47" s="4">
        <f t="shared" si="0"/>
        <v>0</v>
      </c>
      <c r="AB47" s="4">
        <f t="shared" si="1"/>
        <v>0</v>
      </c>
      <c r="AC47" s="8" t="str">
        <f>IFERROR(VLOOKUP(A47,January!$A:$AR,44,0),"--")</f>
        <v>--</v>
      </c>
      <c r="AD47" s="8" t="str">
        <f>IFERROR(VLOOKUP(A47,#REF!,44,0),"--")</f>
        <v>--</v>
      </c>
      <c r="AE47" s="8" t="str">
        <f>IFERROR(VLOOKUP(A47,#REF!,44,0),"--")</f>
        <v>--</v>
      </c>
      <c r="AF47" s="8" t="str">
        <f>IFERROR(VLOOKUP(A47,#REF!,44,0),"--")</f>
        <v>--</v>
      </c>
      <c r="AG47" s="8" t="str">
        <f>IFERROR(VLOOKUP(A47,#REF!,44,0),"--")</f>
        <v>--</v>
      </c>
      <c r="AH47" s="8" t="str">
        <f>IFERROR(VLOOKUP(A47,#REF!,44,0),"--")</f>
        <v>--</v>
      </c>
      <c r="AI47" s="8" t="str">
        <f>IFERROR(VLOOKUP(A47,#REF!,44,0),"--")</f>
        <v>--</v>
      </c>
      <c r="AJ47" s="8" t="str">
        <f>IFERROR(VLOOKUP(A47,#REF!,44,0),"--")</f>
        <v>--</v>
      </c>
      <c r="AK47" s="8" t="str">
        <f>IFERROR(VLOOKUP(A47,#REF!,44,0),"--")</f>
        <v>--</v>
      </c>
      <c r="AL47" s="8" t="str">
        <f>IFERROR(VLOOKUP(A47,#REF!,44,0),"--")</f>
        <v>--</v>
      </c>
      <c r="AM47" s="8" t="str">
        <f>IFERROR(VLOOKUP(A47,#REF!,44,0),"--")</f>
        <v>--</v>
      </c>
      <c r="AN47" s="8" t="str">
        <f>IFERROR(VLOOKUP(A47,#REF!,44,0),"--")</f>
        <v>--</v>
      </c>
      <c r="AO47" s="8">
        <f t="shared" si="2"/>
        <v>0</v>
      </c>
    </row>
    <row r="48" spans="1:41" x14ac:dyDescent="0.2">
      <c r="A48" s="4" t="s">
        <v>61</v>
      </c>
      <c r="B48" s="4" t="str">
        <f>IFERROR(VLOOKUP(A48,'Validation List'!$A:$O,10,0),"--")</f>
        <v>--</v>
      </c>
      <c r="C48" s="4" t="str">
        <f>IFERROR(VLOOKUP(A48,January!$A:$AS,41,0),"--")</f>
        <v>--</v>
      </c>
      <c r="D48" s="4" t="str">
        <f>IFERROR(VLOOKUP(A48,January!$A:$AS,42,0),"--")</f>
        <v>--</v>
      </c>
      <c r="E48" s="4" t="str">
        <f>IFERROR(VLOOKUP(A48,#REF!,41,0),"--")</f>
        <v>--</v>
      </c>
      <c r="F48" s="4" t="str">
        <f>IFERROR(VLOOKUP(A48,#REF!,42,0),"--")</f>
        <v>--</v>
      </c>
      <c r="G48" s="4" t="str">
        <f>IFERROR(VLOOKUP(A48,#REF!,41,0),"--")</f>
        <v>--</v>
      </c>
      <c r="H48" s="4" t="str">
        <f>IFERROR(VLOOKUP(A48,#REF!,42,0),"--")</f>
        <v>--</v>
      </c>
      <c r="I48" s="4" t="str">
        <f>IFERROR(VLOOKUP(A48,#REF!,41,0),"--")</f>
        <v>--</v>
      </c>
      <c r="J48" s="4" t="str">
        <f>IFERROR(VLOOKUP(A48,#REF!,42,0),"--")</f>
        <v>--</v>
      </c>
      <c r="K48" s="4" t="str">
        <f>IFERROR(VLOOKUP(A48,#REF!,41,0),"--")</f>
        <v>--</v>
      </c>
      <c r="L48" s="4" t="str">
        <f>IFERROR(VLOOKUP(A48,#REF!,42,0),"--")</f>
        <v>--</v>
      </c>
      <c r="M48" s="4" t="str">
        <f>IFERROR(VLOOKUP(A48,#REF!,41,0),"--")</f>
        <v>--</v>
      </c>
      <c r="N48" s="4" t="str">
        <f>IFERROR(VLOOKUP(A48,#REF!,42,0),"--")</f>
        <v>--</v>
      </c>
      <c r="O48" s="4" t="str">
        <f>IFERROR(VLOOKUP(A48,#REF!,41,0),"--")</f>
        <v>--</v>
      </c>
      <c r="P48" s="4" t="str">
        <f>IFERROR(VLOOKUP(A48,#REF!,42,0),"--")</f>
        <v>--</v>
      </c>
      <c r="Q48" s="4" t="str">
        <f>IFERROR(VLOOKUP(A48,#REF!,41,0),"--")</f>
        <v>--</v>
      </c>
      <c r="R48" s="4" t="str">
        <f>IFERROR(VLOOKUP(A48,#REF!,42,0),"--")</f>
        <v>--</v>
      </c>
      <c r="S48" s="4" t="str">
        <f>IFERROR(VLOOKUP(A48,#REF!,41,0),"--")</f>
        <v>--</v>
      </c>
      <c r="T48" s="4" t="str">
        <f>IFERROR(VLOOKUP(A48,#REF!,42,0),"--")</f>
        <v>--</v>
      </c>
      <c r="U48" s="4" t="str">
        <f>IFERROR(VLOOKUP(A48,#REF!,41,0),"--")</f>
        <v>--</v>
      </c>
      <c r="V48" s="4" t="str">
        <f>IFERROR(VLOOKUP(A48,#REF!,42,0),"--")</f>
        <v>--</v>
      </c>
      <c r="W48" s="4" t="str">
        <f>IFERROR(VLOOKUP(A48,#REF!,41,0),"--")</f>
        <v>--</v>
      </c>
      <c r="X48" s="4" t="str">
        <f>IFERROR(VLOOKUP(A48,#REF!,42,0),"--")</f>
        <v>--</v>
      </c>
      <c r="Y48" s="4" t="str">
        <f>IFERROR(VLOOKUP(A48,#REF!,41,0),"--")</f>
        <v>--</v>
      </c>
      <c r="Z48" s="4" t="str">
        <f>IFERROR(VLOOKUP(A48,#REF!,42,0),"--")</f>
        <v>--</v>
      </c>
      <c r="AA48" s="4">
        <f t="shared" si="0"/>
        <v>0</v>
      </c>
      <c r="AB48" s="4">
        <f t="shared" si="1"/>
        <v>0</v>
      </c>
      <c r="AC48" s="8" t="str">
        <f>IFERROR(VLOOKUP(A48,January!$A:$AR,44,0),"--")</f>
        <v>--</v>
      </c>
      <c r="AD48" s="8" t="str">
        <f>IFERROR(VLOOKUP(A48,#REF!,44,0),"--")</f>
        <v>--</v>
      </c>
      <c r="AE48" s="8" t="str">
        <f>IFERROR(VLOOKUP(A48,#REF!,44,0),"--")</f>
        <v>--</v>
      </c>
      <c r="AF48" s="8" t="str">
        <f>IFERROR(VLOOKUP(A48,#REF!,44,0),"--")</f>
        <v>--</v>
      </c>
      <c r="AG48" s="8" t="str">
        <f>IFERROR(VLOOKUP(A48,#REF!,44,0),"--")</f>
        <v>--</v>
      </c>
      <c r="AH48" s="8" t="str">
        <f>IFERROR(VLOOKUP(A48,#REF!,44,0),"--")</f>
        <v>--</v>
      </c>
      <c r="AI48" s="8" t="str">
        <f>IFERROR(VLOOKUP(A48,#REF!,44,0),"--")</f>
        <v>--</v>
      </c>
      <c r="AJ48" s="8" t="str">
        <f>IFERROR(VLOOKUP(A48,#REF!,44,0),"--")</f>
        <v>--</v>
      </c>
      <c r="AK48" s="8" t="str">
        <f>IFERROR(VLOOKUP(A48,#REF!,44,0),"--")</f>
        <v>--</v>
      </c>
      <c r="AL48" s="8" t="str">
        <f>IFERROR(VLOOKUP(A48,#REF!,44,0),"--")</f>
        <v>--</v>
      </c>
      <c r="AM48" s="8" t="str">
        <f>IFERROR(VLOOKUP(A48,#REF!,44,0),"--")</f>
        <v>--</v>
      </c>
      <c r="AN48" s="8" t="str">
        <f>IFERROR(VLOOKUP(A48,#REF!,44,0),"--")</f>
        <v>--</v>
      </c>
      <c r="AO48" s="8">
        <f t="shared" si="2"/>
        <v>0</v>
      </c>
    </row>
    <row r="49" spans="1:41" x14ac:dyDescent="0.2">
      <c r="A49" s="4" t="s">
        <v>62</v>
      </c>
      <c r="B49" s="4" t="str">
        <f>IFERROR(VLOOKUP(A49,'Validation List'!$A:$O,10,0),"--")</f>
        <v>--</v>
      </c>
      <c r="C49" s="4" t="str">
        <f>IFERROR(VLOOKUP(A49,January!$A:$AS,41,0),"--")</f>
        <v>--</v>
      </c>
      <c r="D49" s="4" t="str">
        <f>IFERROR(VLOOKUP(A49,January!$A:$AS,42,0),"--")</f>
        <v>--</v>
      </c>
      <c r="E49" s="4" t="str">
        <f>IFERROR(VLOOKUP(A49,#REF!,41,0),"--")</f>
        <v>--</v>
      </c>
      <c r="F49" s="4" t="str">
        <f>IFERROR(VLOOKUP(A49,#REF!,42,0),"--")</f>
        <v>--</v>
      </c>
      <c r="G49" s="4" t="str">
        <f>IFERROR(VLOOKUP(A49,#REF!,41,0),"--")</f>
        <v>--</v>
      </c>
      <c r="H49" s="4" t="str">
        <f>IFERROR(VLOOKUP(A49,#REF!,42,0),"--")</f>
        <v>--</v>
      </c>
      <c r="I49" s="4" t="str">
        <f>IFERROR(VLOOKUP(A49,#REF!,41,0),"--")</f>
        <v>--</v>
      </c>
      <c r="J49" s="4" t="str">
        <f>IFERROR(VLOOKUP(A49,#REF!,42,0),"--")</f>
        <v>--</v>
      </c>
      <c r="K49" s="4" t="str">
        <f>IFERROR(VLOOKUP(A49,#REF!,41,0),"--")</f>
        <v>--</v>
      </c>
      <c r="L49" s="4" t="str">
        <f>IFERROR(VLOOKUP(A49,#REF!,42,0),"--")</f>
        <v>--</v>
      </c>
      <c r="M49" s="4" t="str">
        <f>IFERROR(VLOOKUP(A49,#REF!,41,0),"--")</f>
        <v>--</v>
      </c>
      <c r="N49" s="4" t="str">
        <f>IFERROR(VLOOKUP(A49,#REF!,42,0),"--")</f>
        <v>--</v>
      </c>
      <c r="O49" s="4" t="str">
        <f>IFERROR(VLOOKUP(A49,#REF!,41,0),"--")</f>
        <v>--</v>
      </c>
      <c r="P49" s="4" t="str">
        <f>IFERROR(VLOOKUP(A49,#REF!,42,0),"--")</f>
        <v>--</v>
      </c>
      <c r="Q49" s="4" t="str">
        <f>IFERROR(VLOOKUP(A49,#REF!,41,0),"--")</f>
        <v>--</v>
      </c>
      <c r="R49" s="4" t="str">
        <f>IFERROR(VLOOKUP(A49,#REF!,42,0),"--")</f>
        <v>--</v>
      </c>
      <c r="S49" s="4" t="str">
        <f>IFERROR(VLOOKUP(A49,#REF!,41,0),"--")</f>
        <v>--</v>
      </c>
      <c r="T49" s="4" t="str">
        <f>IFERROR(VLOOKUP(A49,#REF!,42,0),"--")</f>
        <v>--</v>
      </c>
      <c r="U49" s="4" t="str">
        <f>IFERROR(VLOOKUP(A49,#REF!,41,0),"--")</f>
        <v>--</v>
      </c>
      <c r="V49" s="4" t="str">
        <f>IFERROR(VLOOKUP(A49,#REF!,42,0),"--")</f>
        <v>--</v>
      </c>
      <c r="W49" s="4" t="str">
        <f>IFERROR(VLOOKUP(A49,#REF!,41,0),"--")</f>
        <v>--</v>
      </c>
      <c r="X49" s="4" t="str">
        <f>IFERROR(VLOOKUP(A49,#REF!,42,0),"--")</f>
        <v>--</v>
      </c>
      <c r="Y49" s="4" t="str">
        <f>IFERROR(VLOOKUP(A49,#REF!,41,0),"--")</f>
        <v>--</v>
      </c>
      <c r="Z49" s="4" t="str">
        <f>IFERROR(VLOOKUP(A49,#REF!,42,0),"--")</f>
        <v>--</v>
      </c>
      <c r="AA49" s="4">
        <f t="shared" si="0"/>
        <v>0</v>
      </c>
      <c r="AB49" s="4">
        <f t="shared" si="1"/>
        <v>0</v>
      </c>
      <c r="AC49" s="8" t="str">
        <f>IFERROR(VLOOKUP(A49,January!$A:$AR,44,0),"--")</f>
        <v>--</v>
      </c>
      <c r="AD49" s="8" t="str">
        <f>IFERROR(VLOOKUP(A49,#REF!,44,0),"--")</f>
        <v>--</v>
      </c>
      <c r="AE49" s="8" t="str">
        <f>IFERROR(VLOOKUP(A49,#REF!,44,0),"--")</f>
        <v>--</v>
      </c>
      <c r="AF49" s="8" t="str">
        <f>IFERROR(VLOOKUP(A49,#REF!,44,0),"--")</f>
        <v>--</v>
      </c>
      <c r="AG49" s="8" t="str">
        <f>IFERROR(VLOOKUP(A49,#REF!,44,0),"--")</f>
        <v>--</v>
      </c>
      <c r="AH49" s="8" t="str">
        <f>IFERROR(VLOOKUP(A49,#REF!,44,0),"--")</f>
        <v>--</v>
      </c>
      <c r="AI49" s="8" t="str">
        <f>IFERROR(VLOOKUP(A49,#REF!,44,0),"--")</f>
        <v>--</v>
      </c>
      <c r="AJ49" s="8" t="str">
        <f>IFERROR(VLOOKUP(A49,#REF!,44,0),"--")</f>
        <v>--</v>
      </c>
      <c r="AK49" s="8" t="str">
        <f>IFERROR(VLOOKUP(A49,#REF!,44,0),"--")</f>
        <v>--</v>
      </c>
      <c r="AL49" s="8" t="str">
        <f>IFERROR(VLOOKUP(A49,#REF!,44,0),"--")</f>
        <v>--</v>
      </c>
      <c r="AM49" s="8" t="str">
        <f>IFERROR(VLOOKUP(A49,#REF!,44,0),"--")</f>
        <v>--</v>
      </c>
      <c r="AN49" s="8" t="str">
        <f>IFERROR(VLOOKUP(A49,#REF!,44,0),"--")</f>
        <v>--</v>
      </c>
      <c r="AO49" s="8">
        <f t="shared" si="2"/>
        <v>0</v>
      </c>
    </row>
    <row r="50" spans="1:41" x14ac:dyDescent="0.2">
      <c r="A50" s="4" t="s">
        <v>63</v>
      </c>
      <c r="B50" s="4" t="str">
        <f>IFERROR(VLOOKUP(A50,'Validation List'!$A:$O,10,0),"--")</f>
        <v>--</v>
      </c>
      <c r="C50" s="4" t="str">
        <f>IFERROR(VLOOKUP(A50,January!$A:$AS,41,0),"--")</f>
        <v>--</v>
      </c>
      <c r="D50" s="4" t="str">
        <f>IFERROR(VLOOKUP(A50,January!$A:$AS,42,0),"--")</f>
        <v>--</v>
      </c>
      <c r="E50" s="4" t="str">
        <f>IFERROR(VLOOKUP(A50,#REF!,41,0),"--")</f>
        <v>--</v>
      </c>
      <c r="F50" s="4" t="str">
        <f>IFERROR(VLOOKUP(A50,#REF!,42,0),"--")</f>
        <v>--</v>
      </c>
      <c r="G50" s="4" t="str">
        <f>IFERROR(VLOOKUP(A50,#REF!,41,0),"--")</f>
        <v>--</v>
      </c>
      <c r="H50" s="4" t="str">
        <f>IFERROR(VLOOKUP(A50,#REF!,42,0),"--")</f>
        <v>--</v>
      </c>
      <c r="I50" s="4" t="str">
        <f>IFERROR(VLOOKUP(A50,#REF!,41,0),"--")</f>
        <v>--</v>
      </c>
      <c r="J50" s="4" t="str">
        <f>IFERROR(VLOOKUP(A50,#REF!,42,0),"--")</f>
        <v>--</v>
      </c>
      <c r="K50" s="4" t="str">
        <f>IFERROR(VLOOKUP(A50,#REF!,41,0),"--")</f>
        <v>--</v>
      </c>
      <c r="L50" s="4" t="str">
        <f>IFERROR(VLOOKUP(A50,#REF!,42,0),"--")</f>
        <v>--</v>
      </c>
      <c r="M50" s="4" t="str">
        <f>IFERROR(VLOOKUP(A50,#REF!,41,0),"--")</f>
        <v>--</v>
      </c>
      <c r="N50" s="4" t="str">
        <f>IFERROR(VLOOKUP(A50,#REF!,42,0),"--")</f>
        <v>--</v>
      </c>
      <c r="O50" s="4" t="str">
        <f>IFERROR(VLOOKUP(A50,#REF!,41,0),"--")</f>
        <v>--</v>
      </c>
      <c r="P50" s="4" t="str">
        <f>IFERROR(VLOOKUP(A50,#REF!,42,0),"--")</f>
        <v>--</v>
      </c>
      <c r="Q50" s="4" t="str">
        <f>IFERROR(VLOOKUP(A50,#REF!,41,0),"--")</f>
        <v>--</v>
      </c>
      <c r="R50" s="4" t="str">
        <f>IFERROR(VLOOKUP(A50,#REF!,42,0),"--")</f>
        <v>--</v>
      </c>
      <c r="S50" s="4" t="str">
        <f>IFERROR(VLOOKUP(A50,#REF!,41,0),"--")</f>
        <v>--</v>
      </c>
      <c r="T50" s="4" t="str">
        <f>IFERROR(VLOOKUP(A50,#REF!,42,0),"--")</f>
        <v>--</v>
      </c>
      <c r="U50" s="4" t="str">
        <f>IFERROR(VLOOKUP(A50,#REF!,41,0),"--")</f>
        <v>--</v>
      </c>
      <c r="V50" s="4" t="str">
        <f>IFERROR(VLOOKUP(A50,#REF!,42,0),"--")</f>
        <v>--</v>
      </c>
      <c r="W50" s="4" t="str">
        <f>IFERROR(VLOOKUP(A50,#REF!,41,0),"--")</f>
        <v>--</v>
      </c>
      <c r="X50" s="4" t="str">
        <f>IFERROR(VLOOKUP(A50,#REF!,42,0),"--")</f>
        <v>--</v>
      </c>
      <c r="Y50" s="4" t="str">
        <f>IFERROR(VLOOKUP(A50,#REF!,41,0),"--")</f>
        <v>--</v>
      </c>
      <c r="Z50" s="4" t="str">
        <f>IFERROR(VLOOKUP(A50,#REF!,42,0),"--")</f>
        <v>--</v>
      </c>
      <c r="AA50" s="4">
        <f t="shared" si="0"/>
        <v>0</v>
      </c>
      <c r="AB50" s="4">
        <f t="shared" si="1"/>
        <v>0</v>
      </c>
      <c r="AC50" s="8" t="str">
        <f>IFERROR(VLOOKUP(A50,January!$A:$AR,44,0),"--")</f>
        <v>--</v>
      </c>
      <c r="AD50" s="8" t="str">
        <f>IFERROR(VLOOKUP(A50,#REF!,44,0),"--")</f>
        <v>--</v>
      </c>
      <c r="AE50" s="8" t="str">
        <f>IFERROR(VLOOKUP(A50,#REF!,44,0),"--")</f>
        <v>--</v>
      </c>
      <c r="AF50" s="8" t="str">
        <f>IFERROR(VLOOKUP(A50,#REF!,44,0),"--")</f>
        <v>--</v>
      </c>
      <c r="AG50" s="8" t="str">
        <f>IFERROR(VLOOKUP(A50,#REF!,44,0),"--")</f>
        <v>--</v>
      </c>
      <c r="AH50" s="8" t="str">
        <f>IFERROR(VLOOKUP(A50,#REF!,44,0),"--")</f>
        <v>--</v>
      </c>
      <c r="AI50" s="8" t="str">
        <f>IFERROR(VLOOKUP(A50,#REF!,44,0),"--")</f>
        <v>--</v>
      </c>
      <c r="AJ50" s="8" t="str">
        <f>IFERROR(VLOOKUP(A50,#REF!,44,0),"--")</f>
        <v>--</v>
      </c>
      <c r="AK50" s="8" t="str">
        <f>IFERROR(VLOOKUP(A50,#REF!,44,0),"--")</f>
        <v>--</v>
      </c>
      <c r="AL50" s="8" t="str">
        <f>IFERROR(VLOOKUP(A50,#REF!,44,0),"--")</f>
        <v>--</v>
      </c>
      <c r="AM50" s="8" t="str">
        <f>IFERROR(VLOOKUP(A50,#REF!,44,0),"--")</f>
        <v>--</v>
      </c>
      <c r="AN50" s="8" t="str">
        <f>IFERROR(VLOOKUP(A50,#REF!,44,0),"--")</f>
        <v>--</v>
      </c>
      <c r="AO50" s="8">
        <f t="shared" si="2"/>
        <v>0</v>
      </c>
    </row>
    <row r="51" spans="1:41" x14ac:dyDescent="0.2">
      <c r="A51" s="4" t="s">
        <v>64</v>
      </c>
      <c r="B51" s="4" t="str">
        <f>IFERROR(VLOOKUP(A51,'Validation List'!$A:$O,10,0),"--")</f>
        <v>--</v>
      </c>
      <c r="C51" s="4" t="str">
        <f>IFERROR(VLOOKUP(A51,January!$A:$AS,41,0),"--")</f>
        <v>--</v>
      </c>
      <c r="D51" s="4" t="str">
        <f>IFERROR(VLOOKUP(A51,January!$A:$AS,42,0),"--")</f>
        <v>--</v>
      </c>
      <c r="E51" s="4" t="str">
        <f>IFERROR(VLOOKUP(A51,#REF!,41,0),"--")</f>
        <v>--</v>
      </c>
      <c r="F51" s="4" t="str">
        <f>IFERROR(VLOOKUP(A51,#REF!,42,0),"--")</f>
        <v>--</v>
      </c>
      <c r="G51" s="4" t="str">
        <f>IFERROR(VLOOKUP(A51,#REF!,41,0),"--")</f>
        <v>--</v>
      </c>
      <c r="H51" s="4" t="str">
        <f>IFERROR(VLOOKUP(A51,#REF!,42,0),"--")</f>
        <v>--</v>
      </c>
      <c r="I51" s="4" t="str">
        <f>IFERROR(VLOOKUP(A51,#REF!,41,0),"--")</f>
        <v>--</v>
      </c>
      <c r="J51" s="4" t="str">
        <f>IFERROR(VLOOKUP(A51,#REF!,42,0),"--")</f>
        <v>--</v>
      </c>
      <c r="K51" s="4" t="str">
        <f>IFERROR(VLOOKUP(A51,#REF!,41,0),"--")</f>
        <v>--</v>
      </c>
      <c r="L51" s="4" t="str">
        <f>IFERROR(VLOOKUP(A51,#REF!,42,0),"--")</f>
        <v>--</v>
      </c>
      <c r="M51" s="4" t="str">
        <f>IFERROR(VLOOKUP(A51,#REF!,41,0),"--")</f>
        <v>--</v>
      </c>
      <c r="N51" s="4" t="str">
        <f>IFERROR(VLOOKUP(A51,#REF!,42,0),"--")</f>
        <v>--</v>
      </c>
      <c r="O51" s="4" t="str">
        <f>IFERROR(VLOOKUP(A51,#REF!,41,0),"--")</f>
        <v>--</v>
      </c>
      <c r="P51" s="4" t="str">
        <f>IFERROR(VLOOKUP(A51,#REF!,42,0),"--")</f>
        <v>--</v>
      </c>
      <c r="Q51" s="4" t="str">
        <f>IFERROR(VLOOKUP(A51,#REF!,41,0),"--")</f>
        <v>--</v>
      </c>
      <c r="R51" s="4" t="str">
        <f>IFERROR(VLOOKUP(A51,#REF!,42,0),"--")</f>
        <v>--</v>
      </c>
      <c r="S51" s="4" t="str">
        <f>IFERROR(VLOOKUP(A51,#REF!,41,0),"--")</f>
        <v>--</v>
      </c>
      <c r="T51" s="4" t="str">
        <f>IFERROR(VLOOKUP(A51,#REF!,42,0),"--")</f>
        <v>--</v>
      </c>
      <c r="U51" s="4" t="str">
        <f>IFERROR(VLOOKUP(A51,#REF!,41,0),"--")</f>
        <v>--</v>
      </c>
      <c r="V51" s="4" t="str">
        <f>IFERROR(VLOOKUP(A51,#REF!,42,0),"--")</f>
        <v>--</v>
      </c>
      <c r="W51" s="4" t="str">
        <f>IFERROR(VLOOKUP(A51,#REF!,41,0),"--")</f>
        <v>--</v>
      </c>
      <c r="X51" s="4" t="str">
        <f>IFERROR(VLOOKUP(A51,#REF!,42,0),"--")</f>
        <v>--</v>
      </c>
      <c r="Y51" s="4" t="str">
        <f>IFERROR(VLOOKUP(A51,#REF!,41,0),"--")</f>
        <v>--</v>
      </c>
      <c r="Z51" s="4" t="str">
        <f>IFERROR(VLOOKUP(A51,#REF!,42,0),"--")</f>
        <v>--</v>
      </c>
      <c r="AA51" s="4">
        <f t="shared" si="0"/>
        <v>0</v>
      </c>
      <c r="AB51" s="4">
        <f t="shared" si="1"/>
        <v>0</v>
      </c>
      <c r="AC51" s="8" t="str">
        <f>IFERROR(VLOOKUP(A51,January!$A:$AR,44,0),"--")</f>
        <v>--</v>
      </c>
      <c r="AD51" s="8" t="str">
        <f>IFERROR(VLOOKUP(A51,#REF!,44,0),"--")</f>
        <v>--</v>
      </c>
      <c r="AE51" s="8" t="str">
        <f>IFERROR(VLOOKUP(A51,#REF!,44,0),"--")</f>
        <v>--</v>
      </c>
      <c r="AF51" s="8" t="str">
        <f>IFERROR(VLOOKUP(A51,#REF!,44,0),"--")</f>
        <v>--</v>
      </c>
      <c r="AG51" s="8" t="str">
        <f>IFERROR(VLOOKUP(A51,#REF!,44,0),"--")</f>
        <v>--</v>
      </c>
      <c r="AH51" s="8" t="str">
        <f>IFERROR(VLOOKUP(A51,#REF!,44,0),"--")</f>
        <v>--</v>
      </c>
      <c r="AI51" s="8" t="str">
        <f>IFERROR(VLOOKUP(A51,#REF!,44,0),"--")</f>
        <v>--</v>
      </c>
      <c r="AJ51" s="8" t="str">
        <f>IFERROR(VLOOKUP(A51,#REF!,44,0),"--")</f>
        <v>--</v>
      </c>
      <c r="AK51" s="8" t="str">
        <f>IFERROR(VLOOKUP(A51,#REF!,44,0),"--")</f>
        <v>--</v>
      </c>
      <c r="AL51" s="8" t="str">
        <f>IFERROR(VLOOKUP(A51,#REF!,44,0),"--")</f>
        <v>--</v>
      </c>
      <c r="AM51" s="8" t="str">
        <f>IFERROR(VLOOKUP(A51,#REF!,44,0),"--")</f>
        <v>--</v>
      </c>
      <c r="AN51" s="8" t="str">
        <f>IFERROR(VLOOKUP(A51,#REF!,44,0),"--")</f>
        <v>--</v>
      </c>
      <c r="AO51" s="8">
        <f t="shared" si="2"/>
        <v>0</v>
      </c>
    </row>
    <row r="52" spans="1:41" x14ac:dyDescent="0.2">
      <c r="A52" s="4" t="s">
        <v>65</v>
      </c>
      <c r="B52" s="4" t="str">
        <f>IFERROR(VLOOKUP(A52,'Validation List'!$A:$O,10,0),"--")</f>
        <v>--</v>
      </c>
      <c r="C52" s="4" t="str">
        <f>IFERROR(VLOOKUP(A52,January!$A:$AS,41,0),"--")</f>
        <v>--</v>
      </c>
      <c r="D52" s="4" t="str">
        <f>IFERROR(VLOOKUP(A52,January!$A:$AS,42,0),"--")</f>
        <v>--</v>
      </c>
      <c r="E52" s="4" t="str">
        <f>IFERROR(VLOOKUP(A52,#REF!,41,0),"--")</f>
        <v>--</v>
      </c>
      <c r="F52" s="4" t="str">
        <f>IFERROR(VLOOKUP(A52,#REF!,42,0),"--")</f>
        <v>--</v>
      </c>
      <c r="G52" s="4" t="str">
        <f>IFERROR(VLOOKUP(A52,#REF!,41,0),"--")</f>
        <v>--</v>
      </c>
      <c r="H52" s="4" t="str">
        <f>IFERROR(VLOOKUP(A52,#REF!,42,0),"--")</f>
        <v>--</v>
      </c>
      <c r="I52" s="4" t="str">
        <f>IFERROR(VLOOKUP(A52,#REF!,41,0),"--")</f>
        <v>--</v>
      </c>
      <c r="J52" s="4" t="str">
        <f>IFERROR(VLOOKUP(A52,#REF!,42,0),"--")</f>
        <v>--</v>
      </c>
      <c r="K52" s="4" t="str">
        <f>IFERROR(VLOOKUP(A52,#REF!,41,0),"--")</f>
        <v>--</v>
      </c>
      <c r="L52" s="4" t="str">
        <f>IFERROR(VLOOKUP(A52,#REF!,42,0),"--")</f>
        <v>--</v>
      </c>
      <c r="M52" s="4" t="str">
        <f>IFERROR(VLOOKUP(A52,#REF!,41,0),"--")</f>
        <v>--</v>
      </c>
      <c r="N52" s="4" t="str">
        <f>IFERROR(VLOOKUP(A52,#REF!,42,0),"--")</f>
        <v>--</v>
      </c>
      <c r="O52" s="4" t="str">
        <f>IFERROR(VLOOKUP(A52,#REF!,41,0),"--")</f>
        <v>--</v>
      </c>
      <c r="P52" s="4" t="str">
        <f>IFERROR(VLOOKUP(A52,#REF!,42,0),"--")</f>
        <v>--</v>
      </c>
      <c r="Q52" s="4" t="str">
        <f>IFERROR(VLOOKUP(A52,#REF!,41,0),"--")</f>
        <v>--</v>
      </c>
      <c r="R52" s="4" t="str">
        <f>IFERROR(VLOOKUP(A52,#REF!,42,0),"--")</f>
        <v>--</v>
      </c>
      <c r="S52" s="4" t="str">
        <f>IFERROR(VLOOKUP(A52,#REF!,41,0),"--")</f>
        <v>--</v>
      </c>
      <c r="T52" s="4" t="str">
        <f>IFERROR(VLOOKUP(A52,#REF!,42,0),"--")</f>
        <v>--</v>
      </c>
      <c r="U52" s="4" t="str">
        <f>IFERROR(VLOOKUP(A52,#REF!,41,0),"--")</f>
        <v>--</v>
      </c>
      <c r="V52" s="4" t="str">
        <f>IFERROR(VLOOKUP(A52,#REF!,42,0),"--")</f>
        <v>--</v>
      </c>
      <c r="W52" s="4" t="str">
        <f>IFERROR(VLOOKUP(A52,#REF!,41,0),"--")</f>
        <v>--</v>
      </c>
      <c r="X52" s="4" t="str">
        <f>IFERROR(VLOOKUP(A52,#REF!,42,0),"--")</f>
        <v>--</v>
      </c>
      <c r="Y52" s="4" t="str">
        <f>IFERROR(VLOOKUP(A52,#REF!,41,0),"--")</f>
        <v>--</v>
      </c>
      <c r="Z52" s="4" t="str">
        <f>IFERROR(VLOOKUP(A52,#REF!,42,0),"--")</f>
        <v>--</v>
      </c>
      <c r="AA52" s="4">
        <f t="shared" si="0"/>
        <v>0</v>
      </c>
      <c r="AB52" s="4">
        <f t="shared" si="1"/>
        <v>0</v>
      </c>
      <c r="AC52" s="8" t="str">
        <f>IFERROR(VLOOKUP(A52,January!$A:$AR,44,0),"--")</f>
        <v>--</v>
      </c>
      <c r="AD52" s="8" t="str">
        <f>IFERROR(VLOOKUP(A52,#REF!,44,0),"--")</f>
        <v>--</v>
      </c>
      <c r="AE52" s="8" t="str">
        <f>IFERROR(VLOOKUP(A52,#REF!,44,0),"--")</f>
        <v>--</v>
      </c>
      <c r="AF52" s="8" t="str">
        <f>IFERROR(VLOOKUP(A52,#REF!,44,0),"--")</f>
        <v>--</v>
      </c>
      <c r="AG52" s="8" t="str">
        <f>IFERROR(VLOOKUP(A52,#REF!,44,0),"--")</f>
        <v>--</v>
      </c>
      <c r="AH52" s="8" t="str">
        <f>IFERROR(VLOOKUP(A52,#REF!,44,0),"--")</f>
        <v>--</v>
      </c>
      <c r="AI52" s="8" t="str">
        <f>IFERROR(VLOOKUP(A52,#REF!,44,0),"--")</f>
        <v>--</v>
      </c>
      <c r="AJ52" s="8" t="str">
        <f>IFERROR(VLOOKUP(A52,#REF!,44,0),"--")</f>
        <v>--</v>
      </c>
      <c r="AK52" s="8" t="str">
        <f>IFERROR(VLOOKUP(A52,#REF!,44,0),"--")</f>
        <v>--</v>
      </c>
      <c r="AL52" s="8" t="str">
        <f>IFERROR(VLOOKUP(A52,#REF!,44,0),"--")</f>
        <v>--</v>
      </c>
      <c r="AM52" s="8" t="str">
        <f>IFERROR(VLOOKUP(A52,#REF!,44,0),"--")</f>
        <v>--</v>
      </c>
      <c r="AN52" s="8" t="str">
        <f>IFERROR(VLOOKUP(A52,#REF!,44,0),"--")</f>
        <v>--</v>
      </c>
      <c r="AO52" s="8">
        <f t="shared" si="2"/>
        <v>0</v>
      </c>
    </row>
    <row r="53" spans="1:41" x14ac:dyDescent="0.2">
      <c r="A53" s="4" t="s">
        <v>66</v>
      </c>
      <c r="B53" s="4">
        <f>IFERROR(VLOOKUP(A53,'Validation List'!$A:$O,10,0),"--")</f>
        <v>0</v>
      </c>
      <c r="C53" s="4" t="str">
        <f>IFERROR(VLOOKUP(A53,January!$A:$AS,41,0),"--")</f>
        <v>--</v>
      </c>
      <c r="D53" s="4" t="str">
        <f>IFERROR(VLOOKUP(A53,January!$A:$AS,42,0),"--")</f>
        <v>--</v>
      </c>
      <c r="E53" s="4" t="str">
        <f>IFERROR(VLOOKUP(A53,#REF!,41,0),"--")</f>
        <v>--</v>
      </c>
      <c r="F53" s="4" t="str">
        <f>IFERROR(VLOOKUP(A53,#REF!,42,0),"--")</f>
        <v>--</v>
      </c>
      <c r="G53" s="4" t="str">
        <f>IFERROR(VLOOKUP(A53,#REF!,41,0),"--")</f>
        <v>--</v>
      </c>
      <c r="H53" s="4" t="str">
        <f>IFERROR(VLOOKUP(A53,#REF!,42,0),"--")</f>
        <v>--</v>
      </c>
      <c r="I53" s="4" t="str">
        <f>IFERROR(VLOOKUP(A53,#REF!,41,0),"--")</f>
        <v>--</v>
      </c>
      <c r="J53" s="4" t="str">
        <f>IFERROR(VLOOKUP(A53,#REF!,42,0),"--")</f>
        <v>--</v>
      </c>
      <c r="K53" s="4" t="str">
        <f>IFERROR(VLOOKUP(A53,#REF!,41,0),"--")</f>
        <v>--</v>
      </c>
      <c r="L53" s="4" t="str">
        <f>IFERROR(VLOOKUP(A53,#REF!,42,0),"--")</f>
        <v>--</v>
      </c>
      <c r="M53" s="4" t="str">
        <f>IFERROR(VLOOKUP(A53,#REF!,41,0),"--")</f>
        <v>--</v>
      </c>
      <c r="N53" s="4" t="str">
        <f>IFERROR(VLOOKUP(A53,#REF!,42,0),"--")</f>
        <v>--</v>
      </c>
      <c r="O53" s="4" t="str">
        <f>IFERROR(VLOOKUP(A53,#REF!,41,0),"--")</f>
        <v>--</v>
      </c>
      <c r="P53" s="4" t="str">
        <f>IFERROR(VLOOKUP(A53,#REF!,42,0),"--")</f>
        <v>--</v>
      </c>
      <c r="Q53" s="4" t="str">
        <f>IFERROR(VLOOKUP(A53,#REF!,41,0),"--")</f>
        <v>--</v>
      </c>
      <c r="R53" s="4" t="str">
        <f>IFERROR(VLOOKUP(A53,#REF!,42,0),"--")</f>
        <v>--</v>
      </c>
      <c r="S53" s="4" t="str">
        <f>IFERROR(VLOOKUP(A53,#REF!,41,0),"--")</f>
        <v>--</v>
      </c>
      <c r="T53" s="4" t="str">
        <f>IFERROR(VLOOKUP(A53,#REF!,42,0),"--")</f>
        <v>--</v>
      </c>
      <c r="U53" s="4" t="str">
        <f>IFERROR(VLOOKUP(A53,#REF!,41,0),"--")</f>
        <v>--</v>
      </c>
      <c r="V53" s="4" t="str">
        <f>IFERROR(VLOOKUP(A53,#REF!,42,0),"--")</f>
        <v>--</v>
      </c>
      <c r="W53" s="4" t="str">
        <f>IFERROR(VLOOKUP(A53,#REF!,41,0),"--")</f>
        <v>--</v>
      </c>
      <c r="X53" s="4" t="str">
        <f>IFERROR(VLOOKUP(A53,#REF!,42,0),"--")</f>
        <v>--</v>
      </c>
      <c r="Y53" s="4" t="str">
        <f>IFERROR(VLOOKUP(A53,#REF!,41,0),"--")</f>
        <v>--</v>
      </c>
      <c r="Z53" s="4" t="str">
        <f>IFERROR(VLOOKUP(A53,#REF!,42,0),"--")</f>
        <v>--</v>
      </c>
      <c r="AA53" s="4">
        <f t="shared" si="0"/>
        <v>0</v>
      </c>
      <c r="AB53" s="4">
        <f t="shared" si="1"/>
        <v>0</v>
      </c>
      <c r="AC53" s="8" t="str">
        <f>IFERROR(VLOOKUP(A53,January!$A:$AR,44,0),"--")</f>
        <v>--</v>
      </c>
      <c r="AD53" s="8" t="str">
        <f>IFERROR(VLOOKUP(A53,#REF!,44,0),"--")</f>
        <v>--</v>
      </c>
      <c r="AE53" s="8" t="str">
        <f>IFERROR(VLOOKUP(A53,#REF!,44,0),"--")</f>
        <v>--</v>
      </c>
      <c r="AF53" s="8" t="str">
        <f>IFERROR(VLOOKUP(A53,#REF!,44,0),"--")</f>
        <v>--</v>
      </c>
      <c r="AG53" s="8" t="str">
        <f>IFERROR(VLOOKUP(A53,#REF!,44,0),"--")</f>
        <v>--</v>
      </c>
      <c r="AH53" s="8" t="str">
        <f>IFERROR(VLOOKUP(A53,#REF!,44,0),"--")</f>
        <v>--</v>
      </c>
      <c r="AI53" s="8" t="str">
        <f>IFERROR(VLOOKUP(A53,#REF!,44,0),"--")</f>
        <v>--</v>
      </c>
      <c r="AJ53" s="8" t="str">
        <f>IFERROR(VLOOKUP(A53,#REF!,44,0),"--")</f>
        <v>--</v>
      </c>
      <c r="AK53" s="8" t="str">
        <f>IFERROR(VLOOKUP(A53,#REF!,44,0),"--")</f>
        <v>--</v>
      </c>
      <c r="AL53" s="8" t="str">
        <f>IFERROR(VLOOKUP(A53,#REF!,44,0),"--")</f>
        <v>--</v>
      </c>
      <c r="AM53" s="8" t="str">
        <f>IFERROR(VLOOKUP(A53,#REF!,44,0),"--")</f>
        <v>--</v>
      </c>
      <c r="AN53" s="8" t="str">
        <f>IFERROR(VLOOKUP(A53,#REF!,44,0),"--")</f>
        <v>--</v>
      </c>
      <c r="AO53" s="8">
        <f t="shared" si="2"/>
        <v>0</v>
      </c>
    </row>
    <row r="54" spans="1:41" x14ac:dyDescent="0.2">
      <c r="A54" s="4" t="s">
        <v>67</v>
      </c>
      <c r="B54" s="4" t="str">
        <f>IFERROR(VLOOKUP(A54,'Validation List'!$A:$O,10,0),"--")</f>
        <v>--</v>
      </c>
      <c r="C54" s="4" t="str">
        <f>IFERROR(VLOOKUP(A54,January!$A:$AS,41,0),"--")</f>
        <v>--</v>
      </c>
      <c r="D54" s="4" t="str">
        <f>IFERROR(VLOOKUP(A54,January!$A:$AS,42,0),"--")</f>
        <v>--</v>
      </c>
      <c r="E54" s="4" t="str">
        <f>IFERROR(VLOOKUP(A54,#REF!,41,0),"--")</f>
        <v>--</v>
      </c>
      <c r="F54" s="4" t="str">
        <f>IFERROR(VLOOKUP(A54,#REF!,42,0),"--")</f>
        <v>--</v>
      </c>
      <c r="G54" s="4" t="str">
        <f>IFERROR(VLOOKUP(A54,#REF!,41,0),"--")</f>
        <v>--</v>
      </c>
      <c r="H54" s="4" t="str">
        <f>IFERROR(VLOOKUP(A54,#REF!,42,0),"--")</f>
        <v>--</v>
      </c>
      <c r="I54" s="4" t="str">
        <f>IFERROR(VLOOKUP(A54,#REF!,41,0),"--")</f>
        <v>--</v>
      </c>
      <c r="J54" s="4" t="str">
        <f>IFERROR(VLOOKUP(A54,#REF!,42,0),"--")</f>
        <v>--</v>
      </c>
      <c r="K54" s="4" t="str">
        <f>IFERROR(VLOOKUP(A54,#REF!,41,0),"--")</f>
        <v>--</v>
      </c>
      <c r="L54" s="4" t="str">
        <f>IFERROR(VLOOKUP(A54,#REF!,42,0),"--")</f>
        <v>--</v>
      </c>
      <c r="M54" s="4" t="str">
        <f>IFERROR(VLOOKUP(A54,#REF!,41,0),"--")</f>
        <v>--</v>
      </c>
      <c r="N54" s="4" t="str">
        <f>IFERROR(VLOOKUP(A54,#REF!,42,0),"--")</f>
        <v>--</v>
      </c>
      <c r="O54" s="4" t="str">
        <f>IFERROR(VLOOKUP(A54,#REF!,41,0),"--")</f>
        <v>--</v>
      </c>
      <c r="P54" s="4" t="str">
        <f>IFERROR(VLOOKUP(A54,#REF!,42,0),"--")</f>
        <v>--</v>
      </c>
      <c r="Q54" s="4" t="str">
        <f>IFERROR(VLOOKUP(A54,#REF!,41,0),"--")</f>
        <v>--</v>
      </c>
      <c r="R54" s="4" t="str">
        <f>IFERROR(VLOOKUP(A54,#REF!,42,0),"--")</f>
        <v>--</v>
      </c>
      <c r="S54" s="4" t="str">
        <f>IFERROR(VLOOKUP(A54,#REF!,41,0),"--")</f>
        <v>--</v>
      </c>
      <c r="T54" s="4" t="str">
        <f>IFERROR(VLOOKUP(A54,#REF!,42,0),"--")</f>
        <v>--</v>
      </c>
      <c r="U54" s="4" t="str">
        <f>IFERROR(VLOOKUP(A54,#REF!,41,0),"--")</f>
        <v>--</v>
      </c>
      <c r="V54" s="4" t="str">
        <f>IFERROR(VLOOKUP(A54,#REF!,42,0),"--")</f>
        <v>--</v>
      </c>
      <c r="W54" s="4" t="str">
        <f>IFERROR(VLOOKUP(A54,#REF!,41,0),"--")</f>
        <v>--</v>
      </c>
      <c r="X54" s="4" t="str">
        <f>IFERROR(VLOOKUP(A54,#REF!,42,0),"--")</f>
        <v>--</v>
      </c>
      <c r="Y54" s="4" t="str">
        <f>IFERROR(VLOOKUP(A54,#REF!,41,0),"--")</f>
        <v>--</v>
      </c>
      <c r="Z54" s="4" t="str">
        <f>IFERROR(VLOOKUP(A54,#REF!,42,0),"--")</f>
        <v>--</v>
      </c>
      <c r="AA54" s="4">
        <f t="shared" si="0"/>
        <v>0</v>
      </c>
      <c r="AB54" s="4">
        <f t="shared" si="1"/>
        <v>0</v>
      </c>
      <c r="AC54" s="8" t="str">
        <f>IFERROR(VLOOKUP(A54,January!$A:$AR,44,0),"--")</f>
        <v>--</v>
      </c>
      <c r="AD54" s="8" t="str">
        <f>IFERROR(VLOOKUP(A54,#REF!,44,0),"--")</f>
        <v>--</v>
      </c>
      <c r="AE54" s="8" t="str">
        <f>IFERROR(VLOOKUP(A54,#REF!,44,0),"--")</f>
        <v>--</v>
      </c>
      <c r="AF54" s="8" t="str">
        <f>IFERROR(VLOOKUP(A54,#REF!,44,0),"--")</f>
        <v>--</v>
      </c>
      <c r="AG54" s="8" t="str">
        <f>IFERROR(VLOOKUP(A54,#REF!,44,0),"--")</f>
        <v>--</v>
      </c>
      <c r="AH54" s="8" t="str">
        <f>IFERROR(VLOOKUP(A54,#REF!,44,0),"--")</f>
        <v>--</v>
      </c>
      <c r="AI54" s="8" t="str">
        <f>IFERROR(VLOOKUP(A54,#REF!,44,0),"--")</f>
        <v>--</v>
      </c>
      <c r="AJ54" s="8" t="str">
        <f>IFERROR(VLOOKUP(A54,#REF!,44,0),"--")</f>
        <v>--</v>
      </c>
      <c r="AK54" s="8" t="str">
        <f>IFERROR(VLOOKUP(A54,#REF!,44,0),"--")</f>
        <v>--</v>
      </c>
      <c r="AL54" s="8" t="str">
        <f>IFERROR(VLOOKUP(A54,#REF!,44,0),"--")</f>
        <v>--</v>
      </c>
      <c r="AM54" s="8" t="str">
        <f>IFERROR(VLOOKUP(A54,#REF!,44,0),"--")</f>
        <v>--</v>
      </c>
      <c r="AN54" s="8" t="str">
        <f>IFERROR(VLOOKUP(A54,#REF!,44,0),"--")</f>
        <v>--</v>
      </c>
      <c r="AO54" s="8">
        <f t="shared" si="2"/>
        <v>0</v>
      </c>
    </row>
    <row r="55" spans="1:41" x14ac:dyDescent="0.2">
      <c r="A55" s="4" t="s">
        <v>68</v>
      </c>
      <c r="B55" s="4" t="str">
        <f>IFERROR(VLOOKUP(A55,'Validation List'!$A:$O,10,0),"--")</f>
        <v>--</v>
      </c>
      <c r="C55" s="4" t="str">
        <f>IFERROR(VLOOKUP(A55,January!$A:$AS,41,0),"--")</f>
        <v>--</v>
      </c>
      <c r="D55" s="4" t="str">
        <f>IFERROR(VLOOKUP(A55,January!$A:$AS,42,0),"--")</f>
        <v>--</v>
      </c>
      <c r="E55" s="4" t="str">
        <f>IFERROR(VLOOKUP(A55,#REF!,41,0),"--")</f>
        <v>--</v>
      </c>
      <c r="F55" s="4" t="str">
        <f>IFERROR(VLOOKUP(A55,#REF!,42,0),"--")</f>
        <v>--</v>
      </c>
      <c r="G55" s="4" t="str">
        <f>IFERROR(VLOOKUP(A55,#REF!,41,0),"--")</f>
        <v>--</v>
      </c>
      <c r="H55" s="4" t="str">
        <f>IFERROR(VLOOKUP(A55,#REF!,42,0),"--")</f>
        <v>--</v>
      </c>
      <c r="I55" s="4" t="str">
        <f>IFERROR(VLOOKUP(A55,#REF!,41,0),"--")</f>
        <v>--</v>
      </c>
      <c r="J55" s="4" t="str">
        <f>IFERROR(VLOOKUP(A55,#REF!,42,0),"--")</f>
        <v>--</v>
      </c>
      <c r="K55" s="4" t="str">
        <f>IFERROR(VLOOKUP(A55,#REF!,41,0),"--")</f>
        <v>--</v>
      </c>
      <c r="L55" s="4" t="str">
        <f>IFERROR(VLOOKUP(A55,#REF!,42,0),"--")</f>
        <v>--</v>
      </c>
      <c r="M55" s="4" t="str">
        <f>IFERROR(VLOOKUP(A55,#REF!,41,0),"--")</f>
        <v>--</v>
      </c>
      <c r="N55" s="4" t="str">
        <f>IFERROR(VLOOKUP(A55,#REF!,42,0),"--")</f>
        <v>--</v>
      </c>
      <c r="O55" s="4" t="str">
        <f>IFERROR(VLOOKUP(A55,#REF!,41,0),"--")</f>
        <v>--</v>
      </c>
      <c r="P55" s="4" t="str">
        <f>IFERROR(VLOOKUP(A55,#REF!,42,0),"--")</f>
        <v>--</v>
      </c>
      <c r="Q55" s="4" t="str">
        <f>IFERROR(VLOOKUP(A55,#REF!,41,0),"--")</f>
        <v>--</v>
      </c>
      <c r="R55" s="4" t="str">
        <f>IFERROR(VLOOKUP(A55,#REF!,42,0),"--")</f>
        <v>--</v>
      </c>
      <c r="S55" s="4" t="str">
        <f>IFERROR(VLOOKUP(A55,#REF!,41,0),"--")</f>
        <v>--</v>
      </c>
      <c r="T55" s="4" t="str">
        <f>IFERROR(VLOOKUP(A55,#REF!,42,0),"--")</f>
        <v>--</v>
      </c>
      <c r="U55" s="4" t="str">
        <f>IFERROR(VLOOKUP(A55,#REF!,41,0),"--")</f>
        <v>--</v>
      </c>
      <c r="V55" s="4" t="str">
        <f>IFERROR(VLOOKUP(A55,#REF!,42,0),"--")</f>
        <v>--</v>
      </c>
      <c r="W55" s="4" t="str">
        <f>IFERROR(VLOOKUP(A55,#REF!,41,0),"--")</f>
        <v>--</v>
      </c>
      <c r="X55" s="4" t="str">
        <f>IFERROR(VLOOKUP(A55,#REF!,42,0),"--")</f>
        <v>--</v>
      </c>
      <c r="Y55" s="4" t="str">
        <f>IFERROR(VLOOKUP(A55,#REF!,41,0),"--")</f>
        <v>--</v>
      </c>
      <c r="Z55" s="4" t="str">
        <f>IFERROR(VLOOKUP(A55,#REF!,42,0),"--")</f>
        <v>--</v>
      </c>
      <c r="AA55" s="4">
        <f t="shared" si="0"/>
        <v>0</v>
      </c>
      <c r="AB55" s="4">
        <f t="shared" si="1"/>
        <v>0</v>
      </c>
      <c r="AC55" s="8" t="str">
        <f>IFERROR(VLOOKUP(A55,January!$A:$AR,44,0),"--")</f>
        <v>--</v>
      </c>
      <c r="AD55" s="8" t="str">
        <f>IFERROR(VLOOKUP(A55,#REF!,44,0),"--")</f>
        <v>--</v>
      </c>
      <c r="AE55" s="8" t="str">
        <f>IFERROR(VLOOKUP(A55,#REF!,44,0),"--")</f>
        <v>--</v>
      </c>
      <c r="AF55" s="8" t="str">
        <f>IFERROR(VLOOKUP(A55,#REF!,44,0),"--")</f>
        <v>--</v>
      </c>
      <c r="AG55" s="8" t="str">
        <f>IFERROR(VLOOKUP(A55,#REF!,44,0),"--")</f>
        <v>--</v>
      </c>
      <c r="AH55" s="8" t="str">
        <f>IFERROR(VLOOKUP(A55,#REF!,44,0),"--")</f>
        <v>--</v>
      </c>
      <c r="AI55" s="8" t="str">
        <f>IFERROR(VLOOKUP(A55,#REF!,44,0),"--")</f>
        <v>--</v>
      </c>
      <c r="AJ55" s="8" t="str">
        <f>IFERROR(VLOOKUP(A55,#REF!,44,0),"--")</f>
        <v>--</v>
      </c>
      <c r="AK55" s="8" t="str">
        <f>IFERROR(VLOOKUP(A55,#REF!,44,0),"--")</f>
        <v>--</v>
      </c>
      <c r="AL55" s="8" t="str">
        <f>IFERROR(VLOOKUP(A55,#REF!,44,0),"--")</f>
        <v>--</v>
      </c>
      <c r="AM55" s="8" t="str">
        <f>IFERROR(VLOOKUP(A55,#REF!,44,0),"--")</f>
        <v>--</v>
      </c>
      <c r="AN55" s="8" t="str">
        <f>IFERROR(VLOOKUP(A55,#REF!,44,0),"--")</f>
        <v>--</v>
      </c>
      <c r="AO55" s="8">
        <f t="shared" si="2"/>
        <v>0</v>
      </c>
    </row>
    <row r="56" spans="1:41" x14ac:dyDescent="0.2">
      <c r="A56" s="4" t="s">
        <v>69</v>
      </c>
      <c r="B56" s="4" t="str">
        <f>IFERROR(VLOOKUP(A56,'Validation List'!$A:$O,10,0),"--")</f>
        <v>--</v>
      </c>
      <c r="C56" s="4" t="str">
        <f>IFERROR(VLOOKUP(A56,January!$A:$AS,41,0),"--")</f>
        <v>--</v>
      </c>
      <c r="D56" s="4" t="str">
        <f>IFERROR(VLOOKUP(A56,January!$A:$AS,42,0),"--")</f>
        <v>--</v>
      </c>
      <c r="E56" s="4" t="str">
        <f>IFERROR(VLOOKUP(A56,#REF!,41,0),"--")</f>
        <v>--</v>
      </c>
      <c r="F56" s="4" t="str">
        <f>IFERROR(VLOOKUP(A56,#REF!,42,0),"--")</f>
        <v>--</v>
      </c>
      <c r="G56" s="4" t="str">
        <f>IFERROR(VLOOKUP(A56,#REF!,41,0),"--")</f>
        <v>--</v>
      </c>
      <c r="H56" s="4" t="str">
        <f>IFERROR(VLOOKUP(A56,#REF!,42,0),"--")</f>
        <v>--</v>
      </c>
      <c r="I56" s="4" t="str">
        <f>IFERROR(VLOOKUP(A56,#REF!,41,0),"--")</f>
        <v>--</v>
      </c>
      <c r="J56" s="4" t="str">
        <f>IFERROR(VLOOKUP(A56,#REF!,42,0),"--")</f>
        <v>--</v>
      </c>
      <c r="K56" s="4" t="str">
        <f>IFERROR(VLOOKUP(A56,#REF!,41,0),"--")</f>
        <v>--</v>
      </c>
      <c r="L56" s="4" t="str">
        <f>IFERROR(VLOOKUP(A56,#REF!,42,0),"--")</f>
        <v>--</v>
      </c>
      <c r="M56" s="4" t="str">
        <f>IFERROR(VLOOKUP(A56,#REF!,41,0),"--")</f>
        <v>--</v>
      </c>
      <c r="N56" s="4" t="str">
        <f>IFERROR(VLOOKUP(A56,#REF!,42,0),"--")</f>
        <v>--</v>
      </c>
      <c r="O56" s="4" t="str">
        <f>IFERROR(VLOOKUP(A56,#REF!,41,0),"--")</f>
        <v>--</v>
      </c>
      <c r="P56" s="4" t="str">
        <f>IFERROR(VLOOKUP(A56,#REF!,42,0),"--")</f>
        <v>--</v>
      </c>
      <c r="Q56" s="4" t="str">
        <f>IFERROR(VLOOKUP(A56,#REF!,41,0),"--")</f>
        <v>--</v>
      </c>
      <c r="R56" s="4" t="str">
        <f>IFERROR(VLOOKUP(A56,#REF!,42,0),"--")</f>
        <v>--</v>
      </c>
      <c r="S56" s="4" t="str">
        <f>IFERROR(VLOOKUP(A56,#REF!,41,0),"--")</f>
        <v>--</v>
      </c>
      <c r="T56" s="4" t="str">
        <f>IFERROR(VLOOKUP(A56,#REF!,42,0),"--")</f>
        <v>--</v>
      </c>
      <c r="U56" s="4" t="str">
        <f>IFERROR(VLOOKUP(A56,#REF!,41,0),"--")</f>
        <v>--</v>
      </c>
      <c r="V56" s="4" t="str">
        <f>IFERROR(VLOOKUP(A56,#REF!,42,0),"--")</f>
        <v>--</v>
      </c>
      <c r="W56" s="4" t="str">
        <f>IFERROR(VLOOKUP(A56,#REF!,41,0),"--")</f>
        <v>--</v>
      </c>
      <c r="X56" s="4" t="str">
        <f>IFERROR(VLOOKUP(A56,#REF!,42,0),"--")</f>
        <v>--</v>
      </c>
      <c r="Y56" s="4" t="str">
        <f>IFERROR(VLOOKUP(A56,#REF!,41,0),"--")</f>
        <v>--</v>
      </c>
      <c r="Z56" s="4" t="str">
        <f>IFERROR(VLOOKUP(A56,#REF!,42,0),"--")</f>
        <v>--</v>
      </c>
      <c r="AA56" s="4">
        <f t="shared" si="0"/>
        <v>0</v>
      </c>
      <c r="AB56" s="4">
        <f t="shared" si="1"/>
        <v>0</v>
      </c>
      <c r="AC56" s="8" t="str">
        <f>IFERROR(VLOOKUP(A56,January!$A:$AR,44,0),"--")</f>
        <v>--</v>
      </c>
      <c r="AD56" s="8" t="str">
        <f>IFERROR(VLOOKUP(A56,#REF!,44,0),"--")</f>
        <v>--</v>
      </c>
      <c r="AE56" s="8" t="str">
        <f>IFERROR(VLOOKUP(A56,#REF!,44,0),"--")</f>
        <v>--</v>
      </c>
      <c r="AF56" s="8" t="str">
        <f>IFERROR(VLOOKUP(A56,#REF!,44,0),"--")</f>
        <v>--</v>
      </c>
      <c r="AG56" s="8" t="str">
        <f>IFERROR(VLOOKUP(A56,#REF!,44,0),"--")</f>
        <v>--</v>
      </c>
      <c r="AH56" s="8" t="str">
        <f>IFERROR(VLOOKUP(A56,#REF!,44,0),"--")</f>
        <v>--</v>
      </c>
      <c r="AI56" s="8" t="str">
        <f>IFERROR(VLOOKUP(A56,#REF!,44,0),"--")</f>
        <v>--</v>
      </c>
      <c r="AJ56" s="8" t="str">
        <f>IFERROR(VLOOKUP(A56,#REF!,44,0),"--")</f>
        <v>--</v>
      </c>
      <c r="AK56" s="8" t="str">
        <f>IFERROR(VLOOKUP(A56,#REF!,44,0),"--")</f>
        <v>--</v>
      </c>
      <c r="AL56" s="8" t="str">
        <f>IFERROR(VLOOKUP(A56,#REF!,44,0),"--")</f>
        <v>--</v>
      </c>
      <c r="AM56" s="8" t="str">
        <f>IFERROR(VLOOKUP(A56,#REF!,44,0),"--")</f>
        <v>--</v>
      </c>
      <c r="AN56" s="8" t="str">
        <f>IFERROR(VLOOKUP(A56,#REF!,44,0),"--")</f>
        <v>--</v>
      </c>
      <c r="AO56" s="8">
        <f t="shared" si="2"/>
        <v>0</v>
      </c>
    </row>
    <row r="57" spans="1:41" x14ac:dyDescent="0.2">
      <c r="A57" s="4" t="s">
        <v>70</v>
      </c>
      <c r="B57" s="4" t="str">
        <f>IFERROR(VLOOKUP(A57,'Validation List'!$A:$O,10,0),"--")</f>
        <v>--</v>
      </c>
      <c r="C57" s="4" t="str">
        <f>IFERROR(VLOOKUP(A57,January!$A:$AS,41,0),"--")</f>
        <v>--</v>
      </c>
      <c r="D57" s="4" t="str">
        <f>IFERROR(VLOOKUP(A57,January!$A:$AS,42,0),"--")</f>
        <v>--</v>
      </c>
      <c r="E57" s="4" t="str">
        <f>IFERROR(VLOOKUP(A57,#REF!,41,0),"--")</f>
        <v>--</v>
      </c>
      <c r="F57" s="4" t="str">
        <f>IFERROR(VLOOKUP(A57,#REF!,42,0),"--")</f>
        <v>--</v>
      </c>
      <c r="G57" s="4" t="str">
        <f>IFERROR(VLOOKUP(A57,#REF!,41,0),"--")</f>
        <v>--</v>
      </c>
      <c r="H57" s="4" t="str">
        <f>IFERROR(VLOOKUP(A57,#REF!,42,0),"--")</f>
        <v>--</v>
      </c>
      <c r="I57" s="4" t="str">
        <f>IFERROR(VLOOKUP(A57,#REF!,41,0),"--")</f>
        <v>--</v>
      </c>
      <c r="J57" s="4" t="str">
        <f>IFERROR(VLOOKUP(A57,#REF!,42,0),"--")</f>
        <v>--</v>
      </c>
      <c r="K57" s="4" t="str">
        <f>IFERROR(VLOOKUP(A57,#REF!,41,0),"--")</f>
        <v>--</v>
      </c>
      <c r="L57" s="4" t="str">
        <f>IFERROR(VLOOKUP(A57,#REF!,42,0),"--")</f>
        <v>--</v>
      </c>
      <c r="M57" s="4" t="str">
        <f>IFERROR(VLOOKUP(A57,#REF!,41,0),"--")</f>
        <v>--</v>
      </c>
      <c r="N57" s="4" t="str">
        <f>IFERROR(VLOOKUP(A57,#REF!,42,0),"--")</f>
        <v>--</v>
      </c>
      <c r="O57" s="4" t="str">
        <f>IFERROR(VLOOKUP(A57,#REF!,41,0),"--")</f>
        <v>--</v>
      </c>
      <c r="P57" s="4" t="str">
        <f>IFERROR(VLOOKUP(A57,#REF!,42,0),"--")</f>
        <v>--</v>
      </c>
      <c r="Q57" s="4" t="str">
        <f>IFERROR(VLOOKUP(A57,#REF!,41,0),"--")</f>
        <v>--</v>
      </c>
      <c r="R57" s="4" t="str">
        <f>IFERROR(VLOOKUP(A57,#REF!,42,0),"--")</f>
        <v>--</v>
      </c>
      <c r="S57" s="4" t="str">
        <f>IFERROR(VLOOKUP(A57,#REF!,41,0),"--")</f>
        <v>--</v>
      </c>
      <c r="T57" s="4" t="str">
        <f>IFERROR(VLOOKUP(A57,#REF!,42,0),"--")</f>
        <v>--</v>
      </c>
      <c r="U57" s="4" t="str">
        <f>IFERROR(VLOOKUP(A57,#REF!,41,0),"--")</f>
        <v>--</v>
      </c>
      <c r="V57" s="4" t="str">
        <f>IFERROR(VLOOKUP(A57,#REF!,42,0),"--")</f>
        <v>--</v>
      </c>
      <c r="W57" s="4" t="str">
        <f>IFERROR(VLOOKUP(A57,#REF!,41,0),"--")</f>
        <v>--</v>
      </c>
      <c r="X57" s="4" t="str">
        <f>IFERROR(VLOOKUP(A57,#REF!,42,0),"--")</f>
        <v>--</v>
      </c>
      <c r="Y57" s="4" t="str">
        <f>IFERROR(VLOOKUP(A57,#REF!,41,0),"--")</f>
        <v>--</v>
      </c>
      <c r="Z57" s="4" t="str">
        <f>IFERROR(VLOOKUP(A57,#REF!,42,0),"--")</f>
        <v>--</v>
      </c>
      <c r="AA57" s="4">
        <f t="shared" si="0"/>
        <v>0</v>
      </c>
      <c r="AB57" s="4">
        <f t="shared" si="1"/>
        <v>0</v>
      </c>
      <c r="AC57" s="8" t="str">
        <f>IFERROR(VLOOKUP(A57,January!$A:$AR,44,0),"--")</f>
        <v>--</v>
      </c>
      <c r="AD57" s="8" t="str">
        <f>IFERROR(VLOOKUP(A57,#REF!,44,0),"--")</f>
        <v>--</v>
      </c>
      <c r="AE57" s="8" t="str">
        <f>IFERROR(VLOOKUP(A57,#REF!,44,0),"--")</f>
        <v>--</v>
      </c>
      <c r="AF57" s="8" t="str">
        <f>IFERROR(VLOOKUP(A57,#REF!,44,0),"--")</f>
        <v>--</v>
      </c>
      <c r="AG57" s="8" t="str">
        <f>IFERROR(VLOOKUP(A57,#REF!,44,0),"--")</f>
        <v>--</v>
      </c>
      <c r="AH57" s="8" t="str">
        <f>IFERROR(VLOOKUP(A57,#REF!,44,0),"--")</f>
        <v>--</v>
      </c>
      <c r="AI57" s="8" t="str">
        <f>IFERROR(VLOOKUP(A57,#REF!,44,0),"--")</f>
        <v>--</v>
      </c>
      <c r="AJ57" s="8" t="str">
        <f>IFERROR(VLOOKUP(A57,#REF!,44,0),"--")</f>
        <v>--</v>
      </c>
      <c r="AK57" s="8" t="str">
        <f>IFERROR(VLOOKUP(A57,#REF!,44,0),"--")</f>
        <v>--</v>
      </c>
      <c r="AL57" s="8" t="str">
        <f>IFERROR(VLOOKUP(A57,#REF!,44,0),"--")</f>
        <v>--</v>
      </c>
      <c r="AM57" s="8" t="str">
        <f>IFERROR(VLOOKUP(A57,#REF!,44,0),"--")</f>
        <v>--</v>
      </c>
      <c r="AN57" s="8" t="str">
        <f>IFERROR(VLOOKUP(A57,#REF!,44,0),"--")</f>
        <v>--</v>
      </c>
      <c r="AO57" s="8">
        <f t="shared" si="2"/>
        <v>0</v>
      </c>
    </row>
    <row r="58" spans="1:41" x14ac:dyDescent="0.2">
      <c r="A58" s="4" t="s">
        <v>71</v>
      </c>
      <c r="B58" s="4">
        <f>IFERROR(VLOOKUP(A58,'Validation List'!$A:$O,10,0),"--")</f>
        <v>0.34375</v>
      </c>
      <c r="C58" s="4" t="str">
        <f>IFERROR(VLOOKUP(A58,January!$A:$AS,41,0),"--")</f>
        <v>--</v>
      </c>
      <c r="D58" s="4" t="str">
        <f>IFERROR(VLOOKUP(A58,January!$A:$AS,42,0),"--")</f>
        <v>--</v>
      </c>
      <c r="E58" s="4" t="str">
        <f>IFERROR(VLOOKUP(A58,#REF!,41,0),"--")</f>
        <v>--</v>
      </c>
      <c r="F58" s="4" t="str">
        <f>IFERROR(VLOOKUP(A58,#REF!,42,0),"--")</f>
        <v>--</v>
      </c>
      <c r="G58" s="4" t="str">
        <f>IFERROR(VLOOKUP(A58,#REF!,41,0),"--")</f>
        <v>--</v>
      </c>
      <c r="H58" s="4" t="str">
        <f>IFERROR(VLOOKUP(A58,#REF!,42,0),"--")</f>
        <v>--</v>
      </c>
      <c r="I58" s="4" t="str">
        <f>IFERROR(VLOOKUP(A58,#REF!,41,0),"--")</f>
        <v>--</v>
      </c>
      <c r="J58" s="4" t="str">
        <f>IFERROR(VLOOKUP(A58,#REF!,42,0),"--")</f>
        <v>--</v>
      </c>
      <c r="K58" s="4" t="str">
        <f>IFERROR(VLOOKUP(A58,#REF!,41,0),"--")</f>
        <v>--</v>
      </c>
      <c r="L58" s="4" t="str">
        <f>IFERROR(VLOOKUP(A58,#REF!,42,0),"--")</f>
        <v>--</v>
      </c>
      <c r="M58" s="4" t="str">
        <f>IFERROR(VLOOKUP(A58,#REF!,41,0),"--")</f>
        <v>--</v>
      </c>
      <c r="N58" s="4" t="str">
        <f>IFERROR(VLOOKUP(A58,#REF!,42,0),"--")</f>
        <v>--</v>
      </c>
      <c r="O58" s="4" t="str">
        <f>IFERROR(VLOOKUP(A58,#REF!,41,0),"--")</f>
        <v>--</v>
      </c>
      <c r="P58" s="4" t="str">
        <f>IFERROR(VLOOKUP(A58,#REF!,42,0),"--")</f>
        <v>--</v>
      </c>
      <c r="Q58" s="4" t="str">
        <f>IFERROR(VLOOKUP(A58,#REF!,41,0),"--")</f>
        <v>--</v>
      </c>
      <c r="R58" s="4" t="str">
        <f>IFERROR(VLOOKUP(A58,#REF!,42,0),"--")</f>
        <v>--</v>
      </c>
      <c r="S58" s="4" t="str">
        <f>IFERROR(VLOOKUP(A58,#REF!,41,0),"--")</f>
        <v>--</v>
      </c>
      <c r="T58" s="4" t="str">
        <f>IFERROR(VLOOKUP(A58,#REF!,42,0),"--")</f>
        <v>--</v>
      </c>
      <c r="U58" s="4" t="str">
        <f>IFERROR(VLOOKUP(A58,#REF!,41,0),"--")</f>
        <v>--</v>
      </c>
      <c r="V58" s="4" t="str">
        <f>IFERROR(VLOOKUP(A58,#REF!,42,0),"--")</f>
        <v>--</v>
      </c>
      <c r="W58" s="4" t="str">
        <f>IFERROR(VLOOKUP(A58,#REF!,41,0),"--")</f>
        <v>--</v>
      </c>
      <c r="X58" s="4" t="str">
        <f>IFERROR(VLOOKUP(A58,#REF!,42,0),"--")</f>
        <v>--</v>
      </c>
      <c r="Y58" s="4" t="str">
        <f>IFERROR(VLOOKUP(A58,#REF!,41,0),"--")</f>
        <v>--</v>
      </c>
      <c r="Z58" s="4" t="str">
        <f>IFERROR(VLOOKUP(A58,#REF!,42,0),"--")</f>
        <v>--</v>
      </c>
      <c r="AA58" s="4">
        <f t="shared" si="0"/>
        <v>0</v>
      </c>
      <c r="AB58" s="4">
        <f t="shared" si="1"/>
        <v>0</v>
      </c>
      <c r="AC58" s="8" t="str">
        <f>IFERROR(VLOOKUP(A58,January!$A:$AR,44,0),"--")</f>
        <v>--</v>
      </c>
      <c r="AD58" s="8" t="str">
        <f>IFERROR(VLOOKUP(A58,#REF!,44,0),"--")</f>
        <v>--</v>
      </c>
      <c r="AE58" s="8" t="str">
        <f>IFERROR(VLOOKUP(A58,#REF!,44,0),"--")</f>
        <v>--</v>
      </c>
      <c r="AF58" s="8" t="str">
        <f>IFERROR(VLOOKUP(A58,#REF!,44,0),"--")</f>
        <v>--</v>
      </c>
      <c r="AG58" s="8" t="str">
        <f>IFERROR(VLOOKUP(A58,#REF!,44,0),"--")</f>
        <v>--</v>
      </c>
      <c r="AH58" s="8" t="str">
        <f>IFERROR(VLOOKUP(A58,#REF!,44,0),"--")</f>
        <v>--</v>
      </c>
      <c r="AI58" s="8" t="str">
        <f>IFERROR(VLOOKUP(A58,#REF!,44,0),"--")</f>
        <v>--</v>
      </c>
      <c r="AJ58" s="8" t="str">
        <f>IFERROR(VLOOKUP(A58,#REF!,44,0),"--")</f>
        <v>--</v>
      </c>
      <c r="AK58" s="8" t="str">
        <f>IFERROR(VLOOKUP(A58,#REF!,44,0),"--")</f>
        <v>--</v>
      </c>
      <c r="AL58" s="8" t="str">
        <f>IFERROR(VLOOKUP(A58,#REF!,44,0),"--")</f>
        <v>--</v>
      </c>
      <c r="AM58" s="8" t="str">
        <f>IFERROR(VLOOKUP(A58,#REF!,44,0),"--")</f>
        <v>--</v>
      </c>
      <c r="AN58" s="8" t="str">
        <f>IFERROR(VLOOKUP(A58,#REF!,44,0),"--")</f>
        <v>--</v>
      </c>
      <c r="AO58" s="8">
        <f t="shared" si="2"/>
        <v>0</v>
      </c>
    </row>
    <row r="59" spans="1:41" x14ac:dyDescent="0.2">
      <c r="A59" s="4" t="s">
        <v>72</v>
      </c>
      <c r="B59" s="4" t="str">
        <f>IFERROR(VLOOKUP(A59,'Validation List'!$A:$O,10,0),"--")</f>
        <v>--</v>
      </c>
      <c r="C59" s="4" t="str">
        <f>IFERROR(VLOOKUP(A59,January!$A:$AS,41,0),"--")</f>
        <v>--</v>
      </c>
      <c r="D59" s="4" t="str">
        <f>IFERROR(VLOOKUP(A59,January!$A:$AS,42,0),"--")</f>
        <v>--</v>
      </c>
      <c r="E59" s="4" t="str">
        <f>IFERROR(VLOOKUP(A59,#REF!,41,0),"--")</f>
        <v>--</v>
      </c>
      <c r="F59" s="4" t="str">
        <f>IFERROR(VLOOKUP(A59,#REF!,42,0),"--")</f>
        <v>--</v>
      </c>
      <c r="G59" s="4" t="str">
        <f>IFERROR(VLOOKUP(A59,#REF!,41,0),"--")</f>
        <v>--</v>
      </c>
      <c r="H59" s="4" t="str">
        <f>IFERROR(VLOOKUP(A59,#REF!,42,0),"--")</f>
        <v>--</v>
      </c>
      <c r="I59" s="4" t="str">
        <f>IFERROR(VLOOKUP(A59,#REF!,41,0),"--")</f>
        <v>--</v>
      </c>
      <c r="J59" s="4" t="str">
        <f>IFERROR(VLOOKUP(A59,#REF!,42,0),"--")</f>
        <v>--</v>
      </c>
      <c r="K59" s="4" t="str">
        <f>IFERROR(VLOOKUP(A59,#REF!,41,0),"--")</f>
        <v>--</v>
      </c>
      <c r="L59" s="4" t="str">
        <f>IFERROR(VLOOKUP(A59,#REF!,42,0),"--")</f>
        <v>--</v>
      </c>
      <c r="M59" s="4" t="str">
        <f>IFERROR(VLOOKUP(A59,#REF!,41,0),"--")</f>
        <v>--</v>
      </c>
      <c r="N59" s="4" t="str">
        <f>IFERROR(VLOOKUP(A59,#REF!,42,0),"--")</f>
        <v>--</v>
      </c>
      <c r="O59" s="4" t="str">
        <f>IFERROR(VLOOKUP(A59,#REF!,41,0),"--")</f>
        <v>--</v>
      </c>
      <c r="P59" s="4" t="str">
        <f>IFERROR(VLOOKUP(A59,#REF!,42,0),"--")</f>
        <v>--</v>
      </c>
      <c r="Q59" s="4" t="str">
        <f>IFERROR(VLOOKUP(A59,#REF!,41,0),"--")</f>
        <v>--</v>
      </c>
      <c r="R59" s="4" t="str">
        <f>IFERROR(VLOOKUP(A59,#REF!,42,0),"--")</f>
        <v>--</v>
      </c>
      <c r="S59" s="4" t="str">
        <f>IFERROR(VLOOKUP(A59,#REF!,41,0),"--")</f>
        <v>--</v>
      </c>
      <c r="T59" s="4" t="str">
        <f>IFERROR(VLOOKUP(A59,#REF!,42,0),"--")</f>
        <v>--</v>
      </c>
      <c r="U59" s="4" t="str">
        <f>IFERROR(VLOOKUP(A59,#REF!,41,0),"--")</f>
        <v>--</v>
      </c>
      <c r="V59" s="4" t="str">
        <f>IFERROR(VLOOKUP(A59,#REF!,42,0),"--")</f>
        <v>--</v>
      </c>
      <c r="W59" s="4" t="str">
        <f>IFERROR(VLOOKUP(A59,#REF!,41,0),"--")</f>
        <v>--</v>
      </c>
      <c r="X59" s="4" t="str">
        <f>IFERROR(VLOOKUP(A59,#REF!,42,0),"--")</f>
        <v>--</v>
      </c>
      <c r="Y59" s="4" t="str">
        <f>IFERROR(VLOOKUP(A59,#REF!,41,0),"--")</f>
        <v>--</v>
      </c>
      <c r="Z59" s="4" t="str">
        <f>IFERROR(VLOOKUP(A59,#REF!,42,0),"--")</f>
        <v>--</v>
      </c>
      <c r="AA59" s="4">
        <f t="shared" si="0"/>
        <v>0</v>
      </c>
      <c r="AB59" s="4">
        <f t="shared" si="1"/>
        <v>0</v>
      </c>
      <c r="AC59" s="8" t="str">
        <f>IFERROR(VLOOKUP(A59,January!$A:$AR,44,0),"--")</f>
        <v>--</v>
      </c>
      <c r="AD59" s="8" t="str">
        <f>IFERROR(VLOOKUP(A59,#REF!,44,0),"--")</f>
        <v>--</v>
      </c>
      <c r="AE59" s="8" t="str">
        <f>IFERROR(VLOOKUP(A59,#REF!,44,0),"--")</f>
        <v>--</v>
      </c>
      <c r="AF59" s="8" t="str">
        <f>IFERROR(VLOOKUP(A59,#REF!,44,0),"--")</f>
        <v>--</v>
      </c>
      <c r="AG59" s="8" t="str">
        <f>IFERROR(VLOOKUP(A59,#REF!,44,0),"--")</f>
        <v>--</v>
      </c>
      <c r="AH59" s="8" t="str">
        <f>IFERROR(VLOOKUP(A59,#REF!,44,0),"--")</f>
        <v>--</v>
      </c>
      <c r="AI59" s="8" t="str">
        <f>IFERROR(VLOOKUP(A59,#REF!,44,0),"--")</f>
        <v>--</v>
      </c>
      <c r="AJ59" s="8" t="str">
        <f>IFERROR(VLOOKUP(A59,#REF!,44,0),"--")</f>
        <v>--</v>
      </c>
      <c r="AK59" s="8" t="str">
        <f>IFERROR(VLOOKUP(A59,#REF!,44,0),"--")</f>
        <v>--</v>
      </c>
      <c r="AL59" s="8" t="str">
        <f>IFERROR(VLOOKUP(A59,#REF!,44,0),"--")</f>
        <v>--</v>
      </c>
      <c r="AM59" s="8" t="str">
        <f>IFERROR(VLOOKUP(A59,#REF!,44,0),"--")</f>
        <v>--</v>
      </c>
      <c r="AN59" s="8" t="str">
        <f>IFERROR(VLOOKUP(A59,#REF!,44,0),"--")</f>
        <v>--</v>
      </c>
      <c r="AO59" s="8">
        <f t="shared" si="2"/>
        <v>0</v>
      </c>
    </row>
    <row r="60" spans="1:41" x14ac:dyDescent="0.2">
      <c r="A60" s="4" t="s">
        <v>73</v>
      </c>
      <c r="B60" s="4" t="str">
        <f>IFERROR(VLOOKUP(A60,'Validation List'!$A:$O,10,0),"--")</f>
        <v>--</v>
      </c>
      <c r="C60" s="4" t="str">
        <f>IFERROR(VLOOKUP(A60,January!$A:$AS,41,0),"--")</f>
        <v>--</v>
      </c>
      <c r="D60" s="4" t="str">
        <f>IFERROR(VLOOKUP(A60,January!$A:$AS,42,0),"--")</f>
        <v>--</v>
      </c>
      <c r="E60" s="4" t="str">
        <f>IFERROR(VLOOKUP(A60,#REF!,41,0),"--")</f>
        <v>--</v>
      </c>
      <c r="F60" s="4" t="str">
        <f>IFERROR(VLOOKUP(A60,#REF!,42,0),"--")</f>
        <v>--</v>
      </c>
      <c r="G60" s="4" t="str">
        <f>IFERROR(VLOOKUP(A60,#REF!,41,0),"--")</f>
        <v>--</v>
      </c>
      <c r="H60" s="4" t="str">
        <f>IFERROR(VLOOKUP(A60,#REF!,42,0),"--")</f>
        <v>--</v>
      </c>
      <c r="I60" s="4" t="str">
        <f>IFERROR(VLOOKUP(A60,#REF!,41,0),"--")</f>
        <v>--</v>
      </c>
      <c r="J60" s="4" t="str">
        <f>IFERROR(VLOOKUP(A60,#REF!,42,0),"--")</f>
        <v>--</v>
      </c>
      <c r="K60" s="4" t="str">
        <f>IFERROR(VLOOKUP(A60,#REF!,41,0),"--")</f>
        <v>--</v>
      </c>
      <c r="L60" s="4" t="str">
        <f>IFERROR(VLOOKUP(A60,#REF!,42,0),"--")</f>
        <v>--</v>
      </c>
      <c r="M60" s="4" t="str">
        <f>IFERROR(VLOOKUP(A60,#REF!,41,0),"--")</f>
        <v>--</v>
      </c>
      <c r="N60" s="4" t="str">
        <f>IFERROR(VLOOKUP(A60,#REF!,42,0),"--")</f>
        <v>--</v>
      </c>
      <c r="O60" s="4" t="str">
        <f>IFERROR(VLOOKUP(A60,#REF!,41,0),"--")</f>
        <v>--</v>
      </c>
      <c r="P60" s="4" t="str">
        <f>IFERROR(VLOOKUP(A60,#REF!,42,0),"--")</f>
        <v>--</v>
      </c>
      <c r="Q60" s="4" t="str">
        <f>IFERROR(VLOOKUP(A60,#REF!,41,0),"--")</f>
        <v>--</v>
      </c>
      <c r="R60" s="4" t="str">
        <f>IFERROR(VLOOKUP(A60,#REF!,42,0),"--")</f>
        <v>--</v>
      </c>
      <c r="S60" s="4" t="str">
        <f>IFERROR(VLOOKUP(A60,#REF!,41,0),"--")</f>
        <v>--</v>
      </c>
      <c r="T60" s="4" t="str">
        <f>IFERROR(VLOOKUP(A60,#REF!,42,0),"--")</f>
        <v>--</v>
      </c>
      <c r="U60" s="4" t="str">
        <f>IFERROR(VLOOKUP(A60,#REF!,41,0),"--")</f>
        <v>--</v>
      </c>
      <c r="V60" s="4" t="str">
        <f>IFERROR(VLOOKUP(A60,#REF!,42,0),"--")</f>
        <v>--</v>
      </c>
      <c r="W60" s="4" t="str">
        <f>IFERROR(VLOOKUP(A60,#REF!,41,0),"--")</f>
        <v>--</v>
      </c>
      <c r="X60" s="4" t="str">
        <f>IFERROR(VLOOKUP(A60,#REF!,42,0),"--")</f>
        <v>--</v>
      </c>
      <c r="Y60" s="4" t="str">
        <f>IFERROR(VLOOKUP(A60,#REF!,41,0),"--")</f>
        <v>--</v>
      </c>
      <c r="Z60" s="4" t="str">
        <f>IFERROR(VLOOKUP(A60,#REF!,42,0),"--")</f>
        <v>--</v>
      </c>
      <c r="AA60" s="4">
        <f t="shared" si="0"/>
        <v>0</v>
      </c>
      <c r="AB60" s="4">
        <f t="shared" si="1"/>
        <v>0</v>
      </c>
      <c r="AC60" s="8" t="str">
        <f>IFERROR(VLOOKUP(A60,January!$A:$AR,44,0),"--")</f>
        <v>--</v>
      </c>
      <c r="AD60" s="8" t="str">
        <f>IFERROR(VLOOKUP(A60,#REF!,44,0),"--")</f>
        <v>--</v>
      </c>
      <c r="AE60" s="8" t="str">
        <f>IFERROR(VLOOKUP(A60,#REF!,44,0),"--")</f>
        <v>--</v>
      </c>
      <c r="AF60" s="8" t="str">
        <f>IFERROR(VLOOKUP(A60,#REF!,44,0),"--")</f>
        <v>--</v>
      </c>
      <c r="AG60" s="8" t="str">
        <f>IFERROR(VLOOKUP(A60,#REF!,44,0),"--")</f>
        <v>--</v>
      </c>
      <c r="AH60" s="8" t="str">
        <f>IFERROR(VLOOKUP(A60,#REF!,44,0),"--")</f>
        <v>--</v>
      </c>
      <c r="AI60" s="8" t="str">
        <f>IFERROR(VLOOKUP(A60,#REF!,44,0),"--")</f>
        <v>--</v>
      </c>
      <c r="AJ60" s="8" t="str">
        <f>IFERROR(VLOOKUP(A60,#REF!,44,0),"--")</f>
        <v>--</v>
      </c>
      <c r="AK60" s="8" t="str">
        <f>IFERROR(VLOOKUP(A60,#REF!,44,0),"--")</f>
        <v>--</v>
      </c>
      <c r="AL60" s="8" t="str">
        <f>IFERROR(VLOOKUP(A60,#REF!,44,0),"--")</f>
        <v>--</v>
      </c>
      <c r="AM60" s="8" t="str">
        <f>IFERROR(VLOOKUP(A60,#REF!,44,0),"--")</f>
        <v>--</v>
      </c>
      <c r="AN60" s="8" t="str">
        <f>IFERROR(VLOOKUP(A60,#REF!,44,0),"--")</f>
        <v>--</v>
      </c>
      <c r="AO60" s="8">
        <f t="shared" si="2"/>
        <v>0</v>
      </c>
    </row>
    <row r="61" spans="1:41" x14ac:dyDescent="0.2">
      <c r="A61" s="4" t="s">
        <v>74</v>
      </c>
      <c r="B61" s="4" t="str">
        <f>IFERROR(VLOOKUP(A61,'Validation List'!$A:$O,10,0),"--")</f>
        <v>--</v>
      </c>
      <c r="C61" s="4" t="str">
        <f>IFERROR(VLOOKUP(A61,January!$A:$AS,41,0),"--")</f>
        <v>--</v>
      </c>
      <c r="D61" s="4" t="str">
        <f>IFERROR(VLOOKUP(A61,January!$A:$AS,42,0),"--")</f>
        <v>--</v>
      </c>
      <c r="E61" s="4" t="str">
        <f>IFERROR(VLOOKUP(A61,#REF!,41,0),"--")</f>
        <v>--</v>
      </c>
      <c r="F61" s="4" t="str">
        <f>IFERROR(VLOOKUP(A61,#REF!,42,0),"--")</f>
        <v>--</v>
      </c>
      <c r="G61" s="4" t="str">
        <f>IFERROR(VLOOKUP(A61,#REF!,41,0),"--")</f>
        <v>--</v>
      </c>
      <c r="H61" s="4" t="str">
        <f>IFERROR(VLOOKUP(A61,#REF!,42,0),"--")</f>
        <v>--</v>
      </c>
      <c r="I61" s="4" t="str">
        <f>IFERROR(VLOOKUP(A61,#REF!,41,0),"--")</f>
        <v>--</v>
      </c>
      <c r="J61" s="4" t="str">
        <f>IFERROR(VLOOKUP(A61,#REF!,42,0),"--")</f>
        <v>--</v>
      </c>
      <c r="K61" s="4" t="str">
        <f>IFERROR(VLOOKUP(A61,#REF!,41,0),"--")</f>
        <v>--</v>
      </c>
      <c r="L61" s="4" t="str">
        <f>IFERROR(VLOOKUP(A61,#REF!,42,0),"--")</f>
        <v>--</v>
      </c>
      <c r="M61" s="4" t="str">
        <f>IFERROR(VLOOKUP(A61,#REF!,41,0),"--")</f>
        <v>--</v>
      </c>
      <c r="N61" s="4" t="str">
        <f>IFERROR(VLOOKUP(A61,#REF!,42,0),"--")</f>
        <v>--</v>
      </c>
      <c r="O61" s="4" t="str">
        <f>IFERROR(VLOOKUP(A61,#REF!,41,0),"--")</f>
        <v>--</v>
      </c>
      <c r="P61" s="4" t="str">
        <f>IFERROR(VLOOKUP(A61,#REF!,42,0),"--")</f>
        <v>--</v>
      </c>
      <c r="Q61" s="4" t="str">
        <f>IFERROR(VLOOKUP(A61,#REF!,41,0),"--")</f>
        <v>--</v>
      </c>
      <c r="R61" s="4" t="str">
        <f>IFERROR(VLOOKUP(A61,#REF!,42,0),"--")</f>
        <v>--</v>
      </c>
      <c r="S61" s="4" t="str">
        <f>IFERROR(VLOOKUP(A61,#REF!,41,0),"--")</f>
        <v>--</v>
      </c>
      <c r="T61" s="4" t="str">
        <f>IFERROR(VLOOKUP(A61,#REF!,42,0),"--")</f>
        <v>--</v>
      </c>
      <c r="U61" s="4" t="str">
        <f>IFERROR(VLOOKUP(A61,#REF!,41,0),"--")</f>
        <v>--</v>
      </c>
      <c r="V61" s="4" t="str">
        <f>IFERROR(VLOOKUP(A61,#REF!,42,0),"--")</f>
        <v>--</v>
      </c>
      <c r="W61" s="4" t="str">
        <f>IFERROR(VLOOKUP(A61,#REF!,41,0),"--")</f>
        <v>--</v>
      </c>
      <c r="X61" s="4" t="str">
        <f>IFERROR(VLOOKUP(A61,#REF!,42,0),"--")</f>
        <v>--</v>
      </c>
      <c r="Y61" s="4" t="str">
        <f>IFERROR(VLOOKUP(A61,#REF!,41,0),"--")</f>
        <v>--</v>
      </c>
      <c r="Z61" s="4" t="str">
        <f>IFERROR(VLOOKUP(A61,#REF!,42,0),"--")</f>
        <v>--</v>
      </c>
      <c r="AA61" s="4">
        <f t="shared" si="0"/>
        <v>0</v>
      </c>
      <c r="AB61" s="4">
        <f t="shared" si="1"/>
        <v>0</v>
      </c>
      <c r="AC61" s="8" t="str">
        <f>IFERROR(VLOOKUP(A61,January!$A:$AR,44,0),"--")</f>
        <v>--</v>
      </c>
      <c r="AD61" s="8" t="str">
        <f>IFERROR(VLOOKUP(A61,#REF!,44,0),"--")</f>
        <v>--</v>
      </c>
      <c r="AE61" s="8" t="str">
        <f>IFERROR(VLOOKUP(A61,#REF!,44,0),"--")</f>
        <v>--</v>
      </c>
      <c r="AF61" s="8" t="str">
        <f>IFERROR(VLOOKUP(A61,#REF!,44,0),"--")</f>
        <v>--</v>
      </c>
      <c r="AG61" s="8" t="str">
        <f>IFERROR(VLOOKUP(A61,#REF!,44,0),"--")</f>
        <v>--</v>
      </c>
      <c r="AH61" s="8" t="str">
        <f>IFERROR(VLOOKUP(A61,#REF!,44,0),"--")</f>
        <v>--</v>
      </c>
      <c r="AI61" s="8" t="str">
        <f>IFERROR(VLOOKUP(A61,#REF!,44,0),"--")</f>
        <v>--</v>
      </c>
      <c r="AJ61" s="8" t="str">
        <f>IFERROR(VLOOKUP(A61,#REF!,44,0),"--")</f>
        <v>--</v>
      </c>
      <c r="AK61" s="8" t="str">
        <f>IFERROR(VLOOKUP(A61,#REF!,44,0),"--")</f>
        <v>--</v>
      </c>
      <c r="AL61" s="8" t="str">
        <f>IFERROR(VLOOKUP(A61,#REF!,44,0),"--")</f>
        <v>--</v>
      </c>
      <c r="AM61" s="8" t="str">
        <f>IFERROR(VLOOKUP(A61,#REF!,44,0),"--")</f>
        <v>--</v>
      </c>
      <c r="AN61" s="8" t="str">
        <f>IFERROR(VLOOKUP(A61,#REF!,44,0),"--")</f>
        <v>--</v>
      </c>
      <c r="AO61" s="8">
        <f t="shared" si="2"/>
        <v>0</v>
      </c>
    </row>
    <row r="62" spans="1:41" x14ac:dyDescent="0.2">
      <c r="A62" s="4" t="s">
        <v>75</v>
      </c>
      <c r="B62" s="4" t="str">
        <f>IFERROR(VLOOKUP(A62,'Validation List'!$A:$O,10,0),"--")</f>
        <v>--</v>
      </c>
      <c r="C62" s="4" t="str">
        <f>IFERROR(VLOOKUP(A62,January!$A:$AS,41,0),"--")</f>
        <v>--</v>
      </c>
      <c r="D62" s="4" t="str">
        <f>IFERROR(VLOOKUP(A62,January!$A:$AS,42,0),"--")</f>
        <v>--</v>
      </c>
      <c r="E62" s="4" t="str">
        <f>IFERROR(VLOOKUP(A62,#REF!,41,0),"--")</f>
        <v>--</v>
      </c>
      <c r="F62" s="4" t="str">
        <f>IFERROR(VLOOKUP(A62,#REF!,42,0),"--")</f>
        <v>--</v>
      </c>
      <c r="G62" s="4" t="str">
        <f>IFERROR(VLOOKUP(A62,#REF!,41,0),"--")</f>
        <v>--</v>
      </c>
      <c r="H62" s="4" t="str">
        <f>IFERROR(VLOOKUP(A62,#REF!,42,0),"--")</f>
        <v>--</v>
      </c>
      <c r="I62" s="4" t="str">
        <f>IFERROR(VLOOKUP(A62,#REF!,41,0),"--")</f>
        <v>--</v>
      </c>
      <c r="J62" s="4" t="str">
        <f>IFERROR(VLOOKUP(A62,#REF!,42,0),"--")</f>
        <v>--</v>
      </c>
      <c r="K62" s="4" t="str">
        <f>IFERROR(VLOOKUP(A62,#REF!,41,0),"--")</f>
        <v>--</v>
      </c>
      <c r="L62" s="4" t="str">
        <f>IFERROR(VLOOKUP(A62,#REF!,42,0),"--")</f>
        <v>--</v>
      </c>
      <c r="M62" s="4" t="str">
        <f>IFERROR(VLOOKUP(A62,#REF!,41,0),"--")</f>
        <v>--</v>
      </c>
      <c r="N62" s="4" t="str">
        <f>IFERROR(VLOOKUP(A62,#REF!,42,0),"--")</f>
        <v>--</v>
      </c>
      <c r="O62" s="4" t="str">
        <f>IFERROR(VLOOKUP(A62,#REF!,41,0),"--")</f>
        <v>--</v>
      </c>
      <c r="P62" s="4" t="str">
        <f>IFERROR(VLOOKUP(A62,#REF!,42,0),"--")</f>
        <v>--</v>
      </c>
      <c r="Q62" s="4" t="str">
        <f>IFERROR(VLOOKUP(A62,#REF!,41,0),"--")</f>
        <v>--</v>
      </c>
      <c r="R62" s="4" t="str">
        <f>IFERROR(VLOOKUP(A62,#REF!,42,0),"--")</f>
        <v>--</v>
      </c>
      <c r="S62" s="4" t="str">
        <f>IFERROR(VLOOKUP(A62,#REF!,41,0),"--")</f>
        <v>--</v>
      </c>
      <c r="T62" s="4" t="str">
        <f>IFERROR(VLOOKUP(A62,#REF!,42,0),"--")</f>
        <v>--</v>
      </c>
      <c r="U62" s="4" t="str">
        <f>IFERROR(VLOOKUP(A62,#REF!,41,0),"--")</f>
        <v>--</v>
      </c>
      <c r="V62" s="4" t="str">
        <f>IFERROR(VLOOKUP(A62,#REF!,42,0),"--")</f>
        <v>--</v>
      </c>
      <c r="W62" s="4" t="str">
        <f>IFERROR(VLOOKUP(A62,#REF!,41,0),"--")</f>
        <v>--</v>
      </c>
      <c r="X62" s="4" t="str">
        <f>IFERROR(VLOOKUP(A62,#REF!,42,0),"--")</f>
        <v>--</v>
      </c>
      <c r="Y62" s="4" t="str">
        <f>IFERROR(VLOOKUP(A62,#REF!,41,0),"--")</f>
        <v>--</v>
      </c>
      <c r="Z62" s="4" t="str">
        <f>IFERROR(VLOOKUP(A62,#REF!,42,0),"--")</f>
        <v>--</v>
      </c>
      <c r="AA62" s="4">
        <f t="shared" si="0"/>
        <v>0</v>
      </c>
      <c r="AB62" s="4">
        <f t="shared" si="1"/>
        <v>0</v>
      </c>
      <c r="AC62" s="8" t="str">
        <f>IFERROR(VLOOKUP(A62,January!$A:$AR,44,0),"--")</f>
        <v>--</v>
      </c>
      <c r="AD62" s="8" t="str">
        <f>IFERROR(VLOOKUP(A62,#REF!,44,0),"--")</f>
        <v>--</v>
      </c>
      <c r="AE62" s="8" t="str">
        <f>IFERROR(VLOOKUP(A62,#REF!,44,0),"--")</f>
        <v>--</v>
      </c>
      <c r="AF62" s="8" t="str">
        <f>IFERROR(VLOOKUP(A62,#REF!,44,0),"--")</f>
        <v>--</v>
      </c>
      <c r="AG62" s="8" t="str">
        <f>IFERROR(VLOOKUP(A62,#REF!,44,0),"--")</f>
        <v>--</v>
      </c>
      <c r="AH62" s="8" t="str">
        <f>IFERROR(VLOOKUP(A62,#REF!,44,0),"--")</f>
        <v>--</v>
      </c>
      <c r="AI62" s="8" t="str">
        <f>IFERROR(VLOOKUP(A62,#REF!,44,0),"--")</f>
        <v>--</v>
      </c>
      <c r="AJ62" s="8" t="str">
        <f>IFERROR(VLOOKUP(A62,#REF!,44,0),"--")</f>
        <v>--</v>
      </c>
      <c r="AK62" s="8" t="str">
        <f>IFERROR(VLOOKUP(A62,#REF!,44,0),"--")</f>
        <v>--</v>
      </c>
      <c r="AL62" s="8" t="str">
        <f>IFERROR(VLOOKUP(A62,#REF!,44,0),"--")</f>
        <v>--</v>
      </c>
      <c r="AM62" s="8" t="str">
        <f>IFERROR(VLOOKUP(A62,#REF!,44,0),"--")</f>
        <v>--</v>
      </c>
      <c r="AN62" s="8" t="str">
        <f>IFERROR(VLOOKUP(A62,#REF!,44,0),"--")</f>
        <v>--</v>
      </c>
      <c r="AO62" s="8">
        <f t="shared" si="2"/>
        <v>0</v>
      </c>
    </row>
    <row r="63" spans="1:41" x14ac:dyDescent="0.2">
      <c r="A63" s="4" t="s">
        <v>76</v>
      </c>
      <c r="B63" s="4" t="str">
        <f>IFERROR(VLOOKUP(A63,'Validation List'!$A:$O,10,0),"--")</f>
        <v>--</v>
      </c>
      <c r="C63" s="4" t="str">
        <f>IFERROR(VLOOKUP(A63,January!$A:$AS,41,0),"--")</f>
        <v>--</v>
      </c>
      <c r="D63" s="4" t="str">
        <f>IFERROR(VLOOKUP(A63,January!$A:$AS,42,0),"--")</f>
        <v>--</v>
      </c>
      <c r="E63" s="4" t="str">
        <f>IFERROR(VLOOKUP(A63,#REF!,41,0),"--")</f>
        <v>--</v>
      </c>
      <c r="F63" s="4" t="str">
        <f>IFERROR(VLOOKUP(A63,#REF!,42,0),"--")</f>
        <v>--</v>
      </c>
      <c r="G63" s="4" t="str">
        <f>IFERROR(VLOOKUP(A63,#REF!,41,0),"--")</f>
        <v>--</v>
      </c>
      <c r="H63" s="4" t="str">
        <f>IFERROR(VLOOKUP(A63,#REF!,42,0),"--")</f>
        <v>--</v>
      </c>
      <c r="I63" s="4" t="str">
        <f>IFERROR(VLOOKUP(A63,#REF!,41,0),"--")</f>
        <v>--</v>
      </c>
      <c r="J63" s="4" t="str">
        <f>IFERROR(VLOOKUP(A63,#REF!,42,0),"--")</f>
        <v>--</v>
      </c>
      <c r="K63" s="4" t="str">
        <f>IFERROR(VLOOKUP(A63,#REF!,41,0),"--")</f>
        <v>--</v>
      </c>
      <c r="L63" s="4" t="str">
        <f>IFERROR(VLOOKUP(A63,#REF!,42,0),"--")</f>
        <v>--</v>
      </c>
      <c r="M63" s="4" t="str">
        <f>IFERROR(VLOOKUP(A63,#REF!,41,0),"--")</f>
        <v>--</v>
      </c>
      <c r="N63" s="4" t="str">
        <f>IFERROR(VLOOKUP(A63,#REF!,42,0),"--")</f>
        <v>--</v>
      </c>
      <c r="O63" s="4" t="str">
        <f>IFERROR(VLOOKUP(A63,#REF!,41,0),"--")</f>
        <v>--</v>
      </c>
      <c r="P63" s="4" t="str">
        <f>IFERROR(VLOOKUP(A63,#REF!,42,0),"--")</f>
        <v>--</v>
      </c>
      <c r="Q63" s="4" t="str">
        <f>IFERROR(VLOOKUP(A63,#REF!,41,0),"--")</f>
        <v>--</v>
      </c>
      <c r="R63" s="4" t="str">
        <f>IFERROR(VLOOKUP(A63,#REF!,42,0),"--")</f>
        <v>--</v>
      </c>
      <c r="S63" s="4" t="str">
        <f>IFERROR(VLOOKUP(A63,#REF!,41,0),"--")</f>
        <v>--</v>
      </c>
      <c r="T63" s="4" t="str">
        <f>IFERROR(VLOOKUP(A63,#REF!,42,0),"--")</f>
        <v>--</v>
      </c>
      <c r="U63" s="4" t="str">
        <f>IFERROR(VLOOKUP(A63,#REF!,41,0),"--")</f>
        <v>--</v>
      </c>
      <c r="V63" s="4" t="str">
        <f>IFERROR(VLOOKUP(A63,#REF!,42,0),"--")</f>
        <v>--</v>
      </c>
      <c r="W63" s="4" t="str">
        <f>IFERROR(VLOOKUP(A63,#REF!,41,0),"--")</f>
        <v>--</v>
      </c>
      <c r="X63" s="4" t="str">
        <f>IFERROR(VLOOKUP(A63,#REF!,42,0),"--")</f>
        <v>--</v>
      </c>
      <c r="Y63" s="4" t="str">
        <f>IFERROR(VLOOKUP(A63,#REF!,41,0),"--")</f>
        <v>--</v>
      </c>
      <c r="Z63" s="4" t="str">
        <f>IFERROR(VLOOKUP(A63,#REF!,42,0),"--")</f>
        <v>--</v>
      </c>
      <c r="AA63" s="4">
        <f t="shared" si="0"/>
        <v>0</v>
      </c>
      <c r="AB63" s="4">
        <f t="shared" si="1"/>
        <v>0</v>
      </c>
      <c r="AC63" s="8" t="str">
        <f>IFERROR(VLOOKUP(A63,January!$A:$AR,44,0),"--")</f>
        <v>--</v>
      </c>
      <c r="AD63" s="8" t="str">
        <f>IFERROR(VLOOKUP(A63,#REF!,44,0),"--")</f>
        <v>--</v>
      </c>
      <c r="AE63" s="8" t="str">
        <f>IFERROR(VLOOKUP(A63,#REF!,44,0),"--")</f>
        <v>--</v>
      </c>
      <c r="AF63" s="8" t="str">
        <f>IFERROR(VLOOKUP(A63,#REF!,44,0),"--")</f>
        <v>--</v>
      </c>
      <c r="AG63" s="8" t="str">
        <f>IFERROR(VLOOKUP(A63,#REF!,44,0),"--")</f>
        <v>--</v>
      </c>
      <c r="AH63" s="8" t="str">
        <f>IFERROR(VLOOKUP(A63,#REF!,44,0),"--")</f>
        <v>--</v>
      </c>
      <c r="AI63" s="8" t="str">
        <f>IFERROR(VLOOKUP(A63,#REF!,44,0),"--")</f>
        <v>--</v>
      </c>
      <c r="AJ63" s="8" t="str">
        <f>IFERROR(VLOOKUP(A63,#REF!,44,0),"--")</f>
        <v>--</v>
      </c>
      <c r="AK63" s="8" t="str">
        <f>IFERROR(VLOOKUP(A63,#REF!,44,0),"--")</f>
        <v>--</v>
      </c>
      <c r="AL63" s="8" t="str">
        <f>IFERROR(VLOOKUP(A63,#REF!,44,0),"--")</f>
        <v>--</v>
      </c>
      <c r="AM63" s="8" t="str">
        <f>IFERROR(VLOOKUP(A63,#REF!,44,0),"--")</f>
        <v>--</v>
      </c>
      <c r="AN63" s="8" t="str">
        <f>IFERROR(VLOOKUP(A63,#REF!,44,0),"--")</f>
        <v>--</v>
      </c>
      <c r="AO63" s="8">
        <f t="shared" si="2"/>
        <v>0</v>
      </c>
    </row>
    <row r="64" spans="1:41" x14ac:dyDescent="0.2">
      <c r="A64" s="4" t="s">
        <v>77</v>
      </c>
      <c r="B64" s="4" t="str">
        <f>IFERROR(VLOOKUP(A64,'Validation List'!$A:$O,10,0),"--")</f>
        <v>--</v>
      </c>
      <c r="C64" s="4" t="str">
        <f>IFERROR(VLOOKUP(A64,January!$A:$AS,41,0),"--")</f>
        <v>--</v>
      </c>
      <c r="D64" s="4" t="str">
        <f>IFERROR(VLOOKUP(A64,January!$A:$AS,42,0),"--")</f>
        <v>--</v>
      </c>
      <c r="E64" s="4" t="str">
        <f>IFERROR(VLOOKUP(A64,#REF!,41,0),"--")</f>
        <v>--</v>
      </c>
      <c r="F64" s="4" t="str">
        <f>IFERROR(VLOOKUP(A64,#REF!,42,0),"--")</f>
        <v>--</v>
      </c>
      <c r="G64" s="4" t="str">
        <f>IFERROR(VLOOKUP(A64,#REF!,41,0),"--")</f>
        <v>--</v>
      </c>
      <c r="H64" s="4" t="str">
        <f>IFERROR(VLOOKUP(A64,#REF!,42,0),"--")</f>
        <v>--</v>
      </c>
      <c r="I64" s="4" t="str">
        <f>IFERROR(VLOOKUP(A64,#REF!,41,0),"--")</f>
        <v>--</v>
      </c>
      <c r="J64" s="4" t="str">
        <f>IFERROR(VLOOKUP(A64,#REF!,42,0),"--")</f>
        <v>--</v>
      </c>
      <c r="K64" s="4" t="str">
        <f>IFERROR(VLOOKUP(A64,#REF!,41,0),"--")</f>
        <v>--</v>
      </c>
      <c r="L64" s="4" t="str">
        <f>IFERROR(VLOOKUP(A64,#REF!,42,0),"--")</f>
        <v>--</v>
      </c>
      <c r="M64" s="4" t="str">
        <f>IFERROR(VLOOKUP(A64,#REF!,41,0),"--")</f>
        <v>--</v>
      </c>
      <c r="N64" s="4" t="str">
        <f>IFERROR(VLOOKUP(A64,#REF!,42,0),"--")</f>
        <v>--</v>
      </c>
      <c r="O64" s="4" t="str">
        <f>IFERROR(VLOOKUP(A64,#REF!,41,0),"--")</f>
        <v>--</v>
      </c>
      <c r="P64" s="4" t="str">
        <f>IFERROR(VLOOKUP(A64,#REF!,42,0),"--")</f>
        <v>--</v>
      </c>
      <c r="Q64" s="4" t="str">
        <f>IFERROR(VLOOKUP(A64,#REF!,41,0),"--")</f>
        <v>--</v>
      </c>
      <c r="R64" s="4" t="str">
        <f>IFERROR(VLOOKUP(A64,#REF!,42,0),"--")</f>
        <v>--</v>
      </c>
      <c r="S64" s="4" t="str">
        <f>IFERROR(VLOOKUP(A64,#REF!,41,0),"--")</f>
        <v>--</v>
      </c>
      <c r="T64" s="4" t="str">
        <f>IFERROR(VLOOKUP(A64,#REF!,42,0),"--")</f>
        <v>--</v>
      </c>
      <c r="U64" s="4" t="str">
        <f>IFERROR(VLOOKUP(A64,#REF!,41,0),"--")</f>
        <v>--</v>
      </c>
      <c r="V64" s="4" t="str">
        <f>IFERROR(VLOOKUP(A64,#REF!,42,0),"--")</f>
        <v>--</v>
      </c>
      <c r="W64" s="4" t="str">
        <f>IFERROR(VLOOKUP(A64,#REF!,41,0),"--")</f>
        <v>--</v>
      </c>
      <c r="X64" s="4" t="str">
        <f>IFERROR(VLOOKUP(A64,#REF!,42,0),"--")</f>
        <v>--</v>
      </c>
      <c r="Y64" s="4" t="str">
        <f>IFERROR(VLOOKUP(A64,#REF!,41,0),"--")</f>
        <v>--</v>
      </c>
      <c r="Z64" s="4" t="str">
        <f>IFERROR(VLOOKUP(A64,#REF!,42,0),"--")</f>
        <v>--</v>
      </c>
      <c r="AA64" s="4">
        <f t="shared" si="0"/>
        <v>0</v>
      </c>
      <c r="AB64" s="4">
        <f t="shared" si="1"/>
        <v>0</v>
      </c>
      <c r="AC64" s="8" t="str">
        <f>IFERROR(VLOOKUP(A64,January!$A:$AR,44,0),"--")</f>
        <v>--</v>
      </c>
      <c r="AD64" s="8" t="str">
        <f>IFERROR(VLOOKUP(A64,#REF!,44,0),"--")</f>
        <v>--</v>
      </c>
      <c r="AE64" s="8" t="str">
        <f>IFERROR(VLOOKUP(A64,#REF!,44,0),"--")</f>
        <v>--</v>
      </c>
      <c r="AF64" s="8" t="str">
        <f>IFERROR(VLOOKUP(A64,#REF!,44,0),"--")</f>
        <v>--</v>
      </c>
      <c r="AG64" s="8" t="str">
        <f>IFERROR(VLOOKUP(A64,#REF!,44,0),"--")</f>
        <v>--</v>
      </c>
      <c r="AH64" s="8" t="str">
        <f>IFERROR(VLOOKUP(A64,#REF!,44,0),"--")</f>
        <v>--</v>
      </c>
      <c r="AI64" s="8" t="str">
        <f>IFERROR(VLOOKUP(A64,#REF!,44,0),"--")</f>
        <v>--</v>
      </c>
      <c r="AJ64" s="8" t="str">
        <f>IFERROR(VLOOKUP(A64,#REF!,44,0),"--")</f>
        <v>--</v>
      </c>
      <c r="AK64" s="8" t="str">
        <f>IFERROR(VLOOKUP(A64,#REF!,44,0),"--")</f>
        <v>--</v>
      </c>
      <c r="AL64" s="8" t="str">
        <f>IFERROR(VLOOKUP(A64,#REF!,44,0),"--")</f>
        <v>--</v>
      </c>
      <c r="AM64" s="8" t="str">
        <f>IFERROR(VLOOKUP(A64,#REF!,44,0),"--")</f>
        <v>--</v>
      </c>
      <c r="AN64" s="8" t="str">
        <f>IFERROR(VLOOKUP(A64,#REF!,44,0),"--")</f>
        <v>--</v>
      </c>
      <c r="AO64" s="8">
        <f t="shared" si="2"/>
        <v>0</v>
      </c>
    </row>
    <row r="65" spans="1:41" x14ac:dyDescent="0.2">
      <c r="A65" s="4" t="s">
        <v>78</v>
      </c>
      <c r="B65" s="4" t="str">
        <f>IFERROR(VLOOKUP(A65,'Validation List'!$A:$O,10,0),"--")</f>
        <v>--</v>
      </c>
      <c r="C65" s="4" t="str">
        <f>IFERROR(VLOOKUP(A65,January!$A:$AS,41,0),"--")</f>
        <v>--</v>
      </c>
      <c r="D65" s="4" t="str">
        <f>IFERROR(VLOOKUP(A65,January!$A:$AS,42,0),"--")</f>
        <v>--</v>
      </c>
      <c r="E65" s="4" t="str">
        <f>IFERROR(VLOOKUP(A65,#REF!,41,0),"--")</f>
        <v>--</v>
      </c>
      <c r="F65" s="4" t="str">
        <f>IFERROR(VLOOKUP(A65,#REF!,42,0),"--")</f>
        <v>--</v>
      </c>
      <c r="G65" s="4" t="str">
        <f>IFERROR(VLOOKUP(A65,#REF!,41,0),"--")</f>
        <v>--</v>
      </c>
      <c r="H65" s="4" t="str">
        <f>IFERROR(VLOOKUP(A65,#REF!,42,0),"--")</f>
        <v>--</v>
      </c>
      <c r="I65" s="4" t="str">
        <f>IFERROR(VLOOKUP(A65,#REF!,41,0),"--")</f>
        <v>--</v>
      </c>
      <c r="J65" s="4" t="str">
        <f>IFERROR(VLOOKUP(A65,#REF!,42,0),"--")</f>
        <v>--</v>
      </c>
      <c r="K65" s="4" t="str">
        <f>IFERROR(VLOOKUP(A65,#REF!,41,0),"--")</f>
        <v>--</v>
      </c>
      <c r="L65" s="4" t="str">
        <f>IFERROR(VLOOKUP(A65,#REF!,42,0),"--")</f>
        <v>--</v>
      </c>
      <c r="M65" s="4" t="str">
        <f>IFERROR(VLOOKUP(A65,#REF!,41,0),"--")</f>
        <v>--</v>
      </c>
      <c r="N65" s="4" t="str">
        <f>IFERROR(VLOOKUP(A65,#REF!,42,0),"--")</f>
        <v>--</v>
      </c>
      <c r="O65" s="4" t="str">
        <f>IFERROR(VLOOKUP(A65,#REF!,41,0),"--")</f>
        <v>--</v>
      </c>
      <c r="P65" s="4" t="str">
        <f>IFERROR(VLOOKUP(A65,#REF!,42,0),"--")</f>
        <v>--</v>
      </c>
      <c r="Q65" s="4" t="str">
        <f>IFERROR(VLOOKUP(A65,#REF!,41,0),"--")</f>
        <v>--</v>
      </c>
      <c r="R65" s="4" t="str">
        <f>IFERROR(VLOOKUP(A65,#REF!,42,0),"--")</f>
        <v>--</v>
      </c>
      <c r="S65" s="4" t="str">
        <f>IFERROR(VLOOKUP(A65,#REF!,41,0),"--")</f>
        <v>--</v>
      </c>
      <c r="T65" s="4" t="str">
        <f>IFERROR(VLOOKUP(A65,#REF!,42,0),"--")</f>
        <v>--</v>
      </c>
      <c r="U65" s="4" t="str">
        <f>IFERROR(VLOOKUP(A65,#REF!,41,0),"--")</f>
        <v>--</v>
      </c>
      <c r="V65" s="4" t="str">
        <f>IFERROR(VLOOKUP(A65,#REF!,42,0),"--")</f>
        <v>--</v>
      </c>
      <c r="W65" s="4" t="str">
        <f>IFERROR(VLOOKUP(A65,#REF!,41,0),"--")</f>
        <v>--</v>
      </c>
      <c r="X65" s="4" t="str">
        <f>IFERROR(VLOOKUP(A65,#REF!,42,0),"--")</f>
        <v>--</v>
      </c>
      <c r="Y65" s="4" t="str">
        <f>IFERROR(VLOOKUP(A65,#REF!,41,0),"--")</f>
        <v>--</v>
      </c>
      <c r="Z65" s="4" t="str">
        <f>IFERROR(VLOOKUP(A65,#REF!,42,0),"--")</f>
        <v>--</v>
      </c>
      <c r="AA65" s="4">
        <f t="shared" si="0"/>
        <v>0</v>
      </c>
      <c r="AB65" s="4">
        <f t="shared" si="1"/>
        <v>0</v>
      </c>
      <c r="AC65" s="8" t="str">
        <f>IFERROR(VLOOKUP(A65,January!$A:$AR,44,0),"--")</f>
        <v>--</v>
      </c>
      <c r="AD65" s="8" t="str">
        <f>IFERROR(VLOOKUP(A65,#REF!,44,0),"--")</f>
        <v>--</v>
      </c>
      <c r="AE65" s="8" t="str">
        <f>IFERROR(VLOOKUP(A65,#REF!,44,0),"--")</f>
        <v>--</v>
      </c>
      <c r="AF65" s="8" t="str">
        <f>IFERROR(VLOOKUP(A65,#REF!,44,0),"--")</f>
        <v>--</v>
      </c>
      <c r="AG65" s="8" t="str">
        <f>IFERROR(VLOOKUP(A65,#REF!,44,0),"--")</f>
        <v>--</v>
      </c>
      <c r="AH65" s="8" t="str">
        <f>IFERROR(VLOOKUP(A65,#REF!,44,0),"--")</f>
        <v>--</v>
      </c>
      <c r="AI65" s="8" t="str">
        <f>IFERROR(VLOOKUP(A65,#REF!,44,0),"--")</f>
        <v>--</v>
      </c>
      <c r="AJ65" s="8" t="str">
        <f>IFERROR(VLOOKUP(A65,#REF!,44,0),"--")</f>
        <v>--</v>
      </c>
      <c r="AK65" s="8" t="str">
        <f>IFERROR(VLOOKUP(A65,#REF!,44,0),"--")</f>
        <v>--</v>
      </c>
      <c r="AL65" s="8" t="str">
        <f>IFERROR(VLOOKUP(A65,#REF!,44,0),"--")</f>
        <v>--</v>
      </c>
      <c r="AM65" s="8" t="str">
        <f>IFERROR(VLOOKUP(A65,#REF!,44,0),"--")</f>
        <v>--</v>
      </c>
      <c r="AN65" s="8" t="str">
        <f>IFERROR(VLOOKUP(A65,#REF!,44,0),"--")</f>
        <v>--</v>
      </c>
      <c r="AO65" s="8">
        <f t="shared" si="2"/>
        <v>0</v>
      </c>
    </row>
    <row r="66" spans="1:41" x14ac:dyDescent="0.2">
      <c r="A66" s="4" t="s">
        <v>79</v>
      </c>
      <c r="B66" s="4" t="str">
        <f>IFERROR(VLOOKUP(A66,'Validation List'!$A:$O,10,0),"--")</f>
        <v>--</v>
      </c>
      <c r="C66" s="4" t="str">
        <f>IFERROR(VLOOKUP(A66,January!$A:$AS,41,0),"--")</f>
        <v>--</v>
      </c>
      <c r="D66" s="4" t="str">
        <f>IFERROR(VLOOKUP(A66,January!$A:$AS,42,0),"--")</f>
        <v>--</v>
      </c>
      <c r="E66" s="4" t="str">
        <f>IFERROR(VLOOKUP(A66,#REF!,41,0),"--")</f>
        <v>--</v>
      </c>
      <c r="F66" s="4" t="str">
        <f>IFERROR(VLOOKUP(A66,#REF!,42,0),"--")</f>
        <v>--</v>
      </c>
      <c r="G66" s="4" t="str">
        <f>IFERROR(VLOOKUP(A66,#REF!,41,0),"--")</f>
        <v>--</v>
      </c>
      <c r="H66" s="4" t="str">
        <f>IFERROR(VLOOKUP(A66,#REF!,42,0),"--")</f>
        <v>--</v>
      </c>
      <c r="I66" s="4" t="str">
        <f>IFERROR(VLOOKUP(A66,#REF!,41,0),"--")</f>
        <v>--</v>
      </c>
      <c r="J66" s="4" t="str">
        <f>IFERROR(VLOOKUP(A66,#REF!,42,0),"--")</f>
        <v>--</v>
      </c>
      <c r="K66" s="4" t="str">
        <f>IFERROR(VLOOKUP(A66,#REF!,41,0),"--")</f>
        <v>--</v>
      </c>
      <c r="L66" s="4" t="str">
        <f>IFERROR(VLOOKUP(A66,#REF!,42,0),"--")</f>
        <v>--</v>
      </c>
      <c r="M66" s="4" t="str">
        <f>IFERROR(VLOOKUP(A66,#REF!,41,0),"--")</f>
        <v>--</v>
      </c>
      <c r="N66" s="4" t="str">
        <f>IFERROR(VLOOKUP(A66,#REF!,42,0),"--")</f>
        <v>--</v>
      </c>
      <c r="O66" s="4" t="str">
        <f>IFERROR(VLOOKUP(A66,#REF!,41,0),"--")</f>
        <v>--</v>
      </c>
      <c r="P66" s="4" t="str">
        <f>IFERROR(VLOOKUP(A66,#REF!,42,0),"--")</f>
        <v>--</v>
      </c>
      <c r="Q66" s="4" t="str">
        <f>IFERROR(VLOOKUP(A66,#REF!,41,0),"--")</f>
        <v>--</v>
      </c>
      <c r="R66" s="4" t="str">
        <f>IFERROR(VLOOKUP(A66,#REF!,42,0),"--")</f>
        <v>--</v>
      </c>
      <c r="S66" s="4" t="str">
        <f>IFERROR(VLOOKUP(A66,#REF!,41,0),"--")</f>
        <v>--</v>
      </c>
      <c r="T66" s="4" t="str">
        <f>IFERROR(VLOOKUP(A66,#REF!,42,0),"--")</f>
        <v>--</v>
      </c>
      <c r="U66" s="4" t="str">
        <f>IFERROR(VLOOKUP(A66,#REF!,41,0),"--")</f>
        <v>--</v>
      </c>
      <c r="V66" s="4" t="str">
        <f>IFERROR(VLOOKUP(A66,#REF!,42,0),"--")</f>
        <v>--</v>
      </c>
      <c r="W66" s="4" t="str">
        <f>IFERROR(VLOOKUP(A66,#REF!,41,0),"--")</f>
        <v>--</v>
      </c>
      <c r="X66" s="4" t="str">
        <f>IFERROR(VLOOKUP(A66,#REF!,42,0),"--")</f>
        <v>--</v>
      </c>
      <c r="Y66" s="4" t="str">
        <f>IFERROR(VLOOKUP(A66,#REF!,41,0),"--")</f>
        <v>--</v>
      </c>
      <c r="Z66" s="4" t="str">
        <f>IFERROR(VLOOKUP(A66,#REF!,42,0),"--")</f>
        <v>--</v>
      </c>
      <c r="AA66" s="4">
        <f t="shared" si="0"/>
        <v>0</v>
      </c>
      <c r="AB66" s="4">
        <f t="shared" si="1"/>
        <v>0</v>
      </c>
      <c r="AC66" s="8" t="str">
        <f>IFERROR(VLOOKUP(A66,January!$A:$AR,44,0),"--")</f>
        <v>--</v>
      </c>
      <c r="AD66" s="8" t="str">
        <f>IFERROR(VLOOKUP(A66,#REF!,44,0),"--")</f>
        <v>--</v>
      </c>
      <c r="AE66" s="8" t="str">
        <f>IFERROR(VLOOKUP(A66,#REF!,44,0),"--")</f>
        <v>--</v>
      </c>
      <c r="AF66" s="8" t="str">
        <f>IFERROR(VLOOKUP(A66,#REF!,44,0),"--")</f>
        <v>--</v>
      </c>
      <c r="AG66" s="8" t="str">
        <f>IFERROR(VLOOKUP(A66,#REF!,44,0),"--")</f>
        <v>--</v>
      </c>
      <c r="AH66" s="8" t="str">
        <f>IFERROR(VLOOKUP(A66,#REF!,44,0),"--")</f>
        <v>--</v>
      </c>
      <c r="AI66" s="8" t="str">
        <f>IFERROR(VLOOKUP(A66,#REF!,44,0),"--")</f>
        <v>--</v>
      </c>
      <c r="AJ66" s="8" t="str">
        <f>IFERROR(VLOOKUP(A66,#REF!,44,0),"--")</f>
        <v>--</v>
      </c>
      <c r="AK66" s="8" t="str">
        <f>IFERROR(VLOOKUP(A66,#REF!,44,0),"--")</f>
        <v>--</v>
      </c>
      <c r="AL66" s="8" t="str">
        <f>IFERROR(VLOOKUP(A66,#REF!,44,0),"--")</f>
        <v>--</v>
      </c>
      <c r="AM66" s="8" t="str">
        <f>IFERROR(VLOOKUP(A66,#REF!,44,0),"--")</f>
        <v>--</v>
      </c>
      <c r="AN66" s="8" t="str">
        <f>IFERROR(VLOOKUP(A66,#REF!,44,0),"--")</f>
        <v>--</v>
      </c>
      <c r="AO66" s="8">
        <f t="shared" si="2"/>
        <v>0</v>
      </c>
    </row>
    <row r="67" spans="1:41" x14ac:dyDescent="0.2">
      <c r="A67" s="4" t="s">
        <v>80</v>
      </c>
      <c r="B67" s="4" t="str">
        <f>IFERROR(VLOOKUP(A67,'Validation List'!$A:$O,10,0),"--")</f>
        <v>--</v>
      </c>
      <c r="C67" s="4" t="str">
        <f>IFERROR(VLOOKUP(A67,January!$A:$AS,41,0),"--")</f>
        <v>--</v>
      </c>
      <c r="D67" s="4" t="str">
        <f>IFERROR(VLOOKUP(A67,January!$A:$AS,42,0),"--")</f>
        <v>--</v>
      </c>
      <c r="E67" s="4" t="str">
        <f>IFERROR(VLOOKUP(A67,#REF!,41,0),"--")</f>
        <v>--</v>
      </c>
      <c r="F67" s="4" t="str">
        <f>IFERROR(VLOOKUP(A67,#REF!,42,0),"--")</f>
        <v>--</v>
      </c>
      <c r="G67" s="4" t="str">
        <f>IFERROR(VLOOKUP(A67,#REF!,41,0),"--")</f>
        <v>--</v>
      </c>
      <c r="H67" s="4" t="str">
        <f>IFERROR(VLOOKUP(A67,#REF!,42,0),"--")</f>
        <v>--</v>
      </c>
      <c r="I67" s="4" t="str">
        <f>IFERROR(VLOOKUP(A67,#REF!,41,0),"--")</f>
        <v>--</v>
      </c>
      <c r="J67" s="4" t="str">
        <f>IFERROR(VLOOKUP(A67,#REF!,42,0),"--")</f>
        <v>--</v>
      </c>
      <c r="K67" s="4" t="str">
        <f>IFERROR(VLOOKUP(A67,#REF!,41,0),"--")</f>
        <v>--</v>
      </c>
      <c r="L67" s="4" t="str">
        <f>IFERROR(VLOOKUP(A67,#REF!,42,0),"--")</f>
        <v>--</v>
      </c>
      <c r="M67" s="4" t="str">
        <f>IFERROR(VLOOKUP(A67,#REF!,41,0),"--")</f>
        <v>--</v>
      </c>
      <c r="N67" s="4" t="str">
        <f>IFERROR(VLOOKUP(A67,#REF!,42,0),"--")</f>
        <v>--</v>
      </c>
      <c r="O67" s="4" t="str">
        <f>IFERROR(VLOOKUP(A67,#REF!,41,0),"--")</f>
        <v>--</v>
      </c>
      <c r="P67" s="4" t="str">
        <f>IFERROR(VLOOKUP(A67,#REF!,42,0),"--")</f>
        <v>--</v>
      </c>
      <c r="Q67" s="4" t="str">
        <f>IFERROR(VLOOKUP(A67,#REF!,41,0),"--")</f>
        <v>--</v>
      </c>
      <c r="R67" s="4" t="str">
        <f>IFERROR(VLOOKUP(A67,#REF!,42,0),"--")</f>
        <v>--</v>
      </c>
      <c r="S67" s="4" t="str">
        <f>IFERROR(VLOOKUP(A67,#REF!,41,0),"--")</f>
        <v>--</v>
      </c>
      <c r="T67" s="4" t="str">
        <f>IFERROR(VLOOKUP(A67,#REF!,42,0),"--")</f>
        <v>--</v>
      </c>
      <c r="U67" s="4" t="str">
        <f>IFERROR(VLOOKUP(A67,#REF!,41,0),"--")</f>
        <v>--</v>
      </c>
      <c r="V67" s="4" t="str">
        <f>IFERROR(VLOOKUP(A67,#REF!,42,0),"--")</f>
        <v>--</v>
      </c>
      <c r="W67" s="4" t="str">
        <f>IFERROR(VLOOKUP(A67,#REF!,41,0),"--")</f>
        <v>--</v>
      </c>
      <c r="X67" s="4" t="str">
        <f>IFERROR(VLOOKUP(A67,#REF!,42,0),"--")</f>
        <v>--</v>
      </c>
      <c r="Y67" s="4" t="str">
        <f>IFERROR(VLOOKUP(A67,#REF!,41,0),"--")</f>
        <v>--</v>
      </c>
      <c r="Z67" s="4" t="str">
        <f>IFERROR(VLOOKUP(A67,#REF!,42,0),"--")</f>
        <v>--</v>
      </c>
      <c r="AA67" s="4">
        <f t="shared" si="0"/>
        <v>0</v>
      </c>
      <c r="AB67" s="4">
        <f t="shared" si="1"/>
        <v>0</v>
      </c>
      <c r="AC67" s="8" t="str">
        <f>IFERROR(VLOOKUP(A67,January!$A:$AR,44,0),"--")</f>
        <v>--</v>
      </c>
      <c r="AD67" s="8" t="str">
        <f>IFERROR(VLOOKUP(A67,#REF!,44,0),"--")</f>
        <v>--</v>
      </c>
      <c r="AE67" s="8" t="str">
        <f>IFERROR(VLOOKUP(A67,#REF!,44,0),"--")</f>
        <v>--</v>
      </c>
      <c r="AF67" s="8" t="str">
        <f>IFERROR(VLOOKUP(A67,#REF!,44,0),"--")</f>
        <v>--</v>
      </c>
      <c r="AG67" s="8" t="str">
        <f>IFERROR(VLOOKUP(A67,#REF!,44,0),"--")</f>
        <v>--</v>
      </c>
      <c r="AH67" s="8" t="str">
        <f>IFERROR(VLOOKUP(A67,#REF!,44,0),"--")</f>
        <v>--</v>
      </c>
      <c r="AI67" s="8" t="str">
        <f>IFERROR(VLOOKUP(A67,#REF!,44,0),"--")</f>
        <v>--</v>
      </c>
      <c r="AJ67" s="8" t="str">
        <f>IFERROR(VLOOKUP(A67,#REF!,44,0),"--")</f>
        <v>--</v>
      </c>
      <c r="AK67" s="8" t="str">
        <f>IFERROR(VLOOKUP(A67,#REF!,44,0),"--")</f>
        <v>--</v>
      </c>
      <c r="AL67" s="8" t="str">
        <f>IFERROR(VLOOKUP(A67,#REF!,44,0),"--")</f>
        <v>--</v>
      </c>
      <c r="AM67" s="8" t="str">
        <f>IFERROR(VLOOKUP(A67,#REF!,44,0),"--")</f>
        <v>--</v>
      </c>
      <c r="AN67" s="8" t="str">
        <f>IFERROR(VLOOKUP(A67,#REF!,44,0),"--")</f>
        <v>--</v>
      </c>
      <c r="AO67" s="8">
        <f t="shared" si="2"/>
        <v>0</v>
      </c>
    </row>
    <row r="68" spans="1:41" x14ac:dyDescent="0.2">
      <c r="A68" s="4" t="s">
        <v>81</v>
      </c>
      <c r="B68" s="4" t="str">
        <f>IFERROR(VLOOKUP(A68,'Validation List'!$A:$O,10,0),"--")</f>
        <v>--</v>
      </c>
      <c r="C68" s="4" t="str">
        <f>IFERROR(VLOOKUP(A68,January!$A:$AS,41,0),"--")</f>
        <v>--</v>
      </c>
      <c r="D68" s="4" t="str">
        <f>IFERROR(VLOOKUP(A68,January!$A:$AS,42,0),"--")</f>
        <v>--</v>
      </c>
      <c r="E68" s="4" t="str">
        <f>IFERROR(VLOOKUP(A68,#REF!,41,0),"--")</f>
        <v>--</v>
      </c>
      <c r="F68" s="4" t="str">
        <f>IFERROR(VLOOKUP(A68,#REF!,42,0),"--")</f>
        <v>--</v>
      </c>
      <c r="G68" s="4" t="str">
        <f>IFERROR(VLOOKUP(A68,#REF!,41,0),"--")</f>
        <v>--</v>
      </c>
      <c r="H68" s="4" t="str">
        <f>IFERROR(VLOOKUP(A68,#REF!,42,0),"--")</f>
        <v>--</v>
      </c>
      <c r="I68" s="4" t="str">
        <f>IFERROR(VLOOKUP(A68,#REF!,41,0),"--")</f>
        <v>--</v>
      </c>
      <c r="J68" s="4" t="str">
        <f>IFERROR(VLOOKUP(A68,#REF!,42,0),"--")</f>
        <v>--</v>
      </c>
      <c r="K68" s="4" t="str">
        <f>IFERROR(VLOOKUP(A68,#REF!,41,0),"--")</f>
        <v>--</v>
      </c>
      <c r="L68" s="4" t="str">
        <f>IFERROR(VLOOKUP(A68,#REF!,42,0),"--")</f>
        <v>--</v>
      </c>
      <c r="M68" s="4" t="str">
        <f>IFERROR(VLOOKUP(A68,#REF!,41,0),"--")</f>
        <v>--</v>
      </c>
      <c r="N68" s="4" t="str">
        <f>IFERROR(VLOOKUP(A68,#REF!,42,0),"--")</f>
        <v>--</v>
      </c>
      <c r="O68" s="4" t="str">
        <f>IFERROR(VLOOKUP(A68,#REF!,41,0),"--")</f>
        <v>--</v>
      </c>
      <c r="P68" s="4" t="str">
        <f>IFERROR(VLOOKUP(A68,#REF!,42,0),"--")</f>
        <v>--</v>
      </c>
      <c r="Q68" s="4" t="str">
        <f>IFERROR(VLOOKUP(A68,#REF!,41,0),"--")</f>
        <v>--</v>
      </c>
      <c r="R68" s="4" t="str">
        <f>IFERROR(VLOOKUP(A68,#REF!,42,0),"--")</f>
        <v>--</v>
      </c>
      <c r="S68" s="4" t="str">
        <f>IFERROR(VLOOKUP(A68,#REF!,41,0),"--")</f>
        <v>--</v>
      </c>
      <c r="T68" s="4" t="str">
        <f>IFERROR(VLOOKUP(A68,#REF!,42,0),"--")</f>
        <v>--</v>
      </c>
      <c r="U68" s="4" t="str">
        <f>IFERROR(VLOOKUP(A68,#REF!,41,0),"--")</f>
        <v>--</v>
      </c>
      <c r="V68" s="4" t="str">
        <f>IFERROR(VLOOKUP(A68,#REF!,42,0),"--")</f>
        <v>--</v>
      </c>
      <c r="W68" s="4" t="str">
        <f>IFERROR(VLOOKUP(A68,#REF!,41,0),"--")</f>
        <v>--</v>
      </c>
      <c r="X68" s="4" t="str">
        <f>IFERROR(VLOOKUP(A68,#REF!,42,0),"--")</f>
        <v>--</v>
      </c>
      <c r="Y68" s="4" t="str">
        <f>IFERROR(VLOOKUP(A68,#REF!,41,0),"--")</f>
        <v>--</v>
      </c>
      <c r="Z68" s="4" t="str">
        <f>IFERROR(VLOOKUP(A68,#REF!,42,0),"--")</f>
        <v>--</v>
      </c>
      <c r="AA68" s="4">
        <f t="shared" si="0"/>
        <v>0</v>
      </c>
      <c r="AB68" s="4">
        <f t="shared" si="1"/>
        <v>0</v>
      </c>
      <c r="AC68" s="8" t="str">
        <f>IFERROR(VLOOKUP(A68,January!$A:$AR,44,0),"--")</f>
        <v>--</v>
      </c>
      <c r="AD68" s="8" t="str">
        <f>IFERROR(VLOOKUP(A68,#REF!,44,0),"--")</f>
        <v>--</v>
      </c>
      <c r="AE68" s="8" t="str">
        <f>IFERROR(VLOOKUP(A68,#REF!,44,0),"--")</f>
        <v>--</v>
      </c>
      <c r="AF68" s="8" t="str">
        <f>IFERROR(VLOOKUP(A68,#REF!,44,0),"--")</f>
        <v>--</v>
      </c>
      <c r="AG68" s="8" t="str">
        <f>IFERROR(VLOOKUP(A68,#REF!,44,0),"--")</f>
        <v>--</v>
      </c>
      <c r="AH68" s="8" t="str">
        <f>IFERROR(VLOOKUP(A68,#REF!,44,0),"--")</f>
        <v>--</v>
      </c>
      <c r="AI68" s="8" t="str">
        <f>IFERROR(VLOOKUP(A68,#REF!,44,0),"--")</f>
        <v>--</v>
      </c>
      <c r="AJ68" s="8" t="str">
        <f>IFERROR(VLOOKUP(A68,#REF!,44,0),"--")</f>
        <v>--</v>
      </c>
      <c r="AK68" s="8" t="str">
        <f>IFERROR(VLOOKUP(A68,#REF!,44,0),"--")</f>
        <v>--</v>
      </c>
      <c r="AL68" s="8" t="str">
        <f>IFERROR(VLOOKUP(A68,#REF!,44,0),"--")</f>
        <v>--</v>
      </c>
      <c r="AM68" s="8" t="str">
        <f>IFERROR(VLOOKUP(A68,#REF!,44,0),"--")</f>
        <v>--</v>
      </c>
      <c r="AN68" s="8" t="str">
        <f>IFERROR(VLOOKUP(A68,#REF!,44,0),"--")</f>
        <v>--</v>
      </c>
      <c r="AO68" s="8">
        <f t="shared" si="2"/>
        <v>0</v>
      </c>
    </row>
    <row r="69" spans="1:41" x14ac:dyDescent="0.2">
      <c r="A69" s="4" t="s">
        <v>82</v>
      </c>
      <c r="B69" s="4" t="str">
        <f>IFERROR(VLOOKUP(A69,'Validation List'!$A:$O,10,0),"--")</f>
        <v>--</v>
      </c>
      <c r="C69" s="4" t="str">
        <f>IFERROR(VLOOKUP(A69,January!$A:$AS,41,0),"--")</f>
        <v>--</v>
      </c>
      <c r="D69" s="4" t="str">
        <f>IFERROR(VLOOKUP(A69,January!$A:$AS,42,0),"--")</f>
        <v>--</v>
      </c>
      <c r="E69" s="4" t="str">
        <f>IFERROR(VLOOKUP(A69,#REF!,41,0),"--")</f>
        <v>--</v>
      </c>
      <c r="F69" s="4" t="str">
        <f>IFERROR(VLOOKUP(A69,#REF!,42,0),"--")</f>
        <v>--</v>
      </c>
      <c r="G69" s="4" t="str">
        <f>IFERROR(VLOOKUP(A69,#REF!,41,0),"--")</f>
        <v>--</v>
      </c>
      <c r="H69" s="4" t="str">
        <f>IFERROR(VLOOKUP(A69,#REF!,42,0),"--")</f>
        <v>--</v>
      </c>
      <c r="I69" s="4" t="str">
        <f>IFERROR(VLOOKUP(A69,#REF!,41,0),"--")</f>
        <v>--</v>
      </c>
      <c r="J69" s="4" t="str">
        <f>IFERROR(VLOOKUP(A69,#REF!,42,0),"--")</f>
        <v>--</v>
      </c>
      <c r="K69" s="4" t="str">
        <f>IFERROR(VLOOKUP(A69,#REF!,41,0),"--")</f>
        <v>--</v>
      </c>
      <c r="L69" s="4" t="str">
        <f>IFERROR(VLOOKUP(A69,#REF!,42,0),"--")</f>
        <v>--</v>
      </c>
      <c r="M69" s="4" t="str">
        <f>IFERROR(VLOOKUP(A69,#REF!,41,0),"--")</f>
        <v>--</v>
      </c>
      <c r="N69" s="4" t="str">
        <f>IFERROR(VLOOKUP(A69,#REF!,42,0),"--")</f>
        <v>--</v>
      </c>
      <c r="O69" s="4" t="str">
        <f>IFERROR(VLOOKUP(A69,#REF!,41,0),"--")</f>
        <v>--</v>
      </c>
      <c r="P69" s="4" t="str">
        <f>IFERROR(VLOOKUP(A69,#REF!,42,0),"--")</f>
        <v>--</v>
      </c>
      <c r="Q69" s="4" t="str">
        <f>IFERROR(VLOOKUP(A69,#REF!,41,0),"--")</f>
        <v>--</v>
      </c>
      <c r="R69" s="4" t="str">
        <f>IFERROR(VLOOKUP(A69,#REF!,42,0),"--")</f>
        <v>--</v>
      </c>
      <c r="S69" s="4" t="str">
        <f>IFERROR(VLOOKUP(A69,#REF!,41,0),"--")</f>
        <v>--</v>
      </c>
      <c r="T69" s="4" t="str">
        <f>IFERROR(VLOOKUP(A69,#REF!,42,0),"--")</f>
        <v>--</v>
      </c>
      <c r="U69" s="4" t="str">
        <f>IFERROR(VLOOKUP(A69,#REF!,41,0),"--")</f>
        <v>--</v>
      </c>
      <c r="V69" s="4" t="str">
        <f>IFERROR(VLOOKUP(A69,#REF!,42,0),"--")</f>
        <v>--</v>
      </c>
      <c r="W69" s="4" t="str">
        <f>IFERROR(VLOOKUP(A69,#REF!,41,0),"--")</f>
        <v>--</v>
      </c>
      <c r="X69" s="4" t="str">
        <f>IFERROR(VLOOKUP(A69,#REF!,42,0),"--")</f>
        <v>--</v>
      </c>
      <c r="Y69" s="4" t="str">
        <f>IFERROR(VLOOKUP(A69,#REF!,41,0),"--")</f>
        <v>--</v>
      </c>
      <c r="Z69" s="4" t="str">
        <f>IFERROR(VLOOKUP(A69,#REF!,42,0),"--")</f>
        <v>--</v>
      </c>
      <c r="AA69" s="4">
        <f t="shared" si="0"/>
        <v>0</v>
      </c>
      <c r="AB69" s="4">
        <f t="shared" si="1"/>
        <v>0</v>
      </c>
      <c r="AC69" s="8" t="str">
        <f>IFERROR(VLOOKUP(A69,January!$A:$AR,44,0),"--")</f>
        <v>--</v>
      </c>
      <c r="AD69" s="8" t="str">
        <f>IFERROR(VLOOKUP(A69,#REF!,44,0),"--")</f>
        <v>--</v>
      </c>
      <c r="AE69" s="8" t="str">
        <f>IFERROR(VLOOKUP(A69,#REF!,44,0),"--")</f>
        <v>--</v>
      </c>
      <c r="AF69" s="8" t="str">
        <f>IFERROR(VLOOKUP(A69,#REF!,44,0),"--")</f>
        <v>--</v>
      </c>
      <c r="AG69" s="8" t="str">
        <f>IFERROR(VLOOKUP(A69,#REF!,44,0),"--")</f>
        <v>--</v>
      </c>
      <c r="AH69" s="8" t="str">
        <f>IFERROR(VLOOKUP(A69,#REF!,44,0),"--")</f>
        <v>--</v>
      </c>
      <c r="AI69" s="8" t="str">
        <f>IFERROR(VLOOKUP(A69,#REF!,44,0),"--")</f>
        <v>--</v>
      </c>
      <c r="AJ69" s="8" t="str">
        <f>IFERROR(VLOOKUP(A69,#REF!,44,0),"--")</f>
        <v>--</v>
      </c>
      <c r="AK69" s="8" t="str">
        <f>IFERROR(VLOOKUP(A69,#REF!,44,0),"--")</f>
        <v>--</v>
      </c>
      <c r="AL69" s="8" t="str">
        <f>IFERROR(VLOOKUP(A69,#REF!,44,0),"--")</f>
        <v>--</v>
      </c>
      <c r="AM69" s="8" t="str">
        <f>IFERROR(VLOOKUP(A69,#REF!,44,0),"--")</f>
        <v>--</v>
      </c>
      <c r="AN69" s="8" t="str">
        <f>IFERROR(VLOOKUP(A69,#REF!,44,0),"--")</f>
        <v>--</v>
      </c>
      <c r="AO69" s="8">
        <f t="shared" si="2"/>
        <v>0</v>
      </c>
    </row>
    <row r="70" spans="1:41" x14ac:dyDescent="0.2">
      <c r="A70" s="4" t="s">
        <v>83</v>
      </c>
      <c r="B70" s="4" t="str">
        <f>IFERROR(VLOOKUP(A70,'Validation List'!$A:$O,10,0),"--")</f>
        <v>--</v>
      </c>
      <c r="C70" s="4" t="str">
        <f>IFERROR(VLOOKUP(A70,January!$A:$AS,41,0),"--")</f>
        <v>--</v>
      </c>
      <c r="D70" s="4" t="str">
        <f>IFERROR(VLOOKUP(A70,January!$A:$AS,42,0),"--")</f>
        <v>--</v>
      </c>
      <c r="E70" s="4" t="str">
        <f>IFERROR(VLOOKUP(A70,#REF!,41,0),"--")</f>
        <v>--</v>
      </c>
      <c r="F70" s="4" t="str">
        <f>IFERROR(VLOOKUP(A70,#REF!,42,0),"--")</f>
        <v>--</v>
      </c>
      <c r="G70" s="4" t="str">
        <f>IFERROR(VLOOKUP(A70,#REF!,41,0),"--")</f>
        <v>--</v>
      </c>
      <c r="H70" s="4" t="str">
        <f>IFERROR(VLOOKUP(A70,#REF!,42,0),"--")</f>
        <v>--</v>
      </c>
      <c r="I70" s="4" t="str">
        <f>IFERROR(VLOOKUP(A70,#REF!,41,0),"--")</f>
        <v>--</v>
      </c>
      <c r="J70" s="4" t="str">
        <f>IFERROR(VLOOKUP(A70,#REF!,42,0),"--")</f>
        <v>--</v>
      </c>
      <c r="K70" s="4" t="str">
        <f>IFERROR(VLOOKUP(A70,#REF!,41,0),"--")</f>
        <v>--</v>
      </c>
      <c r="L70" s="4" t="str">
        <f>IFERROR(VLOOKUP(A70,#REF!,42,0),"--")</f>
        <v>--</v>
      </c>
      <c r="M70" s="4" t="str">
        <f>IFERROR(VLOOKUP(A70,#REF!,41,0),"--")</f>
        <v>--</v>
      </c>
      <c r="N70" s="4" t="str">
        <f>IFERROR(VLOOKUP(A70,#REF!,42,0),"--")</f>
        <v>--</v>
      </c>
      <c r="O70" s="4" t="str">
        <f>IFERROR(VLOOKUP(A70,#REF!,41,0),"--")</f>
        <v>--</v>
      </c>
      <c r="P70" s="4" t="str">
        <f>IFERROR(VLOOKUP(A70,#REF!,42,0),"--")</f>
        <v>--</v>
      </c>
      <c r="Q70" s="4" t="str">
        <f>IFERROR(VLOOKUP(A70,#REF!,41,0),"--")</f>
        <v>--</v>
      </c>
      <c r="R70" s="4" t="str">
        <f>IFERROR(VLOOKUP(A70,#REF!,42,0),"--")</f>
        <v>--</v>
      </c>
      <c r="S70" s="4" t="str">
        <f>IFERROR(VLOOKUP(A70,#REF!,41,0),"--")</f>
        <v>--</v>
      </c>
      <c r="T70" s="4" t="str">
        <f>IFERROR(VLOOKUP(A70,#REF!,42,0),"--")</f>
        <v>--</v>
      </c>
      <c r="U70" s="4" t="str">
        <f>IFERROR(VLOOKUP(A70,#REF!,41,0),"--")</f>
        <v>--</v>
      </c>
      <c r="V70" s="4" t="str">
        <f>IFERROR(VLOOKUP(A70,#REF!,42,0),"--")</f>
        <v>--</v>
      </c>
      <c r="W70" s="4" t="str">
        <f>IFERROR(VLOOKUP(A70,#REF!,41,0),"--")</f>
        <v>--</v>
      </c>
      <c r="X70" s="4" t="str">
        <f>IFERROR(VLOOKUP(A70,#REF!,42,0),"--")</f>
        <v>--</v>
      </c>
      <c r="Y70" s="4" t="str">
        <f>IFERROR(VLOOKUP(A70,#REF!,41,0),"--")</f>
        <v>--</v>
      </c>
      <c r="Z70" s="4" t="str">
        <f>IFERROR(VLOOKUP(A70,#REF!,42,0),"--")</f>
        <v>--</v>
      </c>
      <c r="AA70" s="4">
        <f t="shared" ref="AA70:AA133" si="3">SUM(C70,E70,G70,I70,K70,M70,O70,Q70,S70,U70,W70,Y70)</f>
        <v>0</v>
      </c>
      <c r="AB70" s="4">
        <f t="shared" ref="AB70:AB133" si="4">SUM(D70,F70,H70,J70,L70,N70,P70,R70,T70,V70,X70,Z70)</f>
        <v>0</v>
      </c>
      <c r="AC70" s="8" t="str">
        <f>IFERROR(VLOOKUP(A70,January!$A:$AR,44,0),"--")</f>
        <v>--</v>
      </c>
      <c r="AD70" s="8" t="str">
        <f>IFERROR(VLOOKUP(A70,#REF!,44,0),"--")</f>
        <v>--</v>
      </c>
      <c r="AE70" s="8" t="str">
        <f>IFERROR(VLOOKUP(A70,#REF!,44,0),"--")</f>
        <v>--</v>
      </c>
      <c r="AF70" s="8" t="str">
        <f>IFERROR(VLOOKUP(A70,#REF!,44,0),"--")</f>
        <v>--</v>
      </c>
      <c r="AG70" s="8" t="str">
        <f>IFERROR(VLOOKUP(A70,#REF!,44,0),"--")</f>
        <v>--</v>
      </c>
      <c r="AH70" s="8" t="str">
        <f>IFERROR(VLOOKUP(A70,#REF!,44,0),"--")</f>
        <v>--</v>
      </c>
      <c r="AI70" s="8" t="str">
        <f>IFERROR(VLOOKUP(A70,#REF!,44,0),"--")</f>
        <v>--</v>
      </c>
      <c r="AJ70" s="8" t="str">
        <f>IFERROR(VLOOKUP(A70,#REF!,44,0),"--")</f>
        <v>--</v>
      </c>
      <c r="AK70" s="8" t="str">
        <f>IFERROR(VLOOKUP(A70,#REF!,44,0),"--")</f>
        <v>--</v>
      </c>
      <c r="AL70" s="8" t="str">
        <f>IFERROR(VLOOKUP(A70,#REF!,44,0),"--")</f>
        <v>--</v>
      </c>
      <c r="AM70" s="8" t="str">
        <f>IFERROR(VLOOKUP(A70,#REF!,44,0),"--")</f>
        <v>--</v>
      </c>
      <c r="AN70" s="8" t="str">
        <f>IFERROR(VLOOKUP(A70,#REF!,44,0),"--")</f>
        <v>--</v>
      </c>
      <c r="AO70" s="8">
        <f t="shared" ref="AO70:AO133" si="5">SUM(AC70:AN70)</f>
        <v>0</v>
      </c>
    </row>
    <row r="71" spans="1:41" x14ac:dyDescent="0.2">
      <c r="A71" s="4" t="s">
        <v>84</v>
      </c>
      <c r="B71" s="4" t="str">
        <f>IFERROR(VLOOKUP(A71,'Validation List'!$A:$O,10,0),"--")</f>
        <v>--</v>
      </c>
      <c r="C71" s="4" t="str">
        <f>IFERROR(VLOOKUP(A71,January!$A:$AS,41,0),"--")</f>
        <v>--</v>
      </c>
      <c r="D71" s="4" t="str">
        <f>IFERROR(VLOOKUP(A71,January!$A:$AS,42,0),"--")</f>
        <v>--</v>
      </c>
      <c r="E71" s="4" t="str">
        <f>IFERROR(VLOOKUP(A71,#REF!,41,0),"--")</f>
        <v>--</v>
      </c>
      <c r="F71" s="4" t="str">
        <f>IFERROR(VLOOKUP(A71,#REF!,42,0),"--")</f>
        <v>--</v>
      </c>
      <c r="G71" s="4" t="str">
        <f>IFERROR(VLOOKUP(A71,#REF!,41,0),"--")</f>
        <v>--</v>
      </c>
      <c r="H71" s="4" t="str">
        <f>IFERROR(VLOOKUP(A71,#REF!,42,0),"--")</f>
        <v>--</v>
      </c>
      <c r="I71" s="4" t="str">
        <f>IFERROR(VLOOKUP(A71,#REF!,41,0),"--")</f>
        <v>--</v>
      </c>
      <c r="J71" s="4" t="str">
        <f>IFERROR(VLOOKUP(A71,#REF!,42,0),"--")</f>
        <v>--</v>
      </c>
      <c r="K71" s="4" t="str">
        <f>IFERROR(VLOOKUP(A71,#REF!,41,0),"--")</f>
        <v>--</v>
      </c>
      <c r="L71" s="4" t="str">
        <f>IFERROR(VLOOKUP(A71,#REF!,42,0),"--")</f>
        <v>--</v>
      </c>
      <c r="M71" s="4" t="str">
        <f>IFERROR(VLOOKUP(A71,#REF!,41,0),"--")</f>
        <v>--</v>
      </c>
      <c r="N71" s="4" t="str">
        <f>IFERROR(VLOOKUP(A71,#REF!,42,0),"--")</f>
        <v>--</v>
      </c>
      <c r="O71" s="4" t="str">
        <f>IFERROR(VLOOKUP(A71,#REF!,41,0),"--")</f>
        <v>--</v>
      </c>
      <c r="P71" s="4" t="str">
        <f>IFERROR(VLOOKUP(A71,#REF!,42,0),"--")</f>
        <v>--</v>
      </c>
      <c r="Q71" s="4" t="str">
        <f>IFERROR(VLOOKUP(A71,#REF!,41,0),"--")</f>
        <v>--</v>
      </c>
      <c r="R71" s="4" t="str">
        <f>IFERROR(VLOOKUP(A71,#REF!,42,0),"--")</f>
        <v>--</v>
      </c>
      <c r="S71" s="4" t="str">
        <f>IFERROR(VLOOKUP(A71,#REF!,41,0),"--")</f>
        <v>--</v>
      </c>
      <c r="T71" s="4" t="str">
        <f>IFERROR(VLOOKUP(A71,#REF!,42,0),"--")</f>
        <v>--</v>
      </c>
      <c r="U71" s="4" t="str">
        <f>IFERROR(VLOOKUP(A71,#REF!,41,0),"--")</f>
        <v>--</v>
      </c>
      <c r="V71" s="4" t="str">
        <f>IFERROR(VLOOKUP(A71,#REF!,42,0),"--")</f>
        <v>--</v>
      </c>
      <c r="W71" s="4" t="str">
        <f>IFERROR(VLOOKUP(A71,#REF!,41,0),"--")</f>
        <v>--</v>
      </c>
      <c r="X71" s="4" t="str">
        <f>IFERROR(VLOOKUP(A71,#REF!,42,0),"--")</f>
        <v>--</v>
      </c>
      <c r="Y71" s="4" t="str">
        <f>IFERROR(VLOOKUP(A71,#REF!,41,0),"--")</f>
        <v>--</v>
      </c>
      <c r="Z71" s="4" t="str">
        <f>IFERROR(VLOOKUP(A71,#REF!,42,0),"--")</f>
        <v>--</v>
      </c>
      <c r="AA71" s="4">
        <f t="shared" si="3"/>
        <v>0</v>
      </c>
      <c r="AB71" s="4">
        <f t="shared" si="4"/>
        <v>0</v>
      </c>
      <c r="AC71" s="8" t="str">
        <f>IFERROR(VLOOKUP(A71,January!$A:$AR,44,0),"--")</f>
        <v>--</v>
      </c>
      <c r="AD71" s="8" t="str">
        <f>IFERROR(VLOOKUP(A71,#REF!,44,0),"--")</f>
        <v>--</v>
      </c>
      <c r="AE71" s="8" t="str">
        <f>IFERROR(VLOOKUP(A71,#REF!,44,0),"--")</f>
        <v>--</v>
      </c>
      <c r="AF71" s="8" t="str">
        <f>IFERROR(VLOOKUP(A71,#REF!,44,0),"--")</f>
        <v>--</v>
      </c>
      <c r="AG71" s="8" t="str">
        <f>IFERROR(VLOOKUP(A71,#REF!,44,0),"--")</f>
        <v>--</v>
      </c>
      <c r="AH71" s="8" t="str">
        <f>IFERROR(VLOOKUP(A71,#REF!,44,0),"--")</f>
        <v>--</v>
      </c>
      <c r="AI71" s="8" t="str">
        <f>IFERROR(VLOOKUP(A71,#REF!,44,0),"--")</f>
        <v>--</v>
      </c>
      <c r="AJ71" s="8" t="str">
        <f>IFERROR(VLOOKUP(A71,#REF!,44,0),"--")</f>
        <v>--</v>
      </c>
      <c r="AK71" s="8" t="str">
        <f>IFERROR(VLOOKUP(A71,#REF!,44,0),"--")</f>
        <v>--</v>
      </c>
      <c r="AL71" s="8" t="str">
        <f>IFERROR(VLOOKUP(A71,#REF!,44,0),"--")</f>
        <v>--</v>
      </c>
      <c r="AM71" s="8" t="str">
        <f>IFERROR(VLOOKUP(A71,#REF!,44,0),"--")</f>
        <v>--</v>
      </c>
      <c r="AN71" s="8" t="str">
        <f>IFERROR(VLOOKUP(A71,#REF!,44,0),"--")</f>
        <v>--</v>
      </c>
      <c r="AO71" s="8">
        <f t="shared" si="5"/>
        <v>0</v>
      </c>
    </row>
    <row r="72" spans="1:41" x14ac:dyDescent="0.2">
      <c r="A72" s="4" t="s">
        <v>85</v>
      </c>
      <c r="B72" s="4" t="str">
        <f>IFERROR(VLOOKUP(A72,'Validation List'!$A:$O,10,0),"--")</f>
        <v>--</v>
      </c>
      <c r="C72" s="4" t="str">
        <f>IFERROR(VLOOKUP(A72,January!$A:$AS,41,0),"--")</f>
        <v>--</v>
      </c>
      <c r="D72" s="4" t="str">
        <f>IFERROR(VLOOKUP(A72,January!$A:$AS,42,0),"--")</f>
        <v>--</v>
      </c>
      <c r="E72" s="4" t="str">
        <f>IFERROR(VLOOKUP(A72,#REF!,41,0),"--")</f>
        <v>--</v>
      </c>
      <c r="F72" s="4" t="str">
        <f>IFERROR(VLOOKUP(A72,#REF!,42,0),"--")</f>
        <v>--</v>
      </c>
      <c r="G72" s="4" t="str">
        <f>IFERROR(VLOOKUP(A72,#REF!,41,0),"--")</f>
        <v>--</v>
      </c>
      <c r="H72" s="4" t="str">
        <f>IFERROR(VLOOKUP(A72,#REF!,42,0),"--")</f>
        <v>--</v>
      </c>
      <c r="I72" s="4" t="str">
        <f>IFERROR(VLOOKUP(A72,#REF!,41,0),"--")</f>
        <v>--</v>
      </c>
      <c r="J72" s="4" t="str">
        <f>IFERROR(VLOOKUP(A72,#REF!,42,0),"--")</f>
        <v>--</v>
      </c>
      <c r="K72" s="4" t="str">
        <f>IFERROR(VLOOKUP(A72,#REF!,41,0),"--")</f>
        <v>--</v>
      </c>
      <c r="L72" s="4" t="str">
        <f>IFERROR(VLOOKUP(A72,#REF!,42,0),"--")</f>
        <v>--</v>
      </c>
      <c r="M72" s="4" t="str">
        <f>IFERROR(VLOOKUP(A72,#REF!,41,0),"--")</f>
        <v>--</v>
      </c>
      <c r="N72" s="4" t="str">
        <f>IFERROR(VLOOKUP(A72,#REF!,42,0),"--")</f>
        <v>--</v>
      </c>
      <c r="O72" s="4" t="str">
        <f>IFERROR(VLOOKUP(A72,#REF!,41,0),"--")</f>
        <v>--</v>
      </c>
      <c r="P72" s="4" t="str">
        <f>IFERROR(VLOOKUP(A72,#REF!,42,0),"--")</f>
        <v>--</v>
      </c>
      <c r="Q72" s="4" t="str">
        <f>IFERROR(VLOOKUP(A72,#REF!,41,0),"--")</f>
        <v>--</v>
      </c>
      <c r="R72" s="4" t="str">
        <f>IFERROR(VLOOKUP(A72,#REF!,42,0),"--")</f>
        <v>--</v>
      </c>
      <c r="S72" s="4" t="str">
        <f>IFERROR(VLOOKUP(A72,#REF!,41,0),"--")</f>
        <v>--</v>
      </c>
      <c r="T72" s="4" t="str">
        <f>IFERROR(VLOOKUP(A72,#REF!,42,0),"--")</f>
        <v>--</v>
      </c>
      <c r="U72" s="4" t="str">
        <f>IFERROR(VLOOKUP(A72,#REF!,41,0),"--")</f>
        <v>--</v>
      </c>
      <c r="V72" s="4" t="str">
        <f>IFERROR(VLOOKUP(A72,#REF!,42,0),"--")</f>
        <v>--</v>
      </c>
      <c r="W72" s="4" t="str">
        <f>IFERROR(VLOOKUP(A72,#REF!,41,0),"--")</f>
        <v>--</v>
      </c>
      <c r="X72" s="4" t="str">
        <f>IFERROR(VLOOKUP(A72,#REF!,42,0),"--")</f>
        <v>--</v>
      </c>
      <c r="Y72" s="4" t="str">
        <f>IFERROR(VLOOKUP(A72,#REF!,41,0),"--")</f>
        <v>--</v>
      </c>
      <c r="Z72" s="4" t="str">
        <f>IFERROR(VLOOKUP(A72,#REF!,42,0),"--")</f>
        <v>--</v>
      </c>
      <c r="AA72" s="4">
        <f t="shared" si="3"/>
        <v>0</v>
      </c>
      <c r="AB72" s="4">
        <f t="shared" si="4"/>
        <v>0</v>
      </c>
      <c r="AC72" s="8" t="str">
        <f>IFERROR(VLOOKUP(A72,January!$A:$AR,44,0),"--")</f>
        <v>--</v>
      </c>
      <c r="AD72" s="8" t="str">
        <f>IFERROR(VLOOKUP(A72,#REF!,44,0),"--")</f>
        <v>--</v>
      </c>
      <c r="AE72" s="8" t="str">
        <f>IFERROR(VLOOKUP(A72,#REF!,44,0),"--")</f>
        <v>--</v>
      </c>
      <c r="AF72" s="8" t="str">
        <f>IFERROR(VLOOKUP(A72,#REF!,44,0),"--")</f>
        <v>--</v>
      </c>
      <c r="AG72" s="8" t="str">
        <f>IFERROR(VLOOKUP(A72,#REF!,44,0),"--")</f>
        <v>--</v>
      </c>
      <c r="AH72" s="8" t="str">
        <f>IFERROR(VLOOKUP(A72,#REF!,44,0),"--")</f>
        <v>--</v>
      </c>
      <c r="AI72" s="8" t="str">
        <f>IFERROR(VLOOKUP(A72,#REF!,44,0),"--")</f>
        <v>--</v>
      </c>
      <c r="AJ72" s="8" t="str">
        <f>IFERROR(VLOOKUP(A72,#REF!,44,0),"--")</f>
        <v>--</v>
      </c>
      <c r="AK72" s="8" t="str">
        <f>IFERROR(VLOOKUP(A72,#REF!,44,0),"--")</f>
        <v>--</v>
      </c>
      <c r="AL72" s="8" t="str">
        <f>IFERROR(VLOOKUP(A72,#REF!,44,0),"--")</f>
        <v>--</v>
      </c>
      <c r="AM72" s="8" t="str">
        <f>IFERROR(VLOOKUP(A72,#REF!,44,0),"--")</f>
        <v>--</v>
      </c>
      <c r="AN72" s="8" t="str">
        <f>IFERROR(VLOOKUP(A72,#REF!,44,0),"--")</f>
        <v>--</v>
      </c>
      <c r="AO72" s="8">
        <f t="shared" si="5"/>
        <v>0</v>
      </c>
    </row>
    <row r="73" spans="1:41" x14ac:dyDescent="0.2">
      <c r="A73" s="4" t="s">
        <v>86</v>
      </c>
      <c r="B73" s="4" t="str">
        <f>IFERROR(VLOOKUP(A73,'Validation List'!$A:$O,10,0),"--")</f>
        <v>--</v>
      </c>
      <c r="C73" s="4" t="str">
        <f>IFERROR(VLOOKUP(A73,January!$A:$AS,41,0),"--")</f>
        <v>--</v>
      </c>
      <c r="D73" s="4" t="str">
        <f>IFERROR(VLOOKUP(A73,January!$A:$AS,42,0),"--")</f>
        <v>--</v>
      </c>
      <c r="E73" s="4" t="str">
        <f>IFERROR(VLOOKUP(A73,#REF!,41,0),"--")</f>
        <v>--</v>
      </c>
      <c r="F73" s="4" t="str">
        <f>IFERROR(VLOOKUP(A73,#REF!,42,0),"--")</f>
        <v>--</v>
      </c>
      <c r="G73" s="4" t="str">
        <f>IFERROR(VLOOKUP(A73,#REF!,41,0),"--")</f>
        <v>--</v>
      </c>
      <c r="H73" s="4" t="str">
        <f>IFERROR(VLOOKUP(A73,#REF!,42,0),"--")</f>
        <v>--</v>
      </c>
      <c r="I73" s="4" t="str">
        <f>IFERROR(VLOOKUP(A73,#REF!,41,0),"--")</f>
        <v>--</v>
      </c>
      <c r="J73" s="4" t="str">
        <f>IFERROR(VLOOKUP(A73,#REF!,42,0),"--")</f>
        <v>--</v>
      </c>
      <c r="K73" s="4" t="str">
        <f>IFERROR(VLOOKUP(A73,#REF!,41,0),"--")</f>
        <v>--</v>
      </c>
      <c r="L73" s="4" t="str">
        <f>IFERROR(VLOOKUP(A73,#REF!,42,0),"--")</f>
        <v>--</v>
      </c>
      <c r="M73" s="4" t="str">
        <f>IFERROR(VLOOKUP(A73,#REF!,41,0),"--")</f>
        <v>--</v>
      </c>
      <c r="N73" s="4" t="str">
        <f>IFERROR(VLOOKUP(A73,#REF!,42,0),"--")</f>
        <v>--</v>
      </c>
      <c r="O73" s="4" t="str">
        <f>IFERROR(VLOOKUP(A73,#REF!,41,0),"--")</f>
        <v>--</v>
      </c>
      <c r="P73" s="4" t="str">
        <f>IFERROR(VLOOKUP(A73,#REF!,42,0),"--")</f>
        <v>--</v>
      </c>
      <c r="Q73" s="4" t="str">
        <f>IFERROR(VLOOKUP(A73,#REF!,41,0),"--")</f>
        <v>--</v>
      </c>
      <c r="R73" s="4" t="str">
        <f>IFERROR(VLOOKUP(A73,#REF!,42,0),"--")</f>
        <v>--</v>
      </c>
      <c r="S73" s="4" t="str">
        <f>IFERROR(VLOOKUP(A73,#REF!,41,0),"--")</f>
        <v>--</v>
      </c>
      <c r="T73" s="4" t="str">
        <f>IFERROR(VLOOKUP(A73,#REF!,42,0),"--")</f>
        <v>--</v>
      </c>
      <c r="U73" s="4" t="str">
        <f>IFERROR(VLOOKUP(A73,#REF!,41,0),"--")</f>
        <v>--</v>
      </c>
      <c r="V73" s="4" t="str">
        <f>IFERROR(VLOOKUP(A73,#REF!,42,0),"--")</f>
        <v>--</v>
      </c>
      <c r="W73" s="4" t="str">
        <f>IFERROR(VLOOKUP(A73,#REF!,41,0),"--")</f>
        <v>--</v>
      </c>
      <c r="X73" s="4" t="str">
        <f>IFERROR(VLOOKUP(A73,#REF!,42,0),"--")</f>
        <v>--</v>
      </c>
      <c r="Y73" s="4" t="str">
        <f>IFERROR(VLOOKUP(A73,#REF!,41,0),"--")</f>
        <v>--</v>
      </c>
      <c r="Z73" s="4" t="str">
        <f>IFERROR(VLOOKUP(A73,#REF!,42,0),"--")</f>
        <v>--</v>
      </c>
      <c r="AA73" s="4">
        <f t="shared" si="3"/>
        <v>0</v>
      </c>
      <c r="AB73" s="4">
        <f t="shared" si="4"/>
        <v>0</v>
      </c>
      <c r="AC73" s="8" t="str">
        <f>IFERROR(VLOOKUP(A73,January!$A:$AR,44,0),"--")</f>
        <v>--</v>
      </c>
      <c r="AD73" s="8" t="str">
        <f>IFERROR(VLOOKUP(A73,#REF!,44,0),"--")</f>
        <v>--</v>
      </c>
      <c r="AE73" s="8" t="str">
        <f>IFERROR(VLOOKUP(A73,#REF!,44,0),"--")</f>
        <v>--</v>
      </c>
      <c r="AF73" s="8" t="str">
        <f>IFERROR(VLOOKUP(A73,#REF!,44,0),"--")</f>
        <v>--</v>
      </c>
      <c r="AG73" s="8" t="str">
        <f>IFERROR(VLOOKUP(A73,#REF!,44,0),"--")</f>
        <v>--</v>
      </c>
      <c r="AH73" s="8" t="str">
        <f>IFERROR(VLOOKUP(A73,#REF!,44,0),"--")</f>
        <v>--</v>
      </c>
      <c r="AI73" s="8" t="str">
        <f>IFERROR(VLOOKUP(A73,#REF!,44,0),"--")</f>
        <v>--</v>
      </c>
      <c r="AJ73" s="8" t="str">
        <f>IFERROR(VLOOKUP(A73,#REF!,44,0),"--")</f>
        <v>--</v>
      </c>
      <c r="AK73" s="8" t="str">
        <f>IFERROR(VLOOKUP(A73,#REF!,44,0),"--")</f>
        <v>--</v>
      </c>
      <c r="AL73" s="8" t="str">
        <f>IFERROR(VLOOKUP(A73,#REF!,44,0),"--")</f>
        <v>--</v>
      </c>
      <c r="AM73" s="8" t="str">
        <f>IFERROR(VLOOKUP(A73,#REF!,44,0),"--")</f>
        <v>--</v>
      </c>
      <c r="AN73" s="8" t="str">
        <f>IFERROR(VLOOKUP(A73,#REF!,44,0),"--")</f>
        <v>--</v>
      </c>
      <c r="AO73" s="8">
        <f t="shared" si="5"/>
        <v>0</v>
      </c>
    </row>
    <row r="74" spans="1:41" x14ac:dyDescent="0.2">
      <c r="A74" s="4" t="s">
        <v>87</v>
      </c>
      <c r="B74" s="4" t="str">
        <f>IFERROR(VLOOKUP(A74,'Validation List'!$A:$O,10,0),"--")</f>
        <v>--</v>
      </c>
      <c r="C74" s="4" t="str">
        <f>IFERROR(VLOOKUP(A74,January!$A:$AS,41,0),"--")</f>
        <v>--</v>
      </c>
      <c r="D74" s="4" t="str">
        <f>IFERROR(VLOOKUP(A74,January!$A:$AS,42,0),"--")</f>
        <v>--</v>
      </c>
      <c r="E74" s="4" t="str">
        <f>IFERROR(VLOOKUP(A74,#REF!,41,0),"--")</f>
        <v>--</v>
      </c>
      <c r="F74" s="4" t="str">
        <f>IFERROR(VLOOKUP(A74,#REF!,42,0),"--")</f>
        <v>--</v>
      </c>
      <c r="G74" s="4" t="str">
        <f>IFERROR(VLOOKUP(A74,#REF!,41,0),"--")</f>
        <v>--</v>
      </c>
      <c r="H74" s="4" t="str">
        <f>IFERROR(VLOOKUP(A74,#REF!,42,0),"--")</f>
        <v>--</v>
      </c>
      <c r="I74" s="4" t="str">
        <f>IFERROR(VLOOKUP(A74,#REF!,41,0),"--")</f>
        <v>--</v>
      </c>
      <c r="J74" s="4" t="str">
        <f>IFERROR(VLOOKUP(A74,#REF!,42,0),"--")</f>
        <v>--</v>
      </c>
      <c r="K74" s="4" t="str">
        <f>IFERROR(VLOOKUP(A74,#REF!,41,0),"--")</f>
        <v>--</v>
      </c>
      <c r="L74" s="4" t="str">
        <f>IFERROR(VLOOKUP(A74,#REF!,42,0),"--")</f>
        <v>--</v>
      </c>
      <c r="M74" s="4" t="str">
        <f>IFERROR(VLOOKUP(A74,#REF!,41,0),"--")</f>
        <v>--</v>
      </c>
      <c r="N74" s="4" t="str">
        <f>IFERROR(VLOOKUP(A74,#REF!,42,0),"--")</f>
        <v>--</v>
      </c>
      <c r="O74" s="4" t="str">
        <f>IFERROR(VLOOKUP(A74,#REF!,41,0),"--")</f>
        <v>--</v>
      </c>
      <c r="P74" s="4" t="str">
        <f>IFERROR(VLOOKUP(A74,#REF!,42,0),"--")</f>
        <v>--</v>
      </c>
      <c r="Q74" s="4" t="str">
        <f>IFERROR(VLOOKUP(A74,#REF!,41,0),"--")</f>
        <v>--</v>
      </c>
      <c r="R74" s="4" t="str">
        <f>IFERROR(VLOOKUP(A74,#REF!,42,0),"--")</f>
        <v>--</v>
      </c>
      <c r="S74" s="4" t="str">
        <f>IFERROR(VLOOKUP(A74,#REF!,41,0),"--")</f>
        <v>--</v>
      </c>
      <c r="T74" s="4" t="str">
        <f>IFERROR(VLOOKUP(A74,#REF!,42,0),"--")</f>
        <v>--</v>
      </c>
      <c r="U74" s="4" t="str">
        <f>IFERROR(VLOOKUP(A74,#REF!,41,0),"--")</f>
        <v>--</v>
      </c>
      <c r="V74" s="4" t="str">
        <f>IFERROR(VLOOKUP(A74,#REF!,42,0),"--")</f>
        <v>--</v>
      </c>
      <c r="W74" s="4" t="str">
        <f>IFERROR(VLOOKUP(A74,#REF!,41,0),"--")</f>
        <v>--</v>
      </c>
      <c r="X74" s="4" t="str">
        <f>IFERROR(VLOOKUP(A74,#REF!,42,0),"--")</f>
        <v>--</v>
      </c>
      <c r="Y74" s="4" t="str">
        <f>IFERROR(VLOOKUP(A74,#REF!,41,0),"--")</f>
        <v>--</v>
      </c>
      <c r="Z74" s="4" t="str">
        <f>IFERROR(VLOOKUP(A74,#REF!,42,0),"--")</f>
        <v>--</v>
      </c>
      <c r="AA74" s="4">
        <f t="shared" si="3"/>
        <v>0</v>
      </c>
      <c r="AB74" s="4">
        <f t="shared" si="4"/>
        <v>0</v>
      </c>
      <c r="AC74" s="8" t="str">
        <f>IFERROR(VLOOKUP(A74,January!$A:$AR,44,0),"--")</f>
        <v>--</v>
      </c>
      <c r="AD74" s="8" t="str">
        <f>IFERROR(VLOOKUP(A74,#REF!,44,0),"--")</f>
        <v>--</v>
      </c>
      <c r="AE74" s="8" t="str">
        <f>IFERROR(VLOOKUP(A74,#REF!,44,0),"--")</f>
        <v>--</v>
      </c>
      <c r="AF74" s="8" t="str">
        <f>IFERROR(VLOOKUP(A74,#REF!,44,0),"--")</f>
        <v>--</v>
      </c>
      <c r="AG74" s="8" t="str">
        <f>IFERROR(VLOOKUP(A74,#REF!,44,0),"--")</f>
        <v>--</v>
      </c>
      <c r="AH74" s="8" t="str">
        <f>IFERROR(VLOOKUP(A74,#REF!,44,0),"--")</f>
        <v>--</v>
      </c>
      <c r="AI74" s="8" t="str">
        <f>IFERROR(VLOOKUP(A74,#REF!,44,0),"--")</f>
        <v>--</v>
      </c>
      <c r="AJ74" s="8" t="str">
        <f>IFERROR(VLOOKUP(A74,#REF!,44,0),"--")</f>
        <v>--</v>
      </c>
      <c r="AK74" s="8" t="str">
        <f>IFERROR(VLOOKUP(A74,#REF!,44,0),"--")</f>
        <v>--</v>
      </c>
      <c r="AL74" s="8" t="str">
        <f>IFERROR(VLOOKUP(A74,#REF!,44,0),"--")</f>
        <v>--</v>
      </c>
      <c r="AM74" s="8" t="str">
        <f>IFERROR(VLOOKUP(A74,#REF!,44,0),"--")</f>
        <v>--</v>
      </c>
      <c r="AN74" s="8" t="str">
        <f>IFERROR(VLOOKUP(A74,#REF!,44,0),"--")</f>
        <v>--</v>
      </c>
      <c r="AO74" s="8">
        <f t="shared" si="5"/>
        <v>0</v>
      </c>
    </row>
    <row r="75" spans="1:41" x14ac:dyDescent="0.2">
      <c r="A75" s="4" t="s">
        <v>88</v>
      </c>
      <c r="B75" s="4" t="str">
        <f>IFERROR(VLOOKUP(A75,'Validation List'!$A:$O,10,0),"--")</f>
        <v>--</v>
      </c>
      <c r="C75" s="4" t="str">
        <f>IFERROR(VLOOKUP(A75,January!$A:$AS,41,0),"--")</f>
        <v>--</v>
      </c>
      <c r="D75" s="4" t="str">
        <f>IFERROR(VLOOKUP(A75,January!$A:$AS,42,0),"--")</f>
        <v>--</v>
      </c>
      <c r="E75" s="4" t="str">
        <f>IFERROR(VLOOKUP(A75,#REF!,41,0),"--")</f>
        <v>--</v>
      </c>
      <c r="F75" s="4" t="str">
        <f>IFERROR(VLOOKUP(A75,#REF!,42,0),"--")</f>
        <v>--</v>
      </c>
      <c r="G75" s="4" t="str">
        <f>IFERROR(VLOOKUP(A75,#REF!,41,0),"--")</f>
        <v>--</v>
      </c>
      <c r="H75" s="4" t="str">
        <f>IFERROR(VLOOKUP(A75,#REF!,42,0),"--")</f>
        <v>--</v>
      </c>
      <c r="I75" s="4" t="str">
        <f>IFERROR(VLOOKUP(A75,#REF!,41,0),"--")</f>
        <v>--</v>
      </c>
      <c r="J75" s="4" t="str">
        <f>IFERROR(VLOOKUP(A75,#REF!,42,0),"--")</f>
        <v>--</v>
      </c>
      <c r="K75" s="4" t="str">
        <f>IFERROR(VLOOKUP(A75,#REF!,41,0),"--")</f>
        <v>--</v>
      </c>
      <c r="L75" s="4" t="str">
        <f>IFERROR(VLOOKUP(A75,#REF!,42,0),"--")</f>
        <v>--</v>
      </c>
      <c r="M75" s="4" t="str">
        <f>IFERROR(VLOOKUP(A75,#REF!,41,0),"--")</f>
        <v>--</v>
      </c>
      <c r="N75" s="4" t="str">
        <f>IFERROR(VLOOKUP(A75,#REF!,42,0),"--")</f>
        <v>--</v>
      </c>
      <c r="O75" s="4" t="str">
        <f>IFERROR(VLOOKUP(A75,#REF!,41,0),"--")</f>
        <v>--</v>
      </c>
      <c r="P75" s="4" t="str">
        <f>IFERROR(VLOOKUP(A75,#REF!,42,0),"--")</f>
        <v>--</v>
      </c>
      <c r="Q75" s="4" t="str">
        <f>IFERROR(VLOOKUP(A75,#REF!,41,0),"--")</f>
        <v>--</v>
      </c>
      <c r="R75" s="4" t="str">
        <f>IFERROR(VLOOKUP(A75,#REF!,42,0),"--")</f>
        <v>--</v>
      </c>
      <c r="S75" s="4" t="str">
        <f>IFERROR(VLOOKUP(A75,#REF!,41,0),"--")</f>
        <v>--</v>
      </c>
      <c r="T75" s="4" t="str">
        <f>IFERROR(VLOOKUP(A75,#REF!,42,0),"--")</f>
        <v>--</v>
      </c>
      <c r="U75" s="4" t="str">
        <f>IFERROR(VLOOKUP(A75,#REF!,41,0),"--")</f>
        <v>--</v>
      </c>
      <c r="V75" s="4" t="str">
        <f>IFERROR(VLOOKUP(A75,#REF!,42,0),"--")</f>
        <v>--</v>
      </c>
      <c r="W75" s="4" t="str">
        <f>IFERROR(VLOOKUP(A75,#REF!,41,0),"--")</f>
        <v>--</v>
      </c>
      <c r="X75" s="4" t="str">
        <f>IFERROR(VLOOKUP(A75,#REF!,42,0),"--")</f>
        <v>--</v>
      </c>
      <c r="Y75" s="4" t="str">
        <f>IFERROR(VLOOKUP(A75,#REF!,41,0),"--")</f>
        <v>--</v>
      </c>
      <c r="Z75" s="4" t="str">
        <f>IFERROR(VLOOKUP(A75,#REF!,42,0),"--")</f>
        <v>--</v>
      </c>
      <c r="AA75" s="4">
        <f t="shared" si="3"/>
        <v>0</v>
      </c>
      <c r="AB75" s="4">
        <f t="shared" si="4"/>
        <v>0</v>
      </c>
      <c r="AC75" s="8" t="str">
        <f>IFERROR(VLOOKUP(A75,January!$A:$AR,44,0),"--")</f>
        <v>--</v>
      </c>
      <c r="AD75" s="8" t="str">
        <f>IFERROR(VLOOKUP(A75,#REF!,44,0),"--")</f>
        <v>--</v>
      </c>
      <c r="AE75" s="8" t="str">
        <f>IFERROR(VLOOKUP(A75,#REF!,44,0),"--")</f>
        <v>--</v>
      </c>
      <c r="AF75" s="8" t="str">
        <f>IFERROR(VLOOKUP(A75,#REF!,44,0),"--")</f>
        <v>--</v>
      </c>
      <c r="AG75" s="8" t="str">
        <f>IFERROR(VLOOKUP(A75,#REF!,44,0),"--")</f>
        <v>--</v>
      </c>
      <c r="AH75" s="8" t="str">
        <f>IFERROR(VLOOKUP(A75,#REF!,44,0),"--")</f>
        <v>--</v>
      </c>
      <c r="AI75" s="8" t="str">
        <f>IFERROR(VLOOKUP(A75,#REF!,44,0),"--")</f>
        <v>--</v>
      </c>
      <c r="AJ75" s="8" t="str">
        <f>IFERROR(VLOOKUP(A75,#REF!,44,0),"--")</f>
        <v>--</v>
      </c>
      <c r="AK75" s="8" t="str">
        <f>IFERROR(VLOOKUP(A75,#REF!,44,0),"--")</f>
        <v>--</v>
      </c>
      <c r="AL75" s="8" t="str">
        <f>IFERROR(VLOOKUP(A75,#REF!,44,0),"--")</f>
        <v>--</v>
      </c>
      <c r="AM75" s="8" t="str">
        <f>IFERROR(VLOOKUP(A75,#REF!,44,0),"--")</f>
        <v>--</v>
      </c>
      <c r="AN75" s="8" t="str">
        <f>IFERROR(VLOOKUP(A75,#REF!,44,0),"--")</f>
        <v>--</v>
      </c>
      <c r="AO75" s="8">
        <f t="shared" si="5"/>
        <v>0</v>
      </c>
    </row>
    <row r="76" spans="1:41" x14ac:dyDescent="0.2">
      <c r="A76" s="4" t="s">
        <v>89</v>
      </c>
      <c r="B76" s="4" t="str">
        <f>IFERROR(VLOOKUP(A76,'Validation List'!$A:$O,10,0),"--")</f>
        <v>--</v>
      </c>
      <c r="C76" s="4" t="str">
        <f>IFERROR(VLOOKUP(A76,January!$A:$AS,41,0),"--")</f>
        <v>--</v>
      </c>
      <c r="D76" s="4" t="str">
        <f>IFERROR(VLOOKUP(A76,January!$A:$AS,42,0),"--")</f>
        <v>--</v>
      </c>
      <c r="E76" s="4" t="str">
        <f>IFERROR(VLOOKUP(A76,#REF!,41,0),"--")</f>
        <v>--</v>
      </c>
      <c r="F76" s="4" t="str">
        <f>IFERROR(VLOOKUP(A76,#REF!,42,0),"--")</f>
        <v>--</v>
      </c>
      <c r="G76" s="4" t="str">
        <f>IFERROR(VLOOKUP(A76,#REF!,41,0),"--")</f>
        <v>--</v>
      </c>
      <c r="H76" s="4" t="str">
        <f>IFERROR(VLOOKUP(A76,#REF!,42,0),"--")</f>
        <v>--</v>
      </c>
      <c r="I76" s="4" t="str">
        <f>IFERROR(VLOOKUP(A76,#REF!,41,0),"--")</f>
        <v>--</v>
      </c>
      <c r="J76" s="4" t="str">
        <f>IFERROR(VLOOKUP(A76,#REF!,42,0),"--")</f>
        <v>--</v>
      </c>
      <c r="K76" s="4" t="str">
        <f>IFERROR(VLOOKUP(A76,#REF!,41,0),"--")</f>
        <v>--</v>
      </c>
      <c r="L76" s="4" t="str">
        <f>IFERROR(VLOOKUP(A76,#REF!,42,0),"--")</f>
        <v>--</v>
      </c>
      <c r="M76" s="4" t="str">
        <f>IFERROR(VLOOKUP(A76,#REF!,41,0),"--")</f>
        <v>--</v>
      </c>
      <c r="N76" s="4" t="str">
        <f>IFERROR(VLOOKUP(A76,#REF!,42,0),"--")</f>
        <v>--</v>
      </c>
      <c r="O76" s="4" t="str">
        <f>IFERROR(VLOOKUP(A76,#REF!,41,0),"--")</f>
        <v>--</v>
      </c>
      <c r="P76" s="4" t="str">
        <f>IFERROR(VLOOKUP(A76,#REF!,42,0),"--")</f>
        <v>--</v>
      </c>
      <c r="Q76" s="4" t="str">
        <f>IFERROR(VLOOKUP(A76,#REF!,41,0),"--")</f>
        <v>--</v>
      </c>
      <c r="R76" s="4" t="str">
        <f>IFERROR(VLOOKUP(A76,#REF!,42,0),"--")</f>
        <v>--</v>
      </c>
      <c r="S76" s="4" t="str">
        <f>IFERROR(VLOOKUP(A76,#REF!,41,0),"--")</f>
        <v>--</v>
      </c>
      <c r="T76" s="4" t="str">
        <f>IFERROR(VLOOKUP(A76,#REF!,42,0),"--")</f>
        <v>--</v>
      </c>
      <c r="U76" s="4" t="str">
        <f>IFERROR(VLOOKUP(A76,#REF!,41,0),"--")</f>
        <v>--</v>
      </c>
      <c r="V76" s="4" t="str">
        <f>IFERROR(VLOOKUP(A76,#REF!,42,0),"--")</f>
        <v>--</v>
      </c>
      <c r="W76" s="4" t="str">
        <f>IFERROR(VLOOKUP(A76,#REF!,41,0),"--")</f>
        <v>--</v>
      </c>
      <c r="X76" s="4" t="str">
        <f>IFERROR(VLOOKUP(A76,#REF!,42,0),"--")</f>
        <v>--</v>
      </c>
      <c r="Y76" s="4" t="str">
        <f>IFERROR(VLOOKUP(A76,#REF!,41,0),"--")</f>
        <v>--</v>
      </c>
      <c r="Z76" s="4" t="str">
        <f>IFERROR(VLOOKUP(A76,#REF!,42,0),"--")</f>
        <v>--</v>
      </c>
      <c r="AA76" s="4">
        <f t="shared" si="3"/>
        <v>0</v>
      </c>
      <c r="AB76" s="4">
        <f t="shared" si="4"/>
        <v>0</v>
      </c>
      <c r="AC76" s="8" t="str">
        <f>IFERROR(VLOOKUP(A76,January!$A:$AR,44,0),"--")</f>
        <v>--</v>
      </c>
      <c r="AD76" s="8" t="str">
        <f>IFERROR(VLOOKUP(A76,#REF!,44,0),"--")</f>
        <v>--</v>
      </c>
      <c r="AE76" s="8" t="str">
        <f>IFERROR(VLOOKUP(A76,#REF!,44,0),"--")</f>
        <v>--</v>
      </c>
      <c r="AF76" s="8" t="str">
        <f>IFERROR(VLOOKUP(A76,#REF!,44,0),"--")</f>
        <v>--</v>
      </c>
      <c r="AG76" s="8" t="str">
        <f>IFERROR(VLOOKUP(A76,#REF!,44,0),"--")</f>
        <v>--</v>
      </c>
      <c r="AH76" s="8" t="str">
        <f>IFERROR(VLOOKUP(A76,#REF!,44,0),"--")</f>
        <v>--</v>
      </c>
      <c r="AI76" s="8" t="str">
        <f>IFERROR(VLOOKUP(A76,#REF!,44,0),"--")</f>
        <v>--</v>
      </c>
      <c r="AJ76" s="8" t="str">
        <f>IFERROR(VLOOKUP(A76,#REF!,44,0),"--")</f>
        <v>--</v>
      </c>
      <c r="AK76" s="8" t="str">
        <f>IFERROR(VLOOKUP(A76,#REF!,44,0),"--")</f>
        <v>--</v>
      </c>
      <c r="AL76" s="8" t="str">
        <f>IFERROR(VLOOKUP(A76,#REF!,44,0),"--")</f>
        <v>--</v>
      </c>
      <c r="AM76" s="8" t="str">
        <f>IFERROR(VLOOKUP(A76,#REF!,44,0),"--")</f>
        <v>--</v>
      </c>
      <c r="AN76" s="8" t="str">
        <f>IFERROR(VLOOKUP(A76,#REF!,44,0),"--")</f>
        <v>--</v>
      </c>
      <c r="AO76" s="8">
        <f t="shared" si="5"/>
        <v>0</v>
      </c>
    </row>
    <row r="77" spans="1:41" x14ac:dyDescent="0.2">
      <c r="A77" s="4" t="s">
        <v>90</v>
      </c>
      <c r="B77" s="4" t="str">
        <f>IFERROR(VLOOKUP(A77,'Validation List'!$A:$O,10,0),"--")</f>
        <v>--</v>
      </c>
      <c r="C77" s="4" t="str">
        <f>IFERROR(VLOOKUP(A77,January!$A:$AS,41,0),"--")</f>
        <v>--</v>
      </c>
      <c r="D77" s="4" t="str">
        <f>IFERROR(VLOOKUP(A77,January!$A:$AS,42,0),"--")</f>
        <v>--</v>
      </c>
      <c r="E77" s="4" t="str">
        <f>IFERROR(VLOOKUP(A77,#REF!,41,0),"--")</f>
        <v>--</v>
      </c>
      <c r="F77" s="4" t="str">
        <f>IFERROR(VLOOKUP(A77,#REF!,42,0),"--")</f>
        <v>--</v>
      </c>
      <c r="G77" s="4" t="str">
        <f>IFERROR(VLOOKUP(A77,#REF!,41,0),"--")</f>
        <v>--</v>
      </c>
      <c r="H77" s="4" t="str">
        <f>IFERROR(VLOOKUP(A77,#REF!,42,0),"--")</f>
        <v>--</v>
      </c>
      <c r="I77" s="4" t="str">
        <f>IFERROR(VLOOKUP(A77,#REF!,41,0),"--")</f>
        <v>--</v>
      </c>
      <c r="J77" s="4" t="str">
        <f>IFERROR(VLOOKUP(A77,#REF!,42,0),"--")</f>
        <v>--</v>
      </c>
      <c r="K77" s="4" t="str">
        <f>IFERROR(VLOOKUP(A77,#REF!,41,0),"--")</f>
        <v>--</v>
      </c>
      <c r="L77" s="4" t="str">
        <f>IFERROR(VLOOKUP(A77,#REF!,42,0),"--")</f>
        <v>--</v>
      </c>
      <c r="M77" s="4" t="str">
        <f>IFERROR(VLOOKUP(A77,#REF!,41,0),"--")</f>
        <v>--</v>
      </c>
      <c r="N77" s="4" t="str">
        <f>IFERROR(VLOOKUP(A77,#REF!,42,0),"--")</f>
        <v>--</v>
      </c>
      <c r="O77" s="4" t="str">
        <f>IFERROR(VLOOKUP(A77,#REF!,41,0),"--")</f>
        <v>--</v>
      </c>
      <c r="P77" s="4" t="str">
        <f>IFERROR(VLOOKUP(A77,#REF!,42,0),"--")</f>
        <v>--</v>
      </c>
      <c r="Q77" s="4" t="str">
        <f>IFERROR(VLOOKUP(A77,#REF!,41,0),"--")</f>
        <v>--</v>
      </c>
      <c r="R77" s="4" t="str">
        <f>IFERROR(VLOOKUP(A77,#REF!,42,0),"--")</f>
        <v>--</v>
      </c>
      <c r="S77" s="4" t="str">
        <f>IFERROR(VLOOKUP(A77,#REF!,41,0),"--")</f>
        <v>--</v>
      </c>
      <c r="T77" s="4" t="str">
        <f>IFERROR(VLOOKUP(A77,#REF!,42,0),"--")</f>
        <v>--</v>
      </c>
      <c r="U77" s="4" t="str">
        <f>IFERROR(VLOOKUP(A77,#REF!,41,0),"--")</f>
        <v>--</v>
      </c>
      <c r="V77" s="4" t="str">
        <f>IFERROR(VLOOKUP(A77,#REF!,42,0),"--")</f>
        <v>--</v>
      </c>
      <c r="W77" s="4" t="str">
        <f>IFERROR(VLOOKUP(A77,#REF!,41,0),"--")</f>
        <v>--</v>
      </c>
      <c r="X77" s="4" t="str">
        <f>IFERROR(VLOOKUP(A77,#REF!,42,0),"--")</f>
        <v>--</v>
      </c>
      <c r="Y77" s="4" t="str">
        <f>IFERROR(VLOOKUP(A77,#REF!,41,0),"--")</f>
        <v>--</v>
      </c>
      <c r="Z77" s="4" t="str">
        <f>IFERROR(VLOOKUP(A77,#REF!,42,0),"--")</f>
        <v>--</v>
      </c>
      <c r="AA77" s="4">
        <f t="shared" si="3"/>
        <v>0</v>
      </c>
      <c r="AB77" s="4">
        <f t="shared" si="4"/>
        <v>0</v>
      </c>
      <c r="AC77" s="8" t="str">
        <f>IFERROR(VLOOKUP(A77,January!$A:$AR,44,0),"--")</f>
        <v>--</v>
      </c>
      <c r="AD77" s="8" t="str">
        <f>IFERROR(VLOOKUP(A77,#REF!,44,0),"--")</f>
        <v>--</v>
      </c>
      <c r="AE77" s="8" t="str">
        <f>IFERROR(VLOOKUP(A77,#REF!,44,0),"--")</f>
        <v>--</v>
      </c>
      <c r="AF77" s="8" t="str">
        <f>IFERROR(VLOOKUP(A77,#REF!,44,0),"--")</f>
        <v>--</v>
      </c>
      <c r="AG77" s="8" t="str">
        <f>IFERROR(VLOOKUP(A77,#REF!,44,0),"--")</f>
        <v>--</v>
      </c>
      <c r="AH77" s="8" t="str">
        <f>IFERROR(VLOOKUP(A77,#REF!,44,0),"--")</f>
        <v>--</v>
      </c>
      <c r="AI77" s="8" t="str">
        <f>IFERROR(VLOOKUP(A77,#REF!,44,0),"--")</f>
        <v>--</v>
      </c>
      <c r="AJ77" s="8" t="str">
        <f>IFERROR(VLOOKUP(A77,#REF!,44,0),"--")</f>
        <v>--</v>
      </c>
      <c r="AK77" s="8" t="str">
        <f>IFERROR(VLOOKUP(A77,#REF!,44,0),"--")</f>
        <v>--</v>
      </c>
      <c r="AL77" s="8" t="str">
        <f>IFERROR(VLOOKUP(A77,#REF!,44,0),"--")</f>
        <v>--</v>
      </c>
      <c r="AM77" s="8" t="str">
        <f>IFERROR(VLOOKUP(A77,#REF!,44,0),"--")</f>
        <v>--</v>
      </c>
      <c r="AN77" s="8" t="str">
        <f>IFERROR(VLOOKUP(A77,#REF!,44,0),"--")</f>
        <v>--</v>
      </c>
      <c r="AO77" s="8">
        <f t="shared" si="5"/>
        <v>0</v>
      </c>
    </row>
    <row r="78" spans="1:41" x14ac:dyDescent="0.2">
      <c r="A78" s="4" t="s">
        <v>91</v>
      </c>
      <c r="B78" s="4" t="str">
        <f>IFERROR(VLOOKUP(A78,'Validation List'!$A:$O,10,0),"--")</f>
        <v>--</v>
      </c>
      <c r="C78" s="4" t="str">
        <f>IFERROR(VLOOKUP(A78,January!$A:$AS,41,0),"--")</f>
        <v>--</v>
      </c>
      <c r="D78" s="4" t="str">
        <f>IFERROR(VLOOKUP(A78,January!$A:$AS,42,0),"--")</f>
        <v>--</v>
      </c>
      <c r="E78" s="4" t="str">
        <f>IFERROR(VLOOKUP(A78,#REF!,41,0),"--")</f>
        <v>--</v>
      </c>
      <c r="F78" s="4" t="str">
        <f>IFERROR(VLOOKUP(A78,#REF!,42,0),"--")</f>
        <v>--</v>
      </c>
      <c r="G78" s="4" t="str">
        <f>IFERROR(VLOOKUP(A78,#REF!,41,0),"--")</f>
        <v>--</v>
      </c>
      <c r="H78" s="4" t="str">
        <f>IFERROR(VLOOKUP(A78,#REF!,42,0),"--")</f>
        <v>--</v>
      </c>
      <c r="I78" s="4" t="str">
        <f>IFERROR(VLOOKUP(A78,#REF!,41,0),"--")</f>
        <v>--</v>
      </c>
      <c r="J78" s="4" t="str">
        <f>IFERROR(VLOOKUP(A78,#REF!,42,0),"--")</f>
        <v>--</v>
      </c>
      <c r="K78" s="4" t="str">
        <f>IFERROR(VLOOKUP(A78,#REF!,41,0),"--")</f>
        <v>--</v>
      </c>
      <c r="L78" s="4" t="str">
        <f>IFERROR(VLOOKUP(A78,#REF!,42,0),"--")</f>
        <v>--</v>
      </c>
      <c r="M78" s="4" t="str">
        <f>IFERROR(VLOOKUP(A78,#REF!,41,0),"--")</f>
        <v>--</v>
      </c>
      <c r="N78" s="4" t="str">
        <f>IFERROR(VLOOKUP(A78,#REF!,42,0),"--")</f>
        <v>--</v>
      </c>
      <c r="O78" s="4" t="str">
        <f>IFERROR(VLOOKUP(A78,#REF!,41,0),"--")</f>
        <v>--</v>
      </c>
      <c r="P78" s="4" t="str">
        <f>IFERROR(VLOOKUP(A78,#REF!,42,0),"--")</f>
        <v>--</v>
      </c>
      <c r="Q78" s="4" t="str">
        <f>IFERROR(VLOOKUP(A78,#REF!,41,0),"--")</f>
        <v>--</v>
      </c>
      <c r="R78" s="4" t="str">
        <f>IFERROR(VLOOKUP(A78,#REF!,42,0),"--")</f>
        <v>--</v>
      </c>
      <c r="S78" s="4" t="str">
        <f>IFERROR(VLOOKUP(A78,#REF!,41,0),"--")</f>
        <v>--</v>
      </c>
      <c r="T78" s="4" t="str">
        <f>IFERROR(VLOOKUP(A78,#REF!,42,0),"--")</f>
        <v>--</v>
      </c>
      <c r="U78" s="4" t="str">
        <f>IFERROR(VLOOKUP(A78,#REF!,41,0),"--")</f>
        <v>--</v>
      </c>
      <c r="V78" s="4" t="str">
        <f>IFERROR(VLOOKUP(A78,#REF!,42,0),"--")</f>
        <v>--</v>
      </c>
      <c r="W78" s="4" t="str">
        <f>IFERROR(VLOOKUP(A78,#REF!,41,0),"--")</f>
        <v>--</v>
      </c>
      <c r="X78" s="4" t="str">
        <f>IFERROR(VLOOKUP(A78,#REF!,42,0),"--")</f>
        <v>--</v>
      </c>
      <c r="Y78" s="4" t="str">
        <f>IFERROR(VLOOKUP(A78,#REF!,41,0),"--")</f>
        <v>--</v>
      </c>
      <c r="Z78" s="4" t="str">
        <f>IFERROR(VLOOKUP(A78,#REF!,42,0),"--")</f>
        <v>--</v>
      </c>
      <c r="AA78" s="4">
        <f t="shared" si="3"/>
        <v>0</v>
      </c>
      <c r="AB78" s="4">
        <f t="shared" si="4"/>
        <v>0</v>
      </c>
      <c r="AC78" s="8" t="str">
        <f>IFERROR(VLOOKUP(A78,January!$A:$AR,44,0),"--")</f>
        <v>--</v>
      </c>
      <c r="AD78" s="8" t="str">
        <f>IFERROR(VLOOKUP(A78,#REF!,44,0),"--")</f>
        <v>--</v>
      </c>
      <c r="AE78" s="8" t="str">
        <f>IFERROR(VLOOKUP(A78,#REF!,44,0),"--")</f>
        <v>--</v>
      </c>
      <c r="AF78" s="8" t="str">
        <f>IFERROR(VLOOKUP(A78,#REF!,44,0),"--")</f>
        <v>--</v>
      </c>
      <c r="AG78" s="8" t="str">
        <f>IFERROR(VLOOKUP(A78,#REF!,44,0),"--")</f>
        <v>--</v>
      </c>
      <c r="AH78" s="8" t="str">
        <f>IFERROR(VLOOKUP(A78,#REF!,44,0),"--")</f>
        <v>--</v>
      </c>
      <c r="AI78" s="8" t="str">
        <f>IFERROR(VLOOKUP(A78,#REF!,44,0),"--")</f>
        <v>--</v>
      </c>
      <c r="AJ78" s="8" t="str">
        <f>IFERROR(VLOOKUP(A78,#REF!,44,0),"--")</f>
        <v>--</v>
      </c>
      <c r="AK78" s="8" t="str">
        <f>IFERROR(VLOOKUP(A78,#REF!,44,0),"--")</f>
        <v>--</v>
      </c>
      <c r="AL78" s="8" t="str">
        <f>IFERROR(VLOOKUP(A78,#REF!,44,0),"--")</f>
        <v>--</v>
      </c>
      <c r="AM78" s="8" t="str">
        <f>IFERROR(VLOOKUP(A78,#REF!,44,0),"--")</f>
        <v>--</v>
      </c>
      <c r="AN78" s="8" t="str">
        <f>IFERROR(VLOOKUP(A78,#REF!,44,0),"--")</f>
        <v>--</v>
      </c>
      <c r="AO78" s="8">
        <f t="shared" si="5"/>
        <v>0</v>
      </c>
    </row>
    <row r="79" spans="1:41" x14ac:dyDescent="0.2">
      <c r="A79" s="4" t="s">
        <v>92</v>
      </c>
      <c r="B79" s="4" t="str">
        <f>IFERROR(VLOOKUP(A79,'Validation List'!$A:$O,10,0),"--")</f>
        <v>--</v>
      </c>
      <c r="C79" s="4" t="str">
        <f>IFERROR(VLOOKUP(A79,January!$A:$AS,41,0),"--")</f>
        <v>--</v>
      </c>
      <c r="D79" s="4" t="str">
        <f>IFERROR(VLOOKUP(A79,January!$A:$AS,42,0),"--")</f>
        <v>--</v>
      </c>
      <c r="E79" s="4" t="str">
        <f>IFERROR(VLOOKUP(A79,#REF!,41,0),"--")</f>
        <v>--</v>
      </c>
      <c r="F79" s="4" t="str">
        <f>IFERROR(VLOOKUP(A79,#REF!,42,0),"--")</f>
        <v>--</v>
      </c>
      <c r="G79" s="4" t="str">
        <f>IFERROR(VLOOKUP(A79,#REF!,41,0),"--")</f>
        <v>--</v>
      </c>
      <c r="H79" s="4" t="str">
        <f>IFERROR(VLOOKUP(A79,#REF!,42,0),"--")</f>
        <v>--</v>
      </c>
      <c r="I79" s="4" t="str">
        <f>IFERROR(VLOOKUP(A79,#REF!,41,0),"--")</f>
        <v>--</v>
      </c>
      <c r="J79" s="4" t="str">
        <f>IFERROR(VLOOKUP(A79,#REF!,42,0),"--")</f>
        <v>--</v>
      </c>
      <c r="K79" s="4" t="str">
        <f>IFERROR(VLOOKUP(A79,#REF!,41,0),"--")</f>
        <v>--</v>
      </c>
      <c r="L79" s="4" t="str">
        <f>IFERROR(VLOOKUP(A79,#REF!,42,0),"--")</f>
        <v>--</v>
      </c>
      <c r="M79" s="4" t="str">
        <f>IFERROR(VLOOKUP(A79,#REF!,41,0),"--")</f>
        <v>--</v>
      </c>
      <c r="N79" s="4" t="str">
        <f>IFERROR(VLOOKUP(A79,#REF!,42,0),"--")</f>
        <v>--</v>
      </c>
      <c r="O79" s="4" t="str">
        <f>IFERROR(VLOOKUP(A79,#REF!,41,0),"--")</f>
        <v>--</v>
      </c>
      <c r="P79" s="4" t="str">
        <f>IFERROR(VLOOKUP(A79,#REF!,42,0),"--")</f>
        <v>--</v>
      </c>
      <c r="Q79" s="4" t="str">
        <f>IFERROR(VLOOKUP(A79,#REF!,41,0),"--")</f>
        <v>--</v>
      </c>
      <c r="R79" s="4" t="str">
        <f>IFERROR(VLOOKUP(A79,#REF!,42,0),"--")</f>
        <v>--</v>
      </c>
      <c r="S79" s="4" t="str">
        <f>IFERROR(VLOOKUP(A79,#REF!,41,0),"--")</f>
        <v>--</v>
      </c>
      <c r="T79" s="4" t="str">
        <f>IFERROR(VLOOKUP(A79,#REF!,42,0),"--")</f>
        <v>--</v>
      </c>
      <c r="U79" s="4" t="str">
        <f>IFERROR(VLOOKUP(A79,#REF!,41,0),"--")</f>
        <v>--</v>
      </c>
      <c r="V79" s="4" t="str">
        <f>IFERROR(VLOOKUP(A79,#REF!,42,0),"--")</f>
        <v>--</v>
      </c>
      <c r="W79" s="4" t="str">
        <f>IFERROR(VLOOKUP(A79,#REF!,41,0),"--")</f>
        <v>--</v>
      </c>
      <c r="X79" s="4" t="str">
        <f>IFERROR(VLOOKUP(A79,#REF!,42,0),"--")</f>
        <v>--</v>
      </c>
      <c r="Y79" s="4" t="str">
        <f>IFERROR(VLOOKUP(A79,#REF!,41,0),"--")</f>
        <v>--</v>
      </c>
      <c r="Z79" s="4" t="str">
        <f>IFERROR(VLOOKUP(A79,#REF!,42,0),"--")</f>
        <v>--</v>
      </c>
      <c r="AA79" s="4">
        <f t="shared" si="3"/>
        <v>0</v>
      </c>
      <c r="AB79" s="4">
        <f t="shared" si="4"/>
        <v>0</v>
      </c>
      <c r="AC79" s="8" t="str">
        <f>IFERROR(VLOOKUP(A79,January!$A:$AR,44,0),"--")</f>
        <v>--</v>
      </c>
      <c r="AD79" s="8" t="str">
        <f>IFERROR(VLOOKUP(A79,#REF!,44,0),"--")</f>
        <v>--</v>
      </c>
      <c r="AE79" s="8" t="str">
        <f>IFERROR(VLOOKUP(A79,#REF!,44,0),"--")</f>
        <v>--</v>
      </c>
      <c r="AF79" s="8" t="str">
        <f>IFERROR(VLOOKUP(A79,#REF!,44,0),"--")</f>
        <v>--</v>
      </c>
      <c r="AG79" s="8" t="str">
        <f>IFERROR(VLOOKUP(A79,#REF!,44,0),"--")</f>
        <v>--</v>
      </c>
      <c r="AH79" s="8" t="str">
        <f>IFERROR(VLOOKUP(A79,#REF!,44,0),"--")</f>
        <v>--</v>
      </c>
      <c r="AI79" s="8" t="str">
        <f>IFERROR(VLOOKUP(A79,#REF!,44,0),"--")</f>
        <v>--</v>
      </c>
      <c r="AJ79" s="8" t="str">
        <f>IFERROR(VLOOKUP(A79,#REF!,44,0),"--")</f>
        <v>--</v>
      </c>
      <c r="AK79" s="8" t="str">
        <f>IFERROR(VLOOKUP(A79,#REF!,44,0),"--")</f>
        <v>--</v>
      </c>
      <c r="AL79" s="8" t="str">
        <f>IFERROR(VLOOKUP(A79,#REF!,44,0),"--")</f>
        <v>--</v>
      </c>
      <c r="AM79" s="8" t="str">
        <f>IFERROR(VLOOKUP(A79,#REF!,44,0),"--")</f>
        <v>--</v>
      </c>
      <c r="AN79" s="8" t="str">
        <f>IFERROR(VLOOKUP(A79,#REF!,44,0),"--")</f>
        <v>--</v>
      </c>
      <c r="AO79" s="8">
        <f t="shared" si="5"/>
        <v>0</v>
      </c>
    </row>
    <row r="80" spans="1:41" x14ac:dyDescent="0.2">
      <c r="A80" s="4" t="s">
        <v>93</v>
      </c>
      <c r="B80" s="4" t="str">
        <f>IFERROR(VLOOKUP(A80,'Validation List'!$A:$O,10,0),"--")</f>
        <v>--</v>
      </c>
      <c r="C80" s="4" t="str">
        <f>IFERROR(VLOOKUP(A80,January!$A:$AS,41,0),"--")</f>
        <v>--</v>
      </c>
      <c r="D80" s="4" t="str">
        <f>IFERROR(VLOOKUP(A80,January!$A:$AS,42,0),"--")</f>
        <v>--</v>
      </c>
      <c r="E80" s="4" t="str">
        <f>IFERROR(VLOOKUP(A80,#REF!,41,0),"--")</f>
        <v>--</v>
      </c>
      <c r="F80" s="4" t="str">
        <f>IFERROR(VLOOKUP(A80,#REF!,42,0),"--")</f>
        <v>--</v>
      </c>
      <c r="G80" s="4" t="str">
        <f>IFERROR(VLOOKUP(A80,#REF!,41,0),"--")</f>
        <v>--</v>
      </c>
      <c r="H80" s="4" t="str">
        <f>IFERROR(VLOOKUP(A80,#REF!,42,0),"--")</f>
        <v>--</v>
      </c>
      <c r="I80" s="4" t="str">
        <f>IFERROR(VLOOKUP(A80,#REF!,41,0),"--")</f>
        <v>--</v>
      </c>
      <c r="J80" s="4" t="str">
        <f>IFERROR(VLOOKUP(A80,#REF!,42,0),"--")</f>
        <v>--</v>
      </c>
      <c r="K80" s="4" t="str">
        <f>IFERROR(VLOOKUP(A80,#REF!,41,0),"--")</f>
        <v>--</v>
      </c>
      <c r="L80" s="4" t="str">
        <f>IFERROR(VLOOKUP(A80,#REF!,42,0),"--")</f>
        <v>--</v>
      </c>
      <c r="M80" s="4" t="str">
        <f>IFERROR(VLOOKUP(A80,#REF!,41,0),"--")</f>
        <v>--</v>
      </c>
      <c r="N80" s="4" t="str">
        <f>IFERROR(VLOOKUP(A80,#REF!,42,0),"--")</f>
        <v>--</v>
      </c>
      <c r="O80" s="4" t="str">
        <f>IFERROR(VLOOKUP(A80,#REF!,41,0),"--")</f>
        <v>--</v>
      </c>
      <c r="P80" s="4" t="str">
        <f>IFERROR(VLOOKUP(A80,#REF!,42,0),"--")</f>
        <v>--</v>
      </c>
      <c r="Q80" s="4" t="str">
        <f>IFERROR(VLOOKUP(A80,#REF!,41,0),"--")</f>
        <v>--</v>
      </c>
      <c r="R80" s="4" t="str">
        <f>IFERROR(VLOOKUP(A80,#REF!,42,0),"--")</f>
        <v>--</v>
      </c>
      <c r="S80" s="4" t="str">
        <f>IFERROR(VLOOKUP(A80,#REF!,41,0),"--")</f>
        <v>--</v>
      </c>
      <c r="T80" s="4" t="str">
        <f>IFERROR(VLOOKUP(A80,#REF!,42,0),"--")</f>
        <v>--</v>
      </c>
      <c r="U80" s="4" t="str">
        <f>IFERROR(VLOOKUP(A80,#REF!,41,0),"--")</f>
        <v>--</v>
      </c>
      <c r="V80" s="4" t="str">
        <f>IFERROR(VLOOKUP(A80,#REF!,42,0),"--")</f>
        <v>--</v>
      </c>
      <c r="W80" s="4" t="str">
        <f>IFERROR(VLOOKUP(A80,#REF!,41,0),"--")</f>
        <v>--</v>
      </c>
      <c r="X80" s="4" t="str">
        <f>IFERROR(VLOOKUP(A80,#REF!,42,0),"--")</f>
        <v>--</v>
      </c>
      <c r="Y80" s="4" t="str">
        <f>IFERROR(VLOOKUP(A80,#REF!,41,0),"--")</f>
        <v>--</v>
      </c>
      <c r="Z80" s="4" t="str">
        <f>IFERROR(VLOOKUP(A80,#REF!,42,0),"--")</f>
        <v>--</v>
      </c>
      <c r="AA80" s="4">
        <f t="shared" si="3"/>
        <v>0</v>
      </c>
      <c r="AB80" s="4">
        <f t="shared" si="4"/>
        <v>0</v>
      </c>
      <c r="AC80" s="8" t="str">
        <f>IFERROR(VLOOKUP(A80,January!$A:$AR,44,0),"--")</f>
        <v>--</v>
      </c>
      <c r="AD80" s="8" t="str">
        <f>IFERROR(VLOOKUP(A80,#REF!,44,0),"--")</f>
        <v>--</v>
      </c>
      <c r="AE80" s="8" t="str">
        <f>IFERROR(VLOOKUP(A80,#REF!,44,0),"--")</f>
        <v>--</v>
      </c>
      <c r="AF80" s="8" t="str">
        <f>IFERROR(VLOOKUP(A80,#REF!,44,0),"--")</f>
        <v>--</v>
      </c>
      <c r="AG80" s="8" t="str">
        <f>IFERROR(VLOOKUP(A80,#REF!,44,0),"--")</f>
        <v>--</v>
      </c>
      <c r="AH80" s="8" t="str">
        <f>IFERROR(VLOOKUP(A80,#REF!,44,0),"--")</f>
        <v>--</v>
      </c>
      <c r="AI80" s="8" t="str">
        <f>IFERROR(VLOOKUP(A80,#REF!,44,0),"--")</f>
        <v>--</v>
      </c>
      <c r="AJ80" s="8" t="str">
        <f>IFERROR(VLOOKUP(A80,#REF!,44,0),"--")</f>
        <v>--</v>
      </c>
      <c r="AK80" s="8" t="str">
        <f>IFERROR(VLOOKUP(A80,#REF!,44,0),"--")</f>
        <v>--</v>
      </c>
      <c r="AL80" s="8" t="str">
        <f>IFERROR(VLOOKUP(A80,#REF!,44,0),"--")</f>
        <v>--</v>
      </c>
      <c r="AM80" s="8" t="str">
        <f>IFERROR(VLOOKUP(A80,#REF!,44,0),"--")</f>
        <v>--</v>
      </c>
      <c r="AN80" s="8" t="str">
        <f>IFERROR(VLOOKUP(A80,#REF!,44,0),"--")</f>
        <v>--</v>
      </c>
      <c r="AO80" s="8">
        <f t="shared" si="5"/>
        <v>0</v>
      </c>
    </row>
    <row r="81" spans="1:41" x14ac:dyDescent="0.2">
      <c r="A81" s="4" t="s">
        <v>94</v>
      </c>
      <c r="B81" s="4" t="str">
        <f>IFERROR(VLOOKUP(A81,'Validation List'!$A:$O,10,0),"--")</f>
        <v>--</v>
      </c>
      <c r="C81" s="4" t="str">
        <f>IFERROR(VLOOKUP(A81,January!$A:$AS,41,0),"--")</f>
        <v>--</v>
      </c>
      <c r="D81" s="4" t="str">
        <f>IFERROR(VLOOKUP(A81,January!$A:$AS,42,0),"--")</f>
        <v>--</v>
      </c>
      <c r="E81" s="4" t="str">
        <f>IFERROR(VLOOKUP(A81,#REF!,41,0),"--")</f>
        <v>--</v>
      </c>
      <c r="F81" s="4" t="str">
        <f>IFERROR(VLOOKUP(A81,#REF!,42,0),"--")</f>
        <v>--</v>
      </c>
      <c r="G81" s="4" t="str">
        <f>IFERROR(VLOOKUP(A81,#REF!,41,0),"--")</f>
        <v>--</v>
      </c>
      <c r="H81" s="4" t="str">
        <f>IFERROR(VLOOKUP(A81,#REF!,42,0),"--")</f>
        <v>--</v>
      </c>
      <c r="I81" s="4" t="str">
        <f>IFERROR(VLOOKUP(A81,#REF!,41,0),"--")</f>
        <v>--</v>
      </c>
      <c r="J81" s="4" t="str">
        <f>IFERROR(VLOOKUP(A81,#REF!,42,0),"--")</f>
        <v>--</v>
      </c>
      <c r="K81" s="4" t="str">
        <f>IFERROR(VLOOKUP(A81,#REF!,41,0),"--")</f>
        <v>--</v>
      </c>
      <c r="L81" s="4" t="str">
        <f>IFERROR(VLOOKUP(A81,#REF!,42,0),"--")</f>
        <v>--</v>
      </c>
      <c r="M81" s="4" t="str">
        <f>IFERROR(VLOOKUP(A81,#REF!,41,0),"--")</f>
        <v>--</v>
      </c>
      <c r="N81" s="4" t="str">
        <f>IFERROR(VLOOKUP(A81,#REF!,42,0),"--")</f>
        <v>--</v>
      </c>
      <c r="O81" s="4" t="str">
        <f>IFERROR(VLOOKUP(A81,#REF!,41,0),"--")</f>
        <v>--</v>
      </c>
      <c r="P81" s="4" t="str">
        <f>IFERROR(VLOOKUP(A81,#REF!,42,0),"--")</f>
        <v>--</v>
      </c>
      <c r="Q81" s="4" t="str">
        <f>IFERROR(VLOOKUP(A81,#REF!,41,0),"--")</f>
        <v>--</v>
      </c>
      <c r="R81" s="4" t="str">
        <f>IFERROR(VLOOKUP(A81,#REF!,42,0),"--")</f>
        <v>--</v>
      </c>
      <c r="S81" s="4" t="str">
        <f>IFERROR(VLOOKUP(A81,#REF!,41,0),"--")</f>
        <v>--</v>
      </c>
      <c r="T81" s="4" t="str">
        <f>IFERROR(VLOOKUP(A81,#REF!,42,0),"--")</f>
        <v>--</v>
      </c>
      <c r="U81" s="4" t="str">
        <f>IFERROR(VLOOKUP(A81,#REF!,41,0),"--")</f>
        <v>--</v>
      </c>
      <c r="V81" s="4" t="str">
        <f>IFERROR(VLOOKUP(A81,#REF!,42,0),"--")</f>
        <v>--</v>
      </c>
      <c r="W81" s="4" t="str">
        <f>IFERROR(VLOOKUP(A81,#REF!,41,0),"--")</f>
        <v>--</v>
      </c>
      <c r="X81" s="4" t="str">
        <f>IFERROR(VLOOKUP(A81,#REF!,42,0),"--")</f>
        <v>--</v>
      </c>
      <c r="Y81" s="4" t="str">
        <f>IFERROR(VLOOKUP(A81,#REF!,41,0),"--")</f>
        <v>--</v>
      </c>
      <c r="Z81" s="4" t="str">
        <f>IFERROR(VLOOKUP(A81,#REF!,42,0),"--")</f>
        <v>--</v>
      </c>
      <c r="AA81" s="4">
        <f t="shared" si="3"/>
        <v>0</v>
      </c>
      <c r="AB81" s="4">
        <f t="shared" si="4"/>
        <v>0</v>
      </c>
      <c r="AC81" s="8" t="str">
        <f>IFERROR(VLOOKUP(A81,January!$A:$AR,44,0),"--")</f>
        <v>--</v>
      </c>
      <c r="AD81" s="8" t="str">
        <f>IFERROR(VLOOKUP(A81,#REF!,44,0),"--")</f>
        <v>--</v>
      </c>
      <c r="AE81" s="8" t="str">
        <f>IFERROR(VLOOKUP(A81,#REF!,44,0),"--")</f>
        <v>--</v>
      </c>
      <c r="AF81" s="8" t="str">
        <f>IFERROR(VLOOKUP(A81,#REF!,44,0),"--")</f>
        <v>--</v>
      </c>
      <c r="AG81" s="8" t="str">
        <f>IFERROR(VLOOKUP(A81,#REF!,44,0),"--")</f>
        <v>--</v>
      </c>
      <c r="AH81" s="8" t="str">
        <f>IFERROR(VLOOKUP(A81,#REF!,44,0),"--")</f>
        <v>--</v>
      </c>
      <c r="AI81" s="8" t="str">
        <f>IFERROR(VLOOKUP(A81,#REF!,44,0),"--")</f>
        <v>--</v>
      </c>
      <c r="AJ81" s="8" t="str">
        <f>IFERROR(VLOOKUP(A81,#REF!,44,0),"--")</f>
        <v>--</v>
      </c>
      <c r="AK81" s="8" t="str">
        <f>IFERROR(VLOOKUP(A81,#REF!,44,0),"--")</f>
        <v>--</v>
      </c>
      <c r="AL81" s="8" t="str">
        <f>IFERROR(VLOOKUP(A81,#REF!,44,0),"--")</f>
        <v>--</v>
      </c>
      <c r="AM81" s="8" t="str">
        <f>IFERROR(VLOOKUP(A81,#REF!,44,0),"--")</f>
        <v>--</v>
      </c>
      <c r="AN81" s="8" t="str">
        <f>IFERROR(VLOOKUP(A81,#REF!,44,0),"--")</f>
        <v>--</v>
      </c>
      <c r="AO81" s="8">
        <f t="shared" si="5"/>
        <v>0</v>
      </c>
    </row>
    <row r="82" spans="1:41" x14ac:dyDescent="0.2">
      <c r="A82" s="4" t="s">
        <v>95</v>
      </c>
      <c r="B82" s="4" t="str">
        <f>IFERROR(VLOOKUP(A82,'Validation List'!$A:$O,10,0),"--")</f>
        <v>--</v>
      </c>
      <c r="C82" s="4" t="str">
        <f>IFERROR(VLOOKUP(A82,January!$A:$AS,41,0),"--")</f>
        <v>--</v>
      </c>
      <c r="D82" s="4" t="str">
        <f>IFERROR(VLOOKUP(A82,January!$A:$AS,42,0),"--")</f>
        <v>--</v>
      </c>
      <c r="E82" s="4" t="str">
        <f>IFERROR(VLOOKUP(A82,#REF!,41,0),"--")</f>
        <v>--</v>
      </c>
      <c r="F82" s="4" t="str">
        <f>IFERROR(VLOOKUP(A82,#REF!,42,0),"--")</f>
        <v>--</v>
      </c>
      <c r="G82" s="4" t="str">
        <f>IFERROR(VLOOKUP(A82,#REF!,41,0),"--")</f>
        <v>--</v>
      </c>
      <c r="H82" s="4" t="str">
        <f>IFERROR(VLOOKUP(A82,#REF!,42,0),"--")</f>
        <v>--</v>
      </c>
      <c r="I82" s="4" t="str">
        <f>IFERROR(VLOOKUP(A82,#REF!,41,0),"--")</f>
        <v>--</v>
      </c>
      <c r="J82" s="4" t="str">
        <f>IFERROR(VLOOKUP(A82,#REF!,42,0),"--")</f>
        <v>--</v>
      </c>
      <c r="K82" s="4" t="str">
        <f>IFERROR(VLOOKUP(A82,#REF!,41,0),"--")</f>
        <v>--</v>
      </c>
      <c r="L82" s="4" t="str">
        <f>IFERROR(VLOOKUP(A82,#REF!,42,0),"--")</f>
        <v>--</v>
      </c>
      <c r="M82" s="4" t="str">
        <f>IFERROR(VLOOKUP(A82,#REF!,41,0),"--")</f>
        <v>--</v>
      </c>
      <c r="N82" s="4" t="str">
        <f>IFERROR(VLOOKUP(A82,#REF!,42,0),"--")</f>
        <v>--</v>
      </c>
      <c r="O82" s="4" t="str">
        <f>IFERROR(VLOOKUP(A82,#REF!,41,0),"--")</f>
        <v>--</v>
      </c>
      <c r="P82" s="4" t="str">
        <f>IFERROR(VLOOKUP(A82,#REF!,42,0),"--")</f>
        <v>--</v>
      </c>
      <c r="Q82" s="4" t="str">
        <f>IFERROR(VLOOKUP(A82,#REF!,41,0),"--")</f>
        <v>--</v>
      </c>
      <c r="R82" s="4" t="str">
        <f>IFERROR(VLOOKUP(A82,#REF!,42,0),"--")</f>
        <v>--</v>
      </c>
      <c r="S82" s="4" t="str">
        <f>IFERROR(VLOOKUP(A82,#REF!,41,0),"--")</f>
        <v>--</v>
      </c>
      <c r="T82" s="4" t="str">
        <f>IFERROR(VLOOKUP(A82,#REF!,42,0),"--")</f>
        <v>--</v>
      </c>
      <c r="U82" s="4" t="str">
        <f>IFERROR(VLOOKUP(A82,#REF!,41,0),"--")</f>
        <v>--</v>
      </c>
      <c r="V82" s="4" t="str">
        <f>IFERROR(VLOOKUP(A82,#REF!,42,0),"--")</f>
        <v>--</v>
      </c>
      <c r="W82" s="4" t="str">
        <f>IFERROR(VLOOKUP(A82,#REF!,41,0),"--")</f>
        <v>--</v>
      </c>
      <c r="X82" s="4" t="str">
        <f>IFERROR(VLOOKUP(A82,#REF!,42,0),"--")</f>
        <v>--</v>
      </c>
      <c r="Y82" s="4" t="str">
        <f>IFERROR(VLOOKUP(A82,#REF!,41,0),"--")</f>
        <v>--</v>
      </c>
      <c r="Z82" s="4" t="str">
        <f>IFERROR(VLOOKUP(A82,#REF!,42,0),"--")</f>
        <v>--</v>
      </c>
      <c r="AA82" s="4">
        <f t="shared" si="3"/>
        <v>0</v>
      </c>
      <c r="AB82" s="4">
        <f t="shared" si="4"/>
        <v>0</v>
      </c>
      <c r="AC82" s="8" t="str">
        <f>IFERROR(VLOOKUP(A82,January!$A:$AR,44,0),"--")</f>
        <v>--</v>
      </c>
      <c r="AD82" s="8" t="str">
        <f>IFERROR(VLOOKUP(A82,#REF!,44,0),"--")</f>
        <v>--</v>
      </c>
      <c r="AE82" s="8" t="str">
        <f>IFERROR(VLOOKUP(A82,#REF!,44,0),"--")</f>
        <v>--</v>
      </c>
      <c r="AF82" s="8" t="str">
        <f>IFERROR(VLOOKUP(A82,#REF!,44,0),"--")</f>
        <v>--</v>
      </c>
      <c r="AG82" s="8" t="str">
        <f>IFERROR(VLOOKUP(A82,#REF!,44,0),"--")</f>
        <v>--</v>
      </c>
      <c r="AH82" s="8" t="str">
        <f>IFERROR(VLOOKUP(A82,#REF!,44,0),"--")</f>
        <v>--</v>
      </c>
      <c r="AI82" s="8" t="str">
        <f>IFERROR(VLOOKUP(A82,#REF!,44,0),"--")</f>
        <v>--</v>
      </c>
      <c r="AJ82" s="8" t="str">
        <f>IFERROR(VLOOKUP(A82,#REF!,44,0),"--")</f>
        <v>--</v>
      </c>
      <c r="AK82" s="8" t="str">
        <f>IFERROR(VLOOKUP(A82,#REF!,44,0),"--")</f>
        <v>--</v>
      </c>
      <c r="AL82" s="8" t="str">
        <f>IFERROR(VLOOKUP(A82,#REF!,44,0),"--")</f>
        <v>--</v>
      </c>
      <c r="AM82" s="8" t="str">
        <f>IFERROR(VLOOKUP(A82,#REF!,44,0),"--")</f>
        <v>--</v>
      </c>
      <c r="AN82" s="8" t="str">
        <f>IFERROR(VLOOKUP(A82,#REF!,44,0),"--")</f>
        <v>--</v>
      </c>
      <c r="AO82" s="8">
        <f t="shared" si="5"/>
        <v>0</v>
      </c>
    </row>
    <row r="83" spans="1:41" x14ac:dyDescent="0.2">
      <c r="A83" s="4" t="s">
        <v>96</v>
      </c>
      <c r="B83" s="4" t="str">
        <f>IFERROR(VLOOKUP(A83,'Validation List'!$A:$O,10,0),"--")</f>
        <v>--</v>
      </c>
      <c r="C83" s="4" t="str">
        <f>IFERROR(VLOOKUP(A83,January!$A:$AS,41,0),"--")</f>
        <v>--</v>
      </c>
      <c r="D83" s="4" t="str">
        <f>IFERROR(VLOOKUP(A83,January!$A:$AS,42,0),"--")</f>
        <v>--</v>
      </c>
      <c r="E83" s="4" t="str">
        <f>IFERROR(VLOOKUP(A83,#REF!,41,0),"--")</f>
        <v>--</v>
      </c>
      <c r="F83" s="4" t="str">
        <f>IFERROR(VLOOKUP(A83,#REF!,42,0),"--")</f>
        <v>--</v>
      </c>
      <c r="G83" s="4" t="str">
        <f>IFERROR(VLOOKUP(A83,#REF!,41,0),"--")</f>
        <v>--</v>
      </c>
      <c r="H83" s="4" t="str">
        <f>IFERROR(VLOOKUP(A83,#REF!,42,0),"--")</f>
        <v>--</v>
      </c>
      <c r="I83" s="4" t="str">
        <f>IFERROR(VLOOKUP(A83,#REF!,41,0),"--")</f>
        <v>--</v>
      </c>
      <c r="J83" s="4" t="str">
        <f>IFERROR(VLOOKUP(A83,#REF!,42,0),"--")</f>
        <v>--</v>
      </c>
      <c r="K83" s="4" t="str">
        <f>IFERROR(VLOOKUP(A83,#REF!,41,0),"--")</f>
        <v>--</v>
      </c>
      <c r="L83" s="4" t="str">
        <f>IFERROR(VLOOKUP(A83,#REF!,42,0),"--")</f>
        <v>--</v>
      </c>
      <c r="M83" s="4" t="str">
        <f>IFERROR(VLOOKUP(A83,#REF!,41,0),"--")</f>
        <v>--</v>
      </c>
      <c r="N83" s="4" t="str">
        <f>IFERROR(VLOOKUP(A83,#REF!,42,0),"--")</f>
        <v>--</v>
      </c>
      <c r="O83" s="4" t="str">
        <f>IFERROR(VLOOKUP(A83,#REF!,41,0),"--")</f>
        <v>--</v>
      </c>
      <c r="P83" s="4" t="str">
        <f>IFERROR(VLOOKUP(A83,#REF!,42,0),"--")</f>
        <v>--</v>
      </c>
      <c r="Q83" s="4" t="str">
        <f>IFERROR(VLOOKUP(A83,#REF!,41,0),"--")</f>
        <v>--</v>
      </c>
      <c r="R83" s="4" t="str">
        <f>IFERROR(VLOOKUP(A83,#REF!,42,0),"--")</f>
        <v>--</v>
      </c>
      <c r="S83" s="4" t="str">
        <f>IFERROR(VLOOKUP(A83,#REF!,41,0),"--")</f>
        <v>--</v>
      </c>
      <c r="T83" s="4" t="str">
        <f>IFERROR(VLOOKUP(A83,#REF!,42,0),"--")</f>
        <v>--</v>
      </c>
      <c r="U83" s="4" t="str">
        <f>IFERROR(VLOOKUP(A83,#REF!,41,0),"--")</f>
        <v>--</v>
      </c>
      <c r="V83" s="4" t="str">
        <f>IFERROR(VLOOKUP(A83,#REF!,42,0),"--")</f>
        <v>--</v>
      </c>
      <c r="W83" s="4" t="str">
        <f>IFERROR(VLOOKUP(A83,#REF!,41,0),"--")</f>
        <v>--</v>
      </c>
      <c r="X83" s="4" t="str">
        <f>IFERROR(VLOOKUP(A83,#REF!,42,0),"--")</f>
        <v>--</v>
      </c>
      <c r="Y83" s="4" t="str">
        <f>IFERROR(VLOOKUP(A83,#REF!,41,0),"--")</f>
        <v>--</v>
      </c>
      <c r="Z83" s="4" t="str">
        <f>IFERROR(VLOOKUP(A83,#REF!,42,0),"--")</f>
        <v>--</v>
      </c>
      <c r="AA83" s="4">
        <f t="shared" si="3"/>
        <v>0</v>
      </c>
      <c r="AB83" s="4">
        <f t="shared" si="4"/>
        <v>0</v>
      </c>
      <c r="AC83" s="8" t="str">
        <f>IFERROR(VLOOKUP(A83,January!$A:$AR,44,0),"--")</f>
        <v>--</v>
      </c>
      <c r="AD83" s="8" t="str">
        <f>IFERROR(VLOOKUP(A83,#REF!,44,0),"--")</f>
        <v>--</v>
      </c>
      <c r="AE83" s="8" t="str">
        <f>IFERROR(VLOOKUP(A83,#REF!,44,0),"--")</f>
        <v>--</v>
      </c>
      <c r="AF83" s="8" t="str">
        <f>IFERROR(VLOOKUP(A83,#REF!,44,0),"--")</f>
        <v>--</v>
      </c>
      <c r="AG83" s="8" t="str">
        <f>IFERROR(VLOOKUP(A83,#REF!,44,0),"--")</f>
        <v>--</v>
      </c>
      <c r="AH83" s="8" t="str">
        <f>IFERROR(VLOOKUP(A83,#REF!,44,0),"--")</f>
        <v>--</v>
      </c>
      <c r="AI83" s="8" t="str">
        <f>IFERROR(VLOOKUP(A83,#REF!,44,0),"--")</f>
        <v>--</v>
      </c>
      <c r="AJ83" s="8" t="str">
        <f>IFERROR(VLOOKUP(A83,#REF!,44,0),"--")</f>
        <v>--</v>
      </c>
      <c r="AK83" s="8" t="str">
        <f>IFERROR(VLOOKUP(A83,#REF!,44,0),"--")</f>
        <v>--</v>
      </c>
      <c r="AL83" s="8" t="str">
        <f>IFERROR(VLOOKUP(A83,#REF!,44,0),"--")</f>
        <v>--</v>
      </c>
      <c r="AM83" s="8" t="str">
        <f>IFERROR(VLOOKUP(A83,#REF!,44,0),"--")</f>
        <v>--</v>
      </c>
      <c r="AN83" s="8" t="str">
        <f>IFERROR(VLOOKUP(A83,#REF!,44,0),"--")</f>
        <v>--</v>
      </c>
      <c r="AO83" s="8">
        <f t="shared" si="5"/>
        <v>0</v>
      </c>
    </row>
    <row r="84" spans="1:41" x14ac:dyDescent="0.2">
      <c r="A84" s="4" t="s">
        <v>97</v>
      </c>
      <c r="B84" s="4" t="str">
        <f>IFERROR(VLOOKUP(A84,'Validation List'!$A:$O,10,0),"--")</f>
        <v>--</v>
      </c>
      <c r="C84" s="4" t="str">
        <f>IFERROR(VLOOKUP(A84,January!$A:$AS,41,0),"--")</f>
        <v>--</v>
      </c>
      <c r="D84" s="4" t="str">
        <f>IFERROR(VLOOKUP(A84,January!$A:$AS,42,0),"--")</f>
        <v>--</v>
      </c>
      <c r="E84" s="4" t="str">
        <f>IFERROR(VLOOKUP(A84,#REF!,41,0),"--")</f>
        <v>--</v>
      </c>
      <c r="F84" s="4" t="str">
        <f>IFERROR(VLOOKUP(A84,#REF!,42,0),"--")</f>
        <v>--</v>
      </c>
      <c r="G84" s="4" t="str">
        <f>IFERROR(VLOOKUP(A84,#REF!,41,0),"--")</f>
        <v>--</v>
      </c>
      <c r="H84" s="4" t="str">
        <f>IFERROR(VLOOKUP(A84,#REF!,42,0),"--")</f>
        <v>--</v>
      </c>
      <c r="I84" s="4" t="str">
        <f>IFERROR(VLOOKUP(A84,#REF!,41,0),"--")</f>
        <v>--</v>
      </c>
      <c r="J84" s="4" t="str">
        <f>IFERROR(VLOOKUP(A84,#REF!,42,0),"--")</f>
        <v>--</v>
      </c>
      <c r="K84" s="4" t="str">
        <f>IFERROR(VLOOKUP(A84,#REF!,41,0),"--")</f>
        <v>--</v>
      </c>
      <c r="L84" s="4" t="str">
        <f>IFERROR(VLOOKUP(A84,#REF!,42,0),"--")</f>
        <v>--</v>
      </c>
      <c r="M84" s="4" t="str">
        <f>IFERROR(VLOOKUP(A84,#REF!,41,0),"--")</f>
        <v>--</v>
      </c>
      <c r="N84" s="4" t="str">
        <f>IFERROR(VLOOKUP(A84,#REF!,42,0),"--")</f>
        <v>--</v>
      </c>
      <c r="O84" s="4" t="str">
        <f>IFERROR(VLOOKUP(A84,#REF!,41,0),"--")</f>
        <v>--</v>
      </c>
      <c r="P84" s="4" t="str">
        <f>IFERROR(VLOOKUP(A84,#REF!,42,0),"--")</f>
        <v>--</v>
      </c>
      <c r="Q84" s="4" t="str">
        <f>IFERROR(VLOOKUP(A84,#REF!,41,0),"--")</f>
        <v>--</v>
      </c>
      <c r="R84" s="4" t="str">
        <f>IFERROR(VLOOKUP(A84,#REF!,42,0),"--")</f>
        <v>--</v>
      </c>
      <c r="S84" s="4" t="str">
        <f>IFERROR(VLOOKUP(A84,#REF!,41,0),"--")</f>
        <v>--</v>
      </c>
      <c r="T84" s="4" t="str">
        <f>IFERROR(VLOOKUP(A84,#REF!,42,0),"--")</f>
        <v>--</v>
      </c>
      <c r="U84" s="4" t="str">
        <f>IFERROR(VLOOKUP(A84,#REF!,41,0),"--")</f>
        <v>--</v>
      </c>
      <c r="V84" s="4" t="str">
        <f>IFERROR(VLOOKUP(A84,#REF!,42,0),"--")</f>
        <v>--</v>
      </c>
      <c r="W84" s="4" t="str">
        <f>IFERROR(VLOOKUP(A84,#REF!,41,0),"--")</f>
        <v>--</v>
      </c>
      <c r="X84" s="4" t="str">
        <f>IFERROR(VLOOKUP(A84,#REF!,42,0),"--")</f>
        <v>--</v>
      </c>
      <c r="Y84" s="4" t="str">
        <f>IFERROR(VLOOKUP(A84,#REF!,41,0),"--")</f>
        <v>--</v>
      </c>
      <c r="Z84" s="4" t="str">
        <f>IFERROR(VLOOKUP(A84,#REF!,42,0),"--")</f>
        <v>--</v>
      </c>
      <c r="AA84" s="4">
        <f t="shared" si="3"/>
        <v>0</v>
      </c>
      <c r="AB84" s="4">
        <f t="shared" si="4"/>
        <v>0</v>
      </c>
      <c r="AC84" s="8" t="str">
        <f>IFERROR(VLOOKUP(A84,January!$A:$AR,44,0),"--")</f>
        <v>--</v>
      </c>
      <c r="AD84" s="8" t="str">
        <f>IFERROR(VLOOKUP(A84,#REF!,44,0),"--")</f>
        <v>--</v>
      </c>
      <c r="AE84" s="8" t="str">
        <f>IFERROR(VLOOKUP(A84,#REF!,44,0),"--")</f>
        <v>--</v>
      </c>
      <c r="AF84" s="8" t="str">
        <f>IFERROR(VLOOKUP(A84,#REF!,44,0),"--")</f>
        <v>--</v>
      </c>
      <c r="AG84" s="8" t="str">
        <f>IFERROR(VLOOKUP(A84,#REF!,44,0),"--")</f>
        <v>--</v>
      </c>
      <c r="AH84" s="8" t="str">
        <f>IFERROR(VLOOKUP(A84,#REF!,44,0),"--")</f>
        <v>--</v>
      </c>
      <c r="AI84" s="8" t="str">
        <f>IFERROR(VLOOKUP(A84,#REF!,44,0),"--")</f>
        <v>--</v>
      </c>
      <c r="AJ84" s="8" t="str">
        <f>IFERROR(VLOOKUP(A84,#REF!,44,0),"--")</f>
        <v>--</v>
      </c>
      <c r="AK84" s="8" t="str">
        <f>IFERROR(VLOOKUP(A84,#REF!,44,0),"--")</f>
        <v>--</v>
      </c>
      <c r="AL84" s="8" t="str">
        <f>IFERROR(VLOOKUP(A84,#REF!,44,0),"--")</f>
        <v>--</v>
      </c>
      <c r="AM84" s="8" t="str">
        <f>IFERROR(VLOOKUP(A84,#REF!,44,0),"--")</f>
        <v>--</v>
      </c>
      <c r="AN84" s="8" t="str">
        <f>IFERROR(VLOOKUP(A84,#REF!,44,0),"--")</f>
        <v>--</v>
      </c>
      <c r="AO84" s="8">
        <f t="shared" si="5"/>
        <v>0</v>
      </c>
    </row>
    <row r="85" spans="1:41" x14ac:dyDescent="0.2">
      <c r="A85" s="4" t="s">
        <v>98</v>
      </c>
      <c r="B85" s="4" t="str">
        <f>IFERROR(VLOOKUP(A85,'Validation List'!$A:$O,10,0),"--")</f>
        <v>--</v>
      </c>
      <c r="C85" s="4" t="str">
        <f>IFERROR(VLOOKUP(A85,January!$A:$AS,41,0),"--")</f>
        <v>--</v>
      </c>
      <c r="D85" s="4" t="str">
        <f>IFERROR(VLOOKUP(A85,January!$A:$AS,42,0),"--")</f>
        <v>--</v>
      </c>
      <c r="E85" s="4" t="str">
        <f>IFERROR(VLOOKUP(A85,#REF!,41,0),"--")</f>
        <v>--</v>
      </c>
      <c r="F85" s="4" t="str">
        <f>IFERROR(VLOOKUP(A85,#REF!,42,0),"--")</f>
        <v>--</v>
      </c>
      <c r="G85" s="4" t="str">
        <f>IFERROR(VLOOKUP(A85,#REF!,41,0),"--")</f>
        <v>--</v>
      </c>
      <c r="H85" s="4" t="str">
        <f>IFERROR(VLOOKUP(A85,#REF!,42,0),"--")</f>
        <v>--</v>
      </c>
      <c r="I85" s="4" t="str">
        <f>IFERROR(VLOOKUP(A85,#REF!,41,0),"--")</f>
        <v>--</v>
      </c>
      <c r="J85" s="4" t="str">
        <f>IFERROR(VLOOKUP(A85,#REF!,42,0),"--")</f>
        <v>--</v>
      </c>
      <c r="K85" s="4" t="str">
        <f>IFERROR(VLOOKUP(A85,#REF!,41,0),"--")</f>
        <v>--</v>
      </c>
      <c r="L85" s="4" t="str">
        <f>IFERROR(VLOOKUP(A85,#REF!,42,0),"--")</f>
        <v>--</v>
      </c>
      <c r="M85" s="4" t="str">
        <f>IFERROR(VLOOKUP(A85,#REF!,41,0),"--")</f>
        <v>--</v>
      </c>
      <c r="N85" s="4" t="str">
        <f>IFERROR(VLOOKUP(A85,#REF!,42,0),"--")</f>
        <v>--</v>
      </c>
      <c r="O85" s="4" t="str">
        <f>IFERROR(VLOOKUP(A85,#REF!,41,0),"--")</f>
        <v>--</v>
      </c>
      <c r="P85" s="4" t="str">
        <f>IFERROR(VLOOKUP(A85,#REF!,42,0),"--")</f>
        <v>--</v>
      </c>
      <c r="Q85" s="4" t="str">
        <f>IFERROR(VLOOKUP(A85,#REF!,41,0),"--")</f>
        <v>--</v>
      </c>
      <c r="R85" s="4" t="str">
        <f>IFERROR(VLOOKUP(A85,#REF!,42,0),"--")</f>
        <v>--</v>
      </c>
      <c r="S85" s="4" t="str">
        <f>IFERROR(VLOOKUP(A85,#REF!,41,0),"--")</f>
        <v>--</v>
      </c>
      <c r="T85" s="4" t="str">
        <f>IFERROR(VLOOKUP(A85,#REF!,42,0),"--")</f>
        <v>--</v>
      </c>
      <c r="U85" s="4" t="str">
        <f>IFERROR(VLOOKUP(A85,#REF!,41,0),"--")</f>
        <v>--</v>
      </c>
      <c r="V85" s="4" t="str">
        <f>IFERROR(VLOOKUP(A85,#REF!,42,0),"--")</f>
        <v>--</v>
      </c>
      <c r="W85" s="4" t="str">
        <f>IFERROR(VLOOKUP(A85,#REF!,41,0),"--")</f>
        <v>--</v>
      </c>
      <c r="X85" s="4" t="str">
        <f>IFERROR(VLOOKUP(A85,#REF!,42,0),"--")</f>
        <v>--</v>
      </c>
      <c r="Y85" s="4" t="str">
        <f>IFERROR(VLOOKUP(A85,#REF!,41,0),"--")</f>
        <v>--</v>
      </c>
      <c r="Z85" s="4" t="str">
        <f>IFERROR(VLOOKUP(A85,#REF!,42,0),"--")</f>
        <v>--</v>
      </c>
      <c r="AA85" s="4">
        <f t="shared" si="3"/>
        <v>0</v>
      </c>
      <c r="AB85" s="4">
        <f t="shared" si="4"/>
        <v>0</v>
      </c>
      <c r="AC85" s="8" t="str">
        <f>IFERROR(VLOOKUP(A85,January!$A:$AR,44,0),"--")</f>
        <v>--</v>
      </c>
      <c r="AD85" s="8" t="str">
        <f>IFERROR(VLOOKUP(A85,#REF!,44,0),"--")</f>
        <v>--</v>
      </c>
      <c r="AE85" s="8" t="str">
        <f>IFERROR(VLOOKUP(A85,#REF!,44,0),"--")</f>
        <v>--</v>
      </c>
      <c r="AF85" s="8" t="str">
        <f>IFERROR(VLOOKUP(A85,#REF!,44,0),"--")</f>
        <v>--</v>
      </c>
      <c r="AG85" s="8" t="str">
        <f>IFERROR(VLOOKUP(A85,#REF!,44,0),"--")</f>
        <v>--</v>
      </c>
      <c r="AH85" s="8" t="str">
        <f>IFERROR(VLOOKUP(A85,#REF!,44,0),"--")</f>
        <v>--</v>
      </c>
      <c r="AI85" s="8" t="str">
        <f>IFERROR(VLOOKUP(A85,#REF!,44,0),"--")</f>
        <v>--</v>
      </c>
      <c r="AJ85" s="8" t="str">
        <f>IFERROR(VLOOKUP(A85,#REF!,44,0),"--")</f>
        <v>--</v>
      </c>
      <c r="AK85" s="8" t="str">
        <f>IFERROR(VLOOKUP(A85,#REF!,44,0),"--")</f>
        <v>--</v>
      </c>
      <c r="AL85" s="8" t="str">
        <f>IFERROR(VLOOKUP(A85,#REF!,44,0),"--")</f>
        <v>--</v>
      </c>
      <c r="AM85" s="8" t="str">
        <f>IFERROR(VLOOKUP(A85,#REF!,44,0),"--")</f>
        <v>--</v>
      </c>
      <c r="AN85" s="8" t="str">
        <f>IFERROR(VLOOKUP(A85,#REF!,44,0),"--")</f>
        <v>--</v>
      </c>
      <c r="AO85" s="8">
        <f t="shared" si="5"/>
        <v>0</v>
      </c>
    </row>
    <row r="86" spans="1:41" x14ac:dyDescent="0.2">
      <c r="A86" s="4" t="s">
        <v>99</v>
      </c>
      <c r="B86" s="4" t="str">
        <f>IFERROR(VLOOKUP(A86,'Validation List'!$A:$O,10,0),"--")</f>
        <v>--</v>
      </c>
      <c r="C86" s="4" t="str">
        <f>IFERROR(VLOOKUP(A86,January!$A:$AS,41,0),"--")</f>
        <v>--</v>
      </c>
      <c r="D86" s="4" t="str">
        <f>IFERROR(VLOOKUP(A86,January!$A:$AS,42,0),"--")</f>
        <v>--</v>
      </c>
      <c r="E86" s="4" t="str">
        <f>IFERROR(VLOOKUP(A86,#REF!,41,0),"--")</f>
        <v>--</v>
      </c>
      <c r="F86" s="4" t="str">
        <f>IFERROR(VLOOKUP(A86,#REF!,42,0),"--")</f>
        <v>--</v>
      </c>
      <c r="G86" s="4" t="str">
        <f>IFERROR(VLOOKUP(A86,#REF!,41,0),"--")</f>
        <v>--</v>
      </c>
      <c r="H86" s="4" t="str">
        <f>IFERROR(VLOOKUP(A86,#REF!,42,0),"--")</f>
        <v>--</v>
      </c>
      <c r="I86" s="4" t="str">
        <f>IFERROR(VLOOKUP(A86,#REF!,41,0),"--")</f>
        <v>--</v>
      </c>
      <c r="J86" s="4" t="str">
        <f>IFERROR(VLOOKUP(A86,#REF!,42,0),"--")</f>
        <v>--</v>
      </c>
      <c r="K86" s="4" t="str">
        <f>IFERROR(VLOOKUP(A86,#REF!,41,0),"--")</f>
        <v>--</v>
      </c>
      <c r="L86" s="4" t="str">
        <f>IFERROR(VLOOKUP(A86,#REF!,42,0),"--")</f>
        <v>--</v>
      </c>
      <c r="M86" s="4" t="str">
        <f>IFERROR(VLOOKUP(A86,#REF!,41,0),"--")</f>
        <v>--</v>
      </c>
      <c r="N86" s="4" t="str">
        <f>IFERROR(VLOOKUP(A86,#REF!,42,0),"--")</f>
        <v>--</v>
      </c>
      <c r="O86" s="4" t="str">
        <f>IFERROR(VLOOKUP(A86,#REF!,41,0),"--")</f>
        <v>--</v>
      </c>
      <c r="P86" s="4" t="str">
        <f>IFERROR(VLOOKUP(A86,#REF!,42,0),"--")</f>
        <v>--</v>
      </c>
      <c r="Q86" s="4" t="str">
        <f>IFERROR(VLOOKUP(A86,#REF!,41,0),"--")</f>
        <v>--</v>
      </c>
      <c r="R86" s="4" t="str">
        <f>IFERROR(VLOOKUP(A86,#REF!,42,0),"--")</f>
        <v>--</v>
      </c>
      <c r="S86" s="4" t="str">
        <f>IFERROR(VLOOKUP(A86,#REF!,41,0),"--")</f>
        <v>--</v>
      </c>
      <c r="T86" s="4" t="str">
        <f>IFERROR(VLOOKUP(A86,#REF!,42,0),"--")</f>
        <v>--</v>
      </c>
      <c r="U86" s="4" t="str">
        <f>IFERROR(VLOOKUP(A86,#REF!,41,0),"--")</f>
        <v>--</v>
      </c>
      <c r="V86" s="4" t="str">
        <f>IFERROR(VLOOKUP(A86,#REF!,42,0),"--")</f>
        <v>--</v>
      </c>
      <c r="W86" s="4" t="str">
        <f>IFERROR(VLOOKUP(A86,#REF!,41,0),"--")</f>
        <v>--</v>
      </c>
      <c r="X86" s="4" t="str">
        <f>IFERROR(VLOOKUP(A86,#REF!,42,0),"--")</f>
        <v>--</v>
      </c>
      <c r="Y86" s="4" t="str">
        <f>IFERROR(VLOOKUP(A86,#REF!,41,0),"--")</f>
        <v>--</v>
      </c>
      <c r="Z86" s="4" t="str">
        <f>IFERROR(VLOOKUP(A86,#REF!,42,0),"--")</f>
        <v>--</v>
      </c>
      <c r="AA86" s="4">
        <f t="shared" si="3"/>
        <v>0</v>
      </c>
      <c r="AB86" s="4">
        <f t="shared" si="4"/>
        <v>0</v>
      </c>
      <c r="AC86" s="8" t="str">
        <f>IFERROR(VLOOKUP(A86,January!$A:$AR,44,0),"--")</f>
        <v>--</v>
      </c>
      <c r="AD86" s="8" t="str">
        <f>IFERROR(VLOOKUP(A86,#REF!,44,0),"--")</f>
        <v>--</v>
      </c>
      <c r="AE86" s="8" t="str">
        <f>IFERROR(VLOOKUP(A86,#REF!,44,0),"--")</f>
        <v>--</v>
      </c>
      <c r="AF86" s="8" t="str">
        <f>IFERROR(VLOOKUP(A86,#REF!,44,0),"--")</f>
        <v>--</v>
      </c>
      <c r="AG86" s="8" t="str">
        <f>IFERROR(VLOOKUP(A86,#REF!,44,0),"--")</f>
        <v>--</v>
      </c>
      <c r="AH86" s="8" t="str">
        <f>IFERROR(VLOOKUP(A86,#REF!,44,0),"--")</f>
        <v>--</v>
      </c>
      <c r="AI86" s="8" t="str">
        <f>IFERROR(VLOOKUP(A86,#REF!,44,0),"--")</f>
        <v>--</v>
      </c>
      <c r="AJ86" s="8" t="str">
        <f>IFERROR(VLOOKUP(A86,#REF!,44,0),"--")</f>
        <v>--</v>
      </c>
      <c r="AK86" s="8" t="str">
        <f>IFERROR(VLOOKUP(A86,#REF!,44,0),"--")</f>
        <v>--</v>
      </c>
      <c r="AL86" s="8" t="str">
        <f>IFERROR(VLOOKUP(A86,#REF!,44,0),"--")</f>
        <v>--</v>
      </c>
      <c r="AM86" s="8" t="str">
        <f>IFERROR(VLOOKUP(A86,#REF!,44,0),"--")</f>
        <v>--</v>
      </c>
      <c r="AN86" s="8" t="str">
        <f>IFERROR(VLOOKUP(A86,#REF!,44,0),"--")</f>
        <v>--</v>
      </c>
      <c r="AO86" s="8">
        <f t="shared" si="5"/>
        <v>0</v>
      </c>
    </row>
    <row r="87" spans="1:41" x14ac:dyDescent="0.2">
      <c r="A87" s="4" t="s">
        <v>100</v>
      </c>
      <c r="B87" s="4" t="str">
        <f>IFERROR(VLOOKUP(A87,'Validation List'!$A:$O,10,0),"--")</f>
        <v>--</v>
      </c>
      <c r="C87" s="4" t="str">
        <f>IFERROR(VLOOKUP(A87,January!$A:$AS,41,0),"--")</f>
        <v>--</v>
      </c>
      <c r="D87" s="4" t="str">
        <f>IFERROR(VLOOKUP(A87,January!$A:$AS,42,0),"--")</f>
        <v>--</v>
      </c>
      <c r="E87" s="4" t="str">
        <f>IFERROR(VLOOKUP(A87,#REF!,41,0),"--")</f>
        <v>--</v>
      </c>
      <c r="F87" s="4" t="str">
        <f>IFERROR(VLOOKUP(A87,#REF!,42,0),"--")</f>
        <v>--</v>
      </c>
      <c r="G87" s="4" t="str">
        <f>IFERROR(VLOOKUP(A87,#REF!,41,0),"--")</f>
        <v>--</v>
      </c>
      <c r="H87" s="4" t="str">
        <f>IFERROR(VLOOKUP(A87,#REF!,42,0),"--")</f>
        <v>--</v>
      </c>
      <c r="I87" s="4" t="str">
        <f>IFERROR(VLOOKUP(A87,#REF!,41,0),"--")</f>
        <v>--</v>
      </c>
      <c r="J87" s="4" t="str">
        <f>IFERROR(VLOOKUP(A87,#REF!,42,0),"--")</f>
        <v>--</v>
      </c>
      <c r="K87" s="4" t="str">
        <f>IFERROR(VLOOKUP(A87,#REF!,41,0),"--")</f>
        <v>--</v>
      </c>
      <c r="L87" s="4" t="str">
        <f>IFERROR(VLOOKUP(A87,#REF!,42,0),"--")</f>
        <v>--</v>
      </c>
      <c r="M87" s="4" t="str">
        <f>IFERROR(VLOOKUP(A87,#REF!,41,0),"--")</f>
        <v>--</v>
      </c>
      <c r="N87" s="4" t="str">
        <f>IFERROR(VLOOKUP(A87,#REF!,42,0),"--")</f>
        <v>--</v>
      </c>
      <c r="O87" s="4" t="str">
        <f>IFERROR(VLOOKUP(A87,#REF!,41,0),"--")</f>
        <v>--</v>
      </c>
      <c r="P87" s="4" t="str">
        <f>IFERROR(VLOOKUP(A87,#REF!,42,0),"--")</f>
        <v>--</v>
      </c>
      <c r="Q87" s="4" t="str">
        <f>IFERROR(VLOOKUP(A87,#REF!,41,0),"--")</f>
        <v>--</v>
      </c>
      <c r="R87" s="4" t="str">
        <f>IFERROR(VLOOKUP(A87,#REF!,42,0),"--")</f>
        <v>--</v>
      </c>
      <c r="S87" s="4" t="str">
        <f>IFERROR(VLOOKUP(A87,#REF!,41,0),"--")</f>
        <v>--</v>
      </c>
      <c r="T87" s="4" t="str">
        <f>IFERROR(VLOOKUP(A87,#REF!,42,0),"--")</f>
        <v>--</v>
      </c>
      <c r="U87" s="4" t="str">
        <f>IFERROR(VLOOKUP(A87,#REF!,41,0),"--")</f>
        <v>--</v>
      </c>
      <c r="V87" s="4" t="str">
        <f>IFERROR(VLOOKUP(A87,#REF!,42,0),"--")</f>
        <v>--</v>
      </c>
      <c r="W87" s="4" t="str">
        <f>IFERROR(VLOOKUP(A87,#REF!,41,0),"--")</f>
        <v>--</v>
      </c>
      <c r="X87" s="4" t="str">
        <f>IFERROR(VLOOKUP(A87,#REF!,42,0),"--")</f>
        <v>--</v>
      </c>
      <c r="Y87" s="4" t="str">
        <f>IFERROR(VLOOKUP(A87,#REF!,41,0),"--")</f>
        <v>--</v>
      </c>
      <c r="Z87" s="4" t="str">
        <f>IFERROR(VLOOKUP(A87,#REF!,42,0),"--")</f>
        <v>--</v>
      </c>
      <c r="AA87" s="4">
        <f t="shared" si="3"/>
        <v>0</v>
      </c>
      <c r="AB87" s="4">
        <f t="shared" si="4"/>
        <v>0</v>
      </c>
      <c r="AC87" s="8" t="str">
        <f>IFERROR(VLOOKUP(A87,January!$A:$AR,44,0),"--")</f>
        <v>--</v>
      </c>
      <c r="AD87" s="8" t="str">
        <f>IFERROR(VLOOKUP(A87,#REF!,44,0),"--")</f>
        <v>--</v>
      </c>
      <c r="AE87" s="8" t="str">
        <f>IFERROR(VLOOKUP(A87,#REF!,44,0),"--")</f>
        <v>--</v>
      </c>
      <c r="AF87" s="8" t="str">
        <f>IFERROR(VLOOKUP(A87,#REF!,44,0),"--")</f>
        <v>--</v>
      </c>
      <c r="AG87" s="8" t="str">
        <f>IFERROR(VLOOKUP(A87,#REF!,44,0),"--")</f>
        <v>--</v>
      </c>
      <c r="AH87" s="8" t="str">
        <f>IFERROR(VLOOKUP(A87,#REF!,44,0),"--")</f>
        <v>--</v>
      </c>
      <c r="AI87" s="8" t="str">
        <f>IFERROR(VLOOKUP(A87,#REF!,44,0),"--")</f>
        <v>--</v>
      </c>
      <c r="AJ87" s="8" t="str">
        <f>IFERROR(VLOOKUP(A87,#REF!,44,0),"--")</f>
        <v>--</v>
      </c>
      <c r="AK87" s="8" t="str">
        <f>IFERROR(VLOOKUP(A87,#REF!,44,0),"--")</f>
        <v>--</v>
      </c>
      <c r="AL87" s="8" t="str">
        <f>IFERROR(VLOOKUP(A87,#REF!,44,0),"--")</f>
        <v>--</v>
      </c>
      <c r="AM87" s="8" t="str">
        <f>IFERROR(VLOOKUP(A87,#REF!,44,0),"--")</f>
        <v>--</v>
      </c>
      <c r="AN87" s="8" t="str">
        <f>IFERROR(VLOOKUP(A87,#REF!,44,0),"--")</f>
        <v>--</v>
      </c>
      <c r="AO87" s="8">
        <f t="shared" si="5"/>
        <v>0</v>
      </c>
    </row>
    <row r="88" spans="1:41" x14ac:dyDescent="0.2">
      <c r="A88" s="4" t="s">
        <v>101</v>
      </c>
      <c r="B88" s="4" t="str">
        <f>IFERROR(VLOOKUP(A88,'Validation List'!$A:$O,10,0),"--")</f>
        <v>--</v>
      </c>
      <c r="C88" s="4" t="str">
        <f>IFERROR(VLOOKUP(A88,January!$A:$AS,41,0),"--")</f>
        <v>--</v>
      </c>
      <c r="D88" s="4" t="str">
        <f>IFERROR(VLOOKUP(A88,January!$A:$AS,42,0),"--")</f>
        <v>--</v>
      </c>
      <c r="E88" s="4" t="str">
        <f>IFERROR(VLOOKUP(A88,#REF!,41,0),"--")</f>
        <v>--</v>
      </c>
      <c r="F88" s="4" t="str">
        <f>IFERROR(VLOOKUP(A88,#REF!,42,0),"--")</f>
        <v>--</v>
      </c>
      <c r="G88" s="4" t="str">
        <f>IFERROR(VLOOKUP(A88,#REF!,41,0),"--")</f>
        <v>--</v>
      </c>
      <c r="H88" s="4" t="str">
        <f>IFERROR(VLOOKUP(A88,#REF!,42,0),"--")</f>
        <v>--</v>
      </c>
      <c r="I88" s="4" t="str">
        <f>IFERROR(VLOOKUP(A88,#REF!,41,0),"--")</f>
        <v>--</v>
      </c>
      <c r="J88" s="4" t="str">
        <f>IFERROR(VLOOKUP(A88,#REF!,42,0),"--")</f>
        <v>--</v>
      </c>
      <c r="K88" s="4" t="str">
        <f>IFERROR(VLOOKUP(A88,#REF!,41,0),"--")</f>
        <v>--</v>
      </c>
      <c r="L88" s="4" t="str">
        <f>IFERROR(VLOOKUP(A88,#REF!,42,0),"--")</f>
        <v>--</v>
      </c>
      <c r="M88" s="4" t="str">
        <f>IFERROR(VLOOKUP(A88,#REF!,41,0),"--")</f>
        <v>--</v>
      </c>
      <c r="N88" s="4" t="str">
        <f>IFERROR(VLOOKUP(A88,#REF!,42,0),"--")</f>
        <v>--</v>
      </c>
      <c r="O88" s="4" t="str">
        <f>IFERROR(VLOOKUP(A88,#REF!,41,0),"--")</f>
        <v>--</v>
      </c>
      <c r="P88" s="4" t="str">
        <f>IFERROR(VLOOKUP(A88,#REF!,42,0),"--")</f>
        <v>--</v>
      </c>
      <c r="Q88" s="4" t="str">
        <f>IFERROR(VLOOKUP(A88,#REF!,41,0),"--")</f>
        <v>--</v>
      </c>
      <c r="R88" s="4" t="str">
        <f>IFERROR(VLOOKUP(A88,#REF!,42,0),"--")</f>
        <v>--</v>
      </c>
      <c r="S88" s="4" t="str">
        <f>IFERROR(VLOOKUP(A88,#REF!,41,0),"--")</f>
        <v>--</v>
      </c>
      <c r="T88" s="4" t="str">
        <f>IFERROR(VLOOKUP(A88,#REF!,42,0),"--")</f>
        <v>--</v>
      </c>
      <c r="U88" s="4" t="str">
        <f>IFERROR(VLOOKUP(A88,#REF!,41,0),"--")</f>
        <v>--</v>
      </c>
      <c r="V88" s="4" t="str">
        <f>IFERROR(VLOOKUP(A88,#REF!,42,0),"--")</f>
        <v>--</v>
      </c>
      <c r="W88" s="4" t="str">
        <f>IFERROR(VLOOKUP(A88,#REF!,41,0),"--")</f>
        <v>--</v>
      </c>
      <c r="X88" s="4" t="str">
        <f>IFERROR(VLOOKUP(A88,#REF!,42,0),"--")</f>
        <v>--</v>
      </c>
      <c r="Y88" s="4" t="str">
        <f>IFERROR(VLOOKUP(A88,#REF!,41,0),"--")</f>
        <v>--</v>
      </c>
      <c r="Z88" s="4" t="str">
        <f>IFERROR(VLOOKUP(A88,#REF!,42,0),"--")</f>
        <v>--</v>
      </c>
      <c r="AA88" s="4">
        <f t="shared" si="3"/>
        <v>0</v>
      </c>
      <c r="AB88" s="4">
        <f t="shared" si="4"/>
        <v>0</v>
      </c>
      <c r="AC88" s="8" t="str">
        <f>IFERROR(VLOOKUP(A88,January!$A:$AR,44,0),"--")</f>
        <v>--</v>
      </c>
      <c r="AD88" s="8" t="str">
        <f>IFERROR(VLOOKUP(A88,#REF!,44,0),"--")</f>
        <v>--</v>
      </c>
      <c r="AE88" s="8" t="str">
        <f>IFERROR(VLOOKUP(A88,#REF!,44,0),"--")</f>
        <v>--</v>
      </c>
      <c r="AF88" s="8" t="str">
        <f>IFERROR(VLOOKUP(A88,#REF!,44,0),"--")</f>
        <v>--</v>
      </c>
      <c r="AG88" s="8" t="str">
        <f>IFERROR(VLOOKUP(A88,#REF!,44,0),"--")</f>
        <v>--</v>
      </c>
      <c r="AH88" s="8" t="str">
        <f>IFERROR(VLOOKUP(A88,#REF!,44,0),"--")</f>
        <v>--</v>
      </c>
      <c r="AI88" s="8" t="str">
        <f>IFERROR(VLOOKUP(A88,#REF!,44,0),"--")</f>
        <v>--</v>
      </c>
      <c r="AJ88" s="8" t="str">
        <f>IFERROR(VLOOKUP(A88,#REF!,44,0),"--")</f>
        <v>--</v>
      </c>
      <c r="AK88" s="8" t="str">
        <f>IFERROR(VLOOKUP(A88,#REF!,44,0),"--")</f>
        <v>--</v>
      </c>
      <c r="AL88" s="8" t="str">
        <f>IFERROR(VLOOKUP(A88,#REF!,44,0),"--")</f>
        <v>--</v>
      </c>
      <c r="AM88" s="8" t="str">
        <f>IFERROR(VLOOKUP(A88,#REF!,44,0),"--")</f>
        <v>--</v>
      </c>
      <c r="AN88" s="8" t="str">
        <f>IFERROR(VLOOKUP(A88,#REF!,44,0),"--")</f>
        <v>--</v>
      </c>
      <c r="AO88" s="8">
        <f t="shared" si="5"/>
        <v>0</v>
      </c>
    </row>
    <row r="89" spans="1:41" x14ac:dyDescent="0.2">
      <c r="A89" s="4" t="s">
        <v>102</v>
      </c>
      <c r="B89" s="4" t="str">
        <f>IFERROR(VLOOKUP(A89,'Validation List'!$A:$O,10,0),"--")</f>
        <v>--</v>
      </c>
      <c r="C89" s="4" t="str">
        <f>IFERROR(VLOOKUP(A89,January!$A:$AS,41,0),"--")</f>
        <v>--</v>
      </c>
      <c r="D89" s="4" t="str">
        <f>IFERROR(VLOOKUP(A89,January!$A:$AS,42,0),"--")</f>
        <v>--</v>
      </c>
      <c r="E89" s="4" t="str">
        <f>IFERROR(VLOOKUP(A89,#REF!,41,0),"--")</f>
        <v>--</v>
      </c>
      <c r="F89" s="4" t="str">
        <f>IFERROR(VLOOKUP(A89,#REF!,42,0),"--")</f>
        <v>--</v>
      </c>
      <c r="G89" s="4" t="str">
        <f>IFERROR(VLOOKUP(A89,#REF!,41,0),"--")</f>
        <v>--</v>
      </c>
      <c r="H89" s="4" t="str">
        <f>IFERROR(VLOOKUP(A89,#REF!,42,0),"--")</f>
        <v>--</v>
      </c>
      <c r="I89" s="4" t="str">
        <f>IFERROR(VLOOKUP(A89,#REF!,41,0),"--")</f>
        <v>--</v>
      </c>
      <c r="J89" s="4" t="str">
        <f>IFERROR(VLOOKUP(A89,#REF!,42,0),"--")</f>
        <v>--</v>
      </c>
      <c r="K89" s="4" t="str">
        <f>IFERROR(VLOOKUP(A89,#REF!,41,0),"--")</f>
        <v>--</v>
      </c>
      <c r="L89" s="4" t="str">
        <f>IFERROR(VLOOKUP(A89,#REF!,42,0),"--")</f>
        <v>--</v>
      </c>
      <c r="M89" s="4" t="str">
        <f>IFERROR(VLOOKUP(A89,#REF!,41,0),"--")</f>
        <v>--</v>
      </c>
      <c r="N89" s="4" t="str">
        <f>IFERROR(VLOOKUP(A89,#REF!,42,0),"--")</f>
        <v>--</v>
      </c>
      <c r="O89" s="4" t="str">
        <f>IFERROR(VLOOKUP(A89,#REF!,41,0),"--")</f>
        <v>--</v>
      </c>
      <c r="P89" s="4" t="str">
        <f>IFERROR(VLOOKUP(A89,#REF!,42,0),"--")</f>
        <v>--</v>
      </c>
      <c r="Q89" s="4" t="str">
        <f>IFERROR(VLOOKUP(A89,#REF!,41,0),"--")</f>
        <v>--</v>
      </c>
      <c r="R89" s="4" t="str">
        <f>IFERROR(VLOOKUP(A89,#REF!,42,0),"--")</f>
        <v>--</v>
      </c>
      <c r="S89" s="4" t="str">
        <f>IFERROR(VLOOKUP(A89,#REF!,41,0),"--")</f>
        <v>--</v>
      </c>
      <c r="T89" s="4" t="str">
        <f>IFERROR(VLOOKUP(A89,#REF!,42,0),"--")</f>
        <v>--</v>
      </c>
      <c r="U89" s="4" t="str">
        <f>IFERROR(VLOOKUP(A89,#REF!,41,0),"--")</f>
        <v>--</v>
      </c>
      <c r="V89" s="4" t="str">
        <f>IFERROR(VLOOKUP(A89,#REF!,42,0),"--")</f>
        <v>--</v>
      </c>
      <c r="W89" s="4" t="str">
        <f>IFERROR(VLOOKUP(A89,#REF!,41,0),"--")</f>
        <v>--</v>
      </c>
      <c r="X89" s="4" t="str">
        <f>IFERROR(VLOOKUP(A89,#REF!,42,0),"--")</f>
        <v>--</v>
      </c>
      <c r="Y89" s="4" t="str">
        <f>IFERROR(VLOOKUP(A89,#REF!,41,0),"--")</f>
        <v>--</v>
      </c>
      <c r="Z89" s="4" t="str">
        <f>IFERROR(VLOOKUP(A89,#REF!,42,0),"--")</f>
        <v>--</v>
      </c>
      <c r="AA89" s="4">
        <f t="shared" si="3"/>
        <v>0</v>
      </c>
      <c r="AB89" s="4">
        <f t="shared" si="4"/>
        <v>0</v>
      </c>
      <c r="AC89" s="8" t="str">
        <f>IFERROR(VLOOKUP(A89,January!$A:$AR,44,0),"--")</f>
        <v>--</v>
      </c>
      <c r="AD89" s="8" t="str">
        <f>IFERROR(VLOOKUP(A89,#REF!,44,0),"--")</f>
        <v>--</v>
      </c>
      <c r="AE89" s="8" t="str">
        <f>IFERROR(VLOOKUP(A89,#REF!,44,0),"--")</f>
        <v>--</v>
      </c>
      <c r="AF89" s="8" t="str">
        <f>IFERROR(VLOOKUP(A89,#REF!,44,0),"--")</f>
        <v>--</v>
      </c>
      <c r="AG89" s="8" t="str">
        <f>IFERROR(VLOOKUP(A89,#REF!,44,0),"--")</f>
        <v>--</v>
      </c>
      <c r="AH89" s="8" t="str">
        <f>IFERROR(VLOOKUP(A89,#REF!,44,0),"--")</f>
        <v>--</v>
      </c>
      <c r="AI89" s="8" t="str">
        <f>IFERROR(VLOOKUP(A89,#REF!,44,0),"--")</f>
        <v>--</v>
      </c>
      <c r="AJ89" s="8" t="str">
        <f>IFERROR(VLOOKUP(A89,#REF!,44,0),"--")</f>
        <v>--</v>
      </c>
      <c r="AK89" s="8" t="str">
        <f>IFERROR(VLOOKUP(A89,#REF!,44,0),"--")</f>
        <v>--</v>
      </c>
      <c r="AL89" s="8" t="str">
        <f>IFERROR(VLOOKUP(A89,#REF!,44,0),"--")</f>
        <v>--</v>
      </c>
      <c r="AM89" s="8" t="str">
        <f>IFERROR(VLOOKUP(A89,#REF!,44,0),"--")</f>
        <v>--</v>
      </c>
      <c r="AN89" s="8" t="str">
        <f>IFERROR(VLOOKUP(A89,#REF!,44,0),"--")</f>
        <v>--</v>
      </c>
      <c r="AO89" s="8">
        <f t="shared" si="5"/>
        <v>0</v>
      </c>
    </row>
    <row r="90" spans="1:41" x14ac:dyDescent="0.2">
      <c r="A90" s="4" t="s">
        <v>103</v>
      </c>
      <c r="B90" s="4" t="str">
        <f>IFERROR(VLOOKUP(A90,'Validation List'!$A:$O,10,0),"--")</f>
        <v>--</v>
      </c>
      <c r="C90" s="4" t="str">
        <f>IFERROR(VLOOKUP(A90,January!$A:$AS,41,0),"--")</f>
        <v>--</v>
      </c>
      <c r="D90" s="4" t="str">
        <f>IFERROR(VLOOKUP(A90,January!$A:$AS,42,0),"--")</f>
        <v>--</v>
      </c>
      <c r="E90" s="4" t="str">
        <f>IFERROR(VLOOKUP(A90,#REF!,41,0),"--")</f>
        <v>--</v>
      </c>
      <c r="F90" s="4" t="str">
        <f>IFERROR(VLOOKUP(A90,#REF!,42,0),"--")</f>
        <v>--</v>
      </c>
      <c r="G90" s="4" t="str">
        <f>IFERROR(VLOOKUP(A90,#REF!,41,0),"--")</f>
        <v>--</v>
      </c>
      <c r="H90" s="4" t="str">
        <f>IFERROR(VLOOKUP(A90,#REF!,42,0),"--")</f>
        <v>--</v>
      </c>
      <c r="I90" s="4" t="str">
        <f>IFERROR(VLOOKUP(A90,#REF!,41,0),"--")</f>
        <v>--</v>
      </c>
      <c r="J90" s="4" t="str">
        <f>IFERROR(VLOOKUP(A90,#REF!,42,0),"--")</f>
        <v>--</v>
      </c>
      <c r="K90" s="4" t="str">
        <f>IFERROR(VLOOKUP(A90,#REF!,41,0),"--")</f>
        <v>--</v>
      </c>
      <c r="L90" s="4" t="str">
        <f>IFERROR(VLOOKUP(A90,#REF!,42,0),"--")</f>
        <v>--</v>
      </c>
      <c r="M90" s="4" t="str">
        <f>IFERROR(VLOOKUP(A90,#REF!,41,0),"--")</f>
        <v>--</v>
      </c>
      <c r="N90" s="4" t="str">
        <f>IFERROR(VLOOKUP(A90,#REF!,42,0),"--")</f>
        <v>--</v>
      </c>
      <c r="O90" s="4" t="str">
        <f>IFERROR(VLOOKUP(A90,#REF!,41,0),"--")</f>
        <v>--</v>
      </c>
      <c r="P90" s="4" t="str">
        <f>IFERROR(VLOOKUP(A90,#REF!,42,0),"--")</f>
        <v>--</v>
      </c>
      <c r="Q90" s="4" t="str">
        <f>IFERROR(VLOOKUP(A90,#REF!,41,0),"--")</f>
        <v>--</v>
      </c>
      <c r="R90" s="4" t="str">
        <f>IFERROR(VLOOKUP(A90,#REF!,42,0),"--")</f>
        <v>--</v>
      </c>
      <c r="S90" s="4" t="str">
        <f>IFERROR(VLOOKUP(A90,#REF!,41,0),"--")</f>
        <v>--</v>
      </c>
      <c r="T90" s="4" t="str">
        <f>IFERROR(VLOOKUP(A90,#REF!,42,0),"--")</f>
        <v>--</v>
      </c>
      <c r="U90" s="4" t="str">
        <f>IFERROR(VLOOKUP(A90,#REF!,41,0),"--")</f>
        <v>--</v>
      </c>
      <c r="V90" s="4" t="str">
        <f>IFERROR(VLOOKUP(A90,#REF!,42,0),"--")</f>
        <v>--</v>
      </c>
      <c r="W90" s="4" t="str">
        <f>IFERROR(VLOOKUP(A90,#REF!,41,0),"--")</f>
        <v>--</v>
      </c>
      <c r="X90" s="4" t="str">
        <f>IFERROR(VLOOKUP(A90,#REF!,42,0),"--")</f>
        <v>--</v>
      </c>
      <c r="Y90" s="4" t="str">
        <f>IFERROR(VLOOKUP(A90,#REF!,41,0),"--")</f>
        <v>--</v>
      </c>
      <c r="Z90" s="4" t="str">
        <f>IFERROR(VLOOKUP(A90,#REF!,42,0),"--")</f>
        <v>--</v>
      </c>
      <c r="AA90" s="4">
        <f t="shared" si="3"/>
        <v>0</v>
      </c>
      <c r="AB90" s="4">
        <f t="shared" si="4"/>
        <v>0</v>
      </c>
      <c r="AC90" s="8" t="str">
        <f>IFERROR(VLOOKUP(A90,January!$A:$AR,44,0),"--")</f>
        <v>--</v>
      </c>
      <c r="AD90" s="8" t="str">
        <f>IFERROR(VLOOKUP(A90,#REF!,44,0),"--")</f>
        <v>--</v>
      </c>
      <c r="AE90" s="8" t="str">
        <f>IFERROR(VLOOKUP(A90,#REF!,44,0),"--")</f>
        <v>--</v>
      </c>
      <c r="AF90" s="8" t="str">
        <f>IFERROR(VLOOKUP(A90,#REF!,44,0),"--")</f>
        <v>--</v>
      </c>
      <c r="AG90" s="8" t="str">
        <f>IFERROR(VLOOKUP(A90,#REF!,44,0),"--")</f>
        <v>--</v>
      </c>
      <c r="AH90" s="8" t="str">
        <f>IFERROR(VLOOKUP(A90,#REF!,44,0),"--")</f>
        <v>--</v>
      </c>
      <c r="AI90" s="8" t="str">
        <f>IFERROR(VLOOKUP(A90,#REF!,44,0),"--")</f>
        <v>--</v>
      </c>
      <c r="AJ90" s="8" t="str">
        <f>IFERROR(VLOOKUP(A90,#REF!,44,0),"--")</f>
        <v>--</v>
      </c>
      <c r="AK90" s="8" t="str">
        <f>IFERROR(VLOOKUP(A90,#REF!,44,0),"--")</f>
        <v>--</v>
      </c>
      <c r="AL90" s="8" t="str">
        <f>IFERROR(VLOOKUP(A90,#REF!,44,0),"--")</f>
        <v>--</v>
      </c>
      <c r="AM90" s="8" t="str">
        <f>IFERROR(VLOOKUP(A90,#REF!,44,0),"--")</f>
        <v>--</v>
      </c>
      <c r="AN90" s="8" t="str">
        <f>IFERROR(VLOOKUP(A90,#REF!,44,0),"--")</f>
        <v>--</v>
      </c>
      <c r="AO90" s="8">
        <f t="shared" si="5"/>
        <v>0</v>
      </c>
    </row>
    <row r="91" spans="1:41" x14ac:dyDescent="0.2">
      <c r="A91" s="4" t="s">
        <v>104</v>
      </c>
      <c r="B91" s="4" t="str">
        <f>IFERROR(VLOOKUP(A91,'Validation List'!$A:$O,10,0),"--")</f>
        <v>--</v>
      </c>
      <c r="C91" s="4" t="str">
        <f>IFERROR(VLOOKUP(A91,January!$A:$AS,41,0),"--")</f>
        <v>--</v>
      </c>
      <c r="D91" s="4" t="str">
        <f>IFERROR(VLOOKUP(A91,January!$A:$AS,42,0),"--")</f>
        <v>--</v>
      </c>
      <c r="E91" s="4" t="str">
        <f>IFERROR(VLOOKUP(A91,#REF!,41,0),"--")</f>
        <v>--</v>
      </c>
      <c r="F91" s="4" t="str">
        <f>IFERROR(VLOOKUP(A91,#REF!,42,0),"--")</f>
        <v>--</v>
      </c>
      <c r="G91" s="4" t="str">
        <f>IFERROR(VLOOKUP(A91,#REF!,41,0),"--")</f>
        <v>--</v>
      </c>
      <c r="H91" s="4" t="str">
        <f>IFERROR(VLOOKUP(A91,#REF!,42,0),"--")</f>
        <v>--</v>
      </c>
      <c r="I91" s="4" t="str">
        <f>IFERROR(VLOOKUP(A91,#REF!,41,0),"--")</f>
        <v>--</v>
      </c>
      <c r="J91" s="4" t="str">
        <f>IFERROR(VLOOKUP(A91,#REF!,42,0),"--")</f>
        <v>--</v>
      </c>
      <c r="K91" s="4" t="str">
        <f>IFERROR(VLOOKUP(A91,#REF!,41,0),"--")</f>
        <v>--</v>
      </c>
      <c r="L91" s="4" t="str">
        <f>IFERROR(VLOOKUP(A91,#REF!,42,0),"--")</f>
        <v>--</v>
      </c>
      <c r="M91" s="4" t="str">
        <f>IFERROR(VLOOKUP(A91,#REF!,41,0),"--")</f>
        <v>--</v>
      </c>
      <c r="N91" s="4" t="str">
        <f>IFERROR(VLOOKUP(A91,#REF!,42,0),"--")</f>
        <v>--</v>
      </c>
      <c r="O91" s="4" t="str">
        <f>IFERROR(VLOOKUP(A91,#REF!,41,0),"--")</f>
        <v>--</v>
      </c>
      <c r="P91" s="4" t="str">
        <f>IFERROR(VLOOKUP(A91,#REF!,42,0),"--")</f>
        <v>--</v>
      </c>
      <c r="Q91" s="4" t="str">
        <f>IFERROR(VLOOKUP(A91,#REF!,41,0),"--")</f>
        <v>--</v>
      </c>
      <c r="R91" s="4" t="str">
        <f>IFERROR(VLOOKUP(A91,#REF!,42,0),"--")</f>
        <v>--</v>
      </c>
      <c r="S91" s="4" t="str">
        <f>IFERROR(VLOOKUP(A91,#REF!,41,0),"--")</f>
        <v>--</v>
      </c>
      <c r="T91" s="4" t="str">
        <f>IFERROR(VLOOKUP(A91,#REF!,42,0),"--")</f>
        <v>--</v>
      </c>
      <c r="U91" s="4" t="str">
        <f>IFERROR(VLOOKUP(A91,#REF!,41,0),"--")</f>
        <v>--</v>
      </c>
      <c r="V91" s="4" t="str">
        <f>IFERROR(VLOOKUP(A91,#REF!,42,0),"--")</f>
        <v>--</v>
      </c>
      <c r="W91" s="4" t="str">
        <f>IFERROR(VLOOKUP(A91,#REF!,41,0),"--")</f>
        <v>--</v>
      </c>
      <c r="X91" s="4" t="str">
        <f>IFERROR(VLOOKUP(A91,#REF!,42,0),"--")</f>
        <v>--</v>
      </c>
      <c r="Y91" s="4" t="str">
        <f>IFERROR(VLOOKUP(A91,#REF!,41,0),"--")</f>
        <v>--</v>
      </c>
      <c r="Z91" s="4" t="str">
        <f>IFERROR(VLOOKUP(A91,#REF!,42,0),"--")</f>
        <v>--</v>
      </c>
      <c r="AA91" s="4">
        <f t="shared" si="3"/>
        <v>0</v>
      </c>
      <c r="AB91" s="4">
        <f t="shared" si="4"/>
        <v>0</v>
      </c>
      <c r="AC91" s="8" t="str">
        <f>IFERROR(VLOOKUP(A91,January!$A:$AR,44,0),"--")</f>
        <v>--</v>
      </c>
      <c r="AD91" s="8" t="str">
        <f>IFERROR(VLOOKUP(A91,#REF!,44,0),"--")</f>
        <v>--</v>
      </c>
      <c r="AE91" s="8" t="str">
        <f>IFERROR(VLOOKUP(A91,#REF!,44,0),"--")</f>
        <v>--</v>
      </c>
      <c r="AF91" s="8" t="str">
        <f>IFERROR(VLOOKUP(A91,#REF!,44,0),"--")</f>
        <v>--</v>
      </c>
      <c r="AG91" s="8" t="str">
        <f>IFERROR(VLOOKUP(A91,#REF!,44,0),"--")</f>
        <v>--</v>
      </c>
      <c r="AH91" s="8" t="str">
        <f>IFERROR(VLOOKUP(A91,#REF!,44,0),"--")</f>
        <v>--</v>
      </c>
      <c r="AI91" s="8" t="str">
        <f>IFERROR(VLOOKUP(A91,#REF!,44,0),"--")</f>
        <v>--</v>
      </c>
      <c r="AJ91" s="8" t="str">
        <f>IFERROR(VLOOKUP(A91,#REF!,44,0),"--")</f>
        <v>--</v>
      </c>
      <c r="AK91" s="8" t="str">
        <f>IFERROR(VLOOKUP(A91,#REF!,44,0),"--")</f>
        <v>--</v>
      </c>
      <c r="AL91" s="8" t="str">
        <f>IFERROR(VLOOKUP(A91,#REF!,44,0),"--")</f>
        <v>--</v>
      </c>
      <c r="AM91" s="8" t="str">
        <f>IFERROR(VLOOKUP(A91,#REF!,44,0),"--")</f>
        <v>--</v>
      </c>
      <c r="AN91" s="8" t="str">
        <f>IFERROR(VLOOKUP(A91,#REF!,44,0),"--")</f>
        <v>--</v>
      </c>
      <c r="AO91" s="8">
        <f t="shared" si="5"/>
        <v>0</v>
      </c>
    </row>
    <row r="92" spans="1:41" x14ac:dyDescent="0.2">
      <c r="A92" s="4" t="s">
        <v>105</v>
      </c>
      <c r="B92" s="4" t="str">
        <f>IFERROR(VLOOKUP(A92,'Validation List'!$A:$O,10,0),"--")</f>
        <v>--</v>
      </c>
      <c r="C92" s="4" t="str">
        <f>IFERROR(VLOOKUP(A92,January!$A:$AS,41,0),"--")</f>
        <v>--</v>
      </c>
      <c r="D92" s="4" t="str">
        <f>IFERROR(VLOOKUP(A92,January!$A:$AS,42,0),"--")</f>
        <v>--</v>
      </c>
      <c r="E92" s="4" t="str">
        <f>IFERROR(VLOOKUP(A92,#REF!,41,0),"--")</f>
        <v>--</v>
      </c>
      <c r="F92" s="4" t="str">
        <f>IFERROR(VLOOKUP(A92,#REF!,42,0),"--")</f>
        <v>--</v>
      </c>
      <c r="G92" s="4" t="str">
        <f>IFERROR(VLOOKUP(A92,#REF!,41,0),"--")</f>
        <v>--</v>
      </c>
      <c r="H92" s="4" t="str">
        <f>IFERROR(VLOOKUP(A92,#REF!,42,0),"--")</f>
        <v>--</v>
      </c>
      <c r="I92" s="4" t="str">
        <f>IFERROR(VLOOKUP(A92,#REF!,41,0),"--")</f>
        <v>--</v>
      </c>
      <c r="J92" s="4" t="str">
        <f>IFERROR(VLOOKUP(A92,#REF!,42,0),"--")</f>
        <v>--</v>
      </c>
      <c r="K92" s="4" t="str">
        <f>IFERROR(VLOOKUP(A92,#REF!,41,0),"--")</f>
        <v>--</v>
      </c>
      <c r="L92" s="4" t="str">
        <f>IFERROR(VLOOKUP(A92,#REF!,42,0),"--")</f>
        <v>--</v>
      </c>
      <c r="M92" s="4" t="str">
        <f>IFERROR(VLOOKUP(A92,#REF!,41,0),"--")</f>
        <v>--</v>
      </c>
      <c r="N92" s="4" t="str">
        <f>IFERROR(VLOOKUP(A92,#REF!,42,0),"--")</f>
        <v>--</v>
      </c>
      <c r="O92" s="4" t="str">
        <f>IFERROR(VLOOKUP(A92,#REF!,41,0),"--")</f>
        <v>--</v>
      </c>
      <c r="P92" s="4" t="str">
        <f>IFERROR(VLOOKUP(A92,#REF!,42,0),"--")</f>
        <v>--</v>
      </c>
      <c r="Q92" s="4" t="str">
        <f>IFERROR(VLOOKUP(A92,#REF!,41,0),"--")</f>
        <v>--</v>
      </c>
      <c r="R92" s="4" t="str">
        <f>IFERROR(VLOOKUP(A92,#REF!,42,0),"--")</f>
        <v>--</v>
      </c>
      <c r="S92" s="4" t="str">
        <f>IFERROR(VLOOKUP(A92,#REF!,41,0),"--")</f>
        <v>--</v>
      </c>
      <c r="T92" s="4" t="str">
        <f>IFERROR(VLOOKUP(A92,#REF!,42,0),"--")</f>
        <v>--</v>
      </c>
      <c r="U92" s="4" t="str">
        <f>IFERROR(VLOOKUP(A92,#REF!,41,0),"--")</f>
        <v>--</v>
      </c>
      <c r="V92" s="4" t="str">
        <f>IFERROR(VLOOKUP(A92,#REF!,42,0),"--")</f>
        <v>--</v>
      </c>
      <c r="W92" s="4" t="str">
        <f>IFERROR(VLOOKUP(A92,#REF!,41,0),"--")</f>
        <v>--</v>
      </c>
      <c r="X92" s="4" t="str">
        <f>IFERROR(VLOOKUP(A92,#REF!,42,0),"--")</f>
        <v>--</v>
      </c>
      <c r="Y92" s="4" t="str">
        <f>IFERROR(VLOOKUP(A92,#REF!,41,0),"--")</f>
        <v>--</v>
      </c>
      <c r="Z92" s="4" t="str">
        <f>IFERROR(VLOOKUP(A92,#REF!,42,0),"--")</f>
        <v>--</v>
      </c>
      <c r="AA92" s="4">
        <f t="shared" si="3"/>
        <v>0</v>
      </c>
      <c r="AB92" s="4">
        <f t="shared" si="4"/>
        <v>0</v>
      </c>
      <c r="AC92" s="8" t="str">
        <f>IFERROR(VLOOKUP(A92,January!$A:$AR,44,0),"--")</f>
        <v>--</v>
      </c>
      <c r="AD92" s="8" t="str">
        <f>IFERROR(VLOOKUP(A92,#REF!,44,0),"--")</f>
        <v>--</v>
      </c>
      <c r="AE92" s="8" t="str">
        <f>IFERROR(VLOOKUP(A92,#REF!,44,0),"--")</f>
        <v>--</v>
      </c>
      <c r="AF92" s="8" t="str">
        <f>IFERROR(VLOOKUP(A92,#REF!,44,0),"--")</f>
        <v>--</v>
      </c>
      <c r="AG92" s="8" t="str">
        <f>IFERROR(VLOOKUP(A92,#REF!,44,0),"--")</f>
        <v>--</v>
      </c>
      <c r="AH92" s="8" t="str">
        <f>IFERROR(VLOOKUP(A92,#REF!,44,0),"--")</f>
        <v>--</v>
      </c>
      <c r="AI92" s="8" t="str">
        <f>IFERROR(VLOOKUP(A92,#REF!,44,0),"--")</f>
        <v>--</v>
      </c>
      <c r="AJ92" s="8" t="str">
        <f>IFERROR(VLOOKUP(A92,#REF!,44,0),"--")</f>
        <v>--</v>
      </c>
      <c r="AK92" s="8" t="str">
        <f>IFERROR(VLOOKUP(A92,#REF!,44,0),"--")</f>
        <v>--</v>
      </c>
      <c r="AL92" s="8" t="str">
        <f>IFERROR(VLOOKUP(A92,#REF!,44,0),"--")</f>
        <v>--</v>
      </c>
      <c r="AM92" s="8" t="str">
        <f>IFERROR(VLOOKUP(A92,#REF!,44,0),"--")</f>
        <v>--</v>
      </c>
      <c r="AN92" s="8" t="str">
        <f>IFERROR(VLOOKUP(A92,#REF!,44,0),"--")</f>
        <v>--</v>
      </c>
      <c r="AO92" s="8">
        <f t="shared" si="5"/>
        <v>0</v>
      </c>
    </row>
    <row r="93" spans="1:41" x14ac:dyDescent="0.2">
      <c r="A93" s="4" t="s">
        <v>106</v>
      </c>
      <c r="B93" s="4" t="str">
        <f>IFERROR(VLOOKUP(A93,'Validation List'!$A:$O,10,0),"--")</f>
        <v>--</v>
      </c>
      <c r="C93" s="4" t="str">
        <f>IFERROR(VLOOKUP(A93,January!$A:$AS,41,0),"--")</f>
        <v>--</v>
      </c>
      <c r="D93" s="4" t="str">
        <f>IFERROR(VLOOKUP(A93,January!$A:$AS,42,0),"--")</f>
        <v>--</v>
      </c>
      <c r="E93" s="4" t="str">
        <f>IFERROR(VLOOKUP(A93,#REF!,41,0),"--")</f>
        <v>--</v>
      </c>
      <c r="F93" s="4" t="str">
        <f>IFERROR(VLOOKUP(A93,#REF!,42,0),"--")</f>
        <v>--</v>
      </c>
      <c r="G93" s="4" t="str">
        <f>IFERROR(VLOOKUP(A93,#REF!,41,0),"--")</f>
        <v>--</v>
      </c>
      <c r="H93" s="4" t="str">
        <f>IFERROR(VLOOKUP(A93,#REF!,42,0),"--")</f>
        <v>--</v>
      </c>
      <c r="I93" s="4" t="str">
        <f>IFERROR(VLOOKUP(A93,#REF!,41,0),"--")</f>
        <v>--</v>
      </c>
      <c r="J93" s="4" t="str">
        <f>IFERROR(VLOOKUP(A93,#REF!,42,0),"--")</f>
        <v>--</v>
      </c>
      <c r="K93" s="4" t="str">
        <f>IFERROR(VLOOKUP(A93,#REF!,41,0),"--")</f>
        <v>--</v>
      </c>
      <c r="L93" s="4" t="str">
        <f>IFERROR(VLOOKUP(A93,#REF!,42,0),"--")</f>
        <v>--</v>
      </c>
      <c r="M93" s="4" t="str">
        <f>IFERROR(VLOOKUP(A93,#REF!,41,0),"--")</f>
        <v>--</v>
      </c>
      <c r="N93" s="4" t="str">
        <f>IFERROR(VLOOKUP(A93,#REF!,42,0),"--")</f>
        <v>--</v>
      </c>
      <c r="O93" s="4" t="str">
        <f>IFERROR(VLOOKUP(A93,#REF!,41,0),"--")</f>
        <v>--</v>
      </c>
      <c r="P93" s="4" t="str">
        <f>IFERROR(VLOOKUP(A93,#REF!,42,0),"--")</f>
        <v>--</v>
      </c>
      <c r="Q93" s="4" t="str">
        <f>IFERROR(VLOOKUP(A93,#REF!,41,0),"--")</f>
        <v>--</v>
      </c>
      <c r="R93" s="4" t="str">
        <f>IFERROR(VLOOKUP(A93,#REF!,42,0),"--")</f>
        <v>--</v>
      </c>
      <c r="S93" s="4" t="str">
        <f>IFERROR(VLOOKUP(A93,#REF!,41,0),"--")</f>
        <v>--</v>
      </c>
      <c r="T93" s="4" t="str">
        <f>IFERROR(VLOOKUP(A93,#REF!,42,0),"--")</f>
        <v>--</v>
      </c>
      <c r="U93" s="4" t="str">
        <f>IFERROR(VLOOKUP(A93,#REF!,41,0),"--")</f>
        <v>--</v>
      </c>
      <c r="V93" s="4" t="str">
        <f>IFERROR(VLOOKUP(A93,#REF!,42,0),"--")</f>
        <v>--</v>
      </c>
      <c r="W93" s="4" t="str">
        <f>IFERROR(VLOOKUP(A93,#REF!,41,0),"--")</f>
        <v>--</v>
      </c>
      <c r="X93" s="4" t="str">
        <f>IFERROR(VLOOKUP(A93,#REF!,42,0),"--")</f>
        <v>--</v>
      </c>
      <c r="Y93" s="4" t="str">
        <f>IFERROR(VLOOKUP(A93,#REF!,41,0),"--")</f>
        <v>--</v>
      </c>
      <c r="Z93" s="4" t="str">
        <f>IFERROR(VLOOKUP(A93,#REF!,42,0),"--")</f>
        <v>--</v>
      </c>
      <c r="AA93" s="4">
        <f t="shared" si="3"/>
        <v>0</v>
      </c>
      <c r="AB93" s="4">
        <f t="shared" si="4"/>
        <v>0</v>
      </c>
      <c r="AC93" s="8" t="str">
        <f>IFERROR(VLOOKUP(A93,January!$A:$AR,44,0),"--")</f>
        <v>--</v>
      </c>
      <c r="AD93" s="8" t="str">
        <f>IFERROR(VLOOKUP(A93,#REF!,44,0),"--")</f>
        <v>--</v>
      </c>
      <c r="AE93" s="8" t="str">
        <f>IFERROR(VLOOKUP(A93,#REF!,44,0),"--")</f>
        <v>--</v>
      </c>
      <c r="AF93" s="8" t="str">
        <f>IFERROR(VLOOKUP(A93,#REF!,44,0),"--")</f>
        <v>--</v>
      </c>
      <c r="AG93" s="8" t="str">
        <f>IFERROR(VLOOKUP(A93,#REF!,44,0),"--")</f>
        <v>--</v>
      </c>
      <c r="AH93" s="8" t="str">
        <f>IFERROR(VLOOKUP(A93,#REF!,44,0),"--")</f>
        <v>--</v>
      </c>
      <c r="AI93" s="8" t="str">
        <f>IFERROR(VLOOKUP(A93,#REF!,44,0),"--")</f>
        <v>--</v>
      </c>
      <c r="AJ93" s="8" t="str">
        <f>IFERROR(VLOOKUP(A93,#REF!,44,0),"--")</f>
        <v>--</v>
      </c>
      <c r="AK93" s="8" t="str">
        <f>IFERROR(VLOOKUP(A93,#REF!,44,0),"--")</f>
        <v>--</v>
      </c>
      <c r="AL93" s="8" t="str">
        <f>IFERROR(VLOOKUP(A93,#REF!,44,0),"--")</f>
        <v>--</v>
      </c>
      <c r="AM93" s="8" t="str">
        <f>IFERROR(VLOOKUP(A93,#REF!,44,0),"--")</f>
        <v>--</v>
      </c>
      <c r="AN93" s="8" t="str">
        <f>IFERROR(VLOOKUP(A93,#REF!,44,0),"--")</f>
        <v>--</v>
      </c>
      <c r="AO93" s="8">
        <f t="shared" si="5"/>
        <v>0</v>
      </c>
    </row>
    <row r="94" spans="1:41" x14ac:dyDescent="0.2">
      <c r="A94" s="4" t="s">
        <v>107</v>
      </c>
      <c r="B94" s="4" t="str">
        <f>IFERROR(VLOOKUP(A94,'Validation List'!$A:$O,10,0),"--")</f>
        <v>--</v>
      </c>
      <c r="C94" s="4" t="str">
        <f>IFERROR(VLOOKUP(A94,January!$A:$AS,41,0),"--")</f>
        <v>--</v>
      </c>
      <c r="D94" s="4" t="str">
        <f>IFERROR(VLOOKUP(A94,January!$A:$AS,42,0),"--")</f>
        <v>--</v>
      </c>
      <c r="E94" s="4" t="str">
        <f>IFERROR(VLOOKUP(A94,#REF!,41,0),"--")</f>
        <v>--</v>
      </c>
      <c r="F94" s="4" t="str">
        <f>IFERROR(VLOOKUP(A94,#REF!,42,0),"--")</f>
        <v>--</v>
      </c>
      <c r="G94" s="4" t="str">
        <f>IFERROR(VLOOKUP(A94,#REF!,41,0),"--")</f>
        <v>--</v>
      </c>
      <c r="H94" s="4" t="str">
        <f>IFERROR(VLOOKUP(A94,#REF!,42,0),"--")</f>
        <v>--</v>
      </c>
      <c r="I94" s="4" t="str">
        <f>IFERROR(VLOOKUP(A94,#REF!,41,0),"--")</f>
        <v>--</v>
      </c>
      <c r="J94" s="4" t="str">
        <f>IFERROR(VLOOKUP(A94,#REF!,42,0),"--")</f>
        <v>--</v>
      </c>
      <c r="K94" s="4" t="str">
        <f>IFERROR(VLOOKUP(A94,#REF!,41,0),"--")</f>
        <v>--</v>
      </c>
      <c r="L94" s="4" t="str">
        <f>IFERROR(VLOOKUP(A94,#REF!,42,0),"--")</f>
        <v>--</v>
      </c>
      <c r="M94" s="4" t="str">
        <f>IFERROR(VLOOKUP(A94,#REF!,41,0),"--")</f>
        <v>--</v>
      </c>
      <c r="N94" s="4" t="str">
        <f>IFERROR(VLOOKUP(A94,#REF!,42,0),"--")</f>
        <v>--</v>
      </c>
      <c r="O94" s="4" t="str">
        <f>IFERROR(VLOOKUP(A94,#REF!,41,0),"--")</f>
        <v>--</v>
      </c>
      <c r="P94" s="4" t="str">
        <f>IFERROR(VLOOKUP(A94,#REF!,42,0),"--")</f>
        <v>--</v>
      </c>
      <c r="Q94" s="4" t="str">
        <f>IFERROR(VLOOKUP(A94,#REF!,41,0),"--")</f>
        <v>--</v>
      </c>
      <c r="R94" s="4" t="str">
        <f>IFERROR(VLOOKUP(A94,#REF!,42,0),"--")</f>
        <v>--</v>
      </c>
      <c r="S94" s="4" t="str">
        <f>IFERROR(VLOOKUP(A94,#REF!,41,0),"--")</f>
        <v>--</v>
      </c>
      <c r="T94" s="4" t="str">
        <f>IFERROR(VLOOKUP(A94,#REF!,42,0),"--")</f>
        <v>--</v>
      </c>
      <c r="U94" s="4" t="str">
        <f>IFERROR(VLOOKUP(A94,#REF!,41,0),"--")</f>
        <v>--</v>
      </c>
      <c r="V94" s="4" t="str">
        <f>IFERROR(VLOOKUP(A94,#REF!,42,0),"--")</f>
        <v>--</v>
      </c>
      <c r="W94" s="4" t="str">
        <f>IFERROR(VLOOKUP(A94,#REF!,41,0),"--")</f>
        <v>--</v>
      </c>
      <c r="X94" s="4" t="str">
        <f>IFERROR(VLOOKUP(A94,#REF!,42,0),"--")</f>
        <v>--</v>
      </c>
      <c r="Y94" s="4" t="str">
        <f>IFERROR(VLOOKUP(A94,#REF!,41,0),"--")</f>
        <v>--</v>
      </c>
      <c r="Z94" s="4" t="str">
        <f>IFERROR(VLOOKUP(A94,#REF!,42,0),"--")</f>
        <v>--</v>
      </c>
      <c r="AA94" s="4">
        <f t="shared" si="3"/>
        <v>0</v>
      </c>
      <c r="AB94" s="4">
        <f t="shared" si="4"/>
        <v>0</v>
      </c>
      <c r="AC94" s="8" t="str">
        <f>IFERROR(VLOOKUP(A94,January!$A:$AR,44,0),"--")</f>
        <v>--</v>
      </c>
      <c r="AD94" s="8" t="str">
        <f>IFERROR(VLOOKUP(A94,#REF!,44,0),"--")</f>
        <v>--</v>
      </c>
      <c r="AE94" s="8" t="str">
        <f>IFERROR(VLOOKUP(A94,#REF!,44,0),"--")</f>
        <v>--</v>
      </c>
      <c r="AF94" s="8" t="str">
        <f>IFERROR(VLOOKUP(A94,#REF!,44,0),"--")</f>
        <v>--</v>
      </c>
      <c r="AG94" s="8" t="str">
        <f>IFERROR(VLOOKUP(A94,#REF!,44,0),"--")</f>
        <v>--</v>
      </c>
      <c r="AH94" s="8" t="str">
        <f>IFERROR(VLOOKUP(A94,#REF!,44,0),"--")</f>
        <v>--</v>
      </c>
      <c r="AI94" s="8" t="str">
        <f>IFERROR(VLOOKUP(A94,#REF!,44,0),"--")</f>
        <v>--</v>
      </c>
      <c r="AJ94" s="8" t="str">
        <f>IFERROR(VLOOKUP(A94,#REF!,44,0),"--")</f>
        <v>--</v>
      </c>
      <c r="AK94" s="8" t="str">
        <f>IFERROR(VLOOKUP(A94,#REF!,44,0),"--")</f>
        <v>--</v>
      </c>
      <c r="AL94" s="8" t="str">
        <f>IFERROR(VLOOKUP(A94,#REF!,44,0),"--")</f>
        <v>--</v>
      </c>
      <c r="AM94" s="8" t="str">
        <f>IFERROR(VLOOKUP(A94,#REF!,44,0),"--")</f>
        <v>--</v>
      </c>
      <c r="AN94" s="8" t="str">
        <f>IFERROR(VLOOKUP(A94,#REF!,44,0),"--")</f>
        <v>--</v>
      </c>
      <c r="AO94" s="8">
        <f t="shared" si="5"/>
        <v>0</v>
      </c>
    </row>
    <row r="95" spans="1:41" x14ac:dyDescent="0.2">
      <c r="A95" s="4" t="s">
        <v>108</v>
      </c>
      <c r="B95" s="4" t="str">
        <f>IFERROR(VLOOKUP(A95,'Validation List'!$A:$O,10,0),"--")</f>
        <v>--</v>
      </c>
      <c r="C95" s="4" t="str">
        <f>IFERROR(VLOOKUP(A95,January!$A:$AS,41,0),"--")</f>
        <v>--</v>
      </c>
      <c r="D95" s="4" t="str">
        <f>IFERROR(VLOOKUP(A95,January!$A:$AS,42,0),"--")</f>
        <v>--</v>
      </c>
      <c r="E95" s="4" t="str">
        <f>IFERROR(VLOOKUP(A95,#REF!,41,0),"--")</f>
        <v>--</v>
      </c>
      <c r="F95" s="4" t="str">
        <f>IFERROR(VLOOKUP(A95,#REF!,42,0),"--")</f>
        <v>--</v>
      </c>
      <c r="G95" s="4" t="str">
        <f>IFERROR(VLOOKUP(A95,#REF!,41,0),"--")</f>
        <v>--</v>
      </c>
      <c r="H95" s="4" t="str">
        <f>IFERROR(VLOOKUP(A95,#REF!,42,0),"--")</f>
        <v>--</v>
      </c>
      <c r="I95" s="4" t="str">
        <f>IFERROR(VLOOKUP(A95,#REF!,41,0),"--")</f>
        <v>--</v>
      </c>
      <c r="J95" s="4" t="str">
        <f>IFERROR(VLOOKUP(A95,#REF!,42,0),"--")</f>
        <v>--</v>
      </c>
      <c r="K95" s="4" t="str">
        <f>IFERROR(VLOOKUP(A95,#REF!,41,0),"--")</f>
        <v>--</v>
      </c>
      <c r="L95" s="4" t="str">
        <f>IFERROR(VLOOKUP(A95,#REF!,42,0),"--")</f>
        <v>--</v>
      </c>
      <c r="M95" s="4" t="str">
        <f>IFERROR(VLOOKUP(A95,#REF!,41,0),"--")</f>
        <v>--</v>
      </c>
      <c r="N95" s="4" t="str">
        <f>IFERROR(VLOOKUP(A95,#REF!,42,0),"--")</f>
        <v>--</v>
      </c>
      <c r="O95" s="4" t="str">
        <f>IFERROR(VLOOKUP(A95,#REF!,41,0),"--")</f>
        <v>--</v>
      </c>
      <c r="P95" s="4" t="str">
        <f>IFERROR(VLOOKUP(A95,#REF!,42,0),"--")</f>
        <v>--</v>
      </c>
      <c r="Q95" s="4" t="str">
        <f>IFERROR(VLOOKUP(A95,#REF!,41,0),"--")</f>
        <v>--</v>
      </c>
      <c r="R95" s="4" t="str">
        <f>IFERROR(VLOOKUP(A95,#REF!,42,0),"--")</f>
        <v>--</v>
      </c>
      <c r="S95" s="4" t="str">
        <f>IFERROR(VLOOKUP(A95,#REF!,41,0),"--")</f>
        <v>--</v>
      </c>
      <c r="T95" s="4" t="str">
        <f>IFERROR(VLOOKUP(A95,#REF!,42,0),"--")</f>
        <v>--</v>
      </c>
      <c r="U95" s="4" t="str">
        <f>IFERROR(VLOOKUP(A95,#REF!,41,0),"--")</f>
        <v>--</v>
      </c>
      <c r="V95" s="4" t="str">
        <f>IFERROR(VLOOKUP(A95,#REF!,42,0),"--")</f>
        <v>--</v>
      </c>
      <c r="W95" s="4" t="str">
        <f>IFERROR(VLOOKUP(A95,#REF!,41,0),"--")</f>
        <v>--</v>
      </c>
      <c r="X95" s="4" t="str">
        <f>IFERROR(VLOOKUP(A95,#REF!,42,0),"--")</f>
        <v>--</v>
      </c>
      <c r="Y95" s="4" t="str">
        <f>IFERROR(VLOOKUP(A95,#REF!,41,0),"--")</f>
        <v>--</v>
      </c>
      <c r="Z95" s="4" t="str">
        <f>IFERROR(VLOOKUP(A95,#REF!,42,0),"--")</f>
        <v>--</v>
      </c>
      <c r="AA95" s="4">
        <f t="shared" si="3"/>
        <v>0</v>
      </c>
      <c r="AB95" s="4">
        <f t="shared" si="4"/>
        <v>0</v>
      </c>
      <c r="AC95" s="8" t="str">
        <f>IFERROR(VLOOKUP(A95,January!$A:$AR,44,0),"--")</f>
        <v>--</v>
      </c>
      <c r="AD95" s="8" t="str">
        <f>IFERROR(VLOOKUP(A95,#REF!,44,0),"--")</f>
        <v>--</v>
      </c>
      <c r="AE95" s="8" t="str">
        <f>IFERROR(VLOOKUP(A95,#REF!,44,0),"--")</f>
        <v>--</v>
      </c>
      <c r="AF95" s="8" t="str">
        <f>IFERROR(VLOOKUP(A95,#REF!,44,0),"--")</f>
        <v>--</v>
      </c>
      <c r="AG95" s="8" t="str">
        <f>IFERROR(VLOOKUP(A95,#REF!,44,0),"--")</f>
        <v>--</v>
      </c>
      <c r="AH95" s="8" t="str">
        <f>IFERROR(VLOOKUP(A95,#REF!,44,0),"--")</f>
        <v>--</v>
      </c>
      <c r="AI95" s="8" t="str">
        <f>IFERROR(VLOOKUP(A95,#REF!,44,0),"--")</f>
        <v>--</v>
      </c>
      <c r="AJ95" s="8" t="str">
        <f>IFERROR(VLOOKUP(A95,#REF!,44,0),"--")</f>
        <v>--</v>
      </c>
      <c r="AK95" s="8" t="str">
        <f>IFERROR(VLOOKUP(A95,#REF!,44,0),"--")</f>
        <v>--</v>
      </c>
      <c r="AL95" s="8" t="str">
        <f>IFERROR(VLOOKUP(A95,#REF!,44,0),"--")</f>
        <v>--</v>
      </c>
      <c r="AM95" s="8" t="str">
        <f>IFERROR(VLOOKUP(A95,#REF!,44,0),"--")</f>
        <v>--</v>
      </c>
      <c r="AN95" s="8" t="str">
        <f>IFERROR(VLOOKUP(A95,#REF!,44,0),"--")</f>
        <v>--</v>
      </c>
      <c r="AO95" s="8">
        <f t="shared" si="5"/>
        <v>0</v>
      </c>
    </row>
    <row r="96" spans="1:41" x14ac:dyDescent="0.2">
      <c r="A96" s="4" t="s">
        <v>109</v>
      </c>
      <c r="B96" s="4" t="str">
        <f>IFERROR(VLOOKUP(A96,'Validation List'!$A:$O,10,0),"--")</f>
        <v>--</v>
      </c>
      <c r="C96" s="4" t="str">
        <f>IFERROR(VLOOKUP(A96,January!$A:$AS,41,0),"--")</f>
        <v>--</v>
      </c>
      <c r="D96" s="4" t="str">
        <f>IFERROR(VLOOKUP(A96,January!$A:$AS,42,0),"--")</f>
        <v>--</v>
      </c>
      <c r="E96" s="4" t="str">
        <f>IFERROR(VLOOKUP(A96,#REF!,41,0),"--")</f>
        <v>--</v>
      </c>
      <c r="F96" s="4" t="str">
        <f>IFERROR(VLOOKUP(A96,#REF!,42,0),"--")</f>
        <v>--</v>
      </c>
      <c r="G96" s="4" t="str">
        <f>IFERROR(VLOOKUP(A96,#REF!,41,0),"--")</f>
        <v>--</v>
      </c>
      <c r="H96" s="4" t="str">
        <f>IFERROR(VLOOKUP(A96,#REF!,42,0),"--")</f>
        <v>--</v>
      </c>
      <c r="I96" s="4" t="str">
        <f>IFERROR(VLOOKUP(A96,#REF!,41,0),"--")</f>
        <v>--</v>
      </c>
      <c r="J96" s="4" t="str">
        <f>IFERROR(VLOOKUP(A96,#REF!,42,0),"--")</f>
        <v>--</v>
      </c>
      <c r="K96" s="4" t="str">
        <f>IFERROR(VLOOKUP(A96,#REF!,41,0),"--")</f>
        <v>--</v>
      </c>
      <c r="L96" s="4" t="str">
        <f>IFERROR(VLOOKUP(A96,#REF!,42,0),"--")</f>
        <v>--</v>
      </c>
      <c r="M96" s="4" t="str">
        <f>IFERROR(VLOOKUP(A96,#REF!,41,0),"--")</f>
        <v>--</v>
      </c>
      <c r="N96" s="4" t="str">
        <f>IFERROR(VLOOKUP(A96,#REF!,42,0),"--")</f>
        <v>--</v>
      </c>
      <c r="O96" s="4" t="str">
        <f>IFERROR(VLOOKUP(A96,#REF!,41,0),"--")</f>
        <v>--</v>
      </c>
      <c r="P96" s="4" t="str">
        <f>IFERROR(VLOOKUP(A96,#REF!,42,0),"--")</f>
        <v>--</v>
      </c>
      <c r="Q96" s="4" t="str">
        <f>IFERROR(VLOOKUP(A96,#REF!,41,0),"--")</f>
        <v>--</v>
      </c>
      <c r="R96" s="4" t="str">
        <f>IFERROR(VLOOKUP(A96,#REF!,42,0),"--")</f>
        <v>--</v>
      </c>
      <c r="S96" s="4" t="str">
        <f>IFERROR(VLOOKUP(A96,#REF!,41,0),"--")</f>
        <v>--</v>
      </c>
      <c r="T96" s="4" t="str">
        <f>IFERROR(VLOOKUP(A96,#REF!,42,0),"--")</f>
        <v>--</v>
      </c>
      <c r="U96" s="4" t="str">
        <f>IFERROR(VLOOKUP(A96,#REF!,41,0),"--")</f>
        <v>--</v>
      </c>
      <c r="V96" s="4" t="str">
        <f>IFERROR(VLOOKUP(A96,#REF!,42,0),"--")</f>
        <v>--</v>
      </c>
      <c r="W96" s="4" t="str">
        <f>IFERROR(VLOOKUP(A96,#REF!,41,0),"--")</f>
        <v>--</v>
      </c>
      <c r="X96" s="4" t="str">
        <f>IFERROR(VLOOKUP(A96,#REF!,42,0),"--")</f>
        <v>--</v>
      </c>
      <c r="Y96" s="4" t="str">
        <f>IFERROR(VLOOKUP(A96,#REF!,41,0),"--")</f>
        <v>--</v>
      </c>
      <c r="Z96" s="4" t="str">
        <f>IFERROR(VLOOKUP(A96,#REF!,42,0),"--")</f>
        <v>--</v>
      </c>
      <c r="AA96" s="4">
        <f t="shared" si="3"/>
        <v>0</v>
      </c>
      <c r="AB96" s="4">
        <f t="shared" si="4"/>
        <v>0</v>
      </c>
      <c r="AC96" s="8" t="str">
        <f>IFERROR(VLOOKUP(A96,January!$A:$AR,44,0),"--")</f>
        <v>--</v>
      </c>
      <c r="AD96" s="8" t="str">
        <f>IFERROR(VLOOKUP(A96,#REF!,44,0),"--")</f>
        <v>--</v>
      </c>
      <c r="AE96" s="8" t="str">
        <f>IFERROR(VLOOKUP(A96,#REF!,44,0),"--")</f>
        <v>--</v>
      </c>
      <c r="AF96" s="8" t="str">
        <f>IFERROR(VLOOKUP(A96,#REF!,44,0),"--")</f>
        <v>--</v>
      </c>
      <c r="AG96" s="8" t="str">
        <f>IFERROR(VLOOKUP(A96,#REF!,44,0),"--")</f>
        <v>--</v>
      </c>
      <c r="AH96" s="8" t="str">
        <f>IFERROR(VLOOKUP(A96,#REF!,44,0),"--")</f>
        <v>--</v>
      </c>
      <c r="AI96" s="8" t="str">
        <f>IFERROR(VLOOKUP(A96,#REF!,44,0),"--")</f>
        <v>--</v>
      </c>
      <c r="AJ96" s="8" t="str">
        <f>IFERROR(VLOOKUP(A96,#REF!,44,0),"--")</f>
        <v>--</v>
      </c>
      <c r="AK96" s="8" t="str">
        <f>IFERROR(VLOOKUP(A96,#REF!,44,0),"--")</f>
        <v>--</v>
      </c>
      <c r="AL96" s="8" t="str">
        <f>IFERROR(VLOOKUP(A96,#REF!,44,0),"--")</f>
        <v>--</v>
      </c>
      <c r="AM96" s="8" t="str">
        <f>IFERROR(VLOOKUP(A96,#REF!,44,0),"--")</f>
        <v>--</v>
      </c>
      <c r="AN96" s="8" t="str">
        <f>IFERROR(VLOOKUP(A96,#REF!,44,0),"--")</f>
        <v>--</v>
      </c>
      <c r="AO96" s="8">
        <f t="shared" si="5"/>
        <v>0</v>
      </c>
    </row>
    <row r="97" spans="1:41" x14ac:dyDescent="0.2">
      <c r="A97" s="4" t="s">
        <v>110</v>
      </c>
      <c r="B97" s="4" t="str">
        <f>IFERROR(VLOOKUP(A97,'Validation List'!$A:$O,10,0),"--")</f>
        <v>--</v>
      </c>
      <c r="C97" s="4" t="str">
        <f>IFERROR(VLOOKUP(A97,January!$A:$AS,41,0),"--")</f>
        <v>--</v>
      </c>
      <c r="D97" s="4" t="str">
        <f>IFERROR(VLOOKUP(A97,January!$A:$AS,42,0),"--")</f>
        <v>--</v>
      </c>
      <c r="E97" s="4" t="str">
        <f>IFERROR(VLOOKUP(A97,#REF!,41,0),"--")</f>
        <v>--</v>
      </c>
      <c r="F97" s="4" t="str">
        <f>IFERROR(VLOOKUP(A97,#REF!,42,0),"--")</f>
        <v>--</v>
      </c>
      <c r="G97" s="4" t="str">
        <f>IFERROR(VLOOKUP(A97,#REF!,41,0),"--")</f>
        <v>--</v>
      </c>
      <c r="H97" s="4" t="str">
        <f>IFERROR(VLOOKUP(A97,#REF!,42,0),"--")</f>
        <v>--</v>
      </c>
      <c r="I97" s="4" t="str">
        <f>IFERROR(VLOOKUP(A97,#REF!,41,0),"--")</f>
        <v>--</v>
      </c>
      <c r="J97" s="4" t="str">
        <f>IFERROR(VLOOKUP(A97,#REF!,42,0),"--")</f>
        <v>--</v>
      </c>
      <c r="K97" s="4" t="str">
        <f>IFERROR(VLOOKUP(A97,#REF!,41,0),"--")</f>
        <v>--</v>
      </c>
      <c r="L97" s="4" t="str">
        <f>IFERROR(VLOOKUP(A97,#REF!,42,0),"--")</f>
        <v>--</v>
      </c>
      <c r="M97" s="4" t="str">
        <f>IFERROR(VLOOKUP(A97,#REF!,41,0),"--")</f>
        <v>--</v>
      </c>
      <c r="N97" s="4" t="str">
        <f>IFERROR(VLOOKUP(A97,#REF!,42,0),"--")</f>
        <v>--</v>
      </c>
      <c r="O97" s="4" t="str">
        <f>IFERROR(VLOOKUP(A97,#REF!,41,0),"--")</f>
        <v>--</v>
      </c>
      <c r="P97" s="4" t="str">
        <f>IFERROR(VLOOKUP(A97,#REF!,42,0),"--")</f>
        <v>--</v>
      </c>
      <c r="Q97" s="4" t="str">
        <f>IFERROR(VLOOKUP(A97,#REF!,41,0),"--")</f>
        <v>--</v>
      </c>
      <c r="R97" s="4" t="str">
        <f>IFERROR(VLOOKUP(A97,#REF!,42,0),"--")</f>
        <v>--</v>
      </c>
      <c r="S97" s="4" t="str">
        <f>IFERROR(VLOOKUP(A97,#REF!,41,0),"--")</f>
        <v>--</v>
      </c>
      <c r="T97" s="4" t="str">
        <f>IFERROR(VLOOKUP(A97,#REF!,42,0),"--")</f>
        <v>--</v>
      </c>
      <c r="U97" s="4" t="str">
        <f>IFERROR(VLOOKUP(A97,#REF!,41,0),"--")</f>
        <v>--</v>
      </c>
      <c r="V97" s="4" t="str">
        <f>IFERROR(VLOOKUP(A97,#REF!,42,0),"--")</f>
        <v>--</v>
      </c>
      <c r="W97" s="4" t="str">
        <f>IFERROR(VLOOKUP(A97,#REF!,41,0),"--")</f>
        <v>--</v>
      </c>
      <c r="X97" s="4" t="str">
        <f>IFERROR(VLOOKUP(A97,#REF!,42,0),"--")</f>
        <v>--</v>
      </c>
      <c r="Y97" s="4" t="str">
        <f>IFERROR(VLOOKUP(A97,#REF!,41,0),"--")</f>
        <v>--</v>
      </c>
      <c r="Z97" s="4" t="str">
        <f>IFERROR(VLOOKUP(A97,#REF!,42,0),"--")</f>
        <v>--</v>
      </c>
      <c r="AA97" s="4">
        <f t="shared" si="3"/>
        <v>0</v>
      </c>
      <c r="AB97" s="4">
        <f t="shared" si="4"/>
        <v>0</v>
      </c>
      <c r="AC97" s="8" t="str">
        <f>IFERROR(VLOOKUP(A97,January!$A:$AR,44,0),"--")</f>
        <v>--</v>
      </c>
      <c r="AD97" s="8" t="str">
        <f>IFERROR(VLOOKUP(A97,#REF!,44,0),"--")</f>
        <v>--</v>
      </c>
      <c r="AE97" s="8" t="str">
        <f>IFERROR(VLOOKUP(A97,#REF!,44,0),"--")</f>
        <v>--</v>
      </c>
      <c r="AF97" s="8" t="str">
        <f>IFERROR(VLOOKUP(A97,#REF!,44,0),"--")</f>
        <v>--</v>
      </c>
      <c r="AG97" s="8" t="str">
        <f>IFERROR(VLOOKUP(A97,#REF!,44,0),"--")</f>
        <v>--</v>
      </c>
      <c r="AH97" s="8" t="str">
        <f>IFERROR(VLOOKUP(A97,#REF!,44,0),"--")</f>
        <v>--</v>
      </c>
      <c r="AI97" s="8" t="str">
        <f>IFERROR(VLOOKUP(A97,#REF!,44,0),"--")</f>
        <v>--</v>
      </c>
      <c r="AJ97" s="8" t="str">
        <f>IFERROR(VLOOKUP(A97,#REF!,44,0),"--")</f>
        <v>--</v>
      </c>
      <c r="AK97" s="8" t="str">
        <f>IFERROR(VLOOKUP(A97,#REF!,44,0),"--")</f>
        <v>--</v>
      </c>
      <c r="AL97" s="8" t="str">
        <f>IFERROR(VLOOKUP(A97,#REF!,44,0),"--")</f>
        <v>--</v>
      </c>
      <c r="AM97" s="8" t="str">
        <f>IFERROR(VLOOKUP(A97,#REF!,44,0),"--")</f>
        <v>--</v>
      </c>
      <c r="AN97" s="8" t="str">
        <f>IFERROR(VLOOKUP(A97,#REF!,44,0),"--")</f>
        <v>--</v>
      </c>
      <c r="AO97" s="8">
        <f t="shared" si="5"/>
        <v>0</v>
      </c>
    </row>
    <row r="98" spans="1:41" x14ac:dyDescent="0.2">
      <c r="A98" s="4" t="s">
        <v>111</v>
      </c>
      <c r="B98" s="4" t="str">
        <f>IFERROR(VLOOKUP(A98,'Validation List'!$A:$O,10,0),"--")</f>
        <v>--</v>
      </c>
      <c r="C98" s="4" t="str">
        <f>IFERROR(VLOOKUP(A98,January!$A:$AS,41,0),"--")</f>
        <v>--</v>
      </c>
      <c r="D98" s="4" t="str">
        <f>IFERROR(VLOOKUP(A98,January!$A:$AS,42,0),"--")</f>
        <v>--</v>
      </c>
      <c r="E98" s="4" t="str">
        <f>IFERROR(VLOOKUP(A98,#REF!,41,0),"--")</f>
        <v>--</v>
      </c>
      <c r="F98" s="4" t="str">
        <f>IFERROR(VLOOKUP(A98,#REF!,42,0),"--")</f>
        <v>--</v>
      </c>
      <c r="G98" s="4" t="str">
        <f>IFERROR(VLOOKUP(A98,#REF!,41,0),"--")</f>
        <v>--</v>
      </c>
      <c r="H98" s="4" t="str">
        <f>IFERROR(VLOOKUP(A98,#REF!,42,0),"--")</f>
        <v>--</v>
      </c>
      <c r="I98" s="4" t="str">
        <f>IFERROR(VLOOKUP(A98,#REF!,41,0),"--")</f>
        <v>--</v>
      </c>
      <c r="J98" s="4" t="str">
        <f>IFERROR(VLOOKUP(A98,#REF!,42,0),"--")</f>
        <v>--</v>
      </c>
      <c r="K98" s="4" t="str">
        <f>IFERROR(VLOOKUP(A98,#REF!,41,0),"--")</f>
        <v>--</v>
      </c>
      <c r="L98" s="4" t="str">
        <f>IFERROR(VLOOKUP(A98,#REF!,42,0),"--")</f>
        <v>--</v>
      </c>
      <c r="M98" s="4" t="str">
        <f>IFERROR(VLOOKUP(A98,#REF!,41,0),"--")</f>
        <v>--</v>
      </c>
      <c r="N98" s="4" t="str">
        <f>IFERROR(VLOOKUP(A98,#REF!,42,0),"--")</f>
        <v>--</v>
      </c>
      <c r="O98" s="4" t="str">
        <f>IFERROR(VLOOKUP(A98,#REF!,41,0),"--")</f>
        <v>--</v>
      </c>
      <c r="P98" s="4" t="str">
        <f>IFERROR(VLOOKUP(A98,#REF!,42,0),"--")</f>
        <v>--</v>
      </c>
      <c r="Q98" s="4" t="str">
        <f>IFERROR(VLOOKUP(A98,#REF!,41,0),"--")</f>
        <v>--</v>
      </c>
      <c r="R98" s="4" t="str">
        <f>IFERROR(VLOOKUP(A98,#REF!,42,0),"--")</f>
        <v>--</v>
      </c>
      <c r="S98" s="4" t="str">
        <f>IFERROR(VLOOKUP(A98,#REF!,41,0),"--")</f>
        <v>--</v>
      </c>
      <c r="T98" s="4" t="str">
        <f>IFERROR(VLOOKUP(A98,#REF!,42,0),"--")</f>
        <v>--</v>
      </c>
      <c r="U98" s="4" t="str">
        <f>IFERROR(VLOOKUP(A98,#REF!,41,0),"--")</f>
        <v>--</v>
      </c>
      <c r="V98" s="4" t="str">
        <f>IFERROR(VLOOKUP(A98,#REF!,42,0),"--")</f>
        <v>--</v>
      </c>
      <c r="W98" s="4" t="str">
        <f>IFERROR(VLOOKUP(A98,#REF!,41,0),"--")</f>
        <v>--</v>
      </c>
      <c r="X98" s="4" t="str">
        <f>IFERROR(VLOOKUP(A98,#REF!,42,0),"--")</f>
        <v>--</v>
      </c>
      <c r="Y98" s="4" t="str">
        <f>IFERROR(VLOOKUP(A98,#REF!,41,0),"--")</f>
        <v>--</v>
      </c>
      <c r="Z98" s="4" t="str">
        <f>IFERROR(VLOOKUP(A98,#REF!,42,0),"--")</f>
        <v>--</v>
      </c>
      <c r="AA98" s="4">
        <f t="shared" si="3"/>
        <v>0</v>
      </c>
      <c r="AB98" s="4">
        <f t="shared" si="4"/>
        <v>0</v>
      </c>
      <c r="AC98" s="8" t="str">
        <f>IFERROR(VLOOKUP(A98,January!$A:$AR,44,0),"--")</f>
        <v>--</v>
      </c>
      <c r="AD98" s="8" t="str">
        <f>IFERROR(VLOOKUP(A98,#REF!,44,0),"--")</f>
        <v>--</v>
      </c>
      <c r="AE98" s="8" t="str">
        <f>IFERROR(VLOOKUP(A98,#REF!,44,0),"--")</f>
        <v>--</v>
      </c>
      <c r="AF98" s="8" t="str">
        <f>IFERROR(VLOOKUP(A98,#REF!,44,0),"--")</f>
        <v>--</v>
      </c>
      <c r="AG98" s="8" t="str">
        <f>IFERROR(VLOOKUP(A98,#REF!,44,0),"--")</f>
        <v>--</v>
      </c>
      <c r="AH98" s="8" t="str">
        <f>IFERROR(VLOOKUP(A98,#REF!,44,0),"--")</f>
        <v>--</v>
      </c>
      <c r="AI98" s="8" t="str">
        <f>IFERROR(VLOOKUP(A98,#REF!,44,0),"--")</f>
        <v>--</v>
      </c>
      <c r="AJ98" s="8" t="str">
        <f>IFERROR(VLOOKUP(A98,#REF!,44,0),"--")</f>
        <v>--</v>
      </c>
      <c r="AK98" s="8" t="str">
        <f>IFERROR(VLOOKUP(A98,#REF!,44,0),"--")</f>
        <v>--</v>
      </c>
      <c r="AL98" s="8" t="str">
        <f>IFERROR(VLOOKUP(A98,#REF!,44,0),"--")</f>
        <v>--</v>
      </c>
      <c r="AM98" s="8" t="str">
        <f>IFERROR(VLOOKUP(A98,#REF!,44,0),"--")</f>
        <v>--</v>
      </c>
      <c r="AN98" s="8" t="str">
        <f>IFERROR(VLOOKUP(A98,#REF!,44,0),"--")</f>
        <v>--</v>
      </c>
      <c r="AO98" s="8">
        <f t="shared" si="5"/>
        <v>0</v>
      </c>
    </row>
    <row r="99" spans="1:41" x14ac:dyDescent="0.2">
      <c r="A99" s="4" t="s">
        <v>112</v>
      </c>
      <c r="B99" s="4" t="str">
        <f>IFERROR(VLOOKUP(A99,'Validation List'!$A:$O,10,0),"--")</f>
        <v>--</v>
      </c>
      <c r="C99" s="4" t="str">
        <f>IFERROR(VLOOKUP(A99,January!$A:$AS,41,0),"--")</f>
        <v>--</v>
      </c>
      <c r="D99" s="4" t="str">
        <f>IFERROR(VLOOKUP(A99,January!$A:$AS,42,0),"--")</f>
        <v>--</v>
      </c>
      <c r="E99" s="4" t="str">
        <f>IFERROR(VLOOKUP(A99,#REF!,41,0),"--")</f>
        <v>--</v>
      </c>
      <c r="F99" s="4" t="str">
        <f>IFERROR(VLOOKUP(A99,#REF!,42,0),"--")</f>
        <v>--</v>
      </c>
      <c r="G99" s="4" t="str">
        <f>IFERROR(VLOOKUP(A99,#REF!,41,0),"--")</f>
        <v>--</v>
      </c>
      <c r="H99" s="4" t="str">
        <f>IFERROR(VLOOKUP(A99,#REF!,42,0),"--")</f>
        <v>--</v>
      </c>
      <c r="I99" s="4" t="str">
        <f>IFERROR(VLOOKUP(A99,#REF!,41,0),"--")</f>
        <v>--</v>
      </c>
      <c r="J99" s="4" t="str">
        <f>IFERROR(VLOOKUP(A99,#REF!,42,0),"--")</f>
        <v>--</v>
      </c>
      <c r="K99" s="4" t="str">
        <f>IFERROR(VLOOKUP(A99,#REF!,41,0),"--")</f>
        <v>--</v>
      </c>
      <c r="L99" s="4" t="str">
        <f>IFERROR(VLOOKUP(A99,#REF!,42,0),"--")</f>
        <v>--</v>
      </c>
      <c r="M99" s="4" t="str">
        <f>IFERROR(VLOOKUP(A99,#REF!,41,0),"--")</f>
        <v>--</v>
      </c>
      <c r="N99" s="4" t="str">
        <f>IFERROR(VLOOKUP(A99,#REF!,42,0),"--")</f>
        <v>--</v>
      </c>
      <c r="O99" s="4" t="str">
        <f>IFERROR(VLOOKUP(A99,#REF!,41,0),"--")</f>
        <v>--</v>
      </c>
      <c r="P99" s="4" t="str">
        <f>IFERROR(VLOOKUP(A99,#REF!,42,0),"--")</f>
        <v>--</v>
      </c>
      <c r="Q99" s="4" t="str">
        <f>IFERROR(VLOOKUP(A99,#REF!,41,0),"--")</f>
        <v>--</v>
      </c>
      <c r="R99" s="4" t="str">
        <f>IFERROR(VLOOKUP(A99,#REF!,42,0),"--")</f>
        <v>--</v>
      </c>
      <c r="S99" s="4" t="str">
        <f>IFERROR(VLOOKUP(A99,#REF!,41,0),"--")</f>
        <v>--</v>
      </c>
      <c r="T99" s="4" t="str">
        <f>IFERROR(VLOOKUP(A99,#REF!,42,0),"--")</f>
        <v>--</v>
      </c>
      <c r="U99" s="4" t="str">
        <f>IFERROR(VLOOKUP(A99,#REF!,41,0),"--")</f>
        <v>--</v>
      </c>
      <c r="V99" s="4" t="str">
        <f>IFERROR(VLOOKUP(A99,#REF!,42,0),"--")</f>
        <v>--</v>
      </c>
      <c r="W99" s="4" t="str">
        <f>IFERROR(VLOOKUP(A99,#REF!,41,0),"--")</f>
        <v>--</v>
      </c>
      <c r="X99" s="4" t="str">
        <f>IFERROR(VLOOKUP(A99,#REF!,42,0),"--")</f>
        <v>--</v>
      </c>
      <c r="Y99" s="4" t="str">
        <f>IFERROR(VLOOKUP(A99,#REF!,41,0),"--")</f>
        <v>--</v>
      </c>
      <c r="Z99" s="4" t="str">
        <f>IFERROR(VLOOKUP(A99,#REF!,42,0),"--")</f>
        <v>--</v>
      </c>
      <c r="AA99" s="4">
        <f t="shared" si="3"/>
        <v>0</v>
      </c>
      <c r="AB99" s="4">
        <f t="shared" si="4"/>
        <v>0</v>
      </c>
      <c r="AC99" s="8" t="str">
        <f>IFERROR(VLOOKUP(A99,January!$A:$AR,44,0),"--")</f>
        <v>--</v>
      </c>
      <c r="AD99" s="8" t="str">
        <f>IFERROR(VLOOKUP(A99,#REF!,44,0),"--")</f>
        <v>--</v>
      </c>
      <c r="AE99" s="8" t="str">
        <f>IFERROR(VLOOKUP(A99,#REF!,44,0),"--")</f>
        <v>--</v>
      </c>
      <c r="AF99" s="8" t="str">
        <f>IFERROR(VLOOKUP(A99,#REF!,44,0),"--")</f>
        <v>--</v>
      </c>
      <c r="AG99" s="8" t="str">
        <f>IFERROR(VLOOKUP(A99,#REF!,44,0),"--")</f>
        <v>--</v>
      </c>
      <c r="AH99" s="8" t="str">
        <f>IFERROR(VLOOKUP(A99,#REF!,44,0),"--")</f>
        <v>--</v>
      </c>
      <c r="AI99" s="8" t="str">
        <f>IFERROR(VLOOKUP(A99,#REF!,44,0),"--")</f>
        <v>--</v>
      </c>
      <c r="AJ99" s="8" t="str">
        <f>IFERROR(VLOOKUP(A99,#REF!,44,0),"--")</f>
        <v>--</v>
      </c>
      <c r="AK99" s="8" t="str">
        <f>IFERROR(VLOOKUP(A99,#REF!,44,0),"--")</f>
        <v>--</v>
      </c>
      <c r="AL99" s="8" t="str">
        <f>IFERROR(VLOOKUP(A99,#REF!,44,0),"--")</f>
        <v>--</v>
      </c>
      <c r="AM99" s="8" t="str">
        <f>IFERROR(VLOOKUP(A99,#REF!,44,0),"--")</f>
        <v>--</v>
      </c>
      <c r="AN99" s="8" t="str">
        <f>IFERROR(VLOOKUP(A99,#REF!,44,0),"--")</f>
        <v>--</v>
      </c>
      <c r="AO99" s="8">
        <f t="shared" si="5"/>
        <v>0</v>
      </c>
    </row>
    <row r="100" spans="1:41" x14ac:dyDescent="0.2">
      <c r="A100" s="4" t="s">
        <v>113</v>
      </c>
      <c r="B100" s="4" t="str">
        <f>IFERROR(VLOOKUP(A100,'Validation List'!$A:$O,10,0),"--")</f>
        <v>--</v>
      </c>
      <c r="C100" s="4" t="str">
        <f>IFERROR(VLOOKUP(A100,January!$A:$AS,41,0),"--")</f>
        <v>--</v>
      </c>
      <c r="D100" s="4" t="str">
        <f>IFERROR(VLOOKUP(A100,January!$A:$AS,42,0),"--")</f>
        <v>--</v>
      </c>
      <c r="E100" s="4" t="str">
        <f>IFERROR(VLOOKUP(A100,#REF!,41,0),"--")</f>
        <v>--</v>
      </c>
      <c r="F100" s="4" t="str">
        <f>IFERROR(VLOOKUP(A100,#REF!,42,0),"--")</f>
        <v>--</v>
      </c>
      <c r="G100" s="4" t="str">
        <f>IFERROR(VLOOKUP(A100,#REF!,41,0),"--")</f>
        <v>--</v>
      </c>
      <c r="H100" s="4" t="str">
        <f>IFERROR(VLOOKUP(A100,#REF!,42,0),"--")</f>
        <v>--</v>
      </c>
      <c r="I100" s="4" t="str">
        <f>IFERROR(VLOOKUP(A100,#REF!,41,0),"--")</f>
        <v>--</v>
      </c>
      <c r="J100" s="4" t="str">
        <f>IFERROR(VLOOKUP(A100,#REF!,42,0),"--")</f>
        <v>--</v>
      </c>
      <c r="K100" s="4" t="str">
        <f>IFERROR(VLOOKUP(A100,#REF!,41,0),"--")</f>
        <v>--</v>
      </c>
      <c r="L100" s="4" t="str">
        <f>IFERROR(VLOOKUP(A100,#REF!,42,0),"--")</f>
        <v>--</v>
      </c>
      <c r="M100" s="4" t="str">
        <f>IFERROR(VLOOKUP(A100,#REF!,41,0),"--")</f>
        <v>--</v>
      </c>
      <c r="N100" s="4" t="str">
        <f>IFERROR(VLOOKUP(A100,#REF!,42,0),"--")</f>
        <v>--</v>
      </c>
      <c r="O100" s="4" t="str">
        <f>IFERROR(VLOOKUP(A100,#REF!,41,0),"--")</f>
        <v>--</v>
      </c>
      <c r="P100" s="4" t="str">
        <f>IFERROR(VLOOKUP(A100,#REF!,42,0),"--")</f>
        <v>--</v>
      </c>
      <c r="Q100" s="4" t="str">
        <f>IFERROR(VLOOKUP(A100,#REF!,41,0),"--")</f>
        <v>--</v>
      </c>
      <c r="R100" s="4" t="str">
        <f>IFERROR(VLOOKUP(A100,#REF!,42,0),"--")</f>
        <v>--</v>
      </c>
      <c r="S100" s="4" t="str">
        <f>IFERROR(VLOOKUP(A100,#REF!,41,0),"--")</f>
        <v>--</v>
      </c>
      <c r="T100" s="4" t="str">
        <f>IFERROR(VLOOKUP(A100,#REF!,42,0),"--")</f>
        <v>--</v>
      </c>
      <c r="U100" s="4" t="str">
        <f>IFERROR(VLOOKUP(A100,#REF!,41,0),"--")</f>
        <v>--</v>
      </c>
      <c r="V100" s="4" t="str">
        <f>IFERROR(VLOOKUP(A100,#REF!,42,0),"--")</f>
        <v>--</v>
      </c>
      <c r="W100" s="4" t="str">
        <f>IFERROR(VLOOKUP(A100,#REF!,41,0),"--")</f>
        <v>--</v>
      </c>
      <c r="X100" s="4" t="str">
        <f>IFERROR(VLOOKUP(A100,#REF!,42,0),"--")</f>
        <v>--</v>
      </c>
      <c r="Y100" s="4" t="str">
        <f>IFERROR(VLOOKUP(A100,#REF!,41,0),"--")</f>
        <v>--</v>
      </c>
      <c r="Z100" s="4" t="str">
        <f>IFERROR(VLOOKUP(A100,#REF!,42,0),"--")</f>
        <v>--</v>
      </c>
      <c r="AA100" s="4">
        <f t="shared" si="3"/>
        <v>0</v>
      </c>
      <c r="AB100" s="4">
        <f t="shared" si="4"/>
        <v>0</v>
      </c>
      <c r="AC100" s="8" t="str">
        <f>IFERROR(VLOOKUP(A100,January!$A:$AR,44,0),"--")</f>
        <v>--</v>
      </c>
      <c r="AD100" s="8" t="str">
        <f>IFERROR(VLOOKUP(A100,#REF!,44,0),"--")</f>
        <v>--</v>
      </c>
      <c r="AE100" s="8" t="str">
        <f>IFERROR(VLOOKUP(A100,#REF!,44,0),"--")</f>
        <v>--</v>
      </c>
      <c r="AF100" s="8" t="str">
        <f>IFERROR(VLOOKUP(A100,#REF!,44,0),"--")</f>
        <v>--</v>
      </c>
      <c r="AG100" s="8" t="str">
        <f>IFERROR(VLOOKUP(A100,#REF!,44,0),"--")</f>
        <v>--</v>
      </c>
      <c r="AH100" s="8" t="str">
        <f>IFERROR(VLOOKUP(A100,#REF!,44,0),"--")</f>
        <v>--</v>
      </c>
      <c r="AI100" s="8" t="str">
        <f>IFERROR(VLOOKUP(A100,#REF!,44,0),"--")</f>
        <v>--</v>
      </c>
      <c r="AJ100" s="8" t="str">
        <f>IFERROR(VLOOKUP(A100,#REF!,44,0),"--")</f>
        <v>--</v>
      </c>
      <c r="AK100" s="8" t="str">
        <f>IFERROR(VLOOKUP(A100,#REF!,44,0),"--")</f>
        <v>--</v>
      </c>
      <c r="AL100" s="8" t="str">
        <f>IFERROR(VLOOKUP(A100,#REF!,44,0),"--")</f>
        <v>--</v>
      </c>
      <c r="AM100" s="8" t="str">
        <f>IFERROR(VLOOKUP(A100,#REF!,44,0),"--")</f>
        <v>--</v>
      </c>
      <c r="AN100" s="8" t="str">
        <f>IFERROR(VLOOKUP(A100,#REF!,44,0),"--")</f>
        <v>--</v>
      </c>
      <c r="AO100" s="8">
        <f t="shared" si="5"/>
        <v>0</v>
      </c>
    </row>
    <row r="101" spans="1:41" x14ac:dyDescent="0.2">
      <c r="A101" s="4" t="s">
        <v>114</v>
      </c>
      <c r="B101" s="4" t="str">
        <f>IFERROR(VLOOKUP(A101,'Validation List'!$A:$O,10,0),"--")</f>
        <v>--</v>
      </c>
      <c r="C101" s="4" t="str">
        <f>IFERROR(VLOOKUP(A101,January!$A:$AS,41,0),"--")</f>
        <v>--</v>
      </c>
      <c r="D101" s="4" t="str">
        <f>IFERROR(VLOOKUP(A101,January!$A:$AS,42,0),"--")</f>
        <v>--</v>
      </c>
      <c r="E101" s="4" t="str">
        <f>IFERROR(VLOOKUP(A101,#REF!,41,0),"--")</f>
        <v>--</v>
      </c>
      <c r="F101" s="4" t="str">
        <f>IFERROR(VLOOKUP(A101,#REF!,42,0),"--")</f>
        <v>--</v>
      </c>
      <c r="G101" s="4" t="str">
        <f>IFERROR(VLOOKUP(A101,#REF!,41,0),"--")</f>
        <v>--</v>
      </c>
      <c r="H101" s="4" t="str">
        <f>IFERROR(VLOOKUP(A101,#REF!,42,0),"--")</f>
        <v>--</v>
      </c>
      <c r="I101" s="4" t="str">
        <f>IFERROR(VLOOKUP(A101,#REF!,41,0),"--")</f>
        <v>--</v>
      </c>
      <c r="J101" s="4" t="str">
        <f>IFERROR(VLOOKUP(A101,#REF!,42,0),"--")</f>
        <v>--</v>
      </c>
      <c r="K101" s="4" t="str">
        <f>IFERROR(VLOOKUP(A101,#REF!,41,0),"--")</f>
        <v>--</v>
      </c>
      <c r="L101" s="4" t="str">
        <f>IFERROR(VLOOKUP(A101,#REF!,42,0),"--")</f>
        <v>--</v>
      </c>
      <c r="M101" s="4" t="str">
        <f>IFERROR(VLOOKUP(A101,#REF!,41,0),"--")</f>
        <v>--</v>
      </c>
      <c r="N101" s="4" t="str">
        <f>IFERROR(VLOOKUP(A101,#REF!,42,0),"--")</f>
        <v>--</v>
      </c>
      <c r="O101" s="4" t="str">
        <f>IFERROR(VLOOKUP(A101,#REF!,41,0),"--")</f>
        <v>--</v>
      </c>
      <c r="P101" s="4" t="str">
        <f>IFERROR(VLOOKUP(A101,#REF!,42,0),"--")</f>
        <v>--</v>
      </c>
      <c r="Q101" s="4" t="str">
        <f>IFERROR(VLOOKUP(A101,#REF!,41,0),"--")</f>
        <v>--</v>
      </c>
      <c r="R101" s="4" t="str">
        <f>IFERROR(VLOOKUP(A101,#REF!,42,0),"--")</f>
        <v>--</v>
      </c>
      <c r="S101" s="4" t="str">
        <f>IFERROR(VLOOKUP(A101,#REF!,41,0),"--")</f>
        <v>--</v>
      </c>
      <c r="T101" s="4" t="str">
        <f>IFERROR(VLOOKUP(A101,#REF!,42,0),"--")</f>
        <v>--</v>
      </c>
      <c r="U101" s="4" t="str">
        <f>IFERROR(VLOOKUP(A101,#REF!,41,0),"--")</f>
        <v>--</v>
      </c>
      <c r="V101" s="4" t="str">
        <f>IFERROR(VLOOKUP(A101,#REF!,42,0),"--")</f>
        <v>--</v>
      </c>
      <c r="W101" s="4" t="str">
        <f>IFERROR(VLOOKUP(A101,#REF!,41,0),"--")</f>
        <v>--</v>
      </c>
      <c r="X101" s="4" t="str">
        <f>IFERROR(VLOOKUP(A101,#REF!,42,0),"--")</f>
        <v>--</v>
      </c>
      <c r="Y101" s="4" t="str">
        <f>IFERROR(VLOOKUP(A101,#REF!,41,0),"--")</f>
        <v>--</v>
      </c>
      <c r="Z101" s="4" t="str">
        <f>IFERROR(VLOOKUP(A101,#REF!,42,0),"--")</f>
        <v>--</v>
      </c>
      <c r="AA101" s="4">
        <f t="shared" si="3"/>
        <v>0</v>
      </c>
      <c r="AB101" s="4">
        <f t="shared" si="4"/>
        <v>0</v>
      </c>
      <c r="AC101" s="8" t="str">
        <f>IFERROR(VLOOKUP(A101,January!$A:$AR,44,0),"--")</f>
        <v>--</v>
      </c>
      <c r="AD101" s="8" t="str">
        <f>IFERROR(VLOOKUP(A101,#REF!,44,0),"--")</f>
        <v>--</v>
      </c>
      <c r="AE101" s="8" t="str">
        <f>IFERROR(VLOOKUP(A101,#REF!,44,0),"--")</f>
        <v>--</v>
      </c>
      <c r="AF101" s="8" t="str">
        <f>IFERROR(VLOOKUP(A101,#REF!,44,0),"--")</f>
        <v>--</v>
      </c>
      <c r="AG101" s="8" t="str">
        <f>IFERROR(VLOOKUP(A101,#REF!,44,0),"--")</f>
        <v>--</v>
      </c>
      <c r="AH101" s="8" t="str">
        <f>IFERROR(VLOOKUP(A101,#REF!,44,0),"--")</f>
        <v>--</v>
      </c>
      <c r="AI101" s="8" t="str">
        <f>IFERROR(VLOOKUP(A101,#REF!,44,0),"--")</f>
        <v>--</v>
      </c>
      <c r="AJ101" s="8" t="str">
        <f>IFERROR(VLOOKUP(A101,#REF!,44,0),"--")</f>
        <v>--</v>
      </c>
      <c r="AK101" s="8" t="str">
        <f>IFERROR(VLOOKUP(A101,#REF!,44,0),"--")</f>
        <v>--</v>
      </c>
      <c r="AL101" s="8" t="str">
        <f>IFERROR(VLOOKUP(A101,#REF!,44,0),"--")</f>
        <v>--</v>
      </c>
      <c r="AM101" s="8" t="str">
        <f>IFERROR(VLOOKUP(A101,#REF!,44,0),"--")</f>
        <v>--</v>
      </c>
      <c r="AN101" s="8" t="str">
        <f>IFERROR(VLOOKUP(A101,#REF!,44,0),"--")</f>
        <v>--</v>
      </c>
      <c r="AO101" s="8">
        <f t="shared" si="5"/>
        <v>0</v>
      </c>
    </row>
    <row r="102" spans="1:41" x14ac:dyDescent="0.2">
      <c r="A102" s="4" t="s">
        <v>115</v>
      </c>
      <c r="B102" s="4" t="str">
        <f>IFERROR(VLOOKUP(A102,'Validation List'!$A:$O,10,0),"--")</f>
        <v>--</v>
      </c>
      <c r="C102" s="4" t="str">
        <f>IFERROR(VLOOKUP(A102,January!$A:$AS,41,0),"--")</f>
        <v>--</v>
      </c>
      <c r="D102" s="4" t="str">
        <f>IFERROR(VLOOKUP(A102,January!$A:$AS,42,0),"--")</f>
        <v>--</v>
      </c>
      <c r="E102" s="4" t="str">
        <f>IFERROR(VLOOKUP(A102,#REF!,41,0),"--")</f>
        <v>--</v>
      </c>
      <c r="F102" s="4" t="str">
        <f>IFERROR(VLOOKUP(A102,#REF!,42,0),"--")</f>
        <v>--</v>
      </c>
      <c r="G102" s="4" t="str">
        <f>IFERROR(VLOOKUP(A102,#REF!,41,0),"--")</f>
        <v>--</v>
      </c>
      <c r="H102" s="4" t="str">
        <f>IFERROR(VLOOKUP(A102,#REF!,42,0),"--")</f>
        <v>--</v>
      </c>
      <c r="I102" s="4" t="str">
        <f>IFERROR(VLOOKUP(A102,#REF!,41,0),"--")</f>
        <v>--</v>
      </c>
      <c r="J102" s="4" t="str">
        <f>IFERROR(VLOOKUP(A102,#REF!,42,0),"--")</f>
        <v>--</v>
      </c>
      <c r="K102" s="4" t="str">
        <f>IFERROR(VLOOKUP(A102,#REF!,41,0),"--")</f>
        <v>--</v>
      </c>
      <c r="L102" s="4" t="str">
        <f>IFERROR(VLOOKUP(A102,#REF!,42,0),"--")</f>
        <v>--</v>
      </c>
      <c r="M102" s="4" t="str">
        <f>IFERROR(VLOOKUP(A102,#REF!,41,0),"--")</f>
        <v>--</v>
      </c>
      <c r="N102" s="4" t="str">
        <f>IFERROR(VLOOKUP(A102,#REF!,42,0),"--")</f>
        <v>--</v>
      </c>
      <c r="O102" s="4" t="str">
        <f>IFERROR(VLOOKUP(A102,#REF!,41,0),"--")</f>
        <v>--</v>
      </c>
      <c r="P102" s="4" t="str">
        <f>IFERROR(VLOOKUP(A102,#REF!,42,0),"--")</f>
        <v>--</v>
      </c>
      <c r="Q102" s="4" t="str">
        <f>IFERROR(VLOOKUP(A102,#REF!,41,0),"--")</f>
        <v>--</v>
      </c>
      <c r="R102" s="4" t="str">
        <f>IFERROR(VLOOKUP(A102,#REF!,42,0),"--")</f>
        <v>--</v>
      </c>
      <c r="S102" s="4" t="str">
        <f>IFERROR(VLOOKUP(A102,#REF!,41,0),"--")</f>
        <v>--</v>
      </c>
      <c r="T102" s="4" t="str">
        <f>IFERROR(VLOOKUP(A102,#REF!,42,0),"--")</f>
        <v>--</v>
      </c>
      <c r="U102" s="4" t="str">
        <f>IFERROR(VLOOKUP(A102,#REF!,41,0),"--")</f>
        <v>--</v>
      </c>
      <c r="V102" s="4" t="str">
        <f>IFERROR(VLOOKUP(A102,#REF!,42,0),"--")</f>
        <v>--</v>
      </c>
      <c r="W102" s="4" t="str">
        <f>IFERROR(VLOOKUP(A102,#REF!,41,0),"--")</f>
        <v>--</v>
      </c>
      <c r="X102" s="4" t="str">
        <f>IFERROR(VLOOKUP(A102,#REF!,42,0),"--")</f>
        <v>--</v>
      </c>
      <c r="Y102" s="4" t="str">
        <f>IFERROR(VLOOKUP(A102,#REF!,41,0),"--")</f>
        <v>--</v>
      </c>
      <c r="Z102" s="4" t="str">
        <f>IFERROR(VLOOKUP(A102,#REF!,42,0),"--")</f>
        <v>--</v>
      </c>
      <c r="AA102" s="4">
        <f t="shared" si="3"/>
        <v>0</v>
      </c>
      <c r="AB102" s="4">
        <f t="shared" si="4"/>
        <v>0</v>
      </c>
      <c r="AC102" s="8" t="str">
        <f>IFERROR(VLOOKUP(A102,January!$A:$AR,44,0),"--")</f>
        <v>--</v>
      </c>
      <c r="AD102" s="8" t="str">
        <f>IFERROR(VLOOKUP(A102,#REF!,44,0),"--")</f>
        <v>--</v>
      </c>
      <c r="AE102" s="8" t="str">
        <f>IFERROR(VLOOKUP(A102,#REF!,44,0),"--")</f>
        <v>--</v>
      </c>
      <c r="AF102" s="8" t="str">
        <f>IFERROR(VLOOKUP(A102,#REF!,44,0),"--")</f>
        <v>--</v>
      </c>
      <c r="AG102" s="8" t="str">
        <f>IFERROR(VLOOKUP(A102,#REF!,44,0),"--")</f>
        <v>--</v>
      </c>
      <c r="AH102" s="8" t="str">
        <f>IFERROR(VLOOKUP(A102,#REF!,44,0),"--")</f>
        <v>--</v>
      </c>
      <c r="AI102" s="8" t="str">
        <f>IFERROR(VLOOKUP(A102,#REF!,44,0),"--")</f>
        <v>--</v>
      </c>
      <c r="AJ102" s="8" t="str">
        <f>IFERROR(VLOOKUP(A102,#REF!,44,0),"--")</f>
        <v>--</v>
      </c>
      <c r="AK102" s="8" t="str">
        <f>IFERROR(VLOOKUP(A102,#REF!,44,0),"--")</f>
        <v>--</v>
      </c>
      <c r="AL102" s="8" t="str">
        <f>IFERROR(VLOOKUP(A102,#REF!,44,0),"--")</f>
        <v>--</v>
      </c>
      <c r="AM102" s="8" t="str">
        <f>IFERROR(VLOOKUP(A102,#REF!,44,0),"--")</f>
        <v>--</v>
      </c>
      <c r="AN102" s="8" t="str">
        <f>IFERROR(VLOOKUP(A102,#REF!,44,0),"--")</f>
        <v>--</v>
      </c>
      <c r="AO102" s="8">
        <f t="shared" si="5"/>
        <v>0</v>
      </c>
    </row>
    <row r="103" spans="1:41" x14ac:dyDescent="0.2">
      <c r="A103" s="4" t="s">
        <v>116</v>
      </c>
      <c r="B103" s="4" t="str">
        <f>IFERROR(VLOOKUP(A103,'Validation List'!$A:$O,10,0),"--")</f>
        <v>--</v>
      </c>
      <c r="C103" s="4" t="str">
        <f>IFERROR(VLOOKUP(A103,January!$A:$AS,41,0),"--")</f>
        <v>--</v>
      </c>
      <c r="D103" s="4" t="str">
        <f>IFERROR(VLOOKUP(A103,January!$A:$AS,42,0),"--")</f>
        <v>--</v>
      </c>
      <c r="E103" s="4" t="str">
        <f>IFERROR(VLOOKUP(A103,#REF!,41,0),"--")</f>
        <v>--</v>
      </c>
      <c r="F103" s="4" t="str">
        <f>IFERROR(VLOOKUP(A103,#REF!,42,0),"--")</f>
        <v>--</v>
      </c>
      <c r="G103" s="4" t="str">
        <f>IFERROR(VLOOKUP(A103,#REF!,41,0),"--")</f>
        <v>--</v>
      </c>
      <c r="H103" s="4" t="str">
        <f>IFERROR(VLOOKUP(A103,#REF!,42,0),"--")</f>
        <v>--</v>
      </c>
      <c r="I103" s="4" t="str">
        <f>IFERROR(VLOOKUP(A103,#REF!,41,0),"--")</f>
        <v>--</v>
      </c>
      <c r="J103" s="4" t="str">
        <f>IFERROR(VLOOKUP(A103,#REF!,42,0),"--")</f>
        <v>--</v>
      </c>
      <c r="K103" s="4" t="str">
        <f>IFERROR(VLOOKUP(A103,#REF!,41,0),"--")</f>
        <v>--</v>
      </c>
      <c r="L103" s="4" t="str">
        <f>IFERROR(VLOOKUP(A103,#REF!,42,0),"--")</f>
        <v>--</v>
      </c>
      <c r="M103" s="4" t="str">
        <f>IFERROR(VLOOKUP(A103,#REF!,41,0),"--")</f>
        <v>--</v>
      </c>
      <c r="N103" s="4" t="str">
        <f>IFERROR(VLOOKUP(A103,#REF!,42,0),"--")</f>
        <v>--</v>
      </c>
      <c r="O103" s="4" t="str">
        <f>IFERROR(VLOOKUP(A103,#REF!,41,0),"--")</f>
        <v>--</v>
      </c>
      <c r="P103" s="4" t="str">
        <f>IFERROR(VLOOKUP(A103,#REF!,42,0),"--")</f>
        <v>--</v>
      </c>
      <c r="Q103" s="4" t="str">
        <f>IFERROR(VLOOKUP(A103,#REF!,41,0),"--")</f>
        <v>--</v>
      </c>
      <c r="R103" s="4" t="str">
        <f>IFERROR(VLOOKUP(A103,#REF!,42,0),"--")</f>
        <v>--</v>
      </c>
      <c r="S103" s="4" t="str">
        <f>IFERROR(VLOOKUP(A103,#REF!,41,0),"--")</f>
        <v>--</v>
      </c>
      <c r="T103" s="4" t="str">
        <f>IFERROR(VLOOKUP(A103,#REF!,42,0),"--")</f>
        <v>--</v>
      </c>
      <c r="U103" s="4" t="str">
        <f>IFERROR(VLOOKUP(A103,#REF!,41,0),"--")</f>
        <v>--</v>
      </c>
      <c r="V103" s="4" t="str">
        <f>IFERROR(VLOOKUP(A103,#REF!,42,0),"--")</f>
        <v>--</v>
      </c>
      <c r="W103" s="4" t="str">
        <f>IFERROR(VLOOKUP(A103,#REF!,41,0),"--")</f>
        <v>--</v>
      </c>
      <c r="X103" s="4" t="str">
        <f>IFERROR(VLOOKUP(A103,#REF!,42,0),"--")</f>
        <v>--</v>
      </c>
      <c r="Y103" s="4" t="str">
        <f>IFERROR(VLOOKUP(A103,#REF!,41,0),"--")</f>
        <v>--</v>
      </c>
      <c r="Z103" s="4" t="str">
        <f>IFERROR(VLOOKUP(A103,#REF!,42,0),"--")</f>
        <v>--</v>
      </c>
      <c r="AA103" s="4">
        <f t="shared" si="3"/>
        <v>0</v>
      </c>
      <c r="AB103" s="4">
        <f t="shared" si="4"/>
        <v>0</v>
      </c>
      <c r="AC103" s="8" t="str">
        <f>IFERROR(VLOOKUP(A103,January!$A:$AR,44,0),"--")</f>
        <v>--</v>
      </c>
      <c r="AD103" s="8" t="str">
        <f>IFERROR(VLOOKUP(A103,#REF!,44,0),"--")</f>
        <v>--</v>
      </c>
      <c r="AE103" s="8" t="str">
        <f>IFERROR(VLOOKUP(A103,#REF!,44,0),"--")</f>
        <v>--</v>
      </c>
      <c r="AF103" s="8" t="str">
        <f>IFERROR(VLOOKUP(A103,#REF!,44,0),"--")</f>
        <v>--</v>
      </c>
      <c r="AG103" s="8" t="str">
        <f>IFERROR(VLOOKUP(A103,#REF!,44,0),"--")</f>
        <v>--</v>
      </c>
      <c r="AH103" s="8" t="str">
        <f>IFERROR(VLOOKUP(A103,#REF!,44,0),"--")</f>
        <v>--</v>
      </c>
      <c r="AI103" s="8" t="str">
        <f>IFERROR(VLOOKUP(A103,#REF!,44,0),"--")</f>
        <v>--</v>
      </c>
      <c r="AJ103" s="8" t="str">
        <f>IFERROR(VLOOKUP(A103,#REF!,44,0),"--")</f>
        <v>--</v>
      </c>
      <c r="AK103" s="8" t="str">
        <f>IFERROR(VLOOKUP(A103,#REF!,44,0),"--")</f>
        <v>--</v>
      </c>
      <c r="AL103" s="8" t="str">
        <f>IFERROR(VLOOKUP(A103,#REF!,44,0),"--")</f>
        <v>--</v>
      </c>
      <c r="AM103" s="8" t="str">
        <f>IFERROR(VLOOKUP(A103,#REF!,44,0),"--")</f>
        <v>--</v>
      </c>
      <c r="AN103" s="8" t="str">
        <f>IFERROR(VLOOKUP(A103,#REF!,44,0),"--")</f>
        <v>--</v>
      </c>
      <c r="AO103" s="8">
        <f t="shared" si="5"/>
        <v>0</v>
      </c>
    </row>
    <row r="104" spans="1:41" x14ac:dyDescent="0.2">
      <c r="A104" s="4" t="s">
        <v>117</v>
      </c>
      <c r="B104" s="4" t="str">
        <f>IFERROR(VLOOKUP(A104,'Validation List'!$A:$O,10,0),"--")</f>
        <v>--</v>
      </c>
      <c r="C104" s="4" t="str">
        <f>IFERROR(VLOOKUP(A104,January!$A:$AS,41,0),"--")</f>
        <v>--</v>
      </c>
      <c r="D104" s="4" t="str">
        <f>IFERROR(VLOOKUP(A104,January!$A:$AS,42,0),"--")</f>
        <v>--</v>
      </c>
      <c r="E104" s="4" t="str">
        <f>IFERROR(VLOOKUP(A104,#REF!,41,0),"--")</f>
        <v>--</v>
      </c>
      <c r="F104" s="4" t="str">
        <f>IFERROR(VLOOKUP(A104,#REF!,42,0),"--")</f>
        <v>--</v>
      </c>
      <c r="G104" s="4" t="str">
        <f>IFERROR(VLOOKUP(A104,#REF!,41,0),"--")</f>
        <v>--</v>
      </c>
      <c r="H104" s="4" t="str">
        <f>IFERROR(VLOOKUP(A104,#REF!,42,0),"--")</f>
        <v>--</v>
      </c>
      <c r="I104" s="4" t="str">
        <f>IFERROR(VLOOKUP(A104,#REF!,41,0),"--")</f>
        <v>--</v>
      </c>
      <c r="J104" s="4" t="str">
        <f>IFERROR(VLOOKUP(A104,#REF!,42,0),"--")</f>
        <v>--</v>
      </c>
      <c r="K104" s="4" t="str">
        <f>IFERROR(VLOOKUP(A104,#REF!,41,0),"--")</f>
        <v>--</v>
      </c>
      <c r="L104" s="4" t="str">
        <f>IFERROR(VLOOKUP(A104,#REF!,42,0),"--")</f>
        <v>--</v>
      </c>
      <c r="M104" s="4" t="str">
        <f>IFERROR(VLOOKUP(A104,#REF!,41,0),"--")</f>
        <v>--</v>
      </c>
      <c r="N104" s="4" t="str">
        <f>IFERROR(VLOOKUP(A104,#REF!,42,0),"--")</f>
        <v>--</v>
      </c>
      <c r="O104" s="4" t="str">
        <f>IFERROR(VLOOKUP(A104,#REF!,41,0),"--")</f>
        <v>--</v>
      </c>
      <c r="P104" s="4" t="str">
        <f>IFERROR(VLOOKUP(A104,#REF!,42,0),"--")</f>
        <v>--</v>
      </c>
      <c r="Q104" s="4" t="str">
        <f>IFERROR(VLOOKUP(A104,#REF!,41,0),"--")</f>
        <v>--</v>
      </c>
      <c r="R104" s="4" t="str">
        <f>IFERROR(VLOOKUP(A104,#REF!,42,0),"--")</f>
        <v>--</v>
      </c>
      <c r="S104" s="4" t="str">
        <f>IFERROR(VLOOKUP(A104,#REF!,41,0),"--")</f>
        <v>--</v>
      </c>
      <c r="T104" s="4" t="str">
        <f>IFERROR(VLOOKUP(A104,#REF!,42,0),"--")</f>
        <v>--</v>
      </c>
      <c r="U104" s="4" t="str">
        <f>IFERROR(VLOOKUP(A104,#REF!,41,0),"--")</f>
        <v>--</v>
      </c>
      <c r="V104" s="4" t="str">
        <f>IFERROR(VLOOKUP(A104,#REF!,42,0),"--")</f>
        <v>--</v>
      </c>
      <c r="W104" s="4" t="str">
        <f>IFERROR(VLOOKUP(A104,#REF!,41,0),"--")</f>
        <v>--</v>
      </c>
      <c r="X104" s="4" t="str">
        <f>IFERROR(VLOOKUP(A104,#REF!,42,0),"--")</f>
        <v>--</v>
      </c>
      <c r="Y104" s="4" t="str">
        <f>IFERROR(VLOOKUP(A104,#REF!,41,0),"--")</f>
        <v>--</v>
      </c>
      <c r="Z104" s="4" t="str">
        <f>IFERROR(VLOOKUP(A104,#REF!,42,0),"--")</f>
        <v>--</v>
      </c>
      <c r="AA104" s="4">
        <f t="shared" si="3"/>
        <v>0</v>
      </c>
      <c r="AB104" s="4">
        <f t="shared" si="4"/>
        <v>0</v>
      </c>
      <c r="AC104" s="8" t="str">
        <f>IFERROR(VLOOKUP(A104,January!$A:$AR,44,0),"--")</f>
        <v>--</v>
      </c>
      <c r="AD104" s="8" t="str">
        <f>IFERROR(VLOOKUP(A104,#REF!,44,0),"--")</f>
        <v>--</v>
      </c>
      <c r="AE104" s="8" t="str">
        <f>IFERROR(VLOOKUP(A104,#REF!,44,0),"--")</f>
        <v>--</v>
      </c>
      <c r="AF104" s="8" t="str">
        <f>IFERROR(VLOOKUP(A104,#REF!,44,0),"--")</f>
        <v>--</v>
      </c>
      <c r="AG104" s="8" t="str">
        <f>IFERROR(VLOOKUP(A104,#REF!,44,0),"--")</f>
        <v>--</v>
      </c>
      <c r="AH104" s="8" t="str">
        <f>IFERROR(VLOOKUP(A104,#REF!,44,0),"--")</f>
        <v>--</v>
      </c>
      <c r="AI104" s="8" t="str">
        <f>IFERROR(VLOOKUP(A104,#REF!,44,0),"--")</f>
        <v>--</v>
      </c>
      <c r="AJ104" s="8" t="str">
        <f>IFERROR(VLOOKUP(A104,#REF!,44,0),"--")</f>
        <v>--</v>
      </c>
      <c r="AK104" s="8" t="str">
        <f>IFERROR(VLOOKUP(A104,#REF!,44,0),"--")</f>
        <v>--</v>
      </c>
      <c r="AL104" s="8" t="str">
        <f>IFERROR(VLOOKUP(A104,#REF!,44,0),"--")</f>
        <v>--</v>
      </c>
      <c r="AM104" s="8" t="str">
        <f>IFERROR(VLOOKUP(A104,#REF!,44,0),"--")</f>
        <v>--</v>
      </c>
      <c r="AN104" s="8" t="str">
        <f>IFERROR(VLOOKUP(A104,#REF!,44,0),"--")</f>
        <v>--</v>
      </c>
      <c r="AO104" s="8">
        <f t="shared" si="5"/>
        <v>0</v>
      </c>
    </row>
    <row r="105" spans="1:41" x14ac:dyDescent="0.2">
      <c r="A105" s="4" t="s">
        <v>118</v>
      </c>
      <c r="B105" s="4" t="str">
        <f>IFERROR(VLOOKUP(A105,'Validation List'!$A:$O,10,0),"--")</f>
        <v>--</v>
      </c>
      <c r="C105" s="4" t="str">
        <f>IFERROR(VLOOKUP(A105,January!$A:$AS,41,0),"--")</f>
        <v>--</v>
      </c>
      <c r="D105" s="4" t="str">
        <f>IFERROR(VLOOKUP(A105,January!$A:$AS,42,0),"--")</f>
        <v>--</v>
      </c>
      <c r="E105" s="4" t="str">
        <f>IFERROR(VLOOKUP(A105,#REF!,41,0),"--")</f>
        <v>--</v>
      </c>
      <c r="F105" s="4" t="str">
        <f>IFERROR(VLOOKUP(A105,#REF!,42,0),"--")</f>
        <v>--</v>
      </c>
      <c r="G105" s="4" t="str">
        <f>IFERROR(VLOOKUP(A105,#REF!,41,0),"--")</f>
        <v>--</v>
      </c>
      <c r="H105" s="4" t="str">
        <f>IFERROR(VLOOKUP(A105,#REF!,42,0),"--")</f>
        <v>--</v>
      </c>
      <c r="I105" s="4" t="str">
        <f>IFERROR(VLOOKUP(A105,#REF!,41,0),"--")</f>
        <v>--</v>
      </c>
      <c r="J105" s="4" t="str">
        <f>IFERROR(VLOOKUP(A105,#REF!,42,0),"--")</f>
        <v>--</v>
      </c>
      <c r="K105" s="4" t="str">
        <f>IFERROR(VLOOKUP(A105,#REF!,41,0),"--")</f>
        <v>--</v>
      </c>
      <c r="L105" s="4" t="str">
        <f>IFERROR(VLOOKUP(A105,#REF!,42,0),"--")</f>
        <v>--</v>
      </c>
      <c r="M105" s="4" t="str">
        <f>IFERROR(VLOOKUP(A105,#REF!,41,0),"--")</f>
        <v>--</v>
      </c>
      <c r="N105" s="4" t="str">
        <f>IFERROR(VLOOKUP(A105,#REF!,42,0),"--")</f>
        <v>--</v>
      </c>
      <c r="O105" s="4" t="str">
        <f>IFERROR(VLOOKUP(A105,#REF!,41,0),"--")</f>
        <v>--</v>
      </c>
      <c r="P105" s="4" t="str">
        <f>IFERROR(VLOOKUP(A105,#REF!,42,0),"--")</f>
        <v>--</v>
      </c>
      <c r="Q105" s="4" t="str">
        <f>IFERROR(VLOOKUP(A105,#REF!,41,0),"--")</f>
        <v>--</v>
      </c>
      <c r="R105" s="4" t="str">
        <f>IFERROR(VLOOKUP(A105,#REF!,42,0),"--")</f>
        <v>--</v>
      </c>
      <c r="S105" s="4" t="str">
        <f>IFERROR(VLOOKUP(A105,#REF!,41,0),"--")</f>
        <v>--</v>
      </c>
      <c r="T105" s="4" t="str">
        <f>IFERROR(VLOOKUP(A105,#REF!,42,0),"--")</f>
        <v>--</v>
      </c>
      <c r="U105" s="4" t="str">
        <f>IFERROR(VLOOKUP(A105,#REF!,41,0),"--")</f>
        <v>--</v>
      </c>
      <c r="V105" s="4" t="str">
        <f>IFERROR(VLOOKUP(A105,#REF!,42,0),"--")</f>
        <v>--</v>
      </c>
      <c r="W105" s="4" t="str">
        <f>IFERROR(VLOOKUP(A105,#REF!,41,0),"--")</f>
        <v>--</v>
      </c>
      <c r="X105" s="4" t="str">
        <f>IFERROR(VLOOKUP(A105,#REF!,42,0),"--")</f>
        <v>--</v>
      </c>
      <c r="Y105" s="4" t="str">
        <f>IFERROR(VLOOKUP(A105,#REF!,41,0),"--")</f>
        <v>--</v>
      </c>
      <c r="Z105" s="4" t="str">
        <f>IFERROR(VLOOKUP(A105,#REF!,42,0),"--")</f>
        <v>--</v>
      </c>
      <c r="AA105" s="4">
        <f t="shared" si="3"/>
        <v>0</v>
      </c>
      <c r="AB105" s="4">
        <f t="shared" si="4"/>
        <v>0</v>
      </c>
      <c r="AC105" s="8" t="str">
        <f>IFERROR(VLOOKUP(A105,January!$A:$AR,44,0),"--")</f>
        <v>--</v>
      </c>
      <c r="AD105" s="8" t="str">
        <f>IFERROR(VLOOKUP(A105,#REF!,44,0),"--")</f>
        <v>--</v>
      </c>
      <c r="AE105" s="8" t="str">
        <f>IFERROR(VLOOKUP(A105,#REF!,44,0),"--")</f>
        <v>--</v>
      </c>
      <c r="AF105" s="8" t="str">
        <f>IFERROR(VLOOKUP(A105,#REF!,44,0),"--")</f>
        <v>--</v>
      </c>
      <c r="AG105" s="8" t="str">
        <f>IFERROR(VLOOKUP(A105,#REF!,44,0),"--")</f>
        <v>--</v>
      </c>
      <c r="AH105" s="8" t="str">
        <f>IFERROR(VLOOKUP(A105,#REF!,44,0),"--")</f>
        <v>--</v>
      </c>
      <c r="AI105" s="8" t="str">
        <f>IFERROR(VLOOKUP(A105,#REF!,44,0),"--")</f>
        <v>--</v>
      </c>
      <c r="AJ105" s="8" t="str">
        <f>IFERROR(VLOOKUP(A105,#REF!,44,0),"--")</f>
        <v>--</v>
      </c>
      <c r="AK105" s="8" t="str">
        <f>IFERROR(VLOOKUP(A105,#REF!,44,0),"--")</f>
        <v>--</v>
      </c>
      <c r="AL105" s="8" t="str">
        <f>IFERROR(VLOOKUP(A105,#REF!,44,0),"--")</f>
        <v>--</v>
      </c>
      <c r="AM105" s="8" t="str">
        <f>IFERROR(VLOOKUP(A105,#REF!,44,0),"--")</f>
        <v>--</v>
      </c>
      <c r="AN105" s="8" t="str">
        <f>IFERROR(VLOOKUP(A105,#REF!,44,0),"--")</f>
        <v>--</v>
      </c>
      <c r="AO105" s="8">
        <f t="shared" si="5"/>
        <v>0</v>
      </c>
    </row>
    <row r="106" spans="1:41" x14ac:dyDescent="0.2">
      <c r="A106" s="4" t="s">
        <v>119</v>
      </c>
      <c r="B106" s="4" t="str">
        <f>IFERROR(VLOOKUP(A106,'Validation List'!$A:$O,10,0),"--")</f>
        <v>--</v>
      </c>
      <c r="C106" s="4" t="str">
        <f>IFERROR(VLOOKUP(A106,January!$A:$AS,41,0),"--")</f>
        <v>--</v>
      </c>
      <c r="D106" s="4" t="str">
        <f>IFERROR(VLOOKUP(A106,January!$A:$AS,42,0),"--")</f>
        <v>--</v>
      </c>
      <c r="E106" s="4" t="str">
        <f>IFERROR(VLOOKUP(A106,#REF!,41,0),"--")</f>
        <v>--</v>
      </c>
      <c r="F106" s="4" t="str">
        <f>IFERROR(VLOOKUP(A106,#REF!,42,0),"--")</f>
        <v>--</v>
      </c>
      <c r="G106" s="4" t="str">
        <f>IFERROR(VLOOKUP(A106,#REF!,41,0),"--")</f>
        <v>--</v>
      </c>
      <c r="H106" s="4" t="str">
        <f>IFERROR(VLOOKUP(A106,#REF!,42,0),"--")</f>
        <v>--</v>
      </c>
      <c r="I106" s="4" t="str">
        <f>IFERROR(VLOOKUP(A106,#REF!,41,0),"--")</f>
        <v>--</v>
      </c>
      <c r="J106" s="4" t="str">
        <f>IFERROR(VLOOKUP(A106,#REF!,42,0),"--")</f>
        <v>--</v>
      </c>
      <c r="K106" s="4" t="str">
        <f>IFERROR(VLOOKUP(A106,#REF!,41,0),"--")</f>
        <v>--</v>
      </c>
      <c r="L106" s="4" t="str">
        <f>IFERROR(VLOOKUP(A106,#REF!,42,0),"--")</f>
        <v>--</v>
      </c>
      <c r="M106" s="4" t="str">
        <f>IFERROR(VLOOKUP(A106,#REF!,41,0),"--")</f>
        <v>--</v>
      </c>
      <c r="N106" s="4" t="str">
        <f>IFERROR(VLOOKUP(A106,#REF!,42,0),"--")</f>
        <v>--</v>
      </c>
      <c r="O106" s="4" t="str">
        <f>IFERROR(VLOOKUP(A106,#REF!,41,0),"--")</f>
        <v>--</v>
      </c>
      <c r="P106" s="4" t="str">
        <f>IFERROR(VLOOKUP(A106,#REF!,42,0),"--")</f>
        <v>--</v>
      </c>
      <c r="Q106" s="4" t="str">
        <f>IFERROR(VLOOKUP(A106,#REF!,41,0),"--")</f>
        <v>--</v>
      </c>
      <c r="R106" s="4" t="str">
        <f>IFERROR(VLOOKUP(A106,#REF!,42,0),"--")</f>
        <v>--</v>
      </c>
      <c r="S106" s="4" t="str">
        <f>IFERROR(VLOOKUP(A106,#REF!,41,0),"--")</f>
        <v>--</v>
      </c>
      <c r="T106" s="4" t="str">
        <f>IFERROR(VLOOKUP(A106,#REF!,42,0),"--")</f>
        <v>--</v>
      </c>
      <c r="U106" s="4" t="str">
        <f>IFERROR(VLOOKUP(A106,#REF!,41,0),"--")</f>
        <v>--</v>
      </c>
      <c r="V106" s="4" t="str">
        <f>IFERROR(VLOOKUP(A106,#REF!,42,0),"--")</f>
        <v>--</v>
      </c>
      <c r="W106" s="4" t="str">
        <f>IFERROR(VLOOKUP(A106,#REF!,41,0),"--")</f>
        <v>--</v>
      </c>
      <c r="X106" s="4" t="str">
        <f>IFERROR(VLOOKUP(A106,#REF!,42,0),"--")</f>
        <v>--</v>
      </c>
      <c r="Y106" s="4" t="str">
        <f>IFERROR(VLOOKUP(A106,#REF!,41,0),"--")</f>
        <v>--</v>
      </c>
      <c r="Z106" s="4" t="str">
        <f>IFERROR(VLOOKUP(A106,#REF!,42,0),"--")</f>
        <v>--</v>
      </c>
      <c r="AA106" s="4">
        <f t="shared" si="3"/>
        <v>0</v>
      </c>
      <c r="AB106" s="4">
        <f t="shared" si="4"/>
        <v>0</v>
      </c>
      <c r="AC106" s="8" t="str">
        <f>IFERROR(VLOOKUP(A106,January!$A:$AR,44,0),"--")</f>
        <v>--</v>
      </c>
      <c r="AD106" s="8" t="str">
        <f>IFERROR(VLOOKUP(A106,#REF!,44,0),"--")</f>
        <v>--</v>
      </c>
      <c r="AE106" s="8" t="str">
        <f>IFERROR(VLOOKUP(A106,#REF!,44,0),"--")</f>
        <v>--</v>
      </c>
      <c r="AF106" s="8" t="str">
        <f>IFERROR(VLOOKUP(A106,#REF!,44,0),"--")</f>
        <v>--</v>
      </c>
      <c r="AG106" s="8" t="str">
        <f>IFERROR(VLOOKUP(A106,#REF!,44,0),"--")</f>
        <v>--</v>
      </c>
      <c r="AH106" s="8" t="str">
        <f>IFERROR(VLOOKUP(A106,#REF!,44,0),"--")</f>
        <v>--</v>
      </c>
      <c r="AI106" s="8" t="str">
        <f>IFERROR(VLOOKUP(A106,#REF!,44,0),"--")</f>
        <v>--</v>
      </c>
      <c r="AJ106" s="8" t="str">
        <f>IFERROR(VLOOKUP(A106,#REF!,44,0),"--")</f>
        <v>--</v>
      </c>
      <c r="AK106" s="8" t="str">
        <f>IFERROR(VLOOKUP(A106,#REF!,44,0),"--")</f>
        <v>--</v>
      </c>
      <c r="AL106" s="8" t="str">
        <f>IFERROR(VLOOKUP(A106,#REF!,44,0),"--")</f>
        <v>--</v>
      </c>
      <c r="AM106" s="8" t="str">
        <f>IFERROR(VLOOKUP(A106,#REF!,44,0),"--")</f>
        <v>--</v>
      </c>
      <c r="AN106" s="8" t="str">
        <f>IFERROR(VLOOKUP(A106,#REF!,44,0),"--")</f>
        <v>--</v>
      </c>
      <c r="AO106" s="8">
        <f t="shared" si="5"/>
        <v>0</v>
      </c>
    </row>
    <row r="107" spans="1:41" x14ac:dyDescent="0.2">
      <c r="A107" s="4" t="s">
        <v>120</v>
      </c>
      <c r="B107" s="4" t="str">
        <f>IFERROR(VLOOKUP(A107,'Validation List'!$A:$O,10,0),"--")</f>
        <v>--</v>
      </c>
      <c r="C107" s="4" t="str">
        <f>IFERROR(VLOOKUP(A107,January!$A:$AS,41,0),"--")</f>
        <v>--</v>
      </c>
      <c r="D107" s="4" t="str">
        <f>IFERROR(VLOOKUP(A107,January!$A:$AS,42,0),"--")</f>
        <v>--</v>
      </c>
      <c r="E107" s="4" t="str">
        <f>IFERROR(VLOOKUP(A107,#REF!,41,0),"--")</f>
        <v>--</v>
      </c>
      <c r="F107" s="4" t="str">
        <f>IFERROR(VLOOKUP(A107,#REF!,42,0),"--")</f>
        <v>--</v>
      </c>
      <c r="G107" s="4" t="str">
        <f>IFERROR(VLOOKUP(A107,#REF!,41,0),"--")</f>
        <v>--</v>
      </c>
      <c r="H107" s="4" t="str">
        <f>IFERROR(VLOOKUP(A107,#REF!,42,0),"--")</f>
        <v>--</v>
      </c>
      <c r="I107" s="4" t="str">
        <f>IFERROR(VLOOKUP(A107,#REF!,41,0),"--")</f>
        <v>--</v>
      </c>
      <c r="J107" s="4" t="str">
        <f>IFERROR(VLOOKUP(A107,#REF!,42,0),"--")</f>
        <v>--</v>
      </c>
      <c r="K107" s="4" t="str">
        <f>IFERROR(VLOOKUP(A107,#REF!,41,0),"--")</f>
        <v>--</v>
      </c>
      <c r="L107" s="4" t="str">
        <f>IFERROR(VLOOKUP(A107,#REF!,42,0),"--")</f>
        <v>--</v>
      </c>
      <c r="M107" s="4" t="str">
        <f>IFERROR(VLOOKUP(A107,#REF!,41,0),"--")</f>
        <v>--</v>
      </c>
      <c r="N107" s="4" t="str">
        <f>IFERROR(VLOOKUP(A107,#REF!,42,0),"--")</f>
        <v>--</v>
      </c>
      <c r="O107" s="4" t="str">
        <f>IFERROR(VLOOKUP(A107,#REF!,41,0),"--")</f>
        <v>--</v>
      </c>
      <c r="P107" s="4" t="str">
        <f>IFERROR(VLOOKUP(A107,#REF!,42,0),"--")</f>
        <v>--</v>
      </c>
      <c r="Q107" s="4" t="str">
        <f>IFERROR(VLOOKUP(A107,#REF!,41,0),"--")</f>
        <v>--</v>
      </c>
      <c r="R107" s="4" t="str">
        <f>IFERROR(VLOOKUP(A107,#REF!,42,0),"--")</f>
        <v>--</v>
      </c>
      <c r="S107" s="4" t="str">
        <f>IFERROR(VLOOKUP(A107,#REF!,41,0),"--")</f>
        <v>--</v>
      </c>
      <c r="T107" s="4" t="str">
        <f>IFERROR(VLOOKUP(A107,#REF!,42,0),"--")</f>
        <v>--</v>
      </c>
      <c r="U107" s="4" t="str">
        <f>IFERROR(VLOOKUP(A107,#REF!,41,0),"--")</f>
        <v>--</v>
      </c>
      <c r="V107" s="4" t="str">
        <f>IFERROR(VLOOKUP(A107,#REF!,42,0),"--")</f>
        <v>--</v>
      </c>
      <c r="W107" s="4" t="str">
        <f>IFERROR(VLOOKUP(A107,#REF!,41,0),"--")</f>
        <v>--</v>
      </c>
      <c r="X107" s="4" t="str">
        <f>IFERROR(VLOOKUP(A107,#REF!,42,0),"--")</f>
        <v>--</v>
      </c>
      <c r="Y107" s="4" t="str">
        <f>IFERROR(VLOOKUP(A107,#REF!,41,0),"--")</f>
        <v>--</v>
      </c>
      <c r="Z107" s="4" t="str">
        <f>IFERROR(VLOOKUP(A107,#REF!,42,0),"--")</f>
        <v>--</v>
      </c>
      <c r="AA107" s="4">
        <f t="shared" si="3"/>
        <v>0</v>
      </c>
      <c r="AB107" s="4">
        <f t="shared" si="4"/>
        <v>0</v>
      </c>
      <c r="AC107" s="8" t="str">
        <f>IFERROR(VLOOKUP(A107,January!$A:$AR,44,0),"--")</f>
        <v>--</v>
      </c>
      <c r="AD107" s="8" t="str">
        <f>IFERROR(VLOOKUP(A107,#REF!,44,0),"--")</f>
        <v>--</v>
      </c>
      <c r="AE107" s="8" t="str">
        <f>IFERROR(VLOOKUP(A107,#REF!,44,0),"--")</f>
        <v>--</v>
      </c>
      <c r="AF107" s="8" t="str">
        <f>IFERROR(VLOOKUP(A107,#REF!,44,0),"--")</f>
        <v>--</v>
      </c>
      <c r="AG107" s="8" t="str">
        <f>IFERROR(VLOOKUP(A107,#REF!,44,0),"--")</f>
        <v>--</v>
      </c>
      <c r="AH107" s="8" t="str">
        <f>IFERROR(VLOOKUP(A107,#REF!,44,0),"--")</f>
        <v>--</v>
      </c>
      <c r="AI107" s="8" t="str">
        <f>IFERROR(VLOOKUP(A107,#REF!,44,0),"--")</f>
        <v>--</v>
      </c>
      <c r="AJ107" s="8" t="str">
        <f>IFERROR(VLOOKUP(A107,#REF!,44,0),"--")</f>
        <v>--</v>
      </c>
      <c r="AK107" s="8" t="str">
        <f>IFERROR(VLOOKUP(A107,#REF!,44,0),"--")</f>
        <v>--</v>
      </c>
      <c r="AL107" s="8" t="str">
        <f>IFERROR(VLOOKUP(A107,#REF!,44,0),"--")</f>
        <v>--</v>
      </c>
      <c r="AM107" s="8" t="str">
        <f>IFERROR(VLOOKUP(A107,#REF!,44,0),"--")</f>
        <v>--</v>
      </c>
      <c r="AN107" s="8" t="str">
        <f>IFERROR(VLOOKUP(A107,#REF!,44,0),"--")</f>
        <v>--</v>
      </c>
      <c r="AO107" s="8">
        <f t="shared" si="5"/>
        <v>0</v>
      </c>
    </row>
    <row r="108" spans="1:41" x14ac:dyDescent="0.2">
      <c r="A108" s="4" t="s">
        <v>121</v>
      </c>
      <c r="B108" s="4" t="str">
        <f>IFERROR(VLOOKUP(A108,'Validation List'!$A:$O,10,0),"--")</f>
        <v>--</v>
      </c>
      <c r="C108" s="4" t="str">
        <f>IFERROR(VLOOKUP(A108,January!$A:$AS,41,0),"--")</f>
        <v>--</v>
      </c>
      <c r="D108" s="4" t="str">
        <f>IFERROR(VLOOKUP(A108,January!$A:$AS,42,0),"--")</f>
        <v>--</v>
      </c>
      <c r="E108" s="4" t="str">
        <f>IFERROR(VLOOKUP(A108,#REF!,41,0),"--")</f>
        <v>--</v>
      </c>
      <c r="F108" s="4" t="str">
        <f>IFERROR(VLOOKUP(A108,#REF!,42,0),"--")</f>
        <v>--</v>
      </c>
      <c r="G108" s="4" t="str">
        <f>IFERROR(VLOOKUP(A108,#REF!,41,0),"--")</f>
        <v>--</v>
      </c>
      <c r="H108" s="4" t="str">
        <f>IFERROR(VLOOKUP(A108,#REF!,42,0),"--")</f>
        <v>--</v>
      </c>
      <c r="I108" s="4" t="str">
        <f>IFERROR(VLOOKUP(A108,#REF!,41,0),"--")</f>
        <v>--</v>
      </c>
      <c r="J108" s="4" t="str">
        <f>IFERROR(VLOOKUP(A108,#REF!,42,0),"--")</f>
        <v>--</v>
      </c>
      <c r="K108" s="4" t="str">
        <f>IFERROR(VLOOKUP(A108,#REF!,41,0),"--")</f>
        <v>--</v>
      </c>
      <c r="L108" s="4" t="str">
        <f>IFERROR(VLOOKUP(A108,#REF!,42,0),"--")</f>
        <v>--</v>
      </c>
      <c r="M108" s="4" t="str">
        <f>IFERROR(VLOOKUP(A108,#REF!,41,0),"--")</f>
        <v>--</v>
      </c>
      <c r="N108" s="4" t="str">
        <f>IFERROR(VLOOKUP(A108,#REF!,42,0),"--")</f>
        <v>--</v>
      </c>
      <c r="O108" s="4" t="str">
        <f>IFERROR(VLOOKUP(A108,#REF!,41,0),"--")</f>
        <v>--</v>
      </c>
      <c r="P108" s="4" t="str">
        <f>IFERROR(VLOOKUP(A108,#REF!,42,0),"--")</f>
        <v>--</v>
      </c>
      <c r="Q108" s="4" t="str">
        <f>IFERROR(VLOOKUP(A108,#REF!,41,0),"--")</f>
        <v>--</v>
      </c>
      <c r="R108" s="4" t="str">
        <f>IFERROR(VLOOKUP(A108,#REF!,42,0),"--")</f>
        <v>--</v>
      </c>
      <c r="S108" s="4" t="str">
        <f>IFERROR(VLOOKUP(A108,#REF!,41,0),"--")</f>
        <v>--</v>
      </c>
      <c r="T108" s="4" t="str">
        <f>IFERROR(VLOOKUP(A108,#REF!,42,0),"--")</f>
        <v>--</v>
      </c>
      <c r="U108" s="4" t="str">
        <f>IFERROR(VLOOKUP(A108,#REF!,41,0),"--")</f>
        <v>--</v>
      </c>
      <c r="V108" s="4" t="str">
        <f>IFERROR(VLOOKUP(A108,#REF!,42,0),"--")</f>
        <v>--</v>
      </c>
      <c r="W108" s="4" t="str">
        <f>IFERROR(VLOOKUP(A108,#REF!,41,0),"--")</f>
        <v>--</v>
      </c>
      <c r="X108" s="4" t="str">
        <f>IFERROR(VLOOKUP(A108,#REF!,42,0),"--")</f>
        <v>--</v>
      </c>
      <c r="Y108" s="4" t="str">
        <f>IFERROR(VLOOKUP(A108,#REF!,41,0),"--")</f>
        <v>--</v>
      </c>
      <c r="Z108" s="4" t="str">
        <f>IFERROR(VLOOKUP(A108,#REF!,42,0),"--")</f>
        <v>--</v>
      </c>
      <c r="AA108" s="4">
        <f t="shared" si="3"/>
        <v>0</v>
      </c>
      <c r="AB108" s="4">
        <f t="shared" si="4"/>
        <v>0</v>
      </c>
      <c r="AC108" s="8" t="str">
        <f>IFERROR(VLOOKUP(A108,January!$A:$AR,44,0),"--")</f>
        <v>--</v>
      </c>
      <c r="AD108" s="8" t="str">
        <f>IFERROR(VLOOKUP(A108,#REF!,44,0),"--")</f>
        <v>--</v>
      </c>
      <c r="AE108" s="8" t="str">
        <f>IFERROR(VLOOKUP(A108,#REF!,44,0),"--")</f>
        <v>--</v>
      </c>
      <c r="AF108" s="8" t="str">
        <f>IFERROR(VLOOKUP(A108,#REF!,44,0),"--")</f>
        <v>--</v>
      </c>
      <c r="AG108" s="8" t="str">
        <f>IFERROR(VLOOKUP(A108,#REF!,44,0),"--")</f>
        <v>--</v>
      </c>
      <c r="AH108" s="8" t="str">
        <f>IFERROR(VLOOKUP(A108,#REF!,44,0),"--")</f>
        <v>--</v>
      </c>
      <c r="AI108" s="8" t="str">
        <f>IFERROR(VLOOKUP(A108,#REF!,44,0),"--")</f>
        <v>--</v>
      </c>
      <c r="AJ108" s="8" t="str">
        <f>IFERROR(VLOOKUP(A108,#REF!,44,0),"--")</f>
        <v>--</v>
      </c>
      <c r="AK108" s="8" t="str">
        <f>IFERROR(VLOOKUP(A108,#REF!,44,0),"--")</f>
        <v>--</v>
      </c>
      <c r="AL108" s="8" t="str">
        <f>IFERROR(VLOOKUP(A108,#REF!,44,0),"--")</f>
        <v>--</v>
      </c>
      <c r="AM108" s="8" t="str">
        <f>IFERROR(VLOOKUP(A108,#REF!,44,0),"--")</f>
        <v>--</v>
      </c>
      <c r="AN108" s="8" t="str">
        <f>IFERROR(VLOOKUP(A108,#REF!,44,0),"--")</f>
        <v>--</v>
      </c>
      <c r="AO108" s="8">
        <f t="shared" si="5"/>
        <v>0</v>
      </c>
    </row>
    <row r="109" spans="1:41" x14ac:dyDescent="0.2">
      <c r="A109" s="4" t="s">
        <v>122</v>
      </c>
      <c r="B109" s="4" t="str">
        <f>IFERROR(VLOOKUP(A109,'Validation List'!$A:$O,10,0),"--")</f>
        <v>--</v>
      </c>
      <c r="C109" s="4" t="str">
        <f>IFERROR(VLOOKUP(A109,January!$A:$AS,41,0),"--")</f>
        <v>--</v>
      </c>
      <c r="D109" s="4" t="str">
        <f>IFERROR(VLOOKUP(A109,January!$A:$AS,42,0),"--")</f>
        <v>--</v>
      </c>
      <c r="E109" s="4" t="str">
        <f>IFERROR(VLOOKUP(A109,#REF!,41,0),"--")</f>
        <v>--</v>
      </c>
      <c r="F109" s="4" t="str">
        <f>IFERROR(VLOOKUP(A109,#REF!,42,0),"--")</f>
        <v>--</v>
      </c>
      <c r="G109" s="4" t="str">
        <f>IFERROR(VLOOKUP(A109,#REF!,41,0),"--")</f>
        <v>--</v>
      </c>
      <c r="H109" s="4" t="str">
        <f>IFERROR(VLOOKUP(A109,#REF!,42,0),"--")</f>
        <v>--</v>
      </c>
      <c r="I109" s="4" t="str">
        <f>IFERROR(VLOOKUP(A109,#REF!,41,0),"--")</f>
        <v>--</v>
      </c>
      <c r="J109" s="4" t="str">
        <f>IFERROR(VLOOKUP(A109,#REF!,42,0),"--")</f>
        <v>--</v>
      </c>
      <c r="K109" s="4" t="str">
        <f>IFERROR(VLOOKUP(A109,#REF!,41,0),"--")</f>
        <v>--</v>
      </c>
      <c r="L109" s="4" t="str">
        <f>IFERROR(VLOOKUP(A109,#REF!,42,0),"--")</f>
        <v>--</v>
      </c>
      <c r="M109" s="4" t="str">
        <f>IFERROR(VLOOKUP(A109,#REF!,41,0),"--")</f>
        <v>--</v>
      </c>
      <c r="N109" s="4" t="str">
        <f>IFERROR(VLOOKUP(A109,#REF!,42,0),"--")</f>
        <v>--</v>
      </c>
      <c r="O109" s="4" t="str">
        <f>IFERROR(VLOOKUP(A109,#REF!,41,0),"--")</f>
        <v>--</v>
      </c>
      <c r="P109" s="4" t="str">
        <f>IFERROR(VLOOKUP(A109,#REF!,42,0),"--")</f>
        <v>--</v>
      </c>
      <c r="Q109" s="4" t="str">
        <f>IFERROR(VLOOKUP(A109,#REF!,41,0),"--")</f>
        <v>--</v>
      </c>
      <c r="R109" s="4" t="str">
        <f>IFERROR(VLOOKUP(A109,#REF!,42,0),"--")</f>
        <v>--</v>
      </c>
      <c r="S109" s="4" t="str">
        <f>IFERROR(VLOOKUP(A109,#REF!,41,0),"--")</f>
        <v>--</v>
      </c>
      <c r="T109" s="4" t="str">
        <f>IFERROR(VLOOKUP(A109,#REF!,42,0),"--")</f>
        <v>--</v>
      </c>
      <c r="U109" s="4" t="str">
        <f>IFERROR(VLOOKUP(A109,#REF!,41,0),"--")</f>
        <v>--</v>
      </c>
      <c r="V109" s="4" t="str">
        <f>IFERROR(VLOOKUP(A109,#REF!,42,0),"--")</f>
        <v>--</v>
      </c>
      <c r="W109" s="4" t="str">
        <f>IFERROR(VLOOKUP(A109,#REF!,41,0),"--")</f>
        <v>--</v>
      </c>
      <c r="X109" s="4" t="str">
        <f>IFERROR(VLOOKUP(A109,#REF!,42,0),"--")</f>
        <v>--</v>
      </c>
      <c r="Y109" s="4" t="str">
        <f>IFERROR(VLOOKUP(A109,#REF!,41,0),"--")</f>
        <v>--</v>
      </c>
      <c r="Z109" s="4" t="str">
        <f>IFERROR(VLOOKUP(A109,#REF!,42,0),"--")</f>
        <v>--</v>
      </c>
      <c r="AA109" s="4">
        <f t="shared" si="3"/>
        <v>0</v>
      </c>
      <c r="AB109" s="4">
        <f t="shared" si="4"/>
        <v>0</v>
      </c>
      <c r="AC109" s="8" t="str">
        <f>IFERROR(VLOOKUP(A109,January!$A:$AR,44,0),"--")</f>
        <v>--</v>
      </c>
      <c r="AD109" s="8" t="str">
        <f>IFERROR(VLOOKUP(A109,#REF!,44,0),"--")</f>
        <v>--</v>
      </c>
      <c r="AE109" s="8" t="str">
        <f>IFERROR(VLOOKUP(A109,#REF!,44,0),"--")</f>
        <v>--</v>
      </c>
      <c r="AF109" s="8" t="str">
        <f>IFERROR(VLOOKUP(A109,#REF!,44,0),"--")</f>
        <v>--</v>
      </c>
      <c r="AG109" s="8" t="str">
        <f>IFERROR(VLOOKUP(A109,#REF!,44,0),"--")</f>
        <v>--</v>
      </c>
      <c r="AH109" s="8" t="str">
        <f>IFERROR(VLOOKUP(A109,#REF!,44,0),"--")</f>
        <v>--</v>
      </c>
      <c r="AI109" s="8" t="str">
        <f>IFERROR(VLOOKUP(A109,#REF!,44,0),"--")</f>
        <v>--</v>
      </c>
      <c r="AJ109" s="8" t="str">
        <f>IFERROR(VLOOKUP(A109,#REF!,44,0),"--")</f>
        <v>--</v>
      </c>
      <c r="AK109" s="8" t="str">
        <f>IFERROR(VLOOKUP(A109,#REF!,44,0),"--")</f>
        <v>--</v>
      </c>
      <c r="AL109" s="8" t="str">
        <f>IFERROR(VLOOKUP(A109,#REF!,44,0),"--")</f>
        <v>--</v>
      </c>
      <c r="AM109" s="8" t="str">
        <f>IFERROR(VLOOKUP(A109,#REF!,44,0),"--")</f>
        <v>--</v>
      </c>
      <c r="AN109" s="8" t="str">
        <f>IFERROR(VLOOKUP(A109,#REF!,44,0),"--")</f>
        <v>--</v>
      </c>
      <c r="AO109" s="8">
        <f t="shared" si="5"/>
        <v>0</v>
      </c>
    </row>
    <row r="110" spans="1:41" x14ac:dyDescent="0.2">
      <c r="A110" s="4" t="s">
        <v>123</v>
      </c>
      <c r="B110" s="4" t="str">
        <f>IFERROR(VLOOKUP(A110,'Validation List'!$A:$O,10,0),"--")</f>
        <v>--</v>
      </c>
      <c r="C110" s="4" t="str">
        <f>IFERROR(VLOOKUP(A110,January!$A:$AS,41,0),"--")</f>
        <v>--</v>
      </c>
      <c r="D110" s="4" t="str">
        <f>IFERROR(VLOOKUP(A110,January!$A:$AS,42,0),"--")</f>
        <v>--</v>
      </c>
      <c r="E110" s="4" t="str">
        <f>IFERROR(VLOOKUP(A110,#REF!,41,0),"--")</f>
        <v>--</v>
      </c>
      <c r="F110" s="4" t="str">
        <f>IFERROR(VLOOKUP(A110,#REF!,42,0),"--")</f>
        <v>--</v>
      </c>
      <c r="G110" s="4" t="str">
        <f>IFERROR(VLOOKUP(A110,#REF!,41,0),"--")</f>
        <v>--</v>
      </c>
      <c r="H110" s="4" t="str">
        <f>IFERROR(VLOOKUP(A110,#REF!,42,0),"--")</f>
        <v>--</v>
      </c>
      <c r="I110" s="4" t="str">
        <f>IFERROR(VLOOKUP(A110,#REF!,41,0),"--")</f>
        <v>--</v>
      </c>
      <c r="J110" s="4" t="str">
        <f>IFERROR(VLOOKUP(A110,#REF!,42,0),"--")</f>
        <v>--</v>
      </c>
      <c r="K110" s="4" t="str">
        <f>IFERROR(VLOOKUP(A110,#REF!,41,0),"--")</f>
        <v>--</v>
      </c>
      <c r="L110" s="4" t="str">
        <f>IFERROR(VLOOKUP(A110,#REF!,42,0),"--")</f>
        <v>--</v>
      </c>
      <c r="M110" s="4" t="str">
        <f>IFERROR(VLOOKUP(A110,#REF!,41,0),"--")</f>
        <v>--</v>
      </c>
      <c r="N110" s="4" t="str">
        <f>IFERROR(VLOOKUP(A110,#REF!,42,0),"--")</f>
        <v>--</v>
      </c>
      <c r="O110" s="4" t="str">
        <f>IFERROR(VLOOKUP(A110,#REF!,41,0),"--")</f>
        <v>--</v>
      </c>
      <c r="P110" s="4" t="str">
        <f>IFERROR(VLOOKUP(A110,#REF!,42,0),"--")</f>
        <v>--</v>
      </c>
      <c r="Q110" s="4" t="str">
        <f>IFERROR(VLOOKUP(A110,#REF!,41,0),"--")</f>
        <v>--</v>
      </c>
      <c r="R110" s="4" t="str">
        <f>IFERROR(VLOOKUP(A110,#REF!,42,0),"--")</f>
        <v>--</v>
      </c>
      <c r="S110" s="4" t="str">
        <f>IFERROR(VLOOKUP(A110,#REF!,41,0),"--")</f>
        <v>--</v>
      </c>
      <c r="T110" s="4" t="str">
        <f>IFERROR(VLOOKUP(A110,#REF!,42,0),"--")</f>
        <v>--</v>
      </c>
      <c r="U110" s="4" t="str">
        <f>IFERROR(VLOOKUP(A110,#REF!,41,0),"--")</f>
        <v>--</v>
      </c>
      <c r="V110" s="4" t="str">
        <f>IFERROR(VLOOKUP(A110,#REF!,42,0),"--")</f>
        <v>--</v>
      </c>
      <c r="W110" s="4" t="str">
        <f>IFERROR(VLOOKUP(A110,#REF!,41,0),"--")</f>
        <v>--</v>
      </c>
      <c r="X110" s="4" t="str">
        <f>IFERROR(VLOOKUP(A110,#REF!,42,0),"--")</f>
        <v>--</v>
      </c>
      <c r="Y110" s="4" t="str">
        <f>IFERROR(VLOOKUP(A110,#REF!,41,0),"--")</f>
        <v>--</v>
      </c>
      <c r="Z110" s="4" t="str">
        <f>IFERROR(VLOOKUP(A110,#REF!,42,0),"--")</f>
        <v>--</v>
      </c>
      <c r="AA110" s="4">
        <f t="shared" si="3"/>
        <v>0</v>
      </c>
      <c r="AB110" s="4">
        <f t="shared" si="4"/>
        <v>0</v>
      </c>
      <c r="AC110" s="8" t="str">
        <f>IFERROR(VLOOKUP(A110,January!$A:$AR,44,0),"--")</f>
        <v>--</v>
      </c>
      <c r="AD110" s="8" t="str">
        <f>IFERROR(VLOOKUP(A110,#REF!,44,0),"--")</f>
        <v>--</v>
      </c>
      <c r="AE110" s="8" t="str">
        <f>IFERROR(VLOOKUP(A110,#REF!,44,0),"--")</f>
        <v>--</v>
      </c>
      <c r="AF110" s="8" t="str">
        <f>IFERROR(VLOOKUP(A110,#REF!,44,0),"--")</f>
        <v>--</v>
      </c>
      <c r="AG110" s="8" t="str">
        <f>IFERROR(VLOOKUP(A110,#REF!,44,0),"--")</f>
        <v>--</v>
      </c>
      <c r="AH110" s="8" t="str">
        <f>IFERROR(VLOOKUP(A110,#REF!,44,0),"--")</f>
        <v>--</v>
      </c>
      <c r="AI110" s="8" t="str">
        <f>IFERROR(VLOOKUP(A110,#REF!,44,0),"--")</f>
        <v>--</v>
      </c>
      <c r="AJ110" s="8" t="str">
        <f>IFERROR(VLOOKUP(A110,#REF!,44,0),"--")</f>
        <v>--</v>
      </c>
      <c r="AK110" s="8" t="str">
        <f>IFERROR(VLOOKUP(A110,#REF!,44,0),"--")</f>
        <v>--</v>
      </c>
      <c r="AL110" s="8" t="str">
        <f>IFERROR(VLOOKUP(A110,#REF!,44,0),"--")</f>
        <v>--</v>
      </c>
      <c r="AM110" s="8" t="str">
        <f>IFERROR(VLOOKUP(A110,#REF!,44,0),"--")</f>
        <v>--</v>
      </c>
      <c r="AN110" s="8" t="str">
        <f>IFERROR(VLOOKUP(A110,#REF!,44,0),"--")</f>
        <v>--</v>
      </c>
      <c r="AO110" s="8">
        <f t="shared" si="5"/>
        <v>0</v>
      </c>
    </row>
    <row r="111" spans="1:41" x14ac:dyDescent="0.2">
      <c r="A111" s="4" t="s">
        <v>124</v>
      </c>
      <c r="B111" s="4" t="str">
        <f>IFERROR(VLOOKUP(A111,'Validation List'!$A:$O,10,0),"--")</f>
        <v>--</v>
      </c>
      <c r="C111" s="4" t="str">
        <f>IFERROR(VLOOKUP(A111,January!$A:$AS,41,0),"--")</f>
        <v>--</v>
      </c>
      <c r="D111" s="4" t="str">
        <f>IFERROR(VLOOKUP(A111,January!$A:$AS,42,0),"--")</f>
        <v>--</v>
      </c>
      <c r="E111" s="4" t="str">
        <f>IFERROR(VLOOKUP(A111,#REF!,41,0),"--")</f>
        <v>--</v>
      </c>
      <c r="F111" s="4" t="str">
        <f>IFERROR(VLOOKUP(A111,#REF!,42,0),"--")</f>
        <v>--</v>
      </c>
      <c r="G111" s="4" t="str">
        <f>IFERROR(VLOOKUP(A111,#REF!,41,0),"--")</f>
        <v>--</v>
      </c>
      <c r="H111" s="4" t="str">
        <f>IFERROR(VLOOKUP(A111,#REF!,42,0),"--")</f>
        <v>--</v>
      </c>
      <c r="I111" s="4" t="str">
        <f>IFERROR(VLOOKUP(A111,#REF!,41,0),"--")</f>
        <v>--</v>
      </c>
      <c r="J111" s="4" t="str">
        <f>IFERROR(VLOOKUP(A111,#REF!,42,0),"--")</f>
        <v>--</v>
      </c>
      <c r="K111" s="4" t="str">
        <f>IFERROR(VLOOKUP(A111,#REF!,41,0),"--")</f>
        <v>--</v>
      </c>
      <c r="L111" s="4" t="str">
        <f>IFERROR(VLOOKUP(A111,#REF!,42,0),"--")</f>
        <v>--</v>
      </c>
      <c r="M111" s="4" t="str">
        <f>IFERROR(VLOOKUP(A111,#REF!,41,0),"--")</f>
        <v>--</v>
      </c>
      <c r="N111" s="4" t="str">
        <f>IFERROR(VLOOKUP(A111,#REF!,42,0),"--")</f>
        <v>--</v>
      </c>
      <c r="O111" s="4" t="str">
        <f>IFERROR(VLOOKUP(A111,#REF!,41,0),"--")</f>
        <v>--</v>
      </c>
      <c r="P111" s="4" t="str">
        <f>IFERROR(VLOOKUP(A111,#REF!,42,0),"--")</f>
        <v>--</v>
      </c>
      <c r="Q111" s="4" t="str">
        <f>IFERROR(VLOOKUP(A111,#REF!,41,0),"--")</f>
        <v>--</v>
      </c>
      <c r="R111" s="4" t="str">
        <f>IFERROR(VLOOKUP(A111,#REF!,42,0),"--")</f>
        <v>--</v>
      </c>
      <c r="S111" s="4" t="str">
        <f>IFERROR(VLOOKUP(A111,#REF!,41,0),"--")</f>
        <v>--</v>
      </c>
      <c r="T111" s="4" t="str">
        <f>IFERROR(VLOOKUP(A111,#REF!,42,0),"--")</f>
        <v>--</v>
      </c>
      <c r="U111" s="4" t="str">
        <f>IFERROR(VLOOKUP(A111,#REF!,41,0),"--")</f>
        <v>--</v>
      </c>
      <c r="V111" s="4" t="str">
        <f>IFERROR(VLOOKUP(A111,#REF!,42,0),"--")</f>
        <v>--</v>
      </c>
      <c r="W111" s="4" t="str">
        <f>IFERROR(VLOOKUP(A111,#REF!,41,0),"--")</f>
        <v>--</v>
      </c>
      <c r="X111" s="4" t="str">
        <f>IFERROR(VLOOKUP(A111,#REF!,42,0),"--")</f>
        <v>--</v>
      </c>
      <c r="Y111" s="4" t="str">
        <f>IFERROR(VLOOKUP(A111,#REF!,41,0),"--")</f>
        <v>--</v>
      </c>
      <c r="Z111" s="4" t="str">
        <f>IFERROR(VLOOKUP(A111,#REF!,42,0),"--")</f>
        <v>--</v>
      </c>
      <c r="AA111" s="4">
        <f t="shared" si="3"/>
        <v>0</v>
      </c>
      <c r="AB111" s="4">
        <f t="shared" si="4"/>
        <v>0</v>
      </c>
      <c r="AC111" s="8" t="str">
        <f>IFERROR(VLOOKUP(A111,January!$A:$AR,44,0),"--")</f>
        <v>--</v>
      </c>
      <c r="AD111" s="8" t="str">
        <f>IFERROR(VLOOKUP(A111,#REF!,44,0),"--")</f>
        <v>--</v>
      </c>
      <c r="AE111" s="8" t="str">
        <f>IFERROR(VLOOKUP(A111,#REF!,44,0),"--")</f>
        <v>--</v>
      </c>
      <c r="AF111" s="8" t="str">
        <f>IFERROR(VLOOKUP(A111,#REF!,44,0),"--")</f>
        <v>--</v>
      </c>
      <c r="AG111" s="8" t="str">
        <f>IFERROR(VLOOKUP(A111,#REF!,44,0),"--")</f>
        <v>--</v>
      </c>
      <c r="AH111" s="8" t="str">
        <f>IFERROR(VLOOKUP(A111,#REF!,44,0),"--")</f>
        <v>--</v>
      </c>
      <c r="AI111" s="8" t="str">
        <f>IFERROR(VLOOKUP(A111,#REF!,44,0),"--")</f>
        <v>--</v>
      </c>
      <c r="AJ111" s="8" t="str">
        <f>IFERROR(VLOOKUP(A111,#REF!,44,0),"--")</f>
        <v>--</v>
      </c>
      <c r="AK111" s="8" t="str">
        <f>IFERROR(VLOOKUP(A111,#REF!,44,0),"--")</f>
        <v>--</v>
      </c>
      <c r="AL111" s="8" t="str">
        <f>IFERROR(VLOOKUP(A111,#REF!,44,0),"--")</f>
        <v>--</v>
      </c>
      <c r="AM111" s="8" t="str">
        <f>IFERROR(VLOOKUP(A111,#REF!,44,0),"--")</f>
        <v>--</v>
      </c>
      <c r="AN111" s="8" t="str">
        <f>IFERROR(VLOOKUP(A111,#REF!,44,0),"--")</f>
        <v>--</v>
      </c>
      <c r="AO111" s="8">
        <f t="shared" si="5"/>
        <v>0</v>
      </c>
    </row>
    <row r="112" spans="1:41" x14ac:dyDescent="0.2">
      <c r="A112" s="4" t="s">
        <v>125</v>
      </c>
      <c r="B112" s="4" t="str">
        <f>IFERROR(VLOOKUP(A112,'Validation List'!$A:$O,10,0),"--")</f>
        <v>--</v>
      </c>
      <c r="C112" s="4" t="str">
        <f>IFERROR(VLOOKUP(A112,January!$A:$AS,41,0),"--")</f>
        <v>--</v>
      </c>
      <c r="D112" s="4" t="str">
        <f>IFERROR(VLOOKUP(A112,January!$A:$AS,42,0),"--")</f>
        <v>--</v>
      </c>
      <c r="E112" s="4" t="str">
        <f>IFERROR(VLOOKUP(A112,#REF!,41,0),"--")</f>
        <v>--</v>
      </c>
      <c r="F112" s="4" t="str">
        <f>IFERROR(VLOOKUP(A112,#REF!,42,0),"--")</f>
        <v>--</v>
      </c>
      <c r="G112" s="4" t="str">
        <f>IFERROR(VLOOKUP(A112,#REF!,41,0),"--")</f>
        <v>--</v>
      </c>
      <c r="H112" s="4" t="str">
        <f>IFERROR(VLOOKUP(A112,#REF!,42,0),"--")</f>
        <v>--</v>
      </c>
      <c r="I112" s="4" t="str">
        <f>IFERROR(VLOOKUP(A112,#REF!,41,0),"--")</f>
        <v>--</v>
      </c>
      <c r="J112" s="4" t="str">
        <f>IFERROR(VLOOKUP(A112,#REF!,42,0),"--")</f>
        <v>--</v>
      </c>
      <c r="K112" s="4" t="str">
        <f>IFERROR(VLOOKUP(A112,#REF!,41,0),"--")</f>
        <v>--</v>
      </c>
      <c r="L112" s="4" t="str">
        <f>IFERROR(VLOOKUP(A112,#REF!,42,0),"--")</f>
        <v>--</v>
      </c>
      <c r="M112" s="4" t="str">
        <f>IFERROR(VLOOKUP(A112,#REF!,41,0),"--")</f>
        <v>--</v>
      </c>
      <c r="N112" s="4" t="str">
        <f>IFERROR(VLOOKUP(A112,#REF!,42,0),"--")</f>
        <v>--</v>
      </c>
      <c r="O112" s="4" t="str">
        <f>IFERROR(VLOOKUP(A112,#REF!,41,0),"--")</f>
        <v>--</v>
      </c>
      <c r="P112" s="4" t="str">
        <f>IFERROR(VLOOKUP(A112,#REF!,42,0),"--")</f>
        <v>--</v>
      </c>
      <c r="Q112" s="4" t="str">
        <f>IFERROR(VLOOKUP(A112,#REF!,41,0),"--")</f>
        <v>--</v>
      </c>
      <c r="R112" s="4" t="str">
        <f>IFERROR(VLOOKUP(A112,#REF!,42,0),"--")</f>
        <v>--</v>
      </c>
      <c r="S112" s="4" t="str">
        <f>IFERROR(VLOOKUP(A112,#REF!,41,0),"--")</f>
        <v>--</v>
      </c>
      <c r="T112" s="4" t="str">
        <f>IFERROR(VLOOKUP(A112,#REF!,42,0),"--")</f>
        <v>--</v>
      </c>
      <c r="U112" s="4" t="str">
        <f>IFERROR(VLOOKUP(A112,#REF!,41,0),"--")</f>
        <v>--</v>
      </c>
      <c r="V112" s="4" t="str">
        <f>IFERROR(VLOOKUP(A112,#REF!,42,0),"--")</f>
        <v>--</v>
      </c>
      <c r="W112" s="4" t="str">
        <f>IFERROR(VLOOKUP(A112,#REF!,41,0),"--")</f>
        <v>--</v>
      </c>
      <c r="X112" s="4" t="str">
        <f>IFERROR(VLOOKUP(A112,#REF!,42,0),"--")</f>
        <v>--</v>
      </c>
      <c r="Y112" s="4" t="str">
        <f>IFERROR(VLOOKUP(A112,#REF!,41,0),"--")</f>
        <v>--</v>
      </c>
      <c r="Z112" s="4" t="str">
        <f>IFERROR(VLOOKUP(A112,#REF!,42,0),"--")</f>
        <v>--</v>
      </c>
      <c r="AA112" s="4">
        <f t="shared" si="3"/>
        <v>0</v>
      </c>
      <c r="AB112" s="4">
        <f t="shared" si="4"/>
        <v>0</v>
      </c>
      <c r="AC112" s="8" t="str">
        <f>IFERROR(VLOOKUP(A112,January!$A:$AR,44,0),"--")</f>
        <v>--</v>
      </c>
      <c r="AD112" s="8" t="str">
        <f>IFERROR(VLOOKUP(A112,#REF!,44,0),"--")</f>
        <v>--</v>
      </c>
      <c r="AE112" s="8" t="str">
        <f>IFERROR(VLOOKUP(A112,#REF!,44,0),"--")</f>
        <v>--</v>
      </c>
      <c r="AF112" s="8" t="str">
        <f>IFERROR(VLOOKUP(A112,#REF!,44,0),"--")</f>
        <v>--</v>
      </c>
      <c r="AG112" s="8" t="str">
        <f>IFERROR(VLOOKUP(A112,#REF!,44,0),"--")</f>
        <v>--</v>
      </c>
      <c r="AH112" s="8" t="str">
        <f>IFERROR(VLOOKUP(A112,#REF!,44,0),"--")</f>
        <v>--</v>
      </c>
      <c r="AI112" s="8" t="str">
        <f>IFERROR(VLOOKUP(A112,#REF!,44,0),"--")</f>
        <v>--</v>
      </c>
      <c r="AJ112" s="8" t="str">
        <f>IFERROR(VLOOKUP(A112,#REF!,44,0),"--")</f>
        <v>--</v>
      </c>
      <c r="AK112" s="8" t="str">
        <f>IFERROR(VLOOKUP(A112,#REF!,44,0),"--")</f>
        <v>--</v>
      </c>
      <c r="AL112" s="8" t="str">
        <f>IFERROR(VLOOKUP(A112,#REF!,44,0),"--")</f>
        <v>--</v>
      </c>
      <c r="AM112" s="8" t="str">
        <f>IFERROR(VLOOKUP(A112,#REF!,44,0),"--")</f>
        <v>--</v>
      </c>
      <c r="AN112" s="8" t="str">
        <f>IFERROR(VLOOKUP(A112,#REF!,44,0),"--")</f>
        <v>--</v>
      </c>
      <c r="AO112" s="8">
        <f t="shared" si="5"/>
        <v>0</v>
      </c>
    </row>
    <row r="113" spans="1:41" x14ac:dyDescent="0.2">
      <c r="A113" s="4" t="s">
        <v>126</v>
      </c>
      <c r="B113" s="4" t="str">
        <f>IFERROR(VLOOKUP(A113,'Validation List'!$A:$O,10,0),"--")</f>
        <v>--</v>
      </c>
      <c r="C113" s="4" t="str">
        <f>IFERROR(VLOOKUP(A113,January!$A:$AS,41,0),"--")</f>
        <v>--</v>
      </c>
      <c r="D113" s="4" t="str">
        <f>IFERROR(VLOOKUP(A113,January!$A:$AS,42,0),"--")</f>
        <v>--</v>
      </c>
      <c r="E113" s="4" t="str">
        <f>IFERROR(VLOOKUP(A113,#REF!,41,0),"--")</f>
        <v>--</v>
      </c>
      <c r="F113" s="4" t="str">
        <f>IFERROR(VLOOKUP(A113,#REF!,42,0),"--")</f>
        <v>--</v>
      </c>
      <c r="G113" s="4" t="str">
        <f>IFERROR(VLOOKUP(A113,#REF!,41,0),"--")</f>
        <v>--</v>
      </c>
      <c r="H113" s="4" t="str">
        <f>IFERROR(VLOOKUP(A113,#REF!,42,0),"--")</f>
        <v>--</v>
      </c>
      <c r="I113" s="4" t="str">
        <f>IFERROR(VLOOKUP(A113,#REF!,41,0),"--")</f>
        <v>--</v>
      </c>
      <c r="J113" s="4" t="str">
        <f>IFERROR(VLOOKUP(A113,#REF!,42,0),"--")</f>
        <v>--</v>
      </c>
      <c r="K113" s="4" t="str">
        <f>IFERROR(VLOOKUP(A113,#REF!,41,0),"--")</f>
        <v>--</v>
      </c>
      <c r="L113" s="4" t="str">
        <f>IFERROR(VLOOKUP(A113,#REF!,42,0),"--")</f>
        <v>--</v>
      </c>
      <c r="M113" s="4" t="str">
        <f>IFERROR(VLOOKUP(A113,#REF!,41,0),"--")</f>
        <v>--</v>
      </c>
      <c r="N113" s="4" t="str">
        <f>IFERROR(VLOOKUP(A113,#REF!,42,0),"--")</f>
        <v>--</v>
      </c>
      <c r="O113" s="4" t="str">
        <f>IFERROR(VLOOKUP(A113,#REF!,41,0),"--")</f>
        <v>--</v>
      </c>
      <c r="P113" s="4" t="str">
        <f>IFERROR(VLOOKUP(A113,#REF!,42,0),"--")</f>
        <v>--</v>
      </c>
      <c r="Q113" s="4" t="str">
        <f>IFERROR(VLOOKUP(A113,#REF!,41,0),"--")</f>
        <v>--</v>
      </c>
      <c r="R113" s="4" t="str">
        <f>IFERROR(VLOOKUP(A113,#REF!,42,0),"--")</f>
        <v>--</v>
      </c>
      <c r="S113" s="4" t="str">
        <f>IFERROR(VLOOKUP(A113,#REF!,41,0),"--")</f>
        <v>--</v>
      </c>
      <c r="T113" s="4" t="str">
        <f>IFERROR(VLOOKUP(A113,#REF!,42,0),"--")</f>
        <v>--</v>
      </c>
      <c r="U113" s="4" t="str">
        <f>IFERROR(VLOOKUP(A113,#REF!,41,0),"--")</f>
        <v>--</v>
      </c>
      <c r="V113" s="4" t="str">
        <f>IFERROR(VLOOKUP(A113,#REF!,42,0),"--")</f>
        <v>--</v>
      </c>
      <c r="W113" s="4" t="str">
        <f>IFERROR(VLOOKUP(A113,#REF!,41,0),"--")</f>
        <v>--</v>
      </c>
      <c r="X113" s="4" t="str">
        <f>IFERROR(VLOOKUP(A113,#REF!,42,0),"--")</f>
        <v>--</v>
      </c>
      <c r="Y113" s="4" t="str">
        <f>IFERROR(VLOOKUP(A113,#REF!,41,0),"--")</f>
        <v>--</v>
      </c>
      <c r="Z113" s="4" t="str">
        <f>IFERROR(VLOOKUP(A113,#REF!,42,0),"--")</f>
        <v>--</v>
      </c>
      <c r="AA113" s="4">
        <f t="shared" si="3"/>
        <v>0</v>
      </c>
      <c r="AB113" s="4">
        <f t="shared" si="4"/>
        <v>0</v>
      </c>
      <c r="AC113" s="8" t="str">
        <f>IFERROR(VLOOKUP(A113,January!$A:$AR,44,0),"--")</f>
        <v>--</v>
      </c>
      <c r="AD113" s="8" t="str">
        <f>IFERROR(VLOOKUP(A113,#REF!,44,0),"--")</f>
        <v>--</v>
      </c>
      <c r="AE113" s="8" t="str">
        <f>IFERROR(VLOOKUP(A113,#REF!,44,0),"--")</f>
        <v>--</v>
      </c>
      <c r="AF113" s="8" t="str">
        <f>IFERROR(VLOOKUP(A113,#REF!,44,0),"--")</f>
        <v>--</v>
      </c>
      <c r="AG113" s="8" t="str">
        <f>IFERROR(VLOOKUP(A113,#REF!,44,0),"--")</f>
        <v>--</v>
      </c>
      <c r="AH113" s="8" t="str">
        <f>IFERROR(VLOOKUP(A113,#REF!,44,0),"--")</f>
        <v>--</v>
      </c>
      <c r="AI113" s="8" t="str">
        <f>IFERROR(VLOOKUP(A113,#REF!,44,0),"--")</f>
        <v>--</v>
      </c>
      <c r="AJ113" s="8" t="str">
        <f>IFERROR(VLOOKUP(A113,#REF!,44,0),"--")</f>
        <v>--</v>
      </c>
      <c r="AK113" s="8" t="str">
        <f>IFERROR(VLOOKUP(A113,#REF!,44,0),"--")</f>
        <v>--</v>
      </c>
      <c r="AL113" s="8" t="str">
        <f>IFERROR(VLOOKUP(A113,#REF!,44,0),"--")</f>
        <v>--</v>
      </c>
      <c r="AM113" s="8" t="str">
        <f>IFERROR(VLOOKUP(A113,#REF!,44,0),"--")</f>
        <v>--</v>
      </c>
      <c r="AN113" s="8" t="str">
        <f>IFERROR(VLOOKUP(A113,#REF!,44,0),"--")</f>
        <v>--</v>
      </c>
      <c r="AO113" s="8">
        <f t="shared" si="5"/>
        <v>0</v>
      </c>
    </row>
    <row r="114" spans="1:41" x14ac:dyDescent="0.2">
      <c r="A114" s="4" t="s">
        <v>127</v>
      </c>
      <c r="B114" s="4" t="str">
        <f>IFERROR(VLOOKUP(A114,'Validation List'!$A:$O,10,0),"--")</f>
        <v>--</v>
      </c>
      <c r="C114" s="4" t="str">
        <f>IFERROR(VLOOKUP(A114,January!$A:$AS,41,0),"--")</f>
        <v>--</v>
      </c>
      <c r="D114" s="4" t="str">
        <f>IFERROR(VLOOKUP(A114,January!$A:$AS,42,0),"--")</f>
        <v>--</v>
      </c>
      <c r="E114" s="4" t="str">
        <f>IFERROR(VLOOKUP(A114,#REF!,41,0),"--")</f>
        <v>--</v>
      </c>
      <c r="F114" s="4" t="str">
        <f>IFERROR(VLOOKUP(A114,#REF!,42,0),"--")</f>
        <v>--</v>
      </c>
      <c r="G114" s="4" t="str">
        <f>IFERROR(VLOOKUP(A114,#REF!,41,0),"--")</f>
        <v>--</v>
      </c>
      <c r="H114" s="4" t="str">
        <f>IFERROR(VLOOKUP(A114,#REF!,42,0),"--")</f>
        <v>--</v>
      </c>
      <c r="I114" s="4" t="str">
        <f>IFERROR(VLOOKUP(A114,#REF!,41,0),"--")</f>
        <v>--</v>
      </c>
      <c r="J114" s="4" t="str">
        <f>IFERROR(VLOOKUP(A114,#REF!,42,0),"--")</f>
        <v>--</v>
      </c>
      <c r="K114" s="4" t="str">
        <f>IFERROR(VLOOKUP(A114,#REF!,41,0),"--")</f>
        <v>--</v>
      </c>
      <c r="L114" s="4" t="str">
        <f>IFERROR(VLOOKUP(A114,#REF!,42,0),"--")</f>
        <v>--</v>
      </c>
      <c r="M114" s="4" t="str">
        <f>IFERROR(VLOOKUP(A114,#REF!,41,0),"--")</f>
        <v>--</v>
      </c>
      <c r="N114" s="4" t="str">
        <f>IFERROR(VLOOKUP(A114,#REF!,42,0),"--")</f>
        <v>--</v>
      </c>
      <c r="O114" s="4" t="str">
        <f>IFERROR(VLOOKUP(A114,#REF!,41,0),"--")</f>
        <v>--</v>
      </c>
      <c r="P114" s="4" t="str">
        <f>IFERROR(VLOOKUP(A114,#REF!,42,0),"--")</f>
        <v>--</v>
      </c>
      <c r="Q114" s="4" t="str">
        <f>IFERROR(VLOOKUP(A114,#REF!,41,0),"--")</f>
        <v>--</v>
      </c>
      <c r="R114" s="4" t="str">
        <f>IFERROR(VLOOKUP(A114,#REF!,42,0),"--")</f>
        <v>--</v>
      </c>
      <c r="S114" s="4" t="str">
        <f>IFERROR(VLOOKUP(A114,#REF!,41,0),"--")</f>
        <v>--</v>
      </c>
      <c r="T114" s="4" t="str">
        <f>IFERROR(VLOOKUP(A114,#REF!,42,0),"--")</f>
        <v>--</v>
      </c>
      <c r="U114" s="4" t="str">
        <f>IFERROR(VLOOKUP(A114,#REF!,41,0),"--")</f>
        <v>--</v>
      </c>
      <c r="V114" s="4" t="str">
        <f>IFERROR(VLOOKUP(A114,#REF!,42,0),"--")</f>
        <v>--</v>
      </c>
      <c r="W114" s="4" t="str">
        <f>IFERROR(VLOOKUP(A114,#REF!,41,0),"--")</f>
        <v>--</v>
      </c>
      <c r="X114" s="4" t="str">
        <f>IFERROR(VLOOKUP(A114,#REF!,42,0),"--")</f>
        <v>--</v>
      </c>
      <c r="Y114" s="4" t="str">
        <f>IFERROR(VLOOKUP(A114,#REF!,41,0),"--")</f>
        <v>--</v>
      </c>
      <c r="Z114" s="4" t="str">
        <f>IFERROR(VLOOKUP(A114,#REF!,42,0),"--")</f>
        <v>--</v>
      </c>
      <c r="AA114" s="4">
        <f t="shared" si="3"/>
        <v>0</v>
      </c>
      <c r="AB114" s="4">
        <f t="shared" si="4"/>
        <v>0</v>
      </c>
      <c r="AC114" s="8" t="str">
        <f>IFERROR(VLOOKUP(A114,January!$A:$AR,44,0),"--")</f>
        <v>--</v>
      </c>
      <c r="AD114" s="8" t="str">
        <f>IFERROR(VLOOKUP(A114,#REF!,44,0),"--")</f>
        <v>--</v>
      </c>
      <c r="AE114" s="8" t="str">
        <f>IFERROR(VLOOKUP(A114,#REF!,44,0),"--")</f>
        <v>--</v>
      </c>
      <c r="AF114" s="8" t="str">
        <f>IFERROR(VLOOKUP(A114,#REF!,44,0),"--")</f>
        <v>--</v>
      </c>
      <c r="AG114" s="8" t="str">
        <f>IFERROR(VLOOKUP(A114,#REF!,44,0),"--")</f>
        <v>--</v>
      </c>
      <c r="AH114" s="8" t="str">
        <f>IFERROR(VLOOKUP(A114,#REF!,44,0),"--")</f>
        <v>--</v>
      </c>
      <c r="AI114" s="8" t="str">
        <f>IFERROR(VLOOKUP(A114,#REF!,44,0),"--")</f>
        <v>--</v>
      </c>
      <c r="AJ114" s="8" t="str">
        <f>IFERROR(VLOOKUP(A114,#REF!,44,0),"--")</f>
        <v>--</v>
      </c>
      <c r="AK114" s="8" t="str">
        <f>IFERROR(VLOOKUP(A114,#REF!,44,0),"--")</f>
        <v>--</v>
      </c>
      <c r="AL114" s="8" t="str">
        <f>IFERROR(VLOOKUP(A114,#REF!,44,0),"--")</f>
        <v>--</v>
      </c>
      <c r="AM114" s="8" t="str">
        <f>IFERROR(VLOOKUP(A114,#REF!,44,0),"--")</f>
        <v>--</v>
      </c>
      <c r="AN114" s="8" t="str">
        <f>IFERROR(VLOOKUP(A114,#REF!,44,0),"--")</f>
        <v>--</v>
      </c>
      <c r="AO114" s="8">
        <f t="shared" si="5"/>
        <v>0</v>
      </c>
    </row>
    <row r="115" spans="1:41" x14ac:dyDescent="0.2">
      <c r="A115" s="4" t="s">
        <v>128</v>
      </c>
      <c r="B115" s="4" t="str">
        <f>IFERROR(VLOOKUP(A115,'Validation List'!$A:$O,10,0),"--")</f>
        <v>--</v>
      </c>
      <c r="C115" s="4" t="str">
        <f>IFERROR(VLOOKUP(A115,January!$A:$AS,41,0),"--")</f>
        <v>--</v>
      </c>
      <c r="D115" s="4" t="str">
        <f>IFERROR(VLOOKUP(A115,January!$A:$AS,42,0),"--")</f>
        <v>--</v>
      </c>
      <c r="E115" s="4" t="str">
        <f>IFERROR(VLOOKUP(A115,#REF!,41,0),"--")</f>
        <v>--</v>
      </c>
      <c r="F115" s="4" t="str">
        <f>IFERROR(VLOOKUP(A115,#REF!,42,0),"--")</f>
        <v>--</v>
      </c>
      <c r="G115" s="4" t="str">
        <f>IFERROR(VLOOKUP(A115,#REF!,41,0),"--")</f>
        <v>--</v>
      </c>
      <c r="H115" s="4" t="str">
        <f>IFERROR(VLOOKUP(A115,#REF!,42,0),"--")</f>
        <v>--</v>
      </c>
      <c r="I115" s="4" t="str">
        <f>IFERROR(VLOOKUP(A115,#REF!,41,0),"--")</f>
        <v>--</v>
      </c>
      <c r="J115" s="4" t="str">
        <f>IFERROR(VLOOKUP(A115,#REF!,42,0),"--")</f>
        <v>--</v>
      </c>
      <c r="K115" s="4" t="str">
        <f>IFERROR(VLOOKUP(A115,#REF!,41,0),"--")</f>
        <v>--</v>
      </c>
      <c r="L115" s="4" t="str">
        <f>IFERROR(VLOOKUP(A115,#REF!,42,0),"--")</f>
        <v>--</v>
      </c>
      <c r="M115" s="4" t="str">
        <f>IFERROR(VLOOKUP(A115,#REF!,41,0),"--")</f>
        <v>--</v>
      </c>
      <c r="N115" s="4" t="str">
        <f>IFERROR(VLOOKUP(A115,#REF!,42,0),"--")</f>
        <v>--</v>
      </c>
      <c r="O115" s="4" t="str">
        <f>IFERROR(VLOOKUP(A115,#REF!,41,0),"--")</f>
        <v>--</v>
      </c>
      <c r="P115" s="4" t="str">
        <f>IFERROR(VLOOKUP(A115,#REF!,42,0),"--")</f>
        <v>--</v>
      </c>
      <c r="Q115" s="4" t="str">
        <f>IFERROR(VLOOKUP(A115,#REF!,41,0),"--")</f>
        <v>--</v>
      </c>
      <c r="R115" s="4" t="str">
        <f>IFERROR(VLOOKUP(A115,#REF!,42,0),"--")</f>
        <v>--</v>
      </c>
      <c r="S115" s="4" t="str">
        <f>IFERROR(VLOOKUP(A115,#REF!,41,0),"--")</f>
        <v>--</v>
      </c>
      <c r="T115" s="4" t="str">
        <f>IFERROR(VLOOKUP(A115,#REF!,42,0),"--")</f>
        <v>--</v>
      </c>
      <c r="U115" s="4" t="str">
        <f>IFERROR(VLOOKUP(A115,#REF!,41,0),"--")</f>
        <v>--</v>
      </c>
      <c r="V115" s="4" t="str">
        <f>IFERROR(VLOOKUP(A115,#REF!,42,0),"--")</f>
        <v>--</v>
      </c>
      <c r="W115" s="4" t="str">
        <f>IFERROR(VLOOKUP(A115,#REF!,41,0),"--")</f>
        <v>--</v>
      </c>
      <c r="X115" s="4" t="str">
        <f>IFERROR(VLOOKUP(A115,#REF!,42,0),"--")</f>
        <v>--</v>
      </c>
      <c r="Y115" s="4" t="str">
        <f>IFERROR(VLOOKUP(A115,#REF!,41,0),"--")</f>
        <v>--</v>
      </c>
      <c r="Z115" s="4" t="str">
        <f>IFERROR(VLOOKUP(A115,#REF!,42,0),"--")</f>
        <v>--</v>
      </c>
      <c r="AA115" s="4">
        <f t="shared" si="3"/>
        <v>0</v>
      </c>
      <c r="AB115" s="4">
        <f t="shared" si="4"/>
        <v>0</v>
      </c>
      <c r="AC115" s="8" t="str">
        <f>IFERROR(VLOOKUP(A115,January!$A:$AR,44,0),"--")</f>
        <v>--</v>
      </c>
      <c r="AD115" s="8" t="str">
        <f>IFERROR(VLOOKUP(A115,#REF!,44,0),"--")</f>
        <v>--</v>
      </c>
      <c r="AE115" s="8" t="str">
        <f>IFERROR(VLOOKUP(A115,#REF!,44,0),"--")</f>
        <v>--</v>
      </c>
      <c r="AF115" s="8" t="str">
        <f>IFERROR(VLOOKUP(A115,#REF!,44,0),"--")</f>
        <v>--</v>
      </c>
      <c r="AG115" s="8" t="str">
        <f>IFERROR(VLOOKUP(A115,#REF!,44,0),"--")</f>
        <v>--</v>
      </c>
      <c r="AH115" s="8" t="str">
        <f>IFERROR(VLOOKUP(A115,#REF!,44,0),"--")</f>
        <v>--</v>
      </c>
      <c r="AI115" s="8" t="str">
        <f>IFERROR(VLOOKUP(A115,#REF!,44,0),"--")</f>
        <v>--</v>
      </c>
      <c r="AJ115" s="8" t="str">
        <f>IFERROR(VLOOKUP(A115,#REF!,44,0),"--")</f>
        <v>--</v>
      </c>
      <c r="AK115" s="8" t="str">
        <f>IFERROR(VLOOKUP(A115,#REF!,44,0),"--")</f>
        <v>--</v>
      </c>
      <c r="AL115" s="8" t="str">
        <f>IFERROR(VLOOKUP(A115,#REF!,44,0),"--")</f>
        <v>--</v>
      </c>
      <c r="AM115" s="8" t="str">
        <f>IFERROR(VLOOKUP(A115,#REF!,44,0),"--")</f>
        <v>--</v>
      </c>
      <c r="AN115" s="8" t="str">
        <f>IFERROR(VLOOKUP(A115,#REF!,44,0),"--")</f>
        <v>--</v>
      </c>
      <c r="AO115" s="8">
        <f t="shared" si="5"/>
        <v>0</v>
      </c>
    </row>
    <row r="116" spans="1:41" x14ac:dyDescent="0.2">
      <c r="A116" s="4" t="s">
        <v>129</v>
      </c>
      <c r="B116" s="4" t="str">
        <f>IFERROR(VLOOKUP(A116,'Validation List'!$A:$O,10,0),"--")</f>
        <v>--</v>
      </c>
      <c r="C116" s="4" t="str">
        <f>IFERROR(VLOOKUP(A116,January!$A:$AS,41,0),"--")</f>
        <v>--</v>
      </c>
      <c r="D116" s="4" t="str">
        <f>IFERROR(VLOOKUP(A116,January!$A:$AS,42,0),"--")</f>
        <v>--</v>
      </c>
      <c r="E116" s="4" t="str">
        <f>IFERROR(VLOOKUP(A116,#REF!,41,0),"--")</f>
        <v>--</v>
      </c>
      <c r="F116" s="4" t="str">
        <f>IFERROR(VLOOKUP(A116,#REF!,42,0),"--")</f>
        <v>--</v>
      </c>
      <c r="G116" s="4" t="str">
        <f>IFERROR(VLOOKUP(A116,#REF!,41,0),"--")</f>
        <v>--</v>
      </c>
      <c r="H116" s="4" t="str">
        <f>IFERROR(VLOOKUP(A116,#REF!,42,0),"--")</f>
        <v>--</v>
      </c>
      <c r="I116" s="4" t="str">
        <f>IFERROR(VLOOKUP(A116,#REF!,41,0),"--")</f>
        <v>--</v>
      </c>
      <c r="J116" s="4" t="str">
        <f>IFERROR(VLOOKUP(A116,#REF!,42,0),"--")</f>
        <v>--</v>
      </c>
      <c r="K116" s="4" t="str">
        <f>IFERROR(VLOOKUP(A116,#REF!,41,0),"--")</f>
        <v>--</v>
      </c>
      <c r="L116" s="4" t="str">
        <f>IFERROR(VLOOKUP(A116,#REF!,42,0),"--")</f>
        <v>--</v>
      </c>
      <c r="M116" s="4" t="str">
        <f>IFERROR(VLOOKUP(A116,#REF!,41,0),"--")</f>
        <v>--</v>
      </c>
      <c r="N116" s="4" t="str">
        <f>IFERROR(VLOOKUP(A116,#REF!,42,0),"--")</f>
        <v>--</v>
      </c>
      <c r="O116" s="4" t="str">
        <f>IFERROR(VLOOKUP(A116,#REF!,41,0),"--")</f>
        <v>--</v>
      </c>
      <c r="P116" s="4" t="str">
        <f>IFERROR(VLOOKUP(A116,#REF!,42,0),"--")</f>
        <v>--</v>
      </c>
      <c r="Q116" s="4" t="str">
        <f>IFERROR(VLOOKUP(A116,#REF!,41,0),"--")</f>
        <v>--</v>
      </c>
      <c r="R116" s="4" t="str">
        <f>IFERROR(VLOOKUP(A116,#REF!,42,0),"--")</f>
        <v>--</v>
      </c>
      <c r="S116" s="4" t="str">
        <f>IFERROR(VLOOKUP(A116,#REF!,41,0),"--")</f>
        <v>--</v>
      </c>
      <c r="T116" s="4" t="str">
        <f>IFERROR(VLOOKUP(A116,#REF!,42,0),"--")</f>
        <v>--</v>
      </c>
      <c r="U116" s="4" t="str">
        <f>IFERROR(VLOOKUP(A116,#REF!,41,0),"--")</f>
        <v>--</v>
      </c>
      <c r="V116" s="4" t="str">
        <f>IFERROR(VLOOKUP(A116,#REF!,42,0),"--")</f>
        <v>--</v>
      </c>
      <c r="W116" s="4" t="str">
        <f>IFERROR(VLOOKUP(A116,#REF!,41,0),"--")</f>
        <v>--</v>
      </c>
      <c r="X116" s="4" t="str">
        <f>IFERROR(VLOOKUP(A116,#REF!,42,0),"--")</f>
        <v>--</v>
      </c>
      <c r="Y116" s="4" t="str">
        <f>IFERROR(VLOOKUP(A116,#REF!,41,0),"--")</f>
        <v>--</v>
      </c>
      <c r="Z116" s="4" t="str">
        <f>IFERROR(VLOOKUP(A116,#REF!,42,0),"--")</f>
        <v>--</v>
      </c>
      <c r="AA116" s="4">
        <f t="shared" si="3"/>
        <v>0</v>
      </c>
      <c r="AB116" s="4">
        <f t="shared" si="4"/>
        <v>0</v>
      </c>
      <c r="AC116" s="8" t="str">
        <f>IFERROR(VLOOKUP(A116,January!$A:$AR,44,0),"--")</f>
        <v>--</v>
      </c>
      <c r="AD116" s="8" t="str">
        <f>IFERROR(VLOOKUP(A116,#REF!,44,0),"--")</f>
        <v>--</v>
      </c>
      <c r="AE116" s="8" t="str">
        <f>IFERROR(VLOOKUP(A116,#REF!,44,0),"--")</f>
        <v>--</v>
      </c>
      <c r="AF116" s="8" t="str">
        <f>IFERROR(VLOOKUP(A116,#REF!,44,0),"--")</f>
        <v>--</v>
      </c>
      <c r="AG116" s="8" t="str">
        <f>IFERROR(VLOOKUP(A116,#REF!,44,0),"--")</f>
        <v>--</v>
      </c>
      <c r="AH116" s="8" t="str">
        <f>IFERROR(VLOOKUP(A116,#REF!,44,0),"--")</f>
        <v>--</v>
      </c>
      <c r="AI116" s="8" t="str">
        <f>IFERROR(VLOOKUP(A116,#REF!,44,0),"--")</f>
        <v>--</v>
      </c>
      <c r="AJ116" s="8" t="str">
        <f>IFERROR(VLOOKUP(A116,#REF!,44,0),"--")</f>
        <v>--</v>
      </c>
      <c r="AK116" s="8" t="str">
        <f>IFERROR(VLOOKUP(A116,#REF!,44,0),"--")</f>
        <v>--</v>
      </c>
      <c r="AL116" s="8" t="str">
        <f>IFERROR(VLOOKUP(A116,#REF!,44,0),"--")</f>
        <v>--</v>
      </c>
      <c r="AM116" s="8" t="str">
        <f>IFERROR(VLOOKUP(A116,#REF!,44,0),"--")</f>
        <v>--</v>
      </c>
      <c r="AN116" s="8" t="str">
        <f>IFERROR(VLOOKUP(A116,#REF!,44,0),"--")</f>
        <v>--</v>
      </c>
      <c r="AO116" s="8">
        <f t="shared" si="5"/>
        <v>0</v>
      </c>
    </row>
    <row r="117" spans="1:41" x14ac:dyDescent="0.2">
      <c r="A117" s="4" t="s">
        <v>130</v>
      </c>
      <c r="B117" s="4" t="str">
        <f>IFERROR(VLOOKUP(A117,'Validation List'!$A:$O,10,0),"--")</f>
        <v>--</v>
      </c>
      <c r="C117" s="4" t="str">
        <f>IFERROR(VLOOKUP(A117,January!$A:$AS,41,0),"--")</f>
        <v>--</v>
      </c>
      <c r="D117" s="4" t="str">
        <f>IFERROR(VLOOKUP(A117,January!$A:$AS,42,0),"--")</f>
        <v>--</v>
      </c>
      <c r="E117" s="4" t="str">
        <f>IFERROR(VLOOKUP(A117,#REF!,41,0),"--")</f>
        <v>--</v>
      </c>
      <c r="F117" s="4" t="str">
        <f>IFERROR(VLOOKUP(A117,#REF!,42,0),"--")</f>
        <v>--</v>
      </c>
      <c r="G117" s="4" t="str">
        <f>IFERROR(VLOOKUP(A117,#REF!,41,0),"--")</f>
        <v>--</v>
      </c>
      <c r="H117" s="4" t="str">
        <f>IFERROR(VLOOKUP(A117,#REF!,42,0),"--")</f>
        <v>--</v>
      </c>
      <c r="I117" s="4" t="str">
        <f>IFERROR(VLOOKUP(A117,#REF!,41,0),"--")</f>
        <v>--</v>
      </c>
      <c r="J117" s="4" t="str">
        <f>IFERROR(VLOOKUP(A117,#REF!,42,0),"--")</f>
        <v>--</v>
      </c>
      <c r="K117" s="4" t="str">
        <f>IFERROR(VLOOKUP(A117,#REF!,41,0),"--")</f>
        <v>--</v>
      </c>
      <c r="L117" s="4" t="str">
        <f>IFERROR(VLOOKUP(A117,#REF!,42,0),"--")</f>
        <v>--</v>
      </c>
      <c r="M117" s="4" t="str">
        <f>IFERROR(VLOOKUP(A117,#REF!,41,0),"--")</f>
        <v>--</v>
      </c>
      <c r="N117" s="4" t="str">
        <f>IFERROR(VLOOKUP(A117,#REF!,42,0),"--")</f>
        <v>--</v>
      </c>
      <c r="O117" s="4" t="str">
        <f>IFERROR(VLOOKUP(A117,#REF!,41,0),"--")</f>
        <v>--</v>
      </c>
      <c r="P117" s="4" t="str">
        <f>IFERROR(VLOOKUP(A117,#REF!,42,0),"--")</f>
        <v>--</v>
      </c>
      <c r="Q117" s="4" t="str">
        <f>IFERROR(VLOOKUP(A117,#REF!,41,0),"--")</f>
        <v>--</v>
      </c>
      <c r="R117" s="4" t="str">
        <f>IFERROR(VLOOKUP(A117,#REF!,42,0),"--")</f>
        <v>--</v>
      </c>
      <c r="S117" s="4" t="str">
        <f>IFERROR(VLOOKUP(A117,#REF!,41,0),"--")</f>
        <v>--</v>
      </c>
      <c r="T117" s="4" t="str">
        <f>IFERROR(VLOOKUP(A117,#REF!,42,0),"--")</f>
        <v>--</v>
      </c>
      <c r="U117" s="4" t="str">
        <f>IFERROR(VLOOKUP(A117,#REF!,41,0),"--")</f>
        <v>--</v>
      </c>
      <c r="V117" s="4" t="str">
        <f>IFERROR(VLOOKUP(A117,#REF!,42,0),"--")</f>
        <v>--</v>
      </c>
      <c r="W117" s="4" t="str">
        <f>IFERROR(VLOOKUP(A117,#REF!,41,0),"--")</f>
        <v>--</v>
      </c>
      <c r="X117" s="4" t="str">
        <f>IFERROR(VLOOKUP(A117,#REF!,42,0),"--")</f>
        <v>--</v>
      </c>
      <c r="Y117" s="4" t="str">
        <f>IFERROR(VLOOKUP(A117,#REF!,41,0),"--")</f>
        <v>--</v>
      </c>
      <c r="Z117" s="4" t="str">
        <f>IFERROR(VLOOKUP(A117,#REF!,42,0),"--")</f>
        <v>--</v>
      </c>
      <c r="AA117" s="4">
        <f t="shared" si="3"/>
        <v>0</v>
      </c>
      <c r="AB117" s="4">
        <f t="shared" si="4"/>
        <v>0</v>
      </c>
      <c r="AC117" s="8" t="str">
        <f>IFERROR(VLOOKUP(A117,January!$A:$AR,44,0),"--")</f>
        <v>--</v>
      </c>
      <c r="AD117" s="8" t="str">
        <f>IFERROR(VLOOKUP(A117,#REF!,44,0),"--")</f>
        <v>--</v>
      </c>
      <c r="AE117" s="8" t="str">
        <f>IFERROR(VLOOKUP(A117,#REF!,44,0),"--")</f>
        <v>--</v>
      </c>
      <c r="AF117" s="8" t="str">
        <f>IFERROR(VLOOKUP(A117,#REF!,44,0),"--")</f>
        <v>--</v>
      </c>
      <c r="AG117" s="8" t="str">
        <f>IFERROR(VLOOKUP(A117,#REF!,44,0),"--")</f>
        <v>--</v>
      </c>
      <c r="AH117" s="8" t="str">
        <f>IFERROR(VLOOKUP(A117,#REF!,44,0),"--")</f>
        <v>--</v>
      </c>
      <c r="AI117" s="8" t="str">
        <f>IFERROR(VLOOKUP(A117,#REF!,44,0),"--")</f>
        <v>--</v>
      </c>
      <c r="AJ117" s="8" t="str">
        <f>IFERROR(VLOOKUP(A117,#REF!,44,0),"--")</f>
        <v>--</v>
      </c>
      <c r="AK117" s="8" t="str">
        <f>IFERROR(VLOOKUP(A117,#REF!,44,0),"--")</f>
        <v>--</v>
      </c>
      <c r="AL117" s="8" t="str">
        <f>IFERROR(VLOOKUP(A117,#REF!,44,0),"--")</f>
        <v>--</v>
      </c>
      <c r="AM117" s="8" t="str">
        <f>IFERROR(VLOOKUP(A117,#REF!,44,0),"--")</f>
        <v>--</v>
      </c>
      <c r="AN117" s="8" t="str">
        <f>IFERROR(VLOOKUP(A117,#REF!,44,0),"--")</f>
        <v>--</v>
      </c>
      <c r="AO117" s="8">
        <f t="shared" si="5"/>
        <v>0</v>
      </c>
    </row>
    <row r="118" spans="1:41" x14ac:dyDescent="0.2">
      <c r="A118" s="4" t="s">
        <v>131</v>
      </c>
      <c r="B118" s="4" t="str">
        <f>IFERROR(VLOOKUP(A118,'Validation List'!$A:$O,10,0),"--")</f>
        <v>--</v>
      </c>
      <c r="C118" s="4" t="str">
        <f>IFERROR(VLOOKUP(A118,January!$A:$AS,41,0),"--")</f>
        <v>--</v>
      </c>
      <c r="D118" s="4" t="str">
        <f>IFERROR(VLOOKUP(A118,January!$A:$AS,42,0),"--")</f>
        <v>--</v>
      </c>
      <c r="E118" s="4" t="str">
        <f>IFERROR(VLOOKUP(A118,#REF!,41,0),"--")</f>
        <v>--</v>
      </c>
      <c r="F118" s="4" t="str">
        <f>IFERROR(VLOOKUP(A118,#REF!,42,0),"--")</f>
        <v>--</v>
      </c>
      <c r="G118" s="4" t="str">
        <f>IFERROR(VLOOKUP(A118,#REF!,41,0),"--")</f>
        <v>--</v>
      </c>
      <c r="H118" s="4" t="str">
        <f>IFERROR(VLOOKUP(A118,#REF!,42,0),"--")</f>
        <v>--</v>
      </c>
      <c r="I118" s="4" t="str">
        <f>IFERROR(VLOOKUP(A118,#REF!,41,0),"--")</f>
        <v>--</v>
      </c>
      <c r="J118" s="4" t="str">
        <f>IFERROR(VLOOKUP(A118,#REF!,42,0),"--")</f>
        <v>--</v>
      </c>
      <c r="K118" s="4" t="str">
        <f>IFERROR(VLOOKUP(A118,#REF!,41,0),"--")</f>
        <v>--</v>
      </c>
      <c r="L118" s="4" t="str">
        <f>IFERROR(VLOOKUP(A118,#REF!,42,0),"--")</f>
        <v>--</v>
      </c>
      <c r="M118" s="4" t="str">
        <f>IFERROR(VLOOKUP(A118,#REF!,41,0),"--")</f>
        <v>--</v>
      </c>
      <c r="N118" s="4" t="str">
        <f>IFERROR(VLOOKUP(A118,#REF!,42,0),"--")</f>
        <v>--</v>
      </c>
      <c r="O118" s="4" t="str">
        <f>IFERROR(VLOOKUP(A118,#REF!,41,0),"--")</f>
        <v>--</v>
      </c>
      <c r="P118" s="4" t="str">
        <f>IFERROR(VLOOKUP(A118,#REF!,42,0),"--")</f>
        <v>--</v>
      </c>
      <c r="Q118" s="4" t="str">
        <f>IFERROR(VLOOKUP(A118,#REF!,41,0),"--")</f>
        <v>--</v>
      </c>
      <c r="R118" s="4" t="str">
        <f>IFERROR(VLOOKUP(A118,#REF!,42,0),"--")</f>
        <v>--</v>
      </c>
      <c r="S118" s="4" t="str">
        <f>IFERROR(VLOOKUP(A118,#REF!,41,0),"--")</f>
        <v>--</v>
      </c>
      <c r="T118" s="4" t="str">
        <f>IFERROR(VLOOKUP(A118,#REF!,42,0),"--")</f>
        <v>--</v>
      </c>
      <c r="U118" s="4" t="str">
        <f>IFERROR(VLOOKUP(A118,#REF!,41,0),"--")</f>
        <v>--</v>
      </c>
      <c r="V118" s="4" t="str">
        <f>IFERROR(VLOOKUP(A118,#REF!,42,0),"--")</f>
        <v>--</v>
      </c>
      <c r="W118" s="4" t="str">
        <f>IFERROR(VLOOKUP(A118,#REF!,41,0),"--")</f>
        <v>--</v>
      </c>
      <c r="X118" s="4" t="str">
        <f>IFERROR(VLOOKUP(A118,#REF!,42,0),"--")</f>
        <v>--</v>
      </c>
      <c r="Y118" s="4" t="str">
        <f>IFERROR(VLOOKUP(A118,#REF!,41,0),"--")</f>
        <v>--</v>
      </c>
      <c r="Z118" s="4" t="str">
        <f>IFERROR(VLOOKUP(A118,#REF!,42,0),"--")</f>
        <v>--</v>
      </c>
      <c r="AA118" s="4">
        <f t="shared" si="3"/>
        <v>0</v>
      </c>
      <c r="AB118" s="4">
        <f t="shared" si="4"/>
        <v>0</v>
      </c>
      <c r="AC118" s="8" t="str">
        <f>IFERROR(VLOOKUP(A118,January!$A:$AR,44,0),"--")</f>
        <v>--</v>
      </c>
      <c r="AD118" s="8" t="str">
        <f>IFERROR(VLOOKUP(A118,#REF!,44,0),"--")</f>
        <v>--</v>
      </c>
      <c r="AE118" s="8" t="str">
        <f>IFERROR(VLOOKUP(A118,#REF!,44,0),"--")</f>
        <v>--</v>
      </c>
      <c r="AF118" s="8" t="str">
        <f>IFERROR(VLOOKUP(A118,#REF!,44,0),"--")</f>
        <v>--</v>
      </c>
      <c r="AG118" s="8" t="str">
        <f>IFERROR(VLOOKUP(A118,#REF!,44,0),"--")</f>
        <v>--</v>
      </c>
      <c r="AH118" s="8" t="str">
        <f>IFERROR(VLOOKUP(A118,#REF!,44,0),"--")</f>
        <v>--</v>
      </c>
      <c r="AI118" s="8" t="str">
        <f>IFERROR(VLOOKUP(A118,#REF!,44,0),"--")</f>
        <v>--</v>
      </c>
      <c r="AJ118" s="8" t="str">
        <f>IFERROR(VLOOKUP(A118,#REF!,44,0),"--")</f>
        <v>--</v>
      </c>
      <c r="AK118" s="8" t="str">
        <f>IFERROR(VLOOKUP(A118,#REF!,44,0),"--")</f>
        <v>--</v>
      </c>
      <c r="AL118" s="8" t="str">
        <f>IFERROR(VLOOKUP(A118,#REF!,44,0),"--")</f>
        <v>--</v>
      </c>
      <c r="AM118" s="8" t="str">
        <f>IFERROR(VLOOKUP(A118,#REF!,44,0),"--")</f>
        <v>--</v>
      </c>
      <c r="AN118" s="8" t="str">
        <f>IFERROR(VLOOKUP(A118,#REF!,44,0),"--")</f>
        <v>--</v>
      </c>
      <c r="AO118" s="8">
        <f t="shared" si="5"/>
        <v>0</v>
      </c>
    </row>
    <row r="119" spans="1:41" x14ac:dyDescent="0.2">
      <c r="A119" s="4" t="s">
        <v>132</v>
      </c>
      <c r="B119" s="4" t="str">
        <f>IFERROR(VLOOKUP(A119,'Validation List'!$A:$O,10,0),"--")</f>
        <v>--</v>
      </c>
      <c r="C119" s="4" t="str">
        <f>IFERROR(VLOOKUP(A119,January!$A:$AS,41,0),"--")</f>
        <v>--</v>
      </c>
      <c r="D119" s="4" t="str">
        <f>IFERROR(VLOOKUP(A119,January!$A:$AS,42,0),"--")</f>
        <v>--</v>
      </c>
      <c r="E119" s="4" t="str">
        <f>IFERROR(VLOOKUP(A119,#REF!,41,0),"--")</f>
        <v>--</v>
      </c>
      <c r="F119" s="4" t="str">
        <f>IFERROR(VLOOKUP(A119,#REF!,42,0),"--")</f>
        <v>--</v>
      </c>
      <c r="G119" s="4" t="str">
        <f>IFERROR(VLOOKUP(A119,#REF!,41,0),"--")</f>
        <v>--</v>
      </c>
      <c r="H119" s="4" t="str">
        <f>IFERROR(VLOOKUP(A119,#REF!,42,0),"--")</f>
        <v>--</v>
      </c>
      <c r="I119" s="4" t="str">
        <f>IFERROR(VLOOKUP(A119,#REF!,41,0),"--")</f>
        <v>--</v>
      </c>
      <c r="J119" s="4" t="str">
        <f>IFERROR(VLOOKUP(A119,#REF!,42,0),"--")</f>
        <v>--</v>
      </c>
      <c r="K119" s="4" t="str">
        <f>IFERROR(VLOOKUP(A119,#REF!,41,0),"--")</f>
        <v>--</v>
      </c>
      <c r="L119" s="4" t="str">
        <f>IFERROR(VLOOKUP(A119,#REF!,42,0),"--")</f>
        <v>--</v>
      </c>
      <c r="M119" s="4" t="str">
        <f>IFERROR(VLOOKUP(A119,#REF!,41,0),"--")</f>
        <v>--</v>
      </c>
      <c r="N119" s="4" t="str">
        <f>IFERROR(VLOOKUP(A119,#REF!,42,0),"--")</f>
        <v>--</v>
      </c>
      <c r="O119" s="4" t="str">
        <f>IFERROR(VLOOKUP(A119,#REF!,41,0),"--")</f>
        <v>--</v>
      </c>
      <c r="P119" s="4" t="str">
        <f>IFERROR(VLOOKUP(A119,#REF!,42,0),"--")</f>
        <v>--</v>
      </c>
      <c r="Q119" s="4" t="str">
        <f>IFERROR(VLOOKUP(A119,#REF!,41,0),"--")</f>
        <v>--</v>
      </c>
      <c r="R119" s="4" t="str">
        <f>IFERROR(VLOOKUP(A119,#REF!,42,0),"--")</f>
        <v>--</v>
      </c>
      <c r="S119" s="4" t="str">
        <f>IFERROR(VLOOKUP(A119,#REF!,41,0),"--")</f>
        <v>--</v>
      </c>
      <c r="T119" s="4" t="str">
        <f>IFERROR(VLOOKUP(A119,#REF!,42,0),"--")</f>
        <v>--</v>
      </c>
      <c r="U119" s="4" t="str">
        <f>IFERROR(VLOOKUP(A119,#REF!,41,0),"--")</f>
        <v>--</v>
      </c>
      <c r="V119" s="4" t="str">
        <f>IFERROR(VLOOKUP(A119,#REF!,42,0),"--")</f>
        <v>--</v>
      </c>
      <c r="W119" s="4" t="str">
        <f>IFERROR(VLOOKUP(A119,#REF!,41,0),"--")</f>
        <v>--</v>
      </c>
      <c r="X119" s="4" t="str">
        <f>IFERROR(VLOOKUP(A119,#REF!,42,0),"--")</f>
        <v>--</v>
      </c>
      <c r="Y119" s="4" t="str">
        <f>IFERROR(VLOOKUP(A119,#REF!,41,0),"--")</f>
        <v>--</v>
      </c>
      <c r="Z119" s="4" t="str">
        <f>IFERROR(VLOOKUP(A119,#REF!,42,0),"--")</f>
        <v>--</v>
      </c>
      <c r="AA119" s="4">
        <f t="shared" si="3"/>
        <v>0</v>
      </c>
      <c r="AB119" s="4">
        <f t="shared" si="4"/>
        <v>0</v>
      </c>
      <c r="AC119" s="8" t="str">
        <f>IFERROR(VLOOKUP(A119,January!$A:$AR,44,0),"--")</f>
        <v>--</v>
      </c>
      <c r="AD119" s="8" t="str">
        <f>IFERROR(VLOOKUP(A119,#REF!,44,0),"--")</f>
        <v>--</v>
      </c>
      <c r="AE119" s="8" t="str">
        <f>IFERROR(VLOOKUP(A119,#REF!,44,0),"--")</f>
        <v>--</v>
      </c>
      <c r="AF119" s="8" t="str">
        <f>IFERROR(VLOOKUP(A119,#REF!,44,0),"--")</f>
        <v>--</v>
      </c>
      <c r="AG119" s="8" t="str">
        <f>IFERROR(VLOOKUP(A119,#REF!,44,0),"--")</f>
        <v>--</v>
      </c>
      <c r="AH119" s="8" t="str">
        <f>IFERROR(VLOOKUP(A119,#REF!,44,0),"--")</f>
        <v>--</v>
      </c>
      <c r="AI119" s="8" t="str">
        <f>IFERROR(VLOOKUP(A119,#REF!,44,0),"--")</f>
        <v>--</v>
      </c>
      <c r="AJ119" s="8" t="str">
        <f>IFERROR(VLOOKUP(A119,#REF!,44,0),"--")</f>
        <v>--</v>
      </c>
      <c r="AK119" s="8" t="str">
        <f>IFERROR(VLOOKUP(A119,#REF!,44,0),"--")</f>
        <v>--</v>
      </c>
      <c r="AL119" s="8" t="str">
        <f>IFERROR(VLOOKUP(A119,#REF!,44,0),"--")</f>
        <v>--</v>
      </c>
      <c r="AM119" s="8" t="str">
        <f>IFERROR(VLOOKUP(A119,#REF!,44,0),"--")</f>
        <v>--</v>
      </c>
      <c r="AN119" s="8" t="str">
        <f>IFERROR(VLOOKUP(A119,#REF!,44,0),"--")</f>
        <v>--</v>
      </c>
      <c r="AO119" s="8">
        <f t="shared" si="5"/>
        <v>0</v>
      </c>
    </row>
    <row r="120" spans="1:41" x14ac:dyDescent="0.2">
      <c r="A120" s="4" t="s">
        <v>133</v>
      </c>
      <c r="B120" s="4" t="str">
        <f>IFERROR(VLOOKUP(A120,'Validation List'!$A:$O,10,0),"--")</f>
        <v>--</v>
      </c>
      <c r="C120" s="4" t="str">
        <f>IFERROR(VLOOKUP(A120,January!$A:$AS,41,0),"--")</f>
        <v>--</v>
      </c>
      <c r="D120" s="4" t="str">
        <f>IFERROR(VLOOKUP(A120,January!$A:$AS,42,0),"--")</f>
        <v>--</v>
      </c>
      <c r="E120" s="4" t="str">
        <f>IFERROR(VLOOKUP(A120,#REF!,41,0),"--")</f>
        <v>--</v>
      </c>
      <c r="F120" s="4" t="str">
        <f>IFERROR(VLOOKUP(A120,#REF!,42,0),"--")</f>
        <v>--</v>
      </c>
      <c r="G120" s="4" t="str">
        <f>IFERROR(VLOOKUP(A120,#REF!,41,0),"--")</f>
        <v>--</v>
      </c>
      <c r="H120" s="4" t="str">
        <f>IFERROR(VLOOKUP(A120,#REF!,42,0),"--")</f>
        <v>--</v>
      </c>
      <c r="I120" s="4" t="str">
        <f>IFERROR(VLOOKUP(A120,#REF!,41,0),"--")</f>
        <v>--</v>
      </c>
      <c r="J120" s="4" t="str">
        <f>IFERROR(VLOOKUP(A120,#REF!,42,0),"--")</f>
        <v>--</v>
      </c>
      <c r="K120" s="4" t="str">
        <f>IFERROR(VLOOKUP(A120,#REF!,41,0),"--")</f>
        <v>--</v>
      </c>
      <c r="L120" s="4" t="str">
        <f>IFERROR(VLOOKUP(A120,#REF!,42,0),"--")</f>
        <v>--</v>
      </c>
      <c r="M120" s="4" t="str">
        <f>IFERROR(VLOOKUP(A120,#REF!,41,0),"--")</f>
        <v>--</v>
      </c>
      <c r="N120" s="4" t="str">
        <f>IFERROR(VLOOKUP(A120,#REF!,42,0),"--")</f>
        <v>--</v>
      </c>
      <c r="O120" s="4" t="str">
        <f>IFERROR(VLOOKUP(A120,#REF!,41,0),"--")</f>
        <v>--</v>
      </c>
      <c r="P120" s="4" t="str">
        <f>IFERROR(VLOOKUP(A120,#REF!,42,0),"--")</f>
        <v>--</v>
      </c>
      <c r="Q120" s="4" t="str">
        <f>IFERROR(VLOOKUP(A120,#REF!,41,0),"--")</f>
        <v>--</v>
      </c>
      <c r="R120" s="4" t="str">
        <f>IFERROR(VLOOKUP(A120,#REF!,42,0),"--")</f>
        <v>--</v>
      </c>
      <c r="S120" s="4" t="str">
        <f>IFERROR(VLOOKUP(A120,#REF!,41,0),"--")</f>
        <v>--</v>
      </c>
      <c r="T120" s="4" t="str">
        <f>IFERROR(VLOOKUP(A120,#REF!,42,0),"--")</f>
        <v>--</v>
      </c>
      <c r="U120" s="4" t="str">
        <f>IFERROR(VLOOKUP(A120,#REF!,41,0),"--")</f>
        <v>--</v>
      </c>
      <c r="V120" s="4" t="str">
        <f>IFERROR(VLOOKUP(A120,#REF!,42,0),"--")</f>
        <v>--</v>
      </c>
      <c r="W120" s="4" t="str">
        <f>IFERROR(VLOOKUP(A120,#REF!,41,0),"--")</f>
        <v>--</v>
      </c>
      <c r="X120" s="4" t="str">
        <f>IFERROR(VLOOKUP(A120,#REF!,42,0),"--")</f>
        <v>--</v>
      </c>
      <c r="Y120" s="4" t="str">
        <f>IFERROR(VLOOKUP(A120,#REF!,41,0),"--")</f>
        <v>--</v>
      </c>
      <c r="Z120" s="4" t="str">
        <f>IFERROR(VLOOKUP(A120,#REF!,42,0),"--")</f>
        <v>--</v>
      </c>
      <c r="AA120" s="4">
        <f t="shared" si="3"/>
        <v>0</v>
      </c>
      <c r="AB120" s="4">
        <f t="shared" si="4"/>
        <v>0</v>
      </c>
      <c r="AC120" s="8" t="str">
        <f>IFERROR(VLOOKUP(A120,January!$A:$AR,44,0),"--")</f>
        <v>--</v>
      </c>
      <c r="AD120" s="8" t="str">
        <f>IFERROR(VLOOKUP(A120,#REF!,44,0),"--")</f>
        <v>--</v>
      </c>
      <c r="AE120" s="8" t="str">
        <f>IFERROR(VLOOKUP(A120,#REF!,44,0),"--")</f>
        <v>--</v>
      </c>
      <c r="AF120" s="8" t="str">
        <f>IFERROR(VLOOKUP(A120,#REF!,44,0),"--")</f>
        <v>--</v>
      </c>
      <c r="AG120" s="8" t="str">
        <f>IFERROR(VLOOKUP(A120,#REF!,44,0),"--")</f>
        <v>--</v>
      </c>
      <c r="AH120" s="8" t="str">
        <f>IFERROR(VLOOKUP(A120,#REF!,44,0),"--")</f>
        <v>--</v>
      </c>
      <c r="AI120" s="8" t="str">
        <f>IFERROR(VLOOKUP(A120,#REF!,44,0),"--")</f>
        <v>--</v>
      </c>
      <c r="AJ120" s="8" t="str">
        <f>IFERROR(VLOOKUP(A120,#REF!,44,0),"--")</f>
        <v>--</v>
      </c>
      <c r="AK120" s="8" t="str">
        <f>IFERROR(VLOOKUP(A120,#REF!,44,0),"--")</f>
        <v>--</v>
      </c>
      <c r="AL120" s="8" t="str">
        <f>IFERROR(VLOOKUP(A120,#REF!,44,0),"--")</f>
        <v>--</v>
      </c>
      <c r="AM120" s="8" t="str">
        <f>IFERROR(VLOOKUP(A120,#REF!,44,0),"--")</f>
        <v>--</v>
      </c>
      <c r="AN120" s="8" t="str">
        <f>IFERROR(VLOOKUP(A120,#REF!,44,0),"--")</f>
        <v>--</v>
      </c>
      <c r="AO120" s="8">
        <f t="shared" si="5"/>
        <v>0</v>
      </c>
    </row>
    <row r="121" spans="1:41" x14ac:dyDescent="0.2">
      <c r="A121" s="4" t="s">
        <v>134</v>
      </c>
      <c r="B121" s="4">
        <f>IFERROR(VLOOKUP(A121,'Validation List'!$A:$O,10,0),"--")</f>
        <v>0.5625</v>
      </c>
      <c r="C121" s="4" t="str">
        <f>IFERROR(VLOOKUP(A121,January!$A:$AS,41,0),"--")</f>
        <v>--</v>
      </c>
      <c r="D121" s="4" t="str">
        <f>IFERROR(VLOOKUP(A121,January!$A:$AS,42,0),"--")</f>
        <v>--</v>
      </c>
      <c r="E121" s="4" t="str">
        <f>IFERROR(VLOOKUP(A121,#REF!,41,0),"--")</f>
        <v>--</v>
      </c>
      <c r="F121" s="4" t="str">
        <f>IFERROR(VLOOKUP(A121,#REF!,42,0),"--")</f>
        <v>--</v>
      </c>
      <c r="G121" s="4" t="str">
        <f>IFERROR(VLOOKUP(A121,#REF!,41,0),"--")</f>
        <v>--</v>
      </c>
      <c r="H121" s="4" t="str">
        <f>IFERROR(VLOOKUP(A121,#REF!,42,0),"--")</f>
        <v>--</v>
      </c>
      <c r="I121" s="4" t="str">
        <f>IFERROR(VLOOKUP(A121,#REF!,41,0),"--")</f>
        <v>--</v>
      </c>
      <c r="J121" s="4" t="str">
        <f>IFERROR(VLOOKUP(A121,#REF!,42,0),"--")</f>
        <v>--</v>
      </c>
      <c r="K121" s="4" t="str">
        <f>IFERROR(VLOOKUP(A121,#REF!,41,0),"--")</f>
        <v>--</v>
      </c>
      <c r="L121" s="4" t="str">
        <f>IFERROR(VLOOKUP(A121,#REF!,42,0),"--")</f>
        <v>--</v>
      </c>
      <c r="M121" s="4" t="str">
        <f>IFERROR(VLOOKUP(A121,#REF!,41,0),"--")</f>
        <v>--</v>
      </c>
      <c r="N121" s="4" t="str">
        <f>IFERROR(VLOOKUP(A121,#REF!,42,0),"--")</f>
        <v>--</v>
      </c>
      <c r="O121" s="4" t="str">
        <f>IFERROR(VLOOKUP(A121,#REF!,41,0),"--")</f>
        <v>--</v>
      </c>
      <c r="P121" s="4" t="str">
        <f>IFERROR(VLOOKUP(A121,#REF!,42,0),"--")</f>
        <v>--</v>
      </c>
      <c r="Q121" s="4" t="str">
        <f>IFERROR(VLOOKUP(A121,#REF!,41,0),"--")</f>
        <v>--</v>
      </c>
      <c r="R121" s="4" t="str">
        <f>IFERROR(VLOOKUP(A121,#REF!,42,0),"--")</f>
        <v>--</v>
      </c>
      <c r="S121" s="4" t="str">
        <f>IFERROR(VLOOKUP(A121,#REF!,41,0),"--")</f>
        <v>--</v>
      </c>
      <c r="T121" s="4" t="str">
        <f>IFERROR(VLOOKUP(A121,#REF!,42,0),"--")</f>
        <v>--</v>
      </c>
      <c r="U121" s="4" t="str">
        <f>IFERROR(VLOOKUP(A121,#REF!,41,0),"--")</f>
        <v>--</v>
      </c>
      <c r="V121" s="4" t="str">
        <f>IFERROR(VLOOKUP(A121,#REF!,42,0),"--")</f>
        <v>--</v>
      </c>
      <c r="W121" s="4" t="str">
        <f>IFERROR(VLOOKUP(A121,#REF!,41,0),"--")</f>
        <v>--</v>
      </c>
      <c r="X121" s="4" t="str">
        <f>IFERROR(VLOOKUP(A121,#REF!,42,0),"--")</f>
        <v>--</v>
      </c>
      <c r="Y121" s="4" t="str">
        <f>IFERROR(VLOOKUP(A121,#REF!,41,0),"--")</f>
        <v>--</v>
      </c>
      <c r="Z121" s="4" t="str">
        <f>IFERROR(VLOOKUP(A121,#REF!,42,0),"--")</f>
        <v>--</v>
      </c>
      <c r="AA121" s="4">
        <f t="shared" si="3"/>
        <v>0</v>
      </c>
      <c r="AB121" s="4">
        <f t="shared" si="4"/>
        <v>0</v>
      </c>
      <c r="AC121" s="8" t="str">
        <f>IFERROR(VLOOKUP(A121,January!$A:$AR,44,0),"--")</f>
        <v>--</v>
      </c>
      <c r="AD121" s="8" t="str">
        <f>IFERROR(VLOOKUP(A121,#REF!,44,0),"--")</f>
        <v>--</v>
      </c>
      <c r="AE121" s="8" t="str">
        <f>IFERROR(VLOOKUP(A121,#REF!,44,0),"--")</f>
        <v>--</v>
      </c>
      <c r="AF121" s="8" t="str">
        <f>IFERROR(VLOOKUP(A121,#REF!,44,0),"--")</f>
        <v>--</v>
      </c>
      <c r="AG121" s="8" t="str">
        <f>IFERROR(VLOOKUP(A121,#REF!,44,0),"--")</f>
        <v>--</v>
      </c>
      <c r="AH121" s="8" t="str">
        <f>IFERROR(VLOOKUP(A121,#REF!,44,0),"--")</f>
        <v>--</v>
      </c>
      <c r="AI121" s="8" t="str">
        <f>IFERROR(VLOOKUP(A121,#REF!,44,0),"--")</f>
        <v>--</v>
      </c>
      <c r="AJ121" s="8" t="str">
        <f>IFERROR(VLOOKUP(A121,#REF!,44,0),"--")</f>
        <v>--</v>
      </c>
      <c r="AK121" s="8" t="str">
        <f>IFERROR(VLOOKUP(A121,#REF!,44,0),"--")</f>
        <v>--</v>
      </c>
      <c r="AL121" s="8" t="str">
        <f>IFERROR(VLOOKUP(A121,#REF!,44,0),"--")</f>
        <v>--</v>
      </c>
      <c r="AM121" s="8" t="str">
        <f>IFERROR(VLOOKUP(A121,#REF!,44,0),"--")</f>
        <v>--</v>
      </c>
      <c r="AN121" s="8" t="str">
        <f>IFERROR(VLOOKUP(A121,#REF!,44,0),"--")</f>
        <v>--</v>
      </c>
      <c r="AO121" s="8">
        <f t="shared" si="5"/>
        <v>0</v>
      </c>
    </row>
    <row r="122" spans="1:41" x14ac:dyDescent="0.2">
      <c r="A122" s="4" t="s">
        <v>135</v>
      </c>
      <c r="B122" s="4" t="str">
        <f>IFERROR(VLOOKUP(A122,'Validation List'!$A:$O,10,0),"--")</f>
        <v>--</v>
      </c>
      <c r="C122" s="4" t="str">
        <f>IFERROR(VLOOKUP(A122,January!$A:$AS,41,0),"--")</f>
        <v>--</v>
      </c>
      <c r="D122" s="4" t="str">
        <f>IFERROR(VLOOKUP(A122,January!$A:$AS,42,0),"--")</f>
        <v>--</v>
      </c>
      <c r="E122" s="4" t="str">
        <f>IFERROR(VLOOKUP(A122,#REF!,41,0),"--")</f>
        <v>--</v>
      </c>
      <c r="F122" s="4" t="str">
        <f>IFERROR(VLOOKUP(A122,#REF!,42,0),"--")</f>
        <v>--</v>
      </c>
      <c r="G122" s="4" t="str">
        <f>IFERROR(VLOOKUP(A122,#REF!,41,0),"--")</f>
        <v>--</v>
      </c>
      <c r="H122" s="4" t="str">
        <f>IFERROR(VLOOKUP(A122,#REF!,42,0),"--")</f>
        <v>--</v>
      </c>
      <c r="I122" s="4" t="str">
        <f>IFERROR(VLOOKUP(A122,#REF!,41,0),"--")</f>
        <v>--</v>
      </c>
      <c r="J122" s="4" t="str">
        <f>IFERROR(VLOOKUP(A122,#REF!,42,0),"--")</f>
        <v>--</v>
      </c>
      <c r="K122" s="4" t="str">
        <f>IFERROR(VLOOKUP(A122,#REF!,41,0),"--")</f>
        <v>--</v>
      </c>
      <c r="L122" s="4" t="str">
        <f>IFERROR(VLOOKUP(A122,#REF!,42,0),"--")</f>
        <v>--</v>
      </c>
      <c r="M122" s="4" t="str">
        <f>IFERROR(VLOOKUP(A122,#REF!,41,0),"--")</f>
        <v>--</v>
      </c>
      <c r="N122" s="4" t="str">
        <f>IFERROR(VLOOKUP(A122,#REF!,42,0),"--")</f>
        <v>--</v>
      </c>
      <c r="O122" s="4" t="str">
        <f>IFERROR(VLOOKUP(A122,#REF!,41,0),"--")</f>
        <v>--</v>
      </c>
      <c r="P122" s="4" t="str">
        <f>IFERROR(VLOOKUP(A122,#REF!,42,0),"--")</f>
        <v>--</v>
      </c>
      <c r="Q122" s="4" t="str">
        <f>IFERROR(VLOOKUP(A122,#REF!,41,0),"--")</f>
        <v>--</v>
      </c>
      <c r="R122" s="4" t="str">
        <f>IFERROR(VLOOKUP(A122,#REF!,42,0),"--")</f>
        <v>--</v>
      </c>
      <c r="S122" s="4" t="str">
        <f>IFERROR(VLOOKUP(A122,#REF!,41,0),"--")</f>
        <v>--</v>
      </c>
      <c r="T122" s="4" t="str">
        <f>IFERROR(VLOOKUP(A122,#REF!,42,0),"--")</f>
        <v>--</v>
      </c>
      <c r="U122" s="4" t="str">
        <f>IFERROR(VLOOKUP(A122,#REF!,41,0),"--")</f>
        <v>--</v>
      </c>
      <c r="V122" s="4" t="str">
        <f>IFERROR(VLOOKUP(A122,#REF!,42,0),"--")</f>
        <v>--</v>
      </c>
      <c r="W122" s="4" t="str">
        <f>IFERROR(VLOOKUP(A122,#REF!,41,0),"--")</f>
        <v>--</v>
      </c>
      <c r="X122" s="4" t="str">
        <f>IFERROR(VLOOKUP(A122,#REF!,42,0),"--")</f>
        <v>--</v>
      </c>
      <c r="Y122" s="4" t="str">
        <f>IFERROR(VLOOKUP(A122,#REF!,41,0),"--")</f>
        <v>--</v>
      </c>
      <c r="Z122" s="4" t="str">
        <f>IFERROR(VLOOKUP(A122,#REF!,42,0),"--")</f>
        <v>--</v>
      </c>
      <c r="AA122" s="4">
        <f t="shared" si="3"/>
        <v>0</v>
      </c>
      <c r="AB122" s="4">
        <f t="shared" si="4"/>
        <v>0</v>
      </c>
      <c r="AC122" s="8" t="str">
        <f>IFERROR(VLOOKUP(A122,January!$A:$AR,44,0),"--")</f>
        <v>--</v>
      </c>
      <c r="AD122" s="8" t="str">
        <f>IFERROR(VLOOKUP(A122,#REF!,44,0),"--")</f>
        <v>--</v>
      </c>
      <c r="AE122" s="8" t="str">
        <f>IFERROR(VLOOKUP(A122,#REF!,44,0),"--")</f>
        <v>--</v>
      </c>
      <c r="AF122" s="8" t="str">
        <f>IFERROR(VLOOKUP(A122,#REF!,44,0),"--")</f>
        <v>--</v>
      </c>
      <c r="AG122" s="8" t="str">
        <f>IFERROR(VLOOKUP(A122,#REF!,44,0),"--")</f>
        <v>--</v>
      </c>
      <c r="AH122" s="8" t="str">
        <f>IFERROR(VLOOKUP(A122,#REF!,44,0),"--")</f>
        <v>--</v>
      </c>
      <c r="AI122" s="8" t="str">
        <f>IFERROR(VLOOKUP(A122,#REF!,44,0),"--")</f>
        <v>--</v>
      </c>
      <c r="AJ122" s="8" t="str">
        <f>IFERROR(VLOOKUP(A122,#REF!,44,0),"--")</f>
        <v>--</v>
      </c>
      <c r="AK122" s="8" t="str">
        <f>IFERROR(VLOOKUP(A122,#REF!,44,0),"--")</f>
        <v>--</v>
      </c>
      <c r="AL122" s="8" t="str">
        <f>IFERROR(VLOOKUP(A122,#REF!,44,0),"--")</f>
        <v>--</v>
      </c>
      <c r="AM122" s="8" t="str">
        <f>IFERROR(VLOOKUP(A122,#REF!,44,0),"--")</f>
        <v>--</v>
      </c>
      <c r="AN122" s="8" t="str">
        <f>IFERROR(VLOOKUP(A122,#REF!,44,0),"--")</f>
        <v>--</v>
      </c>
      <c r="AO122" s="8">
        <f t="shared" si="5"/>
        <v>0</v>
      </c>
    </row>
    <row r="123" spans="1:41" x14ac:dyDescent="0.2">
      <c r="A123" s="4" t="s">
        <v>136</v>
      </c>
      <c r="B123" s="4" t="str">
        <f>IFERROR(VLOOKUP(A123,'Validation List'!$A:$O,10,0),"--")</f>
        <v>--</v>
      </c>
      <c r="C123" s="4" t="str">
        <f>IFERROR(VLOOKUP(A123,January!$A:$AS,41,0),"--")</f>
        <v>--</v>
      </c>
      <c r="D123" s="4" t="str">
        <f>IFERROR(VLOOKUP(A123,January!$A:$AS,42,0),"--")</f>
        <v>--</v>
      </c>
      <c r="E123" s="4" t="str">
        <f>IFERROR(VLOOKUP(A123,#REF!,41,0),"--")</f>
        <v>--</v>
      </c>
      <c r="F123" s="4" t="str">
        <f>IFERROR(VLOOKUP(A123,#REF!,42,0),"--")</f>
        <v>--</v>
      </c>
      <c r="G123" s="4" t="str">
        <f>IFERROR(VLOOKUP(A123,#REF!,41,0),"--")</f>
        <v>--</v>
      </c>
      <c r="H123" s="4" t="str">
        <f>IFERROR(VLOOKUP(A123,#REF!,42,0),"--")</f>
        <v>--</v>
      </c>
      <c r="I123" s="4" t="str">
        <f>IFERROR(VLOOKUP(A123,#REF!,41,0),"--")</f>
        <v>--</v>
      </c>
      <c r="J123" s="4" t="str">
        <f>IFERROR(VLOOKUP(A123,#REF!,42,0),"--")</f>
        <v>--</v>
      </c>
      <c r="K123" s="4" t="str">
        <f>IFERROR(VLOOKUP(A123,#REF!,41,0),"--")</f>
        <v>--</v>
      </c>
      <c r="L123" s="4" t="str">
        <f>IFERROR(VLOOKUP(A123,#REF!,42,0),"--")</f>
        <v>--</v>
      </c>
      <c r="M123" s="4" t="str">
        <f>IFERROR(VLOOKUP(A123,#REF!,41,0),"--")</f>
        <v>--</v>
      </c>
      <c r="N123" s="4" t="str">
        <f>IFERROR(VLOOKUP(A123,#REF!,42,0),"--")</f>
        <v>--</v>
      </c>
      <c r="O123" s="4" t="str">
        <f>IFERROR(VLOOKUP(A123,#REF!,41,0),"--")</f>
        <v>--</v>
      </c>
      <c r="P123" s="4" t="str">
        <f>IFERROR(VLOOKUP(A123,#REF!,42,0),"--")</f>
        <v>--</v>
      </c>
      <c r="Q123" s="4" t="str">
        <f>IFERROR(VLOOKUP(A123,#REF!,41,0),"--")</f>
        <v>--</v>
      </c>
      <c r="R123" s="4" t="str">
        <f>IFERROR(VLOOKUP(A123,#REF!,42,0),"--")</f>
        <v>--</v>
      </c>
      <c r="S123" s="4" t="str">
        <f>IFERROR(VLOOKUP(A123,#REF!,41,0),"--")</f>
        <v>--</v>
      </c>
      <c r="T123" s="4" t="str">
        <f>IFERROR(VLOOKUP(A123,#REF!,42,0),"--")</f>
        <v>--</v>
      </c>
      <c r="U123" s="4" t="str">
        <f>IFERROR(VLOOKUP(A123,#REF!,41,0),"--")</f>
        <v>--</v>
      </c>
      <c r="V123" s="4" t="str">
        <f>IFERROR(VLOOKUP(A123,#REF!,42,0),"--")</f>
        <v>--</v>
      </c>
      <c r="W123" s="4" t="str">
        <f>IFERROR(VLOOKUP(A123,#REF!,41,0),"--")</f>
        <v>--</v>
      </c>
      <c r="X123" s="4" t="str">
        <f>IFERROR(VLOOKUP(A123,#REF!,42,0),"--")</f>
        <v>--</v>
      </c>
      <c r="Y123" s="4" t="str">
        <f>IFERROR(VLOOKUP(A123,#REF!,41,0),"--")</f>
        <v>--</v>
      </c>
      <c r="Z123" s="4" t="str">
        <f>IFERROR(VLOOKUP(A123,#REF!,42,0),"--")</f>
        <v>--</v>
      </c>
      <c r="AA123" s="4">
        <f t="shared" si="3"/>
        <v>0</v>
      </c>
      <c r="AB123" s="4">
        <f t="shared" si="4"/>
        <v>0</v>
      </c>
      <c r="AC123" s="8" t="str">
        <f>IFERROR(VLOOKUP(A123,January!$A:$AR,44,0),"--")</f>
        <v>--</v>
      </c>
      <c r="AD123" s="8" t="str">
        <f>IFERROR(VLOOKUP(A123,#REF!,44,0),"--")</f>
        <v>--</v>
      </c>
      <c r="AE123" s="8" t="str">
        <f>IFERROR(VLOOKUP(A123,#REF!,44,0),"--")</f>
        <v>--</v>
      </c>
      <c r="AF123" s="8" t="str">
        <f>IFERROR(VLOOKUP(A123,#REF!,44,0),"--")</f>
        <v>--</v>
      </c>
      <c r="AG123" s="8" t="str">
        <f>IFERROR(VLOOKUP(A123,#REF!,44,0),"--")</f>
        <v>--</v>
      </c>
      <c r="AH123" s="8" t="str">
        <f>IFERROR(VLOOKUP(A123,#REF!,44,0),"--")</f>
        <v>--</v>
      </c>
      <c r="AI123" s="8" t="str">
        <f>IFERROR(VLOOKUP(A123,#REF!,44,0),"--")</f>
        <v>--</v>
      </c>
      <c r="AJ123" s="8" t="str">
        <f>IFERROR(VLOOKUP(A123,#REF!,44,0),"--")</f>
        <v>--</v>
      </c>
      <c r="AK123" s="8" t="str">
        <f>IFERROR(VLOOKUP(A123,#REF!,44,0),"--")</f>
        <v>--</v>
      </c>
      <c r="AL123" s="8" t="str">
        <f>IFERROR(VLOOKUP(A123,#REF!,44,0),"--")</f>
        <v>--</v>
      </c>
      <c r="AM123" s="8" t="str">
        <f>IFERROR(VLOOKUP(A123,#REF!,44,0),"--")</f>
        <v>--</v>
      </c>
      <c r="AN123" s="8" t="str">
        <f>IFERROR(VLOOKUP(A123,#REF!,44,0),"--")</f>
        <v>--</v>
      </c>
      <c r="AO123" s="8">
        <f t="shared" si="5"/>
        <v>0</v>
      </c>
    </row>
    <row r="124" spans="1:41" x14ac:dyDescent="0.2">
      <c r="A124" s="4" t="s">
        <v>137</v>
      </c>
      <c r="B124" s="4" t="str">
        <f>IFERROR(VLOOKUP(A124,'Validation List'!$A:$O,10,0),"--")</f>
        <v>--</v>
      </c>
      <c r="C124" s="4" t="str">
        <f>IFERROR(VLOOKUP(A124,January!$A:$AS,41,0),"--")</f>
        <v>--</v>
      </c>
      <c r="D124" s="4" t="str">
        <f>IFERROR(VLOOKUP(A124,January!$A:$AS,42,0),"--")</f>
        <v>--</v>
      </c>
      <c r="E124" s="4" t="str">
        <f>IFERROR(VLOOKUP(A124,#REF!,41,0),"--")</f>
        <v>--</v>
      </c>
      <c r="F124" s="4" t="str">
        <f>IFERROR(VLOOKUP(A124,#REF!,42,0),"--")</f>
        <v>--</v>
      </c>
      <c r="G124" s="4" t="str">
        <f>IFERROR(VLOOKUP(A124,#REF!,41,0),"--")</f>
        <v>--</v>
      </c>
      <c r="H124" s="4" t="str">
        <f>IFERROR(VLOOKUP(A124,#REF!,42,0),"--")</f>
        <v>--</v>
      </c>
      <c r="I124" s="4" t="str">
        <f>IFERROR(VLOOKUP(A124,#REF!,41,0),"--")</f>
        <v>--</v>
      </c>
      <c r="J124" s="4" t="str">
        <f>IFERROR(VLOOKUP(A124,#REF!,42,0),"--")</f>
        <v>--</v>
      </c>
      <c r="K124" s="4" t="str">
        <f>IFERROR(VLOOKUP(A124,#REF!,41,0),"--")</f>
        <v>--</v>
      </c>
      <c r="L124" s="4" t="str">
        <f>IFERROR(VLOOKUP(A124,#REF!,42,0),"--")</f>
        <v>--</v>
      </c>
      <c r="M124" s="4" t="str">
        <f>IFERROR(VLOOKUP(A124,#REF!,41,0),"--")</f>
        <v>--</v>
      </c>
      <c r="N124" s="4" t="str">
        <f>IFERROR(VLOOKUP(A124,#REF!,42,0),"--")</f>
        <v>--</v>
      </c>
      <c r="O124" s="4" t="str">
        <f>IFERROR(VLOOKUP(A124,#REF!,41,0),"--")</f>
        <v>--</v>
      </c>
      <c r="P124" s="4" t="str">
        <f>IFERROR(VLOOKUP(A124,#REF!,42,0),"--")</f>
        <v>--</v>
      </c>
      <c r="Q124" s="4" t="str">
        <f>IFERROR(VLOOKUP(A124,#REF!,41,0),"--")</f>
        <v>--</v>
      </c>
      <c r="R124" s="4" t="str">
        <f>IFERROR(VLOOKUP(A124,#REF!,42,0),"--")</f>
        <v>--</v>
      </c>
      <c r="S124" s="4" t="str">
        <f>IFERROR(VLOOKUP(A124,#REF!,41,0),"--")</f>
        <v>--</v>
      </c>
      <c r="T124" s="4" t="str">
        <f>IFERROR(VLOOKUP(A124,#REF!,42,0),"--")</f>
        <v>--</v>
      </c>
      <c r="U124" s="4" t="str">
        <f>IFERROR(VLOOKUP(A124,#REF!,41,0),"--")</f>
        <v>--</v>
      </c>
      <c r="V124" s="4" t="str">
        <f>IFERROR(VLOOKUP(A124,#REF!,42,0),"--")</f>
        <v>--</v>
      </c>
      <c r="W124" s="4" t="str">
        <f>IFERROR(VLOOKUP(A124,#REF!,41,0),"--")</f>
        <v>--</v>
      </c>
      <c r="X124" s="4" t="str">
        <f>IFERROR(VLOOKUP(A124,#REF!,42,0),"--")</f>
        <v>--</v>
      </c>
      <c r="Y124" s="4" t="str">
        <f>IFERROR(VLOOKUP(A124,#REF!,41,0),"--")</f>
        <v>--</v>
      </c>
      <c r="Z124" s="4" t="str">
        <f>IFERROR(VLOOKUP(A124,#REF!,42,0),"--")</f>
        <v>--</v>
      </c>
      <c r="AA124" s="4">
        <f t="shared" si="3"/>
        <v>0</v>
      </c>
      <c r="AB124" s="4">
        <f t="shared" si="4"/>
        <v>0</v>
      </c>
      <c r="AC124" s="8" t="str">
        <f>IFERROR(VLOOKUP(A124,January!$A:$AR,44,0),"--")</f>
        <v>--</v>
      </c>
      <c r="AD124" s="8" t="str">
        <f>IFERROR(VLOOKUP(A124,#REF!,44,0),"--")</f>
        <v>--</v>
      </c>
      <c r="AE124" s="8" t="str">
        <f>IFERROR(VLOOKUP(A124,#REF!,44,0),"--")</f>
        <v>--</v>
      </c>
      <c r="AF124" s="8" t="str">
        <f>IFERROR(VLOOKUP(A124,#REF!,44,0),"--")</f>
        <v>--</v>
      </c>
      <c r="AG124" s="8" t="str">
        <f>IFERROR(VLOOKUP(A124,#REF!,44,0),"--")</f>
        <v>--</v>
      </c>
      <c r="AH124" s="8" t="str">
        <f>IFERROR(VLOOKUP(A124,#REF!,44,0),"--")</f>
        <v>--</v>
      </c>
      <c r="AI124" s="8" t="str">
        <f>IFERROR(VLOOKUP(A124,#REF!,44,0),"--")</f>
        <v>--</v>
      </c>
      <c r="AJ124" s="8" t="str">
        <f>IFERROR(VLOOKUP(A124,#REF!,44,0),"--")</f>
        <v>--</v>
      </c>
      <c r="AK124" s="8" t="str">
        <f>IFERROR(VLOOKUP(A124,#REF!,44,0),"--")</f>
        <v>--</v>
      </c>
      <c r="AL124" s="8" t="str">
        <f>IFERROR(VLOOKUP(A124,#REF!,44,0),"--")</f>
        <v>--</v>
      </c>
      <c r="AM124" s="8" t="str">
        <f>IFERROR(VLOOKUP(A124,#REF!,44,0),"--")</f>
        <v>--</v>
      </c>
      <c r="AN124" s="8" t="str">
        <f>IFERROR(VLOOKUP(A124,#REF!,44,0),"--")</f>
        <v>--</v>
      </c>
      <c r="AO124" s="8">
        <f t="shared" si="5"/>
        <v>0</v>
      </c>
    </row>
    <row r="125" spans="1:41" x14ac:dyDescent="0.2">
      <c r="A125" s="4" t="s">
        <v>138</v>
      </c>
      <c r="B125" s="4" t="str">
        <f>IFERROR(VLOOKUP(A125,'Validation List'!$A:$O,10,0),"--")</f>
        <v>--</v>
      </c>
      <c r="C125" s="4" t="str">
        <f>IFERROR(VLOOKUP(A125,January!$A:$AS,41,0),"--")</f>
        <v>--</v>
      </c>
      <c r="D125" s="4" t="str">
        <f>IFERROR(VLOOKUP(A125,January!$A:$AS,42,0),"--")</f>
        <v>--</v>
      </c>
      <c r="E125" s="4" t="str">
        <f>IFERROR(VLOOKUP(A125,#REF!,41,0),"--")</f>
        <v>--</v>
      </c>
      <c r="F125" s="4" t="str">
        <f>IFERROR(VLOOKUP(A125,#REF!,42,0),"--")</f>
        <v>--</v>
      </c>
      <c r="G125" s="4" t="str">
        <f>IFERROR(VLOOKUP(A125,#REF!,41,0),"--")</f>
        <v>--</v>
      </c>
      <c r="H125" s="4" t="str">
        <f>IFERROR(VLOOKUP(A125,#REF!,42,0),"--")</f>
        <v>--</v>
      </c>
      <c r="I125" s="4" t="str">
        <f>IFERROR(VLOOKUP(A125,#REF!,41,0),"--")</f>
        <v>--</v>
      </c>
      <c r="J125" s="4" t="str">
        <f>IFERROR(VLOOKUP(A125,#REF!,42,0),"--")</f>
        <v>--</v>
      </c>
      <c r="K125" s="4" t="str">
        <f>IFERROR(VLOOKUP(A125,#REF!,41,0),"--")</f>
        <v>--</v>
      </c>
      <c r="L125" s="4" t="str">
        <f>IFERROR(VLOOKUP(A125,#REF!,42,0),"--")</f>
        <v>--</v>
      </c>
      <c r="M125" s="4" t="str">
        <f>IFERROR(VLOOKUP(A125,#REF!,41,0),"--")</f>
        <v>--</v>
      </c>
      <c r="N125" s="4" t="str">
        <f>IFERROR(VLOOKUP(A125,#REF!,42,0),"--")</f>
        <v>--</v>
      </c>
      <c r="O125" s="4" t="str">
        <f>IFERROR(VLOOKUP(A125,#REF!,41,0),"--")</f>
        <v>--</v>
      </c>
      <c r="P125" s="4" t="str">
        <f>IFERROR(VLOOKUP(A125,#REF!,42,0),"--")</f>
        <v>--</v>
      </c>
      <c r="Q125" s="4" t="str">
        <f>IFERROR(VLOOKUP(A125,#REF!,41,0),"--")</f>
        <v>--</v>
      </c>
      <c r="R125" s="4" t="str">
        <f>IFERROR(VLOOKUP(A125,#REF!,42,0),"--")</f>
        <v>--</v>
      </c>
      <c r="S125" s="4" t="str">
        <f>IFERROR(VLOOKUP(A125,#REF!,41,0),"--")</f>
        <v>--</v>
      </c>
      <c r="T125" s="4" t="str">
        <f>IFERROR(VLOOKUP(A125,#REF!,42,0),"--")</f>
        <v>--</v>
      </c>
      <c r="U125" s="4" t="str">
        <f>IFERROR(VLOOKUP(A125,#REF!,41,0),"--")</f>
        <v>--</v>
      </c>
      <c r="V125" s="4" t="str">
        <f>IFERROR(VLOOKUP(A125,#REF!,42,0),"--")</f>
        <v>--</v>
      </c>
      <c r="W125" s="4" t="str">
        <f>IFERROR(VLOOKUP(A125,#REF!,41,0),"--")</f>
        <v>--</v>
      </c>
      <c r="X125" s="4" t="str">
        <f>IFERROR(VLOOKUP(A125,#REF!,42,0),"--")</f>
        <v>--</v>
      </c>
      <c r="Y125" s="4" t="str">
        <f>IFERROR(VLOOKUP(A125,#REF!,41,0),"--")</f>
        <v>--</v>
      </c>
      <c r="Z125" s="4" t="str">
        <f>IFERROR(VLOOKUP(A125,#REF!,42,0),"--")</f>
        <v>--</v>
      </c>
      <c r="AA125" s="4">
        <f t="shared" si="3"/>
        <v>0</v>
      </c>
      <c r="AB125" s="4">
        <f t="shared" si="4"/>
        <v>0</v>
      </c>
      <c r="AC125" s="8" t="str">
        <f>IFERROR(VLOOKUP(A125,January!$A:$AR,44,0),"--")</f>
        <v>--</v>
      </c>
      <c r="AD125" s="8" t="str">
        <f>IFERROR(VLOOKUP(A125,#REF!,44,0),"--")</f>
        <v>--</v>
      </c>
      <c r="AE125" s="8" t="str">
        <f>IFERROR(VLOOKUP(A125,#REF!,44,0),"--")</f>
        <v>--</v>
      </c>
      <c r="AF125" s="8" t="str">
        <f>IFERROR(VLOOKUP(A125,#REF!,44,0),"--")</f>
        <v>--</v>
      </c>
      <c r="AG125" s="8" t="str">
        <f>IFERROR(VLOOKUP(A125,#REF!,44,0),"--")</f>
        <v>--</v>
      </c>
      <c r="AH125" s="8" t="str">
        <f>IFERROR(VLOOKUP(A125,#REF!,44,0),"--")</f>
        <v>--</v>
      </c>
      <c r="AI125" s="8" t="str">
        <f>IFERROR(VLOOKUP(A125,#REF!,44,0),"--")</f>
        <v>--</v>
      </c>
      <c r="AJ125" s="8" t="str">
        <f>IFERROR(VLOOKUP(A125,#REF!,44,0),"--")</f>
        <v>--</v>
      </c>
      <c r="AK125" s="8" t="str">
        <f>IFERROR(VLOOKUP(A125,#REF!,44,0),"--")</f>
        <v>--</v>
      </c>
      <c r="AL125" s="8" t="str">
        <f>IFERROR(VLOOKUP(A125,#REF!,44,0),"--")</f>
        <v>--</v>
      </c>
      <c r="AM125" s="8" t="str">
        <f>IFERROR(VLOOKUP(A125,#REF!,44,0),"--")</f>
        <v>--</v>
      </c>
      <c r="AN125" s="8" t="str">
        <f>IFERROR(VLOOKUP(A125,#REF!,44,0),"--")</f>
        <v>--</v>
      </c>
      <c r="AO125" s="8">
        <f t="shared" si="5"/>
        <v>0</v>
      </c>
    </row>
    <row r="126" spans="1:41" x14ac:dyDescent="0.2">
      <c r="A126" s="4" t="s">
        <v>139</v>
      </c>
      <c r="B126" s="4" t="str">
        <f>IFERROR(VLOOKUP(A126,'Validation List'!$A:$O,10,0),"--")</f>
        <v>--</v>
      </c>
      <c r="C126" s="4" t="str">
        <f>IFERROR(VLOOKUP(A126,January!$A:$AS,41,0),"--")</f>
        <v>--</v>
      </c>
      <c r="D126" s="4" t="str">
        <f>IFERROR(VLOOKUP(A126,January!$A:$AS,42,0),"--")</f>
        <v>--</v>
      </c>
      <c r="E126" s="4" t="str">
        <f>IFERROR(VLOOKUP(A126,#REF!,41,0),"--")</f>
        <v>--</v>
      </c>
      <c r="F126" s="4" t="str">
        <f>IFERROR(VLOOKUP(A126,#REF!,42,0),"--")</f>
        <v>--</v>
      </c>
      <c r="G126" s="4" t="str">
        <f>IFERROR(VLOOKUP(A126,#REF!,41,0),"--")</f>
        <v>--</v>
      </c>
      <c r="H126" s="4" t="str">
        <f>IFERROR(VLOOKUP(A126,#REF!,42,0),"--")</f>
        <v>--</v>
      </c>
      <c r="I126" s="4" t="str">
        <f>IFERROR(VLOOKUP(A126,#REF!,41,0),"--")</f>
        <v>--</v>
      </c>
      <c r="J126" s="4" t="str">
        <f>IFERROR(VLOOKUP(A126,#REF!,42,0),"--")</f>
        <v>--</v>
      </c>
      <c r="K126" s="4" t="str">
        <f>IFERROR(VLOOKUP(A126,#REF!,41,0),"--")</f>
        <v>--</v>
      </c>
      <c r="L126" s="4" t="str">
        <f>IFERROR(VLOOKUP(A126,#REF!,42,0),"--")</f>
        <v>--</v>
      </c>
      <c r="M126" s="4" t="str">
        <f>IFERROR(VLOOKUP(A126,#REF!,41,0),"--")</f>
        <v>--</v>
      </c>
      <c r="N126" s="4" t="str">
        <f>IFERROR(VLOOKUP(A126,#REF!,42,0),"--")</f>
        <v>--</v>
      </c>
      <c r="O126" s="4" t="str">
        <f>IFERROR(VLOOKUP(A126,#REF!,41,0),"--")</f>
        <v>--</v>
      </c>
      <c r="P126" s="4" t="str">
        <f>IFERROR(VLOOKUP(A126,#REF!,42,0),"--")</f>
        <v>--</v>
      </c>
      <c r="Q126" s="4" t="str">
        <f>IFERROR(VLOOKUP(A126,#REF!,41,0),"--")</f>
        <v>--</v>
      </c>
      <c r="R126" s="4" t="str">
        <f>IFERROR(VLOOKUP(A126,#REF!,42,0),"--")</f>
        <v>--</v>
      </c>
      <c r="S126" s="4" t="str">
        <f>IFERROR(VLOOKUP(A126,#REF!,41,0),"--")</f>
        <v>--</v>
      </c>
      <c r="T126" s="4" t="str">
        <f>IFERROR(VLOOKUP(A126,#REF!,42,0),"--")</f>
        <v>--</v>
      </c>
      <c r="U126" s="4" t="str">
        <f>IFERROR(VLOOKUP(A126,#REF!,41,0),"--")</f>
        <v>--</v>
      </c>
      <c r="V126" s="4" t="str">
        <f>IFERROR(VLOOKUP(A126,#REF!,42,0),"--")</f>
        <v>--</v>
      </c>
      <c r="W126" s="4" t="str">
        <f>IFERROR(VLOOKUP(A126,#REF!,41,0),"--")</f>
        <v>--</v>
      </c>
      <c r="X126" s="4" t="str">
        <f>IFERROR(VLOOKUP(A126,#REF!,42,0),"--")</f>
        <v>--</v>
      </c>
      <c r="Y126" s="4" t="str">
        <f>IFERROR(VLOOKUP(A126,#REF!,41,0),"--")</f>
        <v>--</v>
      </c>
      <c r="Z126" s="4" t="str">
        <f>IFERROR(VLOOKUP(A126,#REF!,42,0),"--")</f>
        <v>--</v>
      </c>
      <c r="AA126" s="4">
        <f t="shared" si="3"/>
        <v>0</v>
      </c>
      <c r="AB126" s="4">
        <f t="shared" si="4"/>
        <v>0</v>
      </c>
      <c r="AC126" s="8" t="str">
        <f>IFERROR(VLOOKUP(A126,January!$A:$AR,44,0),"--")</f>
        <v>--</v>
      </c>
      <c r="AD126" s="8" t="str">
        <f>IFERROR(VLOOKUP(A126,#REF!,44,0),"--")</f>
        <v>--</v>
      </c>
      <c r="AE126" s="8" t="str">
        <f>IFERROR(VLOOKUP(A126,#REF!,44,0),"--")</f>
        <v>--</v>
      </c>
      <c r="AF126" s="8" t="str">
        <f>IFERROR(VLOOKUP(A126,#REF!,44,0),"--")</f>
        <v>--</v>
      </c>
      <c r="AG126" s="8" t="str">
        <f>IFERROR(VLOOKUP(A126,#REF!,44,0),"--")</f>
        <v>--</v>
      </c>
      <c r="AH126" s="8" t="str">
        <f>IFERROR(VLOOKUP(A126,#REF!,44,0),"--")</f>
        <v>--</v>
      </c>
      <c r="AI126" s="8" t="str">
        <f>IFERROR(VLOOKUP(A126,#REF!,44,0),"--")</f>
        <v>--</v>
      </c>
      <c r="AJ126" s="8" t="str">
        <f>IFERROR(VLOOKUP(A126,#REF!,44,0),"--")</f>
        <v>--</v>
      </c>
      <c r="AK126" s="8" t="str">
        <f>IFERROR(VLOOKUP(A126,#REF!,44,0),"--")</f>
        <v>--</v>
      </c>
      <c r="AL126" s="8" t="str">
        <f>IFERROR(VLOOKUP(A126,#REF!,44,0),"--")</f>
        <v>--</v>
      </c>
      <c r="AM126" s="8" t="str">
        <f>IFERROR(VLOOKUP(A126,#REF!,44,0),"--")</f>
        <v>--</v>
      </c>
      <c r="AN126" s="8" t="str">
        <f>IFERROR(VLOOKUP(A126,#REF!,44,0),"--")</f>
        <v>--</v>
      </c>
      <c r="AO126" s="8">
        <f t="shared" si="5"/>
        <v>0</v>
      </c>
    </row>
    <row r="127" spans="1:41" x14ac:dyDescent="0.2">
      <c r="A127" s="4" t="s">
        <v>140</v>
      </c>
      <c r="B127" s="4" t="str">
        <f>IFERROR(VLOOKUP(A127,'Validation List'!$A:$O,10,0),"--")</f>
        <v>--</v>
      </c>
      <c r="C127" s="4" t="str">
        <f>IFERROR(VLOOKUP(A127,January!$A:$AS,41,0),"--")</f>
        <v>--</v>
      </c>
      <c r="D127" s="4" t="str">
        <f>IFERROR(VLOOKUP(A127,January!$A:$AS,42,0),"--")</f>
        <v>--</v>
      </c>
      <c r="E127" s="4" t="str">
        <f>IFERROR(VLOOKUP(A127,#REF!,41,0),"--")</f>
        <v>--</v>
      </c>
      <c r="F127" s="4" t="str">
        <f>IFERROR(VLOOKUP(A127,#REF!,42,0),"--")</f>
        <v>--</v>
      </c>
      <c r="G127" s="4" t="str">
        <f>IFERROR(VLOOKUP(A127,#REF!,41,0),"--")</f>
        <v>--</v>
      </c>
      <c r="H127" s="4" t="str">
        <f>IFERROR(VLOOKUP(A127,#REF!,42,0),"--")</f>
        <v>--</v>
      </c>
      <c r="I127" s="4" t="str">
        <f>IFERROR(VLOOKUP(A127,#REF!,41,0),"--")</f>
        <v>--</v>
      </c>
      <c r="J127" s="4" t="str">
        <f>IFERROR(VLOOKUP(A127,#REF!,42,0),"--")</f>
        <v>--</v>
      </c>
      <c r="K127" s="4" t="str">
        <f>IFERROR(VLOOKUP(A127,#REF!,41,0),"--")</f>
        <v>--</v>
      </c>
      <c r="L127" s="4" t="str">
        <f>IFERROR(VLOOKUP(A127,#REF!,42,0),"--")</f>
        <v>--</v>
      </c>
      <c r="M127" s="4" t="str">
        <f>IFERROR(VLOOKUP(A127,#REF!,41,0),"--")</f>
        <v>--</v>
      </c>
      <c r="N127" s="4" t="str">
        <f>IFERROR(VLOOKUP(A127,#REF!,42,0),"--")</f>
        <v>--</v>
      </c>
      <c r="O127" s="4" t="str">
        <f>IFERROR(VLOOKUP(A127,#REF!,41,0),"--")</f>
        <v>--</v>
      </c>
      <c r="P127" s="4" t="str">
        <f>IFERROR(VLOOKUP(A127,#REF!,42,0),"--")</f>
        <v>--</v>
      </c>
      <c r="Q127" s="4" t="str">
        <f>IFERROR(VLOOKUP(A127,#REF!,41,0),"--")</f>
        <v>--</v>
      </c>
      <c r="R127" s="4" t="str">
        <f>IFERROR(VLOOKUP(A127,#REF!,42,0),"--")</f>
        <v>--</v>
      </c>
      <c r="S127" s="4" t="str">
        <f>IFERROR(VLOOKUP(A127,#REF!,41,0),"--")</f>
        <v>--</v>
      </c>
      <c r="T127" s="4" t="str">
        <f>IFERROR(VLOOKUP(A127,#REF!,42,0),"--")</f>
        <v>--</v>
      </c>
      <c r="U127" s="4" t="str">
        <f>IFERROR(VLOOKUP(A127,#REF!,41,0),"--")</f>
        <v>--</v>
      </c>
      <c r="V127" s="4" t="str">
        <f>IFERROR(VLOOKUP(A127,#REF!,42,0),"--")</f>
        <v>--</v>
      </c>
      <c r="W127" s="4" t="str">
        <f>IFERROR(VLOOKUP(A127,#REF!,41,0),"--")</f>
        <v>--</v>
      </c>
      <c r="X127" s="4" t="str">
        <f>IFERROR(VLOOKUP(A127,#REF!,42,0),"--")</f>
        <v>--</v>
      </c>
      <c r="Y127" s="4" t="str">
        <f>IFERROR(VLOOKUP(A127,#REF!,41,0),"--")</f>
        <v>--</v>
      </c>
      <c r="Z127" s="4" t="str">
        <f>IFERROR(VLOOKUP(A127,#REF!,42,0),"--")</f>
        <v>--</v>
      </c>
      <c r="AA127" s="4">
        <f t="shared" si="3"/>
        <v>0</v>
      </c>
      <c r="AB127" s="4">
        <f t="shared" si="4"/>
        <v>0</v>
      </c>
      <c r="AC127" s="8" t="str">
        <f>IFERROR(VLOOKUP(A127,January!$A:$AR,44,0),"--")</f>
        <v>--</v>
      </c>
      <c r="AD127" s="8" t="str">
        <f>IFERROR(VLOOKUP(A127,#REF!,44,0),"--")</f>
        <v>--</v>
      </c>
      <c r="AE127" s="8" t="str">
        <f>IFERROR(VLOOKUP(A127,#REF!,44,0),"--")</f>
        <v>--</v>
      </c>
      <c r="AF127" s="8" t="str">
        <f>IFERROR(VLOOKUP(A127,#REF!,44,0),"--")</f>
        <v>--</v>
      </c>
      <c r="AG127" s="8" t="str">
        <f>IFERROR(VLOOKUP(A127,#REF!,44,0),"--")</f>
        <v>--</v>
      </c>
      <c r="AH127" s="8" t="str">
        <f>IFERROR(VLOOKUP(A127,#REF!,44,0),"--")</f>
        <v>--</v>
      </c>
      <c r="AI127" s="8" t="str">
        <f>IFERROR(VLOOKUP(A127,#REF!,44,0),"--")</f>
        <v>--</v>
      </c>
      <c r="AJ127" s="8" t="str">
        <f>IFERROR(VLOOKUP(A127,#REF!,44,0),"--")</f>
        <v>--</v>
      </c>
      <c r="AK127" s="8" t="str">
        <f>IFERROR(VLOOKUP(A127,#REF!,44,0),"--")</f>
        <v>--</v>
      </c>
      <c r="AL127" s="8" t="str">
        <f>IFERROR(VLOOKUP(A127,#REF!,44,0),"--")</f>
        <v>--</v>
      </c>
      <c r="AM127" s="8" t="str">
        <f>IFERROR(VLOOKUP(A127,#REF!,44,0),"--")</f>
        <v>--</v>
      </c>
      <c r="AN127" s="8" t="str">
        <f>IFERROR(VLOOKUP(A127,#REF!,44,0),"--")</f>
        <v>--</v>
      </c>
      <c r="AO127" s="8">
        <f t="shared" si="5"/>
        <v>0</v>
      </c>
    </row>
    <row r="128" spans="1:41" x14ac:dyDescent="0.2">
      <c r="A128" s="4" t="s">
        <v>141</v>
      </c>
      <c r="B128" s="4" t="str">
        <f>IFERROR(VLOOKUP(A128,'Validation List'!$A:$O,10,0),"--")</f>
        <v>--</v>
      </c>
      <c r="C128" s="4" t="str">
        <f>IFERROR(VLOOKUP(A128,January!$A:$AS,41,0),"--")</f>
        <v>--</v>
      </c>
      <c r="D128" s="4" t="str">
        <f>IFERROR(VLOOKUP(A128,January!$A:$AS,42,0),"--")</f>
        <v>--</v>
      </c>
      <c r="E128" s="4" t="str">
        <f>IFERROR(VLOOKUP(A128,#REF!,41,0),"--")</f>
        <v>--</v>
      </c>
      <c r="F128" s="4" t="str">
        <f>IFERROR(VLOOKUP(A128,#REF!,42,0),"--")</f>
        <v>--</v>
      </c>
      <c r="G128" s="4" t="str">
        <f>IFERROR(VLOOKUP(A128,#REF!,41,0),"--")</f>
        <v>--</v>
      </c>
      <c r="H128" s="4" t="str">
        <f>IFERROR(VLOOKUP(A128,#REF!,42,0),"--")</f>
        <v>--</v>
      </c>
      <c r="I128" s="4" t="str">
        <f>IFERROR(VLOOKUP(A128,#REF!,41,0),"--")</f>
        <v>--</v>
      </c>
      <c r="J128" s="4" t="str">
        <f>IFERROR(VLOOKUP(A128,#REF!,42,0),"--")</f>
        <v>--</v>
      </c>
      <c r="K128" s="4" t="str">
        <f>IFERROR(VLOOKUP(A128,#REF!,41,0),"--")</f>
        <v>--</v>
      </c>
      <c r="L128" s="4" t="str">
        <f>IFERROR(VLOOKUP(A128,#REF!,42,0),"--")</f>
        <v>--</v>
      </c>
      <c r="M128" s="4" t="str">
        <f>IFERROR(VLOOKUP(A128,#REF!,41,0),"--")</f>
        <v>--</v>
      </c>
      <c r="N128" s="4" t="str">
        <f>IFERROR(VLOOKUP(A128,#REF!,42,0),"--")</f>
        <v>--</v>
      </c>
      <c r="O128" s="4" t="str">
        <f>IFERROR(VLOOKUP(A128,#REF!,41,0),"--")</f>
        <v>--</v>
      </c>
      <c r="P128" s="4" t="str">
        <f>IFERROR(VLOOKUP(A128,#REF!,42,0),"--")</f>
        <v>--</v>
      </c>
      <c r="Q128" s="4" t="str">
        <f>IFERROR(VLOOKUP(A128,#REF!,41,0),"--")</f>
        <v>--</v>
      </c>
      <c r="R128" s="4" t="str">
        <f>IFERROR(VLOOKUP(A128,#REF!,42,0),"--")</f>
        <v>--</v>
      </c>
      <c r="S128" s="4" t="str">
        <f>IFERROR(VLOOKUP(A128,#REF!,41,0),"--")</f>
        <v>--</v>
      </c>
      <c r="T128" s="4" t="str">
        <f>IFERROR(VLOOKUP(A128,#REF!,42,0),"--")</f>
        <v>--</v>
      </c>
      <c r="U128" s="4" t="str">
        <f>IFERROR(VLOOKUP(A128,#REF!,41,0),"--")</f>
        <v>--</v>
      </c>
      <c r="V128" s="4" t="str">
        <f>IFERROR(VLOOKUP(A128,#REF!,42,0),"--")</f>
        <v>--</v>
      </c>
      <c r="W128" s="4" t="str">
        <f>IFERROR(VLOOKUP(A128,#REF!,41,0),"--")</f>
        <v>--</v>
      </c>
      <c r="X128" s="4" t="str">
        <f>IFERROR(VLOOKUP(A128,#REF!,42,0),"--")</f>
        <v>--</v>
      </c>
      <c r="Y128" s="4" t="str">
        <f>IFERROR(VLOOKUP(A128,#REF!,41,0),"--")</f>
        <v>--</v>
      </c>
      <c r="Z128" s="4" t="str">
        <f>IFERROR(VLOOKUP(A128,#REF!,42,0),"--")</f>
        <v>--</v>
      </c>
      <c r="AA128" s="4">
        <f t="shared" si="3"/>
        <v>0</v>
      </c>
      <c r="AB128" s="4">
        <f t="shared" si="4"/>
        <v>0</v>
      </c>
      <c r="AC128" s="8" t="str">
        <f>IFERROR(VLOOKUP(A128,January!$A:$AR,44,0),"--")</f>
        <v>--</v>
      </c>
      <c r="AD128" s="8" t="str">
        <f>IFERROR(VLOOKUP(A128,#REF!,44,0),"--")</f>
        <v>--</v>
      </c>
      <c r="AE128" s="8" t="str">
        <f>IFERROR(VLOOKUP(A128,#REF!,44,0),"--")</f>
        <v>--</v>
      </c>
      <c r="AF128" s="8" t="str">
        <f>IFERROR(VLOOKUP(A128,#REF!,44,0),"--")</f>
        <v>--</v>
      </c>
      <c r="AG128" s="8" t="str">
        <f>IFERROR(VLOOKUP(A128,#REF!,44,0),"--")</f>
        <v>--</v>
      </c>
      <c r="AH128" s="8" t="str">
        <f>IFERROR(VLOOKUP(A128,#REF!,44,0),"--")</f>
        <v>--</v>
      </c>
      <c r="AI128" s="8" t="str">
        <f>IFERROR(VLOOKUP(A128,#REF!,44,0),"--")</f>
        <v>--</v>
      </c>
      <c r="AJ128" s="8" t="str">
        <f>IFERROR(VLOOKUP(A128,#REF!,44,0),"--")</f>
        <v>--</v>
      </c>
      <c r="AK128" s="8" t="str">
        <f>IFERROR(VLOOKUP(A128,#REF!,44,0),"--")</f>
        <v>--</v>
      </c>
      <c r="AL128" s="8" t="str">
        <f>IFERROR(VLOOKUP(A128,#REF!,44,0),"--")</f>
        <v>--</v>
      </c>
      <c r="AM128" s="8" t="str">
        <f>IFERROR(VLOOKUP(A128,#REF!,44,0),"--")</f>
        <v>--</v>
      </c>
      <c r="AN128" s="8" t="str">
        <f>IFERROR(VLOOKUP(A128,#REF!,44,0),"--")</f>
        <v>--</v>
      </c>
      <c r="AO128" s="8">
        <f t="shared" si="5"/>
        <v>0</v>
      </c>
    </row>
    <row r="129" spans="1:41" x14ac:dyDescent="0.2">
      <c r="A129" s="4" t="s">
        <v>142</v>
      </c>
      <c r="B129" s="4" t="str">
        <f>IFERROR(VLOOKUP(A129,'Validation List'!$A:$O,10,0),"--")</f>
        <v>--</v>
      </c>
      <c r="C129" s="4" t="str">
        <f>IFERROR(VLOOKUP(A129,January!$A:$AS,41,0),"--")</f>
        <v>--</v>
      </c>
      <c r="D129" s="4" t="str">
        <f>IFERROR(VLOOKUP(A129,January!$A:$AS,42,0),"--")</f>
        <v>--</v>
      </c>
      <c r="E129" s="4" t="str">
        <f>IFERROR(VLOOKUP(A129,#REF!,41,0),"--")</f>
        <v>--</v>
      </c>
      <c r="F129" s="4" t="str">
        <f>IFERROR(VLOOKUP(A129,#REF!,42,0),"--")</f>
        <v>--</v>
      </c>
      <c r="G129" s="4" t="str">
        <f>IFERROR(VLOOKUP(A129,#REF!,41,0),"--")</f>
        <v>--</v>
      </c>
      <c r="H129" s="4" t="str">
        <f>IFERROR(VLOOKUP(A129,#REF!,42,0),"--")</f>
        <v>--</v>
      </c>
      <c r="I129" s="4" t="str">
        <f>IFERROR(VLOOKUP(A129,#REF!,41,0),"--")</f>
        <v>--</v>
      </c>
      <c r="J129" s="4" t="str">
        <f>IFERROR(VLOOKUP(A129,#REF!,42,0),"--")</f>
        <v>--</v>
      </c>
      <c r="K129" s="4" t="str">
        <f>IFERROR(VLOOKUP(A129,#REF!,41,0),"--")</f>
        <v>--</v>
      </c>
      <c r="L129" s="4" t="str">
        <f>IFERROR(VLOOKUP(A129,#REF!,42,0),"--")</f>
        <v>--</v>
      </c>
      <c r="M129" s="4" t="str">
        <f>IFERROR(VLOOKUP(A129,#REF!,41,0),"--")</f>
        <v>--</v>
      </c>
      <c r="N129" s="4" t="str">
        <f>IFERROR(VLOOKUP(A129,#REF!,42,0),"--")</f>
        <v>--</v>
      </c>
      <c r="O129" s="4" t="str">
        <f>IFERROR(VLOOKUP(A129,#REF!,41,0),"--")</f>
        <v>--</v>
      </c>
      <c r="P129" s="4" t="str">
        <f>IFERROR(VLOOKUP(A129,#REF!,42,0),"--")</f>
        <v>--</v>
      </c>
      <c r="Q129" s="4" t="str">
        <f>IFERROR(VLOOKUP(A129,#REF!,41,0),"--")</f>
        <v>--</v>
      </c>
      <c r="R129" s="4" t="str">
        <f>IFERROR(VLOOKUP(A129,#REF!,42,0),"--")</f>
        <v>--</v>
      </c>
      <c r="S129" s="4" t="str">
        <f>IFERROR(VLOOKUP(A129,#REF!,41,0),"--")</f>
        <v>--</v>
      </c>
      <c r="T129" s="4" t="str">
        <f>IFERROR(VLOOKUP(A129,#REF!,42,0),"--")</f>
        <v>--</v>
      </c>
      <c r="U129" s="4" t="str">
        <f>IFERROR(VLOOKUP(A129,#REF!,41,0),"--")</f>
        <v>--</v>
      </c>
      <c r="V129" s="4" t="str">
        <f>IFERROR(VLOOKUP(A129,#REF!,42,0),"--")</f>
        <v>--</v>
      </c>
      <c r="W129" s="4" t="str">
        <f>IFERROR(VLOOKUP(A129,#REF!,41,0),"--")</f>
        <v>--</v>
      </c>
      <c r="X129" s="4" t="str">
        <f>IFERROR(VLOOKUP(A129,#REF!,42,0),"--")</f>
        <v>--</v>
      </c>
      <c r="Y129" s="4" t="str">
        <f>IFERROR(VLOOKUP(A129,#REF!,41,0),"--")</f>
        <v>--</v>
      </c>
      <c r="Z129" s="4" t="str">
        <f>IFERROR(VLOOKUP(A129,#REF!,42,0),"--")</f>
        <v>--</v>
      </c>
      <c r="AA129" s="4">
        <f t="shared" si="3"/>
        <v>0</v>
      </c>
      <c r="AB129" s="4">
        <f t="shared" si="4"/>
        <v>0</v>
      </c>
      <c r="AC129" s="8" t="str">
        <f>IFERROR(VLOOKUP(A129,January!$A:$AR,44,0),"--")</f>
        <v>--</v>
      </c>
      <c r="AD129" s="8" t="str">
        <f>IFERROR(VLOOKUP(A129,#REF!,44,0),"--")</f>
        <v>--</v>
      </c>
      <c r="AE129" s="8" t="str">
        <f>IFERROR(VLOOKUP(A129,#REF!,44,0),"--")</f>
        <v>--</v>
      </c>
      <c r="AF129" s="8" t="str">
        <f>IFERROR(VLOOKUP(A129,#REF!,44,0),"--")</f>
        <v>--</v>
      </c>
      <c r="AG129" s="8" t="str">
        <f>IFERROR(VLOOKUP(A129,#REF!,44,0),"--")</f>
        <v>--</v>
      </c>
      <c r="AH129" s="8" t="str">
        <f>IFERROR(VLOOKUP(A129,#REF!,44,0),"--")</f>
        <v>--</v>
      </c>
      <c r="AI129" s="8" t="str">
        <f>IFERROR(VLOOKUP(A129,#REF!,44,0),"--")</f>
        <v>--</v>
      </c>
      <c r="AJ129" s="8" t="str">
        <f>IFERROR(VLOOKUP(A129,#REF!,44,0),"--")</f>
        <v>--</v>
      </c>
      <c r="AK129" s="8" t="str">
        <f>IFERROR(VLOOKUP(A129,#REF!,44,0),"--")</f>
        <v>--</v>
      </c>
      <c r="AL129" s="8" t="str">
        <f>IFERROR(VLOOKUP(A129,#REF!,44,0),"--")</f>
        <v>--</v>
      </c>
      <c r="AM129" s="8" t="str">
        <f>IFERROR(VLOOKUP(A129,#REF!,44,0),"--")</f>
        <v>--</v>
      </c>
      <c r="AN129" s="8" t="str">
        <f>IFERROR(VLOOKUP(A129,#REF!,44,0),"--")</f>
        <v>--</v>
      </c>
      <c r="AO129" s="8">
        <f t="shared" si="5"/>
        <v>0</v>
      </c>
    </row>
    <row r="130" spans="1:41" x14ac:dyDescent="0.2">
      <c r="A130" s="4" t="s">
        <v>143</v>
      </c>
      <c r="B130" s="4" t="str">
        <f>IFERROR(VLOOKUP(A130,'Validation List'!$A:$O,10,0),"--")</f>
        <v>--</v>
      </c>
      <c r="C130" s="4" t="str">
        <f>IFERROR(VLOOKUP(A130,January!$A:$AS,41,0),"--")</f>
        <v>--</v>
      </c>
      <c r="D130" s="4" t="str">
        <f>IFERROR(VLOOKUP(A130,January!$A:$AS,42,0),"--")</f>
        <v>--</v>
      </c>
      <c r="E130" s="4" t="str">
        <f>IFERROR(VLOOKUP(A130,#REF!,41,0),"--")</f>
        <v>--</v>
      </c>
      <c r="F130" s="4" t="str">
        <f>IFERROR(VLOOKUP(A130,#REF!,42,0),"--")</f>
        <v>--</v>
      </c>
      <c r="G130" s="4" t="str">
        <f>IFERROR(VLOOKUP(A130,#REF!,41,0),"--")</f>
        <v>--</v>
      </c>
      <c r="H130" s="4" t="str">
        <f>IFERROR(VLOOKUP(A130,#REF!,42,0),"--")</f>
        <v>--</v>
      </c>
      <c r="I130" s="4" t="str">
        <f>IFERROR(VLOOKUP(A130,#REF!,41,0),"--")</f>
        <v>--</v>
      </c>
      <c r="J130" s="4" t="str">
        <f>IFERROR(VLOOKUP(A130,#REF!,42,0),"--")</f>
        <v>--</v>
      </c>
      <c r="K130" s="4" t="str">
        <f>IFERROR(VLOOKUP(A130,#REF!,41,0),"--")</f>
        <v>--</v>
      </c>
      <c r="L130" s="4" t="str">
        <f>IFERROR(VLOOKUP(A130,#REF!,42,0),"--")</f>
        <v>--</v>
      </c>
      <c r="M130" s="4" t="str">
        <f>IFERROR(VLOOKUP(A130,#REF!,41,0),"--")</f>
        <v>--</v>
      </c>
      <c r="N130" s="4" t="str">
        <f>IFERROR(VLOOKUP(A130,#REF!,42,0),"--")</f>
        <v>--</v>
      </c>
      <c r="O130" s="4" t="str">
        <f>IFERROR(VLOOKUP(A130,#REF!,41,0),"--")</f>
        <v>--</v>
      </c>
      <c r="P130" s="4" t="str">
        <f>IFERROR(VLOOKUP(A130,#REF!,42,0),"--")</f>
        <v>--</v>
      </c>
      <c r="Q130" s="4" t="str">
        <f>IFERROR(VLOOKUP(A130,#REF!,41,0),"--")</f>
        <v>--</v>
      </c>
      <c r="R130" s="4" t="str">
        <f>IFERROR(VLOOKUP(A130,#REF!,42,0),"--")</f>
        <v>--</v>
      </c>
      <c r="S130" s="4" t="str">
        <f>IFERROR(VLOOKUP(A130,#REF!,41,0),"--")</f>
        <v>--</v>
      </c>
      <c r="T130" s="4" t="str">
        <f>IFERROR(VLOOKUP(A130,#REF!,42,0),"--")</f>
        <v>--</v>
      </c>
      <c r="U130" s="4" t="str">
        <f>IFERROR(VLOOKUP(A130,#REF!,41,0),"--")</f>
        <v>--</v>
      </c>
      <c r="V130" s="4" t="str">
        <f>IFERROR(VLOOKUP(A130,#REF!,42,0),"--")</f>
        <v>--</v>
      </c>
      <c r="W130" s="4" t="str">
        <f>IFERROR(VLOOKUP(A130,#REF!,41,0),"--")</f>
        <v>--</v>
      </c>
      <c r="X130" s="4" t="str">
        <f>IFERROR(VLOOKUP(A130,#REF!,42,0),"--")</f>
        <v>--</v>
      </c>
      <c r="Y130" s="4" t="str">
        <f>IFERROR(VLOOKUP(A130,#REF!,41,0),"--")</f>
        <v>--</v>
      </c>
      <c r="Z130" s="4" t="str">
        <f>IFERROR(VLOOKUP(A130,#REF!,42,0),"--")</f>
        <v>--</v>
      </c>
      <c r="AA130" s="4">
        <f t="shared" si="3"/>
        <v>0</v>
      </c>
      <c r="AB130" s="4">
        <f t="shared" si="4"/>
        <v>0</v>
      </c>
      <c r="AC130" s="8" t="str">
        <f>IFERROR(VLOOKUP(A130,January!$A:$AR,44,0),"--")</f>
        <v>--</v>
      </c>
      <c r="AD130" s="8" t="str">
        <f>IFERROR(VLOOKUP(A130,#REF!,44,0),"--")</f>
        <v>--</v>
      </c>
      <c r="AE130" s="8" t="str">
        <f>IFERROR(VLOOKUP(A130,#REF!,44,0),"--")</f>
        <v>--</v>
      </c>
      <c r="AF130" s="8" t="str">
        <f>IFERROR(VLOOKUP(A130,#REF!,44,0),"--")</f>
        <v>--</v>
      </c>
      <c r="AG130" s="8" t="str">
        <f>IFERROR(VLOOKUP(A130,#REF!,44,0),"--")</f>
        <v>--</v>
      </c>
      <c r="AH130" s="8" t="str">
        <f>IFERROR(VLOOKUP(A130,#REF!,44,0),"--")</f>
        <v>--</v>
      </c>
      <c r="AI130" s="8" t="str">
        <f>IFERROR(VLOOKUP(A130,#REF!,44,0),"--")</f>
        <v>--</v>
      </c>
      <c r="AJ130" s="8" t="str">
        <f>IFERROR(VLOOKUP(A130,#REF!,44,0),"--")</f>
        <v>--</v>
      </c>
      <c r="AK130" s="8" t="str">
        <f>IFERROR(VLOOKUP(A130,#REF!,44,0),"--")</f>
        <v>--</v>
      </c>
      <c r="AL130" s="8" t="str">
        <f>IFERROR(VLOOKUP(A130,#REF!,44,0),"--")</f>
        <v>--</v>
      </c>
      <c r="AM130" s="8" t="str">
        <f>IFERROR(VLOOKUP(A130,#REF!,44,0),"--")</f>
        <v>--</v>
      </c>
      <c r="AN130" s="8" t="str">
        <f>IFERROR(VLOOKUP(A130,#REF!,44,0),"--")</f>
        <v>--</v>
      </c>
      <c r="AO130" s="8">
        <f t="shared" si="5"/>
        <v>0</v>
      </c>
    </row>
    <row r="131" spans="1:41" x14ac:dyDescent="0.2">
      <c r="A131" s="4" t="s">
        <v>144</v>
      </c>
      <c r="B131" s="4" t="str">
        <f>IFERROR(VLOOKUP(A131,'Validation List'!$A:$O,10,0),"--")</f>
        <v>--</v>
      </c>
      <c r="C131" s="4" t="str">
        <f>IFERROR(VLOOKUP(A131,January!$A:$AS,41,0),"--")</f>
        <v>--</v>
      </c>
      <c r="D131" s="4" t="str">
        <f>IFERROR(VLOOKUP(A131,January!$A:$AS,42,0),"--")</f>
        <v>--</v>
      </c>
      <c r="E131" s="4" t="str">
        <f>IFERROR(VLOOKUP(A131,#REF!,41,0),"--")</f>
        <v>--</v>
      </c>
      <c r="F131" s="4" t="str">
        <f>IFERROR(VLOOKUP(A131,#REF!,42,0),"--")</f>
        <v>--</v>
      </c>
      <c r="G131" s="4" t="str">
        <f>IFERROR(VLOOKUP(A131,#REF!,41,0),"--")</f>
        <v>--</v>
      </c>
      <c r="H131" s="4" t="str">
        <f>IFERROR(VLOOKUP(A131,#REF!,42,0),"--")</f>
        <v>--</v>
      </c>
      <c r="I131" s="4" t="str">
        <f>IFERROR(VLOOKUP(A131,#REF!,41,0),"--")</f>
        <v>--</v>
      </c>
      <c r="J131" s="4" t="str">
        <f>IFERROR(VLOOKUP(A131,#REF!,42,0),"--")</f>
        <v>--</v>
      </c>
      <c r="K131" s="4" t="str">
        <f>IFERROR(VLOOKUP(A131,#REF!,41,0),"--")</f>
        <v>--</v>
      </c>
      <c r="L131" s="4" t="str">
        <f>IFERROR(VLOOKUP(A131,#REF!,42,0),"--")</f>
        <v>--</v>
      </c>
      <c r="M131" s="4" t="str">
        <f>IFERROR(VLOOKUP(A131,#REF!,41,0),"--")</f>
        <v>--</v>
      </c>
      <c r="N131" s="4" t="str">
        <f>IFERROR(VLOOKUP(A131,#REF!,42,0),"--")</f>
        <v>--</v>
      </c>
      <c r="O131" s="4" t="str">
        <f>IFERROR(VLOOKUP(A131,#REF!,41,0),"--")</f>
        <v>--</v>
      </c>
      <c r="P131" s="4" t="str">
        <f>IFERROR(VLOOKUP(A131,#REF!,42,0),"--")</f>
        <v>--</v>
      </c>
      <c r="Q131" s="4" t="str">
        <f>IFERROR(VLOOKUP(A131,#REF!,41,0),"--")</f>
        <v>--</v>
      </c>
      <c r="R131" s="4" t="str">
        <f>IFERROR(VLOOKUP(A131,#REF!,42,0),"--")</f>
        <v>--</v>
      </c>
      <c r="S131" s="4" t="str">
        <f>IFERROR(VLOOKUP(A131,#REF!,41,0),"--")</f>
        <v>--</v>
      </c>
      <c r="T131" s="4" t="str">
        <f>IFERROR(VLOOKUP(A131,#REF!,42,0),"--")</f>
        <v>--</v>
      </c>
      <c r="U131" s="4" t="str">
        <f>IFERROR(VLOOKUP(A131,#REF!,41,0),"--")</f>
        <v>--</v>
      </c>
      <c r="V131" s="4" t="str">
        <f>IFERROR(VLOOKUP(A131,#REF!,42,0),"--")</f>
        <v>--</v>
      </c>
      <c r="W131" s="4" t="str">
        <f>IFERROR(VLOOKUP(A131,#REF!,41,0),"--")</f>
        <v>--</v>
      </c>
      <c r="X131" s="4" t="str">
        <f>IFERROR(VLOOKUP(A131,#REF!,42,0),"--")</f>
        <v>--</v>
      </c>
      <c r="Y131" s="4" t="str">
        <f>IFERROR(VLOOKUP(A131,#REF!,41,0),"--")</f>
        <v>--</v>
      </c>
      <c r="Z131" s="4" t="str">
        <f>IFERROR(VLOOKUP(A131,#REF!,42,0),"--")</f>
        <v>--</v>
      </c>
      <c r="AA131" s="4">
        <f t="shared" si="3"/>
        <v>0</v>
      </c>
      <c r="AB131" s="4">
        <f t="shared" si="4"/>
        <v>0</v>
      </c>
      <c r="AC131" s="8" t="str">
        <f>IFERROR(VLOOKUP(A131,January!$A:$AR,44,0),"--")</f>
        <v>--</v>
      </c>
      <c r="AD131" s="8" t="str">
        <f>IFERROR(VLOOKUP(A131,#REF!,44,0),"--")</f>
        <v>--</v>
      </c>
      <c r="AE131" s="8" t="str">
        <f>IFERROR(VLOOKUP(A131,#REF!,44,0),"--")</f>
        <v>--</v>
      </c>
      <c r="AF131" s="8" t="str">
        <f>IFERROR(VLOOKUP(A131,#REF!,44,0),"--")</f>
        <v>--</v>
      </c>
      <c r="AG131" s="8" t="str">
        <f>IFERROR(VLOOKUP(A131,#REF!,44,0),"--")</f>
        <v>--</v>
      </c>
      <c r="AH131" s="8" t="str">
        <f>IFERROR(VLOOKUP(A131,#REF!,44,0),"--")</f>
        <v>--</v>
      </c>
      <c r="AI131" s="8" t="str">
        <f>IFERROR(VLOOKUP(A131,#REF!,44,0),"--")</f>
        <v>--</v>
      </c>
      <c r="AJ131" s="8" t="str">
        <f>IFERROR(VLOOKUP(A131,#REF!,44,0),"--")</f>
        <v>--</v>
      </c>
      <c r="AK131" s="8" t="str">
        <f>IFERROR(VLOOKUP(A131,#REF!,44,0),"--")</f>
        <v>--</v>
      </c>
      <c r="AL131" s="8" t="str">
        <f>IFERROR(VLOOKUP(A131,#REF!,44,0),"--")</f>
        <v>--</v>
      </c>
      <c r="AM131" s="8" t="str">
        <f>IFERROR(VLOOKUP(A131,#REF!,44,0),"--")</f>
        <v>--</v>
      </c>
      <c r="AN131" s="8" t="str">
        <f>IFERROR(VLOOKUP(A131,#REF!,44,0),"--")</f>
        <v>--</v>
      </c>
      <c r="AO131" s="8">
        <f t="shared" si="5"/>
        <v>0</v>
      </c>
    </row>
    <row r="132" spans="1:41" x14ac:dyDescent="0.2">
      <c r="A132" s="4" t="s">
        <v>145</v>
      </c>
      <c r="B132" s="4" t="str">
        <f>IFERROR(VLOOKUP(A132,'Validation List'!$A:$O,10,0),"--")</f>
        <v>--</v>
      </c>
      <c r="C132" s="4" t="str">
        <f>IFERROR(VLOOKUP(A132,January!$A:$AS,41,0),"--")</f>
        <v>--</v>
      </c>
      <c r="D132" s="4" t="str">
        <f>IFERROR(VLOOKUP(A132,January!$A:$AS,42,0),"--")</f>
        <v>--</v>
      </c>
      <c r="E132" s="4" t="str">
        <f>IFERROR(VLOOKUP(A132,#REF!,41,0),"--")</f>
        <v>--</v>
      </c>
      <c r="F132" s="4" t="str">
        <f>IFERROR(VLOOKUP(A132,#REF!,42,0),"--")</f>
        <v>--</v>
      </c>
      <c r="G132" s="4" t="str">
        <f>IFERROR(VLOOKUP(A132,#REF!,41,0),"--")</f>
        <v>--</v>
      </c>
      <c r="H132" s="4" t="str">
        <f>IFERROR(VLOOKUP(A132,#REF!,42,0),"--")</f>
        <v>--</v>
      </c>
      <c r="I132" s="4" t="str">
        <f>IFERROR(VLOOKUP(A132,#REF!,41,0),"--")</f>
        <v>--</v>
      </c>
      <c r="J132" s="4" t="str">
        <f>IFERROR(VLOOKUP(A132,#REF!,42,0),"--")</f>
        <v>--</v>
      </c>
      <c r="K132" s="4" t="str">
        <f>IFERROR(VLOOKUP(A132,#REF!,41,0),"--")</f>
        <v>--</v>
      </c>
      <c r="L132" s="4" t="str">
        <f>IFERROR(VLOOKUP(A132,#REF!,42,0),"--")</f>
        <v>--</v>
      </c>
      <c r="M132" s="4" t="str">
        <f>IFERROR(VLOOKUP(A132,#REF!,41,0),"--")</f>
        <v>--</v>
      </c>
      <c r="N132" s="4" t="str">
        <f>IFERROR(VLOOKUP(A132,#REF!,42,0),"--")</f>
        <v>--</v>
      </c>
      <c r="O132" s="4" t="str">
        <f>IFERROR(VLOOKUP(A132,#REF!,41,0),"--")</f>
        <v>--</v>
      </c>
      <c r="P132" s="4" t="str">
        <f>IFERROR(VLOOKUP(A132,#REF!,42,0),"--")</f>
        <v>--</v>
      </c>
      <c r="Q132" s="4" t="str">
        <f>IFERROR(VLOOKUP(A132,#REF!,41,0),"--")</f>
        <v>--</v>
      </c>
      <c r="R132" s="4" t="str">
        <f>IFERROR(VLOOKUP(A132,#REF!,42,0),"--")</f>
        <v>--</v>
      </c>
      <c r="S132" s="4" t="str">
        <f>IFERROR(VLOOKUP(A132,#REF!,41,0),"--")</f>
        <v>--</v>
      </c>
      <c r="T132" s="4" t="str">
        <f>IFERROR(VLOOKUP(A132,#REF!,42,0),"--")</f>
        <v>--</v>
      </c>
      <c r="U132" s="4" t="str">
        <f>IFERROR(VLOOKUP(A132,#REF!,41,0),"--")</f>
        <v>--</v>
      </c>
      <c r="V132" s="4" t="str">
        <f>IFERROR(VLOOKUP(A132,#REF!,42,0),"--")</f>
        <v>--</v>
      </c>
      <c r="W132" s="4" t="str">
        <f>IFERROR(VLOOKUP(A132,#REF!,41,0),"--")</f>
        <v>--</v>
      </c>
      <c r="X132" s="4" t="str">
        <f>IFERROR(VLOOKUP(A132,#REF!,42,0),"--")</f>
        <v>--</v>
      </c>
      <c r="Y132" s="4" t="str">
        <f>IFERROR(VLOOKUP(A132,#REF!,41,0),"--")</f>
        <v>--</v>
      </c>
      <c r="Z132" s="4" t="str">
        <f>IFERROR(VLOOKUP(A132,#REF!,42,0),"--")</f>
        <v>--</v>
      </c>
      <c r="AA132" s="4">
        <f t="shared" si="3"/>
        <v>0</v>
      </c>
      <c r="AB132" s="4">
        <f t="shared" si="4"/>
        <v>0</v>
      </c>
      <c r="AC132" s="8" t="str">
        <f>IFERROR(VLOOKUP(A132,January!$A:$AR,44,0),"--")</f>
        <v>--</v>
      </c>
      <c r="AD132" s="8" t="str">
        <f>IFERROR(VLOOKUP(A132,#REF!,44,0),"--")</f>
        <v>--</v>
      </c>
      <c r="AE132" s="8" t="str">
        <f>IFERROR(VLOOKUP(A132,#REF!,44,0),"--")</f>
        <v>--</v>
      </c>
      <c r="AF132" s="8" t="str">
        <f>IFERROR(VLOOKUP(A132,#REF!,44,0),"--")</f>
        <v>--</v>
      </c>
      <c r="AG132" s="8" t="str">
        <f>IFERROR(VLOOKUP(A132,#REF!,44,0),"--")</f>
        <v>--</v>
      </c>
      <c r="AH132" s="8" t="str">
        <f>IFERROR(VLOOKUP(A132,#REF!,44,0),"--")</f>
        <v>--</v>
      </c>
      <c r="AI132" s="8" t="str">
        <f>IFERROR(VLOOKUP(A132,#REF!,44,0),"--")</f>
        <v>--</v>
      </c>
      <c r="AJ132" s="8" t="str">
        <f>IFERROR(VLOOKUP(A132,#REF!,44,0),"--")</f>
        <v>--</v>
      </c>
      <c r="AK132" s="8" t="str">
        <f>IFERROR(VLOOKUP(A132,#REF!,44,0),"--")</f>
        <v>--</v>
      </c>
      <c r="AL132" s="8" t="str">
        <f>IFERROR(VLOOKUP(A132,#REF!,44,0),"--")</f>
        <v>--</v>
      </c>
      <c r="AM132" s="8" t="str">
        <f>IFERROR(VLOOKUP(A132,#REF!,44,0),"--")</f>
        <v>--</v>
      </c>
      <c r="AN132" s="8" t="str">
        <f>IFERROR(VLOOKUP(A132,#REF!,44,0),"--")</f>
        <v>--</v>
      </c>
      <c r="AO132" s="8">
        <f t="shared" si="5"/>
        <v>0</v>
      </c>
    </row>
    <row r="133" spans="1:41" x14ac:dyDescent="0.2">
      <c r="A133" s="4" t="s">
        <v>146</v>
      </c>
      <c r="B133" s="4" t="str">
        <f>IFERROR(VLOOKUP(A133,'Validation List'!$A:$O,10,0),"--")</f>
        <v>--</v>
      </c>
      <c r="C133" s="4" t="str">
        <f>IFERROR(VLOOKUP(A133,January!$A:$AS,41,0),"--")</f>
        <v>--</v>
      </c>
      <c r="D133" s="4" t="str">
        <f>IFERROR(VLOOKUP(A133,January!$A:$AS,42,0),"--")</f>
        <v>--</v>
      </c>
      <c r="E133" s="4" t="str">
        <f>IFERROR(VLOOKUP(A133,#REF!,41,0),"--")</f>
        <v>--</v>
      </c>
      <c r="F133" s="4" t="str">
        <f>IFERROR(VLOOKUP(A133,#REF!,42,0),"--")</f>
        <v>--</v>
      </c>
      <c r="G133" s="4" t="str">
        <f>IFERROR(VLOOKUP(A133,#REF!,41,0),"--")</f>
        <v>--</v>
      </c>
      <c r="H133" s="4" t="str">
        <f>IFERROR(VLOOKUP(A133,#REF!,42,0),"--")</f>
        <v>--</v>
      </c>
      <c r="I133" s="4" t="str">
        <f>IFERROR(VLOOKUP(A133,#REF!,41,0),"--")</f>
        <v>--</v>
      </c>
      <c r="J133" s="4" t="str">
        <f>IFERROR(VLOOKUP(A133,#REF!,42,0),"--")</f>
        <v>--</v>
      </c>
      <c r="K133" s="4" t="str">
        <f>IFERROR(VLOOKUP(A133,#REF!,41,0),"--")</f>
        <v>--</v>
      </c>
      <c r="L133" s="4" t="str">
        <f>IFERROR(VLOOKUP(A133,#REF!,42,0),"--")</f>
        <v>--</v>
      </c>
      <c r="M133" s="4" t="str">
        <f>IFERROR(VLOOKUP(A133,#REF!,41,0),"--")</f>
        <v>--</v>
      </c>
      <c r="N133" s="4" t="str">
        <f>IFERROR(VLOOKUP(A133,#REF!,42,0),"--")</f>
        <v>--</v>
      </c>
      <c r="O133" s="4" t="str">
        <f>IFERROR(VLOOKUP(A133,#REF!,41,0),"--")</f>
        <v>--</v>
      </c>
      <c r="P133" s="4" t="str">
        <f>IFERROR(VLOOKUP(A133,#REF!,42,0),"--")</f>
        <v>--</v>
      </c>
      <c r="Q133" s="4" t="str">
        <f>IFERROR(VLOOKUP(A133,#REF!,41,0),"--")</f>
        <v>--</v>
      </c>
      <c r="R133" s="4" t="str">
        <f>IFERROR(VLOOKUP(A133,#REF!,42,0),"--")</f>
        <v>--</v>
      </c>
      <c r="S133" s="4" t="str">
        <f>IFERROR(VLOOKUP(A133,#REF!,41,0),"--")</f>
        <v>--</v>
      </c>
      <c r="T133" s="4" t="str">
        <f>IFERROR(VLOOKUP(A133,#REF!,42,0),"--")</f>
        <v>--</v>
      </c>
      <c r="U133" s="4" t="str">
        <f>IFERROR(VLOOKUP(A133,#REF!,41,0),"--")</f>
        <v>--</v>
      </c>
      <c r="V133" s="4" t="str">
        <f>IFERROR(VLOOKUP(A133,#REF!,42,0),"--")</f>
        <v>--</v>
      </c>
      <c r="W133" s="4" t="str">
        <f>IFERROR(VLOOKUP(A133,#REF!,41,0),"--")</f>
        <v>--</v>
      </c>
      <c r="X133" s="4" t="str">
        <f>IFERROR(VLOOKUP(A133,#REF!,42,0),"--")</f>
        <v>--</v>
      </c>
      <c r="Y133" s="4" t="str">
        <f>IFERROR(VLOOKUP(A133,#REF!,41,0),"--")</f>
        <v>--</v>
      </c>
      <c r="Z133" s="4" t="str">
        <f>IFERROR(VLOOKUP(A133,#REF!,42,0),"--")</f>
        <v>--</v>
      </c>
      <c r="AA133" s="4">
        <f t="shared" si="3"/>
        <v>0</v>
      </c>
      <c r="AB133" s="4">
        <f t="shared" si="4"/>
        <v>0</v>
      </c>
      <c r="AC133" s="8" t="str">
        <f>IFERROR(VLOOKUP(A133,January!$A:$AR,44,0),"--")</f>
        <v>--</v>
      </c>
      <c r="AD133" s="8" t="str">
        <f>IFERROR(VLOOKUP(A133,#REF!,44,0),"--")</f>
        <v>--</v>
      </c>
      <c r="AE133" s="8" t="str">
        <f>IFERROR(VLOOKUP(A133,#REF!,44,0),"--")</f>
        <v>--</v>
      </c>
      <c r="AF133" s="8" t="str">
        <f>IFERROR(VLOOKUP(A133,#REF!,44,0),"--")</f>
        <v>--</v>
      </c>
      <c r="AG133" s="8" t="str">
        <f>IFERROR(VLOOKUP(A133,#REF!,44,0),"--")</f>
        <v>--</v>
      </c>
      <c r="AH133" s="8" t="str">
        <f>IFERROR(VLOOKUP(A133,#REF!,44,0),"--")</f>
        <v>--</v>
      </c>
      <c r="AI133" s="8" t="str">
        <f>IFERROR(VLOOKUP(A133,#REF!,44,0),"--")</f>
        <v>--</v>
      </c>
      <c r="AJ133" s="8" t="str">
        <f>IFERROR(VLOOKUP(A133,#REF!,44,0),"--")</f>
        <v>--</v>
      </c>
      <c r="AK133" s="8" t="str">
        <f>IFERROR(VLOOKUP(A133,#REF!,44,0),"--")</f>
        <v>--</v>
      </c>
      <c r="AL133" s="8" t="str">
        <f>IFERROR(VLOOKUP(A133,#REF!,44,0),"--")</f>
        <v>--</v>
      </c>
      <c r="AM133" s="8" t="str">
        <f>IFERROR(VLOOKUP(A133,#REF!,44,0),"--")</f>
        <v>--</v>
      </c>
      <c r="AN133" s="8" t="str">
        <f>IFERROR(VLOOKUP(A133,#REF!,44,0),"--")</f>
        <v>--</v>
      </c>
      <c r="AO133" s="8">
        <f t="shared" si="5"/>
        <v>0</v>
      </c>
    </row>
    <row r="134" spans="1:41" x14ac:dyDescent="0.2">
      <c r="A134" s="4" t="s">
        <v>147</v>
      </c>
      <c r="B134" s="4" t="str">
        <f>IFERROR(VLOOKUP(A134,'Validation List'!$A:$O,10,0),"--")</f>
        <v>--</v>
      </c>
      <c r="C134" s="4" t="str">
        <f>IFERROR(VLOOKUP(A134,January!$A:$AS,41,0),"--")</f>
        <v>--</v>
      </c>
      <c r="D134" s="4" t="str">
        <f>IFERROR(VLOOKUP(A134,January!$A:$AS,42,0),"--")</f>
        <v>--</v>
      </c>
      <c r="E134" s="4" t="str">
        <f>IFERROR(VLOOKUP(A134,#REF!,41,0),"--")</f>
        <v>--</v>
      </c>
      <c r="F134" s="4" t="str">
        <f>IFERROR(VLOOKUP(A134,#REF!,42,0),"--")</f>
        <v>--</v>
      </c>
      <c r="G134" s="4" t="str">
        <f>IFERROR(VLOOKUP(A134,#REF!,41,0),"--")</f>
        <v>--</v>
      </c>
      <c r="H134" s="4" t="str">
        <f>IFERROR(VLOOKUP(A134,#REF!,42,0),"--")</f>
        <v>--</v>
      </c>
      <c r="I134" s="4" t="str">
        <f>IFERROR(VLOOKUP(A134,#REF!,41,0),"--")</f>
        <v>--</v>
      </c>
      <c r="J134" s="4" t="str">
        <f>IFERROR(VLOOKUP(A134,#REF!,42,0),"--")</f>
        <v>--</v>
      </c>
      <c r="K134" s="4" t="str">
        <f>IFERROR(VLOOKUP(A134,#REF!,41,0),"--")</f>
        <v>--</v>
      </c>
      <c r="L134" s="4" t="str">
        <f>IFERROR(VLOOKUP(A134,#REF!,42,0),"--")</f>
        <v>--</v>
      </c>
      <c r="M134" s="4" t="str">
        <f>IFERROR(VLOOKUP(A134,#REF!,41,0),"--")</f>
        <v>--</v>
      </c>
      <c r="N134" s="4" t="str">
        <f>IFERROR(VLOOKUP(A134,#REF!,42,0),"--")</f>
        <v>--</v>
      </c>
      <c r="O134" s="4" t="str">
        <f>IFERROR(VLOOKUP(A134,#REF!,41,0),"--")</f>
        <v>--</v>
      </c>
      <c r="P134" s="4" t="str">
        <f>IFERROR(VLOOKUP(A134,#REF!,42,0),"--")</f>
        <v>--</v>
      </c>
      <c r="Q134" s="4" t="str">
        <f>IFERROR(VLOOKUP(A134,#REF!,41,0),"--")</f>
        <v>--</v>
      </c>
      <c r="R134" s="4" t="str">
        <f>IFERROR(VLOOKUP(A134,#REF!,42,0),"--")</f>
        <v>--</v>
      </c>
      <c r="S134" s="4" t="str">
        <f>IFERROR(VLOOKUP(A134,#REF!,41,0),"--")</f>
        <v>--</v>
      </c>
      <c r="T134" s="4" t="str">
        <f>IFERROR(VLOOKUP(A134,#REF!,42,0),"--")</f>
        <v>--</v>
      </c>
      <c r="U134" s="4" t="str">
        <f>IFERROR(VLOOKUP(A134,#REF!,41,0),"--")</f>
        <v>--</v>
      </c>
      <c r="V134" s="4" t="str">
        <f>IFERROR(VLOOKUP(A134,#REF!,42,0),"--")</f>
        <v>--</v>
      </c>
      <c r="W134" s="4" t="str">
        <f>IFERROR(VLOOKUP(A134,#REF!,41,0),"--")</f>
        <v>--</v>
      </c>
      <c r="X134" s="4" t="str">
        <f>IFERROR(VLOOKUP(A134,#REF!,42,0),"--")</f>
        <v>--</v>
      </c>
      <c r="Y134" s="4" t="str">
        <f>IFERROR(VLOOKUP(A134,#REF!,41,0),"--")</f>
        <v>--</v>
      </c>
      <c r="Z134" s="4" t="str">
        <f>IFERROR(VLOOKUP(A134,#REF!,42,0),"--")</f>
        <v>--</v>
      </c>
      <c r="AA134" s="4">
        <f t="shared" ref="AA134:AA197" si="6">SUM(C134,E134,G134,I134,K134,M134,O134,Q134,S134,U134,W134,Y134)</f>
        <v>0</v>
      </c>
      <c r="AB134" s="4">
        <f t="shared" ref="AB134:AB197" si="7">SUM(D134,F134,H134,J134,L134,N134,P134,R134,T134,V134,X134,Z134)</f>
        <v>0</v>
      </c>
      <c r="AC134" s="8" t="str">
        <f>IFERROR(VLOOKUP(A134,January!$A:$AR,44,0),"--")</f>
        <v>--</v>
      </c>
      <c r="AD134" s="8" t="str">
        <f>IFERROR(VLOOKUP(A134,#REF!,44,0),"--")</f>
        <v>--</v>
      </c>
      <c r="AE134" s="8" t="str">
        <f>IFERROR(VLOOKUP(A134,#REF!,44,0),"--")</f>
        <v>--</v>
      </c>
      <c r="AF134" s="8" t="str">
        <f>IFERROR(VLOOKUP(A134,#REF!,44,0),"--")</f>
        <v>--</v>
      </c>
      <c r="AG134" s="8" t="str">
        <f>IFERROR(VLOOKUP(A134,#REF!,44,0),"--")</f>
        <v>--</v>
      </c>
      <c r="AH134" s="8" t="str">
        <f>IFERROR(VLOOKUP(A134,#REF!,44,0),"--")</f>
        <v>--</v>
      </c>
      <c r="AI134" s="8" t="str">
        <f>IFERROR(VLOOKUP(A134,#REF!,44,0),"--")</f>
        <v>--</v>
      </c>
      <c r="AJ134" s="8" t="str">
        <f>IFERROR(VLOOKUP(A134,#REF!,44,0),"--")</f>
        <v>--</v>
      </c>
      <c r="AK134" s="8" t="str">
        <f>IFERROR(VLOOKUP(A134,#REF!,44,0),"--")</f>
        <v>--</v>
      </c>
      <c r="AL134" s="8" t="str">
        <f>IFERROR(VLOOKUP(A134,#REF!,44,0),"--")</f>
        <v>--</v>
      </c>
      <c r="AM134" s="8" t="str">
        <f>IFERROR(VLOOKUP(A134,#REF!,44,0),"--")</f>
        <v>--</v>
      </c>
      <c r="AN134" s="8" t="str">
        <f>IFERROR(VLOOKUP(A134,#REF!,44,0),"--")</f>
        <v>--</v>
      </c>
      <c r="AO134" s="8">
        <f t="shared" ref="AO134:AO197" si="8">SUM(AC134:AN134)</f>
        <v>0</v>
      </c>
    </row>
    <row r="135" spans="1:41" x14ac:dyDescent="0.2">
      <c r="A135" s="4" t="s">
        <v>148</v>
      </c>
      <c r="B135" s="4" t="str">
        <f>IFERROR(VLOOKUP(A135,'Validation List'!$A:$O,10,0),"--")</f>
        <v>--</v>
      </c>
      <c r="C135" s="4" t="str">
        <f>IFERROR(VLOOKUP(A135,January!$A:$AS,41,0),"--")</f>
        <v>--</v>
      </c>
      <c r="D135" s="4" t="str">
        <f>IFERROR(VLOOKUP(A135,January!$A:$AS,42,0),"--")</f>
        <v>--</v>
      </c>
      <c r="E135" s="4" t="str">
        <f>IFERROR(VLOOKUP(A135,#REF!,41,0),"--")</f>
        <v>--</v>
      </c>
      <c r="F135" s="4" t="str">
        <f>IFERROR(VLOOKUP(A135,#REF!,42,0),"--")</f>
        <v>--</v>
      </c>
      <c r="G135" s="4" t="str">
        <f>IFERROR(VLOOKUP(A135,#REF!,41,0),"--")</f>
        <v>--</v>
      </c>
      <c r="H135" s="4" t="str">
        <f>IFERROR(VLOOKUP(A135,#REF!,42,0),"--")</f>
        <v>--</v>
      </c>
      <c r="I135" s="4" t="str">
        <f>IFERROR(VLOOKUP(A135,#REF!,41,0),"--")</f>
        <v>--</v>
      </c>
      <c r="J135" s="4" t="str">
        <f>IFERROR(VLOOKUP(A135,#REF!,42,0),"--")</f>
        <v>--</v>
      </c>
      <c r="K135" s="4" t="str">
        <f>IFERROR(VLOOKUP(A135,#REF!,41,0),"--")</f>
        <v>--</v>
      </c>
      <c r="L135" s="4" t="str">
        <f>IFERROR(VLOOKUP(A135,#REF!,42,0),"--")</f>
        <v>--</v>
      </c>
      <c r="M135" s="4" t="str">
        <f>IFERROR(VLOOKUP(A135,#REF!,41,0),"--")</f>
        <v>--</v>
      </c>
      <c r="N135" s="4" t="str">
        <f>IFERROR(VLOOKUP(A135,#REF!,42,0),"--")</f>
        <v>--</v>
      </c>
      <c r="O135" s="4" t="str">
        <f>IFERROR(VLOOKUP(A135,#REF!,41,0),"--")</f>
        <v>--</v>
      </c>
      <c r="P135" s="4" t="str">
        <f>IFERROR(VLOOKUP(A135,#REF!,42,0),"--")</f>
        <v>--</v>
      </c>
      <c r="Q135" s="4" t="str">
        <f>IFERROR(VLOOKUP(A135,#REF!,41,0),"--")</f>
        <v>--</v>
      </c>
      <c r="R135" s="4" t="str">
        <f>IFERROR(VLOOKUP(A135,#REF!,42,0),"--")</f>
        <v>--</v>
      </c>
      <c r="S135" s="4" t="str">
        <f>IFERROR(VLOOKUP(A135,#REF!,41,0),"--")</f>
        <v>--</v>
      </c>
      <c r="T135" s="4" t="str">
        <f>IFERROR(VLOOKUP(A135,#REF!,42,0),"--")</f>
        <v>--</v>
      </c>
      <c r="U135" s="4" t="str">
        <f>IFERROR(VLOOKUP(A135,#REF!,41,0),"--")</f>
        <v>--</v>
      </c>
      <c r="V135" s="4" t="str">
        <f>IFERROR(VLOOKUP(A135,#REF!,42,0),"--")</f>
        <v>--</v>
      </c>
      <c r="W135" s="4" t="str">
        <f>IFERROR(VLOOKUP(A135,#REF!,41,0),"--")</f>
        <v>--</v>
      </c>
      <c r="X135" s="4" t="str">
        <f>IFERROR(VLOOKUP(A135,#REF!,42,0),"--")</f>
        <v>--</v>
      </c>
      <c r="Y135" s="4" t="str">
        <f>IFERROR(VLOOKUP(A135,#REF!,41,0),"--")</f>
        <v>--</v>
      </c>
      <c r="Z135" s="4" t="str">
        <f>IFERROR(VLOOKUP(A135,#REF!,42,0),"--")</f>
        <v>--</v>
      </c>
      <c r="AA135" s="4">
        <f t="shared" si="6"/>
        <v>0</v>
      </c>
      <c r="AB135" s="4">
        <f t="shared" si="7"/>
        <v>0</v>
      </c>
      <c r="AC135" s="8" t="str">
        <f>IFERROR(VLOOKUP(A135,January!$A:$AR,44,0),"--")</f>
        <v>--</v>
      </c>
      <c r="AD135" s="8" t="str">
        <f>IFERROR(VLOOKUP(A135,#REF!,44,0),"--")</f>
        <v>--</v>
      </c>
      <c r="AE135" s="8" t="str">
        <f>IFERROR(VLOOKUP(A135,#REF!,44,0),"--")</f>
        <v>--</v>
      </c>
      <c r="AF135" s="8" t="str">
        <f>IFERROR(VLOOKUP(A135,#REF!,44,0),"--")</f>
        <v>--</v>
      </c>
      <c r="AG135" s="8" t="str">
        <f>IFERROR(VLOOKUP(A135,#REF!,44,0),"--")</f>
        <v>--</v>
      </c>
      <c r="AH135" s="8" t="str">
        <f>IFERROR(VLOOKUP(A135,#REF!,44,0),"--")</f>
        <v>--</v>
      </c>
      <c r="AI135" s="8" t="str">
        <f>IFERROR(VLOOKUP(A135,#REF!,44,0),"--")</f>
        <v>--</v>
      </c>
      <c r="AJ135" s="8" t="str">
        <f>IFERROR(VLOOKUP(A135,#REF!,44,0),"--")</f>
        <v>--</v>
      </c>
      <c r="AK135" s="8" t="str">
        <f>IFERROR(VLOOKUP(A135,#REF!,44,0),"--")</f>
        <v>--</v>
      </c>
      <c r="AL135" s="8" t="str">
        <f>IFERROR(VLOOKUP(A135,#REF!,44,0),"--")</f>
        <v>--</v>
      </c>
      <c r="AM135" s="8" t="str">
        <f>IFERROR(VLOOKUP(A135,#REF!,44,0),"--")</f>
        <v>--</v>
      </c>
      <c r="AN135" s="8" t="str">
        <f>IFERROR(VLOOKUP(A135,#REF!,44,0),"--")</f>
        <v>--</v>
      </c>
      <c r="AO135" s="8">
        <f t="shared" si="8"/>
        <v>0</v>
      </c>
    </row>
    <row r="136" spans="1:41" x14ac:dyDescent="0.2">
      <c r="A136" s="4" t="s">
        <v>149</v>
      </c>
      <c r="B136" s="4" t="str">
        <f>IFERROR(VLOOKUP(A136,'Validation List'!$A:$O,10,0),"--")</f>
        <v>--</v>
      </c>
      <c r="C136" s="4" t="str">
        <f>IFERROR(VLOOKUP(A136,January!$A:$AS,41,0),"--")</f>
        <v>--</v>
      </c>
      <c r="D136" s="4" t="str">
        <f>IFERROR(VLOOKUP(A136,January!$A:$AS,42,0),"--")</f>
        <v>--</v>
      </c>
      <c r="E136" s="4" t="str">
        <f>IFERROR(VLOOKUP(A136,#REF!,41,0),"--")</f>
        <v>--</v>
      </c>
      <c r="F136" s="4" t="str">
        <f>IFERROR(VLOOKUP(A136,#REF!,42,0),"--")</f>
        <v>--</v>
      </c>
      <c r="G136" s="4" t="str">
        <f>IFERROR(VLOOKUP(A136,#REF!,41,0),"--")</f>
        <v>--</v>
      </c>
      <c r="H136" s="4" t="str">
        <f>IFERROR(VLOOKUP(A136,#REF!,42,0),"--")</f>
        <v>--</v>
      </c>
      <c r="I136" s="4" t="str">
        <f>IFERROR(VLOOKUP(A136,#REF!,41,0),"--")</f>
        <v>--</v>
      </c>
      <c r="J136" s="4" t="str">
        <f>IFERROR(VLOOKUP(A136,#REF!,42,0),"--")</f>
        <v>--</v>
      </c>
      <c r="K136" s="4" t="str">
        <f>IFERROR(VLOOKUP(A136,#REF!,41,0),"--")</f>
        <v>--</v>
      </c>
      <c r="L136" s="4" t="str">
        <f>IFERROR(VLOOKUP(A136,#REF!,42,0),"--")</f>
        <v>--</v>
      </c>
      <c r="M136" s="4" t="str">
        <f>IFERROR(VLOOKUP(A136,#REF!,41,0),"--")</f>
        <v>--</v>
      </c>
      <c r="N136" s="4" t="str">
        <f>IFERROR(VLOOKUP(A136,#REF!,42,0),"--")</f>
        <v>--</v>
      </c>
      <c r="O136" s="4" t="str">
        <f>IFERROR(VLOOKUP(A136,#REF!,41,0),"--")</f>
        <v>--</v>
      </c>
      <c r="P136" s="4" t="str">
        <f>IFERROR(VLOOKUP(A136,#REF!,42,0),"--")</f>
        <v>--</v>
      </c>
      <c r="Q136" s="4" t="str">
        <f>IFERROR(VLOOKUP(A136,#REF!,41,0),"--")</f>
        <v>--</v>
      </c>
      <c r="R136" s="4" t="str">
        <f>IFERROR(VLOOKUP(A136,#REF!,42,0),"--")</f>
        <v>--</v>
      </c>
      <c r="S136" s="4" t="str">
        <f>IFERROR(VLOOKUP(A136,#REF!,41,0),"--")</f>
        <v>--</v>
      </c>
      <c r="T136" s="4" t="str">
        <f>IFERROR(VLOOKUP(A136,#REF!,42,0),"--")</f>
        <v>--</v>
      </c>
      <c r="U136" s="4" t="str">
        <f>IFERROR(VLOOKUP(A136,#REF!,41,0),"--")</f>
        <v>--</v>
      </c>
      <c r="V136" s="4" t="str">
        <f>IFERROR(VLOOKUP(A136,#REF!,42,0),"--")</f>
        <v>--</v>
      </c>
      <c r="W136" s="4" t="str">
        <f>IFERROR(VLOOKUP(A136,#REF!,41,0),"--")</f>
        <v>--</v>
      </c>
      <c r="X136" s="4" t="str">
        <f>IFERROR(VLOOKUP(A136,#REF!,42,0),"--")</f>
        <v>--</v>
      </c>
      <c r="Y136" s="4" t="str">
        <f>IFERROR(VLOOKUP(A136,#REF!,41,0),"--")</f>
        <v>--</v>
      </c>
      <c r="Z136" s="4" t="str">
        <f>IFERROR(VLOOKUP(A136,#REF!,42,0),"--")</f>
        <v>--</v>
      </c>
      <c r="AA136" s="4">
        <f t="shared" si="6"/>
        <v>0</v>
      </c>
      <c r="AB136" s="4">
        <f t="shared" si="7"/>
        <v>0</v>
      </c>
      <c r="AC136" s="8" t="str">
        <f>IFERROR(VLOOKUP(A136,January!$A:$AR,44,0),"--")</f>
        <v>--</v>
      </c>
      <c r="AD136" s="8" t="str">
        <f>IFERROR(VLOOKUP(A136,#REF!,44,0),"--")</f>
        <v>--</v>
      </c>
      <c r="AE136" s="8" t="str">
        <f>IFERROR(VLOOKUP(A136,#REF!,44,0),"--")</f>
        <v>--</v>
      </c>
      <c r="AF136" s="8" t="str">
        <f>IFERROR(VLOOKUP(A136,#REF!,44,0),"--")</f>
        <v>--</v>
      </c>
      <c r="AG136" s="8" t="str">
        <f>IFERROR(VLOOKUP(A136,#REF!,44,0),"--")</f>
        <v>--</v>
      </c>
      <c r="AH136" s="8" t="str">
        <f>IFERROR(VLOOKUP(A136,#REF!,44,0),"--")</f>
        <v>--</v>
      </c>
      <c r="AI136" s="8" t="str">
        <f>IFERROR(VLOOKUP(A136,#REF!,44,0),"--")</f>
        <v>--</v>
      </c>
      <c r="AJ136" s="8" t="str">
        <f>IFERROR(VLOOKUP(A136,#REF!,44,0),"--")</f>
        <v>--</v>
      </c>
      <c r="AK136" s="8" t="str">
        <f>IFERROR(VLOOKUP(A136,#REF!,44,0),"--")</f>
        <v>--</v>
      </c>
      <c r="AL136" s="8" t="str">
        <f>IFERROR(VLOOKUP(A136,#REF!,44,0),"--")</f>
        <v>--</v>
      </c>
      <c r="AM136" s="8" t="str">
        <f>IFERROR(VLOOKUP(A136,#REF!,44,0),"--")</f>
        <v>--</v>
      </c>
      <c r="AN136" s="8" t="str">
        <f>IFERROR(VLOOKUP(A136,#REF!,44,0),"--")</f>
        <v>--</v>
      </c>
      <c r="AO136" s="8">
        <f t="shared" si="8"/>
        <v>0</v>
      </c>
    </row>
    <row r="137" spans="1:41" x14ac:dyDescent="0.2">
      <c r="A137" s="4" t="s">
        <v>150</v>
      </c>
      <c r="B137" s="4" t="str">
        <f>IFERROR(VLOOKUP(A137,'Validation List'!$A:$O,10,0),"--")</f>
        <v>--</v>
      </c>
      <c r="C137" s="4" t="str">
        <f>IFERROR(VLOOKUP(A137,January!$A:$AS,41,0),"--")</f>
        <v>--</v>
      </c>
      <c r="D137" s="4" t="str">
        <f>IFERROR(VLOOKUP(A137,January!$A:$AS,42,0),"--")</f>
        <v>--</v>
      </c>
      <c r="E137" s="4" t="str">
        <f>IFERROR(VLOOKUP(A137,#REF!,41,0),"--")</f>
        <v>--</v>
      </c>
      <c r="F137" s="4" t="str">
        <f>IFERROR(VLOOKUP(A137,#REF!,42,0),"--")</f>
        <v>--</v>
      </c>
      <c r="G137" s="4" t="str">
        <f>IFERROR(VLOOKUP(A137,#REF!,41,0),"--")</f>
        <v>--</v>
      </c>
      <c r="H137" s="4" t="str">
        <f>IFERROR(VLOOKUP(A137,#REF!,42,0),"--")</f>
        <v>--</v>
      </c>
      <c r="I137" s="4" t="str">
        <f>IFERROR(VLOOKUP(A137,#REF!,41,0),"--")</f>
        <v>--</v>
      </c>
      <c r="J137" s="4" t="str">
        <f>IFERROR(VLOOKUP(A137,#REF!,42,0),"--")</f>
        <v>--</v>
      </c>
      <c r="K137" s="4" t="str">
        <f>IFERROR(VLOOKUP(A137,#REF!,41,0),"--")</f>
        <v>--</v>
      </c>
      <c r="L137" s="4" t="str">
        <f>IFERROR(VLOOKUP(A137,#REF!,42,0),"--")</f>
        <v>--</v>
      </c>
      <c r="M137" s="4" t="str">
        <f>IFERROR(VLOOKUP(A137,#REF!,41,0),"--")</f>
        <v>--</v>
      </c>
      <c r="N137" s="4" t="str">
        <f>IFERROR(VLOOKUP(A137,#REF!,42,0),"--")</f>
        <v>--</v>
      </c>
      <c r="O137" s="4" t="str">
        <f>IFERROR(VLOOKUP(A137,#REF!,41,0),"--")</f>
        <v>--</v>
      </c>
      <c r="P137" s="4" t="str">
        <f>IFERROR(VLOOKUP(A137,#REF!,42,0),"--")</f>
        <v>--</v>
      </c>
      <c r="Q137" s="4" t="str">
        <f>IFERROR(VLOOKUP(A137,#REF!,41,0),"--")</f>
        <v>--</v>
      </c>
      <c r="R137" s="4" t="str">
        <f>IFERROR(VLOOKUP(A137,#REF!,42,0),"--")</f>
        <v>--</v>
      </c>
      <c r="S137" s="4" t="str">
        <f>IFERROR(VLOOKUP(A137,#REF!,41,0),"--")</f>
        <v>--</v>
      </c>
      <c r="T137" s="4" t="str">
        <f>IFERROR(VLOOKUP(A137,#REF!,42,0),"--")</f>
        <v>--</v>
      </c>
      <c r="U137" s="4" t="str">
        <f>IFERROR(VLOOKUP(A137,#REF!,41,0),"--")</f>
        <v>--</v>
      </c>
      <c r="V137" s="4" t="str">
        <f>IFERROR(VLOOKUP(A137,#REF!,42,0),"--")</f>
        <v>--</v>
      </c>
      <c r="W137" s="4" t="str">
        <f>IFERROR(VLOOKUP(A137,#REF!,41,0),"--")</f>
        <v>--</v>
      </c>
      <c r="X137" s="4" t="str">
        <f>IFERROR(VLOOKUP(A137,#REF!,42,0),"--")</f>
        <v>--</v>
      </c>
      <c r="Y137" s="4" t="str">
        <f>IFERROR(VLOOKUP(A137,#REF!,41,0),"--")</f>
        <v>--</v>
      </c>
      <c r="Z137" s="4" t="str">
        <f>IFERROR(VLOOKUP(A137,#REF!,42,0),"--")</f>
        <v>--</v>
      </c>
      <c r="AA137" s="4">
        <f t="shared" si="6"/>
        <v>0</v>
      </c>
      <c r="AB137" s="4">
        <f t="shared" si="7"/>
        <v>0</v>
      </c>
      <c r="AC137" s="8" t="str">
        <f>IFERROR(VLOOKUP(A137,January!$A:$AR,44,0),"--")</f>
        <v>--</v>
      </c>
      <c r="AD137" s="8" t="str">
        <f>IFERROR(VLOOKUP(A137,#REF!,44,0),"--")</f>
        <v>--</v>
      </c>
      <c r="AE137" s="8" t="str">
        <f>IFERROR(VLOOKUP(A137,#REF!,44,0),"--")</f>
        <v>--</v>
      </c>
      <c r="AF137" s="8" t="str">
        <f>IFERROR(VLOOKUP(A137,#REF!,44,0),"--")</f>
        <v>--</v>
      </c>
      <c r="AG137" s="8" t="str">
        <f>IFERROR(VLOOKUP(A137,#REF!,44,0),"--")</f>
        <v>--</v>
      </c>
      <c r="AH137" s="8" t="str">
        <f>IFERROR(VLOOKUP(A137,#REF!,44,0),"--")</f>
        <v>--</v>
      </c>
      <c r="AI137" s="8" t="str">
        <f>IFERROR(VLOOKUP(A137,#REF!,44,0),"--")</f>
        <v>--</v>
      </c>
      <c r="AJ137" s="8" t="str">
        <f>IFERROR(VLOOKUP(A137,#REF!,44,0),"--")</f>
        <v>--</v>
      </c>
      <c r="AK137" s="8" t="str">
        <f>IFERROR(VLOOKUP(A137,#REF!,44,0),"--")</f>
        <v>--</v>
      </c>
      <c r="AL137" s="8" t="str">
        <f>IFERROR(VLOOKUP(A137,#REF!,44,0),"--")</f>
        <v>--</v>
      </c>
      <c r="AM137" s="8" t="str">
        <f>IFERROR(VLOOKUP(A137,#REF!,44,0),"--")</f>
        <v>--</v>
      </c>
      <c r="AN137" s="8" t="str">
        <f>IFERROR(VLOOKUP(A137,#REF!,44,0),"--")</f>
        <v>--</v>
      </c>
      <c r="AO137" s="8">
        <f t="shared" si="8"/>
        <v>0</v>
      </c>
    </row>
    <row r="138" spans="1:41" x14ac:dyDescent="0.2">
      <c r="A138" s="4" t="s">
        <v>151</v>
      </c>
      <c r="B138" s="4" t="str">
        <f>IFERROR(VLOOKUP(A138,'Validation List'!$A:$O,10,0),"--")</f>
        <v>--</v>
      </c>
      <c r="C138" s="4" t="str">
        <f>IFERROR(VLOOKUP(A138,January!$A:$AS,41,0),"--")</f>
        <v>--</v>
      </c>
      <c r="D138" s="4" t="str">
        <f>IFERROR(VLOOKUP(A138,January!$A:$AS,42,0),"--")</f>
        <v>--</v>
      </c>
      <c r="E138" s="4" t="str">
        <f>IFERROR(VLOOKUP(A138,#REF!,41,0),"--")</f>
        <v>--</v>
      </c>
      <c r="F138" s="4" t="str">
        <f>IFERROR(VLOOKUP(A138,#REF!,42,0),"--")</f>
        <v>--</v>
      </c>
      <c r="G138" s="4" t="str">
        <f>IFERROR(VLOOKUP(A138,#REF!,41,0),"--")</f>
        <v>--</v>
      </c>
      <c r="H138" s="4" t="str">
        <f>IFERROR(VLOOKUP(A138,#REF!,42,0),"--")</f>
        <v>--</v>
      </c>
      <c r="I138" s="4" t="str">
        <f>IFERROR(VLOOKUP(A138,#REF!,41,0),"--")</f>
        <v>--</v>
      </c>
      <c r="J138" s="4" t="str">
        <f>IFERROR(VLOOKUP(A138,#REF!,42,0),"--")</f>
        <v>--</v>
      </c>
      <c r="K138" s="4" t="str">
        <f>IFERROR(VLOOKUP(A138,#REF!,41,0),"--")</f>
        <v>--</v>
      </c>
      <c r="L138" s="4" t="str">
        <f>IFERROR(VLOOKUP(A138,#REF!,42,0),"--")</f>
        <v>--</v>
      </c>
      <c r="M138" s="4" t="str">
        <f>IFERROR(VLOOKUP(A138,#REF!,41,0),"--")</f>
        <v>--</v>
      </c>
      <c r="N138" s="4" t="str">
        <f>IFERROR(VLOOKUP(A138,#REF!,42,0),"--")</f>
        <v>--</v>
      </c>
      <c r="O138" s="4" t="str">
        <f>IFERROR(VLOOKUP(A138,#REF!,41,0),"--")</f>
        <v>--</v>
      </c>
      <c r="P138" s="4" t="str">
        <f>IFERROR(VLOOKUP(A138,#REF!,42,0),"--")</f>
        <v>--</v>
      </c>
      <c r="Q138" s="4" t="str">
        <f>IFERROR(VLOOKUP(A138,#REF!,41,0),"--")</f>
        <v>--</v>
      </c>
      <c r="R138" s="4" t="str">
        <f>IFERROR(VLOOKUP(A138,#REF!,42,0),"--")</f>
        <v>--</v>
      </c>
      <c r="S138" s="4" t="str">
        <f>IFERROR(VLOOKUP(A138,#REF!,41,0),"--")</f>
        <v>--</v>
      </c>
      <c r="T138" s="4" t="str">
        <f>IFERROR(VLOOKUP(A138,#REF!,42,0),"--")</f>
        <v>--</v>
      </c>
      <c r="U138" s="4" t="str">
        <f>IFERROR(VLOOKUP(A138,#REF!,41,0),"--")</f>
        <v>--</v>
      </c>
      <c r="V138" s="4" t="str">
        <f>IFERROR(VLOOKUP(A138,#REF!,42,0),"--")</f>
        <v>--</v>
      </c>
      <c r="W138" s="4" t="str">
        <f>IFERROR(VLOOKUP(A138,#REF!,41,0),"--")</f>
        <v>--</v>
      </c>
      <c r="X138" s="4" t="str">
        <f>IFERROR(VLOOKUP(A138,#REF!,42,0),"--")</f>
        <v>--</v>
      </c>
      <c r="Y138" s="4" t="str">
        <f>IFERROR(VLOOKUP(A138,#REF!,41,0),"--")</f>
        <v>--</v>
      </c>
      <c r="Z138" s="4" t="str">
        <f>IFERROR(VLOOKUP(A138,#REF!,42,0),"--")</f>
        <v>--</v>
      </c>
      <c r="AA138" s="4">
        <f t="shared" si="6"/>
        <v>0</v>
      </c>
      <c r="AB138" s="4">
        <f t="shared" si="7"/>
        <v>0</v>
      </c>
      <c r="AC138" s="8" t="str">
        <f>IFERROR(VLOOKUP(A138,January!$A:$AR,44,0),"--")</f>
        <v>--</v>
      </c>
      <c r="AD138" s="8" t="str">
        <f>IFERROR(VLOOKUP(A138,#REF!,44,0),"--")</f>
        <v>--</v>
      </c>
      <c r="AE138" s="8" t="str">
        <f>IFERROR(VLOOKUP(A138,#REF!,44,0),"--")</f>
        <v>--</v>
      </c>
      <c r="AF138" s="8" t="str">
        <f>IFERROR(VLOOKUP(A138,#REF!,44,0),"--")</f>
        <v>--</v>
      </c>
      <c r="AG138" s="8" t="str">
        <f>IFERROR(VLOOKUP(A138,#REF!,44,0),"--")</f>
        <v>--</v>
      </c>
      <c r="AH138" s="8" t="str">
        <f>IFERROR(VLOOKUP(A138,#REF!,44,0),"--")</f>
        <v>--</v>
      </c>
      <c r="AI138" s="8" t="str">
        <f>IFERROR(VLOOKUP(A138,#REF!,44,0),"--")</f>
        <v>--</v>
      </c>
      <c r="AJ138" s="8" t="str">
        <f>IFERROR(VLOOKUP(A138,#REF!,44,0),"--")</f>
        <v>--</v>
      </c>
      <c r="AK138" s="8" t="str">
        <f>IFERROR(VLOOKUP(A138,#REF!,44,0),"--")</f>
        <v>--</v>
      </c>
      <c r="AL138" s="8" t="str">
        <f>IFERROR(VLOOKUP(A138,#REF!,44,0),"--")</f>
        <v>--</v>
      </c>
      <c r="AM138" s="8" t="str">
        <f>IFERROR(VLOOKUP(A138,#REF!,44,0),"--")</f>
        <v>--</v>
      </c>
      <c r="AN138" s="8" t="str">
        <f>IFERROR(VLOOKUP(A138,#REF!,44,0),"--")</f>
        <v>--</v>
      </c>
      <c r="AO138" s="8">
        <f t="shared" si="8"/>
        <v>0</v>
      </c>
    </row>
    <row r="139" spans="1:41" x14ac:dyDescent="0.2">
      <c r="A139" s="4" t="s">
        <v>152</v>
      </c>
      <c r="B139" s="4" t="str">
        <f>IFERROR(VLOOKUP(A139,'Validation List'!$A:$O,10,0),"--")</f>
        <v>--</v>
      </c>
      <c r="C139" s="4" t="str">
        <f>IFERROR(VLOOKUP(A139,January!$A:$AS,41,0),"--")</f>
        <v>--</v>
      </c>
      <c r="D139" s="4" t="str">
        <f>IFERROR(VLOOKUP(A139,January!$A:$AS,42,0),"--")</f>
        <v>--</v>
      </c>
      <c r="E139" s="4" t="str">
        <f>IFERROR(VLOOKUP(A139,#REF!,41,0),"--")</f>
        <v>--</v>
      </c>
      <c r="F139" s="4" t="str">
        <f>IFERROR(VLOOKUP(A139,#REF!,42,0),"--")</f>
        <v>--</v>
      </c>
      <c r="G139" s="4" t="str">
        <f>IFERROR(VLOOKUP(A139,#REF!,41,0),"--")</f>
        <v>--</v>
      </c>
      <c r="H139" s="4" t="str">
        <f>IFERROR(VLOOKUP(A139,#REF!,42,0),"--")</f>
        <v>--</v>
      </c>
      <c r="I139" s="4" t="str">
        <f>IFERROR(VLOOKUP(A139,#REF!,41,0),"--")</f>
        <v>--</v>
      </c>
      <c r="J139" s="4" t="str">
        <f>IFERROR(VLOOKUP(A139,#REF!,42,0),"--")</f>
        <v>--</v>
      </c>
      <c r="K139" s="4" t="str">
        <f>IFERROR(VLOOKUP(A139,#REF!,41,0),"--")</f>
        <v>--</v>
      </c>
      <c r="L139" s="4" t="str">
        <f>IFERROR(VLOOKUP(A139,#REF!,42,0),"--")</f>
        <v>--</v>
      </c>
      <c r="M139" s="4" t="str">
        <f>IFERROR(VLOOKUP(A139,#REF!,41,0),"--")</f>
        <v>--</v>
      </c>
      <c r="N139" s="4" t="str">
        <f>IFERROR(VLOOKUP(A139,#REF!,42,0),"--")</f>
        <v>--</v>
      </c>
      <c r="O139" s="4" t="str">
        <f>IFERROR(VLOOKUP(A139,#REF!,41,0),"--")</f>
        <v>--</v>
      </c>
      <c r="P139" s="4" t="str">
        <f>IFERROR(VLOOKUP(A139,#REF!,42,0),"--")</f>
        <v>--</v>
      </c>
      <c r="Q139" s="4" t="str">
        <f>IFERROR(VLOOKUP(A139,#REF!,41,0),"--")</f>
        <v>--</v>
      </c>
      <c r="R139" s="4" t="str">
        <f>IFERROR(VLOOKUP(A139,#REF!,42,0),"--")</f>
        <v>--</v>
      </c>
      <c r="S139" s="4" t="str">
        <f>IFERROR(VLOOKUP(A139,#REF!,41,0),"--")</f>
        <v>--</v>
      </c>
      <c r="T139" s="4" t="str">
        <f>IFERROR(VLOOKUP(A139,#REF!,42,0),"--")</f>
        <v>--</v>
      </c>
      <c r="U139" s="4" t="str">
        <f>IFERROR(VLOOKUP(A139,#REF!,41,0),"--")</f>
        <v>--</v>
      </c>
      <c r="V139" s="4" t="str">
        <f>IFERROR(VLOOKUP(A139,#REF!,42,0),"--")</f>
        <v>--</v>
      </c>
      <c r="W139" s="4" t="str">
        <f>IFERROR(VLOOKUP(A139,#REF!,41,0),"--")</f>
        <v>--</v>
      </c>
      <c r="X139" s="4" t="str">
        <f>IFERROR(VLOOKUP(A139,#REF!,42,0),"--")</f>
        <v>--</v>
      </c>
      <c r="Y139" s="4" t="str">
        <f>IFERROR(VLOOKUP(A139,#REF!,41,0),"--")</f>
        <v>--</v>
      </c>
      <c r="Z139" s="4" t="str">
        <f>IFERROR(VLOOKUP(A139,#REF!,42,0),"--")</f>
        <v>--</v>
      </c>
      <c r="AA139" s="4">
        <f t="shared" si="6"/>
        <v>0</v>
      </c>
      <c r="AB139" s="4">
        <f t="shared" si="7"/>
        <v>0</v>
      </c>
      <c r="AC139" s="8" t="str">
        <f>IFERROR(VLOOKUP(A139,January!$A:$AR,44,0),"--")</f>
        <v>--</v>
      </c>
      <c r="AD139" s="8" t="str">
        <f>IFERROR(VLOOKUP(A139,#REF!,44,0),"--")</f>
        <v>--</v>
      </c>
      <c r="AE139" s="8" t="str">
        <f>IFERROR(VLOOKUP(A139,#REF!,44,0),"--")</f>
        <v>--</v>
      </c>
      <c r="AF139" s="8" t="str">
        <f>IFERROR(VLOOKUP(A139,#REF!,44,0),"--")</f>
        <v>--</v>
      </c>
      <c r="AG139" s="8" t="str">
        <f>IFERROR(VLOOKUP(A139,#REF!,44,0),"--")</f>
        <v>--</v>
      </c>
      <c r="AH139" s="8" t="str">
        <f>IFERROR(VLOOKUP(A139,#REF!,44,0),"--")</f>
        <v>--</v>
      </c>
      <c r="AI139" s="8" t="str">
        <f>IFERROR(VLOOKUP(A139,#REF!,44,0),"--")</f>
        <v>--</v>
      </c>
      <c r="AJ139" s="8" t="str">
        <f>IFERROR(VLOOKUP(A139,#REF!,44,0),"--")</f>
        <v>--</v>
      </c>
      <c r="AK139" s="8" t="str">
        <f>IFERROR(VLOOKUP(A139,#REF!,44,0),"--")</f>
        <v>--</v>
      </c>
      <c r="AL139" s="8" t="str">
        <f>IFERROR(VLOOKUP(A139,#REF!,44,0),"--")</f>
        <v>--</v>
      </c>
      <c r="AM139" s="8" t="str">
        <f>IFERROR(VLOOKUP(A139,#REF!,44,0),"--")</f>
        <v>--</v>
      </c>
      <c r="AN139" s="8" t="str">
        <f>IFERROR(VLOOKUP(A139,#REF!,44,0),"--")</f>
        <v>--</v>
      </c>
      <c r="AO139" s="8">
        <f t="shared" si="8"/>
        <v>0</v>
      </c>
    </row>
    <row r="140" spans="1:41" x14ac:dyDescent="0.2">
      <c r="A140" s="4" t="s">
        <v>153</v>
      </c>
      <c r="B140" s="4" t="str">
        <f>IFERROR(VLOOKUP(A140,'Validation List'!$A:$O,10,0),"--")</f>
        <v>--</v>
      </c>
      <c r="C140" s="4" t="str">
        <f>IFERROR(VLOOKUP(A140,January!$A:$AS,41,0),"--")</f>
        <v>--</v>
      </c>
      <c r="D140" s="4" t="str">
        <f>IFERROR(VLOOKUP(A140,January!$A:$AS,42,0),"--")</f>
        <v>--</v>
      </c>
      <c r="E140" s="4" t="str">
        <f>IFERROR(VLOOKUP(A140,#REF!,41,0),"--")</f>
        <v>--</v>
      </c>
      <c r="F140" s="4" t="str">
        <f>IFERROR(VLOOKUP(A140,#REF!,42,0),"--")</f>
        <v>--</v>
      </c>
      <c r="G140" s="4" t="str">
        <f>IFERROR(VLOOKUP(A140,#REF!,41,0),"--")</f>
        <v>--</v>
      </c>
      <c r="H140" s="4" t="str">
        <f>IFERROR(VLOOKUP(A140,#REF!,42,0),"--")</f>
        <v>--</v>
      </c>
      <c r="I140" s="4" t="str">
        <f>IFERROR(VLOOKUP(A140,#REF!,41,0),"--")</f>
        <v>--</v>
      </c>
      <c r="J140" s="4" t="str">
        <f>IFERROR(VLOOKUP(A140,#REF!,42,0),"--")</f>
        <v>--</v>
      </c>
      <c r="K140" s="4" t="str">
        <f>IFERROR(VLOOKUP(A140,#REF!,41,0),"--")</f>
        <v>--</v>
      </c>
      <c r="L140" s="4" t="str">
        <f>IFERROR(VLOOKUP(A140,#REF!,42,0),"--")</f>
        <v>--</v>
      </c>
      <c r="M140" s="4" t="str">
        <f>IFERROR(VLOOKUP(A140,#REF!,41,0),"--")</f>
        <v>--</v>
      </c>
      <c r="N140" s="4" t="str">
        <f>IFERROR(VLOOKUP(A140,#REF!,42,0),"--")</f>
        <v>--</v>
      </c>
      <c r="O140" s="4" t="str">
        <f>IFERROR(VLOOKUP(A140,#REF!,41,0),"--")</f>
        <v>--</v>
      </c>
      <c r="P140" s="4" t="str">
        <f>IFERROR(VLOOKUP(A140,#REF!,42,0),"--")</f>
        <v>--</v>
      </c>
      <c r="Q140" s="4" t="str">
        <f>IFERROR(VLOOKUP(A140,#REF!,41,0),"--")</f>
        <v>--</v>
      </c>
      <c r="R140" s="4" t="str">
        <f>IFERROR(VLOOKUP(A140,#REF!,42,0),"--")</f>
        <v>--</v>
      </c>
      <c r="S140" s="4" t="str">
        <f>IFERROR(VLOOKUP(A140,#REF!,41,0),"--")</f>
        <v>--</v>
      </c>
      <c r="T140" s="4" t="str">
        <f>IFERROR(VLOOKUP(A140,#REF!,42,0),"--")</f>
        <v>--</v>
      </c>
      <c r="U140" s="4" t="str">
        <f>IFERROR(VLOOKUP(A140,#REF!,41,0),"--")</f>
        <v>--</v>
      </c>
      <c r="V140" s="4" t="str">
        <f>IFERROR(VLOOKUP(A140,#REF!,42,0),"--")</f>
        <v>--</v>
      </c>
      <c r="W140" s="4" t="str">
        <f>IFERROR(VLOOKUP(A140,#REF!,41,0),"--")</f>
        <v>--</v>
      </c>
      <c r="X140" s="4" t="str">
        <f>IFERROR(VLOOKUP(A140,#REF!,42,0),"--")</f>
        <v>--</v>
      </c>
      <c r="Y140" s="4" t="str">
        <f>IFERROR(VLOOKUP(A140,#REF!,41,0),"--")</f>
        <v>--</v>
      </c>
      <c r="Z140" s="4" t="str">
        <f>IFERROR(VLOOKUP(A140,#REF!,42,0),"--")</f>
        <v>--</v>
      </c>
      <c r="AA140" s="4">
        <f t="shared" si="6"/>
        <v>0</v>
      </c>
      <c r="AB140" s="4">
        <f t="shared" si="7"/>
        <v>0</v>
      </c>
      <c r="AC140" s="8" t="str">
        <f>IFERROR(VLOOKUP(A140,January!$A:$AR,44,0),"--")</f>
        <v>--</v>
      </c>
      <c r="AD140" s="8" t="str">
        <f>IFERROR(VLOOKUP(A140,#REF!,44,0),"--")</f>
        <v>--</v>
      </c>
      <c r="AE140" s="8" t="str">
        <f>IFERROR(VLOOKUP(A140,#REF!,44,0),"--")</f>
        <v>--</v>
      </c>
      <c r="AF140" s="8" t="str">
        <f>IFERROR(VLOOKUP(A140,#REF!,44,0),"--")</f>
        <v>--</v>
      </c>
      <c r="AG140" s="8" t="str">
        <f>IFERROR(VLOOKUP(A140,#REF!,44,0),"--")</f>
        <v>--</v>
      </c>
      <c r="AH140" s="8" t="str">
        <f>IFERROR(VLOOKUP(A140,#REF!,44,0),"--")</f>
        <v>--</v>
      </c>
      <c r="AI140" s="8" t="str">
        <f>IFERROR(VLOOKUP(A140,#REF!,44,0),"--")</f>
        <v>--</v>
      </c>
      <c r="AJ140" s="8" t="str">
        <f>IFERROR(VLOOKUP(A140,#REF!,44,0),"--")</f>
        <v>--</v>
      </c>
      <c r="AK140" s="8" t="str">
        <f>IFERROR(VLOOKUP(A140,#REF!,44,0),"--")</f>
        <v>--</v>
      </c>
      <c r="AL140" s="8" t="str">
        <f>IFERROR(VLOOKUP(A140,#REF!,44,0),"--")</f>
        <v>--</v>
      </c>
      <c r="AM140" s="8" t="str">
        <f>IFERROR(VLOOKUP(A140,#REF!,44,0),"--")</f>
        <v>--</v>
      </c>
      <c r="AN140" s="8" t="str">
        <f>IFERROR(VLOOKUP(A140,#REF!,44,0),"--")</f>
        <v>--</v>
      </c>
      <c r="AO140" s="8">
        <f t="shared" si="8"/>
        <v>0</v>
      </c>
    </row>
    <row r="141" spans="1:41" x14ac:dyDescent="0.2">
      <c r="A141" s="4" t="s">
        <v>154</v>
      </c>
      <c r="B141" s="4" t="str">
        <f>IFERROR(VLOOKUP(A141,'Validation List'!$A:$O,10,0),"--")</f>
        <v>--</v>
      </c>
      <c r="C141" s="4" t="str">
        <f>IFERROR(VLOOKUP(A141,January!$A:$AS,41,0),"--")</f>
        <v>--</v>
      </c>
      <c r="D141" s="4" t="str">
        <f>IFERROR(VLOOKUP(A141,January!$A:$AS,42,0),"--")</f>
        <v>--</v>
      </c>
      <c r="E141" s="4" t="str">
        <f>IFERROR(VLOOKUP(A141,#REF!,41,0),"--")</f>
        <v>--</v>
      </c>
      <c r="F141" s="4" t="str">
        <f>IFERROR(VLOOKUP(A141,#REF!,42,0),"--")</f>
        <v>--</v>
      </c>
      <c r="G141" s="4" t="str">
        <f>IFERROR(VLOOKUP(A141,#REF!,41,0),"--")</f>
        <v>--</v>
      </c>
      <c r="H141" s="4" t="str">
        <f>IFERROR(VLOOKUP(A141,#REF!,42,0),"--")</f>
        <v>--</v>
      </c>
      <c r="I141" s="4" t="str">
        <f>IFERROR(VLOOKUP(A141,#REF!,41,0),"--")</f>
        <v>--</v>
      </c>
      <c r="J141" s="4" t="str">
        <f>IFERROR(VLOOKUP(A141,#REF!,42,0),"--")</f>
        <v>--</v>
      </c>
      <c r="K141" s="4" t="str">
        <f>IFERROR(VLOOKUP(A141,#REF!,41,0),"--")</f>
        <v>--</v>
      </c>
      <c r="L141" s="4" t="str">
        <f>IFERROR(VLOOKUP(A141,#REF!,42,0),"--")</f>
        <v>--</v>
      </c>
      <c r="M141" s="4" t="str">
        <f>IFERROR(VLOOKUP(A141,#REF!,41,0),"--")</f>
        <v>--</v>
      </c>
      <c r="N141" s="4" t="str">
        <f>IFERROR(VLOOKUP(A141,#REF!,42,0),"--")</f>
        <v>--</v>
      </c>
      <c r="O141" s="4" t="str">
        <f>IFERROR(VLOOKUP(A141,#REF!,41,0),"--")</f>
        <v>--</v>
      </c>
      <c r="P141" s="4" t="str">
        <f>IFERROR(VLOOKUP(A141,#REF!,42,0),"--")</f>
        <v>--</v>
      </c>
      <c r="Q141" s="4" t="str">
        <f>IFERROR(VLOOKUP(A141,#REF!,41,0),"--")</f>
        <v>--</v>
      </c>
      <c r="R141" s="4" t="str">
        <f>IFERROR(VLOOKUP(A141,#REF!,42,0),"--")</f>
        <v>--</v>
      </c>
      <c r="S141" s="4" t="str">
        <f>IFERROR(VLOOKUP(A141,#REF!,41,0),"--")</f>
        <v>--</v>
      </c>
      <c r="T141" s="4" t="str">
        <f>IFERROR(VLOOKUP(A141,#REF!,42,0),"--")</f>
        <v>--</v>
      </c>
      <c r="U141" s="4" t="str">
        <f>IFERROR(VLOOKUP(A141,#REF!,41,0),"--")</f>
        <v>--</v>
      </c>
      <c r="V141" s="4" t="str">
        <f>IFERROR(VLOOKUP(A141,#REF!,42,0),"--")</f>
        <v>--</v>
      </c>
      <c r="W141" s="4" t="str">
        <f>IFERROR(VLOOKUP(A141,#REF!,41,0),"--")</f>
        <v>--</v>
      </c>
      <c r="X141" s="4" t="str">
        <f>IFERROR(VLOOKUP(A141,#REF!,42,0),"--")</f>
        <v>--</v>
      </c>
      <c r="Y141" s="4" t="str">
        <f>IFERROR(VLOOKUP(A141,#REF!,41,0),"--")</f>
        <v>--</v>
      </c>
      <c r="Z141" s="4" t="str">
        <f>IFERROR(VLOOKUP(A141,#REF!,42,0),"--")</f>
        <v>--</v>
      </c>
      <c r="AA141" s="4">
        <f t="shared" si="6"/>
        <v>0</v>
      </c>
      <c r="AB141" s="4">
        <f t="shared" si="7"/>
        <v>0</v>
      </c>
      <c r="AC141" s="8" t="str">
        <f>IFERROR(VLOOKUP(A141,January!$A:$AR,44,0),"--")</f>
        <v>--</v>
      </c>
      <c r="AD141" s="8" t="str">
        <f>IFERROR(VLOOKUP(A141,#REF!,44,0),"--")</f>
        <v>--</v>
      </c>
      <c r="AE141" s="8" t="str">
        <f>IFERROR(VLOOKUP(A141,#REF!,44,0),"--")</f>
        <v>--</v>
      </c>
      <c r="AF141" s="8" t="str">
        <f>IFERROR(VLOOKUP(A141,#REF!,44,0),"--")</f>
        <v>--</v>
      </c>
      <c r="AG141" s="8" t="str">
        <f>IFERROR(VLOOKUP(A141,#REF!,44,0),"--")</f>
        <v>--</v>
      </c>
      <c r="AH141" s="8" t="str">
        <f>IFERROR(VLOOKUP(A141,#REF!,44,0),"--")</f>
        <v>--</v>
      </c>
      <c r="AI141" s="8" t="str">
        <f>IFERROR(VLOOKUP(A141,#REF!,44,0),"--")</f>
        <v>--</v>
      </c>
      <c r="AJ141" s="8" t="str">
        <f>IFERROR(VLOOKUP(A141,#REF!,44,0),"--")</f>
        <v>--</v>
      </c>
      <c r="AK141" s="8" t="str">
        <f>IFERROR(VLOOKUP(A141,#REF!,44,0),"--")</f>
        <v>--</v>
      </c>
      <c r="AL141" s="8" t="str">
        <f>IFERROR(VLOOKUP(A141,#REF!,44,0),"--")</f>
        <v>--</v>
      </c>
      <c r="AM141" s="8" t="str">
        <f>IFERROR(VLOOKUP(A141,#REF!,44,0),"--")</f>
        <v>--</v>
      </c>
      <c r="AN141" s="8" t="str">
        <f>IFERROR(VLOOKUP(A141,#REF!,44,0),"--")</f>
        <v>--</v>
      </c>
      <c r="AO141" s="8">
        <f t="shared" si="8"/>
        <v>0</v>
      </c>
    </row>
    <row r="142" spans="1:41" x14ac:dyDescent="0.2">
      <c r="A142" s="4" t="s">
        <v>155</v>
      </c>
      <c r="B142" s="4" t="str">
        <f>IFERROR(VLOOKUP(A142,'Validation List'!$A:$O,10,0),"--")</f>
        <v>--</v>
      </c>
      <c r="C142" s="4" t="str">
        <f>IFERROR(VLOOKUP(A142,January!$A:$AS,41,0),"--")</f>
        <v>--</v>
      </c>
      <c r="D142" s="4" t="str">
        <f>IFERROR(VLOOKUP(A142,January!$A:$AS,42,0),"--")</f>
        <v>--</v>
      </c>
      <c r="E142" s="4" t="str">
        <f>IFERROR(VLOOKUP(A142,#REF!,41,0),"--")</f>
        <v>--</v>
      </c>
      <c r="F142" s="4" t="str">
        <f>IFERROR(VLOOKUP(A142,#REF!,42,0),"--")</f>
        <v>--</v>
      </c>
      <c r="G142" s="4" t="str">
        <f>IFERROR(VLOOKUP(A142,#REF!,41,0),"--")</f>
        <v>--</v>
      </c>
      <c r="H142" s="4" t="str">
        <f>IFERROR(VLOOKUP(A142,#REF!,42,0),"--")</f>
        <v>--</v>
      </c>
      <c r="I142" s="4" t="str">
        <f>IFERROR(VLOOKUP(A142,#REF!,41,0),"--")</f>
        <v>--</v>
      </c>
      <c r="J142" s="4" t="str">
        <f>IFERROR(VLOOKUP(A142,#REF!,42,0),"--")</f>
        <v>--</v>
      </c>
      <c r="K142" s="4" t="str">
        <f>IFERROR(VLOOKUP(A142,#REF!,41,0),"--")</f>
        <v>--</v>
      </c>
      <c r="L142" s="4" t="str">
        <f>IFERROR(VLOOKUP(A142,#REF!,42,0),"--")</f>
        <v>--</v>
      </c>
      <c r="M142" s="4" t="str">
        <f>IFERROR(VLOOKUP(A142,#REF!,41,0),"--")</f>
        <v>--</v>
      </c>
      <c r="N142" s="4" t="str">
        <f>IFERROR(VLOOKUP(A142,#REF!,42,0),"--")</f>
        <v>--</v>
      </c>
      <c r="O142" s="4" t="str">
        <f>IFERROR(VLOOKUP(A142,#REF!,41,0),"--")</f>
        <v>--</v>
      </c>
      <c r="P142" s="4" t="str">
        <f>IFERROR(VLOOKUP(A142,#REF!,42,0),"--")</f>
        <v>--</v>
      </c>
      <c r="Q142" s="4" t="str">
        <f>IFERROR(VLOOKUP(A142,#REF!,41,0),"--")</f>
        <v>--</v>
      </c>
      <c r="R142" s="4" t="str">
        <f>IFERROR(VLOOKUP(A142,#REF!,42,0),"--")</f>
        <v>--</v>
      </c>
      <c r="S142" s="4" t="str">
        <f>IFERROR(VLOOKUP(A142,#REF!,41,0),"--")</f>
        <v>--</v>
      </c>
      <c r="T142" s="4" t="str">
        <f>IFERROR(VLOOKUP(A142,#REF!,42,0),"--")</f>
        <v>--</v>
      </c>
      <c r="U142" s="4" t="str">
        <f>IFERROR(VLOOKUP(A142,#REF!,41,0),"--")</f>
        <v>--</v>
      </c>
      <c r="V142" s="4" t="str">
        <f>IFERROR(VLOOKUP(A142,#REF!,42,0),"--")</f>
        <v>--</v>
      </c>
      <c r="W142" s="4" t="str">
        <f>IFERROR(VLOOKUP(A142,#REF!,41,0),"--")</f>
        <v>--</v>
      </c>
      <c r="X142" s="4" t="str">
        <f>IFERROR(VLOOKUP(A142,#REF!,42,0),"--")</f>
        <v>--</v>
      </c>
      <c r="Y142" s="4" t="str">
        <f>IFERROR(VLOOKUP(A142,#REF!,41,0),"--")</f>
        <v>--</v>
      </c>
      <c r="Z142" s="4" t="str">
        <f>IFERROR(VLOOKUP(A142,#REF!,42,0),"--")</f>
        <v>--</v>
      </c>
      <c r="AA142" s="4">
        <f t="shared" si="6"/>
        <v>0</v>
      </c>
      <c r="AB142" s="4">
        <f t="shared" si="7"/>
        <v>0</v>
      </c>
      <c r="AC142" s="8" t="str">
        <f>IFERROR(VLOOKUP(A142,January!$A:$AR,44,0),"--")</f>
        <v>--</v>
      </c>
      <c r="AD142" s="8" t="str">
        <f>IFERROR(VLOOKUP(A142,#REF!,44,0),"--")</f>
        <v>--</v>
      </c>
      <c r="AE142" s="8" t="str">
        <f>IFERROR(VLOOKUP(A142,#REF!,44,0),"--")</f>
        <v>--</v>
      </c>
      <c r="AF142" s="8" t="str">
        <f>IFERROR(VLOOKUP(A142,#REF!,44,0),"--")</f>
        <v>--</v>
      </c>
      <c r="AG142" s="8" t="str">
        <f>IFERROR(VLOOKUP(A142,#REF!,44,0),"--")</f>
        <v>--</v>
      </c>
      <c r="AH142" s="8" t="str">
        <f>IFERROR(VLOOKUP(A142,#REF!,44,0),"--")</f>
        <v>--</v>
      </c>
      <c r="AI142" s="8" t="str">
        <f>IFERROR(VLOOKUP(A142,#REF!,44,0),"--")</f>
        <v>--</v>
      </c>
      <c r="AJ142" s="8" t="str">
        <f>IFERROR(VLOOKUP(A142,#REF!,44,0),"--")</f>
        <v>--</v>
      </c>
      <c r="AK142" s="8" t="str">
        <f>IFERROR(VLOOKUP(A142,#REF!,44,0),"--")</f>
        <v>--</v>
      </c>
      <c r="AL142" s="8" t="str">
        <f>IFERROR(VLOOKUP(A142,#REF!,44,0),"--")</f>
        <v>--</v>
      </c>
      <c r="AM142" s="8" t="str">
        <f>IFERROR(VLOOKUP(A142,#REF!,44,0),"--")</f>
        <v>--</v>
      </c>
      <c r="AN142" s="8" t="str">
        <f>IFERROR(VLOOKUP(A142,#REF!,44,0),"--")</f>
        <v>--</v>
      </c>
      <c r="AO142" s="8">
        <f t="shared" si="8"/>
        <v>0</v>
      </c>
    </row>
    <row r="143" spans="1:41" x14ac:dyDescent="0.2">
      <c r="A143" s="4" t="s">
        <v>156</v>
      </c>
      <c r="B143" s="4" t="str">
        <f>IFERROR(VLOOKUP(A143,'Validation List'!$A:$O,10,0),"--")</f>
        <v>--</v>
      </c>
      <c r="C143" s="4" t="str">
        <f>IFERROR(VLOOKUP(A143,January!$A:$AS,41,0),"--")</f>
        <v>--</v>
      </c>
      <c r="D143" s="4" t="str">
        <f>IFERROR(VLOOKUP(A143,January!$A:$AS,42,0),"--")</f>
        <v>--</v>
      </c>
      <c r="E143" s="4" t="str">
        <f>IFERROR(VLOOKUP(A143,#REF!,41,0),"--")</f>
        <v>--</v>
      </c>
      <c r="F143" s="4" t="str">
        <f>IFERROR(VLOOKUP(A143,#REF!,42,0),"--")</f>
        <v>--</v>
      </c>
      <c r="G143" s="4" t="str">
        <f>IFERROR(VLOOKUP(A143,#REF!,41,0),"--")</f>
        <v>--</v>
      </c>
      <c r="H143" s="4" t="str">
        <f>IFERROR(VLOOKUP(A143,#REF!,42,0),"--")</f>
        <v>--</v>
      </c>
      <c r="I143" s="4" t="str">
        <f>IFERROR(VLOOKUP(A143,#REF!,41,0),"--")</f>
        <v>--</v>
      </c>
      <c r="J143" s="4" t="str">
        <f>IFERROR(VLOOKUP(A143,#REF!,42,0),"--")</f>
        <v>--</v>
      </c>
      <c r="K143" s="4" t="str">
        <f>IFERROR(VLOOKUP(A143,#REF!,41,0),"--")</f>
        <v>--</v>
      </c>
      <c r="L143" s="4" t="str">
        <f>IFERROR(VLOOKUP(A143,#REF!,42,0),"--")</f>
        <v>--</v>
      </c>
      <c r="M143" s="4" t="str">
        <f>IFERROR(VLOOKUP(A143,#REF!,41,0),"--")</f>
        <v>--</v>
      </c>
      <c r="N143" s="4" t="str">
        <f>IFERROR(VLOOKUP(A143,#REF!,42,0),"--")</f>
        <v>--</v>
      </c>
      <c r="O143" s="4" t="str">
        <f>IFERROR(VLOOKUP(A143,#REF!,41,0),"--")</f>
        <v>--</v>
      </c>
      <c r="P143" s="4" t="str">
        <f>IFERROR(VLOOKUP(A143,#REF!,42,0),"--")</f>
        <v>--</v>
      </c>
      <c r="Q143" s="4" t="str">
        <f>IFERROR(VLOOKUP(A143,#REF!,41,0),"--")</f>
        <v>--</v>
      </c>
      <c r="R143" s="4" t="str">
        <f>IFERROR(VLOOKUP(A143,#REF!,42,0),"--")</f>
        <v>--</v>
      </c>
      <c r="S143" s="4" t="str">
        <f>IFERROR(VLOOKUP(A143,#REF!,41,0),"--")</f>
        <v>--</v>
      </c>
      <c r="T143" s="4" t="str">
        <f>IFERROR(VLOOKUP(A143,#REF!,42,0),"--")</f>
        <v>--</v>
      </c>
      <c r="U143" s="4" t="str">
        <f>IFERROR(VLOOKUP(A143,#REF!,41,0),"--")</f>
        <v>--</v>
      </c>
      <c r="V143" s="4" t="str">
        <f>IFERROR(VLOOKUP(A143,#REF!,42,0),"--")</f>
        <v>--</v>
      </c>
      <c r="W143" s="4" t="str">
        <f>IFERROR(VLOOKUP(A143,#REF!,41,0),"--")</f>
        <v>--</v>
      </c>
      <c r="X143" s="4" t="str">
        <f>IFERROR(VLOOKUP(A143,#REF!,42,0),"--")</f>
        <v>--</v>
      </c>
      <c r="Y143" s="4" t="str">
        <f>IFERROR(VLOOKUP(A143,#REF!,41,0),"--")</f>
        <v>--</v>
      </c>
      <c r="Z143" s="4" t="str">
        <f>IFERROR(VLOOKUP(A143,#REF!,42,0),"--")</f>
        <v>--</v>
      </c>
      <c r="AA143" s="4">
        <f t="shared" si="6"/>
        <v>0</v>
      </c>
      <c r="AB143" s="4">
        <f t="shared" si="7"/>
        <v>0</v>
      </c>
      <c r="AC143" s="8" t="str">
        <f>IFERROR(VLOOKUP(A143,January!$A:$AR,44,0),"--")</f>
        <v>--</v>
      </c>
      <c r="AD143" s="8" t="str">
        <f>IFERROR(VLOOKUP(A143,#REF!,44,0),"--")</f>
        <v>--</v>
      </c>
      <c r="AE143" s="8" t="str">
        <f>IFERROR(VLOOKUP(A143,#REF!,44,0),"--")</f>
        <v>--</v>
      </c>
      <c r="AF143" s="8" t="str">
        <f>IFERROR(VLOOKUP(A143,#REF!,44,0),"--")</f>
        <v>--</v>
      </c>
      <c r="AG143" s="8" t="str">
        <f>IFERROR(VLOOKUP(A143,#REF!,44,0),"--")</f>
        <v>--</v>
      </c>
      <c r="AH143" s="8" t="str">
        <f>IFERROR(VLOOKUP(A143,#REF!,44,0),"--")</f>
        <v>--</v>
      </c>
      <c r="AI143" s="8" t="str">
        <f>IFERROR(VLOOKUP(A143,#REF!,44,0),"--")</f>
        <v>--</v>
      </c>
      <c r="AJ143" s="8" t="str">
        <f>IFERROR(VLOOKUP(A143,#REF!,44,0),"--")</f>
        <v>--</v>
      </c>
      <c r="AK143" s="8" t="str">
        <f>IFERROR(VLOOKUP(A143,#REF!,44,0),"--")</f>
        <v>--</v>
      </c>
      <c r="AL143" s="8" t="str">
        <f>IFERROR(VLOOKUP(A143,#REF!,44,0),"--")</f>
        <v>--</v>
      </c>
      <c r="AM143" s="8" t="str">
        <f>IFERROR(VLOOKUP(A143,#REF!,44,0),"--")</f>
        <v>--</v>
      </c>
      <c r="AN143" s="8" t="str">
        <f>IFERROR(VLOOKUP(A143,#REF!,44,0),"--")</f>
        <v>--</v>
      </c>
      <c r="AO143" s="8">
        <f t="shared" si="8"/>
        <v>0</v>
      </c>
    </row>
    <row r="144" spans="1:41" x14ac:dyDescent="0.2">
      <c r="A144" s="4" t="s">
        <v>157</v>
      </c>
      <c r="B144" s="4" t="str">
        <f>IFERROR(VLOOKUP(A144,'Validation List'!$A:$O,10,0),"--")</f>
        <v>--</v>
      </c>
      <c r="C144" s="4" t="str">
        <f>IFERROR(VLOOKUP(A144,January!$A:$AS,41,0),"--")</f>
        <v>--</v>
      </c>
      <c r="D144" s="4" t="str">
        <f>IFERROR(VLOOKUP(A144,January!$A:$AS,42,0),"--")</f>
        <v>--</v>
      </c>
      <c r="E144" s="4" t="str">
        <f>IFERROR(VLOOKUP(A144,#REF!,41,0),"--")</f>
        <v>--</v>
      </c>
      <c r="F144" s="4" t="str">
        <f>IFERROR(VLOOKUP(A144,#REF!,42,0),"--")</f>
        <v>--</v>
      </c>
      <c r="G144" s="4" t="str">
        <f>IFERROR(VLOOKUP(A144,#REF!,41,0),"--")</f>
        <v>--</v>
      </c>
      <c r="H144" s="4" t="str">
        <f>IFERROR(VLOOKUP(A144,#REF!,42,0),"--")</f>
        <v>--</v>
      </c>
      <c r="I144" s="4" t="str">
        <f>IFERROR(VLOOKUP(A144,#REF!,41,0),"--")</f>
        <v>--</v>
      </c>
      <c r="J144" s="4" t="str">
        <f>IFERROR(VLOOKUP(A144,#REF!,42,0),"--")</f>
        <v>--</v>
      </c>
      <c r="K144" s="4" t="str">
        <f>IFERROR(VLOOKUP(A144,#REF!,41,0),"--")</f>
        <v>--</v>
      </c>
      <c r="L144" s="4" t="str">
        <f>IFERROR(VLOOKUP(A144,#REF!,42,0),"--")</f>
        <v>--</v>
      </c>
      <c r="M144" s="4" t="str">
        <f>IFERROR(VLOOKUP(A144,#REF!,41,0),"--")</f>
        <v>--</v>
      </c>
      <c r="N144" s="4" t="str">
        <f>IFERROR(VLOOKUP(A144,#REF!,42,0),"--")</f>
        <v>--</v>
      </c>
      <c r="O144" s="4" t="str">
        <f>IFERROR(VLOOKUP(A144,#REF!,41,0),"--")</f>
        <v>--</v>
      </c>
      <c r="P144" s="4" t="str">
        <f>IFERROR(VLOOKUP(A144,#REF!,42,0),"--")</f>
        <v>--</v>
      </c>
      <c r="Q144" s="4" t="str">
        <f>IFERROR(VLOOKUP(A144,#REF!,41,0),"--")</f>
        <v>--</v>
      </c>
      <c r="R144" s="4" t="str">
        <f>IFERROR(VLOOKUP(A144,#REF!,42,0),"--")</f>
        <v>--</v>
      </c>
      <c r="S144" s="4" t="str">
        <f>IFERROR(VLOOKUP(A144,#REF!,41,0),"--")</f>
        <v>--</v>
      </c>
      <c r="T144" s="4" t="str">
        <f>IFERROR(VLOOKUP(A144,#REF!,42,0),"--")</f>
        <v>--</v>
      </c>
      <c r="U144" s="4" t="str">
        <f>IFERROR(VLOOKUP(A144,#REF!,41,0),"--")</f>
        <v>--</v>
      </c>
      <c r="V144" s="4" t="str">
        <f>IFERROR(VLOOKUP(A144,#REF!,42,0),"--")</f>
        <v>--</v>
      </c>
      <c r="W144" s="4" t="str">
        <f>IFERROR(VLOOKUP(A144,#REF!,41,0),"--")</f>
        <v>--</v>
      </c>
      <c r="X144" s="4" t="str">
        <f>IFERROR(VLOOKUP(A144,#REF!,42,0),"--")</f>
        <v>--</v>
      </c>
      <c r="Y144" s="4" t="str">
        <f>IFERROR(VLOOKUP(A144,#REF!,41,0),"--")</f>
        <v>--</v>
      </c>
      <c r="Z144" s="4" t="str">
        <f>IFERROR(VLOOKUP(A144,#REF!,42,0),"--")</f>
        <v>--</v>
      </c>
      <c r="AA144" s="4">
        <f t="shared" si="6"/>
        <v>0</v>
      </c>
      <c r="AB144" s="4">
        <f t="shared" si="7"/>
        <v>0</v>
      </c>
      <c r="AC144" s="8" t="str">
        <f>IFERROR(VLOOKUP(A144,January!$A:$AR,44,0),"--")</f>
        <v>--</v>
      </c>
      <c r="AD144" s="8" t="str">
        <f>IFERROR(VLOOKUP(A144,#REF!,44,0),"--")</f>
        <v>--</v>
      </c>
      <c r="AE144" s="8" t="str">
        <f>IFERROR(VLOOKUP(A144,#REF!,44,0),"--")</f>
        <v>--</v>
      </c>
      <c r="AF144" s="8" t="str">
        <f>IFERROR(VLOOKUP(A144,#REF!,44,0),"--")</f>
        <v>--</v>
      </c>
      <c r="AG144" s="8" t="str">
        <f>IFERROR(VLOOKUP(A144,#REF!,44,0),"--")</f>
        <v>--</v>
      </c>
      <c r="AH144" s="8" t="str">
        <f>IFERROR(VLOOKUP(A144,#REF!,44,0),"--")</f>
        <v>--</v>
      </c>
      <c r="AI144" s="8" t="str">
        <f>IFERROR(VLOOKUP(A144,#REF!,44,0),"--")</f>
        <v>--</v>
      </c>
      <c r="AJ144" s="8" t="str">
        <f>IFERROR(VLOOKUP(A144,#REF!,44,0),"--")</f>
        <v>--</v>
      </c>
      <c r="AK144" s="8" t="str">
        <f>IFERROR(VLOOKUP(A144,#REF!,44,0),"--")</f>
        <v>--</v>
      </c>
      <c r="AL144" s="8" t="str">
        <f>IFERROR(VLOOKUP(A144,#REF!,44,0),"--")</f>
        <v>--</v>
      </c>
      <c r="AM144" s="8" t="str">
        <f>IFERROR(VLOOKUP(A144,#REF!,44,0),"--")</f>
        <v>--</v>
      </c>
      <c r="AN144" s="8" t="str">
        <f>IFERROR(VLOOKUP(A144,#REF!,44,0),"--")</f>
        <v>--</v>
      </c>
      <c r="AO144" s="8">
        <f t="shared" si="8"/>
        <v>0</v>
      </c>
    </row>
    <row r="145" spans="1:41" x14ac:dyDescent="0.2">
      <c r="A145" s="4" t="s">
        <v>158</v>
      </c>
      <c r="B145" s="4" t="str">
        <f>IFERROR(VLOOKUP(A145,'Validation List'!$A:$O,10,0),"--")</f>
        <v>--</v>
      </c>
      <c r="C145" s="4" t="str">
        <f>IFERROR(VLOOKUP(A145,January!$A:$AS,41,0),"--")</f>
        <v>--</v>
      </c>
      <c r="D145" s="4" t="str">
        <f>IFERROR(VLOOKUP(A145,January!$A:$AS,42,0),"--")</f>
        <v>--</v>
      </c>
      <c r="E145" s="4" t="str">
        <f>IFERROR(VLOOKUP(A145,#REF!,41,0),"--")</f>
        <v>--</v>
      </c>
      <c r="F145" s="4" t="str">
        <f>IFERROR(VLOOKUP(A145,#REF!,42,0),"--")</f>
        <v>--</v>
      </c>
      <c r="G145" s="4" t="str">
        <f>IFERROR(VLOOKUP(A145,#REF!,41,0),"--")</f>
        <v>--</v>
      </c>
      <c r="H145" s="4" t="str">
        <f>IFERROR(VLOOKUP(A145,#REF!,42,0),"--")</f>
        <v>--</v>
      </c>
      <c r="I145" s="4" t="str">
        <f>IFERROR(VLOOKUP(A145,#REF!,41,0),"--")</f>
        <v>--</v>
      </c>
      <c r="J145" s="4" t="str">
        <f>IFERROR(VLOOKUP(A145,#REF!,42,0),"--")</f>
        <v>--</v>
      </c>
      <c r="K145" s="4" t="str">
        <f>IFERROR(VLOOKUP(A145,#REF!,41,0),"--")</f>
        <v>--</v>
      </c>
      <c r="L145" s="4" t="str">
        <f>IFERROR(VLOOKUP(A145,#REF!,42,0),"--")</f>
        <v>--</v>
      </c>
      <c r="M145" s="4" t="str">
        <f>IFERROR(VLOOKUP(A145,#REF!,41,0),"--")</f>
        <v>--</v>
      </c>
      <c r="N145" s="4" t="str">
        <f>IFERROR(VLOOKUP(A145,#REF!,42,0),"--")</f>
        <v>--</v>
      </c>
      <c r="O145" s="4" t="str">
        <f>IFERROR(VLOOKUP(A145,#REF!,41,0),"--")</f>
        <v>--</v>
      </c>
      <c r="P145" s="4" t="str">
        <f>IFERROR(VLOOKUP(A145,#REF!,42,0),"--")</f>
        <v>--</v>
      </c>
      <c r="Q145" s="4" t="str">
        <f>IFERROR(VLOOKUP(A145,#REF!,41,0),"--")</f>
        <v>--</v>
      </c>
      <c r="R145" s="4" t="str">
        <f>IFERROR(VLOOKUP(A145,#REF!,42,0),"--")</f>
        <v>--</v>
      </c>
      <c r="S145" s="4" t="str">
        <f>IFERROR(VLOOKUP(A145,#REF!,41,0),"--")</f>
        <v>--</v>
      </c>
      <c r="T145" s="4" t="str">
        <f>IFERROR(VLOOKUP(A145,#REF!,42,0),"--")</f>
        <v>--</v>
      </c>
      <c r="U145" s="4" t="str">
        <f>IFERROR(VLOOKUP(A145,#REF!,41,0),"--")</f>
        <v>--</v>
      </c>
      <c r="V145" s="4" t="str">
        <f>IFERROR(VLOOKUP(A145,#REF!,42,0),"--")</f>
        <v>--</v>
      </c>
      <c r="W145" s="4" t="str">
        <f>IFERROR(VLOOKUP(A145,#REF!,41,0),"--")</f>
        <v>--</v>
      </c>
      <c r="X145" s="4" t="str">
        <f>IFERROR(VLOOKUP(A145,#REF!,42,0),"--")</f>
        <v>--</v>
      </c>
      <c r="Y145" s="4" t="str">
        <f>IFERROR(VLOOKUP(A145,#REF!,41,0),"--")</f>
        <v>--</v>
      </c>
      <c r="Z145" s="4" t="str">
        <f>IFERROR(VLOOKUP(A145,#REF!,42,0),"--")</f>
        <v>--</v>
      </c>
      <c r="AA145" s="4">
        <f t="shared" si="6"/>
        <v>0</v>
      </c>
      <c r="AB145" s="4">
        <f t="shared" si="7"/>
        <v>0</v>
      </c>
      <c r="AC145" s="8" t="str">
        <f>IFERROR(VLOOKUP(A145,January!$A:$AR,44,0),"--")</f>
        <v>--</v>
      </c>
      <c r="AD145" s="8" t="str">
        <f>IFERROR(VLOOKUP(A145,#REF!,44,0),"--")</f>
        <v>--</v>
      </c>
      <c r="AE145" s="8" t="str">
        <f>IFERROR(VLOOKUP(A145,#REF!,44,0),"--")</f>
        <v>--</v>
      </c>
      <c r="AF145" s="8" t="str">
        <f>IFERROR(VLOOKUP(A145,#REF!,44,0),"--")</f>
        <v>--</v>
      </c>
      <c r="AG145" s="8" t="str">
        <f>IFERROR(VLOOKUP(A145,#REF!,44,0),"--")</f>
        <v>--</v>
      </c>
      <c r="AH145" s="8" t="str">
        <f>IFERROR(VLOOKUP(A145,#REF!,44,0),"--")</f>
        <v>--</v>
      </c>
      <c r="AI145" s="8" t="str">
        <f>IFERROR(VLOOKUP(A145,#REF!,44,0),"--")</f>
        <v>--</v>
      </c>
      <c r="AJ145" s="8" t="str">
        <f>IFERROR(VLOOKUP(A145,#REF!,44,0),"--")</f>
        <v>--</v>
      </c>
      <c r="AK145" s="8" t="str">
        <f>IFERROR(VLOOKUP(A145,#REF!,44,0),"--")</f>
        <v>--</v>
      </c>
      <c r="AL145" s="8" t="str">
        <f>IFERROR(VLOOKUP(A145,#REF!,44,0),"--")</f>
        <v>--</v>
      </c>
      <c r="AM145" s="8" t="str">
        <f>IFERROR(VLOOKUP(A145,#REF!,44,0),"--")</f>
        <v>--</v>
      </c>
      <c r="AN145" s="8" t="str">
        <f>IFERROR(VLOOKUP(A145,#REF!,44,0),"--")</f>
        <v>--</v>
      </c>
      <c r="AO145" s="8">
        <f t="shared" si="8"/>
        <v>0</v>
      </c>
    </row>
    <row r="146" spans="1:41" x14ac:dyDescent="0.2">
      <c r="A146" s="4" t="s">
        <v>159</v>
      </c>
      <c r="B146" s="4" t="str">
        <f>IFERROR(VLOOKUP(A146,'Validation List'!$A:$O,10,0),"--")</f>
        <v>--</v>
      </c>
      <c r="C146" s="4" t="str">
        <f>IFERROR(VLOOKUP(A146,January!$A:$AS,41,0),"--")</f>
        <v>--</v>
      </c>
      <c r="D146" s="4" t="str">
        <f>IFERROR(VLOOKUP(A146,January!$A:$AS,42,0),"--")</f>
        <v>--</v>
      </c>
      <c r="E146" s="4" t="str">
        <f>IFERROR(VLOOKUP(A146,#REF!,41,0),"--")</f>
        <v>--</v>
      </c>
      <c r="F146" s="4" t="str">
        <f>IFERROR(VLOOKUP(A146,#REF!,42,0),"--")</f>
        <v>--</v>
      </c>
      <c r="G146" s="4" t="str">
        <f>IFERROR(VLOOKUP(A146,#REF!,41,0),"--")</f>
        <v>--</v>
      </c>
      <c r="H146" s="4" t="str">
        <f>IFERROR(VLOOKUP(A146,#REF!,42,0),"--")</f>
        <v>--</v>
      </c>
      <c r="I146" s="4" t="str">
        <f>IFERROR(VLOOKUP(A146,#REF!,41,0),"--")</f>
        <v>--</v>
      </c>
      <c r="J146" s="4" t="str">
        <f>IFERROR(VLOOKUP(A146,#REF!,42,0),"--")</f>
        <v>--</v>
      </c>
      <c r="K146" s="4" t="str">
        <f>IFERROR(VLOOKUP(A146,#REF!,41,0),"--")</f>
        <v>--</v>
      </c>
      <c r="L146" s="4" t="str">
        <f>IFERROR(VLOOKUP(A146,#REF!,42,0),"--")</f>
        <v>--</v>
      </c>
      <c r="M146" s="4" t="str">
        <f>IFERROR(VLOOKUP(A146,#REF!,41,0),"--")</f>
        <v>--</v>
      </c>
      <c r="N146" s="4" t="str">
        <f>IFERROR(VLOOKUP(A146,#REF!,42,0),"--")</f>
        <v>--</v>
      </c>
      <c r="O146" s="4" t="str">
        <f>IFERROR(VLOOKUP(A146,#REF!,41,0),"--")</f>
        <v>--</v>
      </c>
      <c r="P146" s="4" t="str">
        <f>IFERROR(VLOOKUP(A146,#REF!,42,0),"--")</f>
        <v>--</v>
      </c>
      <c r="Q146" s="4" t="str">
        <f>IFERROR(VLOOKUP(A146,#REF!,41,0),"--")</f>
        <v>--</v>
      </c>
      <c r="R146" s="4" t="str">
        <f>IFERROR(VLOOKUP(A146,#REF!,42,0),"--")</f>
        <v>--</v>
      </c>
      <c r="S146" s="4" t="str">
        <f>IFERROR(VLOOKUP(A146,#REF!,41,0),"--")</f>
        <v>--</v>
      </c>
      <c r="T146" s="4" t="str">
        <f>IFERROR(VLOOKUP(A146,#REF!,42,0),"--")</f>
        <v>--</v>
      </c>
      <c r="U146" s="4" t="str">
        <f>IFERROR(VLOOKUP(A146,#REF!,41,0),"--")</f>
        <v>--</v>
      </c>
      <c r="V146" s="4" t="str">
        <f>IFERROR(VLOOKUP(A146,#REF!,42,0),"--")</f>
        <v>--</v>
      </c>
      <c r="W146" s="4" t="str">
        <f>IFERROR(VLOOKUP(A146,#REF!,41,0),"--")</f>
        <v>--</v>
      </c>
      <c r="X146" s="4" t="str">
        <f>IFERROR(VLOOKUP(A146,#REF!,42,0),"--")</f>
        <v>--</v>
      </c>
      <c r="Y146" s="4" t="str">
        <f>IFERROR(VLOOKUP(A146,#REF!,41,0),"--")</f>
        <v>--</v>
      </c>
      <c r="Z146" s="4" t="str">
        <f>IFERROR(VLOOKUP(A146,#REF!,42,0),"--")</f>
        <v>--</v>
      </c>
      <c r="AA146" s="4">
        <f t="shared" si="6"/>
        <v>0</v>
      </c>
      <c r="AB146" s="4">
        <f t="shared" si="7"/>
        <v>0</v>
      </c>
      <c r="AC146" s="8" t="str">
        <f>IFERROR(VLOOKUP(A146,January!$A:$AR,44,0),"--")</f>
        <v>--</v>
      </c>
      <c r="AD146" s="8" t="str">
        <f>IFERROR(VLOOKUP(A146,#REF!,44,0),"--")</f>
        <v>--</v>
      </c>
      <c r="AE146" s="8" t="str">
        <f>IFERROR(VLOOKUP(A146,#REF!,44,0),"--")</f>
        <v>--</v>
      </c>
      <c r="AF146" s="8" t="str">
        <f>IFERROR(VLOOKUP(A146,#REF!,44,0),"--")</f>
        <v>--</v>
      </c>
      <c r="AG146" s="8" t="str">
        <f>IFERROR(VLOOKUP(A146,#REF!,44,0),"--")</f>
        <v>--</v>
      </c>
      <c r="AH146" s="8" t="str">
        <f>IFERROR(VLOOKUP(A146,#REF!,44,0),"--")</f>
        <v>--</v>
      </c>
      <c r="AI146" s="8" t="str">
        <f>IFERROR(VLOOKUP(A146,#REF!,44,0),"--")</f>
        <v>--</v>
      </c>
      <c r="AJ146" s="8" t="str">
        <f>IFERROR(VLOOKUP(A146,#REF!,44,0),"--")</f>
        <v>--</v>
      </c>
      <c r="AK146" s="8" t="str">
        <f>IFERROR(VLOOKUP(A146,#REF!,44,0),"--")</f>
        <v>--</v>
      </c>
      <c r="AL146" s="8" t="str">
        <f>IFERROR(VLOOKUP(A146,#REF!,44,0),"--")</f>
        <v>--</v>
      </c>
      <c r="AM146" s="8" t="str">
        <f>IFERROR(VLOOKUP(A146,#REF!,44,0),"--")</f>
        <v>--</v>
      </c>
      <c r="AN146" s="8" t="str">
        <f>IFERROR(VLOOKUP(A146,#REF!,44,0),"--")</f>
        <v>--</v>
      </c>
      <c r="AO146" s="8">
        <f t="shared" si="8"/>
        <v>0</v>
      </c>
    </row>
    <row r="147" spans="1:41" x14ac:dyDescent="0.2">
      <c r="A147" s="4" t="s">
        <v>160</v>
      </c>
      <c r="B147" s="4" t="str">
        <f>IFERROR(VLOOKUP(A147,'Validation List'!$A:$O,10,0),"--")</f>
        <v>--</v>
      </c>
      <c r="C147" s="4" t="str">
        <f>IFERROR(VLOOKUP(A147,January!$A:$AS,41,0),"--")</f>
        <v>--</v>
      </c>
      <c r="D147" s="4" t="str">
        <f>IFERROR(VLOOKUP(A147,January!$A:$AS,42,0),"--")</f>
        <v>--</v>
      </c>
      <c r="E147" s="4" t="str">
        <f>IFERROR(VLOOKUP(A147,#REF!,41,0),"--")</f>
        <v>--</v>
      </c>
      <c r="F147" s="4" t="str">
        <f>IFERROR(VLOOKUP(A147,#REF!,42,0),"--")</f>
        <v>--</v>
      </c>
      <c r="G147" s="4" t="str">
        <f>IFERROR(VLOOKUP(A147,#REF!,41,0),"--")</f>
        <v>--</v>
      </c>
      <c r="H147" s="4" t="str">
        <f>IFERROR(VLOOKUP(A147,#REF!,42,0),"--")</f>
        <v>--</v>
      </c>
      <c r="I147" s="4" t="str">
        <f>IFERROR(VLOOKUP(A147,#REF!,41,0),"--")</f>
        <v>--</v>
      </c>
      <c r="J147" s="4" t="str">
        <f>IFERROR(VLOOKUP(A147,#REF!,42,0),"--")</f>
        <v>--</v>
      </c>
      <c r="K147" s="4" t="str">
        <f>IFERROR(VLOOKUP(A147,#REF!,41,0),"--")</f>
        <v>--</v>
      </c>
      <c r="L147" s="4" t="str">
        <f>IFERROR(VLOOKUP(A147,#REF!,42,0),"--")</f>
        <v>--</v>
      </c>
      <c r="M147" s="4" t="str">
        <f>IFERROR(VLOOKUP(A147,#REF!,41,0),"--")</f>
        <v>--</v>
      </c>
      <c r="N147" s="4" t="str">
        <f>IFERROR(VLOOKUP(A147,#REF!,42,0),"--")</f>
        <v>--</v>
      </c>
      <c r="O147" s="4" t="str">
        <f>IFERROR(VLOOKUP(A147,#REF!,41,0),"--")</f>
        <v>--</v>
      </c>
      <c r="P147" s="4" t="str">
        <f>IFERROR(VLOOKUP(A147,#REF!,42,0),"--")</f>
        <v>--</v>
      </c>
      <c r="Q147" s="4" t="str">
        <f>IFERROR(VLOOKUP(A147,#REF!,41,0),"--")</f>
        <v>--</v>
      </c>
      <c r="R147" s="4" t="str">
        <f>IFERROR(VLOOKUP(A147,#REF!,42,0),"--")</f>
        <v>--</v>
      </c>
      <c r="S147" s="4" t="str">
        <f>IFERROR(VLOOKUP(A147,#REF!,41,0),"--")</f>
        <v>--</v>
      </c>
      <c r="T147" s="4" t="str">
        <f>IFERROR(VLOOKUP(A147,#REF!,42,0),"--")</f>
        <v>--</v>
      </c>
      <c r="U147" s="4" t="str">
        <f>IFERROR(VLOOKUP(A147,#REF!,41,0),"--")</f>
        <v>--</v>
      </c>
      <c r="V147" s="4" t="str">
        <f>IFERROR(VLOOKUP(A147,#REF!,42,0),"--")</f>
        <v>--</v>
      </c>
      <c r="W147" s="4" t="str">
        <f>IFERROR(VLOOKUP(A147,#REF!,41,0),"--")</f>
        <v>--</v>
      </c>
      <c r="X147" s="4" t="str">
        <f>IFERROR(VLOOKUP(A147,#REF!,42,0),"--")</f>
        <v>--</v>
      </c>
      <c r="Y147" s="4" t="str">
        <f>IFERROR(VLOOKUP(A147,#REF!,41,0),"--")</f>
        <v>--</v>
      </c>
      <c r="Z147" s="4" t="str">
        <f>IFERROR(VLOOKUP(A147,#REF!,42,0),"--")</f>
        <v>--</v>
      </c>
      <c r="AA147" s="4">
        <f t="shared" si="6"/>
        <v>0</v>
      </c>
      <c r="AB147" s="4">
        <f t="shared" si="7"/>
        <v>0</v>
      </c>
      <c r="AC147" s="8" t="str">
        <f>IFERROR(VLOOKUP(A147,January!$A:$AR,44,0),"--")</f>
        <v>--</v>
      </c>
      <c r="AD147" s="8" t="str">
        <f>IFERROR(VLOOKUP(A147,#REF!,44,0),"--")</f>
        <v>--</v>
      </c>
      <c r="AE147" s="8" t="str">
        <f>IFERROR(VLOOKUP(A147,#REF!,44,0),"--")</f>
        <v>--</v>
      </c>
      <c r="AF147" s="8" t="str">
        <f>IFERROR(VLOOKUP(A147,#REF!,44,0),"--")</f>
        <v>--</v>
      </c>
      <c r="AG147" s="8" t="str">
        <f>IFERROR(VLOOKUP(A147,#REF!,44,0),"--")</f>
        <v>--</v>
      </c>
      <c r="AH147" s="8" t="str">
        <f>IFERROR(VLOOKUP(A147,#REF!,44,0),"--")</f>
        <v>--</v>
      </c>
      <c r="AI147" s="8" t="str">
        <f>IFERROR(VLOOKUP(A147,#REF!,44,0),"--")</f>
        <v>--</v>
      </c>
      <c r="AJ147" s="8" t="str">
        <f>IFERROR(VLOOKUP(A147,#REF!,44,0),"--")</f>
        <v>--</v>
      </c>
      <c r="AK147" s="8" t="str">
        <f>IFERROR(VLOOKUP(A147,#REF!,44,0),"--")</f>
        <v>--</v>
      </c>
      <c r="AL147" s="8" t="str">
        <f>IFERROR(VLOOKUP(A147,#REF!,44,0),"--")</f>
        <v>--</v>
      </c>
      <c r="AM147" s="8" t="str">
        <f>IFERROR(VLOOKUP(A147,#REF!,44,0),"--")</f>
        <v>--</v>
      </c>
      <c r="AN147" s="8" t="str">
        <f>IFERROR(VLOOKUP(A147,#REF!,44,0),"--")</f>
        <v>--</v>
      </c>
      <c r="AO147" s="8">
        <f t="shared" si="8"/>
        <v>0</v>
      </c>
    </row>
    <row r="148" spans="1:41" x14ac:dyDescent="0.2">
      <c r="A148" s="4" t="s">
        <v>161</v>
      </c>
      <c r="B148" s="4" t="str">
        <f>IFERROR(VLOOKUP(A148,'Validation List'!$A:$O,10,0),"--")</f>
        <v>--</v>
      </c>
      <c r="C148" s="4" t="str">
        <f>IFERROR(VLOOKUP(A148,January!$A:$AS,41,0),"--")</f>
        <v>--</v>
      </c>
      <c r="D148" s="4" t="str">
        <f>IFERROR(VLOOKUP(A148,January!$A:$AS,42,0),"--")</f>
        <v>--</v>
      </c>
      <c r="E148" s="4" t="str">
        <f>IFERROR(VLOOKUP(A148,#REF!,41,0),"--")</f>
        <v>--</v>
      </c>
      <c r="F148" s="4" t="str">
        <f>IFERROR(VLOOKUP(A148,#REF!,42,0),"--")</f>
        <v>--</v>
      </c>
      <c r="G148" s="4" t="str">
        <f>IFERROR(VLOOKUP(A148,#REF!,41,0),"--")</f>
        <v>--</v>
      </c>
      <c r="H148" s="4" t="str">
        <f>IFERROR(VLOOKUP(A148,#REF!,42,0),"--")</f>
        <v>--</v>
      </c>
      <c r="I148" s="4" t="str">
        <f>IFERROR(VLOOKUP(A148,#REF!,41,0),"--")</f>
        <v>--</v>
      </c>
      <c r="J148" s="4" t="str">
        <f>IFERROR(VLOOKUP(A148,#REF!,42,0),"--")</f>
        <v>--</v>
      </c>
      <c r="K148" s="4" t="str">
        <f>IFERROR(VLOOKUP(A148,#REF!,41,0),"--")</f>
        <v>--</v>
      </c>
      <c r="L148" s="4" t="str">
        <f>IFERROR(VLOOKUP(A148,#REF!,42,0),"--")</f>
        <v>--</v>
      </c>
      <c r="M148" s="4" t="str">
        <f>IFERROR(VLOOKUP(A148,#REF!,41,0),"--")</f>
        <v>--</v>
      </c>
      <c r="N148" s="4" t="str">
        <f>IFERROR(VLOOKUP(A148,#REF!,42,0),"--")</f>
        <v>--</v>
      </c>
      <c r="O148" s="4" t="str">
        <f>IFERROR(VLOOKUP(A148,#REF!,41,0),"--")</f>
        <v>--</v>
      </c>
      <c r="P148" s="4" t="str">
        <f>IFERROR(VLOOKUP(A148,#REF!,42,0),"--")</f>
        <v>--</v>
      </c>
      <c r="Q148" s="4" t="str">
        <f>IFERROR(VLOOKUP(A148,#REF!,41,0),"--")</f>
        <v>--</v>
      </c>
      <c r="R148" s="4" t="str">
        <f>IFERROR(VLOOKUP(A148,#REF!,42,0),"--")</f>
        <v>--</v>
      </c>
      <c r="S148" s="4" t="str">
        <f>IFERROR(VLOOKUP(A148,#REF!,41,0),"--")</f>
        <v>--</v>
      </c>
      <c r="T148" s="4" t="str">
        <f>IFERROR(VLOOKUP(A148,#REF!,42,0),"--")</f>
        <v>--</v>
      </c>
      <c r="U148" s="4" t="str">
        <f>IFERROR(VLOOKUP(A148,#REF!,41,0),"--")</f>
        <v>--</v>
      </c>
      <c r="V148" s="4" t="str">
        <f>IFERROR(VLOOKUP(A148,#REF!,42,0),"--")</f>
        <v>--</v>
      </c>
      <c r="W148" s="4" t="str">
        <f>IFERROR(VLOOKUP(A148,#REF!,41,0),"--")</f>
        <v>--</v>
      </c>
      <c r="X148" s="4" t="str">
        <f>IFERROR(VLOOKUP(A148,#REF!,42,0),"--")</f>
        <v>--</v>
      </c>
      <c r="Y148" s="4" t="str">
        <f>IFERROR(VLOOKUP(A148,#REF!,41,0),"--")</f>
        <v>--</v>
      </c>
      <c r="Z148" s="4" t="str">
        <f>IFERROR(VLOOKUP(A148,#REF!,42,0),"--")</f>
        <v>--</v>
      </c>
      <c r="AA148" s="4">
        <f t="shared" si="6"/>
        <v>0</v>
      </c>
      <c r="AB148" s="4">
        <f t="shared" si="7"/>
        <v>0</v>
      </c>
      <c r="AC148" s="8" t="str">
        <f>IFERROR(VLOOKUP(A148,January!$A:$AR,44,0),"--")</f>
        <v>--</v>
      </c>
      <c r="AD148" s="8" t="str">
        <f>IFERROR(VLOOKUP(A148,#REF!,44,0),"--")</f>
        <v>--</v>
      </c>
      <c r="AE148" s="8" t="str">
        <f>IFERROR(VLOOKUP(A148,#REF!,44,0),"--")</f>
        <v>--</v>
      </c>
      <c r="AF148" s="8" t="str">
        <f>IFERROR(VLOOKUP(A148,#REF!,44,0),"--")</f>
        <v>--</v>
      </c>
      <c r="AG148" s="8" t="str">
        <f>IFERROR(VLOOKUP(A148,#REF!,44,0),"--")</f>
        <v>--</v>
      </c>
      <c r="AH148" s="8" t="str">
        <f>IFERROR(VLOOKUP(A148,#REF!,44,0),"--")</f>
        <v>--</v>
      </c>
      <c r="AI148" s="8" t="str">
        <f>IFERROR(VLOOKUP(A148,#REF!,44,0),"--")</f>
        <v>--</v>
      </c>
      <c r="AJ148" s="8" t="str">
        <f>IFERROR(VLOOKUP(A148,#REF!,44,0),"--")</f>
        <v>--</v>
      </c>
      <c r="AK148" s="8" t="str">
        <f>IFERROR(VLOOKUP(A148,#REF!,44,0),"--")</f>
        <v>--</v>
      </c>
      <c r="AL148" s="8" t="str">
        <f>IFERROR(VLOOKUP(A148,#REF!,44,0),"--")</f>
        <v>--</v>
      </c>
      <c r="AM148" s="8" t="str">
        <f>IFERROR(VLOOKUP(A148,#REF!,44,0),"--")</f>
        <v>--</v>
      </c>
      <c r="AN148" s="8" t="str">
        <f>IFERROR(VLOOKUP(A148,#REF!,44,0),"--")</f>
        <v>--</v>
      </c>
      <c r="AO148" s="8">
        <f t="shared" si="8"/>
        <v>0</v>
      </c>
    </row>
    <row r="149" spans="1:41" x14ac:dyDescent="0.2">
      <c r="A149" s="4" t="s">
        <v>162</v>
      </c>
      <c r="B149" s="4" t="str">
        <f>IFERROR(VLOOKUP(A149,'Validation List'!$A:$O,10,0),"--")</f>
        <v>--</v>
      </c>
      <c r="C149" s="4" t="str">
        <f>IFERROR(VLOOKUP(A149,January!$A:$AS,41,0),"--")</f>
        <v>--</v>
      </c>
      <c r="D149" s="4" t="str">
        <f>IFERROR(VLOOKUP(A149,January!$A:$AS,42,0),"--")</f>
        <v>--</v>
      </c>
      <c r="E149" s="4" t="str">
        <f>IFERROR(VLOOKUP(A149,#REF!,41,0),"--")</f>
        <v>--</v>
      </c>
      <c r="F149" s="4" t="str">
        <f>IFERROR(VLOOKUP(A149,#REF!,42,0),"--")</f>
        <v>--</v>
      </c>
      <c r="G149" s="4" t="str">
        <f>IFERROR(VLOOKUP(A149,#REF!,41,0),"--")</f>
        <v>--</v>
      </c>
      <c r="H149" s="4" t="str">
        <f>IFERROR(VLOOKUP(A149,#REF!,42,0),"--")</f>
        <v>--</v>
      </c>
      <c r="I149" s="4" t="str">
        <f>IFERROR(VLOOKUP(A149,#REF!,41,0),"--")</f>
        <v>--</v>
      </c>
      <c r="J149" s="4" t="str">
        <f>IFERROR(VLOOKUP(A149,#REF!,42,0),"--")</f>
        <v>--</v>
      </c>
      <c r="K149" s="4" t="str">
        <f>IFERROR(VLOOKUP(A149,#REF!,41,0),"--")</f>
        <v>--</v>
      </c>
      <c r="L149" s="4" t="str">
        <f>IFERROR(VLOOKUP(A149,#REF!,42,0),"--")</f>
        <v>--</v>
      </c>
      <c r="M149" s="4" t="str">
        <f>IFERROR(VLOOKUP(A149,#REF!,41,0),"--")</f>
        <v>--</v>
      </c>
      <c r="N149" s="4" t="str">
        <f>IFERROR(VLOOKUP(A149,#REF!,42,0),"--")</f>
        <v>--</v>
      </c>
      <c r="O149" s="4" t="str">
        <f>IFERROR(VLOOKUP(A149,#REF!,41,0),"--")</f>
        <v>--</v>
      </c>
      <c r="P149" s="4" t="str">
        <f>IFERROR(VLOOKUP(A149,#REF!,42,0),"--")</f>
        <v>--</v>
      </c>
      <c r="Q149" s="4" t="str">
        <f>IFERROR(VLOOKUP(A149,#REF!,41,0),"--")</f>
        <v>--</v>
      </c>
      <c r="R149" s="4" t="str">
        <f>IFERROR(VLOOKUP(A149,#REF!,42,0),"--")</f>
        <v>--</v>
      </c>
      <c r="S149" s="4" t="str">
        <f>IFERROR(VLOOKUP(A149,#REF!,41,0),"--")</f>
        <v>--</v>
      </c>
      <c r="T149" s="4" t="str">
        <f>IFERROR(VLOOKUP(A149,#REF!,42,0),"--")</f>
        <v>--</v>
      </c>
      <c r="U149" s="4" t="str">
        <f>IFERROR(VLOOKUP(A149,#REF!,41,0),"--")</f>
        <v>--</v>
      </c>
      <c r="V149" s="4" t="str">
        <f>IFERROR(VLOOKUP(A149,#REF!,42,0),"--")</f>
        <v>--</v>
      </c>
      <c r="W149" s="4" t="str">
        <f>IFERROR(VLOOKUP(A149,#REF!,41,0),"--")</f>
        <v>--</v>
      </c>
      <c r="X149" s="4" t="str">
        <f>IFERROR(VLOOKUP(A149,#REF!,42,0),"--")</f>
        <v>--</v>
      </c>
      <c r="Y149" s="4" t="str">
        <f>IFERROR(VLOOKUP(A149,#REF!,41,0),"--")</f>
        <v>--</v>
      </c>
      <c r="Z149" s="4" t="str">
        <f>IFERROR(VLOOKUP(A149,#REF!,42,0),"--")</f>
        <v>--</v>
      </c>
      <c r="AA149" s="4">
        <f t="shared" si="6"/>
        <v>0</v>
      </c>
      <c r="AB149" s="4">
        <f t="shared" si="7"/>
        <v>0</v>
      </c>
      <c r="AC149" s="8" t="str">
        <f>IFERROR(VLOOKUP(A149,January!$A:$AR,44,0),"--")</f>
        <v>--</v>
      </c>
      <c r="AD149" s="8" t="str">
        <f>IFERROR(VLOOKUP(A149,#REF!,44,0),"--")</f>
        <v>--</v>
      </c>
      <c r="AE149" s="8" t="str">
        <f>IFERROR(VLOOKUP(A149,#REF!,44,0),"--")</f>
        <v>--</v>
      </c>
      <c r="AF149" s="8" t="str">
        <f>IFERROR(VLOOKUP(A149,#REF!,44,0),"--")</f>
        <v>--</v>
      </c>
      <c r="AG149" s="8" t="str">
        <f>IFERROR(VLOOKUP(A149,#REF!,44,0),"--")</f>
        <v>--</v>
      </c>
      <c r="AH149" s="8" t="str">
        <f>IFERROR(VLOOKUP(A149,#REF!,44,0),"--")</f>
        <v>--</v>
      </c>
      <c r="AI149" s="8" t="str">
        <f>IFERROR(VLOOKUP(A149,#REF!,44,0),"--")</f>
        <v>--</v>
      </c>
      <c r="AJ149" s="8" t="str">
        <f>IFERROR(VLOOKUP(A149,#REF!,44,0),"--")</f>
        <v>--</v>
      </c>
      <c r="AK149" s="8" t="str">
        <f>IFERROR(VLOOKUP(A149,#REF!,44,0),"--")</f>
        <v>--</v>
      </c>
      <c r="AL149" s="8" t="str">
        <f>IFERROR(VLOOKUP(A149,#REF!,44,0),"--")</f>
        <v>--</v>
      </c>
      <c r="AM149" s="8" t="str">
        <f>IFERROR(VLOOKUP(A149,#REF!,44,0),"--")</f>
        <v>--</v>
      </c>
      <c r="AN149" s="8" t="str">
        <f>IFERROR(VLOOKUP(A149,#REF!,44,0),"--")</f>
        <v>--</v>
      </c>
      <c r="AO149" s="8">
        <f t="shared" si="8"/>
        <v>0</v>
      </c>
    </row>
    <row r="150" spans="1:41" x14ac:dyDescent="0.2">
      <c r="A150" s="4" t="s">
        <v>163</v>
      </c>
      <c r="B150" s="4" t="str">
        <f>IFERROR(VLOOKUP(A150,'Validation List'!$A:$O,10,0),"--")</f>
        <v>--</v>
      </c>
      <c r="C150" s="4" t="str">
        <f>IFERROR(VLOOKUP(A150,January!$A:$AS,41,0),"--")</f>
        <v>--</v>
      </c>
      <c r="D150" s="4" t="str">
        <f>IFERROR(VLOOKUP(A150,January!$A:$AS,42,0),"--")</f>
        <v>--</v>
      </c>
      <c r="E150" s="4" t="str">
        <f>IFERROR(VLOOKUP(A150,#REF!,41,0),"--")</f>
        <v>--</v>
      </c>
      <c r="F150" s="4" t="str">
        <f>IFERROR(VLOOKUP(A150,#REF!,42,0),"--")</f>
        <v>--</v>
      </c>
      <c r="G150" s="4" t="str">
        <f>IFERROR(VLOOKUP(A150,#REF!,41,0),"--")</f>
        <v>--</v>
      </c>
      <c r="H150" s="4" t="str">
        <f>IFERROR(VLOOKUP(A150,#REF!,42,0),"--")</f>
        <v>--</v>
      </c>
      <c r="I150" s="4" t="str">
        <f>IFERROR(VLOOKUP(A150,#REF!,41,0),"--")</f>
        <v>--</v>
      </c>
      <c r="J150" s="4" t="str">
        <f>IFERROR(VLOOKUP(A150,#REF!,42,0),"--")</f>
        <v>--</v>
      </c>
      <c r="K150" s="4" t="str">
        <f>IFERROR(VLOOKUP(A150,#REF!,41,0),"--")</f>
        <v>--</v>
      </c>
      <c r="L150" s="4" t="str">
        <f>IFERROR(VLOOKUP(A150,#REF!,42,0),"--")</f>
        <v>--</v>
      </c>
      <c r="M150" s="4" t="str">
        <f>IFERROR(VLOOKUP(A150,#REF!,41,0),"--")</f>
        <v>--</v>
      </c>
      <c r="N150" s="4" t="str">
        <f>IFERROR(VLOOKUP(A150,#REF!,42,0),"--")</f>
        <v>--</v>
      </c>
      <c r="O150" s="4" t="str">
        <f>IFERROR(VLOOKUP(A150,#REF!,41,0),"--")</f>
        <v>--</v>
      </c>
      <c r="P150" s="4" t="str">
        <f>IFERROR(VLOOKUP(A150,#REF!,42,0),"--")</f>
        <v>--</v>
      </c>
      <c r="Q150" s="4" t="str">
        <f>IFERROR(VLOOKUP(A150,#REF!,41,0),"--")</f>
        <v>--</v>
      </c>
      <c r="R150" s="4" t="str">
        <f>IFERROR(VLOOKUP(A150,#REF!,42,0),"--")</f>
        <v>--</v>
      </c>
      <c r="S150" s="4" t="str">
        <f>IFERROR(VLOOKUP(A150,#REF!,41,0),"--")</f>
        <v>--</v>
      </c>
      <c r="T150" s="4" t="str">
        <f>IFERROR(VLOOKUP(A150,#REF!,42,0),"--")</f>
        <v>--</v>
      </c>
      <c r="U150" s="4" t="str">
        <f>IFERROR(VLOOKUP(A150,#REF!,41,0),"--")</f>
        <v>--</v>
      </c>
      <c r="V150" s="4" t="str">
        <f>IFERROR(VLOOKUP(A150,#REF!,42,0),"--")</f>
        <v>--</v>
      </c>
      <c r="W150" s="4" t="str">
        <f>IFERROR(VLOOKUP(A150,#REF!,41,0),"--")</f>
        <v>--</v>
      </c>
      <c r="X150" s="4" t="str">
        <f>IFERROR(VLOOKUP(A150,#REF!,42,0),"--")</f>
        <v>--</v>
      </c>
      <c r="Y150" s="4" t="str">
        <f>IFERROR(VLOOKUP(A150,#REF!,41,0),"--")</f>
        <v>--</v>
      </c>
      <c r="Z150" s="4" t="str">
        <f>IFERROR(VLOOKUP(A150,#REF!,42,0),"--")</f>
        <v>--</v>
      </c>
      <c r="AA150" s="4">
        <f t="shared" si="6"/>
        <v>0</v>
      </c>
      <c r="AB150" s="4">
        <f t="shared" si="7"/>
        <v>0</v>
      </c>
      <c r="AC150" s="8" t="str">
        <f>IFERROR(VLOOKUP(A150,January!$A:$AR,44,0),"--")</f>
        <v>--</v>
      </c>
      <c r="AD150" s="8" t="str">
        <f>IFERROR(VLOOKUP(A150,#REF!,44,0),"--")</f>
        <v>--</v>
      </c>
      <c r="AE150" s="8" t="str">
        <f>IFERROR(VLOOKUP(A150,#REF!,44,0),"--")</f>
        <v>--</v>
      </c>
      <c r="AF150" s="8" t="str">
        <f>IFERROR(VLOOKUP(A150,#REF!,44,0),"--")</f>
        <v>--</v>
      </c>
      <c r="AG150" s="8" t="str">
        <f>IFERROR(VLOOKUP(A150,#REF!,44,0),"--")</f>
        <v>--</v>
      </c>
      <c r="AH150" s="8" t="str">
        <f>IFERROR(VLOOKUP(A150,#REF!,44,0),"--")</f>
        <v>--</v>
      </c>
      <c r="AI150" s="8" t="str">
        <f>IFERROR(VLOOKUP(A150,#REF!,44,0),"--")</f>
        <v>--</v>
      </c>
      <c r="AJ150" s="8" t="str">
        <f>IFERROR(VLOOKUP(A150,#REF!,44,0),"--")</f>
        <v>--</v>
      </c>
      <c r="AK150" s="8" t="str">
        <f>IFERROR(VLOOKUP(A150,#REF!,44,0),"--")</f>
        <v>--</v>
      </c>
      <c r="AL150" s="8" t="str">
        <f>IFERROR(VLOOKUP(A150,#REF!,44,0),"--")</f>
        <v>--</v>
      </c>
      <c r="AM150" s="8" t="str">
        <f>IFERROR(VLOOKUP(A150,#REF!,44,0),"--")</f>
        <v>--</v>
      </c>
      <c r="AN150" s="8" t="str">
        <f>IFERROR(VLOOKUP(A150,#REF!,44,0),"--")</f>
        <v>--</v>
      </c>
      <c r="AO150" s="8">
        <f t="shared" si="8"/>
        <v>0</v>
      </c>
    </row>
    <row r="151" spans="1:41" x14ac:dyDescent="0.2">
      <c r="A151" s="4" t="s">
        <v>164</v>
      </c>
      <c r="B151" s="4" t="str">
        <f>IFERROR(VLOOKUP(A151,'Validation List'!$A:$O,10,0),"--")</f>
        <v>--</v>
      </c>
      <c r="C151" s="4" t="str">
        <f>IFERROR(VLOOKUP(A151,January!$A:$AS,41,0),"--")</f>
        <v>--</v>
      </c>
      <c r="D151" s="4" t="str">
        <f>IFERROR(VLOOKUP(A151,January!$A:$AS,42,0),"--")</f>
        <v>--</v>
      </c>
      <c r="E151" s="4" t="str">
        <f>IFERROR(VLOOKUP(A151,#REF!,41,0),"--")</f>
        <v>--</v>
      </c>
      <c r="F151" s="4" t="str">
        <f>IFERROR(VLOOKUP(A151,#REF!,42,0),"--")</f>
        <v>--</v>
      </c>
      <c r="G151" s="4" t="str">
        <f>IFERROR(VLOOKUP(A151,#REF!,41,0),"--")</f>
        <v>--</v>
      </c>
      <c r="H151" s="4" t="str">
        <f>IFERROR(VLOOKUP(A151,#REF!,42,0),"--")</f>
        <v>--</v>
      </c>
      <c r="I151" s="4" t="str">
        <f>IFERROR(VLOOKUP(A151,#REF!,41,0),"--")</f>
        <v>--</v>
      </c>
      <c r="J151" s="4" t="str">
        <f>IFERROR(VLOOKUP(A151,#REF!,42,0),"--")</f>
        <v>--</v>
      </c>
      <c r="K151" s="4" t="str">
        <f>IFERROR(VLOOKUP(A151,#REF!,41,0),"--")</f>
        <v>--</v>
      </c>
      <c r="L151" s="4" t="str">
        <f>IFERROR(VLOOKUP(A151,#REF!,42,0),"--")</f>
        <v>--</v>
      </c>
      <c r="M151" s="4" t="str">
        <f>IFERROR(VLOOKUP(A151,#REF!,41,0),"--")</f>
        <v>--</v>
      </c>
      <c r="N151" s="4" t="str">
        <f>IFERROR(VLOOKUP(A151,#REF!,42,0),"--")</f>
        <v>--</v>
      </c>
      <c r="O151" s="4" t="str">
        <f>IFERROR(VLOOKUP(A151,#REF!,41,0),"--")</f>
        <v>--</v>
      </c>
      <c r="P151" s="4" t="str">
        <f>IFERROR(VLOOKUP(A151,#REF!,42,0),"--")</f>
        <v>--</v>
      </c>
      <c r="Q151" s="4" t="str">
        <f>IFERROR(VLOOKUP(A151,#REF!,41,0),"--")</f>
        <v>--</v>
      </c>
      <c r="R151" s="4" t="str">
        <f>IFERROR(VLOOKUP(A151,#REF!,42,0),"--")</f>
        <v>--</v>
      </c>
      <c r="S151" s="4" t="str">
        <f>IFERROR(VLOOKUP(A151,#REF!,41,0),"--")</f>
        <v>--</v>
      </c>
      <c r="T151" s="4" t="str">
        <f>IFERROR(VLOOKUP(A151,#REF!,42,0),"--")</f>
        <v>--</v>
      </c>
      <c r="U151" s="4" t="str">
        <f>IFERROR(VLOOKUP(A151,#REF!,41,0),"--")</f>
        <v>--</v>
      </c>
      <c r="V151" s="4" t="str">
        <f>IFERROR(VLOOKUP(A151,#REF!,42,0),"--")</f>
        <v>--</v>
      </c>
      <c r="W151" s="4" t="str">
        <f>IFERROR(VLOOKUP(A151,#REF!,41,0),"--")</f>
        <v>--</v>
      </c>
      <c r="X151" s="4" t="str">
        <f>IFERROR(VLOOKUP(A151,#REF!,42,0),"--")</f>
        <v>--</v>
      </c>
      <c r="Y151" s="4" t="str">
        <f>IFERROR(VLOOKUP(A151,#REF!,41,0),"--")</f>
        <v>--</v>
      </c>
      <c r="Z151" s="4" t="str">
        <f>IFERROR(VLOOKUP(A151,#REF!,42,0),"--")</f>
        <v>--</v>
      </c>
      <c r="AA151" s="4">
        <f t="shared" si="6"/>
        <v>0</v>
      </c>
      <c r="AB151" s="4">
        <f t="shared" si="7"/>
        <v>0</v>
      </c>
      <c r="AC151" s="8" t="str">
        <f>IFERROR(VLOOKUP(A151,January!$A:$AR,44,0),"--")</f>
        <v>--</v>
      </c>
      <c r="AD151" s="8" t="str">
        <f>IFERROR(VLOOKUP(A151,#REF!,44,0),"--")</f>
        <v>--</v>
      </c>
      <c r="AE151" s="8" t="str">
        <f>IFERROR(VLOOKUP(A151,#REF!,44,0),"--")</f>
        <v>--</v>
      </c>
      <c r="AF151" s="8" t="str">
        <f>IFERROR(VLOOKUP(A151,#REF!,44,0),"--")</f>
        <v>--</v>
      </c>
      <c r="AG151" s="8" t="str">
        <f>IFERROR(VLOOKUP(A151,#REF!,44,0),"--")</f>
        <v>--</v>
      </c>
      <c r="AH151" s="8" t="str">
        <f>IFERROR(VLOOKUP(A151,#REF!,44,0),"--")</f>
        <v>--</v>
      </c>
      <c r="AI151" s="8" t="str">
        <f>IFERROR(VLOOKUP(A151,#REF!,44,0),"--")</f>
        <v>--</v>
      </c>
      <c r="AJ151" s="8" t="str">
        <f>IFERROR(VLOOKUP(A151,#REF!,44,0),"--")</f>
        <v>--</v>
      </c>
      <c r="AK151" s="8" t="str">
        <f>IFERROR(VLOOKUP(A151,#REF!,44,0),"--")</f>
        <v>--</v>
      </c>
      <c r="AL151" s="8" t="str">
        <f>IFERROR(VLOOKUP(A151,#REF!,44,0),"--")</f>
        <v>--</v>
      </c>
      <c r="AM151" s="8" t="str">
        <f>IFERROR(VLOOKUP(A151,#REF!,44,0),"--")</f>
        <v>--</v>
      </c>
      <c r="AN151" s="8" t="str">
        <f>IFERROR(VLOOKUP(A151,#REF!,44,0),"--")</f>
        <v>--</v>
      </c>
      <c r="AO151" s="8">
        <f t="shared" si="8"/>
        <v>0</v>
      </c>
    </row>
    <row r="152" spans="1:41" x14ac:dyDescent="0.2">
      <c r="A152" s="4" t="s">
        <v>165</v>
      </c>
      <c r="B152" s="4" t="str">
        <f>IFERROR(VLOOKUP(A152,'Validation List'!$A:$O,10,0),"--")</f>
        <v>--</v>
      </c>
      <c r="C152" s="4" t="str">
        <f>IFERROR(VLOOKUP(A152,January!$A:$AS,41,0),"--")</f>
        <v>--</v>
      </c>
      <c r="D152" s="4" t="str">
        <f>IFERROR(VLOOKUP(A152,January!$A:$AS,42,0),"--")</f>
        <v>--</v>
      </c>
      <c r="E152" s="4" t="str">
        <f>IFERROR(VLOOKUP(A152,#REF!,41,0),"--")</f>
        <v>--</v>
      </c>
      <c r="F152" s="4" t="str">
        <f>IFERROR(VLOOKUP(A152,#REF!,42,0),"--")</f>
        <v>--</v>
      </c>
      <c r="G152" s="4" t="str">
        <f>IFERROR(VLOOKUP(A152,#REF!,41,0),"--")</f>
        <v>--</v>
      </c>
      <c r="H152" s="4" t="str">
        <f>IFERROR(VLOOKUP(A152,#REF!,42,0),"--")</f>
        <v>--</v>
      </c>
      <c r="I152" s="4" t="str">
        <f>IFERROR(VLOOKUP(A152,#REF!,41,0),"--")</f>
        <v>--</v>
      </c>
      <c r="J152" s="4" t="str">
        <f>IFERROR(VLOOKUP(A152,#REF!,42,0),"--")</f>
        <v>--</v>
      </c>
      <c r="K152" s="4" t="str">
        <f>IFERROR(VLOOKUP(A152,#REF!,41,0),"--")</f>
        <v>--</v>
      </c>
      <c r="L152" s="4" t="str">
        <f>IFERROR(VLOOKUP(A152,#REF!,42,0),"--")</f>
        <v>--</v>
      </c>
      <c r="M152" s="4" t="str">
        <f>IFERROR(VLOOKUP(A152,#REF!,41,0),"--")</f>
        <v>--</v>
      </c>
      <c r="N152" s="4" t="str">
        <f>IFERROR(VLOOKUP(A152,#REF!,42,0),"--")</f>
        <v>--</v>
      </c>
      <c r="O152" s="4" t="str">
        <f>IFERROR(VLOOKUP(A152,#REF!,41,0),"--")</f>
        <v>--</v>
      </c>
      <c r="P152" s="4" t="str">
        <f>IFERROR(VLOOKUP(A152,#REF!,42,0),"--")</f>
        <v>--</v>
      </c>
      <c r="Q152" s="4" t="str">
        <f>IFERROR(VLOOKUP(A152,#REF!,41,0),"--")</f>
        <v>--</v>
      </c>
      <c r="R152" s="4" t="str">
        <f>IFERROR(VLOOKUP(A152,#REF!,42,0),"--")</f>
        <v>--</v>
      </c>
      <c r="S152" s="4" t="str">
        <f>IFERROR(VLOOKUP(A152,#REF!,41,0),"--")</f>
        <v>--</v>
      </c>
      <c r="T152" s="4" t="str">
        <f>IFERROR(VLOOKUP(A152,#REF!,42,0),"--")</f>
        <v>--</v>
      </c>
      <c r="U152" s="4" t="str">
        <f>IFERROR(VLOOKUP(A152,#REF!,41,0),"--")</f>
        <v>--</v>
      </c>
      <c r="V152" s="4" t="str">
        <f>IFERROR(VLOOKUP(A152,#REF!,42,0),"--")</f>
        <v>--</v>
      </c>
      <c r="W152" s="4" t="str">
        <f>IFERROR(VLOOKUP(A152,#REF!,41,0),"--")</f>
        <v>--</v>
      </c>
      <c r="X152" s="4" t="str">
        <f>IFERROR(VLOOKUP(A152,#REF!,42,0),"--")</f>
        <v>--</v>
      </c>
      <c r="Y152" s="4" t="str">
        <f>IFERROR(VLOOKUP(A152,#REF!,41,0),"--")</f>
        <v>--</v>
      </c>
      <c r="Z152" s="4" t="str">
        <f>IFERROR(VLOOKUP(A152,#REF!,42,0),"--")</f>
        <v>--</v>
      </c>
      <c r="AA152" s="4">
        <f t="shared" si="6"/>
        <v>0</v>
      </c>
      <c r="AB152" s="4">
        <f t="shared" si="7"/>
        <v>0</v>
      </c>
      <c r="AC152" s="8" t="str">
        <f>IFERROR(VLOOKUP(A152,January!$A:$AR,44,0),"--")</f>
        <v>--</v>
      </c>
      <c r="AD152" s="8" t="str">
        <f>IFERROR(VLOOKUP(A152,#REF!,44,0),"--")</f>
        <v>--</v>
      </c>
      <c r="AE152" s="8" t="str">
        <f>IFERROR(VLOOKUP(A152,#REF!,44,0),"--")</f>
        <v>--</v>
      </c>
      <c r="AF152" s="8" t="str">
        <f>IFERROR(VLOOKUP(A152,#REF!,44,0),"--")</f>
        <v>--</v>
      </c>
      <c r="AG152" s="8" t="str">
        <f>IFERROR(VLOOKUP(A152,#REF!,44,0),"--")</f>
        <v>--</v>
      </c>
      <c r="AH152" s="8" t="str">
        <f>IFERROR(VLOOKUP(A152,#REF!,44,0),"--")</f>
        <v>--</v>
      </c>
      <c r="AI152" s="8" t="str">
        <f>IFERROR(VLOOKUP(A152,#REF!,44,0),"--")</f>
        <v>--</v>
      </c>
      <c r="AJ152" s="8" t="str">
        <f>IFERROR(VLOOKUP(A152,#REF!,44,0),"--")</f>
        <v>--</v>
      </c>
      <c r="AK152" s="8" t="str">
        <f>IFERROR(VLOOKUP(A152,#REF!,44,0),"--")</f>
        <v>--</v>
      </c>
      <c r="AL152" s="8" t="str">
        <f>IFERROR(VLOOKUP(A152,#REF!,44,0),"--")</f>
        <v>--</v>
      </c>
      <c r="AM152" s="8" t="str">
        <f>IFERROR(VLOOKUP(A152,#REF!,44,0),"--")</f>
        <v>--</v>
      </c>
      <c r="AN152" s="8" t="str">
        <f>IFERROR(VLOOKUP(A152,#REF!,44,0),"--")</f>
        <v>--</v>
      </c>
      <c r="AO152" s="8">
        <f t="shared" si="8"/>
        <v>0</v>
      </c>
    </row>
    <row r="153" spans="1:41" x14ac:dyDescent="0.2">
      <c r="A153" s="4" t="s">
        <v>166</v>
      </c>
      <c r="B153" s="4" t="str">
        <f>IFERROR(VLOOKUP(A153,'Validation List'!$A:$O,10,0),"--")</f>
        <v>--</v>
      </c>
      <c r="C153" s="4" t="str">
        <f>IFERROR(VLOOKUP(A153,January!$A:$AS,41,0),"--")</f>
        <v>--</v>
      </c>
      <c r="D153" s="4" t="str">
        <f>IFERROR(VLOOKUP(A153,January!$A:$AS,42,0),"--")</f>
        <v>--</v>
      </c>
      <c r="E153" s="4" t="str">
        <f>IFERROR(VLOOKUP(A153,#REF!,41,0),"--")</f>
        <v>--</v>
      </c>
      <c r="F153" s="4" t="str">
        <f>IFERROR(VLOOKUP(A153,#REF!,42,0),"--")</f>
        <v>--</v>
      </c>
      <c r="G153" s="4" t="str">
        <f>IFERROR(VLOOKUP(A153,#REF!,41,0),"--")</f>
        <v>--</v>
      </c>
      <c r="H153" s="4" t="str">
        <f>IFERROR(VLOOKUP(A153,#REF!,42,0),"--")</f>
        <v>--</v>
      </c>
      <c r="I153" s="4" t="str">
        <f>IFERROR(VLOOKUP(A153,#REF!,41,0),"--")</f>
        <v>--</v>
      </c>
      <c r="J153" s="4" t="str">
        <f>IFERROR(VLOOKUP(A153,#REF!,42,0),"--")</f>
        <v>--</v>
      </c>
      <c r="K153" s="4" t="str">
        <f>IFERROR(VLOOKUP(A153,#REF!,41,0),"--")</f>
        <v>--</v>
      </c>
      <c r="L153" s="4" t="str">
        <f>IFERROR(VLOOKUP(A153,#REF!,42,0),"--")</f>
        <v>--</v>
      </c>
      <c r="M153" s="4" t="str">
        <f>IFERROR(VLOOKUP(A153,#REF!,41,0),"--")</f>
        <v>--</v>
      </c>
      <c r="N153" s="4" t="str">
        <f>IFERROR(VLOOKUP(A153,#REF!,42,0),"--")</f>
        <v>--</v>
      </c>
      <c r="O153" s="4" t="str">
        <f>IFERROR(VLOOKUP(A153,#REF!,41,0),"--")</f>
        <v>--</v>
      </c>
      <c r="P153" s="4" t="str">
        <f>IFERROR(VLOOKUP(A153,#REF!,42,0),"--")</f>
        <v>--</v>
      </c>
      <c r="Q153" s="4" t="str">
        <f>IFERROR(VLOOKUP(A153,#REF!,41,0),"--")</f>
        <v>--</v>
      </c>
      <c r="R153" s="4" t="str">
        <f>IFERROR(VLOOKUP(A153,#REF!,42,0),"--")</f>
        <v>--</v>
      </c>
      <c r="S153" s="4" t="str">
        <f>IFERROR(VLOOKUP(A153,#REF!,41,0),"--")</f>
        <v>--</v>
      </c>
      <c r="T153" s="4" t="str">
        <f>IFERROR(VLOOKUP(A153,#REF!,42,0),"--")</f>
        <v>--</v>
      </c>
      <c r="U153" s="4" t="str">
        <f>IFERROR(VLOOKUP(A153,#REF!,41,0),"--")</f>
        <v>--</v>
      </c>
      <c r="V153" s="4" t="str">
        <f>IFERROR(VLOOKUP(A153,#REF!,42,0),"--")</f>
        <v>--</v>
      </c>
      <c r="W153" s="4" t="str">
        <f>IFERROR(VLOOKUP(A153,#REF!,41,0),"--")</f>
        <v>--</v>
      </c>
      <c r="X153" s="4" t="str">
        <f>IFERROR(VLOOKUP(A153,#REF!,42,0),"--")</f>
        <v>--</v>
      </c>
      <c r="Y153" s="4" t="str">
        <f>IFERROR(VLOOKUP(A153,#REF!,41,0),"--")</f>
        <v>--</v>
      </c>
      <c r="Z153" s="4" t="str">
        <f>IFERROR(VLOOKUP(A153,#REF!,42,0),"--")</f>
        <v>--</v>
      </c>
      <c r="AA153" s="4">
        <f t="shared" si="6"/>
        <v>0</v>
      </c>
      <c r="AB153" s="4">
        <f t="shared" si="7"/>
        <v>0</v>
      </c>
      <c r="AC153" s="8" t="str">
        <f>IFERROR(VLOOKUP(A153,January!$A:$AR,44,0),"--")</f>
        <v>--</v>
      </c>
      <c r="AD153" s="8" t="str">
        <f>IFERROR(VLOOKUP(A153,#REF!,44,0),"--")</f>
        <v>--</v>
      </c>
      <c r="AE153" s="8" t="str">
        <f>IFERROR(VLOOKUP(A153,#REF!,44,0),"--")</f>
        <v>--</v>
      </c>
      <c r="AF153" s="8" t="str">
        <f>IFERROR(VLOOKUP(A153,#REF!,44,0),"--")</f>
        <v>--</v>
      </c>
      <c r="AG153" s="8" t="str">
        <f>IFERROR(VLOOKUP(A153,#REF!,44,0),"--")</f>
        <v>--</v>
      </c>
      <c r="AH153" s="8" t="str">
        <f>IFERROR(VLOOKUP(A153,#REF!,44,0),"--")</f>
        <v>--</v>
      </c>
      <c r="AI153" s="8" t="str">
        <f>IFERROR(VLOOKUP(A153,#REF!,44,0),"--")</f>
        <v>--</v>
      </c>
      <c r="AJ153" s="8" t="str">
        <f>IFERROR(VLOOKUP(A153,#REF!,44,0),"--")</f>
        <v>--</v>
      </c>
      <c r="AK153" s="8" t="str">
        <f>IFERROR(VLOOKUP(A153,#REF!,44,0),"--")</f>
        <v>--</v>
      </c>
      <c r="AL153" s="8" t="str">
        <f>IFERROR(VLOOKUP(A153,#REF!,44,0),"--")</f>
        <v>--</v>
      </c>
      <c r="AM153" s="8" t="str">
        <f>IFERROR(VLOOKUP(A153,#REF!,44,0),"--")</f>
        <v>--</v>
      </c>
      <c r="AN153" s="8" t="str">
        <f>IFERROR(VLOOKUP(A153,#REF!,44,0),"--")</f>
        <v>--</v>
      </c>
      <c r="AO153" s="8">
        <f t="shared" si="8"/>
        <v>0</v>
      </c>
    </row>
    <row r="154" spans="1:41" x14ac:dyDescent="0.2">
      <c r="A154" s="4" t="s">
        <v>167</v>
      </c>
      <c r="B154" s="4" t="str">
        <f>IFERROR(VLOOKUP(A154,'Validation List'!$A:$O,10,0),"--")</f>
        <v>--</v>
      </c>
      <c r="C154" s="4" t="str">
        <f>IFERROR(VLOOKUP(A154,January!$A:$AS,41,0),"--")</f>
        <v>--</v>
      </c>
      <c r="D154" s="4" t="str">
        <f>IFERROR(VLOOKUP(A154,January!$A:$AS,42,0),"--")</f>
        <v>--</v>
      </c>
      <c r="E154" s="4" t="str">
        <f>IFERROR(VLOOKUP(A154,#REF!,41,0),"--")</f>
        <v>--</v>
      </c>
      <c r="F154" s="4" t="str">
        <f>IFERROR(VLOOKUP(A154,#REF!,42,0),"--")</f>
        <v>--</v>
      </c>
      <c r="G154" s="4" t="str">
        <f>IFERROR(VLOOKUP(A154,#REF!,41,0),"--")</f>
        <v>--</v>
      </c>
      <c r="H154" s="4" t="str">
        <f>IFERROR(VLOOKUP(A154,#REF!,42,0),"--")</f>
        <v>--</v>
      </c>
      <c r="I154" s="4" t="str">
        <f>IFERROR(VLOOKUP(A154,#REF!,41,0),"--")</f>
        <v>--</v>
      </c>
      <c r="J154" s="4" t="str">
        <f>IFERROR(VLOOKUP(A154,#REF!,42,0),"--")</f>
        <v>--</v>
      </c>
      <c r="K154" s="4" t="str">
        <f>IFERROR(VLOOKUP(A154,#REF!,41,0),"--")</f>
        <v>--</v>
      </c>
      <c r="L154" s="4" t="str">
        <f>IFERROR(VLOOKUP(A154,#REF!,42,0),"--")</f>
        <v>--</v>
      </c>
      <c r="M154" s="4" t="str">
        <f>IFERROR(VLOOKUP(A154,#REF!,41,0),"--")</f>
        <v>--</v>
      </c>
      <c r="N154" s="4" t="str">
        <f>IFERROR(VLOOKUP(A154,#REF!,42,0),"--")</f>
        <v>--</v>
      </c>
      <c r="O154" s="4" t="str">
        <f>IFERROR(VLOOKUP(A154,#REF!,41,0),"--")</f>
        <v>--</v>
      </c>
      <c r="P154" s="4" t="str">
        <f>IFERROR(VLOOKUP(A154,#REF!,42,0),"--")</f>
        <v>--</v>
      </c>
      <c r="Q154" s="4" t="str">
        <f>IFERROR(VLOOKUP(A154,#REF!,41,0),"--")</f>
        <v>--</v>
      </c>
      <c r="R154" s="4" t="str">
        <f>IFERROR(VLOOKUP(A154,#REF!,42,0),"--")</f>
        <v>--</v>
      </c>
      <c r="S154" s="4" t="str">
        <f>IFERROR(VLOOKUP(A154,#REF!,41,0),"--")</f>
        <v>--</v>
      </c>
      <c r="T154" s="4" t="str">
        <f>IFERROR(VLOOKUP(A154,#REF!,42,0),"--")</f>
        <v>--</v>
      </c>
      <c r="U154" s="4" t="str">
        <f>IFERROR(VLOOKUP(A154,#REF!,41,0),"--")</f>
        <v>--</v>
      </c>
      <c r="V154" s="4" t="str">
        <f>IFERROR(VLOOKUP(A154,#REF!,42,0),"--")</f>
        <v>--</v>
      </c>
      <c r="W154" s="4" t="str">
        <f>IFERROR(VLOOKUP(A154,#REF!,41,0),"--")</f>
        <v>--</v>
      </c>
      <c r="X154" s="4" t="str">
        <f>IFERROR(VLOOKUP(A154,#REF!,42,0),"--")</f>
        <v>--</v>
      </c>
      <c r="Y154" s="4" t="str">
        <f>IFERROR(VLOOKUP(A154,#REF!,41,0),"--")</f>
        <v>--</v>
      </c>
      <c r="Z154" s="4" t="str">
        <f>IFERROR(VLOOKUP(A154,#REF!,42,0),"--")</f>
        <v>--</v>
      </c>
      <c r="AA154" s="4">
        <f t="shared" si="6"/>
        <v>0</v>
      </c>
      <c r="AB154" s="4">
        <f t="shared" si="7"/>
        <v>0</v>
      </c>
      <c r="AC154" s="8" t="str">
        <f>IFERROR(VLOOKUP(A154,January!$A:$AR,44,0),"--")</f>
        <v>--</v>
      </c>
      <c r="AD154" s="8" t="str">
        <f>IFERROR(VLOOKUP(A154,#REF!,44,0),"--")</f>
        <v>--</v>
      </c>
      <c r="AE154" s="8" t="str">
        <f>IFERROR(VLOOKUP(A154,#REF!,44,0),"--")</f>
        <v>--</v>
      </c>
      <c r="AF154" s="8" t="str">
        <f>IFERROR(VLOOKUP(A154,#REF!,44,0),"--")</f>
        <v>--</v>
      </c>
      <c r="AG154" s="8" t="str">
        <f>IFERROR(VLOOKUP(A154,#REF!,44,0),"--")</f>
        <v>--</v>
      </c>
      <c r="AH154" s="8" t="str">
        <f>IFERROR(VLOOKUP(A154,#REF!,44,0),"--")</f>
        <v>--</v>
      </c>
      <c r="AI154" s="8" t="str">
        <f>IFERROR(VLOOKUP(A154,#REF!,44,0),"--")</f>
        <v>--</v>
      </c>
      <c r="AJ154" s="8" t="str">
        <f>IFERROR(VLOOKUP(A154,#REF!,44,0),"--")</f>
        <v>--</v>
      </c>
      <c r="AK154" s="8" t="str">
        <f>IFERROR(VLOOKUP(A154,#REF!,44,0),"--")</f>
        <v>--</v>
      </c>
      <c r="AL154" s="8" t="str">
        <f>IFERROR(VLOOKUP(A154,#REF!,44,0),"--")</f>
        <v>--</v>
      </c>
      <c r="AM154" s="8" t="str">
        <f>IFERROR(VLOOKUP(A154,#REF!,44,0),"--")</f>
        <v>--</v>
      </c>
      <c r="AN154" s="8" t="str">
        <f>IFERROR(VLOOKUP(A154,#REF!,44,0),"--")</f>
        <v>--</v>
      </c>
      <c r="AO154" s="8">
        <f t="shared" si="8"/>
        <v>0</v>
      </c>
    </row>
    <row r="155" spans="1:41" x14ac:dyDescent="0.2">
      <c r="A155" s="4" t="s">
        <v>168</v>
      </c>
      <c r="B155" s="4" t="str">
        <f>IFERROR(VLOOKUP(A155,'Validation List'!$A:$O,10,0),"--")</f>
        <v>--</v>
      </c>
      <c r="C155" s="4" t="str">
        <f>IFERROR(VLOOKUP(A155,January!$A:$AS,41,0),"--")</f>
        <v>--</v>
      </c>
      <c r="D155" s="4" t="str">
        <f>IFERROR(VLOOKUP(A155,January!$A:$AS,42,0),"--")</f>
        <v>--</v>
      </c>
      <c r="E155" s="4" t="str">
        <f>IFERROR(VLOOKUP(A155,#REF!,41,0),"--")</f>
        <v>--</v>
      </c>
      <c r="F155" s="4" t="str">
        <f>IFERROR(VLOOKUP(A155,#REF!,42,0),"--")</f>
        <v>--</v>
      </c>
      <c r="G155" s="4" t="str">
        <f>IFERROR(VLOOKUP(A155,#REF!,41,0),"--")</f>
        <v>--</v>
      </c>
      <c r="H155" s="4" t="str">
        <f>IFERROR(VLOOKUP(A155,#REF!,42,0),"--")</f>
        <v>--</v>
      </c>
      <c r="I155" s="4" t="str">
        <f>IFERROR(VLOOKUP(A155,#REF!,41,0),"--")</f>
        <v>--</v>
      </c>
      <c r="J155" s="4" t="str">
        <f>IFERROR(VLOOKUP(A155,#REF!,42,0),"--")</f>
        <v>--</v>
      </c>
      <c r="K155" s="4" t="str">
        <f>IFERROR(VLOOKUP(A155,#REF!,41,0),"--")</f>
        <v>--</v>
      </c>
      <c r="L155" s="4" t="str">
        <f>IFERROR(VLOOKUP(A155,#REF!,42,0),"--")</f>
        <v>--</v>
      </c>
      <c r="M155" s="4" t="str">
        <f>IFERROR(VLOOKUP(A155,#REF!,41,0),"--")</f>
        <v>--</v>
      </c>
      <c r="N155" s="4" t="str">
        <f>IFERROR(VLOOKUP(A155,#REF!,42,0),"--")</f>
        <v>--</v>
      </c>
      <c r="O155" s="4" t="str">
        <f>IFERROR(VLOOKUP(A155,#REF!,41,0),"--")</f>
        <v>--</v>
      </c>
      <c r="P155" s="4" t="str">
        <f>IFERROR(VLOOKUP(A155,#REF!,42,0),"--")</f>
        <v>--</v>
      </c>
      <c r="Q155" s="4" t="str">
        <f>IFERROR(VLOOKUP(A155,#REF!,41,0),"--")</f>
        <v>--</v>
      </c>
      <c r="R155" s="4" t="str">
        <f>IFERROR(VLOOKUP(A155,#REF!,42,0),"--")</f>
        <v>--</v>
      </c>
      <c r="S155" s="4" t="str">
        <f>IFERROR(VLOOKUP(A155,#REF!,41,0),"--")</f>
        <v>--</v>
      </c>
      <c r="T155" s="4" t="str">
        <f>IFERROR(VLOOKUP(A155,#REF!,42,0),"--")</f>
        <v>--</v>
      </c>
      <c r="U155" s="4" t="str">
        <f>IFERROR(VLOOKUP(A155,#REF!,41,0),"--")</f>
        <v>--</v>
      </c>
      <c r="V155" s="4" t="str">
        <f>IFERROR(VLOOKUP(A155,#REF!,42,0),"--")</f>
        <v>--</v>
      </c>
      <c r="W155" s="4" t="str">
        <f>IFERROR(VLOOKUP(A155,#REF!,41,0),"--")</f>
        <v>--</v>
      </c>
      <c r="X155" s="4" t="str">
        <f>IFERROR(VLOOKUP(A155,#REF!,42,0),"--")</f>
        <v>--</v>
      </c>
      <c r="Y155" s="4" t="str">
        <f>IFERROR(VLOOKUP(A155,#REF!,41,0),"--")</f>
        <v>--</v>
      </c>
      <c r="Z155" s="4" t="str">
        <f>IFERROR(VLOOKUP(A155,#REF!,42,0),"--")</f>
        <v>--</v>
      </c>
      <c r="AA155" s="4">
        <f t="shared" si="6"/>
        <v>0</v>
      </c>
      <c r="AB155" s="4">
        <f t="shared" si="7"/>
        <v>0</v>
      </c>
      <c r="AC155" s="8" t="str">
        <f>IFERROR(VLOOKUP(A155,January!$A:$AR,44,0),"--")</f>
        <v>--</v>
      </c>
      <c r="AD155" s="8" t="str">
        <f>IFERROR(VLOOKUP(A155,#REF!,44,0),"--")</f>
        <v>--</v>
      </c>
      <c r="AE155" s="8" t="str">
        <f>IFERROR(VLOOKUP(A155,#REF!,44,0),"--")</f>
        <v>--</v>
      </c>
      <c r="AF155" s="8" t="str">
        <f>IFERROR(VLOOKUP(A155,#REF!,44,0),"--")</f>
        <v>--</v>
      </c>
      <c r="AG155" s="8" t="str">
        <f>IFERROR(VLOOKUP(A155,#REF!,44,0),"--")</f>
        <v>--</v>
      </c>
      <c r="AH155" s="8" t="str">
        <f>IFERROR(VLOOKUP(A155,#REF!,44,0),"--")</f>
        <v>--</v>
      </c>
      <c r="AI155" s="8" t="str">
        <f>IFERROR(VLOOKUP(A155,#REF!,44,0),"--")</f>
        <v>--</v>
      </c>
      <c r="AJ155" s="8" t="str">
        <f>IFERROR(VLOOKUP(A155,#REF!,44,0),"--")</f>
        <v>--</v>
      </c>
      <c r="AK155" s="8" t="str">
        <f>IFERROR(VLOOKUP(A155,#REF!,44,0),"--")</f>
        <v>--</v>
      </c>
      <c r="AL155" s="8" t="str">
        <f>IFERROR(VLOOKUP(A155,#REF!,44,0),"--")</f>
        <v>--</v>
      </c>
      <c r="AM155" s="8" t="str">
        <f>IFERROR(VLOOKUP(A155,#REF!,44,0),"--")</f>
        <v>--</v>
      </c>
      <c r="AN155" s="8" t="str">
        <f>IFERROR(VLOOKUP(A155,#REF!,44,0),"--")</f>
        <v>--</v>
      </c>
      <c r="AO155" s="8">
        <f t="shared" si="8"/>
        <v>0</v>
      </c>
    </row>
    <row r="156" spans="1:41" x14ac:dyDescent="0.2">
      <c r="A156" s="4" t="s">
        <v>169</v>
      </c>
      <c r="B156" s="4" t="str">
        <f>IFERROR(VLOOKUP(A156,'Validation List'!$A:$O,10,0),"--")</f>
        <v>--</v>
      </c>
      <c r="C156" s="4" t="str">
        <f>IFERROR(VLOOKUP(A156,January!$A:$AS,41,0),"--")</f>
        <v>--</v>
      </c>
      <c r="D156" s="4" t="str">
        <f>IFERROR(VLOOKUP(A156,January!$A:$AS,42,0),"--")</f>
        <v>--</v>
      </c>
      <c r="E156" s="4" t="str">
        <f>IFERROR(VLOOKUP(A156,#REF!,41,0),"--")</f>
        <v>--</v>
      </c>
      <c r="F156" s="4" t="str">
        <f>IFERROR(VLOOKUP(A156,#REF!,42,0),"--")</f>
        <v>--</v>
      </c>
      <c r="G156" s="4" t="str">
        <f>IFERROR(VLOOKUP(A156,#REF!,41,0),"--")</f>
        <v>--</v>
      </c>
      <c r="H156" s="4" t="str">
        <f>IFERROR(VLOOKUP(A156,#REF!,42,0),"--")</f>
        <v>--</v>
      </c>
      <c r="I156" s="4" t="str">
        <f>IFERROR(VLOOKUP(A156,#REF!,41,0),"--")</f>
        <v>--</v>
      </c>
      <c r="J156" s="4" t="str">
        <f>IFERROR(VLOOKUP(A156,#REF!,42,0),"--")</f>
        <v>--</v>
      </c>
      <c r="K156" s="4" t="str">
        <f>IFERROR(VLOOKUP(A156,#REF!,41,0),"--")</f>
        <v>--</v>
      </c>
      <c r="L156" s="4" t="str">
        <f>IFERROR(VLOOKUP(A156,#REF!,42,0),"--")</f>
        <v>--</v>
      </c>
      <c r="M156" s="4" t="str">
        <f>IFERROR(VLOOKUP(A156,#REF!,41,0),"--")</f>
        <v>--</v>
      </c>
      <c r="N156" s="4" t="str">
        <f>IFERROR(VLOOKUP(A156,#REF!,42,0),"--")</f>
        <v>--</v>
      </c>
      <c r="O156" s="4" t="str">
        <f>IFERROR(VLOOKUP(A156,#REF!,41,0),"--")</f>
        <v>--</v>
      </c>
      <c r="P156" s="4" t="str">
        <f>IFERROR(VLOOKUP(A156,#REF!,42,0),"--")</f>
        <v>--</v>
      </c>
      <c r="Q156" s="4" t="str">
        <f>IFERROR(VLOOKUP(A156,#REF!,41,0),"--")</f>
        <v>--</v>
      </c>
      <c r="R156" s="4" t="str">
        <f>IFERROR(VLOOKUP(A156,#REF!,42,0),"--")</f>
        <v>--</v>
      </c>
      <c r="S156" s="4" t="str">
        <f>IFERROR(VLOOKUP(A156,#REF!,41,0),"--")</f>
        <v>--</v>
      </c>
      <c r="T156" s="4" t="str">
        <f>IFERROR(VLOOKUP(A156,#REF!,42,0),"--")</f>
        <v>--</v>
      </c>
      <c r="U156" s="4" t="str">
        <f>IFERROR(VLOOKUP(A156,#REF!,41,0),"--")</f>
        <v>--</v>
      </c>
      <c r="V156" s="4" t="str">
        <f>IFERROR(VLOOKUP(A156,#REF!,42,0),"--")</f>
        <v>--</v>
      </c>
      <c r="W156" s="4" t="str">
        <f>IFERROR(VLOOKUP(A156,#REF!,41,0),"--")</f>
        <v>--</v>
      </c>
      <c r="X156" s="4" t="str">
        <f>IFERROR(VLOOKUP(A156,#REF!,42,0),"--")</f>
        <v>--</v>
      </c>
      <c r="Y156" s="4" t="str">
        <f>IFERROR(VLOOKUP(A156,#REF!,41,0),"--")</f>
        <v>--</v>
      </c>
      <c r="Z156" s="4" t="str">
        <f>IFERROR(VLOOKUP(A156,#REF!,42,0),"--")</f>
        <v>--</v>
      </c>
      <c r="AA156" s="4">
        <f t="shared" si="6"/>
        <v>0</v>
      </c>
      <c r="AB156" s="4">
        <f t="shared" si="7"/>
        <v>0</v>
      </c>
      <c r="AC156" s="8" t="str">
        <f>IFERROR(VLOOKUP(A156,January!$A:$AR,44,0),"--")</f>
        <v>--</v>
      </c>
      <c r="AD156" s="8" t="str">
        <f>IFERROR(VLOOKUP(A156,#REF!,44,0),"--")</f>
        <v>--</v>
      </c>
      <c r="AE156" s="8" t="str">
        <f>IFERROR(VLOOKUP(A156,#REF!,44,0),"--")</f>
        <v>--</v>
      </c>
      <c r="AF156" s="8" t="str">
        <f>IFERROR(VLOOKUP(A156,#REF!,44,0),"--")</f>
        <v>--</v>
      </c>
      <c r="AG156" s="8" t="str">
        <f>IFERROR(VLOOKUP(A156,#REF!,44,0),"--")</f>
        <v>--</v>
      </c>
      <c r="AH156" s="8" t="str">
        <f>IFERROR(VLOOKUP(A156,#REF!,44,0),"--")</f>
        <v>--</v>
      </c>
      <c r="AI156" s="8" t="str">
        <f>IFERROR(VLOOKUP(A156,#REF!,44,0),"--")</f>
        <v>--</v>
      </c>
      <c r="AJ156" s="8" t="str">
        <f>IFERROR(VLOOKUP(A156,#REF!,44,0),"--")</f>
        <v>--</v>
      </c>
      <c r="AK156" s="8" t="str">
        <f>IFERROR(VLOOKUP(A156,#REF!,44,0),"--")</f>
        <v>--</v>
      </c>
      <c r="AL156" s="8" t="str">
        <f>IFERROR(VLOOKUP(A156,#REF!,44,0),"--")</f>
        <v>--</v>
      </c>
      <c r="AM156" s="8" t="str">
        <f>IFERROR(VLOOKUP(A156,#REF!,44,0),"--")</f>
        <v>--</v>
      </c>
      <c r="AN156" s="8" t="str">
        <f>IFERROR(VLOOKUP(A156,#REF!,44,0),"--")</f>
        <v>--</v>
      </c>
      <c r="AO156" s="8">
        <f t="shared" si="8"/>
        <v>0</v>
      </c>
    </row>
    <row r="157" spans="1:41" x14ac:dyDescent="0.2">
      <c r="A157" s="4" t="s">
        <v>170</v>
      </c>
      <c r="B157" s="4" t="str">
        <f>IFERROR(VLOOKUP(A157,'Validation List'!$A:$O,10,0),"--")</f>
        <v>--</v>
      </c>
      <c r="C157" s="4" t="str">
        <f>IFERROR(VLOOKUP(A157,January!$A:$AS,41,0),"--")</f>
        <v>--</v>
      </c>
      <c r="D157" s="4" t="str">
        <f>IFERROR(VLOOKUP(A157,January!$A:$AS,42,0),"--")</f>
        <v>--</v>
      </c>
      <c r="E157" s="4" t="str">
        <f>IFERROR(VLOOKUP(A157,#REF!,41,0),"--")</f>
        <v>--</v>
      </c>
      <c r="F157" s="4" t="str">
        <f>IFERROR(VLOOKUP(A157,#REF!,42,0),"--")</f>
        <v>--</v>
      </c>
      <c r="G157" s="4" t="str">
        <f>IFERROR(VLOOKUP(A157,#REF!,41,0),"--")</f>
        <v>--</v>
      </c>
      <c r="H157" s="4" t="str">
        <f>IFERROR(VLOOKUP(A157,#REF!,42,0),"--")</f>
        <v>--</v>
      </c>
      <c r="I157" s="4" t="str">
        <f>IFERROR(VLOOKUP(A157,#REF!,41,0),"--")</f>
        <v>--</v>
      </c>
      <c r="J157" s="4" t="str">
        <f>IFERROR(VLOOKUP(A157,#REF!,42,0),"--")</f>
        <v>--</v>
      </c>
      <c r="K157" s="4" t="str">
        <f>IFERROR(VLOOKUP(A157,#REF!,41,0),"--")</f>
        <v>--</v>
      </c>
      <c r="L157" s="4" t="str">
        <f>IFERROR(VLOOKUP(A157,#REF!,42,0),"--")</f>
        <v>--</v>
      </c>
      <c r="M157" s="4" t="str">
        <f>IFERROR(VLOOKUP(A157,#REF!,41,0),"--")</f>
        <v>--</v>
      </c>
      <c r="N157" s="4" t="str">
        <f>IFERROR(VLOOKUP(A157,#REF!,42,0),"--")</f>
        <v>--</v>
      </c>
      <c r="O157" s="4" t="str">
        <f>IFERROR(VLOOKUP(A157,#REF!,41,0),"--")</f>
        <v>--</v>
      </c>
      <c r="P157" s="4" t="str">
        <f>IFERROR(VLOOKUP(A157,#REF!,42,0),"--")</f>
        <v>--</v>
      </c>
      <c r="Q157" s="4" t="str">
        <f>IFERROR(VLOOKUP(A157,#REF!,41,0),"--")</f>
        <v>--</v>
      </c>
      <c r="R157" s="4" t="str">
        <f>IFERROR(VLOOKUP(A157,#REF!,42,0),"--")</f>
        <v>--</v>
      </c>
      <c r="S157" s="4" t="str">
        <f>IFERROR(VLOOKUP(A157,#REF!,41,0),"--")</f>
        <v>--</v>
      </c>
      <c r="T157" s="4" t="str">
        <f>IFERROR(VLOOKUP(A157,#REF!,42,0),"--")</f>
        <v>--</v>
      </c>
      <c r="U157" s="4" t="str">
        <f>IFERROR(VLOOKUP(A157,#REF!,41,0),"--")</f>
        <v>--</v>
      </c>
      <c r="V157" s="4" t="str">
        <f>IFERROR(VLOOKUP(A157,#REF!,42,0),"--")</f>
        <v>--</v>
      </c>
      <c r="W157" s="4" t="str">
        <f>IFERROR(VLOOKUP(A157,#REF!,41,0),"--")</f>
        <v>--</v>
      </c>
      <c r="X157" s="4" t="str">
        <f>IFERROR(VLOOKUP(A157,#REF!,42,0),"--")</f>
        <v>--</v>
      </c>
      <c r="Y157" s="4" t="str">
        <f>IFERROR(VLOOKUP(A157,#REF!,41,0),"--")</f>
        <v>--</v>
      </c>
      <c r="Z157" s="4" t="str">
        <f>IFERROR(VLOOKUP(A157,#REF!,42,0),"--")</f>
        <v>--</v>
      </c>
      <c r="AA157" s="4">
        <f t="shared" si="6"/>
        <v>0</v>
      </c>
      <c r="AB157" s="4">
        <f t="shared" si="7"/>
        <v>0</v>
      </c>
      <c r="AC157" s="8" t="str">
        <f>IFERROR(VLOOKUP(A157,January!$A:$AR,44,0),"--")</f>
        <v>--</v>
      </c>
      <c r="AD157" s="8" t="str">
        <f>IFERROR(VLOOKUP(A157,#REF!,44,0),"--")</f>
        <v>--</v>
      </c>
      <c r="AE157" s="8" t="str">
        <f>IFERROR(VLOOKUP(A157,#REF!,44,0),"--")</f>
        <v>--</v>
      </c>
      <c r="AF157" s="8" t="str">
        <f>IFERROR(VLOOKUP(A157,#REF!,44,0),"--")</f>
        <v>--</v>
      </c>
      <c r="AG157" s="8" t="str">
        <f>IFERROR(VLOOKUP(A157,#REF!,44,0),"--")</f>
        <v>--</v>
      </c>
      <c r="AH157" s="8" t="str">
        <f>IFERROR(VLOOKUP(A157,#REF!,44,0),"--")</f>
        <v>--</v>
      </c>
      <c r="AI157" s="8" t="str">
        <f>IFERROR(VLOOKUP(A157,#REF!,44,0),"--")</f>
        <v>--</v>
      </c>
      <c r="AJ157" s="8" t="str">
        <f>IFERROR(VLOOKUP(A157,#REF!,44,0),"--")</f>
        <v>--</v>
      </c>
      <c r="AK157" s="8" t="str">
        <f>IFERROR(VLOOKUP(A157,#REF!,44,0),"--")</f>
        <v>--</v>
      </c>
      <c r="AL157" s="8" t="str">
        <f>IFERROR(VLOOKUP(A157,#REF!,44,0),"--")</f>
        <v>--</v>
      </c>
      <c r="AM157" s="8" t="str">
        <f>IFERROR(VLOOKUP(A157,#REF!,44,0),"--")</f>
        <v>--</v>
      </c>
      <c r="AN157" s="8" t="str">
        <f>IFERROR(VLOOKUP(A157,#REF!,44,0),"--")</f>
        <v>--</v>
      </c>
      <c r="AO157" s="8">
        <f t="shared" si="8"/>
        <v>0</v>
      </c>
    </row>
    <row r="158" spans="1:41" x14ac:dyDescent="0.2">
      <c r="A158" s="4" t="s">
        <v>171</v>
      </c>
      <c r="B158" s="4" t="str">
        <f>IFERROR(VLOOKUP(A158,'Validation List'!$A:$O,10,0),"--")</f>
        <v>--</v>
      </c>
      <c r="C158" s="4" t="str">
        <f>IFERROR(VLOOKUP(A158,January!$A:$AS,41,0),"--")</f>
        <v>--</v>
      </c>
      <c r="D158" s="4" t="str">
        <f>IFERROR(VLOOKUP(A158,January!$A:$AS,42,0),"--")</f>
        <v>--</v>
      </c>
      <c r="E158" s="4" t="str">
        <f>IFERROR(VLOOKUP(A158,#REF!,41,0),"--")</f>
        <v>--</v>
      </c>
      <c r="F158" s="4" t="str">
        <f>IFERROR(VLOOKUP(A158,#REF!,42,0),"--")</f>
        <v>--</v>
      </c>
      <c r="G158" s="4" t="str">
        <f>IFERROR(VLOOKUP(A158,#REF!,41,0),"--")</f>
        <v>--</v>
      </c>
      <c r="H158" s="4" t="str">
        <f>IFERROR(VLOOKUP(A158,#REF!,42,0),"--")</f>
        <v>--</v>
      </c>
      <c r="I158" s="4" t="str">
        <f>IFERROR(VLOOKUP(A158,#REF!,41,0),"--")</f>
        <v>--</v>
      </c>
      <c r="J158" s="4" t="str">
        <f>IFERROR(VLOOKUP(A158,#REF!,42,0),"--")</f>
        <v>--</v>
      </c>
      <c r="K158" s="4" t="str">
        <f>IFERROR(VLOOKUP(A158,#REF!,41,0),"--")</f>
        <v>--</v>
      </c>
      <c r="L158" s="4" t="str">
        <f>IFERROR(VLOOKUP(A158,#REF!,42,0),"--")</f>
        <v>--</v>
      </c>
      <c r="M158" s="4" t="str">
        <f>IFERROR(VLOOKUP(A158,#REF!,41,0),"--")</f>
        <v>--</v>
      </c>
      <c r="N158" s="4" t="str">
        <f>IFERROR(VLOOKUP(A158,#REF!,42,0),"--")</f>
        <v>--</v>
      </c>
      <c r="O158" s="4" t="str">
        <f>IFERROR(VLOOKUP(A158,#REF!,41,0),"--")</f>
        <v>--</v>
      </c>
      <c r="P158" s="4" t="str">
        <f>IFERROR(VLOOKUP(A158,#REF!,42,0),"--")</f>
        <v>--</v>
      </c>
      <c r="Q158" s="4" t="str">
        <f>IFERROR(VLOOKUP(A158,#REF!,41,0),"--")</f>
        <v>--</v>
      </c>
      <c r="R158" s="4" t="str">
        <f>IFERROR(VLOOKUP(A158,#REF!,42,0),"--")</f>
        <v>--</v>
      </c>
      <c r="S158" s="4" t="str">
        <f>IFERROR(VLOOKUP(A158,#REF!,41,0),"--")</f>
        <v>--</v>
      </c>
      <c r="T158" s="4" t="str">
        <f>IFERROR(VLOOKUP(A158,#REF!,42,0),"--")</f>
        <v>--</v>
      </c>
      <c r="U158" s="4" t="str">
        <f>IFERROR(VLOOKUP(A158,#REF!,41,0),"--")</f>
        <v>--</v>
      </c>
      <c r="V158" s="4" t="str">
        <f>IFERROR(VLOOKUP(A158,#REF!,42,0),"--")</f>
        <v>--</v>
      </c>
      <c r="W158" s="4" t="str">
        <f>IFERROR(VLOOKUP(A158,#REF!,41,0),"--")</f>
        <v>--</v>
      </c>
      <c r="X158" s="4" t="str">
        <f>IFERROR(VLOOKUP(A158,#REF!,42,0),"--")</f>
        <v>--</v>
      </c>
      <c r="Y158" s="4" t="str">
        <f>IFERROR(VLOOKUP(A158,#REF!,41,0),"--")</f>
        <v>--</v>
      </c>
      <c r="Z158" s="4" t="str">
        <f>IFERROR(VLOOKUP(A158,#REF!,42,0),"--")</f>
        <v>--</v>
      </c>
      <c r="AA158" s="4">
        <f t="shared" si="6"/>
        <v>0</v>
      </c>
      <c r="AB158" s="4">
        <f t="shared" si="7"/>
        <v>0</v>
      </c>
      <c r="AC158" s="8" t="str">
        <f>IFERROR(VLOOKUP(A158,January!$A:$AR,44,0),"--")</f>
        <v>--</v>
      </c>
      <c r="AD158" s="8" t="str">
        <f>IFERROR(VLOOKUP(A158,#REF!,44,0),"--")</f>
        <v>--</v>
      </c>
      <c r="AE158" s="8" t="str">
        <f>IFERROR(VLOOKUP(A158,#REF!,44,0),"--")</f>
        <v>--</v>
      </c>
      <c r="AF158" s="8" t="str">
        <f>IFERROR(VLOOKUP(A158,#REF!,44,0),"--")</f>
        <v>--</v>
      </c>
      <c r="AG158" s="8" t="str">
        <f>IFERROR(VLOOKUP(A158,#REF!,44,0),"--")</f>
        <v>--</v>
      </c>
      <c r="AH158" s="8" t="str">
        <f>IFERROR(VLOOKUP(A158,#REF!,44,0),"--")</f>
        <v>--</v>
      </c>
      <c r="AI158" s="8" t="str">
        <f>IFERROR(VLOOKUP(A158,#REF!,44,0),"--")</f>
        <v>--</v>
      </c>
      <c r="AJ158" s="8" t="str">
        <f>IFERROR(VLOOKUP(A158,#REF!,44,0),"--")</f>
        <v>--</v>
      </c>
      <c r="AK158" s="8" t="str">
        <f>IFERROR(VLOOKUP(A158,#REF!,44,0),"--")</f>
        <v>--</v>
      </c>
      <c r="AL158" s="8" t="str">
        <f>IFERROR(VLOOKUP(A158,#REF!,44,0),"--")</f>
        <v>--</v>
      </c>
      <c r="AM158" s="8" t="str">
        <f>IFERROR(VLOOKUP(A158,#REF!,44,0),"--")</f>
        <v>--</v>
      </c>
      <c r="AN158" s="8" t="str">
        <f>IFERROR(VLOOKUP(A158,#REF!,44,0),"--")</f>
        <v>--</v>
      </c>
      <c r="AO158" s="8">
        <f t="shared" si="8"/>
        <v>0</v>
      </c>
    </row>
    <row r="159" spans="1:41" x14ac:dyDescent="0.2">
      <c r="A159" s="4" t="s">
        <v>172</v>
      </c>
      <c r="B159" s="4" t="str">
        <f>IFERROR(VLOOKUP(A159,'Validation List'!$A:$O,10,0),"--")</f>
        <v>--</v>
      </c>
      <c r="C159" s="4" t="str">
        <f>IFERROR(VLOOKUP(A159,January!$A:$AS,41,0),"--")</f>
        <v>--</v>
      </c>
      <c r="D159" s="4" t="str">
        <f>IFERROR(VLOOKUP(A159,January!$A:$AS,42,0),"--")</f>
        <v>--</v>
      </c>
      <c r="E159" s="4" t="str">
        <f>IFERROR(VLOOKUP(A159,#REF!,41,0),"--")</f>
        <v>--</v>
      </c>
      <c r="F159" s="4" t="str">
        <f>IFERROR(VLOOKUP(A159,#REF!,42,0),"--")</f>
        <v>--</v>
      </c>
      <c r="G159" s="4" t="str">
        <f>IFERROR(VLOOKUP(A159,#REF!,41,0),"--")</f>
        <v>--</v>
      </c>
      <c r="H159" s="4" t="str">
        <f>IFERROR(VLOOKUP(A159,#REF!,42,0),"--")</f>
        <v>--</v>
      </c>
      <c r="I159" s="4" t="str">
        <f>IFERROR(VLOOKUP(A159,#REF!,41,0),"--")</f>
        <v>--</v>
      </c>
      <c r="J159" s="4" t="str">
        <f>IFERROR(VLOOKUP(A159,#REF!,42,0),"--")</f>
        <v>--</v>
      </c>
      <c r="K159" s="4" t="str">
        <f>IFERROR(VLOOKUP(A159,#REF!,41,0),"--")</f>
        <v>--</v>
      </c>
      <c r="L159" s="4" t="str">
        <f>IFERROR(VLOOKUP(A159,#REF!,42,0),"--")</f>
        <v>--</v>
      </c>
      <c r="M159" s="4" t="str">
        <f>IFERROR(VLOOKUP(A159,#REF!,41,0),"--")</f>
        <v>--</v>
      </c>
      <c r="N159" s="4" t="str">
        <f>IFERROR(VLOOKUP(A159,#REF!,42,0),"--")</f>
        <v>--</v>
      </c>
      <c r="O159" s="4" t="str">
        <f>IFERROR(VLOOKUP(A159,#REF!,41,0),"--")</f>
        <v>--</v>
      </c>
      <c r="P159" s="4" t="str">
        <f>IFERROR(VLOOKUP(A159,#REF!,42,0),"--")</f>
        <v>--</v>
      </c>
      <c r="Q159" s="4" t="str">
        <f>IFERROR(VLOOKUP(A159,#REF!,41,0),"--")</f>
        <v>--</v>
      </c>
      <c r="R159" s="4" t="str">
        <f>IFERROR(VLOOKUP(A159,#REF!,42,0),"--")</f>
        <v>--</v>
      </c>
      <c r="S159" s="4" t="str">
        <f>IFERROR(VLOOKUP(A159,#REF!,41,0),"--")</f>
        <v>--</v>
      </c>
      <c r="T159" s="4" t="str">
        <f>IFERROR(VLOOKUP(A159,#REF!,42,0),"--")</f>
        <v>--</v>
      </c>
      <c r="U159" s="4" t="str">
        <f>IFERROR(VLOOKUP(A159,#REF!,41,0),"--")</f>
        <v>--</v>
      </c>
      <c r="V159" s="4" t="str">
        <f>IFERROR(VLOOKUP(A159,#REF!,42,0),"--")</f>
        <v>--</v>
      </c>
      <c r="W159" s="4" t="str">
        <f>IFERROR(VLOOKUP(A159,#REF!,41,0),"--")</f>
        <v>--</v>
      </c>
      <c r="X159" s="4" t="str">
        <f>IFERROR(VLOOKUP(A159,#REF!,42,0),"--")</f>
        <v>--</v>
      </c>
      <c r="Y159" s="4" t="str">
        <f>IFERROR(VLOOKUP(A159,#REF!,41,0),"--")</f>
        <v>--</v>
      </c>
      <c r="Z159" s="4" t="str">
        <f>IFERROR(VLOOKUP(A159,#REF!,42,0),"--")</f>
        <v>--</v>
      </c>
      <c r="AA159" s="4">
        <f t="shared" si="6"/>
        <v>0</v>
      </c>
      <c r="AB159" s="4">
        <f t="shared" si="7"/>
        <v>0</v>
      </c>
      <c r="AC159" s="8" t="str">
        <f>IFERROR(VLOOKUP(A159,January!$A:$AR,44,0),"--")</f>
        <v>--</v>
      </c>
      <c r="AD159" s="8" t="str">
        <f>IFERROR(VLOOKUP(A159,#REF!,44,0),"--")</f>
        <v>--</v>
      </c>
      <c r="AE159" s="8" t="str">
        <f>IFERROR(VLOOKUP(A159,#REF!,44,0),"--")</f>
        <v>--</v>
      </c>
      <c r="AF159" s="8" t="str">
        <f>IFERROR(VLOOKUP(A159,#REF!,44,0),"--")</f>
        <v>--</v>
      </c>
      <c r="AG159" s="8" t="str">
        <f>IFERROR(VLOOKUP(A159,#REF!,44,0),"--")</f>
        <v>--</v>
      </c>
      <c r="AH159" s="8" t="str">
        <f>IFERROR(VLOOKUP(A159,#REF!,44,0),"--")</f>
        <v>--</v>
      </c>
      <c r="AI159" s="8" t="str">
        <f>IFERROR(VLOOKUP(A159,#REF!,44,0),"--")</f>
        <v>--</v>
      </c>
      <c r="AJ159" s="8" t="str">
        <f>IFERROR(VLOOKUP(A159,#REF!,44,0),"--")</f>
        <v>--</v>
      </c>
      <c r="AK159" s="8" t="str">
        <f>IFERROR(VLOOKUP(A159,#REF!,44,0),"--")</f>
        <v>--</v>
      </c>
      <c r="AL159" s="8" t="str">
        <f>IFERROR(VLOOKUP(A159,#REF!,44,0),"--")</f>
        <v>--</v>
      </c>
      <c r="AM159" s="8" t="str">
        <f>IFERROR(VLOOKUP(A159,#REF!,44,0),"--")</f>
        <v>--</v>
      </c>
      <c r="AN159" s="8" t="str">
        <f>IFERROR(VLOOKUP(A159,#REF!,44,0),"--")</f>
        <v>--</v>
      </c>
      <c r="AO159" s="8">
        <f t="shared" si="8"/>
        <v>0</v>
      </c>
    </row>
    <row r="160" spans="1:41" x14ac:dyDescent="0.2">
      <c r="A160" s="4" t="s">
        <v>173</v>
      </c>
      <c r="B160" s="4" t="str">
        <f>IFERROR(VLOOKUP(A160,'Validation List'!$A:$O,10,0),"--")</f>
        <v>--</v>
      </c>
      <c r="C160" s="4" t="str">
        <f>IFERROR(VLOOKUP(A160,January!$A:$AS,41,0),"--")</f>
        <v>--</v>
      </c>
      <c r="D160" s="4" t="str">
        <f>IFERROR(VLOOKUP(A160,January!$A:$AS,42,0),"--")</f>
        <v>--</v>
      </c>
      <c r="E160" s="4" t="str">
        <f>IFERROR(VLOOKUP(A160,#REF!,41,0),"--")</f>
        <v>--</v>
      </c>
      <c r="F160" s="4" t="str">
        <f>IFERROR(VLOOKUP(A160,#REF!,42,0),"--")</f>
        <v>--</v>
      </c>
      <c r="G160" s="4" t="str">
        <f>IFERROR(VLOOKUP(A160,#REF!,41,0),"--")</f>
        <v>--</v>
      </c>
      <c r="H160" s="4" t="str">
        <f>IFERROR(VLOOKUP(A160,#REF!,42,0),"--")</f>
        <v>--</v>
      </c>
      <c r="I160" s="4" t="str">
        <f>IFERROR(VLOOKUP(A160,#REF!,41,0),"--")</f>
        <v>--</v>
      </c>
      <c r="J160" s="4" t="str">
        <f>IFERROR(VLOOKUP(A160,#REF!,42,0),"--")</f>
        <v>--</v>
      </c>
      <c r="K160" s="4" t="str">
        <f>IFERROR(VLOOKUP(A160,#REF!,41,0),"--")</f>
        <v>--</v>
      </c>
      <c r="L160" s="4" t="str">
        <f>IFERROR(VLOOKUP(A160,#REF!,42,0),"--")</f>
        <v>--</v>
      </c>
      <c r="M160" s="4" t="str">
        <f>IFERROR(VLOOKUP(A160,#REF!,41,0),"--")</f>
        <v>--</v>
      </c>
      <c r="N160" s="4" t="str">
        <f>IFERROR(VLOOKUP(A160,#REF!,42,0),"--")</f>
        <v>--</v>
      </c>
      <c r="O160" s="4" t="str">
        <f>IFERROR(VLOOKUP(A160,#REF!,41,0),"--")</f>
        <v>--</v>
      </c>
      <c r="P160" s="4" t="str">
        <f>IFERROR(VLOOKUP(A160,#REF!,42,0),"--")</f>
        <v>--</v>
      </c>
      <c r="Q160" s="4" t="str">
        <f>IFERROR(VLOOKUP(A160,#REF!,41,0),"--")</f>
        <v>--</v>
      </c>
      <c r="R160" s="4" t="str">
        <f>IFERROR(VLOOKUP(A160,#REF!,42,0),"--")</f>
        <v>--</v>
      </c>
      <c r="S160" s="4" t="str">
        <f>IFERROR(VLOOKUP(A160,#REF!,41,0),"--")</f>
        <v>--</v>
      </c>
      <c r="T160" s="4" t="str">
        <f>IFERROR(VLOOKUP(A160,#REF!,42,0),"--")</f>
        <v>--</v>
      </c>
      <c r="U160" s="4" t="str">
        <f>IFERROR(VLOOKUP(A160,#REF!,41,0),"--")</f>
        <v>--</v>
      </c>
      <c r="V160" s="4" t="str">
        <f>IFERROR(VLOOKUP(A160,#REF!,42,0),"--")</f>
        <v>--</v>
      </c>
      <c r="W160" s="4" t="str">
        <f>IFERROR(VLOOKUP(A160,#REF!,41,0),"--")</f>
        <v>--</v>
      </c>
      <c r="X160" s="4" t="str">
        <f>IFERROR(VLOOKUP(A160,#REF!,42,0),"--")</f>
        <v>--</v>
      </c>
      <c r="Y160" s="4" t="str">
        <f>IFERROR(VLOOKUP(A160,#REF!,41,0),"--")</f>
        <v>--</v>
      </c>
      <c r="Z160" s="4" t="str">
        <f>IFERROR(VLOOKUP(A160,#REF!,42,0),"--")</f>
        <v>--</v>
      </c>
      <c r="AA160" s="4">
        <f t="shared" si="6"/>
        <v>0</v>
      </c>
      <c r="AB160" s="4">
        <f t="shared" si="7"/>
        <v>0</v>
      </c>
      <c r="AC160" s="8" t="str">
        <f>IFERROR(VLOOKUP(A160,January!$A:$AR,44,0),"--")</f>
        <v>--</v>
      </c>
      <c r="AD160" s="8" t="str">
        <f>IFERROR(VLOOKUP(A160,#REF!,44,0),"--")</f>
        <v>--</v>
      </c>
      <c r="AE160" s="8" t="str">
        <f>IFERROR(VLOOKUP(A160,#REF!,44,0),"--")</f>
        <v>--</v>
      </c>
      <c r="AF160" s="8" t="str">
        <f>IFERROR(VLOOKUP(A160,#REF!,44,0),"--")</f>
        <v>--</v>
      </c>
      <c r="AG160" s="8" t="str">
        <f>IFERROR(VLOOKUP(A160,#REF!,44,0),"--")</f>
        <v>--</v>
      </c>
      <c r="AH160" s="8" t="str">
        <f>IFERROR(VLOOKUP(A160,#REF!,44,0),"--")</f>
        <v>--</v>
      </c>
      <c r="AI160" s="8" t="str">
        <f>IFERROR(VLOOKUP(A160,#REF!,44,0),"--")</f>
        <v>--</v>
      </c>
      <c r="AJ160" s="8" t="str">
        <f>IFERROR(VLOOKUP(A160,#REF!,44,0),"--")</f>
        <v>--</v>
      </c>
      <c r="AK160" s="8" t="str">
        <f>IFERROR(VLOOKUP(A160,#REF!,44,0),"--")</f>
        <v>--</v>
      </c>
      <c r="AL160" s="8" t="str">
        <f>IFERROR(VLOOKUP(A160,#REF!,44,0),"--")</f>
        <v>--</v>
      </c>
      <c r="AM160" s="8" t="str">
        <f>IFERROR(VLOOKUP(A160,#REF!,44,0),"--")</f>
        <v>--</v>
      </c>
      <c r="AN160" s="8" t="str">
        <f>IFERROR(VLOOKUP(A160,#REF!,44,0),"--")</f>
        <v>--</v>
      </c>
      <c r="AO160" s="8">
        <f t="shared" si="8"/>
        <v>0</v>
      </c>
    </row>
    <row r="161" spans="1:41" x14ac:dyDescent="0.2">
      <c r="A161" s="4" t="s">
        <v>174</v>
      </c>
      <c r="B161" s="4" t="str">
        <f>IFERROR(VLOOKUP(A161,'Validation List'!$A:$O,10,0),"--")</f>
        <v>--</v>
      </c>
      <c r="C161" s="4" t="str">
        <f>IFERROR(VLOOKUP(A161,January!$A:$AS,41,0),"--")</f>
        <v>--</v>
      </c>
      <c r="D161" s="4" t="str">
        <f>IFERROR(VLOOKUP(A161,January!$A:$AS,42,0),"--")</f>
        <v>--</v>
      </c>
      <c r="E161" s="4" t="str">
        <f>IFERROR(VLOOKUP(A161,#REF!,41,0),"--")</f>
        <v>--</v>
      </c>
      <c r="F161" s="4" t="str">
        <f>IFERROR(VLOOKUP(A161,#REF!,42,0),"--")</f>
        <v>--</v>
      </c>
      <c r="G161" s="4" t="str">
        <f>IFERROR(VLOOKUP(A161,#REF!,41,0),"--")</f>
        <v>--</v>
      </c>
      <c r="H161" s="4" t="str">
        <f>IFERROR(VLOOKUP(A161,#REF!,42,0),"--")</f>
        <v>--</v>
      </c>
      <c r="I161" s="4" t="str">
        <f>IFERROR(VLOOKUP(A161,#REF!,41,0),"--")</f>
        <v>--</v>
      </c>
      <c r="J161" s="4" t="str">
        <f>IFERROR(VLOOKUP(A161,#REF!,42,0),"--")</f>
        <v>--</v>
      </c>
      <c r="K161" s="4" t="str">
        <f>IFERROR(VLOOKUP(A161,#REF!,41,0),"--")</f>
        <v>--</v>
      </c>
      <c r="L161" s="4" t="str">
        <f>IFERROR(VLOOKUP(A161,#REF!,42,0),"--")</f>
        <v>--</v>
      </c>
      <c r="M161" s="4" t="str">
        <f>IFERROR(VLOOKUP(A161,#REF!,41,0),"--")</f>
        <v>--</v>
      </c>
      <c r="N161" s="4" t="str">
        <f>IFERROR(VLOOKUP(A161,#REF!,42,0),"--")</f>
        <v>--</v>
      </c>
      <c r="O161" s="4" t="str">
        <f>IFERROR(VLOOKUP(A161,#REF!,41,0),"--")</f>
        <v>--</v>
      </c>
      <c r="P161" s="4" t="str">
        <f>IFERROR(VLOOKUP(A161,#REF!,42,0),"--")</f>
        <v>--</v>
      </c>
      <c r="Q161" s="4" t="str">
        <f>IFERROR(VLOOKUP(A161,#REF!,41,0),"--")</f>
        <v>--</v>
      </c>
      <c r="R161" s="4" t="str">
        <f>IFERROR(VLOOKUP(A161,#REF!,42,0),"--")</f>
        <v>--</v>
      </c>
      <c r="S161" s="4" t="str">
        <f>IFERROR(VLOOKUP(A161,#REF!,41,0),"--")</f>
        <v>--</v>
      </c>
      <c r="T161" s="4" t="str">
        <f>IFERROR(VLOOKUP(A161,#REF!,42,0),"--")</f>
        <v>--</v>
      </c>
      <c r="U161" s="4" t="str">
        <f>IFERROR(VLOOKUP(A161,#REF!,41,0),"--")</f>
        <v>--</v>
      </c>
      <c r="V161" s="4" t="str">
        <f>IFERROR(VLOOKUP(A161,#REF!,42,0),"--")</f>
        <v>--</v>
      </c>
      <c r="W161" s="4" t="str">
        <f>IFERROR(VLOOKUP(A161,#REF!,41,0),"--")</f>
        <v>--</v>
      </c>
      <c r="X161" s="4" t="str">
        <f>IFERROR(VLOOKUP(A161,#REF!,42,0),"--")</f>
        <v>--</v>
      </c>
      <c r="Y161" s="4" t="str">
        <f>IFERROR(VLOOKUP(A161,#REF!,41,0),"--")</f>
        <v>--</v>
      </c>
      <c r="Z161" s="4" t="str">
        <f>IFERROR(VLOOKUP(A161,#REF!,42,0),"--")</f>
        <v>--</v>
      </c>
      <c r="AA161" s="4">
        <f t="shared" si="6"/>
        <v>0</v>
      </c>
      <c r="AB161" s="4">
        <f t="shared" si="7"/>
        <v>0</v>
      </c>
      <c r="AC161" s="8" t="str">
        <f>IFERROR(VLOOKUP(A161,January!$A:$AR,44,0),"--")</f>
        <v>--</v>
      </c>
      <c r="AD161" s="8" t="str">
        <f>IFERROR(VLOOKUP(A161,#REF!,44,0),"--")</f>
        <v>--</v>
      </c>
      <c r="AE161" s="8" t="str">
        <f>IFERROR(VLOOKUP(A161,#REF!,44,0),"--")</f>
        <v>--</v>
      </c>
      <c r="AF161" s="8" t="str">
        <f>IFERROR(VLOOKUP(A161,#REF!,44,0),"--")</f>
        <v>--</v>
      </c>
      <c r="AG161" s="8" t="str">
        <f>IFERROR(VLOOKUP(A161,#REF!,44,0),"--")</f>
        <v>--</v>
      </c>
      <c r="AH161" s="8" t="str">
        <f>IFERROR(VLOOKUP(A161,#REF!,44,0),"--")</f>
        <v>--</v>
      </c>
      <c r="AI161" s="8" t="str">
        <f>IFERROR(VLOOKUP(A161,#REF!,44,0),"--")</f>
        <v>--</v>
      </c>
      <c r="AJ161" s="8" t="str">
        <f>IFERROR(VLOOKUP(A161,#REF!,44,0),"--")</f>
        <v>--</v>
      </c>
      <c r="AK161" s="8" t="str">
        <f>IFERROR(VLOOKUP(A161,#REF!,44,0),"--")</f>
        <v>--</v>
      </c>
      <c r="AL161" s="8" t="str">
        <f>IFERROR(VLOOKUP(A161,#REF!,44,0),"--")</f>
        <v>--</v>
      </c>
      <c r="AM161" s="8" t="str">
        <f>IFERROR(VLOOKUP(A161,#REF!,44,0),"--")</f>
        <v>--</v>
      </c>
      <c r="AN161" s="8" t="str">
        <f>IFERROR(VLOOKUP(A161,#REF!,44,0),"--")</f>
        <v>--</v>
      </c>
      <c r="AO161" s="8">
        <f t="shared" si="8"/>
        <v>0</v>
      </c>
    </row>
    <row r="162" spans="1:41" x14ac:dyDescent="0.2">
      <c r="A162" s="4" t="s">
        <v>175</v>
      </c>
      <c r="B162" s="4" t="str">
        <f>IFERROR(VLOOKUP(A162,'Validation List'!$A:$O,10,0),"--")</f>
        <v>--</v>
      </c>
      <c r="C162" s="4" t="str">
        <f>IFERROR(VLOOKUP(A162,January!$A:$AS,41,0),"--")</f>
        <v>--</v>
      </c>
      <c r="D162" s="4" t="str">
        <f>IFERROR(VLOOKUP(A162,January!$A:$AS,42,0),"--")</f>
        <v>--</v>
      </c>
      <c r="E162" s="4" t="str">
        <f>IFERROR(VLOOKUP(A162,#REF!,41,0),"--")</f>
        <v>--</v>
      </c>
      <c r="F162" s="4" t="str">
        <f>IFERROR(VLOOKUP(A162,#REF!,42,0),"--")</f>
        <v>--</v>
      </c>
      <c r="G162" s="4" t="str">
        <f>IFERROR(VLOOKUP(A162,#REF!,41,0),"--")</f>
        <v>--</v>
      </c>
      <c r="H162" s="4" t="str">
        <f>IFERROR(VLOOKUP(A162,#REF!,42,0),"--")</f>
        <v>--</v>
      </c>
      <c r="I162" s="4" t="str">
        <f>IFERROR(VLOOKUP(A162,#REF!,41,0),"--")</f>
        <v>--</v>
      </c>
      <c r="J162" s="4" t="str">
        <f>IFERROR(VLOOKUP(A162,#REF!,42,0),"--")</f>
        <v>--</v>
      </c>
      <c r="K162" s="4" t="str">
        <f>IFERROR(VLOOKUP(A162,#REF!,41,0),"--")</f>
        <v>--</v>
      </c>
      <c r="L162" s="4" t="str">
        <f>IFERROR(VLOOKUP(A162,#REF!,42,0),"--")</f>
        <v>--</v>
      </c>
      <c r="M162" s="4" t="str">
        <f>IFERROR(VLOOKUP(A162,#REF!,41,0),"--")</f>
        <v>--</v>
      </c>
      <c r="N162" s="4" t="str">
        <f>IFERROR(VLOOKUP(A162,#REF!,42,0),"--")</f>
        <v>--</v>
      </c>
      <c r="O162" s="4" t="str">
        <f>IFERROR(VLOOKUP(A162,#REF!,41,0),"--")</f>
        <v>--</v>
      </c>
      <c r="P162" s="4" t="str">
        <f>IFERROR(VLOOKUP(A162,#REF!,42,0),"--")</f>
        <v>--</v>
      </c>
      <c r="Q162" s="4" t="str">
        <f>IFERROR(VLOOKUP(A162,#REF!,41,0),"--")</f>
        <v>--</v>
      </c>
      <c r="R162" s="4" t="str">
        <f>IFERROR(VLOOKUP(A162,#REF!,42,0),"--")</f>
        <v>--</v>
      </c>
      <c r="S162" s="4" t="str">
        <f>IFERROR(VLOOKUP(A162,#REF!,41,0),"--")</f>
        <v>--</v>
      </c>
      <c r="T162" s="4" t="str">
        <f>IFERROR(VLOOKUP(A162,#REF!,42,0),"--")</f>
        <v>--</v>
      </c>
      <c r="U162" s="4" t="str">
        <f>IFERROR(VLOOKUP(A162,#REF!,41,0),"--")</f>
        <v>--</v>
      </c>
      <c r="V162" s="4" t="str">
        <f>IFERROR(VLOOKUP(A162,#REF!,42,0),"--")</f>
        <v>--</v>
      </c>
      <c r="W162" s="4" t="str">
        <f>IFERROR(VLOOKUP(A162,#REF!,41,0),"--")</f>
        <v>--</v>
      </c>
      <c r="X162" s="4" t="str">
        <f>IFERROR(VLOOKUP(A162,#REF!,42,0),"--")</f>
        <v>--</v>
      </c>
      <c r="Y162" s="4" t="str">
        <f>IFERROR(VLOOKUP(A162,#REF!,41,0),"--")</f>
        <v>--</v>
      </c>
      <c r="Z162" s="4" t="str">
        <f>IFERROR(VLOOKUP(A162,#REF!,42,0),"--")</f>
        <v>--</v>
      </c>
      <c r="AA162" s="4">
        <f t="shared" si="6"/>
        <v>0</v>
      </c>
      <c r="AB162" s="4">
        <f t="shared" si="7"/>
        <v>0</v>
      </c>
      <c r="AC162" s="8" t="str">
        <f>IFERROR(VLOOKUP(A162,January!$A:$AR,44,0),"--")</f>
        <v>--</v>
      </c>
      <c r="AD162" s="8" t="str">
        <f>IFERROR(VLOOKUP(A162,#REF!,44,0),"--")</f>
        <v>--</v>
      </c>
      <c r="AE162" s="8" t="str">
        <f>IFERROR(VLOOKUP(A162,#REF!,44,0),"--")</f>
        <v>--</v>
      </c>
      <c r="AF162" s="8" t="str">
        <f>IFERROR(VLOOKUP(A162,#REF!,44,0),"--")</f>
        <v>--</v>
      </c>
      <c r="AG162" s="8" t="str">
        <f>IFERROR(VLOOKUP(A162,#REF!,44,0),"--")</f>
        <v>--</v>
      </c>
      <c r="AH162" s="8" t="str">
        <f>IFERROR(VLOOKUP(A162,#REF!,44,0),"--")</f>
        <v>--</v>
      </c>
      <c r="AI162" s="8" t="str">
        <f>IFERROR(VLOOKUP(A162,#REF!,44,0),"--")</f>
        <v>--</v>
      </c>
      <c r="AJ162" s="8" t="str">
        <f>IFERROR(VLOOKUP(A162,#REF!,44,0),"--")</f>
        <v>--</v>
      </c>
      <c r="AK162" s="8" t="str">
        <f>IFERROR(VLOOKUP(A162,#REF!,44,0),"--")</f>
        <v>--</v>
      </c>
      <c r="AL162" s="8" t="str">
        <f>IFERROR(VLOOKUP(A162,#REF!,44,0),"--")</f>
        <v>--</v>
      </c>
      <c r="AM162" s="8" t="str">
        <f>IFERROR(VLOOKUP(A162,#REF!,44,0),"--")</f>
        <v>--</v>
      </c>
      <c r="AN162" s="8" t="str">
        <f>IFERROR(VLOOKUP(A162,#REF!,44,0),"--")</f>
        <v>--</v>
      </c>
      <c r="AO162" s="8">
        <f t="shared" si="8"/>
        <v>0</v>
      </c>
    </row>
    <row r="163" spans="1:41" x14ac:dyDescent="0.2">
      <c r="A163" s="4" t="s">
        <v>176</v>
      </c>
      <c r="B163" s="4" t="str">
        <f>IFERROR(VLOOKUP(A163,'Validation List'!$A:$O,10,0),"--")</f>
        <v>--</v>
      </c>
      <c r="C163" s="4" t="str">
        <f>IFERROR(VLOOKUP(A163,January!$A:$AS,41,0),"--")</f>
        <v>--</v>
      </c>
      <c r="D163" s="4" t="str">
        <f>IFERROR(VLOOKUP(A163,January!$A:$AS,42,0),"--")</f>
        <v>--</v>
      </c>
      <c r="E163" s="4" t="str">
        <f>IFERROR(VLOOKUP(A163,#REF!,41,0),"--")</f>
        <v>--</v>
      </c>
      <c r="F163" s="4" t="str">
        <f>IFERROR(VLOOKUP(A163,#REF!,42,0),"--")</f>
        <v>--</v>
      </c>
      <c r="G163" s="4" t="str">
        <f>IFERROR(VLOOKUP(A163,#REF!,41,0),"--")</f>
        <v>--</v>
      </c>
      <c r="H163" s="4" t="str">
        <f>IFERROR(VLOOKUP(A163,#REF!,42,0),"--")</f>
        <v>--</v>
      </c>
      <c r="I163" s="4" t="str">
        <f>IFERROR(VLOOKUP(A163,#REF!,41,0),"--")</f>
        <v>--</v>
      </c>
      <c r="J163" s="4" t="str">
        <f>IFERROR(VLOOKUP(A163,#REF!,42,0),"--")</f>
        <v>--</v>
      </c>
      <c r="K163" s="4" t="str">
        <f>IFERROR(VLOOKUP(A163,#REF!,41,0),"--")</f>
        <v>--</v>
      </c>
      <c r="L163" s="4" t="str">
        <f>IFERROR(VLOOKUP(A163,#REF!,42,0),"--")</f>
        <v>--</v>
      </c>
      <c r="M163" s="4" t="str">
        <f>IFERROR(VLOOKUP(A163,#REF!,41,0),"--")</f>
        <v>--</v>
      </c>
      <c r="N163" s="4" t="str">
        <f>IFERROR(VLOOKUP(A163,#REF!,42,0),"--")</f>
        <v>--</v>
      </c>
      <c r="O163" s="4" t="str">
        <f>IFERROR(VLOOKUP(A163,#REF!,41,0),"--")</f>
        <v>--</v>
      </c>
      <c r="P163" s="4" t="str">
        <f>IFERROR(VLOOKUP(A163,#REF!,42,0),"--")</f>
        <v>--</v>
      </c>
      <c r="Q163" s="4" t="str">
        <f>IFERROR(VLOOKUP(A163,#REF!,41,0),"--")</f>
        <v>--</v>
      </c>
      <c r="R163" s="4" t="str">
        <f>IFERROR(VLOOKUP(A163,#REF!,42,0),"--")</f>
        <v>--</v>
      </c>
      <c r="S163" s="4" t="str">
        <f>IFERROR(VLOOKUP(A163,#REF!,41,0),"--")</f>
        <v>--</v>
      </c>
      <c r="T163" s="4" t="str">
        <f>IFERROR(VLOOKUP(A163,#REF!,42,0),"--")</f>
        <v>--</v>
      </c>
      <c r="U163" s="4" t="str">
        <f>IFERROR(VLOOKUP(A163,#REF!,41,0),"--")</f>
        <v>--</v>
      </c>
      <c r="V163" s="4" t="str">
        <f>IFERROR(VLOOKUP(A163,#REF!,42,0),"--")</f>
        <v>--</v>
      </c>
      <c r="W163" s="4" t="str">
        <f>IFERROR(VLOOKUP(A163,#REF!,41,0),"--")</f>
        <v>--</v>
      </c>
      <c r="X163" s="4" t="str">
        <f>IFERROR(VLOOKUP(A163,#REF!,42,0),"--")</f>
        <v>--</v>
      </c>
      <c r="Y163" s="4" t="str">
        <f>IFERROR(VLOOKUP(A163,#REF!,41,0),"--")</f>
        <v>--</v>
      </c>
      <c r="Z163" s="4" t="str">
        <f>IFERROR(VLOOKUP(A163,#REF!,42,0),"--")</f>
        <v>--</v>
      </c>
      <c r="AA163" s="4">
        <f t="shared" si="6"/>
        <v>0</v>
      </c>
      <c r="AB163" s="4">
        <f t="shared" si="7"/>
        <v>0</v>
      </c>
      <c r="AC163" s="8" t="str">
        <f>IFERROR(VLOOKUP(A163,January!$A:$AR,44,0),"--")</f>
        <v>--</v>
      </c>
      <c r="AD163" s="8" t="str">
        <f>IFERROR(VLOOKUP(A163,#REF!,44,0),"--")</f>
        <v>--</v>
      </c>
      <c r="AE163" s="8" t="str">
        <f>IFERROR(VLOOKUP(A163,#REF!,44,0),"--")</f>
        <v>--</v>
      </c>
      <c r="AF163" s="8" t="str">
        <f>IFERROR(VLOOKUP(A163,#REF!,44,0),"--")</f>
        <v>--</v>
      </c>
      <c r="AG163" s="8" t="str">
        <f>IFERROR(VLOOKUP(A163,#REF!,44,0),"--")</f>
        <v>--</v>
      </c>
      <c r="AH163" s="8" t="str">
        <f>IFERROR(VLOOKUP(A163,#REF!,44,0),"--")</f>
        <v>--</v>
      </c>
      <c r="AI163" s="8" t="str">
        <f>IFERROR(VLOOKUP(A163,#REF!,44,0),"--")</f>
        <v>--</v>
      </c>
      <c r="AJ163" s="8" t="str">
        <f>IFERROR(VLOOKUP(A163,#REF!,44,0),"--")</f>
        <v>--</v>
      </c>
      <c r="AK163" s="8" t="str">
        <f>IFERROR(VLOOKUP(A163,#REF!,44,0),"--")</f>
        <v>--</v>
      </c>
      <c r="AL163" s="8" t="str">
        <f>IFERROR(VLOOKUP(A163,#REF!,44,0),"--")</f>
        <v>--</v>
      </c>
      <c r="AM163" s="8" t="str">
        <f>IFERROR(VLOOKUP(A163,#REF!,44,0),"--")</f>
        <v>--</v>
      </c>
      <c r="AN163" s="8" t="str">
        <f>IFERROR(VLOOKUP(A163,#REF!,44,0),"--")</f>
        <v>--</v>
      </c>
      <c r="AO163" s="8">
        <f t="shared" si="8"/>
        <v>0</v>
      </c>
    </row>
    <row r="164" spans="1:41" x14ac:dyDescent="0.2">
      <c r="A164" s="4" t="s">
        <v>177</v>
      </c>
      <c r="B164" s="4" t="str">
        <f>IFERROR(VLOOKUP(A164,'Validation List'!$A:$O,10,0),"--")</f>
        <v>--</v>
      </c>
      <c r="C164" s="4" t="str">
        <f>IFERROR(VLOOKUP(A164,January!$A:$AS,41,0),"--")</f>
        <v>--</v>
      </c>
      <c r="D164" s="4" t="str">
        <f>IFERROR(VLOOKUP(A164,January!$A:$AS,42,0),"--")</f>
        <v>--</v>
      </c>
      <c r="E164" s="4" t="str">
        <f>IFERROR(VLOOKUP(A164,#REF!,41,0),"--")</f>
        <v>--</v>
      </c>
      <c r="F164" s="4" t="str">
        <f>IFERROR(VLOOKUP(A164,#REF!,42,0),"--")</f>
        <v>--</v>
      </c>
      <c r="G164" s="4" t="str">
        <f>IFERROR(VLOOKUP(A164,#REF!,41,0),"--")</f>
        <v>--</v>
      </c>
      <c r="H164" s="4" t="str">
        <f>IFERROR(VLOOKUP(A164,#REF!,42,0),"--")</f>
        <v>--</v>
      </c>
      <c r="I164" s="4" t="str">
        <f>IFERROR(VLOOKUP(A164,#REF!,41,0),"--")</f>
        <v>--</v>
      </c>
      <c r="J164" s="4" t="str">
        <f>IFERROR(VLOOKUP(A164,#REF!,42,0),"--")</f>
        <v>--</v>
      </c>
      <c r="K164" s="4" t="str">
        <f>IFERROR(VLOOKUP(A164,#REF!,41,0),"--")</f>
        <v>--</v>
      </c>
      <c r="L164" s="4" t="str">
        <f>IFERROR(VLOOKUP(A164,#REF!,42,0),"--")</f>
        <v>--</v>
      </c>
      <c r="M164" s="4" t="str">
        <f>IFERROR(VLOOKUP(A164,#REF!,41,0),"--")</f>
        <v>--</v>
      </c>
      <c r="N164" s="4" t="str">
        <f>IFERROR(VLOOKUP(A164,#REF!,42,0),"--")</f>
        <v>--</v>
      </c>
      <c r="O164" s="4" t="str">
        <f>IFERROR(VLOOKUP(A164,#REF!,41,0),"--")</f>
        <v>--</v>
      </c>
      <c r="P164" s="4" t="str">
        <f>IFERROR(VLOOKUP(A164,#REF!,42,0),"--")</f>
        <v>--</v>
      </c>
      <c r="Q164" s="4" t="str">
        <f>IFERROR(VLOOKUP(A164,#REF!,41,0),"--")</f>
        <v>--</v>
      </c>
      <c r="R164" s="4" t="str">
        <f>IFERROR(VLOOKUP(A164,#REF!,42,0),"--")</f>
        <v>--</v>
      </c>
      <c r="S164" s="4" t="str">
        <f>IFERROR(VLOOKUP(A164,#REF!,41,0),"--")</f>
        <v>--</v>
      </c>
      <c r="T164" s="4" t="str">
        <f>IFERROR(VLOOKUP(A164,#REF!,42,0),"--")</f>
        <v>--</v>
      </c>
      <c r="U164" s="4" t="str">
        <f>IFERROR(VLOOKUP(A164,#REF!,41,0),"--")</f>
        <v>--</v>
      </c>
      <c r="V164" s="4" t="str">
        <f>IFERROR(VLOOKUP(A164,#REF!,42,0),"--")</f>
        <v>--</v>
      </c>
      <c r="W164" s="4" t="str">
        <f>IFERROR(VLOOKUP(A164,#REF!,41,0),"--")</f>
        <v>--</v>
      </c>
      <c r="X164" s="4" t="str">
        <f>IFERROR(VLOOKUP(A164,#REF!,42,0),"--")</f>
        <v>--</v>
      </c>
      <c r="Y164" s="4" t="str">
        <f>IFERROR(VLOOKUP(A164,#REF!,41,0),"--")</f>
        <v>--</v>
      </c>
      <c r="Z164" s="4" t="str">
        <f>IFERROR(VLOOKUP(A164,#REF!,42,0),"--")</f>
        <v>--</v>
      </c>
      <c r="AA164" s="4">
        <f t="shared" si="6"/>
        <v>0</v>
      </c>
      <c r="AB164" s="4">
        <f t="shared" si="7"/>
        <v>0</v>
      </c>
      <c r="AC164" s="8" t="str">
        <f>IFERROR(VLOOKUP(A164,January!$A:$AR,44,0),"--")</f>
        <v>--</v>
      </c>
      <c r="AD164" s="8" t="str">
        <f>IFERROR(VLOOKUP(A164,#REF!,44,0),"--")</f>
        <v>--</v>
      </c>
      <c r="AE164" s="8" t="str">
        <f>IFERROR(VLOOKUP(A164,#REF!,44,0),"--")</f>
        <v>--</v>
      </c>
      <c r="AF164" s="8" t="str">
        <f>IFERROR(VLOOKUP(A164,#REF!,44,0),"--")</f>
        <v>--</v>
      </c>
      <c r="AG164" s="8" t="str">
        <f>IFERROR(VLOOKUP(A164,#REF!,44,0),"--")</f>
        <v>--</v>
      </c>
      <c r="AH164" s="8" t="str">
        <f>IFERROR(VLOOKUP(A164,#REF!,44,0),"--")</f>
        <v>--</v>
      </c>
      <c r="AI164" s="8" t="str">
        <f>IFERROR(VLOOKUP(A164,#REF!,44,0),"--")</f>
        <v>--</v>
      </c>
      <c r="AJ164" s="8" t="str">
        <f>IFERROR(VLOOKUP(A164,#REF!,44,0),"--")</f>
        <v>--</v>
      </c>
      <c r="AK164" s="8" t="str">
        <f>IFERROR(VLOOKUP(A164,#REF!,44,0),"--")</f>
        <v>--</v>
      </c>
      <c r="AL164" s="8" t="str">
        <f>IFERROR(VLOOKUP(A164,#REF!,44,0),"--")</f>
        <v>--</v>
      </c>
      <c r="AM164" s="8" t="str">
        <f>IFERROR(VLOOKUP(A164,#REF!,44,0),"--")</f>
        <v>--</v>
      </c>
      <c r="AN164" s="8" t="str">
        <f>IFERROR(VLOOKUP(A164,#REF!,44,0),"--")</f>
        <v>--</v>
      </c>
      <c r="AO164" s="8">
        <f t="shared" si="8"/>
        <v>0</v>
      </c>
    </row>
    <row r="165" spans="1:41" x14ac:dyDescent="0.2">
      <c r="A165" s="4" t="s">
        <v>178</v>
      </c>
      <c r="B165" s="4" t="str">
        <f>IFERROR(VLOOKUP(A165,'Validation List'!$A:$O,10,0),"--")</f>
        <v>--</v>
      </c>
      <c r="C165" s="4" t="str">
        <f>IFERROR(VLOOKUP(A165,January!$A:$AS,41,0),"--")</f>
        <v>--</v>
      </c>
      <c r="D165" s="4" t="str">
        <f>IFERROR(VLOOKUP(A165,January!$A:$AS,42,0),"--")</f>
        <v>--</v>
      </c>
      <c r="E165" s="4" t="str">
        <f>IFERROR(VLOOKUP(A165,#REF!,41,0),"--")</f>
        <v>--</v>
      </c>
      <c r="F165" s="4" t="str">
        <f>IFERROR(VLOOKUP(A165,#REF!,42,0),"--")</f>
        <v>--</v>
      </c>
      <c r="G165" s="4" t="str">
        <f>IFERROR(VLOOKUP(A165,#REF!,41,0),"--")</f>
        <v>--</v>
      </c>
      <c r="H165" s="4" t="str">
        <f>IFERROR(VLOOKUP(A165,#REF!,42,0),"--")</f>
        <v>--</v>
      </c>
      <c r="I165" s="4" t="str">
        <f>IFERROR(VLOOKUP(A165,#REF!,41,0),"--")</f>
        <v>--</v>
      </c>
      <c r="J165" s="4" t="str">
        <f>IFERROR(VLOOKUP(A165,#REF!,42,0),"--")</f>
        <v>--</v>
      </c>
      <c r="K165" s="4" t="str">
        <f>IFERROR(VLOOKUP(A165,#REF!,41,0),"--")</f>
        <v>--</v>
      </c>
      <c r="L165" s="4" t="str">
        <f>IFERROR(VLOOKUP(A165,#REF!,42,0),"--")</f>
        <v>--</v>
      </c>
      <c r="M165" s="4" t="str">
        <f>IFERROR(VLOOKUP(A165,#REF!,41,0),"--")</f>
        <v>--</v>
      </c>
      <c r="N165" s="4" t="str">
        <f>IFERROR(VLOOKUP(A165,#REF!,42,0),"--")</f>
        <v>--</v>
      </c>
      <c r="O165" s="4" t="str">
        <f>IFERROR(VLOOKUP(A165,#REF!,41,0),"--")</f>
        <v>--</v>
      </c>
      <c r="P165" s="4" t="str">
        <f>IFERROR(VLOOKUP(A165,#REF!,42,0),"--")</f>
        <v>--</v>
      </c>
      <c r="Q165" s="4" t="str">
        <f>IFERROR(VLOOKUP(A165,#REF!,41,0),"--")</f>
        <v>--</v>
      </c>
      <c r="R165" s="4" t="str">
        <f>IFERROR(VLOOKUP(A165,#REF!,42,0),"--")</f>
        <v>--</v>
      </c>
      <c r="S165" s="4" t="str">
        <f>IFERROR(VLOOKUP(A165,#REF!,41,0),"--")</f>
        <v>--</v>
      </c>
      <c r="T165" s="4" t="str">
        <f>IFERROR(VLOOKUP(A165,#REF!,42,0),"--")</f>
        <v>--</v>
      </c>
      <c r="U165" s="4" t="str">
        <f>IFERROR(VLOOKUP(A165,#REF!,41,0),"--")</f>
        <v>--</v>
      </c>
      <c r="V165" s="4" t="str">
        <f>IFERROR(VLOOKUP(A165,#REF!,42,0),"--")</f>
        <v>--</v>
      </c>
      <c r="W165" s="4" t="str">
        <f>IFERROR(VLOOKUP(A165,#REF!,41,0),"--")</f>
        <v>--</v>
      </c>
      <c r="X165" s="4" t="str">
        <f>IFERROR(VLOOKUP(A165,#REF!,42,0),"--")</f>
        <v>--</v>
      </c>
      <c r="Y165" s="4" t="str">
        <f>IFERROR(VLOOKUP(A165,#REF!,41,0),"--")</f>
        <v>--</v>
      </c>
      <c r="Z165" s="4" t="str">
        <f>IFERROR(VLOOKUP(A165,#REF!,42,0),"--")</f>
        <v>--</v>
      </c>
      <c r="AA165" s="4">
        <f t="shared" si="6"/>
        <v>0</v>
      </c>
      <c r="AB165" s="4">
        <f t="shared" si="7"/>
        <v>0</v>
      </c>
      <c r="AC165" s="8" t="str">
        <f>IFERROR(VLOOKUP(A165,January!$A:$AR,44,0),"--")</f>
        <v>--</v>
      </c>
      <c r="AD165" s="8" t="str">
        <f>IFERROR(VLOOKUP(A165,#REF!,44,0),"--")</f>
        <v>--</v>
      </c>
      <c r="AE165" s="8" t="str">
        <f>IFERROR(VLOOKUP(A165,#REF!,44,0),"--")</f>
        <v>--</v>
      </c>
      <c r="AF165" s="8" t="str">
        <f>IFERROR(VLOOKUP(A165,#REF!,44,0),"--")</f>
        <v>--</v>
      </c>
      <c r="AG165" s="8" t="str">
        <f>IFERROR(VLOOKUP(A165,#REF!,44,0),"--")</f>
        <v>--</v>
      </c>
      <c r="AH165" s="8" t="str">
        <f>IFERROR(VLOOKUP(A165,#REF!,44,0),"--")</f>
        <v>--</v>
      </c>
      <c r="AI165" s="8" t="str">
        <f>IFERROR(VLOOKUP(A165,#REF!,44,0),"--")</f>
        <v>--</v>
      </c>
      <c r="AJ165" s="8" t="str">
        <f>IFERROR(VLOOKUP(A165,#REF!,44,0),"--")</f>
        <v>--</v>
      </c>
      <c r="AK165" s="8" t="str">
        <f>IFERROR(VLOOKUP(A165,#REF!,44,0),"--")</f>
        <v>--</v>
      </c>
      <c r="AL165" s="8" t="str">
        <f>IFERROR(VLOOKUP(A165,#REF!,44,0),"--")</f>
        <v>--</v>
      </c>
      <c r="AM165" s="8" t="str">
        <f>IFERROR(VLOOKUP(A165,#REF!,44,0),"--")</f>
        <v>--</v>
      </c>
      <c r="AN165" s="8" t="str">
        <f>IFERROR(VLOOKUP(A165,#REF!,44,0),"--")</f>
        <v>--</v>
      </c>
      <c r="AO165" s="8">
        <f t="shared" si="8"/>
        <v>0</v>
      </c>
    </row>
    <row r="166" spans="1:41" x14ac:dyDescent="0.2">
      <c r="A166" s="4" t="s">
        <v>179</v>
      </c>
      <c r="B166" s="4" t="str">
        <f>IFERROR(VLOOKUP(A166,'Validation List'!$A:$O,10,0),"--")</f>
        <v>--</v>
      </c>
      <c r="C166" s="4" t="str">
        <f>IFERROR(VLOOKUP(A166,January!$A:$AS,41,0),"--")</f>
        <v>--</v>
      </c>
      <c r="D166" s="4" t="str">
        <f>IFERROR(VLOOKUP(A166,January!$A:$AS,42,0),"--")</f>
        <v>--</v>
      </c>
      <c r="E166" s="4" t="str">
        <f>IFERROR(VLOOKUP(A166,#REF!,41,0),"--")</f>
        <v>--</v>
      </c>
      <c r="F166" s="4" t="str">
        <f>IFERROR(VLOOKUP(A166,#REF!,42,0),"--")</f>
        <v>--</v>
      </c>
      <c r="G166" s="4" t="str">
        <f>IFERROR(VLOOKUP(A166,#REF!,41,0),"--")</f>
        <v>--</v>
      </c>
      <c r="H166" s="4" t="str">
        <f>IFERROR(VLOOKUP(A166,#REF!,42,0),"--")</f>
        <v>--</v>
      </c>
      <c r="I166" s="4" t="str">
        <f>IFERROR(VLOOKUP(A166,#REF!,41,0),"--")</f>
        <v>--</v>
      </c>
      <c r="J166" s="4" t="str">
        <f>IFERROR(VLOOKUP(A166,#REF!,42,0),"--")</f>
        <v>--</v>
      </c>
      <c r="K166" s="4" t="str">
        <f>IFERROR(VLOOKUP(A166,#REF!,41,0),"--")</f>
        <v>--</v>
      </c>
      <c r="L166" s="4" t="str">
        <f>IFERROR(VLOOKUP(A166,#REF!,42,0),"--")</f>
        <v>--</v>
      </c>
      <c r="M166" s="4" t="str">
        <f>IFERROR(VLOOKUP(A166,#REF!,41,0),"--")</f>
        <v>--</v>
      </c>
      <c r="N166" s="4" t="str">
        <f>IFERROR(VLOOKUP(A166,#REF!,42,0),"--")</f>
        <v>--</v>
      </c>
      <c r="O166" s="4" t="str">
        <f>IFERROR(VLOOKUP(A166,#REF!,41,0),"--")</f>
        <v>--</v>
      </c>
      <c r="P166" s="4" t="str">
        <f>IFERROR(VLOOKUP(A166,#REF!,42,0),"--")</f>
        <v>--</v>
      </c>
      <c r="Q166" s="4" t="str">
        <f>IFERROR(VLOOKUP(A166,#REF!,41,0),"--")</f>
        <v>--</v>
      </c>
      <c r="R166" s="4" t="str">
        <f>IFERROR(VLOOKUP(A166,#REF!,42,0),"--")</f>
        <v>--</v>
      </c>
      <c r="S166" s="4" t="str">
        <f>IFERROR(VLOOKUP(A166,#REF!,41,0),"--")</f>
        <v>--</v>
      </c>
      <c r="T166" s="4" t="str">
        <f>IFERROR(VLOOKUP(A166,#REF!,42,0),"--")</f>
        <v>--</v>
      </c>
      <c r="U166" s="4" t="str">
        <f>IFERROR(VLOOKUP(A166,#REF!,41,0),"--")</f>
        <v>--</v>
      </c>
      <c r="V166" s="4" t="str">
        <f>IFERROR(VLOOKUP(A166,#REF!,42,0),"--")</f>
        <v>--</v>
      </c>
      <c r="W166" s="4" t="str">
        <f>IFERROR(VLOOKUP(A166,#REF!,41,0),"--")</f>
        <v>--</v>
      </c>
      <c r="X166" s="4" t="str">
        <f>IFERROR(VLOOKUP(A166,#REF!,42,0),"--")</f>
        <v>--</v>
      </c>
      <c r="Y166" s="4" t="str">
        <f>IFERROR(VLOOKUP(A166,#REF!,41,0),"--")</f>
        <v>--</v>
      </c>
      <c r="Z166" s="4" t="str">
        <f>IFERROR(VLOOKUP(A166,#REF!,42,0),"--")</f>
        <v>--</v>
      </c>
      <c r="AA166" s="4">
        <f t="shared" si="6"/>
        <v>0</v>
      </c>
      <c r="AB166" s="4">
        <f t="shared" si="7"/>
        <v>0</v>
      </c>
      <c r="AC166" s="8" t="str">
        <f>IFERROR(VLOOKUP(A166,January!$A:$AR,44,0),"--")</f>
        <v>--</v>
      </c>
      <c r="AD166" s="8" t="str">
        <f>IFERROR(VLOOKUP(A166,#REF!,44,0),"--")</f>
        <v>--</v>
      </c>
      <c r="AE166" s="8" t="str">
        <f>IFERROR(VLOOKUP(A166,#REF!,44,0),"--")</f>
        <v>--</v>
      </c>
      <c r="AF166" s="8" t="str">
        <f>IFERROR(VLOOKUP(A166,#REF!,44,0),"--")</f>
        <v>--</v>
      </c>
      <c r="AG166" s="8" t="str">
        <f>IFERROR(VLOOKUP(A166,#REF!,44,0),"--")</f>
        <v>--</v>
      </c>
      <c r="AH166" s="8" t="str">
        <f>IFERROR(VLOOKUP(A166,#REF!,44,0),"--")</f>
        <v>--</v>
      </c>
      <c r="AI166" s="8" t="str">
        <f>IFERROR(VLOOKUP(A166,#REF!,44,0),"--")</f>
        <v>--</v>
      </c>
      <c r="AJ166" s="8" t="str">
        <f>IFERROR(VLOOKUP(A166,#REF!,44,0),"--")</f>
        <v>--</v>
      </c>
      <c r="AK166" s="8" t="str">
        <f>IFERROR(VLOOKUP(A166,#REF!,44,0),"--")</f>
        <v>--</v>
      </c>
      <c r="AL166" s="8" t="str">
        <f>IFERROR(VLOOKUP(A166,#REF!,44,0),"--")</f>
        <v>--</v>
      </c>
      <c r="AM166" s="8" t="str">
        <f>IFERROR(VLOOKUP(A166,#REF!,44,0),"--")</f>
        <v>--</v>
      </c>
      <c r="AN166" s="8" t="str">
        <f>IFERROR(VLOOKUP(A166,#REF!,44,0),"--")</f>
        <v>--</v>
      </c>
      <c r="AO166" s="8">
        <f t="shared" si="8"/>
        <v>0</v>
      </c>
    </row>
    <row r="167" spans="1:41" x14ac:dyDescent="0.2">
      <c r="A167" s="4" t="s">
        <v>180</v>
      </c>
      <c r="B167" s="4" t="str">
        <f>IFERROR(VLOOKUP(A167,'Validation List'!$A:$O,10,0),"--")</f>
        <v>--</v>
      </c>
      <c r="C167" s="4" t="str">
        <f>IFERROR(VLOOKUP(A167,January!$A:$AS,41,0),"--")</f>
        <v>--</v>
      </c>
      <c r="D167" s="4" t="str">
        <f>IFERROR(VLOOKUP(A167,January!$A:$AS,42,0),"--")</f>
        <v>--</v>
      </c>
      <c r="E167" s="4" t="str">
        <f>IFERROR(VLOOKUP(A167,#REF!,41,0),"--")</f>
        <v>--</v>
      </c>
      <c r="F167" s="4" t="str">
        <f>IFERROR(VLOOKUP(A167,#REF!,42,0),"--")</f>
        <v>--</v>
      </c>
      <c r="G167" s="4" t="str">
        <f>IFERROR(VLOOKUP(A167,#REF!,41,0),"--")</f>
        <v>--</v>
      </c>
      <c r="H167" s="4" t="str">
        <f>IFERROR(VLOOKUP(A167,#REF!,42,0),"--")</f>
        <v>--</v>
      </c>
      <c r="I167" s="4" t="str">
        <f>IFERROR(VLOOKUP(A167,#REF!,41,0),"--")</f>
        <v>--</v>
      </c>
      <c r="J167" s="4" t="str">
        <f>IFERROR(VLOOKUP(A167,#REF!,42,0),"--")</f>
        <v>--</v>
      </c>
      <c r="K167" s="4" t="str">
        <f>IFERROR(VLOOKUP(A167,#REF!,41,0),"--")</f>
        <v>--</v>
      </c>
      <c r="L167" s="4" t="str">
        <f>IFERROR(VLOOKUP(A167,#REF!,42,0),"--")</f>
        <v>--</v>
      </c>
      <c r="M167" s="4" t="str">
        <f>IFERROR(VLOOKUP(A167,#REF!,41,0),"--")</f>
        <v>--</v>
      </c>
      <c r="N167" s="4" t="str">
        <f>IFERROR(VLOOKUP(A167,#REF!,42,0),"--")</f>
        <v>--</v>
      </c>
      <c r="O167" s="4" t="str">
        <f>IFERROR(VLOOKUP(A167,#REF!,41,0),"--")</f>
        <v>--</v>
      </c>
      <c r="P167" s="4" t="str">
        <f>IFERROR(VLOOKUP(A167,#REF!,42,0),"--")</f>
        <v>--</v>
      </c>
      <c r="Q167" s="4" t="str">
        <f>IFERROR(VLOOKUP(A167,#REF!,41,0),"--")</f>
        <v>--</v>
      </c>
      <c r="R167" s="4" t="str">
        <f>IFERROR(VLOOKUP(A167,#REF!,42,0),"--")</f>
        <v>--</v>
      </c>
      <c r="S167" s="4" t="str">
        <f>IFERROR(VLOOKUP(A167,#REF!,41,0),"--")</f>
        <v>--</v>
      </c>
      <c r="T167" s="4" t="str">
        <f>IFERROR(VLOOKUP(A167,#REF!,42,0),"--")</f>
        <v>--</v>
      </c>
      <c r="U167" s="4" t="str">
        <f>IFERROR(VLOOKUP(A167,#REF!,41,0),"--")</f>
        <v>--</v>
      </c>
      <c r="V167" s="4" t="str">
        <f>IFERROR(VLOOKUP(A167,#REF!,42,0),"--")</f>
        <v>--</v>
      </c>
      <c r="W167" s="4" t="str">
        <f>IFERROR(VLOOKUP(A167,#REF!,41,0),"--")</f>
        <v>--</v>
      </c>
      <c r="X167" s="4" t="str">
        <f>IFERROR(VLOOKUP(A167,#REF!,42,0),"--")</f>
        <v>--</v>
      </c>
      <c r="Y167" s="4" t="str">
        <f>IFERROR(VLOOKUP(A167,#REF!,41,0),"--")</f>
        <v>--</v>
      </c>
      <c r="Z167" s="4" t="str">
        <f>IFERROR(VLOOKUP(A167,#REF!,42,0),"--")</f>
        <v>--</v>
      </c>
      <c r="AA167" s="4">
        <f t="shared" si="6"/>
        <v>0</v>
      </c>
      <c r="AB167" s="4">
        <f t="shared" si="7"/>
        <v>0</v>
      </c>
      <c r="AC167" s="8" t="str">
        <f>IFERROR(VLOOKUP(A167,January!$A:$AR,44,0),"--")</f>
        <v>--</v>
      </c>
      <c r="AD167" s="8" t="str">
        <f>IFERROR(VLOOKUP(A167,#REF!,44,0),"--")</f>
        <v>--</v>
      </c>
      <c r="AE167" s="8" t="str">
        <f>IFERROR(VLOOKUP(A167,#REF!,44,0),"--")</f>
        <v>--</v>
      </c>
      <c r="AF167" s="8" t="str">
        <f>IFERROR(VLOOKUP(A167,#REF!,44,0),"--")</f>
        <v>--</v>
      </c>
      <c r="AG167" s="8" t="str">
        <f>IFERROR(VLOOKUP(A167,#REF!,44,0),"--")</f>
        <v>--</v>
      </c>
      <c r="AH167" s="8" t="str">
        <f>IFERROR(VLOOKUP(A167,#REF!,44,0),"--")</f>
        <v>--</v>
      </c>
      <c r="AI167" s="8" t="str">
        <f>IFERROR(VLOOKUP(A167,#REF!,44,0),"--")</f>
        <v>--</v>
      </c>
      <c r="AJ167" s="8" t="str">
        <f>IFERROR(VLOOKUP(A167,#REF!,44,0),"--")</f>
        <v>--</v>
      </c>
      <c r="AK167" s="8" t="str">
        <f>IFERROR(VLOOKUP(A167,#REF!,44,0),"--")</f>
        <v>--</v>
      </c>
      <c r="AL167" s="8" t="str">
        <f>IFERROR(VLOOKUP(A167,#REF!,44,0),"--")</f>
        <v>--</v>
      </c>
      <c r="AM167" s="8" t="str">
        <f>IFERROR(VLOOKUP(A167,#REF!,44,0),"--")</f>
        <v>--</v>
      </c>
      <c r="AN167" s="8" t="str">
        <f>IFERROR(VLOOKUP(A167,#REF!,44,0),"--")</f>
        <v>--</v>
      </c>
      <c r="AO167" s="8">
        <f t="shared" si="8"/>
        <v>0</v>
      </c>
    </row>
    <row r="168" spans="1:41" x14ac:dyDescent="0.2">
      <c r="A168" s="4" t="s">
        <v>181</v>
      </c>
      <c r="B168" s="4" t="str">
        <f>IFERROR(VLOOKUP(A168,'Validation List'!$A:$O,10,0),"--")</f>
        <v>--</v>
      </c>
      <c r="C168" s="4" t="str">
        <f>IFERROR(VLOOKUP(A168,January!$A:$AS,41,0),"--")</f>
        <v>--</v>
      </c>
      <c r="D168" s="4" t="str">
        <f>IFERROR(VLOOKUP(A168,January!$A:$AS,42,0),"--")</f>
        <v>--</v>
      </c>
      <c r="E168" s="4" t="str">
        <f>IFERROR(VLOOKUP(A168,#REF!,41,0),"--")</f>
        <v>--</v>
      </c>
      <c r="F168" s="4" t="str">
        <f>IFERROR(VLOOKUP(A168,#REF!,42,0),"--")</f>
        <v>--</v>
      </c>
      <c r="G168" s="4" t="str">
        <f>IFERROR(VLOOKUP(A168,#REF!,41,0),"--")</f>
        <v>--</v>
      </c>
      <c r="H168" s="4" t="str">
        <f>IFERROR(VLOOKUP(A168,#REF!,42,0),"--")</f>
        <v>--</v>
      </c>
      <c r="I168" s="4" t="str">
        <f>IFERROR(VLOOKUP(A168,#REF!,41,0),"--")</f>
        <v>--</v>
      </c>
      <c r="J168" s="4" t="str">
        <f>IFERROR(VLOOKUP(A168,#REF!,42,0),"--")</f>
        <v>--</v>
      </c>
      <c r="K168" s="4" t="str">
        <f>IFERROR(VLOOKUP(A168,#REF!,41,0),"--")</f>
        <v>--</v>
      </c>
      <c r="L168" s="4" t="str">
        <f>IFERROR(VLOOKUP(A168,#REF!,42,0),"--")</f>
        <v>--</v>
      </c>
      <c r="M168" s="4" t="str">
        <f>IFERROR(VLOOKUP(A168,#REF!,41,0),"--")</f>
        <v>--</v>
      </c>
      <c r="N168" s="4" t="str">
        <f>IFERROR(VLOOKUP(A168,#REF!,42,0),"--")</f>
        <v>--</v>
      </c>
      <c r="O168" s="4" t="str">
        <f>IFERROR(VLOOKUP(A168,#REF!,41,0),"--")</f>
        <v>--</v>
      </c>
      <c r="P168" s="4" t="str">
        <f>IFERROR(VLOOKUP(A168,#REF!,42,0),"--")</f>
        <v>--</v>
      </c>
      <c r="Q168" s="4" t="str">
        <f>IFERROR(VLOOKUP(A168,#REF!,41,0),"--")</f>
        <v>--</v>
      </c>
      <c r="R168" s="4" t="str">
        <f>IFERROR(VLOOKUP(A168,#REF!,42,0),"--")</f>
        <v>--</v>
      </c>
      <c r="S168" s="4" t="str">
        <f>IFERROR(VLOOKUP(A168,#REF!,41,0),"--")</f>
        <v>--</v>
      </c>
      <c r="T168" s="4" t="str">
        <f>IFERROR(VLOOKUP(A168,#REF!,42,0),"--")</f>
        <v>--</v>
      </c>
      <c r="U168" s="4" t="str">
        <f>IFERROR(VLOOKUP(A168,#REF!,41,0),"--")</f>
        <v>--</v>
      </c>
      <c r="V168" s="4" t="str">
        <f>IFERROR(VLOOKUP(A168,#REF!,42,0),"--")</f>
        <v>--</v>
      </c>
      <c r="W168" s="4" t="str">
        <f>IFERROR(VLOOKUP(A168,#REF!,41,0),"--")</f>
        <v>--</v>
      </c>
      <c r="X168" s="4" t="str">
        <f>IFERROR(VLOOKUP(A168,#REF!,42,0),"--")</f>
        <v>--</v>
      </c>
      <c r="Y168" s="4" t="str">
        <f>IFERROR(VLOOKUP(A168,#REF!,41,0),"--")</f>
        <v>--</v>
      </c>
      <c r="Z168" s="4" t="str">
        <f>IFERROR(VLOOKUP(A168,#REF!,42,0),"--")</f>
        <v>--</v>
      </c>
      <c r="AA168" s="4">
        <f t="shared" si="6"/>
        <v>0</v>
      </c>
      <c r="AB168" s="4">
        <f t="shared" si="7"/>
        <v>0</v>
      </c>
      <c r="AC168" s="8" t="str">
        <f>IFERROR(VLOOKUP(A168,January!$A:$AR,44,0),"--")</f>
        <v>--</v>
      </c>
      <c r="AD168" s="8" t="str">
        <f>IFERROR(VLOOKUP(A168,#REF!,44,0),"--")</f>
        <v>--</v>
      </c>
      <c r="AE168" s="8" t="str">
        <f>IFERROR(VLOOKUP(A168,#REF!,44,0),"--")</f>
        <v>--</v>
      </c>
      <c r="AF168" s="8" t="str">
        <f>IFERROR(VLOOKUP(A168,#REF!,44,0),"--")</f>
        <v>--</v>
      </c>
      <c r="AG168" s="8" t="str">
        <f>IFERROR(VLOOKUP(A168,#REF!,44,0),"--")</f>
        <v>--</v>
      </c>
      <c r="AH168" s="8" t="str">
        <f>IFERROR(VLOOKUP(A168,#REF!,44,0),"--")</f>
        <v>--</v>
      </c>
      <c r="AI168" s="8" t="str">
        <f>IFERROR(VLOOKUP(A168,#REF!,44,0),"--")</f>
        <v>--</v>
      </c>
      <c r="AJ168" s="8" t="str">
        <f>IFERROR(VLOOKUP(A168,#REF!,44,0),"--")</f>
        <v>--</v>
      </c>
      <c r="AK168" s="8" t="str">
        <f>IFERROR(VLOOKUP(A168,#REF!,44,0),"--")</f>
        <v>--</v>
      </c>
      <c r="AL168" s="8" t="str">
        <f>IFERROR(VLOOKUP(A168,#REF!,44,0),"--")</f>
        <v>--</v>
      </c>
      <c r="AM168" s="8" t="str">
        <f>IFERROR(VLOOKUP(A168,#REF!,44,0),"--")</f>
        <v>--</v>
      </c>
      <c r="AN168" s="8" t="str">
        <f>IFERROR(VLOOKUP(A168,#REF!,44,0),"--")</f>
        <v>--</v>
      </c>
      <c r="AO168" s="8">
        <f t="shared" si="8"/>
        <v>0</v>
      </c>
    </row>
    <row r="169" spans="1:41" x14ac:dyDescent="0.2">
      <c r="A169" s="4" t="s">
        <v>182</v>
      </c>
      <c r="B169" s="4" t="str">
        <f>IFERROR(VLOOKUP(A169,'Validation List'!$A:$O,10,0),"--")</f>
        <v>--</v>
      </c>
      <c r="C169" s="4" t="str">
        <f>IFERROR(VLOOKUP(A169,January!$A:$AS,41,0),"--")</f>
        <v>--</v>
      </c>
      <c r="D169" s="4" t="str">
        <f>IFERROR(VLOOKUP(A169,January!$A:$AS,42,0),"--")</f>
        <v>--</v>
      </c>
      <c r="E169" s="4" t="str">
        <f>IFERROR(VLOOKUP(A169,#REF!,41,0),"--")</f>
        <v>--</v>
      </c>
      <c r="F169" s="4" t="str">
        <f>IFERROR(VLOOKUP(A169,#REF!,42,0),"--")</f>
        <v>--</v>
      </c>
      <c r="G169" s="4" t="str">
        <f>IFERROR(VLOOKUP(A169,#REF!,41,0),"--")</f>
        <v>--</v>
      </c>
      <c r="H169" s="4" t="str">
        <f>IFERROR(VLOOKUP(A169,#REF!,42,0),"--")</f>
        <v>--</v>
      </c>
      <c r="I169" s="4" t="str">
        <f>IFERROR(VLOOKUP(A169,#REF!,41,0),"--")</f>
        <v>--</v>
      </c>
      <c r="J169" s="4" t="str">
        <f>IFERROR(VLOOKUP(A169,#REF!,42,0),"--")</f>
        <v>--</v>
      </c>
      <c r="K169" s="4" t="str">
        <f>IFERROR(VLOOKUP(A169,#REF!,41,0),"--")</f>
        <v>--</v>
      </c>
      <c r="L169" s="4" t="str">
        <f>IFERROR(VLOOKUP(A169,#REF!,42,0),"--")</f>
        <v>--</v>
      </c>
      <c r="M169" s="4" t="str">
        <f>IFERROR(VLOOKUP(A169,#REF!,41,0),"--")</f>
        <v>--</v>
      </c>
      <c r="N169" s="4" t="str">
        <f>IFERROR(VLOOKUP(A169,#REF!,42,0),"--")</f>
        <v>--</v>
      </c>
      <c r="O169" s="4" t="str">
        <f>IFERROR(VLOOKUP(A169,#REF!,41,0),"--")</f>
        <v>--</v>
      </c>
      <c r="P169" s="4" t="str">
        <f>IFERROR(VLOOKUP(A169,#REF!,42,0),"--")</f>
        <v>--</v>
      </c>
      <c r="Q169" s="4" t="str">
        <f>IFERROR(VLOOKUP(A169,#REF!,41,0),"--")</f>
        <v>--</v>
      </c>
      <c r="R169" s="4" t="str">
        <f>IFERROR(VLOOKUP(A169,#REF!,42,0),"--")</f>
        <v>--</v>
      </c>
      <c r="S169" s="4" t="str">
        <f>IFERROR(VLOOKUP(A169,#REF!,41,0),"--")</f>
        <v>--</v>
      </c>
      <c r="T169" s="4" t="str">
        <f>IFERROR(VLOOKUP(A169,#REF!,42,0),"--")</f>
        <v>--</v>
      </c>
      <c r="U169" s="4" t="str">
        <f>IFERROR(VLOOKUP(A169,#REF!,41,0),"--")</f>
        <v>--</v>
      </c>
      <c r="V169" s="4" t="str">
        <f>IFERROR(VLOOKUP(A169,#REF!,42,0),"--")</f>
        <v>--</v>
      </c>
      <c r="W169" s="4" t="str">
        <f>IFERROR(VLOOKUP(A169,#REF!,41,0),"--")</f>
        <v>--</v>
      </c>
      <c r="X169" s="4" t="str">
        <f>IFERROR(VLOOKUP(A169,#REF!,42,0),"--")</f>
        <v>--</v>
      </c>
      <c r="Y169" s="4" t="str">
        <f>IFERROR(VLOOKUP(A169,#REF!,41,0),"--")</f>
        <v>--</v>
      </c>
      <c r="Z169" s="4" t="str">
        <f>IFERROR(VLOOKUP(A169,#REF!,42,0),"--")</f>
        <v>--</v>
      </c>
      <c r="AA169" s="4">
        <f t="shared" si="6"/>
        <v>0</v>
      </c>
      <c r="AB169" s="4">
        <f t="shared" si="7"/>
        <v>0</v>
      </c>
      <c r="AC169" s="8" t="str">
        <f>IFERROR(VLOOKUP(A169,January!$A:$AR,44,0),"--")</f>
        <v>--</v>
      </c>
      <c r="AD169" s="8" t="str">
        <f>IFERROR(VLOOKUP(A169,#REF!,44,0),"--")</f>
        <v>--</v>
      </c>
      <c r="AE169" s="8" t="str">
        <f>IFERROR(VLOOKUP(A169,#REF!,44,0),"--")</f>
        <v>--</v>
      </c>
      <c r="AF169" s="8" t="str">
        <f>IFERROR(VLOOKUP(A169,#REF!,44,0),"--")</f>
        <v>--</v>
      </c>
      <c r="AG169" s="8" t="str">
        <f>IFERROR(VLOOKUP(A169,#REF!,44,0),"--")</f>
        <v>--</v>
      </c>
      <c r="AH169" s="8" t="str">
        <f>IFERROR(VLOOKUP(A169,#REF!,44,0),"--")</f>
        <v>--</v>
      </c>
      <c r="AI169" s="8" t="str">
        <f>IFERROR(VLOOKUP(A169,#REF!,44,0),"--")</f>
        <v>--</v>
      </c>
      <c r="AJ169" s="8" t="str">
        <f>IFERROR(VLOOKUP(A169,#REF!,44,0),"--")</f>
        <v>--</v>
      </c>
      <c r="AK169" s="8" t="str">
        <f>IFERROR(VLOOKUP(A169,#REF!,44,0),"--")</f>
        <v>--</v>
      </c>
      <c r="AL169" s="8" t="str">
        <f>IFERROR(VLOOKUP(A169,#REF!,44,0),"--")</f>
        <v>--</v>
      </c>
      <c r="AM169" s="8" t="str">
        <f>IFERROR(VLOOKUP(A169,#REF!,44,0),"--")</f>
        <v>--</v>
      </c>
      <c r="AN169" s="8" t="str">
        <f>IFERROR(VLOOKUP(A169,#REF!,44,0),"--")</f>
        <v>--</v>
      </c>
      <c r="AO169" s="8">
        <f t="shared" si="8"/>
        <v>0</v>
      </c>
    </row>
    <row r="170" spans="1:41" x14ac:dyDescent="0.2">
      <c r="A170" s="4" t="s">
        <v>183</v>
      </c>
      <c r="B170" s="4" t="str">
        <f>IFERROR(VLOOKUP(A170,'Validation List'!$A:$O,10,0),"--")</f>
        <v>--</v>
      </c>
      <c r="C170" s="4" t="str">
        <f>IFERROR(VLOOKUP(A170,January!$A:$AS,41,0),"--")</f>
        <v>--</v>
      </c>
      <c r="D170" s="4" t="str">
        <f>IFERROR(VLOOKUP(A170,January!$A:$AS,42,0),"--")</f>
        <v>--</v>
      </c>
      <c r="E170" s="4" t="str">
        <f>IFERROR(VLOOKUP(A170,#REF!,41,0),"--")</f>
        <v>--</v>
      </c>
      <c r="F170" s="4" t="str">
        <f>IFERROR(VLOOKUP(A170,#REF!,42,0),"--")</f>
        <v>--</v>
      </c>
      <c r="G170" s="4" t="str">
        <f>IFERROR(VLOOKUP(A170,#REF!,41,0),"--")</f>
        <v>--</v>
      </c>
      <c r="H170" s="4" t="str">
        <f>IFERROR(VLOOKUP(A170,#REF!,42,0),"--")</f>
        <v>--</v>
      </c>
      <c r="I170" s="4" t="str">
        <f>IFERROR(VLOOKUP(A170,#REF!,41,0),"--")</f>
        <v>--</v>
      </c>
      <c r="J170" s="4" t="str">
        <f>IFERROR(VLOOKUP(A170,#REF!,42,0),"--")</f>
        <v>--</v>
      </c>
      <c r="K170" s="4" t="str">
        <f>IFERROR(VLOOKUP(A170,#REF!,41,0),"--")</f>
        <v>--</v>
      </c>
      <c r="L170" s="4" t="str">
        <f>IFERROR(VLOOKUP(A170,#REF!,42,0),"--")</f>
        <v>--</v>
      </c>
      <c r="M170" s="4" t="str">
        <f>IFERROR(VLOOKUP(A170,#REF!,41,0),"--")</f>
        <v>--</v>
      </c>
      <c r="N170" s="4" t="str">
        <f>IFERROR(VLOOKUP(A170,#REF!,42,0),"--")</f>
        <v>--</v>
      </c>
      <c r="O170" s="4" t="str">
        <f>IFERROR(VLOOKUP(A170,#REF!,41,0),"--")</f>
        <v>--</v>
      </c>
      <c r="P170" s="4" t="str">
        <f>IFERROR(VLOOKUP(A170,#REF!,42,0),"--")</f>
        <v>--</v>
      </c>
      <c r="Q170" s="4" t="str">
        <f>IFERROR(VLOOKUP(A170,#REF!,41,0),"--")</f>
        <v>--</v>
      </c>
      <c r="R170" s="4" t="str">
        <f>IFERROR(VLOOKUP(A170,#REF!,42,0),"--")</f>
        <v>--</v>
      </c>
      <c r="S170" s="4" t="str">
        <f>IFERROR(VLOOKUP(A170,#REF!,41,0),"--")</f>
        <v>--</v>
      </c>
      <c r="T170" s="4" t="str">
        <f>IFERROR(VLOOKUP(A170,#REF!,42,0),"--")</f>
        <v>--</v>
      </c>
      <c r="U170" s="4" t="str">
        <f>IFERROR(VLOOKUP(A170,#REF!,41,0),"--")</f>
        <v>--</v>
      </c>
      <c r="V170" s="4" t="str">
        <f>IFERROR(VLOOKUP(A170,#REF!,42,0),"--")</f>
        <v>--</v>
      </c>
      <c r="W170" s="4" t="str">
        <f>IFERROR(VLOOKUP(A170,#REF!,41,0),"--")</f>
        <v>--</v>
      </c>
      <c r="X170" s="4" t="str">
        <f>IFERROR(VLOOKUP(A170,#REF!,42,0),"--")</f>
        <v>--</v>
      </c>
      <c r="Y170" s="4" t="str">
        <f>IFERROR(VLOOKUP(A170,#REF!,41,0),"--")</f>
        <v>--</v>
      </c>
      <c r="Z170" s="4" t="str">
        <f>IFERROR(VLOOKUP(A170,#REF!,42,0),"--")</f>
        <v>--</v>
      </c>
      <c r="AA170" s="4">
        <f t="shared" si="6"/>
        <v>0</v>
      </c>
      <c r="AB170" s="4">
        <f t="shared" si="7"/>
        <v>0</v>
      </c>
      <c r="AC170" s="8" t="str">
        <f>IFERROR(VLOOKUP(A170,January!$A:$AR,44,0),"--")</f>
        <v>--</v>
      </c>
      <c r="AD170" s="8" t="str">
        <f>IFERROR(VLOOKUP(A170,#REF!,44,0),"--")</f>
        <v>--</v>
      </c>
      <c r="AE170" s="8" t="str">
        <f>IFERROR(VLOOKUP(A170,#REF!,44,0),"--")</f>
        <v>--</v>
      </c>
      <c r="AF170" s="8" t="str">
        <f>IFERROR(VLOOKUP(A170,#REF!,44,0),"--")</f>
        <v>--</v>
      </c>
      <c r="AG170" s="8" t="str">
        <f>IFERROR(VLOOKUP(A170,#REF!,44,0),"--")</f>
        <v>--</v>
      </c>
      <c r="AH170" s="8" t="str">
        <f>IFERROR(VLOOKUP(A170,#REF!,44,0),"--")</f>
        <v>--</v>
      </c>
      <c r="AI170" s="8" t="str">
        <f>IFERROR(VLOOKUP(A170,#REF!,44,0),"--")</f>
        <v>--</v>
      </c>
      <c r="AJ170" s="8" t="str">
        <f>IFERROR(VLOOKUP(A170,#REF!,44,0),"--")</f>
        <v>--</v>
      </c>
      <c r="AK170" s="8" t="str">
        <f>IFERROR(VLOOKUP(A170,#REF!,44,0),"--")</f>
        <v>--</v>
      </c>
      <c r="AL170" s="8" t="str">
        <f>IFERROR(VLOOKUP(A170,#REF!,44,0),"--")</f>
        <v>--</v>
      </c>
      <c r="AM170" s="8" t="str">
        <f>IFERROR(VLOOKUP(A170,#REF!,44,0),"--")</f>
        <v>--</v>
      </c>
      <c r="AN170" s="8" t="str">
        <f>IFERROR(VLOOKUP(A170,#REF!,44,0),"--")</f>
        <v>--</v>
      </c>
      <c r="AO170" s="8">
        <f t="shared" si="8"/>
        <v>0</v>
      </c>
    </row>
    <row r="171" spans="1:41" x14ac:dyDescent="0.2">
      <c r="A171" s="4" t="s">
        <v>184</v>
      </c>
      <c r="B171" s="4" t="str">
        <f>IFERROR(VLOOKUP(A171,'Validation List'!$A:$O,10,0),"--")</f>
        <v>--</v>
      </c>
      <c r="C171" s="4" t="str">
        <f>IFERROR(VLOOKUP(A171,January!$A:$AS,41,0),"--")</f>
        <v>--</v>
      </c>
      <c r="D171" s="4" t="str">
        <f>IFERROR(VLOOKUP(A171,January!$A:$AS,42,0),"--")</f>
        <v>--</v>
      </c>
      <c r="E171" s="4" t="str">
        <f>IFERROR(VLOOKUP(A171,#REF!,41,0),"--")</f>
        <v>--</v>
      </c>
      <c r="F171" s="4" t="str">
        <f>IFERROR(VLOOKUP(A171,#REF!,42,0),"--")</f>
        <v>--</v>
      </c>
      <c r="G171" s="4" t="str">
        <f>IFERROR(VLOOKUP(A171,#REF!,41,0),"--")</f>
        <v>--</v>
      </c>
      <c r="H171" s="4" t="str">
        <f>IFERROR(VLOOKUP(A171,#REF!,42,0),"--")</f>
        <v>--</v>
      </c>
      <c r="I171" s="4" t="str">
        <f>IFERROR(VLOOKUP(A171,#REF!,41,0),"--")</f>
        <v>--</v>
      </c>
      <c r="J171" s="4" t="str">
        <f>IFERROR(VLOOKUP(A171,#REF!,42,0),"--")</f>
        <v>--</v>
      </c>
      <c r="K171" s="4" t="str">
        <f>IFERROR(VLOOKUP(A171,#REF!,41,0),"--")</f>
        <v>--</v>
      </c>
      <c r="L171" s="4" t="str">
        <f>IFERROR(VLOOKUP(A171,#REF!,42,0),"--")</f>
        <v>--</v>
      </c>
      <c r="M171" s="4" t="str">
        <f>IFERROR(VLOOKUP(A171,#REF!,41,0),"--")</f>
        <v>--</v>
      </c>
      <c r="N171" s="4" t="str">
        <f>IFERROR(VLOOKUP(A171,#REF!,42,0),"--")</f>
        <v>--</v>
      </c>
      <c r="O171" s="4" t="str">
        <f>IFERROR(VLOOKUP(A171,#REF!,41,0),"--")</f>
        <v>--</v>
      </c>
      <c r="P171" s="4" t="str">
        <f>IFERROR(VLOOKUP(A171,#REF!,42,0),"--")</f>
        <v>--</v>
      </c>
      <c r="Q171" s="4" t="str">
        <f>IFERROR(VLOOKUP(A171,#REF!,41,0),"--")</f>
        <v>--</v>
      </c>
      <c r="R171" s="4" t="str">
        <f>IFERROR(VLOOKUP(A171,#REF!,42,0),"--")</f>
        <v>--</v>
      </c>
      <c r="S171" s="4" t="str">
        <f>IFERROR(VLOOKUP(A171,#REF!,41,0),"--")</f>
        <v>--</v>
      </c>
      <c r="T171" s="4" t="str">
        <f>IFERROR(VLOOKUP(A171,#REF!,42,0),"--")</f>
        <v>--</v>
      </c>
      <c r="U171" s="4" t="str">
        <f>IFERROR(VLOOKUP(A171,#REF!,41,0),"--")</f>
        <v>--</v>
      </c>
      <c r="V171" s="4" t="str">
        <f>IFERROR(VLOOKUP(A171,#REF!,42,0),"--")</f>
        <v>--</v>
      </c>
      <c r="W171" s="4" t="str">
        <f>IFERROR(VLOOKUP(A171,#REF!,41,0),"--")</f>
        <v>--</v>
      </c>
      <c r="X171" s="4" t="str">
        <f>IFERROR(VLOOKUP(A171,#REF!,42,0),"--")</f>
        <v>--</v>
      </c>
      <c r="Y171" s="4" t="str">
        <f>IFERROR(VLOOKUP(A171,#REF!,41,0),"--")</f>
        <v>--</v>
      </c>
      <c r="Z171" s="4" t="str">
        <f>IFERROR(VLOOKUP(A171,#REF!,42,0),"--")</f>
        <v>--</v>
      </c>
      <c r="AA171" s="4">
        <f t="shared" si="6"/>
        <v>0</v>
      </c>
      <c r="AB171" s="4">
        <f t="shared" si="7"/>
        <v>0</v>
      </c>
      <c r="AC171" s="8" t="str">
        <f>IFERROR(VLOOKUP(A171,January!$A:$AR,44,0),"--")</f>
        <v>--</v>
      </c>
      <c r="AD171" s="8" t="str">
        <f>IFERROR(VLOOKUP(A171,#REF!,44,0),"--")</f>
        <v>--</v>
      </c>
      <c r="AE171" s="8" t="str">
        <f>IFERROR(VLOOKUP(A171,#REF!,44,0),"--")</f>
        <v>--</v>
      </c>
      <c r="AF171" s="8" t="str">
        <f>IFERROR(VLOOKUP(A171,#REF!,44,0),"--")</f>
        <v>--</v>
      </c>
      <c r="AG171" s="8" t="str">
        <f>IFERROR(VLOOKUP(A171,#REF!,44,0),"--")</f>
        <v>--</v>
      </c>
      <c r="AH171" s="8" t="str">
        <f>IFERROR(VLOOKUP(A171,#REF!,44,0),"--")</f>
        <v>--</v>
      </c>
      <c r="AI171" s="8" t="str">
        <f>IFERROR(VLOOKUP(A171,#REF!,44,0),"--")</f>
        <v>--</v>
      </c>
      <c r="AJ171" s="8" t="str">
        <f>IFERROR(VLOOKUP(A171,#REF!,44,0),"--")</f>
        <v>--</v>
      </c>
      <c r="AK171" s="8" t="str">
        <f>IFERROR(VLOOKUP(A171,#REF!,44,0),"--")</f>
        <v>--</v>
      </c>
      <c r="AL171" s="8" t="str">
        <f>IFERROR(VLOOKUP(A171,#REF!,44,0),"--")</f>
        <v>--</v>
      </c>
      <c r="AM171" s="8" t="str">
        <f>IFERROR(VLOOKUP(A171,#REF!,44,0),"--")</f>
        <v>--</v>
      </c>
      <c r="AN171" s="8" t="str">
        <f>IFERROR(VLOOKUP(A171,#REF!,44,0),"--")</f>
        <v>--</v>
      </c>
      <c r="AO171" s="8">
        <f t="shared" si="8"/>
        <v>0</v>
      </c>
    </row>
    <row r="172" spans="1:41" x14ac:dyDescent="0.2">
      <c r="A172" s="4" t="s">
        <v>185</v>
      </c>
      <c r="B172" s="4" t="str">
        <f>IFERROR(VLOOKUP(A172,'Validation List'!$A:$O,10,0),"--")</f>
        <v>--</v>
      </c>
      <c r="C172" s="4" t="str">
        <f>IFERROR(VLOOKUP(A172,January!$A:$AS,41,0),"--")</f>
        <v>--</v>
      </c>
      <c r="D172" s="4" t="str">
        <f>IFERROR(VLOOKUP(A172,January!$A:$AS,42,0),"--")</f>
        <v>--</v>
      </c>
      <c r="E172" s="4" t="str">
        <f>IFERROR(VLOOKUP(A172,#REF!,41,0),"--")</f>
        <v>--</v>
      </c>
      <c r="F172" s="4" t="str">
        <f>IFERROR(VLOOKUP(A172,#REF!,42,0),"--")</f>
        <v>--</v>
      </c>
      <c r="G172" s="4" t="str">
        <f>IFERROR(VLOOKUP(A172,#REF!,41,0),"--")</f>
        <v>--</v>
      </c>
      <c r="H172" s="4" t="str">
        <f>IFERROR(VLOOKUP(A172,#REF!,42,0),"--")</f>
        <v>--</v>
      </c>
      <c r="I172" s="4" t="str">
        <f>IFERROR(VLOOKUP(A172,#REF!,41,0),"--")</f>
        <v>--</v>
      </c>
      <c r="J172" s="4" t="str">
        <f>IFERROR(VLOOKUP(A172,#REF!,42,0),"--")</f>
        <v>--</v>
      </c>
      <c r="K172" s="4" t="str">
        <f>IFERROR(VLOOKUP(A172,#REF!,41,0),"--")</f>
        <v>--</v>
      </c>
      <c r="L172" s="4" t="str">
        <f>IFERROR(VLOOKUP(A172,#REF!,42,0),"--")</f>
        <v>--</v>
      </c>
      <c r="M172" s="4" t="str">
        <f>IFERROR(VLOOKUP(A172,#REF!,41,0),"--")</f>
        <v>--</v>
      </c>
      <c r="N172" s="4" t="str">
        <f>IFERROR(VLOOKUP(A172,#REF!,42,0),"--")</f>
        <v>--</v>
      </c>
      <c r="O172" s="4" t="str">
        <f>IFERROR(VLOOKUP(A172,#REF!,41,0),"--")</f>
        <v>--</v>
      </c>
      <c r="P172" s="4" t="str">
        <f>IFERROR(VLOOKUP(A172,#REF!,42,0),"--")</f>
        <v>--</v>
      </c>
      <c r="Q172" s="4" t="str">
        <f>IFERROR(VLOOKUP(A172,#REF!,41,0),"--")</f>
        <v>--</v>
      </c>
      <c r="R172" s="4" t="str">
        <f>IFERROR(VLOOKUP(A172,#REF!,42,0),"--")</f>
        <v>--</v>
      </c>
      <c r="S172" s="4" t="str">
        <f>IFERROR(VLOOKUP(A172,#REF!,41,0),"--")</f>
        <v>--</v>
      </c>
      <c r="T172" s="4" t="str">
        <f>IFERROR(VLOOKUP(A172,#REF!,42,0),"--")</f>
        <v>--</v>
      </c>
      <c r="U172" s="4" t="str">
        <f>IFERROR(VLOOKUP(A172,#REF!,41,0),"--")</f>
        <v>--</v>
      </c>
      <c r="V172" s="4" t="str">
        <f>IFERROR(VLOOKUP(A172,#REF!,42,0),"--")</f>
        <v>--</v>
      </c>
      <c r="W172" s="4" t="str">
        <f>IFERROR(VLOOKUP(A172,#REF!,41,0),"--")</f>
        <v>--</v>
      </c>
      <c r="X172" s="4" t="str">
        <f>IFERROR(VLOOKUP(A172,#REF!,42,0),"--")</f>
        <v>--</v>
      </c>
      <c r="Y172" s="4" t="str">
        <f>IFERROR(VLOOKUP(A172,#REF!,41,0),"--")</f>
        <v>--</v>
      </c>
      <c r="Z172" s="4" t="str">
        <f>IFERROR(VLOOKUP(A172,#REF!,42,0),"--")</f>
        <v>--</v>
      </c>
      <c r="AA172" s="4">
        <f t="shared" si="6"/>
        <v>0</v>
      </c>
      <c r="AB172" s="4">
        <f t="shared" si="7"/>
        <v>0</v>
      </c>
      <c r="AC172" s="8" t="str">
        <f>IFERROR(VLOOKUP(A172,January!$A:$AR,44,0),"--")</f>
        <v>--</v>
      </c>
      <c r="AD172" s="8" t="str">
        <f>IFERROR(VLOOKUP(A172,#REF!,44,0),"--")</f>
        <v>--</v>
      </c>
      <c r="AE172" s="8" t="str">
        <f>IFERROR(VLOOKUP(A172,#REF!,44,0),"--")</f>
        <v>--</v>
      </c>
      <c r="AF172" s="8" t="str">
        <f>IFERROR(VLOOKUP(A172,#REF!,44,0),"--")</f>
        <v>--</v>
      </c>
      <c r="AG172" s="8" t="str">
        <f>IFERROR(VLOOKUP(A172,#REF!,44,0),"--")</f>
        <v>--</v>
      </c>
      <c r="AH172" s="8" t="str">
        <f>IFERROR(VLOOKUP(A172,#REF!,44,0),"--")</f>
        <v>--</v>
      </c>
      <c r="AI172" s="8" t="str">
        <f>IFERROR(VLOOKUP(A172,#REF!,44,0),"--")</f>
        <v>--</v>
      </c>
      <c r="AJ172" s="8" t="str">
        <f>IFERROR(VLOOKUP(A172,#REF!,44,0),"--")</f>
        <v>--</v>
      </c>
      <c r="AK172" s="8" t="str">
        <f>IFERROR(VLOOKUP(A172,#REF!,44,0),"--")</f>
        <v>--</v>
      </c>
      <c r="AL172" s="8" t="str">
        <f>IFERROR(VLOOKUP(A172,#REF!,44,0),"--")</f>
        <v>--</v>
      </c>
      <c r="AM172" s="8" t="str">
        <f>IFERROR(VLOOKUP(A172,#REF!,44,0),"--")</f>
        <v>--</v>
      </c>
      <c r="AN172" s="8" t="str">
        <f>IFERROR(VLOOKUP(A172,#REF!,44,0),"--")</f>
        <v>--</v>
      </c>
      <c r="AO172" s="8">
        <f t="shared" si="8"/>
        <v>0</v>
      </c>
    </row>
    <row r="173" spans="1:41" x14ac:dyDescent="0.2">
      <c r="A173" s="4" t="s">
        <v>186</v>
      </c>
      <c r="B173" s="4" t="str">
        <f>IFERROR(VLOOKUP(A173,'Validation List'!$A:$O,10,0),"--")</f>
        <v>--</v>
      </c>
      <c r="C173" s="4" t="str">
        <f>IFERROR(VLOOKUP(A173,January!$A:$AS,41,0),"--")</f>
        <v>--</v>
      </c>
      <c r="D173" s="4" t="str">
        <f>IFERROR(VLOOKUP(A173,January!$A:$AS,42,0),"--")</f>
        <v>--</v>
      </c>
      <c r="E173" s="4" t="str">
        <f>IFERROR(VLOOKUP(A173,#REF!,41,0),"--")</f>
        <v>--</v>
      </c>
      <c r="F173" s="4" t="str">
        <f>IFERROR(VLOOKUP(A173,#REF!,42,0),"--")</f>
        <v>--</v>
      </c>
      <c r="G173" s="4" t="str">
        <f>IFERROR(VLOOKUP(A173,#REF!,41,0),"--")</f>
        <v>--</v>
      </c>
      <c r="H173" s="4" t="str">
        <f>IFERROR(VLOOKUP(A173,#REF!,42,0),"--")</f>
        <v>--</v>
      </c>
      <c r="I173" s="4" t="str">
        <f>IFERROR(VLOOKUP(A173,#REF!,41,0),"--")</f>
        <v>--</v>
      </c>
      <c r="J173" s="4" t="str">
        <f>IFERROR(VLOOKUP(A173,#REF!,42,0),"--")</f>
        <v>--</v>
      </c>
      <c r="K173" s="4" t="str">
        <f>IFERROR(VLOOKUP(A173,#REF!,41,0),"--")</f>
        <v>--</v>
      </c>
      <c r="L173" s="4" t="str">
        <f>IFERROR(VLOOKUP(A173,#REF!,42,0),"--")</f>
        <v>--</v>
      </c>
      <c r="M173" s="4" t="str">
        <f>IFERROR(VLOOKUP(A173,#REF!,41,0),"--")</f>
        <v>--</v>
      </c>
      <c r="N173" s="4" t="str">
        <f>IFERROR(VLOOKUP(A173,#REF!,42,0),"--")</f>
        <v>--</v>
      </c>
      <c r="O173" s="4" t="str">
        <f>IFERROR(VLOOKUP(A173,#REF!,41,0),"--")</f>
        <v>--</v>
      </c>
      <c r="P173" s="4" t="str">
        <f>IFERROR(VLOOKUP(A173,#REF!,42,0),"--")</f>
        <v>--</v>
      </c>
      <c r="Q173" s="4" t="str">
        <f>IFERROR(VLOOKUP(A173,#REF!,41,0),"--")</f>
        <v>--</v>
      </c>
      <c r="R173" s="4" t="str">
        <f>IFERROR(VLOOKUP(A173,#REF!,42,0),"--")</f>
        <v>--</v>
      </c>
      <c r="S173" s="4" t="str">
        <f>IFERROR(VLOOKUP(A173,#REF!,41,0),"--")</f>
        <v>--</v>
      </c>
      <c r="T173" s="4" t="str">
        <f>IFERROR(VLOOKUP(A173,#REF!,42,0),"--")</f>
        <v>--</v>
      </c>
      <c r="U173" s="4" t="str">
        <f>IFERROR(VLOOKUP(A173,#REF!,41,0),"--")</f>
        <v>--</v>
      </c>
      <c r="V173" s="4" t="str">
        <f>IFERROR(VLOOKUP(A173,#REF!,42,0),"--")</f>
        <v>--</v>
      </c>
      <c r="W173" s="4" t="str">
        <f>IFERROR(VLOOKUP(A173,#REF!,41,0),"--")</f>
        <v>--</v>
      </c>
      <c r="X173" s="4" t="str">
        <f>IFERROR(VLOOKUP(A173,#REF!,42,0),"--")</f>
        <v>--</v>
      </c>
      <c r="Y173" s="4" t="str">
        <f>IFERROR(VLOOKUP(A173,#REF!,41,0),"--")</f>
        <v>--</v>
      </c>
      <c r="Z173" s="4" t="str">
        <f>IFERROR(VLOOKUP(A173,#REF!,42,0),"--")</f>
        <v>--</v>
      </c>
      <c r="AA173" s="4">
        <f t="shared" si="6"/>
        <v>0</v>
      </c>
      <c r="AB173" s="4">
        <f t="shared" si="7"/>
        <v>0</v>
      </c>
      <c r="AC173" s="8" t="str">
        <f>IFERROR(VLOOKUP(A173,January!$A:$AR,44,0),"--")</f>
        <v>--</v>
      </c>
      <c r="AD173" s="8" t="str">
        <f>IFERROR(VLOOKUP(A173,#REF!,44,0),"--")</f>
        <v>--</v>
      </c>
      <c r="AE173" s="8" t="str">
        <f>IFERROR(VLOOKUP(A173,#REF!,44,0),"--")</f>
        <v>--</v>
      </c>
      <c r="AF173" s="8" t="str">
        <f>IFERROR(VLOOKUP(A173,#REF!,44,0),"--")</f>
        <v>--</v>
      </c>
      <c r="AG173" s="8" t="str">
        <f>IFERROR(VLOOKUP(A173,#REF!,44,0),"--")</f>
        <v>--</v>
      </c>
      <c r="AH173" s="8" t="str">
        <f>IFERROR(VLOOKUP(A173,#REF!,44,0),"--")</f>
        <v>--</v>
      </c>
      <c r="AI173" s="8" t="str">
        <f>IFERROR(VLOOKUP(A173,#REF!,44,0),"--")</f>
        <v>--</v>
      </c>
      <c r="AJ173" s="8" t="str">
        <f>IFERROR(VLOOKUP(A173,#REF!,44,0),"--")</f>
        <v>--</v>
      </c>
      <c r="AK173" s="8" t="str">
        <f>IFERROR(VLOOKUP(A173,#REF!,44,0),"--")</f>
        <v>--</v>
      </c>
      <c r="AL173" s="8" t="str">
        <f>IFERROR(VLOOKUP(A173,#REF!,44,0),"--")</f>
        <v>--</v>
      </c>
      <c r="AM173" s="8" t="str">
        <f>IFERROR(VLOOKUP(A173,#REF!,44,0),"--")</f>
        <v>--</v>
      </c>
      <c r="AN173" s="8" t="str">
        <f>IFERROR(VLOOKUP(A173,#REF!,44,0),"--")</f>
        <v>--</v>
      </c>
      <c r="AO173" s="8">
        <f t="shared" si="8"/>
        <v>0</v>
      </c>
    </row>
    <row r="174" spans="1:41" x14ac:dyDescent="0.2">
      <c r="A174" s="4" t="s">
        <v>187</v>
      </c>
      <c r="B174" s="4" t="str">
        <f>IFERROR(VLOOKUP(A174,'Validation List'!$A:$O,10,0),"--")</f>
        <v>--</v>
      </c>
      <c r="C174" s="4" t="str">
        <f>IFERROR(VLOOKUP(A174,January!$A:$AS,41,0),"--")</f>
        <v>--</v>
      </c>
      <c r="D174" s="4" t="str">
        <f>IFERROR(VLOOKUP(A174,January!$A:$AS,42,0),"--")</f>
        <v>--</v>
      </c>
      <c r="E174" s="4" t="str">
        <f>IFERROR(VLOOKUP(A174,#REF!,41,0),"--")</f>
        <v>--</v>
      </c>
      <c r="F174" s="4" t="str">
        <f>IFERROR(VLOOKUP(A174,#REF!,42,0),"--")</f>
        <v>--</v>
      </c>
      <c r="G174" s="4" t="str">
        <f>IFERROR(VLOOKUP(A174,#REF!,41,0),"--")</f>
        <v>--</v>
      </c>
      <c r="H174" s="4" t="str">
        <f>IFERROR(VLOOKUP(A174,#REF!,42,0),"--")</f>
        <v>--</v>
      </c>
      <c r="I174" s="4" t="str">
        <f>IFERROR(VLOOKUP(A174,#REF!,41,0),"--")</f>
        <v>--</v>
      </c>
      <c r="J174" s="4" t="str">
        <f>IFERROR(VLOOKUP(A174,#REF!,42,0),"--")</f>
        <v>--</v>
      </c>
      <c r="K174" s="4" t="str">
        <f>IFERROR(VLOOKUP(A174,#REF!,41,0),"--")</f>
        <v>--</v>
      </c>
      <c r="L174" s="4" t="str">
        <f>IFERROR(VLOOKUP(A174,#REF!,42,0),"--")</f>
        <v>--</v>
      </c>
      <c r="M174" s="4" t="str">
        <f>IFERROR(VLOOKUP(A174,#REF!,41,0),"--")</f>
        <v>--</v>
      </c>
      <c r="N174" s="4" t="str">
        <f>IFERROR(VLOOKUP(A174,#REF!,42,0),"--")</f>
        <v>--</v>
      </c>
      <c r="O174" s="4" t="str">
        <f>IFERROR(VLOOKUP(A174,#REF!,41,0),"--")</f>
        <v>--</v>
      </c>
      <c r="P174" s="4" t="str">
        <f>IFERROR(VLOOKUP(A174,#REF!,42,0),"--")</f>
        <v>--</v>
      </c>
      <c r="Q174" s="4" t="str">
        <f>IFERROR(VLOOKUP(A174,#REF!,41,0),"--")</f>
        <v>--</v>
      </c>
      <c r="R174" s="4" t="str">
        <f>IFERROR(VLOOKUP(A174,#REF!,42,0),"--")</f>
        <v>--</v>
      </c>
      <c r="S174" s="4" t="str">
        <f>IFERROR(VLOOKUP(A174,#REF!,41,0),"--")</f>
        <v>--</v>
      </c>
      <c r="T174" s="4" t="str">
        <f>IFERROR(VLOOKUP(A174,#REF!,42,0),"--")</f>
        <v>--</v>
      </c>
      <c r="U174" s="4" t="str">
        <f>IFERROR(VLOOKUP(A174,#REF!,41,0),"--")</f>
        <v>--</v>
      </c>
      <c r="V174" s="4" t="str">
        <f>IFERROR(VLOOKUP(A174,#REF!,42,0),"--")</f>
        <v>--</v>
      </c>
      <c r="W174" s="4" t="str">
        <f>IFERROR(VLOOKUP(A174,#REF!,41,0),"--")</f>
        <v>--</v>
      </c>
      <c r="X174" s="4" t="str">
        <f>IFERROR(VLOOKUP(A174,#REF!,42,0),"--")</f>
        <v>--</v>
      </c>
      <c r="Y174" s="4" t="str">
        <f>IFERROR(VLOOKUP(A174,#REF!,41,0),"--")</f>
        <v>--</v>
      </c>
      <c r="Z174" s="4" t="str">
        <f>IFERROR(VLOOKUP(A174,#REF!,42,0),"--")</f>
        <v>--</v>
      </c>
      <c r="AA174" s="4">
        <f t="shared" si="6"/>
        <v>0</v>
      </c>
      <c r="AB174" s="4">
        <f t="shared" si="7"/>
        <v>0</v>
      </c>
      <c r="AC174" s="8" t="str">
        <f>IFERROR(VLOOKUP(A174,January!$A:$AR,44,0),"--")</f>
        <v>--</v>
      </c>
      <c r="AD174" s="8" t="str">
        <f>IFERROR(VLOOKUP(A174,#REF!,44,0),"--")</f>
        <v>--</v>
      </c>
      <c r="AE174" s="8" t="str">
        <f>IFERROR(VLOOKUP(A174,#REF!,44,0),"--")</f>
        <v>--</v>
      </c>
      <c r="AF174" s="8" t="str">
        <f>IFERROR(VLOOKUP(A174,#REF!,44,0),"--")</f>
        <v>--</v>
      </c>
      <c r="AG174" s="8" t="str">
        <f>IFERROR(VLOOKUP(A174,#REF!,44,0),"--")</f>
        <v>--</v>
      </c>
      <c r="AH174" s="8" t="str">
        <f>IFERROR(VLOOKUP(A174,#REF!,44,0),"--")</f>
        <v>--</v>
      </c>
      <c r="AI174" s="8" t="str">
        <f>IFERROR(VLOOKUP(A174,#REF!,44,0),"--")</f>
        <v>--</v>
      </c>
      <c r="AJ174" s="8" t="str">
        <f>IFERROR(VLOOKUP(A174,#REF!,44,0),"--")</f>
        <v>--</v>
      </c>
      <c r="AK174" s="8" t="str">
        <f>IFERROR(VLOOKUP(A174,#REF!,44,0),"--")</f>
        <v>--</v>
      </c>
      <c r="AL174" s="8" t="str">
        <f>IFERROR(VLOOKUP(A174,#REF!,44,0),"--")</f>
        <v>--</v>
      </c>
      <c r="AM174" s="8" t="str">
        <f>IFERROR(VLOOKUP(A174,#REF!,44,0),"--")</f>
        <v>--</v>
      </c>
      <c r="AN174" s="8" t="str">
        <f>IFERROR(VLOOKUP(A174,#REF!,44,0),"--")</f>
        <v>--</v>
      </c>
      <c r="AO174" s="8">
        <f t="shared" si="8"/>
        <v>0</v>
      </c>
    </row>
    <row r="175" spans="1:41" x14ac:dyDescent="0.2">
      <c r="A175" s="4" t="s">
        <v>188</v>
      </c>
      <c r="B175" s="4">
        <f>IFERROR(VLOOKUP(A175,'Validation List'!$A:$O,10,0),"--")</f>
        <v>3.125</v>
      </c>
      <c r="C175" s="4" t="str">
        <f>IFERROR(VLOOKUP(A175,January!$A:$AS,41,0),"--")</f>
        <v>--</v>
      </c>
      <c r="D175" s="4" t="str">
        <f>IFERROR(VLOOKUP(A175,January!$A:$AS,42,0),"--")</f>
        <v>--</v>
      </c>
      <c r="E175" s="4" t="str">
        <f>IFERROR(VLOOKUP(A175,#REF!,41,0),"--")</f>
        <v>--</v>
      </c>
      <c r="F175" s="4" t="str">
        <f>IFERROR(VLOOKUP(A175,#REF!,42,0),"--")</f>
        <v>--</v>
      </c>
      <c r="G175" s="4" t="str">
        <f>IFERROR(VLOOKUP(A175,#REF!,41,0),"--")</f>
        <v>--</v>
      </c>
      <c r="H175" s="4" t="str">
        <f>IFERROR(VLOOKUP(A175,#REF!,42,0),"--")</f>
        <v>--</v>
      </c>
      <c r="I175" s="4" t="str">
        <f>IFERROR(VLOOKUP(A175,#REF!,41,0),"--")</f>
        <v>--</v>
      </c>
      <c r="J175" s="4" t="str">
        <f>IFERROR(VLOOKUP(A175,#REF!,42,0),"--")</f>
        <v>--</v>
      </c>
      <c r="K175" s="4" t="str">
        <f>IFERROR(VLOOKUP(A175,#REF!,41,0),"--")</f>
        <v>--</v>
      </c>
      <c r="L175" s="4" t="str">
        <f>IFERROR(VLOOKUP(A175,#REF!,42,0),"--")</f>
        <v>--</v>
      </c>
      <c r="M175" s="4" t="str">
        <f>IFERROR(VLOOKUP(A175,#REF!,41,0),"--")</f>
        <v>--</v>
      </c>
      <c r="N175" s="4" t="str">
        <f>IFERROR(VLOOKUP(A175,#REF!,42,0),"--")</f>
        <v>--</v>
      </c>
      <c r="O175" s="4" t="str">
        <f>IFERROR(VLOOKUP(A175,#REF!,41,0),"--")</f>
        <v>--</v>
      </c>
      <c r="P175" s="4" t="str">
        <f>IFERROR(VLOOKUP(A175,#REF!,42,0),"--")</f>
        <v>--</v>
      </c>
      <c r="Q175" s="4" t="str">
        <f>IFERROR(VLOOKUP(A175,#REF!,41,0),"--")</f>
        <v>--</v>
      </c>
      <c r="R175" s="4" t="str">
        <f>IFERROR(VLOOKUP(A175,#REF!,42,0),"--")</f>
        <v>--</v>
      </c>
      <c r="S175" s="4" t="str">
        <f>IFERROR(VLOOKUP(A175,#REF!,41,0),"--")</f>
        <v>--</v>
      </c>
      <c r="T175" s="4" t="str">
        <f>IFERROR(VLOOKUP(A175,#REF!,42,0),"--")</f>
        <v>--</v>
      </c>
      <c r="U175" s="4" t="str">
        <f>IFERROR(VLOOKUP(A175,#REF!,41,0),"--")</f>
        <v>--</v>
      </c>
      <c r="V175" s="4" t="str">
        <f>IFERROR(VLOOKUP(A175,#REF!,42,0),"--")</f>
        <v>--</v>
      </c>
      <c r="W175" s="4" t="str">
        <f>IFERROR(VLOOKUP(A175,#REF!,41,0),"--")</f>
        <v>--</v>
      </c>
      <c r="X175" s="4" t="str">
        <f>IFERROR(VLOOKUP(A175,#REF!,42,0),"--")</f>
        <v>--</v>
      </c>
      <c r="Y175" s="4" t="str">
        <f>IFERROR(VLOOKUP(A175,#REF!,41,0),"--")</f>
        <v>--</v>
      </c>
      <c r="Z175" s="4" t="str">
        <f>IFERROR(VLOOKUP(A175,#REF!,42,0),"--")</f>
        <v>--</v>
      </c>
      <c r="AA175" s="4">
        <f t="shared" si="6"/>
        <v>0</v>
      </c>
      <c r="AB175" s="4">
        <f t="shared" si="7"/>
        <v>0</v>
      </c>
      <c r="AC175" s="8" t="str">
        <f>IFERROR(VLOOKUP(A175,January!$A:$AR,44,0),"--")</f>
        <v>--</v>
      </c>
      <c r="AD175" s="8" t="str">
        <f>IFERROR(VLOOKUP(A175,#REF!,44,0),"--")</f>
        <v>--</v>
      </c>
      <c r="AE175" s="8" t="str">
        <f>IFERROR(VLOOKUP(A175,#REF!,44,0),"--")</f>
        <v>--</v>
      </c>
      <c r="AF175" s="8" t="str">
        <f>IFERROR(VLOOKUP(A175,#REF!,44,0),"--")</f>
        <v>--</v>
      </c>
      <c r="AG175" s="8" t="str">
        <f>IFERROR(VLOOKUP(A175,#REF!,44,0),"--")</f>
        <v>--</v>
      </c>
      <c r="AH175" s="8" t="str">
        <f>IFERROR(VLOOKUP(A175,#REF!,44,0),"--")</f>
        <v>--</v>
      </c>
      <c r="AI175" s="8" t="str">
        <f>IFERROR(VLOOKUP(A175,#REF!,44,0),"--")</f>
        <v>--</v>
      </c>
      <c r="AJ175" s="8" t="str">
        <f>IFERROR(VLOOKUP(A175,#REF!,44,0),"--")</f>
        <v>--</v>
      </c>
      <c r="AK175" s="8" t="str">
        <f>IFERROR(VLOOKUP(A175,#REF!,44,0),"--")</f>
        <v>--</v>
      </c>
      <c r="AL175" s="8" t="str">
        <f>IFERROR(VLOOKUP(A175,#REF!,44,0),"--")</f>
        <v>--</v>
      </c>
      <c r="AM175" s="8" t="str">
        <f>IFERROR(VLOOKUP(A175,#REF!,44,0),"--")</f>
        <v>--</v>
      </c>
      <c r="AN175" s="8" t="str">
        <f>IFERROR(VLOOKUP(A175,#REF!,44,0),"--")</f>
        <v>--</v>
      </c>
      <c r="AO175" s="8">
        <f t="shared" si="8"/>
        <v>0</v>
      </c>
    </row>
    <row r="176" spans="1:41" x14ac:dyDescent="0.2">
      <c r="A176" s="4" t="s">
        <v>189</v>
      </c>
      <c r="B176" s="4">
        <f>IFERROR(VLOOKUP(A176,'Validation List'!$A:$O,10,0),"--")</f>
        <v>2</v>
      </c>
      <c r="C176" s="4" t="str">
        <f>IFERROR(VLOOKUP(A176,January!$A:$AS,41,0),"--")</f>
        <v>--</v>
      </c>
      <c r="D176" s="4" t="str">
        <f>IFERROR(VLOOKUP(A176,January!$A:$AS,42,0),"--")</f>
        <v>--</v>
      </c>
      <c r="E176" s="4" t="str">
        <f>IFERROR(VLOOKUP(A176,#REF!,41,0),"--")</f>
        <v>--</v>
      </c>
      <c r="F176" s="4" t="str">
        <f>IFERROR(VLOOKUP(A176,#REF!,42,0),"--")</f>
        <v>--</v>
      </c>
      <c r="G176" s="4" t="str">
        <f>IFERROR(VLOOKUP(A176,#REF!,41,0),"--")</f>
        <v>--</v>
      </c>
      <c r="H176" s="4" t="str">
        <f>IFERROR(VLOOKUP(A176,#REF!,42,0),"--")</f>
        <v>--</v>
      </c>
      <c r="I176" s="4" t="str">
        <f>IFERROR(VLOOKUP(A176,#REF!,41,0),"--")</f>
        <v>--</v>
      </c>
      <c r="J176" s="4" t="str">
        <f>IFERROR(VLOOKUP(A176,#REF!,42,0),"--")</f>
        <v>--</v>
      </c>
      <c r="K176" s="4" t="str">
        <f>IFERROR(VLOOKUP(A176,#REF!,41,0),"--")</f>
        <v>--</v>
      </c>
      <c r="L176" s="4" t="str">
        <f>IFERROR(VLOOKUP(A176,#REF!,42,0),"--")</f>
        <v>--</v>
      </c>
      <c r="M176" s="4" t="str">
        <f>IFERROR(VLOOKUP(A176,#REF!,41,0),"--")</f>
        <v>--</v>
      </c>
      <c r="N176" s="4" t="str">
        <f>IFERROR(VLOOKUP(A176,#REF!,42,0),"--")</f>
        <v>--</v>
      </c>
      <c r="O176" s="4" t="str">
        <f>IFERROR(VLOOKUP(A176,#REF!,41,0),"--")</f>
        <v>--</v>
      </c>
      <c r="P176" s="4" t="str">
        <f>IFERROR(VLOOKUP(A176,#REF!,42,0),"--")</f>
        <v>--</v>
      </c>
      <c r="Q176" s="4" t="str">
        <f>IFERROR(VLOOKUP(A176,#REF!,41,0),"--")</f>
        <v>--</v>
      </c>
      <c r="R176" s="4" t="str">
        <f>IFERROR(VLOOKUP(A176,#REF!,42,0),"--")</f>
        <v>--</v>
      </c>
      <c r="S176" s="4" t="str">
        <f>IFERROR(VLOOKUP(A176,#REF!,41,0),"--")</f>
        <v>--</v>
      </c>
      <c r="T176" s="4" t="str">
        <f>IFERROR(VLOOKUP(A176,#REF!,42,0),"--")</f>
        <v>--</v>
      </c>
      <c r="U176" s="4" t="str">
        <f>IFERROR(VLOOKUP(A176,#REF!,41,0),"--")</f>
        <v>--</v>
      </c>
      <c r="V176" s="4" t="str">
        <f>IFERROR(VLOOKUP(A176,#REF!,42,0),"--")</f>
        <v>--</v>
      </c>
      <c r="W176" s="4" t="str">
        <f>IFERROR(VLOOKUP(A176,#REF!,41,0),"--")</f>
        <v>--</v>
      </c>
      <c r="X176" s="4" t="str">
        <f>IFERROR(VLOOKUP(A176,#REF!,42,0),"--")</f>
        <v>--</v>
      </c>
      <c r="Y176" s="4" t="str">
        <f>IFERROR(VLOOKUP(A176,#REF!,41,0),"--")</f>
        <v>--</v>
      </c>
      <c r="Z176" s="4" t="str">
        <f>IFERROR(VLOOKUP(A176,#REF!,42,0),"--")</f>
        <v>--</v>
      </c>
      <c r="AA176" s="4">
        <f t="shared" si="6"/>
        <v>0</v>
      </c>
      <c r="AB176" s="4">
        <f t="shared" si="7"/>
        <v>0</v>
      </c>
      <c r="AC176" s="8" t="str">
        <f>IFERROR(VLOOKUP(A176,January!$A:$AR,44,0),"--")</f>
        <v>--</v>
      </c>
      <c r="AD176" s="8" t="str">
        <f>IFERROR(VLOOKUP(A176,#REF!,44,0),"--")</f>
        <v>--</v>
      </c>
      <c r="AE176" s="8" t="str">
        <f>IFERROR(VLOOKUP(A176,#REF!,44,0),"--")</f>
        <v>--</v>
      </c>
      <c r="AF176" s="8" t="str">
        <f>IFERROR(VLOOKUP(A176,#REF!,44,0),"--")</f>
        <v>--</v>
      </c>
      <c r="AG176" s="8" t="str">
        <f>IFERROR(VLOOKUP(A176,#REF!,44,0),"--")</f>
        <v>--</v>
      </c>
      <c r="AH176" s="8" t="str">
        <f>IFERROR(VLOOKUP(A176,#REF!,44,0),"--")</f>
        <v>--</v>
      </c>
      <c r="AI176" s="8" t="str">
        <f>IFERROR(VLOOKUP(A176,#REF!,44,0),"--")</f>
        <v>--</v>
      </c>
      <c r="AJ176" s="8" t="str">
        <f>IFERROR(VLOOKUP(A176,#REF!,44,0),"--")</f>
        <v>--</v>
      </c>
      <c r="AK176" s="8" t="str">
        <f>IFERROR(VLOOKUP(A176,#REF!,44,0),"--")</f>
        <v>--</v>
      </c>
      <c r="AL176" s="8" t="str">
        <f>IFERROR(VLOOKUP(A176,#REF!,44,0),"--")</f>
        <v>--</v>
      </c>
      <c r="AM176" s="8" t="str">
        <f>IFERROR(VLOOKUP(A176,#REF!,44,0),"--")</f>
        <v>--</v>
      </c>
      <c r="AN176" s="8" t="str">
        <f>IFERROR(VLOOKUP(A176,#REF!,44,0),"--")</f>
        <v>--</v>
      </c>
      <c r="AO176" s="8">
        <f t="shared" si="8"/>
        <v>0</v>
      </c>
    </row>
    <row r="177" spans="1:41" x14ac:dyDescent="0.2">
      <c r="A177" s="4" t="s">
        <v>190</v>
      </c>
      <c r="B177" s="4" t="str">
        <f>IFERROR(VLOOKUP(A177,'Validation List'!$A:$O,10,0),"--")</f>
        <v>--</v>
      </c>
      <c r="C177" s="4" t="str">
        <f>IFERROR(VLOOKUP(A177,January!$A:$AS,41,0),"--")</f>
        <v>--</v>
      </c>
      <c r="D177" s="4" t="str">
        <f>IFERROR(VLOOKUP(A177,January!$A:$AS,42,0),"--")</f>
        <v>--</v>
      </c>
      <c r="E177" s="4" t="str">
        <f>IFERROR(VLOOKUP(A177,#REF!,41,0),"--")</f>
        <v>--</v>
      </c>
      <c r="F177" s="4" t="str">
        <f>IFERROR(VLOOKUP(A177,#REF!,42,0),"--")</f>
        <v>--</v>
      </c>
      <c r="G177" s="4" t="str">
        <f>IFERROR(VLOOKUP(A177,#REF!,41,0),"--")</f>
        <v>--</v>
      </c>
      <c r="H177" s="4" t="str">
        <f>IFERROR(VLOOKUP(A177,#REF!,42,0),"--")</f>
        <v>--</v>
      </c>
      <c r="I177" s="4" t="str">
        <f>IFERROR(VLOOKUP(A177,#REF!,41,0),"--")</f>
        <v>--</v>
      </c>
      <c r="J177" s="4" t="str">
        <f>IFERROR(VLOOKUP(A177,#REF!,42,0),"--")</f>
        <v>--</v>
      </c>
      <c r="K177" s="4" t="str">
        <f>IFERROR(VLOOKUP(A177,#REF!,41,0),"--")</f>
        <v>--</v>
      </c>
      <c r="L177" s="4" t="str">
        <f>IFERROR(VLOOKUP(A177,#REF!,42,0),"--")</f>
        <v>--</v>
      </c>
      <c r="M177" s="4" t="str">
        <f>IFERROR(VLOOKUP(A177,#REF!,41,0),"--")</f>
        <v>--</v>
      </c>
      <c r="N177" s="4" t="str">
        <f>IFERROR(VLOOKUP(A177,#REF!,42,0),"--")</f>
        <v>--</v>
      </c>
      <c r="O177" s="4" t="str">
        <f>IFERROR(VLOOKUP(A177,#REF!,41,0),"--")</f>
        <v>--</v>
      </c>
      <c r="P177" s="4" t="str">
        <f>IFERROR(VLOOKUP(A177,#REF!,42,0),"--")</f>
        <v>--</v>
      </c>
      <c r="Q177" s="4" t="str">
        <f>IFERROR(VLOOKUP(A177,#REF!,41,0),"--")</f>
        <v>--</v>
      </c>
      <c r="R177" s="4" t="str">
        <f>IFERROR(VLOOKUP(A177,#REF!,42,0),"--")</f>
        <v>--</v>
      </c>
      <c r="S177" s="4" t="str">
        <f>IFERROR(VLOOKUP(A177,#REF!,41,0),"--")</f>
        <v>--</v>
      </c>
      <c r="T177" s="4" t="str">
        <f>IFERROR(VLOOKUP(A177,#REF!,42,0),"--")</f>
        <v>--</v>
      </c>
      <c r="U177" s="4" t="str">
        <f>IFERROR(VLOOKUP(A177,#REF!,41,0),"--")</f>
        <v>--</v>
      </c>
      <c r="V177" s="4" t="str">
        <f>IFERROR(VLOOKUP(A177,#REF!,42,0),"--")</f>
        <v>--</v>
      </c>
      <c r="W177" s="4" t="str">
        <f>IFERROR(VLOOKUP(A177,#REF!,41,0),"--")</f>
        <v>--</v>
      </c>
      <c r="X177" s="4" t="str">
        <f>IFERROR(VLOOKUP(A177,#REF!,42,0),"--")</f>
        <v>--</v>
      </c>
      <c r="Y177" s="4" t="str">
        <f>IFERROR(VLOOKUP(A177,#REF!,41,0),"--")</f>
        <v>--</v>
      </c>
      <c r="Z177" s="4" t="str">
        <f>IFERROR(VLOOKUP(A177,#REF!,42,0),"--")</f>
        <v>--</v>
      </c>
      <c r="AA177" s="4">
        <f t="shared" si="6"/>
        <v>0</v>
      </c>
      <c r="AB177" s="4">
        <f t="shared" si="7"/>
        <v>0</v>
      </c>
      <c r="AC177" s="8" t="str">
        <f>IFERROR(VLOOKUP(A177,January!$A:$AR,44,0),"--")</f>
        <v>--</v>
      </c>
      <c r="AD177" s="8" t="str">
        <f>IFERROR(VLOOKUP(A177,#REF!,44,0),"--")</f>
        <v>--</v>
      </c>
      <c r="AE177" s="8" t="str">
        <f>IFERROR(VLOOKUP(A177,#REF!,44,0),"--")</f>
        <v>--</v>
      </c>
      <c r="AF177" s="8" t="str">
        <f>IFERROR(VLOOKUP(A177,#REF!,44,0),"--")</f>
        <v>--</v>
      </c>
      <c r="AG177" s="8" t="str">
        <f>IFERROR(VLOOKUP(A177,#REF!,44,0),"--")</f>
        <v>--</v>
      </c>
      <c r="AH177" s="8" t="str">
        <f>IFERROR(VLOOKUP(A177,#REF!,44,0),"--")</f>
        <v>--</v>
      </c>
      <c r="AI177" s="8" t="str">
        <f>IFERROR(VLOOKUP(A177,#REF!,44,0),"--")</f>
        <v>--</v>
      </c>
      <c r="AJ177" s="8" t="str">
        <f>IFERROR(VLOOKUP(A177,#REF!,44,0),"--")</f>
        <v>--</v>
      </c>
      <c r="AK177" s="8" t="str">
        <f>IFERROR(VLOOKUP(A177,#REF!,44,0),"--")</f>
        <v>--</v>
      </c>
      <c r="AL177" s="8" t="str">
        <f>IFERROR(VLOOKUP(A177,#REF!,44,0),"--")</f>
        <v>--</v>
      </c>
      <c r="AM177" s="8" t="str">
        <f>IFERROR(VLOOKUP(A177,#REF!,44,0),"--")</f>
        <v>--</v>
      </c>
      <c r="AN177" s="8" t="str">
        <f>IFERROR(VLOOKUP(A177,#REF!,44,0),"--")</f>
        <v>--</v>
      </c>
      <c r="AO177" s="8">
        <f t="shared" si="8"/>
        <v>0</v>
      </c>
    </row>
    <row r="178" spans="1:41" x14ac:dyDescent="0.2">
      <c r="A178" s="4" t="s">
        <v>191</v>
      </c>
      <c r="B178" s="4" t="str">
        <f>IFERROR(VLOOKUP(A178,'Validation List'!$A:$O,10,0),"--")</f>
        <v>--</v>
      </c>
      <c r="C178" s="4" t="str">
        <f>IFERROR(VLOOKUP(A178,January!$A:$AS,41,0),"--")</f>
        <v>--</v>
      </c>
      <c r="D178" s="4" t="str">
        <f>IFERROR(VLOOKUP(A178,January!$A:$AS,42,0),"--")</f>
        <v>--</v>
      </c>
      <c r="E178" s="4" t="str">
        <f>IFERROR(VLOOKUP(A178,#REF!,41,0),"--")</f>
        <v>--</v>
      </c>
      <c r="F178" s="4" t="str">
        <f>IFERROR(VLOOKUP(A178,#REF!,42,0),"--")</f>
        <v>--</v>
      </c>
      <c r="G178" s="4" t="str">
        <f>IFERROR(VLOOKUP(A178,#REF!,41,0),"--")</f>
        <v>--</v>
      </c>
      <c r="H178" s="4" t="str">
        <f>IFERROR(VLOOKUP(A178,#REF!,42,0),"--")</f>
        <v>--</v>
      </c>
      <c r="I178" s="4" t="str">
        <f>IFERROR(VLOOKUP(A178,#REF!,41,0),"--")</f>
        <v>--</v>
      </c>
      <c r="J178" s="4" t="str">
        <f>IFERROR(VLOOKUP(A178,#REF!,42,0),"--")</f>
        <v>--</v>
      </c>
      <c r="K178" s="4" t="str">
        <f>IFERROR(VLOOKUP(A178,#REF!,41,0),"--")</f>
        <v>--</v>
      </c>
      <c r="L178" s="4" t="str">
        <f>IFERROR(VLOOKUP(A178,#REF!,42,0),"--")</f>
        <v>--</v>
      </c>
      <c r="M178" s="4" t="str">
        <f>IFERROR(VLOOKUP(A178,#REF!,41,0),"--")</f>
        <v>--</v>
      </c>
      <c r="N178" s="4" t="str">
        <f>IFERROR(VLOOKUP(A178,#REF!,42,0),"--")</f>
        <v>--</v>
      </c>
      <c r="O178" s="4" t="str">
        <f>IFERROR(VLOOKUP(A178,#REF!,41,0),"--")</f>
        <v>--</v>
      </c>
      <c r="P178" s="4" t="str">
        <f>IFERROR(VLOOKUP(A178,#REF!,42,0),"--")</f>
        <v>--</v>
      </c>
      <c r="Q178" s="4" t="str">
        <f>IFERROR(VLOOKUP(A178,#REF!,41,0),"--")</f>
        <v>--</v>
      </c>
      <c r="R178" s="4" t="str">
        <f>IFERROR(VLOOKUP(A178,#REF!,42,0),"--")</f>
        <v>--</v>
      </c>
      <c r="S178" s="4" t="str">
        <f>IFERROR(VLOOKUP(A178,#REF!,41,0),"--")</f>
        <v>--</v>
      </c>
      <c r="T178" s="4" t="str">
        <f>IFERROR(VLOOKUP(A178,#REF!,42,0),"--")</f>
        <v>--</v>
      </c>
      <c r="U178" s="4" t="str">
        <f>IFERROR(VLOOKUP(A178,#REF!,41,0),"--")</f>
        <v>--</v>
      </c>
      <c r="V178" s="4" t="str">
        <f>IFERROR(VLOOKUP(A178,#REF!,42,0),"--")</f>
        <v>--</v>
      </c>
      <c r="W178" s="4" t="str">
        <f>IFERROR(VLOOKUP(A178,#REF!,41,0),"--")</f>
        <v>--</v>
      </c>
      <c r="X178" s="4" t="str">
        <f>IFERROR(VLOOKUP(A178,#REF!,42,0),"--")</f>
        <v>--</v>
      </c>
      <c r="Y178" s="4" t="str">
        <f>IFERROR(VLOOKUP(A178,#REF!,41,0),"--")</f>
        <v>--</v>
      </c>
      <c r="Z178" s="4" t="str">
        <f>IFERROR(VLOOKUP(A178,#REF!,42,0),"--")</f>
        <v>--</v>
      </c>
      <c r="AA178" s="4">
        <f t="shared" si="6"/>
        <v>0</v>
      </c>
      <c r="AB178" s="4">
        <f t="shared" si="7"/>
        <v>0</v>
      </c>
      <c r="AC178" s="8" t="str">
        <f>IFERROR(VLOOKUP(A178,January!$A:$AR,44,0),"--")</f>
        <v>--</v>
      </c>
      <c r="AD178" s="8" t="str">
        <f>IFERROR(VLOOKUP(A178,#REF!,44,0),"--")</f>
        <v>--</v>
      </c>
      <c r="AE178" s="8" t="str">
        <f>IFERROR(VLOOKUP(A178,#REF!,44,0),"--")</f>
        <v>--</v>
      </c>
      <c r="AF178" s="8" t="str">
        <f>IFERROR(VLOOKUP(A178,#REF!,44,0),"--")</f>
        <v>--</v>
      </c>
      <c r="AG178" s="8" t="str">
        <f>IFERROR(VLOOKUP(A178,#REF!,44,0),"--")</f>
        <v>--</v>
      </c>
      <c r="AH178" s="8" t="str">
        <f>IFERROR(VLOOKUP(A178,#REF!,44,0),"--")</f>
        <v>--</v>
      </c>
      <c r="AI178" s="8" t="str">
        <f>IFERROR(VLOOKUP(A178,#REF!,44,0),"--")</f>
        <v>--</v>
      </c>
      <c r="AJ178" s="8" t="str">
        <f>IFERROR(VLOOKUP(A178,#REF!,44,0),"--")</f>
        <v>--</v>
      </c>
      <c r="AK178" s="8" t="str">
        <f>IFERROR(VLOOKUP(A178,#REF!,44,0),"--")</f>
        <v>--</v>
      </c>
      <c r="AL178" s="8" t="str">
        <f>IFERROR(VLOOKUP(A178,#REF!,44,0),"--")</f>
        <v>--</v>
      </c>
      <c r="AM178" s="8" t="str">
        <f>IFERROR(VLOOKUP(A178,#REF!,44,0),"--")</f>
        <v>--</v>
      </c>
      <c r="AN178" s="8" t="str">
        <f>IFERROR(VLOOKUP(A178,#REF!,44,0),"--")</f>
        <v>--</v>
      </c>
      <c r="AO178" s="8">
        <f t="shared" si="8"/>
        <v>0</v>
      </c>
    </row>
    <row r="179" spans="1:41" x14ac:dyDescent="0.2">
      <c r="A179" s="4" t="s">
        <v>192</v>
      </c>
      <c r="B179" s="4" t="str">
        <f>IFERROR(VLOOKUP(A179,'Validation List'!$A:$O,10,0),"--")</f>
        <v>--</v>
      </c>
      <c r="C179" s="4" t="str">
        <f>IFERROR(VLOOKUP(A179,January!$A:$AS,41,0),"--")</f>
        <v>--</v>
      </c>
      <c r="D179" s="4" t="str">
        <f>IFERROR(VLOOKUP(A179,January!$A:$AS,42,0),"--")</f>
        <v>--</v>
      </c>
      <c r="E179" s="4" t="str">
        <f>IFERROR(VLOOKUP(A179,#REF!,41,0),"--")</f>
        <v>--</v>
      </c>
      <c r="F179" s="4" t="str">
        <f>IFERROR(VLOOKUP(A179,#REF!,42,0),"--")</f>
        <v>--</v>
      </c>
      <c r="G179" s="4" t="str">
        <f>IFERROR(VLOOKUP(A179,#REF!,41,0),"--")</f>
        <v>--</v>
      </c>
      <c r="H179" s="4" t="str">
        <f>IFERROR(VLOOKUP(A179,#REF!,42,0),"--")</f>
        <v>--</v>
      </c>
      <c r="I179" s="4" t="str">
        <f>IFERROR(VLOOKUP(A179,#REF!,41,0),"--")</f>
        <v>--</v>
      </c>
      <c r="J179" s="4" t="str">
        <f>IFERROR(VLOOKUP(A179,#REF!,42,0),"--")</f>
        <v>--</v>
      </c>
      <c r="K179" s="4" t="str">
        <f>IFERROR(VLOOKUP(A179,#REF!,41,0),"--")</f>
        <v>--</v>
      </c>
      <c r="L179" s="4" t="str">
        <f>IFERROR(VLOOKUP(A179,#REF!,42,0),"--")</f>
        <v>--</v>
      </c>
      <c r="M179" s="4" t="str">
        <f>IFERROR(VLOOKUP(A179,#REF!,41,0),"--")</f>
        <v>--</v>
      </c>
      <c r="N179" s="4" t="str">
        <f>IFERROR(VLOOKUP(A179,#REF!,42,0),"--")</f>
        <v>--</v>
      </c>
      <c r="O179" s="4" t="str">
        <f>IFERROR(VLOOKUP(A179,#REF!,41,0),"--")</f>
        <v>--</v>
      </c>
      <c r="P179" s="4" t="str">
        <f>IFERROR(VLOOKUP(A179,#REF!,42,0),"--")</f>
        <v>--</v>
      </c>
      <c r="Q179" s="4" t="str">
        <f>IFERROR(VLOOKUP(A179,#REF!,41,0),"--")</f>
        <v>--</v>
      </c>
      <c r="R179" s="4" t="str">
        <f>IFERROR(VLOOKUP(A179,#REF!,42,0),"--")</f>
        <v>--</v>
      </c>
      <c r="S179" s="4" t="str">
        <f>IFERROR(VLOOKUP(A179,#REF!,41,0),"--")</f>
        <v>--</v>
      </c>
      <c r="T179" s="4" t="str">
        <f>IFERROR(VLOOKUP(A179,#REF!,42,0),"--")</f>
        <v>--</v>
      </c>
      <c r="U179" s="4" t="str">
        <f>IFERROR(VLOOKUP(A179,#REF!,41,0),"--")</f>
        <v>--</v>
      </c>
      <c r="V179" s="4" t="str">
        <f>IFERROR(VLOOKUP(A179,#REF!,42,0),"--")</f>
        <v>--</v>
      </c>
      <c r="W179" s="4" t="str">
        <f>IFERROR(VLOOKUP(A179,#REF!,41,0),"--")</f>
        <v>--</v>
      </c>
      <c r="X179" s="4" t="str">
        <f>IFERROR(VLOOKUP(A179,#REF!,42,0),"--")</f>
        <v>--</v>
      </c>
      <c r="Y179" s="4" t="str">
        <f>IFERROR(VLOOKUP(A179,#REF!,41,0),"--")</f>
        <v>--</v>
      </c>
      <c r="Z179" s="4" t="str">
        <f>IFERROR(VLOOKUP(A179,#REF!,42,0),"--")</f>
        <v>--</v>
      </c>
      <c r="AA179" s="4">
        <f t="shared" si="6"/>
        <v>0</v>
      </c>
      <c r="AB179" s="4">
        <f t="shared" si="7"/>
        <v>0</v>
      </c>
      <c r="AC179" s="8" t="str">
        <f>IFERROR(VLOOKUP(A179,January!$A:$AR,44,0),"--")</f>
        <v>--</v>
      </c>
      <c r="AD179" s="8" t="str">
        <f>IFERROR(VLOOKUP(A179,#REF!,44,0),"--")</f>
        <v>--</v>
      </c>
      <c r="AE179" s="8" t="str">
        <f>IFERROR(VLOOKUP(A179,#REF!,44,0),"--")</f>
        <v>--</v>
      </c>
      <c r="AF179" s="8" t="str">
        <f>IFERROR(VLOOKUP(A179,#REF!,44,0),"--")</f>
        <v>--</v>
      </c>
      <c r="AG179" s="8" t="str">
        <f>IFERROR(VLOOKUP(A179,#REF!,44,0),"--")</f>
        <v>--</v>
      </c>
      <c r="AH179" s="8" t="str">
        <f>IFERROR(VLOOKUP(A179,#REF!,44,0),"--")</f>
        <v>--</v>
      </c>
      <c r="AI179" s="8" t="str">
        <f>IFERROR(VLOOKUP(A179,#REF!,44,0),"--")</f>
        <v>--</v>
      </c>
      <c r="AJ179" s="8" t="str">
        <f>IFERROR(VLOOKUP(A179,#REF!,44,0),"--")</f>
        <v>--</v>
      </c>
      <c r="AK179" s="8" t="str">
        <f>IFERROR(VLOOKUP(A179,#REF!,44,0),"--")</f>
        <v>--</v>
      </c>
      <c r="AL179" s="8" t="str">
        <f>IFERROR(VLOOKUP(A179,#REF!,44,0),"--")</f>
        <v>--</v>
      </c>
      <c r="AM179" s="8" t="str">
        <f>IFERROR(VLOOKUP(A179,#REF!,44,0),"--")</f>
        <v>--</v>
      </c>
      <c r="AN179" s="8" t="str">
        <f>IFERROR(VLOOKUP(A179,#REF!,44,0),"--")</f>
        <v>--</v>
      </c>
      <c r="AO179" s="8">
        <f t="shared" si="8"/>
        <v>0</v>
      </c>
    </row>
    <row r="180" spans="1:41" x14ac:dyDescent="0.2">
      <c r="A180" s="4" t="s">
        <v>193</v>
      </c>
      <c r="B180" s="4" t="str">
        <f>IFERROR(VLOOKUP(A180,'Validation List'!$A:$O,10,0),"--")</f>
        <v>--</v>
      </c>
      <c r="C180" s="4" t="str">
        <f>IFERROR(VLOOKUP(A180,January!$A:$AS,41,0),"--")</f>
        <v>--</v>
      </c>
      <c r="D180" s="4" t="str">
        <f>IFERROR(VLOOKUP(A180,January!$A:$AS,42,0),"--")</f>
        <v>--</v>
      </c>
      <c r="E180" s="4" t="str">
        <f>IFERROR(VLOOKUP(A180,#REF!,41,0),"--")</f>
        <v>--</v>
      </c>
      <c r="F180" s="4" t="str">
        <f>IFERROR(VLOOKUP(A180,#REF!,42,0),"--")</f>
        <v>--</v>
      </c>
      <c r="G180" s="4" t="str">
        <f>IFERROR(VLOOKUP(A180,#REF!,41,0),"--")</f>
        <v>--</v>
      </c>
      <c r="H180" s="4" t="str">
        <f>IFERROR(VLOOKUP(A180,#REF!,42,0),"--")</f>
        <v>--</v>
      </c>
      <c r="I180" s="4" t="str">
        <f>IFERROR(VLOOKUP(A180,#REF!,41,0),"--")</f>
        <v>--</v>
      </c>
      <c r="J180" s="4" t="str">
        <f>IFERROR(VLOOKUP(A180,#REF!,42,0),"--")</f>
        <v>--</v>
      </c>
      <c r="K180" s="4" t="str">
        <f>IFERROR(VLOOKUP(A180,#REF!,41,0),"--")</f>
        <v>--</v>
      </c>
      <c r="L180" s="4" t="str">
        <f>IFERROR(VLOOKUP(A180,#REF!,42,0),"--")</f>
        <v>--</v>
      </c>
      <c r="M180" s="4" t="str">
        <f>IFERROR(VLOOKUP(A180,#REF!,41,0),"--")</f>
        <v>--</v>
      </c>
      <c r="N180" s="4" t="str">
        <f>IFERROR(VLOOKUP(A180,#REF!,42,0),"--")</f>
        <v>--</v>
      </c>
      <c r="O180" s="4" t="str">
        <f>IFERROR(VLOOKUP(A180,#REF!,41,0),"--")</f>
        <v>--</v>
      </c>
      <c r="P180" s="4" t="str">
        <f>IFERROR(VLOOKUP(A180,#REF!,42,0),"--")</f>
        <v>--</v>
      </c>
      <c r="Q180" s="4" t="str">
        <f>IFERROR(VLOOKUP(A180,#REF!,41,0),"--")</f>
        <v>--</v>
      </c>
      <c r="R180" s="4" t="str">
        <f>IFERROR(VLOOKUP(A180,#REF!,42,0),"--")</f>
        <v>--</v>
      </c>
      <c r="S180" s="4" t="str">
        <f>IFERROR(VLOOKUP(A180,#REF!,41,0),"--")</f>
        <v>--</v>
      </c>
      <c r="T180" s="4" t="str">
        <f>IFERROR(VLOOKUP(A180,#REF!,42,0),"--")</f>
        <v>--</v>
      </c>
      <c r="U180" s="4" t="str">
        <f>IFERROR(VLOOKUP(A180,#REF!,41,0),"--")</f>
        <v>--</v>
      </c>
      <c r="V180" s="4" t="str">
        <f>IFERROR(VLOOKUP(A180,#REF!,42,0),"--")</f>
        <v>--</v>
      </c>
      <c r="W180" s="4" t="str">
        <f>IFERROR(VLOOKUP(A180,#REF!,41,0),"--")</f>
        <v>--</v>
      </c>
      <c r="X180" s="4" t="str">
        <f>IFERROR(VLOOKUP(A180,#REF!,42,0),"--")</f>
        <v>--</v>
      </c>
      <c r="Y180" s="4" t="str">
        <f>IFERROR(VLOOKUP(A180,#REF!,41,0),"--")</f>
        <v>--</v>
      </c>
      <c r="Z180" s="4" t="str">
        <f>IFERROR(VLOOKUP(A180,#REF!,42,0),"--")</f>
        <v>--</v>
      </c>
      <c r="AA180" s="4">
        <f t="shared" si="6"/>
        <v>0</v>
      </c>
      <c r="AB180" s="4">
        <f t="shared" si="7"/>
        <v>0</v>
      </c>
      <c r="AC180" s="8" t="str">
        <f>IFERROR(VLOOKUP(A180,January!$A:$AR,44,0),"--")</f>
        <v>--</v>
      </c>
      <c r="AD180" s="8" t="str">
        <f>IFERROR(VLOOKUP(A180,#REF!,44,0),"--")</f>
        <v>--</v>
      </c>
      <c r="AE180" s="8" t="str">
        <f>IFERROR(VLOOKUP(A180,#REF!,44,0),"--")</f>
        <v>--</v>
      </c>
      <c r="AF180" s="8" t="str">
        <f>IFERROR(VLOOKUP(A180,#REF!,44,0),"--")</f>
        <v>--</v>
      </c>
      <c r="AG180" s="8" t="str">
        <f>IFERROR(VLOOKUP(A180,#REF!,44,0),"--")</f>
        <v>--</v>
      </c>
      <c r="AH180" s="8" t="str">
        <f>IFERROR(VLOOKUP(A180,#REF!,44,0),"--")</f>
        <v>--</v>
      </c>
      <c r="AI180" s="8" t="str">
        <f>IFERROR(VLOOKUP(A180,#REF!,44,0),"--")</f>
        <v>--</v>
      </c>
      <c r="AJ180" s="8" t="str">
        <f>IFERROR(VLOOKUP(A180,#REF!,44,0),"--")</f>
        <v>--</v>
      </c>
      <c r="AK180" s="8" t="str">
        <f>IFERROR(VLOOKUP(A180,#REF!,44,0),"--")</f>
        <v>--</v>
      </c>
      <c r="AL180" s="8" t="str">
        <f>IFERROR(VLOOKUP(A180,#REF!,44,0),"--")</f>
        <v>--</v>
      </c>
      <c r="AM180" s="8" t="str">
        <f>IFERROR(VLOOKUP(A180,#REF!,44,0),"--")</f>
        <v>--</v>
      </c>
      <c r="AN180" s="8" t="str">
        <f>IFERROR(VLOOKUP(A180,#REF!,44,0),"--")</f>
        <v>--</v>
      </c>
      <c r="AO180" s="8">
        <f t="shared" si="8"/>
        <v>0</v>
      </c>
    </row>
    <row r="181" spans="1:41" x14ac:dyDescent="0.2">
      <c r="A181" s="4" t="s">
        <v>194</v>
      </c>
      <c r="B181" s="4" t="str">
        <f>IFERROR(VLOOKUP(A181,'Validation List'!$A:$O,10,0),"--")</f>
        <v>--</v>
      </c>
      <c r="C181" s="4" t="str">
        <f>IFERROR(VLOOKUP(A181,January!$A:$AS,41,0),"--")</f>
        <v>--</v>
      </c>
      <c r="D181" s="4" t="str">
        <f>IFERROR(VLOOKUP(A181,January!$A:$AS,42,0),"--")</f>
        <v>--</v>
      </c>
      <c r="E181" s="4" t="str">
        <f>IFERROR(VLOOKUP(A181,#REF!,41,0),"--")</f>
        <v>--</v>
      </c>
      <c r="F181" s="4" t="str">
        <f>IFERROR(VLOOKUP(A181,#REF!,42,0),"--")</f>
        <v>--</v>
      </c>
      <c r="G181" s="4" t="str">
        <f>IFERROR(VLOOKUP(A181,#REF!,41,0),"--")</f>
        <v>--</v>
      </c>
      <c r="H181" s="4" t="str">
        <f>IFERROR(VLOOKUP(A181,#REF!,42,0),"--")</f>
        <v>--</v>
      </c>
      <c r="I181" s="4" t="str">
        <f>IFERROR(VLOOKUP(A181,#REF!,41,0),"--")</f>
        <v>--</v>
      </c>
      <c r="J181" s="4" t="str">
        <f>IFERROR(VLOOKUP(A181,#REF!,42,0),"--")</f>
        <v>--</v>
      </c>
      <c r="K181" s="4" t="str">
        <f>IFERROR(VLOOKUP(A181,#REF!,41,0),"--")</f>
        <v>--</v>
      </c>
      <c r="L181" s="4" t="str">
        <f>IFERROR(VLOOKUP(A181,#REF!,42,0),"--")</f>
        <v>--</v>
      </c>
      <c r="M181" s="4" t="str">
        <f>IFERROR(VLOOKUP(A181,#REF!,41,0),"--")</f>
        <v>--</v>
      </c>
      <c r="N181" s="4" t="str">
        <f>IFERROR(VLOOKUP(A181,#REF!,42,0),"--")</f>
        <v>--</v>
      </c>
      <c r="O181" s="4" t="str">
        <f>IFERROR(VLOOKUP(A181,#REF!,41,0),"--")</f>
        <v>--</v>
      </c>
      <c r="P181" s="4" t="str">
        <f>IFERROR(VLOOKUP(A181,#REF!,42,0),"--")</f>
        <v>--</v>
      </c>
      <c r="Q181" s="4" t="str">
        <f>IFERROR(VLOOKUP(A181,#REF!,41,0),"--")</f>
        <v>--</v>
      </c>
      <c r="R181" s="4" t="str">
        <f>IFERROR(VLOOKUP(A181,#REF!,42,0),"--")</f>
        <v>--</v>
      </c>
      <c r="S181" s="4" t="str">
        <f>IFERROR(VLOOKUP(A181,#REF!,41,0),"--")</f>
        <v>--</v>
      </c>
      <c r="T181" s="4" t="str">
        <f>IFERROR(VLOOKUP(A181,#REF!,42,0),"--")</f>
        <v>--</v>
      </c>
      <c r="U181" s="4" t="str">
        <f>IFERROR(VLOOKUP(A181,#REF!,41,0),"--")</f>
        <v>--</v>
      </c>
      <c r="V181" s="4" t="str">
        <f>IFERROR(VLOOKUP(A181,#REF!,42,0),"--")</f>
        <v>--</v>
      </c>
      <c r="W181" s="4" t="str">
        <f>IFERROR(VLOOKUP(A181,#REF!,41,0),"--")</f>
        <v>--</v>
      </c>
      <c r="X181" s="4" t="str">
        <f>IFERROR(VLOOKUP(A181,#REF!,42,0),"--")</f>
        <v>--</v>
      </c>
      <c r="Y181" s="4" t="str">
        <f>IFERROR(VLOOKUP(A181,#REF!,41,0),"--")</f>
        <v>--</v>
      </c>
      <c r="Z181" s="4" t="str">
        <f>IFERROR(VLOOKUP(A181,#REF!,42,0),"--")</f>
        <v>--</v>
      </c>
      <c r="AA181" s="4">
        <f t="shared" si="6"/>
        <v>0</v>
      </c>
      <c r="AB181" s="4">
        <f t="shared" si="7"/>
        <v>0</v>
      </c>
      <c r="AC181" s="8" t="str">
        <f>IFERROR(VLOOKUP(A181,January!$A:$AR,44,0),"--")</f>
        <v>--</v>
      </c>
      <c r="AD181" s="8" t="str">
        <f>IFERROR(VLOOKUP(A181,#REF!,44,0),"--")</f>
        <v>--</v>
      </c>
      <c r="AE181" s="8" t="str">
        <f>IFERROR(VLOOKUP(A181,#REF!,44,0),"--")</f>
        <v>--</v>
      </c>
      <c r="AF181" s="8" t="str">
        <f>IFERROR(VLOOKUP(A181,#REF!,44,0),"--")</f>
        <v>--</v>
      </c>
      <c r="AG181" s="8" t="str">
        <f>IFERROR(VLOOKUP(A181,#REF!,44,0),"--")</f>
        <v>--</v>
      </c>
      <c r="AH181" s="8" t="str">
        <f>IFERROR(VLOOKUP(A181,#REF!,44,0),"--")</f>
        <v>--</v>
      </c>
      <c r="AI181" s="8" t="str">
        <f>IFERROR(VLOOKUP(A181,#REF!,44,0),"--")</f>
        <v>--</v>
      </c>
      <c r="AJ181" s="8" t="str">
        <f>IFERROR(VLOOKUP(A181,#REF!,44,0),"--")</f>
        <v>--</v>
      </c>
      <c r="AK181" s="8" t="str">
        <f>IFERROR(VLOOKUP(A181,#REF!,44,0),"--")</f>
        <v>--</v>
      </c>
      <c r="AL181" s="8" t="str">
        <f>IFERROR(VLOOKUP(A181,#REF!,44,0),"--")</f>
        <v>--</v>
      </c>
      <c r="AM181" s="8" t="str">
        <f>IFERROR(VLOOKUP(A181,#REF!,44,0),"--")</f>
        <v>--</v>
      </c>
      <c r="AN181" s="8" t="str">
        <f>IFERROR(VLOOKUP(A181,#REF!,44,0),"--")</f>
        <v>--</v>
      </c>
      <c r="AO181" s="8">
        <f t="shared" si="8"/>
        <v>0</v>
      </c>
    </row>
    <row r="182" spans="1:41" x14ac:dyDescent="0.2">
      <c r="A182" s="4" t="s">
        <v>195</v>
      </c>
      <c r="B182" s="4" t="str">
        <f>IFERROR(VLOOKUP(A182,'Validation List'!$A:$O,10,0),"--")</f>
        <v>--</v>
      </c>
      <c r="C182" s="4" t="str">
        <f>IFERROR(VLOOKUP(A182,January!$A:$AS,41,0),"--")</f>
        <v>--</v>
      </c>
      <c r="D182" s="4" t="str">
        <f>IFERROR(VLOOKUP(A182,January!$A:$AS,42,0),"--")</f>
        <v>--</v>
      </c>
      <c r="E182" s="4" t="str">
        <f>IFERROR(VLOOKUP(A182,#REF!,41,0),"--")</f>
        <v>--</v>
      </c>
      <c r="F182" s="4" t="str">
        <f>IFERROR(VLOOKUP(A182,#REF!,42,0),"--")</f>
        <v>--</v>
      </c>
      <c r="G182" s="4" t="str">
        <f>IFERROR(VLOOKUP(A182,#REF!,41,0),"--")</f>
        <v>--</v>
      </c>
      <c r="H182" s="4" t="str">
        <f>IFERROR(VLOOKUP(A182,#REF!,42,0),"--")</f>
        <v>--</v>
      </c>
      <c r="I182" s="4" t="str">
        <f>IFERROR(VLOOKUP(A182,#REF!,41,0),"--")</f>
        <v>--</v>
      </c>
      <c r="J182" s="4" t="str">
        <f>IFERROR(VLOOKUP(A182,#REF!,42,0),"--")</f>
        <v>--</v>
      </c>
      <c r="K182" s="4" t="str">
        <f>IFERROR(VLOOKUP(A182,#REF!,41,0),"--")</f>
        <v>--</v>
      </c>
      <c r="L182" s="4" t="str">
        <f>IFERROR(VLOOKUP(A182,#REF!,42,0),"--")</f>
        <v>--</v>
      </c>
      <c r="M182" s="4" t="str">
        <f>IFERROR(VLOOKUP(A182,#REF!,41,0),"--")</f>
        <v>--</v>
      </c>
      <c r="N182" s="4" t="str">
        <f>IFERROR(VLOOKUP(A182,#REF!,42,0),"--")</f>
        <v>--</v>
      </c>
      <c r="O182" s="4" t="str">
        <f>IFERROR(VLOOKUP(A182,#REF!,41,0),"--")</f>
        <v>--</v>
      </c>
      <c r="P182" s="4" t="str">
        <f>IFERROR(VLOOKUP(A182,#REF!,42,0),"--")</f>
        <v>--</v>
      </c>
      <c r="Q182" s="4" t="str">
        <f>IFERROR(VLOOKUP(A182,#REF!,41,0),"--")</f>
        <v>--</v>
      </c>
      <c r="R182" s="4" t="str">
        <f>IFERROR(VLOOKUP(A182,#REF!,42,0),"--")</f>
        <v>--</v>
      </c>
      <c r="S182" s="4" t="str">
        <f>IFERROR(VLOOKUP(A182,#REF!,41,0),"--")</f>
        <v>--</v>
      </c>
      <c r="T182" s="4" t="str">
        <f>IFERROR(VLOOKUP(A182,#REF!,42,0),"--")</f>
        <v>--</v>
      </c>
      <c r="U182" s="4" t="str">
        <f>IFERROR(VLOOKUP(A182,#REF!,41,0),"--")</f>
        <v>--</v>
      </c>
      <c r="V182" s="4" t="str">
        <f>IFERROR(VLOOKUP(A182,#REF!,42,0),"--")</f>
        <v>--</v>
      </c>
      <c r="W182" s="4" t="str">
        <f>IFERROR(VLOOKUP(A182,#REF!,41,0),"--")</f>
        <v>--</v>
      </c>
      <c r="X182" s="4" t="str">
        <f>IFERROR(VLOOKUP(A182,#REF!,42,0),"--")</f>
        <v>--</v>
      </c>
      <c r="Y182" s="4" t="str">
        <f>IFERROR(VLOOKUP(A182,#REF!,41,0),"--")</f>
        <v>--</v>
      </c>
      <c r="Z182" s="4" t="str">
        <f>IFERROR(VLOOKUP(A182,#REF!,42,0),"--")</f>
        <v>--</v>
      </c>
      <c r="AA182" s="4">
        <f t="shared" si="6"/>
        <v>0</v>
      </c>
      <c r="AB182" s="4">
        <f t="shared" si="7"/>
        <v>0</v>
      </c>
      <c r="AC182" s="8" t="str">
        <f>IFERROR(VLOOKUP(A182,January!$A:$AR,44,0),"--")</f>
        <v>--</v>
      </c>
      <c r="AD182" s="8" t="str">
        <f>IFERROR(VLOOKUP(A182,#REF!,44,0),"--")</f>
        <v>--</v>
      </c>
      <c r="AE182" s="8" t="str">
        <f>IFERROR(VLOOKUP(A182,#REF!,44,0),"--")</f>
        <v>--</v>
      </c>
      <c r="AF182" s="8" t="str">
        <f>IFERROR(VLOOKUP(A182,#REF!,44,0),"--")</f>
        <v>--</v>
      </c>
      <c r="AG182" s="8" t="str">
        <f>IFERROR(VLOOKUP(A182,#REF!,44,0),"--")</f>
        <v>--</v>
      </c>
      <c r="AH182" s="8" t="str">
        <f>IFERROR(VLOOKUP(A182,#REF!,44,0),"--")</f>
        <v>--</v>
      </c>
      <c r="AI182" s="8" t="str">
        <f>IFERROR(VLOOKUP(A182,#REF!,44,0),"--")</f>
        <v>--</v>
      </c>
      <c r="AJ182" s="8" t="str">
        <f>IFERROR(VLOOKUP(A182,#REF!,44,0),"--")</f>
        <v>--</v>
      </c>
      <c r="AK182" s="8" t="str">
        <f>IFERROR(VLOOKUP(A182,#REF!,44,0),"--")</f>
        <v>--</v>
      </c>
      <c r="AL182" s="8" t="str">
        <f>IFERROR(VLOOKUP(A182,#REF!,44,0),"--")</f>
        <v>--</v>
      </c>
      <c r="AM182" s="8" t="str">
        <f>IFERROR(VLOOKUP(A182,#REF!,44,0),"--")</f>
        <v>--</v>
      </c>
      <c r="AN182" s="8" t="str">
        <f>IFERROR(VLOOKUP(A182,#REF!,44,0),"--")</f>
        <v>--</v>
      </c>
      <c r="AO182" s="8">
        <f t="shared" si="8"/>
        <v>0</v>
      </c>
    </row>
    <row r="183" spans="1:41" x14ac:dyDescent="0.2">
      <c r="A183" s="4" t="s">
        <v>196</v>
      </c>
      <c r="B183" s="4" t="str">
        <f>IFERROR(VLOOKUP(A183,'Validation List'!$A:$O,10,0),"--")</f>
        <v>--</v>
      </c>
      <c r="C183" s="4" t="str">
        <f>IFERROR(VLOOKUP(A183,January!$A:$AS,41,0),"--")</f>
        <v>--</v>
      </c>
      <c r="D183" s="4" t="str">
        <f>IFERROR(VLOOKUP(A183,January!$A:$AS,42,0),"--")</f>
        <v>--</v>
      </c>
      <c r="E183" s="4" t="str">
        <f>IFERROR(VLOOKUP(A183,#REF!,41,0),"--")</f>
        <v>--</v>
      </c>
      <c r="F183" s="4" t="str">
        <f>IFERROR(VLOOKUP(A183,#REF!,42,0),"--")</f>
        <v>--</v>
      </c>
      <c r="G183" s="4" t="str">
        <f>IFERROR(VLOOKUP(A183,#REF!,41,0),"--")</f>
        <v>--</v>
      </c>
      <c r="H183" s="4" t="str">
        <f>IFERROR(VLOOKUP(A183,#REF!,42,0),"--")</f>
        <v>--</v>
      </c>
      <c r="I183" s="4" t="str">
        <f>IFERROR(VLOOKUP(A183,#REF!,41,0),"--")</f>
        <v>--</v>
      </c>
      <c r="J183" s="4" t="str">
        <f>IFERROR(VLOOKUP(A183,#REF!,42,0),"--")</f>
        <v>--</v>
      </c>
      <c r="K183" s="4" t="str">
        <f>IFERROR(VLOOKUP(A183,#REF!,41,0),"--")</f>
        <v>--</v>
      </c>
      <c r="L183" s="4" t="str">
        <f>IFERROR(VLOOKUP(A183,#REF!,42,0),"--")</f>
        <v>--</v>
      </c>
      <c r="M183" s="4" t="str">
        <f>IFERROR(VLOOKUP(A183,#REF!,41,0),"--")</f>
        <v>--</v>
      </c>
      <c r="N183" s="4" t="str">
        <f>IFERROR(VLOOKUP(A183,#REF!,42,0),"--")</f>
        <v>--</v>
      </c>
      <c r="O183" s="4" t="str">
        <f>IFERROR(VLOOKUP(A183,#REF!,41,0),"--")</f>
        <v>--</v>
      </c>
      <c r="P183" s="4" t="str">
        <f>IFERROR(VLOOKUP(A183,#REF!,42,0),"--")</f>
        <v>--</v>
      </c>
      <c r="Q183" s="4" t="str">
        <f>IFERROR(VLOOKUP(A183,#REF!,41,0),"--")</f>
        <v>--</v>
      </c>
      <c r="R183" s="4" t="str">
        <f>IFERROR(VLOOKUP(A183,#REF!,42,0),"--")</f>
        <v>--</v>
      </c>
      <c r="S183" s="4" t="str">
        <f>IFERROR(VLOOKUP(A183,#REF!,41,0),"--")</f>
        <v>--</v>
      </c>
      <c r="T183" s="4" t="str">
        <f>IFERROR(VLOOKUP(A183,#REF!,42,0),"--")</f>
        <v>--</v>
      </c>
      <c r="U183" s="4" t="str">
        <f>IFERROR(VLOOKUP(A183,#REF!,41,0),"--")</f>
        <v>--</v>
      </c>
      <c r="V183" s="4" t="str">
        <f>IFERROR(VLOOKUP(A183,#REF!,42,0),"--")</f>
        <v>--</v>
      </c>
      <c r="W183" s="4" t="str">
        <f>IFERROR(VLOOKUP(A183,#REF!,41,0),"--")</f>
        <v>--</v>
      </c>
      <c r="X183" s="4" t="str">
        <f>IFERROR(VLOOKUP(A183,#REF!,42,0),"--")</f>
        <v>--</v>
      </c>
      <c r="Y183" s="4" t="str">
        <f>IFERROR(VLOOKUP(A183,#REF!,41,0),"--")</f>
        <v>--</v>
      </c>
      <c r="Z183" s="4" t="str">
        <f>IFERROR(VLOOKUP(A183,#REF!,42,0),"--")</f>
        <v>--</v>
      </c>
      <c r="AA183" s="4">
        <f t="shared" si="6"/>
        <v>0</v>
      </c>
      <c r="AB183" s="4">
        <f t="shared" si="7"/>
        <v>0</v>
      </c>
      <c r="AC183" s="8" t="str">
        <f>IFERROR(VLOOKUP(A183,January!$A:$AR,44,0),"--")</f>
        <v>--</v>
      </c>
      <c r="AD183" s="8" t="str">
        <f>IFERROR(VLOOKUP(A183,#REF!,44,0),"--")</f>
        <v>--</v>
      </c>
      <c r="AE183" s="8" t="str">
        <f>IFERROR(VLOOKUP(A183,#REF!,44,0),"--")</f>
        <v>--</v>
      </c>
      <c r="AF183" s="8" t="str">
        <f>IFERROR(VLOOKUP(A183,#REF!,44,0),"--")</f>
        <v>--</v>
      </c>
      <c r="AG183" s="8" t="str">
        <f>IFERROR(VLOOKUP(A183,#REF!,44,0),"--")</f>
        <v>--</v>
      </c>
      <c r="AH183" s="8" t="str">
        <f>IFERROR(VLOOKUP(A183,#REF!,44,0),"--")</f>
        <v>--</v>
      </c>
      <c r="AI183" s="8" t="str">
        <f>IFERROR(VLOOKUP(A183,#REF!,44,0),"--")</f>
        <v>--</v>
      </c>
      <c r="AJ183" s="8" t="str">
        <f>IFERROR(VLOOKUP(A183,#REF!,44,0),"--")</f>
        <v>--</v>
      </c>
      <c r="AK183" s="8" t="str">
        <f>IFERROR(VLOOKUP(A183,#REF!,44,0),"--")</f>
        <v>--</v>
      </c>
      <c r="AL183" s="8" t="str">
        <f>IFERROR(VLOOKUP(A183,#REF!,44,0),"--")</f>
        <v>--</v>
      </c>
      <c r="AM183" s="8" t="str">
        <f>IFERROR(VLOOKUP(A183,#REF!,44,0),"--")</f>
        <v>--</v>
      </c>
      <c r="AN183" s="8" t="str">
        <f>IFERROR(VLOOKUP(A183,#REF!,44,0),"--")</f>
        <v>--</v>
      </c>
      <c r="AO183" s="8">
        <f t="shared" si="8"/>
        <v>0</v>
      </c>
    </row>
    <row r="184" spans="1:41" x14ac:dyDescent="0.2">
      <c r="A184" s="4" t="s">
        <v>197</v>
      </c>
      <c r="B184" s="4" t="str">
        <f>IFERROR(VLOOKUP(A184,'Validation List'!$A:$O,10,0),"--")</f>
        <v>--</v>
      </c>
      <c r="C184" s="4" t="str">
        <f>IFERROR(VLOOKUP(A184,January!$A:$AS,41,0),"--")</f>
        <v>--</v>
      </c>
      <c r="D184" s="4" t="str">
        <f>IFERROR(VLOOKUP(A184,January!$A:$AS,42,0),"--")</f>
        <v>--</v>
      </c>
      <c r="E184" s="4" t="str">
        <f>IFERROR(VLOOKUP(A184,#REF!,41,0),"--")</f>
        <v>--</v>
      </c>
      <c r="F184" s="4" t="str">
        <f>IFERROR(VLOOKUP(A184,#REF!,42,0),"--")</f>
        <v>--</v>
      </c>
      <c r="G184" s="4" t="str">
        <f>IFERROR(VLOOKUP(A184,#REF!,41,0),"--")</f>
        <v>--</v>
      </c>
      <c r="H184" s="4" t="str">
        <f>IFERROR(VLOOKUP(A184,#REF!,42,0),"--")</f>
        <v>--</v>
      </c>
      <c r="I184" s="4" t="str">
        <f>IFERROR(VLOOKUP(A184,#REF!,41,0),"--")</f>
        <v>--</v>
      </c>
      <c r="J184" s="4" t="str">
        <f>IFERROR(VLOOKUP(A184,#REF!,42,0),"--")</f>
        <v>--</v>
      </c>
      <c r="K184" s="4" t="str">
        <f>IFERROR(VLOOKUP(A184,#REF!,41,0),"--")</f>
        <v>--</v>
      </c>
      <c r="L184" s="4" t="str">
        <f>IFERROR(VLOOKUP(A184,#REF!,42,0),"--")</f>
        <v>--</v>
      </c>
      <c r="M184" s="4" t="str">
        <f>IFERROR(VLOOKUP(A184,#REF!,41,0),"--")</f>
        <v>--</v>
      </c>
      <c r="N184" s="4" t="str">
        <f>IFERROR(VLOOKUP(A184,#REF!,42,0),"--")</f>
        <v>--</v>
      </c>
      <c r="O184" s="4" t="str">
        <f>IFERROR(VLOOKUP(A184,#REF!,41,0),"--")</f>
        <v>--</v>
      </c>
      <c r="P184" s="4" t="str">
        <f>IFERROR(VLOOKUP(A184,#REF!,42,0),"--")</f>
        <v>--</v>
      </c>
      <c r="Q184" s="4" t="str">
        <f>IFERROR(VLOOKUP(A184,#REF!,41,0),"--")</f>
        <v>--</v>
      </c>
      <c r="R184" s="4" t="str">
        <f>IFERROR(VLOOKUP(A184,#REF!,42,0),"--")</f>
        <v>--</v>
      </c>
      <c r="S184" s="4" t="str">
        <f>IFERROR(VLOOKUP(A184,#REF!,41,0),"--")</f>
        <v>--</v>
      </c>
      <c r="T184" s="4" t="str">
        <f>IFERROR(VLOOKUP(A184,#REF!,42,0),"--")</f>
        <v>--</v>
      </c>
      <c r="U184" s="4" t="str">
        <f>IFERROR(VLOOKUP(A184,#REF!,41,0),"--")</f>
        <v>--</v>
      </c>
      <c r="V184" s="4" t="str">
        <f>IFERROR(VLOOKUP(A184,#REF!,42,0),"--")</f>
        <v>--</v>
      </c>
      <c r="W184" s="4" t="str">
        <f>IFERROR(VLOOKUP(A184,#REF!,41,0),"--")</f>
        <v>--</v>
      </c>
      <c r="X184" s="4" t="str">
        <f>IFERROR(VLOOKUP(A184,#REF!,42,0),"--")</f>
        <v>--</v>
      </c>
      <c r="Y184" s="4" t="str">
        <f>IFERROR(VLOOKUP(A184,#REF!,41,0),"--")</f>
        <v>--</v>
      </c>
      <c r="Z184" s="4" t="str">
        <f>IFERROR(VLOOKUP(A184,#REF!,42,0),"--")</f>
        <v>--</v>
      </c>
      <c r="AA184" s="4">
        <f t="shared" si="6"/>
        <v>0</v>
      </c>
      <c r="AB184" s="4">
        <f t="shared" si="7"/>
        <v>0</v>
      </c>
      <c r="AC184" s="8" t="str">
        <f>IFERROR(VLOOKUP(A184,January!$A:$AR,44,0),"--")</f>
        <v>--</v>
      </c>
      <c r="AD184" s="8" t="str">
        <f>IFERROR(VLOOKUP(A184,#REF!,44,0),"--")</f>
        <v>--</v>
      </c>
      <c r="AE184" s="8" t="str">
        <f>IFERROR(VLOOKUP(A184,#REF!,44,0),"--")</f>
        <v>--</v>
      </c>
      <c r="AF184" s="8" t="str">
        <f>IFERROR(VLOOKUP(A184,#REF!,44,0),"--")</f>
        <v>--</v>
      </c>
      <c r="AG184" s="8" t="str">
        <f>IFERROR(VLOOKUP(A184,#REF!,44,0),"--")</f>
        <v>--</v>
      </c>
      <c r="AH184" s="8" t="str">
        <f>IFERROR(VLOOKUP(A184,#REF!,44,0),"--")</f>
        <v>--</v>
      </c>
      <c r="AI184" s="8" t="str">
        <f>IFERROR(VLOOKUP(A184,#REF!,44,0),"--")</f>
        <v>--</v>
      </c>
      <c r="AJ184" s="8" t="str">
        <f>IFERROR(VLOOKUP(A184,#REF!,44,0),"--")</f>
        <v>--</v>
      </c>
      <c r="AK184" s="8" t="str">
        <f>IFERROR(VLOOKUP(A184,#REF!,44,0),"--")</f>
        <v>--</v>
      </c>
      <c r="AL184" s="8" t="str">
        <f>IFERROR(VLOOKUP(A184,#REF!,44,0),"--")</f>
        <v>--</v>
      </c>
      <c r="AM184" s="8" t="str">
        <f>IFERROR(VLOOKUP(A184,#REF!,44,0),"--")</f>
        <v>--</v>
      </c>
      <c r="AN184" s="8" t="str">
        <f>IFERROR(VLOOKUP(A184,#REF!,44,0),"--")</f>
        <v>--</v>
      </c>
      <c r="AO184" s="8">
        <f t="shared" si="8"/>
        <v>0</v>
      </c>
    </row>
    <row r="185" spans="1:41" x14ac:dyDescent="0.2">
      <c r="A185" s="4" t="s">
        <v>198</v>
      </c>
      <c r="B185" s="4" t="str">
        <f>IFERROR(VLOOKUP(A185,'Validation List'!$A:$O,10,0),"--")</f>
        <v>--</v>
      </c>
      <c r="C185" s="4" t="str">
        <f>IFERROR(VLOOKUP(A185,January!$A:$AS,41,0),"--")</f>
        <v>--</v>
      </c>
      <c r="D185" s="4" t="str">
        <f>IFERROR(VLOOKUP(A185,January!$A:$AS,42,0),"--")</f>
        <v>--</v>
      </c>
      <c r="E185" s="4" t="str">
        <f>IFERROR(VLOOKUP(A185,#REF!,41,0),"--")</f>
        <v>--</v>
      </c>
      <c r="F185" s="4" t="str">
        <f>IFERROR(VLOOKUP(A185,#REF!,42,0),"--")</f>
        <v>--</v>
      </c>
      <c r="G185" s="4" t="str">
        <f>IFERROR(VLOOKUP(A185,#REF!,41,0),"--")</f>
        <v>--</v>
      </c>
      <c r="H185" s="4" t="str">
        <f>IFERROR(VLOOKUP(A185,#REF!,42,0),"--")</f>
        <v>--</v>
      </c>
      <c r="I185" s="4" t="str">
        <f>IFERROR(VLOOKUP(A185,#REF!,41,0),"--")</f>
        <v>--</v>
      </c>
      <c r="J185" s="4" t="str">
        <f>IFERROR(VLOOKUP(A185,#REF!,42,0),"--")</f>
        <v>--</v>
      </c>
      <c r="K185" s="4" t="str">
        <f>IFERROR(VLOOKUP(A185,#REF!,41,0),"--")</f>
        <v>--</v>
      </c>
      <c r="L185" s="4" t="str">
        <f>IFERROR(VLOOKUP(A185,#REF!,42,0),"--")</f>
        <v>--</v>
      </c>
      <c r="M185" s="4" t="str">
        <f>IFERROR(VLOOKUP(A185,#REF!,41,0),"--")</f>
        <v>--</v>
      </c>
      <c r="N185" s="4" t="str">
        <f>IFERROR(VLOOKUP(A185,#REF!,42,0),"--")</f>
        <v>--</v>
      </c>
      <c r="O185" s="4" t="str">
        <f>IFERROR(VLOOKUP(A185,#REF!,41,0),"--")</f>
        <v>--</v>
      </c>
      <c r="P185" s="4" t="str">
        <f>IFERROR(VLOOKUP(A185,#REF!,42,0),"--")</f>
        <v>--</v>
      </c>
      <c r="Q185" s="4" t="str">
        <f>IFERROR(VLOOKUP(A185,#REF!,41,0),"--")</f>
        <v>--</v>
      </c>
      <c r="R185" s="4" t="str">
        <f>IFERROR(VLOOKUP(A185,#REF!,42,0),"--")</f>
        <v>--</v>
      </c>
      <c r="S185" s="4" t="str">
        <f>IFERROR(VLOOKUP(A185,#REF!,41,0),"--")</f>
        <v>--</v>
      </c>
      <c r="T185" s="4" t="str">
        <f>IFERROR(VLOOKUP(A185,#REF!,42,0),"--")</f>
        <v>--</v>
      </c>
      <c r="U185" s="4" t="str">
        <f>IFERROR(VLOOKUP(A185,#REF!,41,0),"--")</f>
        <v>--</v>
      </c>
      <c r="V185" s="4" t="str">
        <f>IFERROR(VLOOKUP(A185,#REF!,42,0),"--")</f>
        <v>--</v>
      </c>
      <c r="W185" s="4" t="str">
        <f>IFERROR(VLOOKUP(A185,#REF!,41,0),"--")</f>
        <v>--</v>
      </c>
      <c r="X185" s="4" t="str">
        <f>IFERROR(VLOOKUP(A185,#REF!,42,0),"--")</f>
        <v>--</v>
      </c>
      <c r="Y185" s="4" t="str">
        <f>IFERROR(VLOOKUP(A185,#REF!,41,0),"--")</f>
        <v>--</v>
      </c>
      <c r="Z185" s="4" t="str">
        <f>IFERROR(VLOOKUP(A185,#REF!,42,0),"--")</f>
        <v>--</v>
      </c>
      <c r="AA185" s="4">
        <f t="shared" si="6"/>
        <v>0</v>
      </c>
      <c r="AB185" s="4">
        <f t="shared" si="7"/>
        <v>0</v>
      </c>
      <c r="AC185" s="8" t="str">
        <f>IFERROR(VLOOKUP(A185,January!$A:$AR,44,0),"--")</f>
        <v>--</v>
      </c>
      <c r="AD185" s="8" t="str">
        <f>IFERROR(VLOOKUP(A185,#REF!,44,0),"--")</f>
        <v>--</v>
      </c>
      <c r="AE185" s="8" t="str">
        <f>IFERROR(VLOOKUP(A185,#REF!,44,0),"--")</f>
        <v>--</v>
      </c>
      <c r="AF185" s="8" t="str">
        <f>IFERROR(VLOOKUP(A185,#REF!,44,0),"--")</f>
        <v>--</v>
      </c>
      <c r="AG185" s="8" t="str">
        <f>IFERROR(VLOOKUP(A185,#REF!,44,0),"--")</f>
        <v>--</v>
      </c>
      <c r="AH185" s="8" t="str">
        <f>IFERROR(VLOOKUP(A185,#REF!,44,0),"--")</f>
        <v>--</v>
      </c>
      <c r="AI185" s="8" t="str">
        <f>IFERROR(VLOOKUP(A185,#REF!,44,0),"--")</f>
        <v>--</v>
      </c>
      <c r="AJ185" s="8" t="str">
        <f>IFERROR(VLOOKUP(A185,#REF!,44,0),"--")</f>
        <v>--</v>
      </c>
      <c r="AK185" s="8" t="str">
        <f>IFERROR(VLOOKUP(A185,#REF!,44,0),"--")</f>
        <v>--</v>
      </c>
      <c r="AL185" s="8" t="str">
        <f>IFERROR(VLOOKUP(A185,#REF!,44,0),"--")</f>
        <v>--</v>
      </c>
      <c r="AM185" s="8" t="str">
        <f>IFERROR(VLOOKUP(A185,#REF!,44,0),"--")</f>
        <v>--</v>
      </c>
      <c r="AN185" s="8" t="str">
        <f>IFERROR(VLOOKUP(A185,#REF!,44,0),"--")</f>
        <v>--</v>
      </c>
      <c r="AO185" s="8">
        <f t="shared" si="8"/>
        <v>0</v>
      </c>
    </row>
    <row r="186" spans="1:41" x14ac:dyDescent="0.2">
      <c r="A186" s="4" t="s">
        <v>199</v>
      </c>
      <c r="B186" s="4" t="str">
        <f>IFERROR(VLOOKUP(A186,'Validation List'!$A:$O,10,0),"--")</f>
        <v>--</v>
      </c>
      <c r="C186" s="4" t="str">
        <f>IFERROR(VLOOKUP(A186,January!$A:$AS,41,0),"--")</f>
        <v>--</v>
      </c>
      <c r="D186" s="4" t="str">
        <f>IFERROR(VLOOKUP(A186,January!$A:$AS,42,0),"--")</f>
        <v>--</v>
      </c>
      <c r="E186" s="4" t="str">
        <f>IFERROR(VLOOKUP(A186,#REF!,41,0),"--")</f>
        <v>--</v>
      </c>
      <c r="F186" s="4" t="str">
        <f>IFERROR(VLOOKUP(A186,#REF!,42,0),"--")</f>
        <v>--</v>
      </c>
      <c r="G186" s="4" t="str">
        <f>IFERROR(VLOOKUP(A186,#REF!,41,0),"--")</f>
        <v>--</v>
      </c>
      <c r="H186" s="4" t="str">
        <f>IFERROR(VLOOKUP(A186,#REF!,42,0),"--")</f>
        <v>--</v>
      </c>
      <c r="I186" s="4" t="str">
        <f>IFERROR(VLOOKUP(A186,#REF!,41,0),"--")</f>
        <v>--</v>
      </c>
      <c r="J186" s="4" t="str">
        <f>IFERROR(VLOOKUP(A186,#REF!,42,0),"--")</f>
        <v>--</v>
      </c>
      <c r="K186" s="4" t="str">
        <f>IFERROR(VLOOKUP(A186,#REF!,41,0),"--")</f>
        <v>--</v>
      </c>
      <c r="L186" s="4" t="str">
        <f>IFERROR(VLOOKUP(A186,#REF!,42,0),"--")</f>
        <v>--</v>
      </c>
      <c r="M186" s="4" t="str">
        <f>IFERROR(VLOOKUP(A186,#REF!,41,0),"--")</f>
        <v>--</v>
      </c>
      <c r="N186" s="4" t="str">
        <f>IFERROR(VLOOKUP(A186,#REF!,42,0),"--")</f>
        <v>--</v>
      </c>
      <c r="O186" s="4" t="str">
        <f>IFERROR(VLOOKUP(A186,#REF!,41,0),"--")</f>
        <v>--</v>
      </c>
      <c r="P186" s="4" t="str">
        <f>IFERROR(VLOOKUP(A186,#REF!,42,0),"--")</f>
        <v>--</v>
      </c>
      <c r="Q186" s="4" t="str">
        <f>IFERROR(VLOOKUP(A186,#REF!,41,0),"--")</f>
        <v>--</v>
      </c>
      <c r="R186" s="4" t="str">
        <f>IFERROR(VLOOKUP(A186,#REF!,42,0),"--")</f>
        <v>--</v>
      </c>
      <c r="S186" s="4" t="str">
        <f>IFERROR(VLOOKUP(A186,#REF!,41,0),"--")</f>
        <v>--</v>
      </c>
      <c r="T186" s="4" t="str">
        <f>IFERROR(VLOOKUP(A186,#REF!,42,0),"--")</f>
        <v>--</v>
      </c>
      <c r="U186" s="4" t="str">
        <f>IFERROR(VLOOKUP(A186,#REF!,41,0),"--")</f>
        <v>--</v>
      </c>
      <c r="V186" s="4" t="str">
        <f>IFERROR(VLOOKUP(A186,#REF!,42,0),"--")</f>
        <v>--</v>
      </c>
      <c r="W186" s="4" t="str">
        <f>IFERROR(VLOOKUP(A186,#REF!,41,0),"--")</f>
        <v>--</v>
      </c>
      <c r="X186" s="4" t="str">
        <f>IFERROR(VLOOKUP(A186,#REF!,42,0),"--")</f>
        <v>--</v>
      </c>
      <c r="Y186" s="4" t="str">
        <f>IFERROR(VLOOKUP(A186,#REF!,41,0),"--")</f>
        <v>--</v>
      </c>
      <c r="Z186" s="4" t="str">
        <f>IFERROR(VLOOKUP(A186,#REF!,42,0),"--")</f>
        <v>--</v>
      </c>
      <c r="AA186" s="4">
        <f t="shared" si="6"/>
        <v>0</v>
      </c>
      <c r="AB186" s="4">
        <f t="shared" si="7"/>
        <v>0</v>
      </c>
      <c r="AC186" s="8" t="str">
        <f>IFERROR(VLOOKUP(A186,January!$A:$AR,44,0),"--")</f>
        <v>--</v>
      </c>
      <c r="AD186" s="8" t="str">
        <f>IFERROR(VLOOKUP(A186,#REF!,44,0),"--")</f>
        <v>--</v>
      </c>
      <c r="AE186" s="8" t="str">
        <f>IFERROR(VLOOKUP(A186,#REF!,44,0),"--")</f>
        <v>--</v>
      </c>
      <c r="AF186" s="8" t="str">
        <f>IFERROR(VLOOKUP(A186,#REF!,44,0),"--")</f>
        <v>--</v>
      </c>
      <c r="AG186" s="8" t="str">
        <f>IFERROR(VLOOKUP(A186,#REF!,44,0),"--")</f>
        <v>--</v>
      </c>
      <c r="AH186" s="8" t="str">
        <f>IFERROR(VLOOKUP(A186,#REF!,44,0),"--")</f>
        <v>--</v>
      </c>
      <c r="AI186" s="8" t="str">
        <f>IFERROR(VLOOKUP(A186,#REF!,44,0),"--")</f>
        <v>--</v>
      </c>
      <c r="AJ186" s="8" t="str">
        <f>IFERROR(VLOOKUP(A186,#REF!,44,0),"--")</f>
        <v>--</v>
      </c>
      <c r="AK186" s="8" t="str">
        <f>IFERROR(VLOOKUP(A186,#REF!,44,0),"--")</f>
        <v>--</v>
      </c>
      <c r="AL186" s="8" t="str">
        <f>IFERROR(VLOOKUP(A186,#REF!,44,0),"--")</f>
        <v>--</v>
      </c>
      <c r="AM186" s="8" t="str">
        <f>IFERROR(VLOOKUP(A186,#REF!,44,0),"--")</f>
        <v>--</v>
      </c>
      <c r="AN186" s="8" t="str">
        <f>IFERROR(VLOOKUP(A186,#REF!,44,0),"--")</f>
        <v>--</v>
      </c>
      <c r="AO186" s="8">
        <f t="shared" si="8"/>
        <v>0</v>
      </c>
    </row>
    <row r="187" spans="1:41" x14ac:dyDescent="0.2">
      <c r="A187" s="4" t="s">
        <v>200</v>
      </c>
      <c r="B187" s="4" t="str">
        <f>IFERROR(VLOOKUP(A187,'Validation List'!$A:$O,10,0),"--")</f>
        <v>--</v>
      </c>
      <c r="C187" s="4" t="str">
        <f>IFERROR(VLOOKUP(A187,January!$A:$AS,41,0),"--")</f>
        <v>--</v>
      </c>
      <c r="D187" s="4" t="str">
        <f>IFERROR(VLOOKUP(A187,January!$A:$AS,42,0),"--")</f>
        <v>--</v>
      </c>
      <c r="E187" s="4" t="str">
        <f>IFERROR(VLOOKUP(A187,#REF!,41,0),"--")</f>
        <v>--</v>
      </c>
      <c r="F187" s="4" t="str">
        <f>IFERROR(VLOOKUP(A187,#REF!,42,0),"--")</f>
        <v>--</v>
      </c>
      <c r="G187" s="4" t="str">
        <f>IFERROR(VLOOKUP(A187,#REF!,41,0),"--")</f>
        <v>--</v>
      </c>
      <c r="H187" s="4" t="str">
        <f>IFERROR(VLOOKUP(A187,#REF!,42,0),"--")</f>
        <v>--</v>
      </c>
      <c r="I187" s="4" t="str">
        <f>IFERROR(VLOOKUP(A187,#REF!,41,0),"--")</f>
        <v>--</v>
      </c>
      <c r="J187" s="4" t="str">
        <f>IFERROR(VLOOKUP(A187,#REF!,42,0),"--")</f>
        <v>--</v>
      </c>
      <c r="K187" s="4" t="str">
        <f>IFERROR(VLOOKUP(A187,#REF!,41,0),"--")</f>
        <v>--</v>
      </c>
      <c r="L187" s="4" t="str">
        <f>IFERROR(VLOOKUP(A187,#REF!,42,0),"--")</f>
        <v>--</v>
      </c>
      <c r="M187" s="4" t="str">
        <f>IFERROR(VLOOKUP(A187,#REF!,41,0),"--")</f>
        <v>--</v>
      </c>
      <c r="N187" s="4" t="str">
        <f>IFERROR(VLOOKUP(A187,#REF!,42,0),"--")</f>
        <v>--</v>
      </c>
      <c r="O187" s="4" t="str">
        <f>IFERROR(VLOOKUP(A187,#REF!,41,0),"--")</f>
        <v>--</v>
      </c>
      <c r="P187" s="4" t="str">
        <f>IFERROR(VLOOKUP(A187,#REF!,42,0),"--")</f>
        <v>--</v>
      </c>
      <c r="Q187" s="4" t="str">
        <f>IFERROR(VLOOKUP(A187,#REF!,41,0),"--")</f>
        <v>--</v>
      </c>
      <c r="R187" s="4" t="str">
        <f>IFERROR(VLOOKUP(A187,#REF!,42,0),"--")</f>
        <v>--</v>
      </c>
      <c r="S187" s="4" t="str">
        <f>IFERROR(VLOOKUP(A187,#REF!,41,0),"--")</f>
        <v>--</v>
      </c>
      <c r="T187" s="4" t="str">
        <f>IFERROR(VLOOKUP(A187,#REF!,42,0),"--")</f>
        <v>--</v>
      </c>
      <c r="U187" s="4" t="str">
        <f>IFERROR(VLOOKUP(A187,#REF!,41,0),"--")</f>
        <v>--</v>
      </c>
      <c r="V187" s="4" t="str">
        <f>IFERROR(VLOOKUP(A187,#REF!,42,0),"--")</f>
        <v>--</v>
      </c>
      <c r="W187" s="4" t="str">
        <f>IFERROR(VLOOKUP(A187,#REF!,41,0),"--")</f>
        <v>--</v>
      </c>
      <c r="X187" s="4" t="str">
        <f>IFERROR(VLOOKUP(A187,#REF!,42,0),"--")</f>
        <v>--</v>
      </c>
      <c r="Y187" s="4" t="str">
        <f>IFERROR(VLOOKUP(A187,#REF!,41,0),"--")</f>
        <v>--</v>
      </c>
      <c r="Z187" s="4" t="str">
        <f>IFERROR(VLOOKUP(A187,#REF!,42,0),"--")</f>
        <v>--</v>
      </c>
      <c r="AA187" s="4">
        <f t="shared" si="6"/>
        <v>0</v>
      </c>
      <c r="AB187" s="4">
        <f t="shared" si="7"/>
        <v>0</v>
      </c>
      <c r="AC187" s="8" t="str">
        <f>IFERROR(VLOOKUP(A187,January!$A:$AR,44,0),"--")</f>
        <v>--</v>
      </c>
      <c r="AD187" s="8" t="str">
        <f>IFERROR(VLOOKUP(A187,#REF!,44,0),"--")</f>
        <v>--</v>
      </c>
      <c r="AE187" s="8" t="str">
        <f>IFERROR(VLOOKUP(A187,#REF!,44,0),"--")</f>
        <v>--</v>
      </c>
      <c r="AF187" s="8" t="str">
        <f>IFERROR(VLOOKUP(A187,#REF!,44,0),"--")</f>
        <v>--</v>
      </c>
      <c r="AG187" s="8" t="str">
        <f>IFERROR(VLOOKUP(A187,#REF!,44,0),"--")</f>
        <v>--</v>
      </c>
      <c r="AH187" s="8" t="str">
        <f>IFERROR(VLOOKUP(A187,#REF!,44,0),"--")</f>
        <v>--</v>
      </c>
      <c r="AI187" s="8" t="str">
        <f>IFERROR(VLOOKUP(A187,#REF!,44,0),"--")</f>
        <v>--</v>
      </c>
      <c r="AJ187" s="8" t="str">
        <f>IFERROR(VLOOKUP(A187,#REF!,44,0),"--")</f>
        <v>--</v>
      </c>
      <c r="AK187" s="8" t="str">
        <f>IFERROR(VLOOKUP(A187,#REF!,44,0),"--")</f>
        <v>--</v>
      </c>
      <c r="AL187" s="8" t="str">
        <f>IFERROR(VLOOKUP(A187,#REF!,44,0),"--")</f>
        <v>--</v>
      </c>
      <c r="AM187" s="8" t="str">
        <f>IFERROR(VLOOKUP(A187,#REF!,44,0),"--")</f>
        <v>--</v>
      </c>
      <c r="AN187" s="8" t="str">
        <f>IFERROR(VLOOKUP(A187,#REF!,44,0),"--")</f>
        <v>--</v>
      </c>
      <c r="AO187" s="8">
        <f t="shared" si="8"/>
        <v>0</v>
      </c>
    </row>
    <row r="188" spans="1:41" x14ac:dyDescent="0.2">
      <c r="A188" s="4" t="s">
        <v>201</v>
      </c>
      <c r="B188" s="4" t="str">
        <f>IFERROR(VLOOKUP(A188,'Validation List'!$A:$O,10,0),"--")</f>
        <v>--</v>
      </c>
      <c r="C188" s="4" t="str">
        <f>IFERROR(VLOOKUP(A188,January!$A:$AS,41,0),"--")</f>
        <v>--</v>
      </c>
      <c r="D188" s="4" t="str">
        <f>IFERROR(VLOOKUP(A188,January!$A:$AS,42,0),"--")</f>
        <v>--</v>
      </c>
      <c r="E188" s="4" t="str">
        <f>IFERROR(VLOOKUP(A188,#REF!,41,0),"--")</f>
        <v>--</v>
      </c>
      <c r="F188" s="4" t="str">
        <f>IFERROR(VLOOKUP(A188,#REF!,42,0),"--")</f>
        <v>--</v>
      </c>
      <c r="G188" s="4" t="str">
        <f>IFERROR(VLOOKUP(A188,#REF!,41,0),"--")</f>
        <v>--</v>
      </c>
      <c r="H188" s="4" t="str">
        <f>IFERROR(VLOOKUP(A188,#REF!,42,0),"--")</f>
        <v>--</v>
      </c>
      <c r="I188" s="4" t="str">
        <f>IFERROR(VLOOKUP(A188,#REF!,41,0),"--")</f>
        <v>--</v>
      </c>
      <c r="J188" s="4" t="str">
        <f>IFERROR(VLOOKUP(A188,#REF!,42,0),"--")</f>
        <v>--</v>
      </c>
      <c r="K188" s="4" t="str">
        <f>IFERROR(VLOOKUP(A188,#REF!,41,0),"--")</f>
        <v>--</v>
      </c>
      <c r="L188" s="4" t="str">
        <f>IFERROR(VLOOKUP(A188,#REF!,42,0),"--")</f>
        <v>--</v>
      </c>
      <c r="M188" s="4" t="str">
        <f>IFERROR(VLOOKUP(A188,#REF!,41,0),"--")</f>
        <v>--</v>
      </c>
      <c r="N188" s="4" t="str">
        <f>IFERROR(VLOOKUP(A188,#REF!,42,0),"--")</f>
        <v>--</v>
      </c>
      <c r="O188" s="4" t="str">
        <f>IFERROR(VLOOKUP(A188,#REF!,41,0),"--")</f>
        <v>--</v>
      </c>
      <c r="P188" s="4" t="str">
        <f>IFERROR(VLOOKUP(A188,#REF!,42,0),"--")</f>
        <v>--</v>
      </c>
      <c r="Q188" s="4" t="str">
        <f>IFERROR(VLOOKUP(A188,#REF!,41,0),"--")</f>
        <v>--</v>
      </c>
      <c r="R188" s="4" t="str">
        <f>IFERROR(VLOOKUP(A188,#REF!,42,0),"--")</f>
        <v>--</v>
      </c>
      <c r="S188" s="4" t="str">
        <f>IFERROR(VLOOKUP(A188,#REF!,41,0),"--")</f>
        <v>--</v>
      </c>
      <c r="T188" s="4" t="str">
        <f>IFERROR(VLOOKUP(A188,#REF!,42,0),"--")</f>
        <v>--</v>
      </c>
      <c r="U188" s="4" t="str">
        <f>IFERROR(VLOOKUP(A188,#REF!,41,0),"--")</f>
        <v>--</v>
      </c>
      <c r="V188" s="4" t="str">
        <f>IFERROR(VLOOKUP(A188,#REF!,42,0),"--")</f>
        <v>--</v>
      </c>
      <c r="W188" s="4" t="str">
        <f>IFERROR(VLOOKUP(A188,#REF!,41,0),"--")</f>
        <v>--</v>
      </c>
      <c r="X188" s="4" t="str">
        <f>IFERROR(VLOOKUP(A188,#REF!,42,0),"--")</f>
        <v>--</v>
      </c>
      <c r="Y188" s="4" t="str">
        <f>IFERROR(VLOOKUP(A188,#REF!,41,0),"--")</f>
        <v>--</v>
      </c>
      <c r="Z188" s="4" t="str">
        <f>IFERROR(VLOOKUP(A188,#REF!,42,0),"--")</f>
        <v>--</v>
      </c>
      <c r="AA188" s="4">
        <f t="shared" si="6"/>
        <v>0</v>
      </c>
      <c r="AB188" s="4">
        <f t="shared" si="7"/>
        <v>0</v>
      </c>
      <c r="AC188" s="8" t="str">
        <f>IFERROR(VLOOKUP(A188,January!$A:$AR,44,0),"--")</f>
        <v>--</v>
      </c>
      <c r="AD188" s="8" t="str">
        <f>IFERROR(VLOOKUP(A188,#REF!,44,0),"--")</f>
        <v>--</v>
      </c>
      <c r="AE188" s="8" t="str">
        <f>IFERROR(VLOOKUP(A188,#REF!,44,0),"--")</f>
        <v>--</v>
      </c>
      <c r="AF188" s="8" t="str">
        <f>IFERROR(VLOOKUP(A188,#REF!,44,0),"--")</f>
        <v>--</v>
      </c>
      <c r="AG188" s="8" t="str">
        <f>IFERROR(VLOOKUP(A188,#REF!,44,0),"--")</f>
        <v>--</v>
      </c>
      <c r="AH188" s="8" t="str">
        <f>IFERROR(VLOOKUP(A188,#REF!,44,0),"--")</f>
        <v>--</v>
      </c>
      <c r="AI188" s="8" t="str">
        <f>IFERROR(VLOOKUP(A188,#REF!,44,0),"--")</f>
        <v>--</v>
      </c>
      <c r="AJ188" s="8" t="str">
        <f>IFERROR(VLOOKUP(A188,#REF!,44,0),"--")</f>
        <v>--</v>
      </c>
      <c r="AK188" s="8" t="str">
        <f>IFERROR(VLOOKUP(A188,#REF!,44,0),"--")</f>
        <v>--</v>
      </c>
      <c r="AL188" s="8" t="str">
        <f>IFERROR(VLOOKUP(A188,#REF!,44,0),"--")</f>
        <v>--</v>
      </c>
      <c r="AM188" s="8" t="str">
        <f>IFERROR(VLOOKUP(A188,#REF!,44,0),"--")</f>
        <v>--</v>
      </c>
      <c r="AN188" s="8" t="str">
        <f>IFERROR(VLOOKUP(A188,#REF!,44,0),"--")</f>
        <v>--</v>
      </c>
      <c r="AO188" s="8">
        <f t="shared" si="8"/>
        <v>0</v>
      </c>
    </row>
    <row r="189" spans="1:41" x14ac:dyDescent="0.2">
      <c r="A189" s="4" t="s">
        <v>202</v>
      </c>
      <c r="B189" s="4" t="str">
        <f>IFERROR(VLOOKUP(A189,'Validation List'!$A:$O,10,0),"--")</f>
        <v>--</v>
      </c>
      <c r="C189" s="4" t="str">
        <f>IFERROR(VLOOKUP(A189,January!$A:$AS,41,0),"--")</f>
        <v>--</v>
      </c>
      <c r="D189" s="4" t="str">
        <f>IFERROR(VLOOKUP(A189,January!$A:$AS,42,0),"--")</f>
        <v>--</v>
      </c>
      <c r="E189" s="4" t="str">
        <f>IFERROR(VLOOKUP(A189,#REF!,41,0),"--")</f>
        <v>--</v>
      </c>
      <c r="F189" s="4" t="str">
        <f>IFERROR(VLOOKUP(A189,#REF!,42,0),"--")</f>
        <v>--</v>
      </c>
      <c r="G189" s="4" t="str">
        <f>IFERROR(VLOOKUP(A189,#REF!,41,0),"--")</f>
        <v>--</v>
      </c>
      <c r="H189" s="4" t="str">
        <f>IFERROR(VLOOKUP(A189,#REF!,42,0),"--")</f>
        <v>--</v>
      </c>
      <c r="I189" s="4" t="str">
        <f>IFERROR(VLOOKUP(A189,#REF!,41,0),"--")</f>
        <v>--</v>
      </c>
      <c r="J189" s="4" t="str">
        <f>IFERROR(VLOOKUP(A189,#REF!,42,0),"--")</f>
        <v>--</v>
      </c>
      <c r="K189" s="4" t="str">
        <f>IFERROR(VLOOKUP(A189,#REF!,41,0),"--")</f>
        <v>--</v>
      </c>
      <c r="L189" s="4" t="str">
        <f>IFERROR(VLOOKUP(A189,#REF!,42,0),"--")</f>
        <v>--</v>
      </c>
      <c r="M189" s="4" t="str">
        <f>IFERROR(VLOOKUP(A189,#REF!,41,0),"--")</f>
        <v>--</v>
      </c>
      <c r="N189" s="4" t="str">
        <f>IFERROR(VLOOKUP(A189,#REF!,42,0),"--")</f>
        <v>--</v>
      </c>
      <c r="O189" s="4" t="str">
        <f>IFERROR(VLOOKUP(A189,#REF!,41,0),"--")</f>
        <v>--</v>
      </c>
      <c r="P189" s="4" t="str">
        <f>IFERROR(VLOOKUP(A189,#REF!,42,0),"--")</f>
        <v>--</v>
      </c>
      <c r="Q189" s="4" t="str">
        <f>IFERROR(VLOOKUP(A189,#REF!,41,0),"--")</f>
        <v>--</v>
      </c>
      <c r="R189" s="4" t="str">
        <f>IFERROR(VLOOKUP(A189,#REF!,42,0),"--")</f>
        <v>--</v>
      </c>
      <c r="S189" s="4" t="str">
        <f>IFERROR(VLOOKUP(A189,#REF!,41,0),"--")</f>
        <v>--</v>
      </c>
      <c r="T189" s="4" t="str">
        <f>IFERROR(VLOOKUP(A189,#REF!,42,0),"--")</f>
        <v>--</v>
      </c>
      <c r="U189" s="4" t="str">
        <f>IFERROR(VLOOKUP(A189,#REF!,41,0),"--")</f>
        <v>--</v>
      </c>
      <c r="V189" s="4" t="str">
        <f>IFERROR(VLOOKUP(A189,#REF!,42,0),"--")</f>
        <v>--</v>
      </c>
      <c r="W189" s="4" t="str">
        <f>IFERROR(VLOOKUP(A189,#REF!,41,0),"--")</f>
        <v>--</v>
      </c>
      <c r="X189" s="4" t="str">
        <f>IFERROR(VLOOKUP(A189,#REF!,42,0),"--")</f>
        <v>--</v>
      </c>
      <c r="Y189" s="4" t="str">
        <f>IFERROR(VLOOKUP(A189,#REF!,41,0),"--")</f>
        <v>--</v>
      </c>
      <c r="Z189" s="4" t="str">
        <f>IFERROR(VLOOKUP(A189,#REF!,42,0),"--")</f>
        <v>--</v>
      </c>
      <c r="AA189" s="4">
        <f t="shared" si="6"/>
        <v>0</v>
      </c>
      <c r="AB189" s="4">
        <f t="shared" si="7"/>
        <v>0</v>
      </c>
      <c r="AC189" s="8" t="str">
        <f>IFERROR(VLOOKUP(A189,January!$A:$AR,44,0),"--")</f>
        <v>--</v>
      </c>
      <c r="AD189" s="8" t="str">
        <f>IFERROR(VLOOKUP(A189,#REF!,44,0),"--")</f>
        <v>--</v>
      </c>
      <c r="AE189" s="8" t="str">
        <f>IFERROR(VLOOKUP(A189,#REF!,44,0),"--")</f>
        <v>--</v>
      </c>
      <c r="AF189" s="8" t="str">
        <f>IFERROR(VLOOKUP(A189,#REF!,44,0),"--")</f>
        <v>--</v>
      </c>
      <c r="AG189" s="8" t="str">
        <f>IFERROR(VLOOKUP(A189,#REF!,44,0),"--")</f>
        <v>--</v>
      </c>
      <c r="AH189" s="8" t="str">
        <f>IFERROR(VLOOKUP(A189,#REF!,44,0),"--")</f>
        <v>--</v>
      </c>
      <c r="AI189" s="8" t="str">
        <f>IFERROR(VLOOKUP(A189,#REF!,44,0),"--")</f>
        <v>--</v>
      </c>
      <c r="AJ189" s="8" t="str">
        <f>IFERROR(VLOOKUP(A189,#REF!,44,0),"--")</f>
        <v>--</v>
      </c>
      <c r="AK189" s="8" t="str">
        <f>IFERROR(VLOOKUP(A189,#REF!,44,0),"--")</f>
        <v>--</v>
      </c>
      <c r="AL189" s="8" t="str">
        <f>IFERROR(VLOOKUP(A189,#REF!,44,0),"--")</f>
        <v>--</v>
      </c>
      <c r="AM189" s="8" t="str">
        <f>IFERROR(VLOOKUP(A189,#REF!,44,0),"--")</f>
        <v>--</v>
      </c>
      <c r="AN189" s="8" t="str">
        <f>IFERROR(VLOOKUP(A189,#REF!,44,0),"--")</f>
        <v>--</v>
      </c>
      <c r="AO189" s="8">
        <f t="shared" si="8"/>
        <v>0</v>
      </c>
    </row>
    <row r="190" spans="1:41" x14ac:dyDescent="0.2">
      <c r="A190" s="4" t="s">
        <v>203</v>
      </c>
      <c r="B190" s="4" t="str">
        <f>IFERROR(VLOOKUP(A190,'Validation List'!$A:$O,10,0),"--")</f>
        <v>--</v>
      </c>
      <c r="C190" s="4" t="str">
        <f>IFERROR(VLOOKUP(A190,January!$A:$AS,41,0),"--")</f>
        <v>--</v>
      </c>
      <c r="D190" s="4" t="str">
        <f>IFERROR(VLOOKUP(A190,January!$A:$AS,42,0),"--")</f>
        <v>--</v>
      </c>
      <c r="E190" s="4" t="str">
        <f>IFERROR(VLOOKUP(A190,#REF!,41,0),"--")</f>
        <v>--</v>
      </c>
      <c r="F190" s="4" t="str">
        <f>IFERROR(VLOOKUP(A190,#REF!,42,0),"--")</f>
        <v>--</v>
      </c>
      <c r="G190" s="4" t="str">
        <f>IFERROR(VLOOKUP(A190,#REF!,41,0),"--")</f>
        <v>--</v>
      </c>
      <c r="H190" s="4" t="str">
        <f>IFERROR(VLOOKUP(A190,#REF!,42,0),"--")</f>
        <v>--</v>
      </c>
      <c r="I190" s="4" t="str">
        <f>IFERROR(VLOOKUP(A190,#REF!,41,0),"--")</f>
        <v>--</v>
      </c>
      <c r="J190" s="4" t="str">
        <f>IFERROR(VLOOKUP(A190,#REF!,42,0),"--")</f>
        <v>--</v>
      </c>
      <c r="K190" s="4" t="str">
        <f>IFERROR(VLOOKUP(A190,#REF!,41,0),"--")</f>
        <v>--</v>
      </c>
      <c r="L190" s="4" t="str">
        <f>IFERROR(VLOOKUP(A190,#REF!,42,0),"--")</f>
        <v>--</v>
      </c>
      <c r="M190" s="4" t="str">
        <f>IFERROR(VLOOKUP(A190,#REF!,41,0),"--")</f>
        <v>--</v>
      </c>
      <c r="N190" s="4" t="str">
        <f>IFERROR(VLOOKUP(A190,#REF!,42,0),"--")</f>
        <v>--</v>
      </c>
      <c r="O190" s="4" t="str">
        <f>IFERROR(VLOOKUP(A190,#REF!,41,0),"--")</f>
        <v>--</v>
      </c>
      <c r="P190" s="4" t="str">
        <f>IFERROR(VLOOKUP(A190,#REF!,42,0),"--")</f>
        <v>--</v>
      </c>
      <c r="Q190" s="4" t="str">
        <f>IFERROR(VLOOKUP(A190,#REF!,41,0),"--")</f>
        <v>--</v>
      </c>
      <c r="R190" s="4" t="str">
        <f>IFERROR(VLOOKUP(A190,#REF!,42,0),"--")</f>
        <v>--</v>
      </c>
      <c r="S190" s="4" t="str">
        <f>IFERROR(VLOOKUP(A190,#REF!,41,0),"--")</f>
        <v>--</v>
      </c>
      <c r="T190" s="4" t="str">
        <f>IFERROR(VLOOKUP(A190,#REF!,42,0),"--")</f>
        <v>--</v>
      </c>
      <c r="U190" s="4" t="str">
        <f>IFERROR(VLOOKUP(A190,#REF!,41,0),"--")</f>
        <v>--</v>
      </c>
      <c r="V190" s="4" t="str">
        <f>IFERROR(VLOOKUP(A190,#REF!,42,0),"--")</f>
        <v>--</v>
      </c>
      <c r="W190" s="4" t="str">
        <f>IFERROR(VLOOKUP(A190,#REF!,41,0),"--")</f>
        <v>--</v>
      </c>
      <c r="X190" s="4" t="str">
        <f>IFERROR(VLOOKUP(A190,#REF!,42,0),"--")</f>
        <v>--</v>
      </c>
      <c r="Y190" s="4" t="str">
        <f>IFERROR(VLOOKUP(A190,#REF!,41,0),"--")</f>
        <v>--</v>
      </c>
      <c r="Z190" s="4" t="str">
        <f>IFERROR(VLOOKUP(A190,#REF!,42,0),"--")</f>
        <v>--</v>
      </c>
      <c r="AA190" s="4">
        <f t="shared" si="6"/>
        <v>0</v>
      </c>
      <c r="AB190" s="4">
        <f t="shared" si="7"/>
        <v>0</v>
      </c>
      <c r="AC190" s="8" t="str">
        <f>IFERROR(VLOOKUP(A190,January!$A:$AR,44,0),"--")</f>
        <v>--</v>
      </c>
      <c r="AD190" s="8" t="str">
        <f>IFERROR(VLOOKUP(A190,#REF!,44,0),"--")</f>
        <v>--</v>
      </c>
      <c r="AE190" s="8" t="str">
        <f>IFERROR(VLOOKUP(A190,#REF!,44,0),"--")</f>
        <v>--</v>
      </c>
      <c r="AF190" s="8" t="str">
        <f>IFERROR(VLOOKUP(A190,#REF!,44,0),"--")</f>
        <v>--</v>
      </c>
      <c r="AG190" s="8" t="str">
        <f>IFERROR(VLOOKUP(A190,#REF!,44,0),"--")</f>
        <v>--</v>
      </c>
      <c r="AH190" s="8" t="str">
        <f>IFERROR(VLOOKUP(A190,#REF!,44,0),"--")</f>
        <v>--</v>
      </c>
      <c r="AI190" s="8" t="str">
        <f>IFERROR(VLOOKUP(A190,#REF!,44,0),"--")</f>
        <v>--</v>
      </c>
      <c r="AJ190" s="8" t="str">
        <f>IFERROR(VLOOKUP(A190,#REF!,44,0),"--")</f>
        <v>--</v>
      </c>
      <c r="AK190" s="8" t="str">
        <f>IFERROR(VLOOKUP(A190,#REF!,44,0),"--")</f>
        <v>--</v>
      </c>
      <c r="AL190" s="8" t="str">
        <f>IFERROR(VLOOKUP(A190,#REF!,44,0),"--")</f>
        <v>--</v>
      </c>
      <c r="AM190" s="8" t="str">
        <f>IFERROR(VLOOKUP(A190,#REF!,44,0),"--")</f>
        <v>--</v>
      </c>
      <c r="AN190" s="8" t="str">
        <f>IFERROR(VLOOKUP(A190,#REF!,44,0),"--")</f>
        <v>--</v>
      </c>
      <c r="AO190" s="8">
        <f t="shared" si="8"/>
        <v>0</v>
      </c>
    </row>
    <row r="191" spans="1:41" x14ac:dyDescent="0.2">
      <c r="A191" s="4" t="s">
        <v>204</v>
      </c>
      <c r="B191" s="4" t="str">
        <f>IFERROR(VLOOKUP(A191,'Validation List'!$A:$O,10,0),"--")</f>
        <v>--</v>
      </c>
      <c r="C191" s="4" t="str">
        <f>IFERROR(VLOOKUP(A191,January!$A:$AS,41,0),"--")</f>
        <v>--</v>
      </c>
      <c r="D191" s="4" t="str">
        <f>IFERROR(VLOOKUP(A191,January!$A:$AS,42,0),"--")</f>
        <v>--</v>
      </c>
      <c r="E191" s="4" t="str">
        <f>IFERROR(VLOOKUP(A191,#REF!,41,0),"--")</f>
        <v>--</v>
      </c>
      <c r="F191" s="4" t="str">
        <f>IFERROR(VLOOKUP(A191,#REF!,42,0),"--")</f>
        <v>--</v>
      </c>
      <c r="G191" s="4" t="str">
        <f>IFERROR(VLOOKUP(A191,#REF!,41,0),"--")</f>
        <v>--</v>
      </c>
      <c r="H191" s="4" t="str">
        <f>IFERROR(VLOOKUP(A191,#REF!,42,0),"--")</f>
        <v>--</v>
      </c>
      <c r="I191" s="4" t="str">
        <f>IFERROR(VLOOKUP(A191,#REF!,41,0),"--")</f>
        <v>--</v>
      </c>
      <c r="J191" s="4" t="str">
        <f>IFERROR(VLOOKUP(A191,#REF!,42,0),"--")</f>
        <v>--</v>
      </c>
      <c r="K191" s="4" t="str">
        <f>IFERROR(VLOOKUP(A191,#REF!,41,0),"--")</f>
        <v>--</v>
      </c>
      <c r="L191" s="4" t="str">
        <f>IFERROR(VLOOKUP(A191,#REF!,42,0),"--")</f>
        <v>--</v>
      </c>
      <c r="M191" s="4" t="str">
        <f>IFERROR(VLOOKUP(A191,#REF!,41,0),"--")</f>
        <v>--</v>
      </c>
      <c r="N191" s="4" t="str">
        <f>IFERROR(VLOOKUP(A191,#REF!,42,0),"--")</f>
        <v>--</v>
      </c>
      <c r="O191" s="4" t="str">
        <f>IFERROR(VLOOKUP(A191,#REF!,41,0),"--")</f>
        <v>--</v>
      </c>
      <c r="P191" s="4" t="str">
        <f>IFERROR(VLOOKUP(A191,#REF!,42,0),"--")</f>
        <v>--</v>
      </c>
      <c r="Q191" s="4" t="str">
        <f>IFERROR(VLOOKUP(A191,#REF!,41,0),"--")</f>
        <v>--</v>
      </c>
      <c r="R191" s="4" t="str">
        <f>IFERROR(VLOOKUP(A191,#REF!,42,0),"--")</f>
        <v>--</v>
      </c>
      <c r="S191" s="4" t="str">
        <f>IFERROR(VLOOKUP(A191,#REF!,41,0),"--")</f>
        <v>--</v>
      </c>
      <c r="T191" s="4" t="str">
        <f>IFERROR(VLOOKUP(A191,#REF!,42,0),"--")</f>
        <v>--</v>
      </c>
      <c r="U191" s="4" t="str">
        <f>IFERROR(VLOOKUP(A191,#REF!,41,0),"--")</f>
        <v>--</v>
      </c>
      <c r="V191" s="4" t="str">
        <f>IFERROR(VLOOKUP(A191,#REF!,42,0),"--")</f>
        <v>--</v>
      </c>
      <c r="W191" s="4" t="str">
        <f>IFERROR(VLOOKUP(A191,#REF!,41,0),"--")</f>
        <v>--</v>
      </c>
      <c r="X191" s="4" t="str">
        <f>IFERROR(VLOOKUP(A191,#REF!,42,0),"--")</f>
        <v>--</v>
      </c>
      <c r="Y191" s="4" t="str">
        <f>IFERROR(VLOOKUP(A191,#REF!,41,0),"--")</f>
        <v>--</v>
      </c>
      <c r="Z191" s="4" t="str">
        <f>IFERROR(VLOOKUP(A191,#REF!,42,0),"--")</f>
        <v>--</v>
      </c>
      <c r="AA191" s="4">
        <f t="shared" si="6"/>
        <v>0</v>
      </c>
      <c r="AB191" s="4">
        <f t="shared" si="7"/>
        <v>0</v>
      </c>
      <c r="AC191" s="8" t="str">
        <f>IFERROR(VLOOKUP(A191,January!$A:$AR,44,0),"--")</f>
        <v>--</v>
      </c>
      <c r="AD191" s="8" t="str">
        <f>IFERROR(VLOOKUP(A191,#REF!,44,0),"--")</f>
        <v>--</v>
      </c>
      <c r="AE191" s="8" t="str">
        <f>IFERROR(VLOOKUP(A191,#REF!,44,0),"--")</f>
        <v>--</v>
      </c>
      <c r="AF191" s="8" t="str">
        <f>IFERROR(VLOOKUP(A191,#REF!,44,0),"--")</f>
        <v>--</v>
      </c>
      <c r="AG191" s="8" t="str">
        <f>IFERROR(VLOOKUP(A191,#REF!,44,0),"--")</f>
        <v>--</v>
      </c>
      <c r="AH191" s="8" t="str">
        <f>IFERROR(VLOOKUP(A191,#REF!,44,0),"--")</f>
        <v>--</v>
      </c>
      <c r="AI191" s="8" t="str">
        <f>IFERROR(VLOOKUP(A191,#REF!,44,0),"--")</f>
        <v>--</v>
      </c>
      <c r="AJ191" s="8" t="str">
        <f>IFERROR(VLOOKUP(A191,#REF!,44,0),"--")</f>
        <v>--</v>
      </c>
      <c r="AK191" s="8" t="str">
        <f>IFERROR(VLOOKUP(A191,#REF!,44,0),"--")</f>
        <v>--</v>
      </c>
      <c r="AL191" s="8" t="str">
        <f>IFERROR(VLOOKUP(A191,#REF!,44,0),"--")</f>
        <v>--</v>
      </c>
      <c r="AM191" s="8" t="str">
        <f>IFERROR(VLOOKUP(A191,#REF!,44,0),"--")</f>
        <v>--</v>
      </c>
      <c r="AN191" s="8" t="str">
        <f>IFERROR(VLOOKUP(A191,#REF!,44,0),"--")</f>
        <v>--</v>
      </c>
      <c r="AO191" s="8">
        <f t="shared" si="8"/>
        <v>0</v>
      </c>
    </row>
    <row r="192" spans="1:41" x14ac:dyDescent="0.2">
      <c r="A192" s="4" t="s">
        <v>205</v>
      </c>
      <c r="B192" s="4" t="str">
        <f>IFERROR(VLOOKUP(A192,'Validation List'!$A:$O,10,0),"--")</f>
        <v>--</v>
      </c>
      <c r="C192" s="4" t="str">
        <f>IFERROR(VLOOKUP(A192,January!$A:$AS,41,0),"--")</f>
        <v>--</v>
      </c>
      <c r="D192" s="4" t="str">
        <f>IFERROR(VLOOKUP(A192,January!$A:$AS,42,0),"--")</f>
        <v>--</v>
      </c>
      <c r="E192" s="4" t="str">
        <f>IFERROR(VLOOKUP(A192,#REF!,41,0),"--")</f>
        <v>--</v>
      </c>
      <c r="F192" s="4" t="str">
        <f>IFERROR(VLOOKUP(A192,#REF!,42,0),"--")</f>
        <v>--</v>
      </c>
      <c r="G192" s="4" t="str">
        <f>IFERROR(VLOOKUP(A192,#REF!,41,0),"--")</f>
        <v>--</v>
      </c>
      <c r="H192" s="4" t="str">
        <f>IFERROR(VLOOKUP(A192,#REF!,42,0),"--")</f>
        <v>--</v>
      </c>
      <c r="I192" s="4" t="str">
        <f>IFERROR(VLOOKUP(A192,#REF!,41,0),"--")</f>
        <v>--</v>
      </c>
      <c r="J192" s="4" t="str">
        <f>IFERROR(VLOOKUP(A192,#REF!,42,0),"--")</f>
        <v>--</v>
      </c>
      <c r="K192" s="4" t="str">
        <f>IFERROR(VLOOKUP(A192,#REF!,41,0),"--")</f>
        <v>--</v>
      </c>
      <c r="L192" s="4" t="str">
        <f>IFERROR(VLOOKUP(A192,#REF!,42,0),"--")</f>
        <v>--</v>
      </c>
      <c r="M192" s="4" t="str">
        <f>IFERROR(VLOOKUP(A192,#REF!,41,0),"--")</f>
        <v>--</v>
      </c>
      <c r="N192" s="4" t="str">
        <f>IFERROR(VLOOKUP(A192,#REF!,42,0),"--")</f>
        <v>--</v>
      </c>
      <c r="O192" s="4" t="str">
        <f>IFERROR(VLOOKUP(A192,#REF!,41,0),"--")</f>
        <v>--</v>
      </c>
      <c r="P192" s="4" t="str">
        <f>IFERROR(VLOOKUP(A192,#REF!,42,0),"--")</f>
        <v>--</v>
      </c>
      <c r="Q192" s="4" t="str">
        <f>IFERROR(VLOOKUP(A192,#REF!,41,0),"--")</f>
        <v>--</v>
      </c>
      <c r="R192" s="4" t="str">
        <f>IFERROR(VLOOKUP(A192,#REF!,42,0),"--")</f>
        <v>--</v>
      </c>
      <c r="S192" s="4" t="str">
        <f>IFERROR(VLOOKUP(A192,#REF!,41,0),"--")</f>
        <v>--</v>
      </c>
      <c r="T192" s="4" t="str">
        <f>IFERROR(VLOOKUP(A192,#REF!,42,0),"--")</f>
        <v>--</v>
      </c>
      <c r="U192" s="4" t="str">
        <f>IFERROR(VLOOKUP(A192,#REF!,41,0),"--")</f>
        <v>--</v>
      </c>
      <c r="V192" s="4" t="str">
        <f>IFERROR(VLOOKUP(A192,#REF!,42,0),"--")</f>
        <v>--</v>
      </c>
      <c r="W192" s="4" t="str">
        <f>IFERROR(VLOOKUP(A192,#REF!,41,0),"--")</f>
        <v>--</v>
      </c>
      <c r="X192" s="4" t="str">
        <f>IFERROR(VLOOKUP(A192,#REF!,42,0),"--")</f>
        <v>--</v>
      </c>
      <c r="Y192" s="4" t="str">
        <f>IFERROR(VLOOKUP(A192,#REF!,41,0),"--")</f>
        <v>--</v>
      </c>
      <c r="Z192" s="4" t="str">
        <f>IFERROR(VLOOKUP(A192,#REF!,42,0),"--")</f>
        <v>--</v>
      </c>
      <c r="AA192" s="4">
        <f t="shared" si="6"/>
        <v>0</v>
      </c>
      <c r="AB192" s="4">
        <f t="shared" si="7"/>
        <v>0</v>
      </c>
      <c r="AC192" s="8" t="str">
        <f>IFERROR(VLOOKUP(A192,January!$A:$AR,44,0),"--")</f>
        <v>--</v>
      </c>
      <c r="AD192" s="8" t="str">
        <f>IFERROR(VLOOKUP(A192,#REF!,44,0),"--")</f>
        <v>--</v>
      </c>
      <c r="AE192" s="8" t="str">
        <f>IFERROR(VLOOKUP(A192,#REF!,44,0),"--")</f>
        <v>--</v>
      </c>
      <c r="AF192" s="8" t="str">
        <f>IFERROR(VLOOKUP(A192,#REF!,44,0),"--")</f>
        <v>--</v>
      </c>
      <c r="AG192" s="8" t="str">
        <f>IFERROR(VLOOKUP(A192,#REF!,44,0),"--")</f>
        <v>--</v>
      </c>
      <c r="AH192" s="8" t="str">
        <f>IFERROR(VLOOKUP(A192,#REF!,44,0),"--")</f>
        <v>--</v>
      </c>
      <c r="AI192" s="8" t="str">
        <f>IFERROR(VLOOKUP(A192,#REF!,44,0),"--")</f>
        <v>--</v>
      </c>
      <c r="AJ192" s="8" t="str">
        <f>IFERROR(VLOOKUP(A192,#REF!,44,0),"--")</f>
        <v>--</v>
      </c>
      <c r="AK192" s="8" t="str">
        <f>IFERROR(VLOOKUP(A192,#REF!,44,0),"--")</f>
        <v>--</v>
      </c>
      <c r="AL192" s="8" t="str">
        <f>IFERROR(VLOOKUP(A192,#REF!,44,0),"--")</f>
        <v>--</v>
      </c>
      <c r="AM192" s="8" t="str">
        <f>IFERROR(VLOOKUP(A192,#REF!,44,0),"--")</f>
        <v>--</v>
      </c>
      <c r="AN192" s="8" t="str">
        <f>IFERROR(VLOOKUP(A192,#REF!,44,0),"--")</f>
        <v>--</v>
      </c>
      <c r="AO192" s="8">
        <f t="shared" si="8"/>
        <v>0</v>
      </c>
    </row>
    <row r="193" spans="1:41" x14ac:dyDescent="0.2">
      <c r="A193" s="4" t="s">
        <v>206</v>
      </c>
      <c r="B193" s="4" t="str">
        <f>IFERROR(VLOOKUP(A193,'Validation List'!$A:$O,10,0),"--")</f>
        <v>--</v>
      </c>
      <c r="C193" s="4" t="str">
        <f>IFERROR(VLOOKUP(A193,January!$A:$AS,41,0),"--")</f>
        <v>--</v>
      </c>
      <c r="D193" s="4" t="str">
        <f>IFERROR(VLOOKUP(A193,January!$A:$AS,42,0),"--")</f>
        <v>--</v>
      </c>
      <c r="E193" s="4" t="str">
        <f>IFERROR(VLOOKUP(A193,#REF!,41,0),"--")</f>
        <v>--</v>
      </c>
      <c r="F193" s="4" t="str">
        <f>IFERROR(VLOOKUP(A193,#REF!,42,0),"--")</f>
        <v>--</v>
      </c>
      <c r="G193" s="4" t="str">
        <f>IFERROR(VLOOKUP(A193,#REF!,41,0),"--")</f>
        <v>--</v>
      </c>
      <c r="H193" s="4" t="str">
        <f>IFERROR(VLOOKUP(A193,#REF!,42,0),"--")</f>
        <v>--</v>
      </c>
      <c r="I193" s="4" t="str">
        <f>IFERROR(VLOOKUP(A193,#REF!,41,0),"--")</f>
        <v>--</v>
      </c>
      <c r="J193" s="4" t="str">
        <f>IFERROR(VLOOKUP(A193,#REF!,42,0),"--")</f>
        <v>--</v>
      </c>
      <c r="K193" s="4" t="str">
        <f>IFERROR(VLOOKUP(A193,#REF!,41,0),"--")</f>
        <v>--</v>
      </c>
      <c r="L193" s="4" t="str">
        <f>IFERROR(VLOOKUP(A193,#REF!,42,0),"--")</f>
        <v>--</v>
      </c>
      <c r="M193" s="4" t="str">
        <f>IFERROR(VLOOKUP(A193,#REF!,41,0),"--")</f>
        <v>--</v>
      </c>
      <c r="N193" s="4" t="str">
        <f>IFERROR(VLOOKUP(A193,#REF!,42,0),"--")</f>
        <v>--</v>
      </c>
      <c r="O193" s="4" t="str">
        <f>IFERROR(VLOOKUP(A193,#REF!,41,0),"--")</f>
        <v>--</v>
      </c>
      <c r="P193" s="4" t="str">
        <f>IFERROR(VLOOKUP(A193,#REF!,42,0),"--")</f>
        <v>--</v>
      </c>
      <c r="Q193" s="4" t="str">
        <f>IFERROR(VLOOKUP(A193,#REF!,41,0),"--")</f>
        <v>--</v>
      </c>
      <c r="R193" s="4" t="str">
        <f>IFERROR(VLOOKUP(A193,#REF!,42,0),"--")</f>
        <v>--</v>
      </c>
      <c r="S193" s="4" t="str">
        <f>IFERROR(VLOOKUP(A193,#REF!,41,0),"--")</f>
        <v>--</v>
      </c>
      <c r="T193" s="4" t="str">
        <f>IFERROR(VLOOKUP(A193,#REF!,42,0),"--")</f>
        <v>--</v>
      </c>
      <c r="U193" s="4" t="str">
        <f>IFERROR(VLOOKUP(A193,#REF!,41,0),"--")</f>
        <v>--</v>
      </c>
      <c r="V193" s="4" t="str">
        <f>IFERROR(VLOOKUP(A193,#REF!,42,0),"--")</f>
        <v>--</v>
      </c>
      <c r="W193" s="4" t="str">
        <f>IFERROR(VLOOKUP(A193,#REF!,41,0),"--")</f>
        <v>--</v>
      </c>
      <c r="X193" s="4" t="str">
        <f>IFERROR(VLOOKUP(A193,#REF!,42,0),"--")</f>
        <v>--</v>
      </c>
      <c r="Y193" s="4" t="str">
        <f>IFERROR(VLOOKUP(A193,#REF!,41,0),"--")</f>
        <v>--</v>
      </c>
      <c r="Z193" s="4" t="str">
        <f>IFERROR(VLOOKUP(A193,#REF!,42,0),"--")</f>
        <v>--</v>
      </c>
      <c r="AA193" s="4">
        <f t="shared" si="6"/>
        <v>0</v>
      </c>
      <c r="AB193" s="4">
        <f t="shared" si="7"/>
        <v>0</v>
      </c>
      <c r="AC193" s="8" t="str">
        <f>IFERROR(VLOOKUP(A193,January!$A:$AR,44,0),"--")</f>
        <v>--</v>
      </c>
      <c r="AD193" s="8" t="str">
        <f>IFERROR(VLOOKUP(A193,#REF!,44,0),"--")</f>
        <v>--</v>
      </c>
      <c r="AE193" s="8" t="str">
        <f>IFERROR(VLOOKUP(A193,#REF!,44,0),"--")</f>
        <v>--</v>
      </c>
      <c r="AF193" s="8" t="str">
        <f>IFERROR(VLOOKUP(A193,#REF!,44,0),"--")</f>
        <v>--</v>
      </c>
      <c r="AG193" s="8" t="str">
        <f>IFERROR(VLOOKUP(A193,#REF!,44,0),"--")</f>
        <v>--</v>
      </c>
      <c r="AH193" s="8" t="str">
        <f>IFERROR(VLOOKUP(A193,#REF!,44,0),"--")</f>
        <v>--</v>
      </c>
      <c r="AI193" s="8" t="str">
        <f>IFERROR(VLOOKUP(A193,#REF!,44,0),"--")</f>
        <v>--</v>
      </c>
      <c r="AJ193" s="8" t="str">
        <f>IFERROR(VLOOKUP(A193,#REF!,44,0),"--")</f>
        <v>--</v>
      </c>
      <c r="AK193" s="8" t="str">
        <f>IFERROR(VLOOKUP(A193,#REF!,44,0),"--")</f>
        <v>--</v>
      </c>
      <c r="AL193" s="8" t="str">
        <f>IFERROR(VLOOKUP(A193,#REF!,44,0),"--")</f>
        <v>--</v>
      </c>
      <c r="AM193" s="8" t="str">
        <f>IFERROR(VLOOKUP(A193,#REF!,44,0),"--")</f>
        <v>--</v>
      </c>
      <c r="AN193" s="8" t="str">
        <f>IFERROR(VLOOKUP(A193,#REF!,44,0),"--")</f>
        <v>--</v>
      </c>
      <c r="AO193" s="8">
        <f t="shared" si="8"/>
        <v>0</v>
      </c>
    </row>
    <row r="194" spans="1:41" x14ac:dyDescent="0.2">
      <c r="A194" s="4" t="s">
        <v>207</v>
      </c>
      <c r="B194" s="4" t="str">
        <f>IFERROR(VLOOKUP(A194,'Validation List'!$A:$O,10,0),"--")</f>
        <v>--</v>
      </c>
      <c r="C194" s="4" t="str">
        <f>IFERROR(VLOOKUP(A194,January!$A:$AS,41,0),"--")</f>
        <v>--</v>
      </c>
      <c r="D194" s="4" t="str">
        <f>IFERROR(VLOOKUP(A194,January!$A:$AS,42,0),"--")</f>
        <v>--</v>
      </c>
      <c r="E194" s="4" t="str">
        <f>IFERROR(VLOOKUP(A194,#REF!,41,0),"--")</f>
        <v>--</v>
      </c>
      <c r="F194" s="4" t="str">
        <f>IFERROR(VLOOKUP(A194,#REF!,42,0),"--")</f>
        <v>--</v>
      </c>
      <c r="G194" s="4" t="str">
        <f>IFERROR(VLOOKUP(A194,#REF!,41,0),"--")</f>
        <v>--</v>
      </c>
      <c r="H194" s="4" t="str">
        <f>IFERROR(VLOOKUP(A194,#REF!,42,0),"--")</f>
        <v>--</v>
      </c>
      <c r="I194" s="4" t="str">
        <f>IFERROR(VLOOKUP(A194,#REF!,41,0),"--")</f>
        <v>--</v>
      </c>
      <c r="J194" s="4" t="str">
        <f>IFERROR(VLOOKUP(A194,#REF!,42,0),"--")</f>
        <v>--</v>
      </c>
      <c r="K194" s="4" t="str">
        <f>IFERROR(VLOOKUP(A194,#REF!,41,0),"--")</f>
        <v>--</v>
      </c>
      <c r="L194" s="4" t="str">
        <f>IFERROR(VLOOKUP(A194,#REF!,42,0),"--")</f>
        <v>--</v>
      </c>
      <c r="M194" s="4" t="str">
        <f>IFERROR(VLOOKUP(A194,#REF!,41,0),"--")</f>
        <v>--</v>
      </c>
      <c r="N194" s="4" t="str">
        <f>IFERROR(VLOOKUP(A194,#REF!,42,0),"--")</f>
        <v>--</v>
      </c>
      <c r="O194" s="4" t="str">
        <f>IFERROR(VLOOKUP(A194,#REF!,41,0),"--")</f>
        <v>--</v>
      </c>
      <c r="P194" s="4" t="str">
        <f>IFERROR(VLOOKUP(A194,#REF!,42,0),"--")</f>
        <v>--</v>
      </c>
      <c r="Q194" s="4" t="str">
        <f>IFERROR(VLOOKUP(A194,#REF!,41,0),"--")</f>
        <v>--</v>
      </c>
      <c r="R194" s="4" t="str">
        <f>IFERROR(VLOOKUP(A194,#REF!,42,0),"--")</f>
        <v>--</v>
      </c>
      <c r="S194" s="4" t="str">
        <f>IFERROR(VLOOKUP(A194,#REF!,41,0),"--")</f>
        <v>--</v>
      </c>
      <c r="T194" s="4" t="str">
        <f>IFERROR(VLOOKUP(A194,#REF!,42,0),"--")</f>
        <v>--</v>
      </c>
      <c r="U194" s="4" t="str">
        <f>IFERROR(VLOOKUP(A194,#REF!,41,0),"--")</f>
        <v>--</v>
      </c>
      <c r="V194" s="4" t="str">
        <f>IFERROR(VLOOKUP(A194,#REF!,42,0),"--")</f>
        <v>--</v>
      </c>
      <c r="W194" s="4" t="str">
        <f>IFERROR(VLOOKUP(A194,#REF!,41,0),"--")</f>
        <v>--</v>
      </c>
      <c r="X194" s="4" t="str">
        <f>IFERROR(VLOOKUP(A194,#REF!,42,0),"--")</f>
        <v>--</v>
      </c>
      <c r="Y194" s="4" t="str">
        <f>IFERROR(VLOOKUP(A194,#REF!,41,0),"--")</f>
        <v>--</v>
      </c>
      <c r="Z194" s="4" t="str">
        <f>IFERROR(VLOOKUP(A194,#REF!,42,0),"--")</f>
        <v>--</v>
      </c>
      <c r="AA194" s="4">
        <f t="shared" si="6"/>
        <v>0</v>
      </c>
      <c r="AB194" s="4">
        <f t="shared" si="7"/>
        <v>0</v>
      </c>
      <c r="AC194" s="8" t="str">
        <f>IFERROR(VLOOKUP(A194,January!$A:$AR,44,0),"--")</f>
        <v>--</v>
      </c>
      <c r="AD194" s="8" t="str">
        <f>IFERROR(VLOOKUP(A194,#REF!,44,0),"--")</f>
        <v>--</v>
      </c>
      <c r="AE194" s="8" t="str">
        <f>IFERROR(VLOOKUP(A194,#REF!,44,0),"--")</f>
        <v>--</v>
      </c>
      <c r="AF194" s="8" t="str">
        <f>IFERROR(VLOOKUP(A194,#REF!,44,0),"--")</f>
        <v>--</v>
      </c>
      <c r="AG194" s="8" t="str">
        <f>IFERROR(VLOOKUP(A194,#REF!,44,0),"--")</f>
        <v>--</v>
      </c>
      <c r="AH194" s="8" t="str">
        <f>IFERROR(VLOOKUP(A194,#REF!,44,0),"--")</f>
        <v>--</v>
      </c>
      <c r="AI194" s="8" t="str">
        <f>IFERROR(VLOOKUP(A194,#REF!,44,0),"--")</f>
        <v>--</v>
      </c>
      <c r="AJ194" s="8" t="str">
        <f>IFERROR(VLOOKUP(A194,#REF!,44,0),"--")</f>
        <v>--</v>
      </c>
      <c r="AK194" s="8" t="str">
        <f>IFERROR(VLOOKUP(A194,#REF!,44,0),"--")</f>
        <v>--</v>
      </c>
      <c r="AL194" s="8" t="str">
        <f>IFERROR(VLOOKUP(A194,#REF!,44,0),"--")</f>
        <v>--</v>
      </c>
      <c r="AM194" s="8" t="str">
        <f>IFERROR(VLOOKUP(A194,#REF!,44,0),"--")</f>
        <v>--</v>
      </c>
      <c r="AN194" s="8" t="str">
        <f>IFERROR(VLOOKUP(A194,#REF!,44,0),"--")</f>
        <v>--</v>
      </c>
      <c r="AO194" s="8">
        <f t="shared" si="8"/>
        <v>0</v>
      </c>
    </row>
    <row r="195" spans="1:41" x14ac:dyDescent="0.2">
      <c r="A195" s="4" t="s">
        <v>208</v>
      </c>
      <c r="B195" s="4" t="str">
        <f>IFERROR(VLOOKUP(A195,'Validation List'!$A:$O,10,0),"--")</f>
        <v>--</v>
      </c>
      <c r="C195" s="4" t="str">
        <f>IFERROR(VLOOKUP(A195,January!$A:$AS,41,0),"--")</f>
        <v>--</v>
      </c>
      <c r="D195" s="4" t="str">
        <f>IFERROR(VLOOKUP(A195,January!$A:$AS,42,0),"--")</f>
        <v>--</v>
      </c>
      <c r="E195" s="4" t="str">
        <f>IFERROR(VLOOKUP(A195,#REF!,41,0),"--")</f>
        <v>--</v>
      </c>
      <c r="F195" s="4" t="str">
        <f>IFERROR(VLOOKUP(A195,#REF!,42,0),"--")</f>
        <v>--</v>
      </c>
      <c r="G195" s="4" t="str">
        <f>IFERROR(VLOOKUP(A195,#REF!,41,0),"--")</f>
        <v>--</v>
      </c>
      <c r="H195" s="4" t="str">
        <f>IFERROR(VLOOKUP(A195,#REF!,42,0),"--")</f>
        <v>--</v>
      </c>
      <c r="I195" s="4" t="str">
        <f>IFERROR(VLOOKUP(A195,#REF!,41,0),"--")</f>
        <v>--</v>
      </c>
      <c r="J195" s="4" t="str">
        <f>IFERROR(VLOOKUP(A195,#REF!,42,0),"--")</f>
        <v>--</v>
      </c>
      <c r="K195" s="4" t="str">
        <f>IFERROR(VLOOKUP(A195,#REF!,41,0),"--")</f>
        <v>--</v>
      </c>
      <c r="L195" s="4" t="str">
        <f>IFERROR(VLOOKUP(A195,#REF!,42,0),"--")</f>
        <v>--</v>
      </c>
      <c r="M195" s="4" t="str">
        <f>IFERROR(VLOOKUP(A195,#REF!,41,0),"--")</f>
        <v>--</v>
      </c>
      <c r="N195" s="4" t="str">
        <f>IFERROR(VLOOKUP(A195,#REF!,42,0),"--")</f>
        <v>--</v>
      </c>
      <c r="O195" s="4" t="str">
        <f>IFERROR(VLOOKUP(A195,#REF!,41,0),"--")</f>
        <v>--</v>
      </c>
      <c r="P195" s="4" t="str">
        <f>IFERROR(VLOOKUP(A195,#REF!,42,0),"--")</f>
        <v>--</v>
      </c>
      <c r="Q195" s="4" t="str">
        <f>IFERROR(VLOOKUP(A195,#REF!,41,0),"--")</f>
        <v>--</v>
      </c>
      <c r="R195" s="4" t="str">
        <f>IFERROR(VLOOKUP(A195,#REF!,42,0),"--")</f>
        <v>--</v>
      </c>
      <c r="S195" s="4" t="str">
        <f>IFERROR(VLOOKUP(A195,#REF!,41,0),"--")</f>
        <v>--</v>
      </c>
      <c r="T195" s="4" t="str">
        <f>IFERROR(VLOOKUP(A195,#REF!,42,0),"--")</f>
        <v>--</v>
      </c>
      <c r="U195" s="4" t="str">
        <f>IFERROR(VLOOKUP(A195,#REF!,41,0),"--")</f>
        <v>--</v>
      </c>
      <c r="V195" s="4" t="str">
        <f>IFERROR(VLOOKUP(A195,#REF!,42,0),"--")</f>
        <v>--</v>
      </c>
      <c r="W195" s="4" t="str">
        <f>IFERROR(VLOOKUP(A195,#REF!,41,0),"--")</f>
        <v>--</v>
      </c>
      <c r="X195" s="4" t="str">
        <f>IFERROR(VLOOKUP(A195,#REF!,42,0),"--")</f>
        <v>--</v>
      </c>
      <c r="Y195" s="4" t="str">
        <f>IFERROR(VLOOKUP(A195,#REF!,41,0),"--")</f>
        <v>--</v>
      </c>
      <c r="Z195" s="4" t="str">
        <f>IFERROR(VLOOKUP(A195,#REF!,42,0),"--")</f>
        <v>--</v>
      </c>
      <c r="AA195" s="4">
        <f t="shared" si="6"/>
        <v>0</v>
      </c>
      <c r="AB195" s="4">
        <f t="shared" si="7"/>
        <v>0</v>
      </c>
      <c r="AC195" s="8" t="str">
        <f>IFERROR(VLOOKUP(A195,January!$A:$AR,44,0),"--")</f>
        <v>--</v>
      </c>
      <c r="AD195" s="8" t="str">
        <f>IFERROR(VLOOKUP(A195,#REF!,44,0),"--")</f>
        <v>--</v>
      </c>
      <c r="AE195" s="8" t="str">
        <f>IFERROR(VLOOKUP(A195,#REF!,44,0),"--")</f>
        <v>--</v>
      </c>
      <c r="AF195" s="8" t="str">
        <f>IFERROR(VLOOKUP(A195,#REF!,44,0),"--")</f>
        <v>--</v>
      </c>
      <c r="AG195" s="8" t="str">
        <f>IFERROR(VLOOKUP(A195,#REF!,44,0),"--")</f>
        <v>--</v>
      </c>
      <c r="AH195" s="8" t="str">
        <f>IFERROR(VLOOKUP(A195,#REF!,44,0),"--")</f>
        <v>--</v>
      </c>
      <c r="AI195" s="8" t="str">
        <f>IFERROR(VLOOKUP(A195,#REF!,44,0),"--")</f>
        <v>--</v>
      </c>
      <c r="AJ195" s="8" t="str">
        <f>IFERROR(VLOOKUP(A195,#REF!,44,0),"--")</f>
        <v>--</v>
      </c>
      <c r="AK195" s="8" t="str">
        <f>IFERROR(VLOOKUP(A195,#REF!,44,0),"--")</f>
        <v>--</v>
      </c>
      <c r="AL195" s="8" t="str">
        <f>IFERROR(VLOOKUP(A195,#REF!,44,0),"--")</f>
        <v>--</v>
      </c>
      <c r="AM195" s="8" t="str">
        <f>IFERROR(VLOOKUP(A195,#REF!,44,0),"--")</f>
        <v>--</v>
      </c>
      <c r="AN195" s="8" t="str">
        <f>IFERROR(VLOOKUP(A195,#REF!,44,0),"--")</f>
        <v>--</v>
      </c>
      <c r="AO195" s="8">
        <f t="shared" si="8"/>
        <v>0</v>
      </c>
    </row>
    <row r="196" spans="1:41" x14ac:dyDescent="0.2">
      <c r="A196" s="4" t="s">
        <v>209</v>
      </c>
      <c r="B196" s="4" t="str">
        <f>IFERROR(VLOOKUP(A196,'Validation List'!$A:$O,10,0),"--")</f>
        <v>--</v>
      </c>
      <c r="C196" s="4" t="str">
        <f>IFERROR(VLOOKUP(A196,January!$A:$AS,41,0),"--")</f>
        <v>--</v>
      </c>
      <c r="D196" s="4" t="str">
        <f>IFERROR(VLOOKUP(A196,January!$A:$AS,42,0),"--")</f>
        <v>--</v>
      </c>
      <c r="E196" s="4" t="str">
        <f>IFERROR(VLOOKUP(A196,#REF!,41,0),"--")</f>
        <v>--</v>
      </c>
      <c r="F196" s="4" t="str">
        <f>IFERROR(VLOOKUP(A196,#REF!,42,0),"--")</f>
        <v>--</v>
      </c>
      <c r="G196" s="4" t="str">
        <f>IFERROR(VLOOKUP(A196,#REF!,41,0),"--")</f>
        <v>--</v>
      </c>
      <c r="H196" s="4" t="str">
        <f>IFERROR(VLOOKUP(A196,#REF!,42,0),"--")</f>
        <v>--</v>
      </c>
      <c r="I196" s="4" t="str">
        <f>IFERROR(VLOOKUP(A196,#REF!,41,0),"--")</f>
        <v>--</v>
      </c>
      <c r="J196" s="4" t="str">
        <f>IFERROR(VLOOKUP(A196,#REF!,42,0),"--")</f>
        <v>--</v>
      </c>
      <c r="K196" s="4" t="str">
        <f>IFERROR(VLOOKUP(A196,#REF!,41,0),"--")</f>
        <v>--</v>
      </c>
      <c r="L196" s="4" t="str">
        <f>IFERROR(VLOOKUP(A196,#REF!,42,0),"--")</f>
        <v>--</v>
      </c>
      <c r="M196" s="4" t="str">
        <f>IFERROR(VLOOKUP(A196,#REF!,41,0),"--")</f>
        <v>--</v>
      </c>
      <c r="N196" s="4" t="str">
        <f>IFERROR(VLOOKUP(A196,#REF!,42,0),"--")</f>
        <v>--</v>
      </c>
      <c r="O196" s="4" t="str">
        <f>IFERROR(VLOOKUP(A196,#REF!,41,0),"--")</f>
        <v>--</v>
      </c>
      <c r="P196" s="4" t="str">
        <f>IFERROR(VLOOKUP(A196,#REF!,42,0),"--")</f>
        <v>--</v>
      </c>
      <c r="Q196" s="4" t="str">
        <f>IFERROR(VLOOKUP(A196,#REF!,41,0),"--")</f>
        <v>--</v>
      </c>
      <c r="R196" s="4" t="str">
        <f>IFERROR(VLOOKUP(A196,#REF!,42,0),"--")</f>
        <v>--</v>
      </c>
      <c r="S196" s="4" t="str">
        <f>IFERROR(VLOOKUP(A196,#REF!,41,0),"--")</f>
        <v>--</v>
      </c>
      <c r="T196" s="4" t="str">
        <f>IFERROR(VLOOKUP(A196,#REF!,42,0),"--")</f>
        <v>--</v>
      </c>
      <c r="U196" s="4" t="str">
        <f>IFERROR(VLOOKUP(A196,#REF!,41,0),"--")</f>
        <v>--</v>
      </c>
      <c r="V196" s="4" t="str">
        <f>IFERROR(VLOOKUP(A196,#REF!,42,0),"--")</f>
        <v>--</v>
      </c>
      <c r="W196" s="4" t="str">
        <f>IFERROR(VLOOKUP(A196,#REF!,41,0),"--")</f>
        <v>--</v>
      </c>
      <c r="X196" s="4" t="str">
        <f>IFERROR(VLOOKUP(A196,#REF!,42,0),"--")</f>
        <v>--</v>
      </c>
      <c r="Y196" s="4" t="str">
        <f>IFERROR(VLOOKUP(A196,#REF!,41,0),"--")</f>
        <v>--</v>
      </c>
      <c r="Z196" s="4" t="str">
        <f>IFERROR(VLOOKUP(A196,#REF!,42,0),"--")</f>
        <v>--</v>
      </c>
      <c r="AA196" s="4">
        <f t="shared" si="6"/>
        <v>0</v>
      </c>
      <c r="AB196" s="4">
        <f t="shared" si="7"/>
        <v>0</v>
      </c>
      <c r="AC196" s="8" t="str">
        <f>IFERROR(VLOOKUP(A196,January!$A:$AR,44,0),"--")</f>
        <v>--</v>
      </c>
      <c r="AD196" s="8" t="str">
        <f>IFERROR(VLOOKUP(A196,#REF!,44,0),"--")</f>
        <v>--</v>
      </c>
      <c r="AE196" s="8" t="str">
        <f>IFERROR(VLOOKUP(A196,#REF!,44,0),"--")</f>
        <v>--</v>
      </c>
      <c r="AF196" s="8" t="str">
        <f>IFERROR(VLOOKUP(A196,#REF!,44,0),"--")</f>
        <v>--</v>
      </c>
      <c r="AG196" s="8" t="str">
        <f>IFERROR(VLOOKUP(A196,#REF!,44,0),"--")</f>
        <v>--</v>
      </c>
      <c r="AH196" s="8" t="str">
        <f>IFERROR(VLOOKUP(A196,#REF!,44,0),"--")</f>
        <v>--</v>
      </c>
      <c r="AI196" s="8" t="str">
        <f>IFERROR(VLOOKUP(A196,#REF!,44,0),"--")</f>
        <v>--</v>
      </c>
      <c r="AJ196" s="8" t="str">
        <f>IFERROR(VLOOKUP(A196,#REF!,44,0),"--")</f>
        <v>--</v>
      </c>
      <c r="AK196" s="8" t="str">
        <f>IFERROR(VLOOKUP(A196,#REF!,44,0),"--")</f>
        <v>--</v>
      </c>
      <c r="AL196" s="8" t="str">
        <f>IFERROR(VLOOKUP(A196,#REF!,44,0),"--")</f>
        <v>--</v>
      </c>
      <c r="AM196" s="8" t="str">
        <f>IFERROR(VLOOKUP(A196,#REF!,44,0),"--")</f>
        <v>--</v>
      </c>
      <c r="AN196" s="8" t="str">
        <f>IFERROR(VLOOKUP(A196,#REF!,44,0),"--")</f>
        <v>--</v>
      </c>
      <c r="AO196" s="8">
        <f t="shared" si="8"/>
        <v>0</v>
      </c>
    </row>
    <row r="197" spans="1:41" x14ac:dyDescent="0.2">
      <c r="A197" s="4" t="s">
        <v>210</v>
      </c>
      <c r="B197" s="4" t="str">
        <f>IFERROR(VLOOKUP(A197,'Validation List'!$A:$O,10,0),"--")</f>
        <v>--</v>
      </c>
      <c r="C197" s="4" t="str">
        <f>IFERROR(VLOOKUP(A197,January!$A:$AS,41,0),"--")</f>
        <v>--</v>
      </c>
      <c r="D197" s="4" t="str">
        <f>IFERROR(VLOOKUP(A197,January!$A:$AS,42,0),"--")</f>
        <v>--</v>
      </c>
      <c r="E197" s="4" t="str">
        <f>IFERROR(VLOOKUP(A197,#REF!,41,0),"--")</f>
        <v>--</v>
      </c>
      <c r="F197" s="4" t="str">
        <f>IFERROR(VLOOKUP(A197,#REF!,42,0),"--")</f>
        <v>--</v>
      </c>
      <c r="G197" s="4" t="str">
        <f>IFERROR(VLOOKUP(A197,#REF!,41,0),"--")</f>
        <v>--</v>
      </c>
      <c r="H197" s="4" t="str">
        <f>IFERROR(VLOOKUP(A197,#REF!,42,0),"--")</f>
        <v>--</v>
      </c>
      <c r="I197" s="4" t="str">
        <f>IFERROR(VLOOKUP(A197,#REF!,41,0),"--")</f>
        <v>--</v>
      </c>
      <c r="J197" s="4" t="str">
        <f>IFERROR(VLOOKUP(A197,#REF!,42,0),"--")</f>
        <v>--</v>
      </c>
      <c r="K197" s="4" t="str">
        <f>IFERROR(VLOOKUP(A197,#REF!,41,0),"--")</f>
        <v>--</v>
      </c>
      <c r="L197" s="4" t="str">
        <f>IFERROR(VLOOKUP(A197,#REF!,42,0),"--")</f>
        <v>--</v>
      </c>
      <c r="M197" s="4" t="str">
        <f>IFERROR(VLOOKUP(A197,#REF!,41,0),"--")</f>
        <v>--</v>
      </c>
      <c r="N197" s="4" t="str">
        <f>IFERROR(VLOOKUP(A197,#REF!,42,0),"--")</f>
        <v>--</v>
      </c>
      <c r="O197" s="4" t="str">
        <f>IFERROR(VLOOKUP(A197,#REF!,41,0),"--")</f>
        <v>--</v>
      </c>
      <c r="P197" s="4" t="str">
        <f>IFERROR(VLOOKUP(A197,#REF!,42,0),"--")</f>
        <v>--</v>
      </c>
      <c r="Q197" s="4" t="str">
        <f>IFERROR(VLOOKUP(A197,#REF!,41,0),"--")</f>
        <v>--</v>
      </c>
      <c r="R197" s="4" t="str">
        <f>IFERROR(VLOOKUP(A197,#REF!,42,0),"--")</f>
        <v>--</v>
      </c>
      <c r="S197" s="4" t="str">
        <f>IFERROR(VLOOKUP(A197,#REF!,41,0),"--")</f>
        <v>--</v>
      </c>
      <c r="T197" s="4" t="str">
        <f>IFERROR(VLOOKUP(A197,#REF!,42,0),"--")</f>
        <v>--</v>
      </c>
      <c r="U197" s="4" t="str">
        <f>IFERROR(VLOOKUP(A197,#REF!,41,0),"--")</f>
        <v>--</v>
      </c>
      <c r="V197" s="4" t="str">
        <f>IFERROR(VLOOKUP(A197,#REF!,42,0),"--")</f>
        <v>--</v>
      </c>
      <c r="W197" s="4" t="str">
        <f>IFERROR(VLOOKUP(A197,#REF!,41,0),"--")</f>
        <v>--</v>
      </c>
      <c r="X197" s="4" t="str">
        <f>IFERROR(VLOOKUP(A197,#REF!,42,0),"--")</f>
        <v>--</v>
      </c>
      <c r="Y197" s="4" t="str">
        <f>IFERROR(VLOOKUP(A197,#REF!,41,0),"--")</f>
        <v>--</v>
      </c>
      <c r="Z197" s="4" t="str">
        <f>IFERROR(VLOOKUP(A197,#REF!,42,0),"--")</f>
        <v>--</v>
      </c>
      <c r="AA197" s="4">
        <f t="shared" si="6"/>
        <v>0</v>
      </c>
      <c r="AB197" s="4">
        <f t="shared" si="7"/>
        <v>0</v>
      </c>
      <c r="AC197" s="8" t="str">
        <f>IFERROR(VLOOKUP(A197,January!$A:$AR,44,0),"--")</f>
        <v>--</v>
      </c>
      <c r="AD197" s="8" t="str">
        <f>IFERROR(VLOOKUP(A197,#REF!,44,0),"--")</f>
        <v>--</v>
      </c>
      <c r="AE197" s="8" t="str">
        <f>IFERROR(VLOOKUP(A197,#REF!,44,0),"--")</f>
        <v>--</v>
      </c>
      <c r="AF197" s="8" t="str">
        <f>IFERROR(VLOOKUP(A197,#REF!,44,0),"--")</f>
        <v>--</v>
      </c>
      <c r="AG197" s="8" t="str">
        <f>IFERROR(VLOOKUP(A197,#REF!,44,0),"--")</f>
        <v>--</v>
      </c>
      <c r="AH197" s="8" t="str">
        <f>IFERROR(VLOOKUP(A197,#REF!,44,0),"--")</f>
        <v>--</v>
      </c>
      <c r="AI197" s="8" t="str">
        <f>IFERROR(VLOOKUP(A197,#REF!,44,0),"--")</f>
        <v>--</v>
      </c>
      <c r="AJ197" s="8" t="str">
        <f>IFERROR(VLOOKUP(A197,#REF!,44,0),"--")</f>
        <v>--</v>
      </c>
      <c r="AK197" s="8" t="str">
        <f>IFERROR(VLOOKUP(A197,#REF!,44,0),"--")</f>
        <v>--</v>
      </c>
      <c r="AL197" s="8" t="str">
        <f>IFERROR(VLOOKUP(A197,#REF!,44,0),"--")</f>
        <v>--</v>
      </c>
      <c r="AM197" s="8" t="str">
        <f>IFERROR(VLOOKUP(A197,#REF!,44,0),"--")</f>
        <v>--</v>
      </c>
      <c r="AN197" s="8" t="str">
        <f>IFERROR(VLOOKUP(A197,#REF!,44,0),"--")</f>
        <v>--</v>
      </c>
      <c r="AO197" s="8">
        <f t="shared" si="8"/>
        <v>0</v>
      </c>
    </row>
    <row r="198" spans="1:41" x14ac:dyDescent="0.2">
      <c r="A198" s="4" t="s">
        <v>211</v>
      </c>
      <c r="B198" s="4" t="str">
        <f>IFERROR(VLOOKUP(A198,'Validation List'!$A:$O,10,0),"--")</f>
        <v>--</v>
      </c>
      <c r="C198" s="4" t="str">
        <f>IFERROR(VLOOKUP(A198,January!$A:$AS,41,0),"--")</f>
        <v>--</v>
      </c>
      <c r="D198" s="4" t="str">
        <f>IFERROR(VLOOKUP(A198,January!$A:$AS,42,0),"--")</f>
        <v>--</v>
      </c>
      <c r="E198" s="4" t="str">
        <f>IFERROR(VLOOKUP(A198,#REF!,41,0),"--")</f>
        <v>--</v>
      </c>
      <c r="F198" s="4" t="str">
        <f>IFERROR(VLOOKUP(A198,#REF!,42,0),"--")</f>
        <v>--</v>
      </c>
      <c r="G198" s="4" t="str">
        <f>IFERROR(VLOOKUP(A198,#REF!,41,0),"--")</f>
        <v>--</v>
      </c>
      <c r="H198" s="4" t="str">
        <f>IFERROR(VLOOKUP(A198,#REF!,42,0),"--")</f>
        <v>--</v>
      </c>
      <c r="I198" s="4" t="str">
        <f>IFERROR(VLOOKUP(A198,#REF!,41,0),"--")</f>
        <v>--</v>
      </c>
      <c r="J198" s="4" t="str">
        <f>IFERROR(VLOOKUP(A198,#REF!,42,0),"--")</f>
        <v>--</v>
      </c>
      <c r="K198" s="4" t="str">
        <f>IFERROR(VLOOKUP(A198,#REF!,41,0),"--")</f>
        <v>--</v>
      </c>
      <c r="L198" s="4" t="str">
        <f>IFERROR(VLOOKUP(A198,#REF!,42,0),"--")</f>
        <v>--</v>
      </c>
      <c r="M198" s="4" t="str">
        <f>IFERROR(VLOOKUP(A198,#REF!,41,0),"--")</f>
        <v>--</v>
      </c>
      <c r="N198" s="4" t="str">
        <f>IFERROR(VLOOKUP(A198,#REF!,42,0),"--")</f>
        <v>--</v>
      </c>
      <c r="O198" s="4" t="str">
        <f>IFERROR(VLOOKUP(A198,#REF!,41,0),"--")</f>
        <v>--</v>
      </c>
      <c r="P198" s="4" t="str">
        <f>IFERROR(VLOOKUP(A198,#REF!,42,0),"--")</f>
        <v>--</v>
      </c>
      <c r="Q198" s="4" t="str">
        <f>IFERROR(VLOOKUP(A198,#REF!,41,0),"--")</f>
        <v>--</v>
      </c>
      <c r="R198" s="4" t="str">
        <f>IFERROR(VLOOKUP(A198,#REF!,42,0),"--")</f>
        <v>--</v>
      </c>
      <c r="S198" s="4" t="str">
        <f>IFERROR(VLOOKUP(A198,#REF!,41,0),"--")</f>
        <v>--</v>
      </c>
      <c r="T198" s="4" t="str">
        <f>IFERROR(VLOOKUP(A198,#REF!,42,0),"--")</f>
        <v>--</v>
      </c>
      <c r="U198" s="4" t="str">
        <f>IFERROR(VLOOKUP(A198,#REF!,41,0),"--")</f>
        <v>--</v>
      </c>
      <c r="V198" s="4" t="str">
        <f>IFERROR(VLOOKUP(A198,#REF!,42,0),"--")</f>
        <v>--</v>
      </c>
      <c r="W198" s="4" t="str">
        <f>IFERROR(VLOOKUP(A198,#REF!,41,0),"--")</f>
        <v>--</v>
      </c>
      <c r="X198" s="4" t="str">
        <f>IFERROR(VLOOKUP(A198,#REF!,42,0),"--")</f>
        <v>--</v>
      </c>
      <c r="Y198" s="4" t="str">
        <f>IFERROR(VLOOKUP(A198,#REF!,41,0),"--")</f>
        <v>--</v>
      </c>
      <c r="Z198" s="4" t="str">
        <f>IFERROR(VLOOKUP(A198,#REF!,42,0),"--")</f>
        <v>--</v>
      </c>
      <c r="AA198" s="4">
        <f t="shared" ref="AA198:AA261" si="9">SUM(C198,E198,G198,I198,K198,M198,O198,Q198,S198,U198,W198,Y198)</f>
        <v>0</v>
      </c>
      <c r="AB198" s="4">
        <f t="shared" ref="AB198:AB261" si="10">SUM(D198,F198,H198,J198,L198,N198,P198,R198,T198,V198,X198,Z198)</f>
        <v>0</v>
      </c>
      <c r="AC198" s="8" t="str">
        <f>IFERROR(VLOOKUP(A198,January!$A:$AR,44,0),"--")</f>
        <v>--</v>
      </c>
      <c r="AD198" s="8" t="str">
        <f>IFERROR(VLOOKUP(A198,#REF!,44,0),"--")</f>
        <v>--</v>
      </c>
      <c r="AE198" s="8" t="str">
        <f>IFERROR(VLOOKUP(A198,#REF!,44,0),"--")</f>
        <v>--</v>
      </c>
      <c r="AF198" s="8" t="str">
        <f>IFERROR(VLOOKUP(A198,#REF!,44,0),"--")</f>
        <v>--</v>
      </c>
      <c r="AG198" s="8" t="str">
        <f>IFERROR(VLOOKUP(A198,#REF!,44,0),"--")</f>
        <v>--</v>
      </c>
      <c r="AH198" s="8" t="str">
        <f>IFERROR(VLOOKUP(A198,#REF!,44,0),"--")</f>
        <v>--</v>
      </c>
      <c r="AI198" s="8" t="str">
        <f>IFERROR(VLOOKUP(A198,#REF!,44,0),"--")</f>
        <v>--</v>
      </c>
      <c r="AJ198" s="8" t="str">
        <f>IFERROR(VLOOKUP(A198,#REF!,44,0),"--")</f>
        <v>--</v>
      </c>
      <c r="AK198" s="8" t="str">
        <f>IFERROR(VLOOKUP(A198,#REF!,44,0),"--")</f>
        <v>--</v>
      </c>
      <c r="AL198" s="8" t="str">
        <f>IFERROR(VLOOKUP(A198,#REF!,44,0),"--")</f>
        <v>--</v>
      </c>
      <c r="AM198" s="8" t="str">
        <f>IFERROR(VLOOKUP(A198,#REF!,44,0),"--")</f>
        <v>--</v>
      </c>
      <c r="AN198" s="8" t="str">
        <f>IFERROR(VLOOKUP(A198,#REF!,44,0),"--")</f>
        <v>--</v>
      </c>
      <c r="AO198" s="8">
        <f t="shared" ref="AO198:AO261" si="11">SUM(AC198:AN198)</f>
        <v>0</v>
      </c>
    </row>
    <row r="199" spans="1:41" x14ac:dyDescent="0.2">
      <c r="A199" s="4" t="s">
        <v>212</v>
      </c>
      <c r="B199" s="4" t="str">
        <f>IFERROR(VLOOKUP(A199,'Validation List'!$A:$O,10,0),"--")</f>
        <v>--</v>
      </c>
      <c r="C199" s="4" t="str">
        <f>IFERROR(VLOOKUP(A199,January!$A:$AS,41,0),"--")</f>
        <v>--</v>
      </c>
      <c r="D199" s="4" t="str">
        <f>IFERROR(VLOOKUP(A199,January!$A:$AS,42,0),"--")</f>
        <v>--</v>
      </c>
      <c r="E199" s="4" t="str">
        <f>IFERROR(VLOOKUP(A199,#REF!,41,0),"--")</f>
        <v>--</v>
      </c>
      <c r="F199" s="4" t="str">
        <f>IFERROR(VLOOKUP(A199,#REF!,42,0),"--")</f>
        <v>--</v>
      </c>
      <c r="G199" s="4" t="str">
        <f>IFERROR(VLOOKUP(A199,#REF!,41,0),"--")</f>
        <v>--</v>
      </c>
      <c r="H199" s="4" t="str">
        <f>IFERROR(VLOOKUP(A199,#REF!,42,0),"--")</f>
        <v>--</v>
      </c>
      <c r="I199" s="4" t="str">
        <f>IFERROR(VLOOKUP(A199,#REF!,41,0),"--")</f>
        <v>--</v>
      </c>
      <c r="J199" s="4" t="str">
        <f>IFERROR(VLOOKUP(A199,#REF!,42,0),"--")</f>
        <v>--</v>
      </c>
      <c r="K199" s="4" t="str">
        <f>IFERROR(VLOOKUP(A199,#REF!,41,0),"--")</f>
        <v>--</v>
      </c>
      <c r="L199" s="4" t="str">
        <f>IFERROR(VLOOKUP(A199,#REF!,42,0),"--")</f>
        <v>--</v>
      </c>
      <c r="M199" s="4" t="str">
        <f>IFERROR(VLOOKUP(A199,#REF!,41,0),"--")</f>
        <v>--</v>
      </c>
      <c r="N199" s="4" t="str">
        <f>IFERROR(VLOOKUP(A199,#REF!,42,0),"--")</f>
        <v>--</v>
      </c>
      <c r="O199" s="4" t="str">
        <f>IFERROR(VLOOKUP(A199,#REF!,41,0),"--")</f>
        <v>--</v>
      </c>
      <c r="P199" s="4" t="str">
        <f>IFERROR(VLOOKUP(A199,#REF!,42,0),"--")</f>
        <v>--</v>
      </c>
      <c r="Q199" s="4" t="str">
        <f>IFERROR(VLOOKUP(A199,#REF!,41,0),"--")</f>
        <v>--</v>
      </c>
      <c r="R199" s="4" t="str">
        <f>IFERROR(VLOOKUP(A199,#REF!,42,0),"--")</f>
        <v>--</v>
      </c>
      <c r="S199" s="4" t="str">
        <f>IFERROR(VLOOKUP(A199,#REF!,41,0),"--")</f>
        <v>--</v>
      </c>
      <c r="T199" s="4" t="str">
        <f>IFERROR(VLOOKUP(A199,#REF!,42,0),"--")</f>
        <v>--</v>
      </c>
      <c r="U199" s="4" t="str">
        <f>IFERROR(VLOOKUP(A199,#REF!,41,0),"--")</f>
        <v>--</v>
      </c>
      <c r="V199" s="4" t="str">
        <f>IFERROR(VLOOKUP(A199,#REF!,42,0),"--")</f>
        <v>--</v>
      </c>
      <c r="W199" s="4" t="str">
        <f>IFERROR(VLOOKUP(A199,#REF!,41,0),"--")</f>
        <v>--</v>
      </c>
      <c r="X199" s="4" t="str">
        <f>IFERROR(VLOOKUP(A199,#REF!,42,0),"--")</f>
        <v>--</v>
      </c>
      <c r="Y199" s="4" t="str">
        <f>IFERROR(VLOOKUP(A199,#REF!,41,0),"--")</f>
        <v>--</v>
      </c>
      <c r="Z199" s="4" t="str">
        <f>IFERROR(VLOOKUP(A199,#REF!,42,0),"--")</f>
        <v>--</v>
      </c>
      <c r="AA199" s="4">
        <f t="shared" si="9"/>
        <v>0</v>
      </c>
      <c r="AB199" s="4">
        <f t="shared" si="10"/>
        <v>0</v>
      </c>
      <c r="AC199" s="8" t="str">
        <f>IFERROR(VLOOKUP(A199,January!$A:$AR,44,0),"--")</f>
        <v>--</v>
      </c>
      <c r="AD199" s="8" t="str">
        <f>IFERROR(VLOOKUP(A199,#REF!,44,0),"--")</f>
        <v>--</v>
      </c>
      <c r="AE199" s="8" t="str">
        <f>IFERROR(VLOOKUP(A199,#REF!,44,0),"--")</f>
        <v>--</v>
      </c>
      <c r="AF199" s="8" t="str">
        <f>IFERROR(VLOOKUP(A199,#REF!,44,0),"--")</f>
        <v>--</v>
      </c>
      <c r="AG199" s="8" t="str">
        <f>IFERROR(VLOOKUP(A199,#REF!,44,0),"--")</f>
        <v>--</v>
      </c>
      <c r="AH199" s="8" t="str">
        <f>IFERROR(VLOOKUP(A199,#REF!,44,0),"--")</f>
        <v>--</v>
      </c>
      <c r="AI199" s="8" t="str">
        <f>IFERROR(VLOOKUP(A199,#REF!,44,0),"--")</f>
        <v>--</v>
      </c>
      <c r="AJ199" s="8" t="str">
        <f>IFERROR(VLOOKUP(A199,#REF!,44,0),"--")</f>
        <v>--</v>
      </c>
      <c r="AK199" s="8" t="str">
        <f>IFERROR(VLOOKUP(A199,#REF!,44,0),"--")</f>
        <v>--</v>
      </c>
      <c r="AL199" s="8" t="str">
        <f>IFERROR(VLOOKUP(A199,#REF!,44,0),"--")</f>
        <v>--</v>
      </c>
      <c r="AM199" s="8" t="str">
        <f>IFERROR(VLOOKUP(A199,#REF!,44,0),"--")</f>
        <v>--</v>
      </c>
      <c r="AN199" s="8" t="str">
        <f>IFERROR(VLOOKUP(A199,#REF!,44,0),"--")</f>
        <v>--</v>
      </c>
      <c r="AO199" s="8">
        <f t="shared" si="11"/>
        <v>0</v>
      </c>
    </row>
    <row r="200" spans="1:41" x14ac:dyDescent="0.2">
      <c r="A200" s="4" t="s">
        <v>213</v>
      </c>
      <c r="B200" s="4" t="str">
        <f>IFERROR(VLOOKUP(A200,'Validation List'!$A:$O,10,0),"--")</f>
        <v>--</v>
      </c>
      <c r="C200" s="4" t="str">
        <f>IFERROR(VLOOKUP(A200,January!$A:$AS,41,0),"--")</f>
        <v>--</v>
      </c>
      <c r="D200" s="4" t="str">
        <f>IFERROR(VLOOKUP(A200,January!$A:$AS,42,0),"--")</f>
        <v>--</v>
      </c>
      <c r="E200" s="4" t="str">
        <f>IFERROR(VLOOKUP(A200,#REF!,41,0),"--")</f>
        <v>--</v>
      </c>
      <c r="F200" s="4" t="str">
        <f>IFERROR(VLOOKUP(A200,#REF!,42,0),"--")</f>
        <v>--</v>
      </c>
      <c r="G200" s="4" t="str">
        <f>IFERROR(VLOOKUP(A200,#REF!,41,0),"--")</f>
        <v>--</v>
      </c>
      <c r="H200" s="4" t="str">
        <f>IFERROR(VLOOKUP(A200,#REF!,42,0),"--")</f>
        <v>--</v>
      </c>
      <c r="I200" s="4" t="str">
        <f>IFERROR(VLOOKUP(A200,#REF!,41,0),"--")</f>
        <v>--</v>
      </c>
      <c r="J200" s="4" t="str">
        <f>IFERROR(VLOOKUP(A200,#REF!,42,0),"--")</f>
        <v>--</v>
      </c>
      <c r="K200" s="4" t="str">
        <f>IFERROR(VLOOKUP(A200,#REF!,41,0),"--")</f>
        <v>--</v>
      </c>
      <c r="L200" s="4" t="str">
        <f>IFERROR(VLOOKUP(A200,#REF!,42,0),"--")</f>
        <v>--</v>
      </c>
      <c r="M200" s="4" t="str">
        <f>IFERROR(VLOOKUP(A200,#REF!,41,0),"--")</f>
        <v>--</v>
      </c>
      <c r="N200" s="4" t="str">
        <f>IFERROR(VLOOKUP(A200,#REF!,42,0),"--")</f>
        <v>--</v>
      </c>
      <c r="O200" s="4" t="str">
        <f>IFERROR(VLOOKUP(A200,#REF!,41,0),"--")</f>
        <v>--</v>
      </c>
      <c r="P200" s="4" t="str">
        <f>IFERROR(VLOOKUP(A200,#REF!,42,0),"--")</f>
        <v>--</v>
      </c>
      <c r="Q200" s="4" t="str">
        <f>IFERROR(VLOOKUP(A200,#REF!,41,0),"--")</f>
        <v>--</v>
      </c>
      <c r="R200" s="4" t="str">
        <f>IFERROR(VLOOKUP(A200,#REF!,42,0),"--")</f>
        <v>--</v>
      </c>
      <c r="S200" s="4" t="str">
        <f>IFERROR(VLOOKUP(A200,#REF!,41,0),"--")</f>
        <v>--</v>
      </c>
      <c r="T200" s="4" t="str">
        <f>IFERROR(VLOOKUP(A200,#REF!,42,0),"--")</f>
        <v>--</v>
      </c>
      <c r="U200" s="4" t="str">
        <f>IFERROR(VLOOKUP(A200,#REF!,41,0),"--")</f>
        <v>--</v>
      </c>
      <c r="V200" s="4" t="str">
        <f>IFERROR(VLOOKUP(A200,#REF!,42,0),"--")</f>
        <v>--</v>
      </c>
      <c r="W200" s="4" t="str">
        <f>IFERROR(VLOOKUP(A200,#REF!,41,0),"--")</f>
        <v>--</v>
      </c>
      <c r="X200" s="4" t="str">
        <f>IFERROR(VLOOKUP(A200,#REF!,42,0),"--")</f>
        <v>--</v>
      </c>
      <c r="Y200" s="4" t="str">
        <f>IFERROR(VLOOKUP(A200,#REF!,41,0),"--")</f>
        <v>--</v>
      </c>
      <c r="Z200" s="4" t="str">
        <f>IFERROR(VLOOKUP(A200,#REF!,42,0),"--")</f>
        <v>--</v>
      </c>
      <c r="AA200" s="4">
        <f t="shared" si="9"/>
        <v>0</v>
      </c>
      <c r="AB200" s="4">
        <f t="shared" si="10"/>
        <v>0</v>
      </c>
      <c r="AC200" s="8" t="str">
        <f>IFERROR(VLOOKUP(A200,January!$A:$AR,44,0),"--")</f>
        <v>--</v>
      </c>
      <c r="AD200" s="8" t="str">
        <f>IFERROR(VLOOKUP(A200,#REF!,44,0),"--")</f>
        <v>--</v>
      </c>
      <c r="AE200" s="8" t="str">
        <f>IFERROR(VLOOKUP(A200,#REF!,44,0),"--")</f>
        <v>--</v>
      </c>
      <c r="AF200" s="8" t="str">
        <f>IFERROR(VLOOKUP(A200,#REF!,44,0),"--")</f>
        <v>--</v>
      </c>
      <c r="AG200" s="8" t="str">
        <f>IFERROR(VLOOKUP(A200,#REF!,44,0),"--")</f>
        <v>--</v>
      </c>
      <c r="AH200" s="8" t="str">
        <f>IFERROR(VLOOKUP(A200,#REF!,44,0),"--")</f>
        <v>--</v>
      </c>
      <c r="AI200" s="8" t="str">
        <f>IFERROR(VLOOKUP(A200,#REF!,44,0),"--")</f>
        <v>--</v>
      </c>
      <c r="AJ200" s="8" t="str">
        <f>IFERROR(VLOOKUP(A200,#REF!,44,0),"--")</f>
        <v>--</v>
      </c>
      <c r="AK200" s="8" t="str">
        <f>IFERROR(VLOOKUP(A200,#REF!,44,0),"--")</f>
        <v>--</v>
      </c>
      <c r="AL200" s="8" t="str">
        <f>IFERROR(VLOOKUP(A200,#REF!,44,0),"--")</f>
        <v>--</v>
      </c>
      <c r="AM200" s="8" t="str">
        <f>IFERROR(VLOOKUP(A200,#REF!,44,0),"--")</f>
        <v>--</v>
      </c>
      <c r="AN200" s="8" t="str">
        <f>IFERROR(VLOOKUP(A200,#REF!,44,0),"--")</f>
        <v>--</v>
      </c>
      <c r="AO200" s="8">
        <f t="shared" si="11"/>
        <v>0</v>
      </c>
    </row>
    <row r="201" spans="1:41" x14ac:dyDescent="0.2">
      <c r="A201" s="4" t="s">
        <v>214</v>
      </c>
      <c r="B201" s="4" t="str">
        <f>IFERROR(VLOOKUP(A201,'Validation List'!$A:$O,10,0),"--")</f>
        <v>--</v>
      </c>
      <c r="C201" s="4" t="str">
        <f>IFERROR(VLOOKUP(A201,January!$A:$AS,41,0),"--")</f>
        <v>--</v>
      </c>
      <c r="D201" s="4" t="str">
        <f>IFERROR(VLOOKUP(A201,January!$A:$AS,42,0),"--")</f>
        <v>--</v>
      </c>
      <c r="E201" s="4" t="str">
        <f>IFERROR(VLOOKUP(A201,#REF!,41,0),"--")</f>
        <v>--</v>
      </c>
      <c r="F201" s="4" t="str">
        <f>IFERROR(VLOOKUP(A201,#REF!,42,0),"--")</f>
        <v>--</v>
      </c>
      <c r="G201" s="4" t="str">
        <f>IFERROR(VLOOKUP(A201,#REF!,41,0),"--")</f>
        <v>--</v>
      </c>
      <c r="H201" s="4" t="str">
        <f>IFERROR(VLOOKUP(A201,#REF!,42,0),"--")</f>
        <v>--</v>
      </c>
      <c r="I201" s="4" t="str">
        <f>IFERROR(VLOOKUP(A201,#REF!,41,0),"--")</f>
        <v>--</v>
      </c>
      <c r="J201" s="4" t="str">
        <f>IFERROR(VLOOKUP(A201,#REF!,42,0),"--")</f>
        <v>--</v>
      </c>
      <c r="K201" s="4" t="str">
        <f>IFERROR(VLOOKUP(A201,#REF!,41,0),"--")</f>
        <v>--</v>
      </c>
      <c r="L201" s="4" t="str">
        <f>IFERROR(VLOOKUP(A201,#REF!,42,0),"--")</f>
        <v>--</v>
      </c>
      <c r="M201" s="4" t="str">
        <f>IFERROR(VLOOKUP(A201,#REF!,41,0),"--")</f>
        <v>--</v>
      </c>
      <c r="N201" s="4" t="str">
        <f>IFERROR(VLOOKUP(A201,#REF!,42,0),"--")</f>
        <v>--</v>
      </c>
      <c r="O201" s="4" t="str">
        <f>IFERROR(VLOOKUP(A201,#REF!,41,0),"--")</f>
        <v>--</v>
      </c>
      <c r="P201" s="4" t="str">
        <f>IFERROR(VLOOKUP(A201,#REF!,42,0),"--")</f>
        <v>--</v>
      </c>
      <c r="Q201" s="4" t="str">
        <f>IFERROR(VLOOKUP(A201,#REF!,41,0),"--")</f>
        <v>--</v>
      </c>
      <c r="R201" s="4" t="str">
        <f>IFERROR(VLOOKUP(A201,#REF!,42,0),"--")</f>
        <v>--</v>
      </c>
      <c r="S201" s="4" t="str">
        <f>IFERROR(VLOOKUP(A201,#REF!,41,0),"--")</f>
        <v>--</v>
      </c>
      <c r="T201" s="4" t="str">
        <f>IFERROR(VLOOKUP(A201,#REF!,42,0),"--")</f>
        <v>--</v>
      </c>
      <c r="U201" s="4" t="str">
        <f>IFERROR(VLOOKUP(A201,#REF!,41,0),"--")</f>
        <v>--</v>
      </c>
      <c r="V201" s="4" t="str">
        <f>IFERROR(VLOOKUP(A201,#REF!,42,0),"--")</f>
        <v>--</v>
      </c>
      <c r="W201" s="4" t="str">
        <f>IFERROR(VLOOKUP(A201,#REF!,41,0),"--")</f>
        <v>--</v>
      </c>
      <c r="X201" s="4" t="str">
        <f>IFERROR(VLOOKUP(A201,#REF!,42,0),"--")</f>
        <v>--</v>
      </c>
      <c r="Y201" s="4" t="str">
        <f>IFERROR(VLOOKUP(A201,#REF!,41,0),"--")</f>
        <v>--</v>
      </c>
      <c r="Z201" s="4" t="str">
        <f>IFERROR(VLOOKUP(A201,#REF!,42,0),"--")</f>
        <v>--</v>
      </c>
      <c r="AA201" s="4">
        <f t="shared" si="9"/>
        <v>0</v>
      </c>
      <c r="AB201" s="4">
        <f t="shared" si="10"/>
        <v>0</v>
      </c>
      <c r="AC201" s="8" t="str">
        <f>IFERROR(VLOOKUP(A201,January!$A:$AR,44,0),"--")</f>
        <v>--</v>
      </c>
      <c r="AD201" s="8" t="str">
        <f>IFERROR(VLOOKUP(A201,#REF!,44,0),"--")</f>
        <v>--</v>
      </c>
      <c r="AE201" s="8" t="str">
        <f>IFERROR(VLOOKUP(A201,#REF!,44,0),"--")</f>
        <v>--</v>
      </c>
      <c r="AF201" s="8" t="str">
        <f>IFERROR(VLOOKUP(A201,#REF!,44,0),"--")</f>
        <v>--</v>
      </c>
      <c r="AG201" s="8" t="str">
        <f>IFERROR(VLOOKUP(A201,#REF!,44,0),"--")</f>
        <v>--</v>
      </c>
      <c r="AH201" s="8" t="str">
        <f>IFERROR(VLOOKUP(A201,#REF!,44,0),"--")</f>
        <v>--</v>
      </c>
      <c r="AI201" s="8" t="str">
        <f>IFERROR(VLOOKUP(A201,#REF!,44,0),"--")</f>
        <v>--</v>
      </c>
      <c r="AJ201" s="8" t="str">
        <f>IFERROR(VLOOKUP(A201,#REF!,44,0),"--")</f>
        <v>--</v>
      </c>
      <c r="AK201" s="8" t="str">
        <f>IFERROR(VLOOKUP(A201,#REF!,44,0),"--")</f>
        <v>--</v>
      </c>
      <c r="AL201" s="8" t="str">
        <f>IFERROR(VLOOKUP(A201,#REF!,44,0),"--")</f>
        <v>--</v>
      </c>
      <c r="AM201" s="8" t="str">
        <f>IFERROR(VLOOKUP(A201,#REF!,44,0),"--")</f>
        <v>--</v>
      </c>
      <c r="AN201" s="8" t="str">
        <f>IFERROR(VLOOKUP(A201,#REF!,44,0),"--")</f>
        <v>--</v>
      </c>
      <c r="AO201" s="8">
        <f t="shared" si="11"/>
        <v>0</v>
      </c>
    </row>
    <row r="202" spans="1:41" x14ac:dyDescent="0.2">
      <c r="A202" s="4" t="s">
        <v>215</v>
      </c>
      <c r="B202" s="4" t="str">
        <f>IFERROR(VLOOKUP(A202,'Validation List'!$A:$O,10,0),"--")</f>
        <v>--</v>
      </c>
      <c r="C202" s="4" t="str">
        <f>IFERROR(VLOOKUP(A202,January!$A:$AS,41,0),"--")</f>
        <v>--</v>
      </c>
      <c r="D202" s="4" t="str">
        <f>IFERROR(VLOOKUP(A202,January!$A:$AS,42,0),"--")</f>
        <v>--</v>
      </c>
      <c r="E202" s="4" t="str">
        <f>IFERROR(VLOOKUP(A202,#REF!,41,0),"--")</f>
        <v>--</v>
      </c>
      <c r="F202" s="4" t="str">
        <f>IFERROR(VLOOKUP(A202,#REF!,42,0),"--")</f>
        <v>--</v>
      </c>
      <c r="G202" s="4" t="str">
        <f>IFERROR(VLOOKUP(A202,#REF!,41,0),"--")</f>
        <v>--</v>
      </c>
      <c r="H202" s="4" t="str">
        <f>IFERROR(VLOOKUP(A202,#REF!,42,0),"--")</f>
        <v>--</v>
      </c>
      <c r="I202" s="4" t="str">
        <f>IFERROR(VLOOKUP(A202,#REF!,41,0),"--")</f>
        <v>--</v>
      </c>
      <c r="J202" s="4" t="str">
        <f>IFERROR(VLOOKUP(A202,#REF!,42,0),"--")</f>
        <v>--</v>
      </c>
      <c r="K202" s="4" t="str">
        <f>IFERROR(VLOOKUP(A202,#REF!,41,0),"--")</f>
        <v>--</v>
      </c>
      <c r="L202" s="4" t="str">
        <f>IFERROR(VLOOKUP(A202,#REF!,42,0),"--")</f>
        <v>--</v>
      </c>
      <c r="M202" s="4" t="str">
        <f>IFERROR(VLOOKUP(A202,#REF!,41,0),"--")</f>
        <v>--</v>
      </c>
      <c r="N202" s="4" t="str">
        <f>IFERROR(VLOOKUP(A202,#REF!,42,0),"--")</f>
        <v>--</v>
      </c>
      <c r="O202" s="4" t="str">
        <f>IFERROR(VLOOKUP(A202,#REF!,41,0),"--")</f>
        <v>--</v>
      </c>
      <c r="P202" s="4" t="str">
        <f>IFERROR(VLOOKUP(A202,#REF!,42,0),"--")</f>
        <v>--</v>
      </c>
      <c r="Q202" s="4" t="str">
        <f>IFERROR(VLOOKUP(A202,#REF!,41,0),"--")</f>
        <v>--</v>
      </c>
      <c r="R202" s="4" t="str">
        <f>IFERROR(VLOOKUP(A202,#REF!,42,0),"--")</f>
        <v>--</v>
      </c>
      <c r="S202" s="4" t="str">
        <f>IFERROR(VLOOKUP(A202,#REF!,41,0),"--")</f>
        <v>--</v>
      </c>
      <c r="T202" s="4" t="str">
        <f>IFERROR(VLOOKUP(A202,#REF!,42,0),"--")</f>
        <v>--</v>
      </c>
      <c r="U202" s="4" t="str">
        <f>IFERROR(VLOOKUP(A202,#REF!,41,0),"--")</f>
        <v>--</v>
      </c>
      <c r="V202" s="4" t="str">
        <f>IFERROR(VLOOKUP(A202,#REF!,42,0),"--")</f>
        <v>--</v>
      </c>
      <c r="W202" s="4" t="str">
        <f>IFERROR(VLOOKUP(A202,#REF!,41,0),"--")</f>
        <v>--</v>
      </c>
      <c r="X202" s="4" t="str">
        <f>IFERROR(VLOOKUP(A202,#REF!,42,0),"--")</f>
        <v>--</v>
      </c>
      <c r="Y202" s="4" t="str">
        <f>IFERROR(VLOOKUP(A202,#REF!,41,0),"--")</f>
        <v>--</v>
      </c>
      <c r="Z202" s="4" t="str">
        <f>IFERROR(VLOOKUP(A202,#REF!,42,0),"--")</f>
        <v>--</v>
      </c>
      <c r="AA202" s="4">
        <f t="shared" si="9"/>
        <v>0</v>
      </c>
      <c r="AB202" s="4">
        <f t="shared" si="10"/>
        <v>0</v>
      </c>
      <c r="AC202" s="8" t="str">
        <f>IFERROR(VLOOKUP(A202,January!$A:$AR,44,0),"--")</f>
        <v>--</v>
      </c>
      <c r="AD202" s="8" t="str">
        <f>IFERROR(VLOOKUP(A202,#REF!,44,0),"--")</f>
        <v>--</v>
      </c>
      <c r="AE202" s="8" t="str">
        <f>IFERROR(VLOOKUP(A202,#REF!,44,0),"--")</f>
        <v>--</v>
      </c>
      <c r="AF202" s="8" t="str">
        <f>IFERROR(VLOOKUP(A202,#REF!,44,0),"--")</f>
        <v>--</v>
      </c>
      <c r="AG202" s="8" t="str">
        <f>IFERROR(VLOOKUP(A202,#REF!,44,0),"--")</f>
        <v>--</v>
      </c>
      <c r="AH202" s="8" t="str">
        <f>IFERROR(VLOOKUP(A202,#REF!,44,0),"--")</f>
        <v>--</v>
      </c>
      <c r="AI202" s="8" t="str">
        <f>IFERROR(VLOOKUP(A202,#REF!,44,0),"--")</f>
        <v>--</v>
      </c>
      <c r="AJ202" s="8" t="str">
        <f>IFERROR(VLOOKUP(A202,#REF!,44,0),"--")</f>
        <v>--</v>
      </c>
      <c r="AK202" s="8" t="str">
        <f>IFERROR(VLOOKUP(A202,#REF!,44,0),"--")</f>
        <v>--</v>
      </c>
      <c r="AL202" s="8" t="str">
        <f>IFERROR(VLOOKUP(A202,#REF!,44,0),"--")</f>
        <v>--</v>
      </c>
      <c r="AM202" s="8" t="str">
        <f>IFERROR(VLOOKUP(A202,#REF!,44,0),"--")</f>
        <v>--</v>
      </c>
      <c r="AN202" s="8" t="str">
        <f>IFERROR(VLOOKUP(A202,#REF!,44,0),"--")</f>
        <v>--</v>
      </c>
      <c r="AO202" s="8">
        <f t="shared" si="11"/>
        <v>0</v>
      </c>
    </row>
    <row r="203" spans="1:41" x14ac:dyDescent="0.2">
      <c r="A203" s="4" t="s">
        <v>216</v>
      </c>
      <c r="B203" s="4" t="str">
        <f>IFERROR(VLOOKUP(A203,'Validation List'!$A:$O,10,0),"--")</f>
        <v>--</v>
      </c>
      <c r="C203" s="4" t="str">
        <f>IFERROR(VLOOKUP(A203,January!$A:$AS,41,0),"--")</f>
        <v>--</v>
      </c>
      <c r="D203" s="4" t="str">
        <f>IFERROR(VLOOKUP(A203,January!$A:$AS,42,0),"--")</f>
        <v>--</v>
      </c>
      <c r="E203" s="4" t="str">
        <f>IFERROR(VLOOKUP(A203,#REF!,41,0),"--")</f>
        <v>--</v>
      </c>
      <c r="F203" s="4" t="str">
        <f>IFERROR(VLOOKUP(A203,#REF!,42,0),"--")</f>
        <v>--</v>
      </c>
      <c r="G203" s="4" t="str">
        <f>IFERROR(VLOOKUP(A203,#REF!,41,0),"--")</f>
        <v>--</v>
      </c>
      <c r="H203" s="4" t="str">
        <f>IFERROR(VLOOKUP(A203,#REF!,42,0),"--")</f>
        <v>--</v>
      </c>
      <c r="I203" s="4" t="str">
        <f>IFERROR(VLOOKUP(A203,#REF!,41,0),"--")</f>
        <v>--</v>
      </c>
      <c r="J203" s="4" t="str">
        <f>IFERROR(VLOOKUP(A203,#REF!,42,0),"--")</f>
        <v>--</v>
      </c>
      <c r="K203" s="4" t="str">
        <f>IFERROR(VLOOKUP(A203,#REF!,41,0),"--")</f>
        <v>--</v>
      </c>
      <c r="L203" s="4" t="str">
        <f>IFERROR(VLOOKUP(A203,#REF!,42,0),"--")</f>
        <v>--</v>
      </c>
      <c r="M203" s="4" t="str">
        <f>IFERROR(VLOOKUP(A203,#REF!,41,0),"--")</f>
        <v>--</v>
      </c>
      <c r="N203" s="4" t="str">
        <f>IFERROR(VLOOKUP(A203,#REF!,42,0),"--")</f>
        <v>--</v>
      </c>
      <c r="O203" s="4" t="str">
        <f>IFERROR(VLOOKUP(A203,#REF!,41,0),"--")</f>
        <v>--</v>
      </c>
      <c r="P203" s="4" t="str">
        <f>IFERROR(VLOOKUP(A203,#REF!,42,0),"--")</f>
        <v>--</v>
      </c>
      <c r="Q203" s="4" t="str">
        <f>IFERROR(VLOOKUP(A203,#REF!,41,0),"--")</f>
        <v>--</v>
      </c>
      <c r="R203" s="4" t="str">
        <f>IFERROR(VLOOKUP(A203,#REF!,42,0),"--")</f>
        <v>--</v>
      </c>
      <c r="S203" s="4" t="str">
        <f>IFERROR(VLOOKUP(A203,#REF!,41,0),"--")</f>
        <v>--</v>
      </c>
      <c r="T203" s="4" t="str">
        <f>IFERROR(VLOOKUP(A203,#REF!,42,0),"--")</f>
        <v>--</v>
      </c>
      <c r="U203" s="4" t="str">
        <f>IFERROR(VLOOKUP(A203,#REF!,41,0),"--")</f>
        <v>--</v>
      </c>
      <c r="V203" s="4" t="str">
        <f>IFERROR(VLOOKUP(A203,#REF!,42,0),"--")</f>
        <v>--</v>
      </c>
      <c r="W203" s="4" t="str">
        <f>IFERROR(VLOOKUP(A203,#REF!,41,0),"--")</f>
        <v>--</v>
      </c>
      <c r="X203" s="4" t="str">
        <f>IFERROR(VLOOKUP(A203,#REF!,42,0),"--")</f>
        <v>--</v>
      </c>
      <c r="Y203" s="4" t="str">
        <f>IFERROR(VLOOKUP(A203,#REF!,41,0),"--")</f>
        <v>--</v>
      </c>
      <c r="Z203" s="4" t="str">
        <f>IFERROR(VLOOKUP(A203,#REF!,42,0),"--")</f>
        <v>--</v>
      </c>
      <c r="AA203" s="4">
        <f t="shared" si="9"/>
        <v>0</v>
      </c>
      <c r="AB203" s="4">
        <f t="shared" si="10"/>
        <v>0</v>
      </c>
      <c r="AC203" s="8" t="str">
        <f>IFERROR(VLOOKUP(A203,January!$A:$AR,44,0),"--")</f>
        <v>--</v>
      </c>
      <c r="AD203" s="8" t="str">
        <f>IFERROR(VLOOKUP(A203,#REF!,44,0),"--")</f>
        <v>--</v>
      </c>
      <c r="AE203" s="8" t="str">
        <f>IFERROR(VLOOKUP(A203,#REF!,44,0),"--")</f>
        <v>--</v>
      </c>
      <c r="AF203" s="8" t="str">
        <f>IFERROR(VLOOKUP(A203,#REF!,44,0),"--")</f>
        <v>--</v>
      </c>
      <c r="AG203" s="8" t="str">
        <f>IFERROR(VLOOKUP(A203,#REF!,44,0),"--")</f>
        <v>--</v>
      </c>
      <c r="AH203" s="8" t="str">
        <f>IFERROR(VLOOKUP(A203,#REF!,44,0),"--")</f>
        <v>--</v>
      </c>
      <c r="AI203" s="8" t="str">
        <f>IFERROR(VLOOKUP(A203,#REF!,44,0),"--")</f>
        <v>--</v>
      </c>
      <c r="AJ203" s="8" t="str">
        <f>IFERROR(VLOOKUP(A203,#REF!,44,0),"--")</f>
        <v>--</v>
      </c>
      <c r="AK203" s="8" t="str">
        <f>IFERROR(VLOOKUP(A203,#REF!,44,0),"--")</f>
        <v>--</v>
      </c>
      <c r="AL203" s="8" t="str">
        <f>IFERROR(VLOOKUP(A203,#REF!,44,0),"--")</f>
        <v>--</v>
      </c>
      <c r="AM203" s="8" t="str">
        <f>IFERROR(VLOOKUP(A203,#REF!,44,0),"--")</f>
        <v>--</v>
      </c>
      <c r="AN203" s="8" t="str">
        <f>IFERROR(VLOOKUP(A203,#REF!,44,0),"--")</f>
        <v>--</v>
      </c>
      <c r="AO203" s="8">
        <f t="shared" si="11"/>
        <v>0</v>
      </c>
    </row>
    <row r="204" spans="1:41" x14ac:dyDescent="0.2">
      <c r="A204" s="4" t="s">
        <v>217</v>
      </c>
      <c r="B204" s="4" t="str">
        <f>IFERROR(VLOOKUP(A204,'Validation List'!$A:$O,10,0),"--")</f>
        <v>--</v>
      </c>
      <c r="C204" s="4" t="str">
        <f>IFERROR(VLOOKUP(A204,January!$A:$AS,41,0),"--")</f>
        <v>--</v>
      </c>
      <c r="D204" s="4" t="str">
        <f>IFERROR(VLOOKUP(A204,January!$A:$AS,42,0),"--")</f>
        <v>--</v>
      </c>
      <c r="E204" s="4" t="str">
        <f>IFERROR(VLOOKUP(A204,#REF!,41,0),"--")</f>
        <v>--</v>
      </c>
      <c r="F204" s="4" t="str">
        <f>IFERROR(VLOOKUP(A204,#REF!,42,0),"--")</f>
        <v>--</v>
      </c>
      <c r="G204" s="4" t="str">
        <f>IFERROR(VLOOKUP(A204,#REF!,41,0),"--")</f>
        <v>--</v>
      </c>
      <c r="H204" s="4" t="str">
        <f>IFERROR(VLOOKUP(A204,#REF!,42,0),"--")</f>
        <v>--</v>
      </c>
      <c r="I204" s="4" t="str">
        <f>IFERROR(VLOOKUP(A204,#REF!,41,0),"--")</f>
        <v>--</v>
      </c>
      <c r="J204" s="4" t="str">
        <f>IFERROR(VLOOKUP(A204,#REF!,42,0),"--")</f>
        <v>--</v>
      </c>
      <c r="K204" s="4" t="str">
        <f>IFERROR(VLOOKUP(A204,#REF!,41,0),"--")</f>
        <v>--</v>
      </c>
      <c r="L204" s="4" t="str">
        <f>IFERROR(VLOOKUP(A204,#REF!,42,0),"--")</f>
        <v>--</v>
      </c>
      <c r="M204" s="4" t="str">
        <f>IFERROR(VLOOKUP(A204,#REF!,41,0),"--")</f>
        <v>--</v>
      </c>
      <c r="N204" s="4" t="str">
        <f>IFERROR(VLOOKUP(A204,#REF!,42,0),"--")</f>
        <v>--</v>
      </c>
      <c r="O204" s="4" t="str">
        <f>IFERROR(VLOOKUP(A204,#REF!,41,0),"--")</f>
        <v>--</v>
      </c>
      <c r="P204" s="4" t="str">
        <f>IFERROR(VLOOKUP(A204,#REF!,42,0),"--")</f>
        <v>--</v>
      </c>
      <c r="Q204" s="4" t="str">
        <f>IFERROR(VLOOKUP(A204,#REF!,41,0),"--")</f>
        <v>--</v>
      </c>
      <c r="R204" s="4" t="str">
        <f>IFERROR(VLOOKUP(A204,#REF!,42,0),"--")</f>
        <v>--</v>
      </c>
      <c r="S204" s="4" t="str">
        <f>IFERROR(VLOOKUP(A204,#REF!,41,0),"--")</f>
        <v>--</v>
      </c>
      <c r="T204" s="4" t="str">
        <f>IFERROR(VLOOKUP(A204,#REF!,42,0),"--")</f>
        <v>--</v>
      </c>
      <c r="U204" s="4" t="str">
        <f>IFERROR(VLOOKUP(A204,#REF!,41,0),"--")</f>
        <v>--</v>
      </c>
      <c r="V204" s="4" t="str">
        <f>IFERROR(VLOOKUP(A204,#REF!,42,0),"--")</f>
        <v>--</v>
      </c>
      <c r="W204" s="4" t="str">
        <f>IFERROR(VLOOKUP(A204,#REF!,41,0),"--")</f>
        <v>--</v>
      </c>
      <c r="X204" s="4" t="str">
        <f>IFERROR(VLOOKUP(A204,#REF!,42,0),"--")</f>
        <v>--</v>
      </c>
      <c r="Y204" s="4" t="str">
        <f>IFERROR(VLOOKUP(A204,#REF!,41,0),"--")</f>
        <v>--</v>
      </c>
      <c r="Z204" s="4" t="str">
        <f>IFERROR(VLOOKUP(A204,#REF!,42,0),"--")</f>
        <v>--</v>
      </c>
      <c r="AA204" s="4">
        <f t="shared" si="9"/>
        <v>0</v>
      </c>
      <c r="AB204" s="4">
        <f t="shared" si="10"/>
        <v>0</v>
      </c>
      <c r="AC204" s="8" t="str">
        <f>IFERROR(VLOOKUP(A204,January!$A:$AR,44,0),"--")</f>
        <v>--</v>
      </c>
      <c r="AD204" s="8" t="str">
        <f>IFERROR(VLOOKUP(A204,#REF!,44,0),"--")</f>
        <v>--</v>
      </c>
      <c r="AE204" s="8" t="str">
        <f>IFERROR(VLOOKUP(A204,#REF!,44,0),"--")</f>
        <v>--</v>
      </c>
      <c r="AF204" s="8" t="str">
        <f>IFERROR(VLOOKUP(A204,#REF!,44,0),"--")</f>
        <v>--</v>
      </c>
      <c r="AG204" s="8" t="str">
        <f>IFERROR(VLOOKUP(A204,#REF!,44,0),"--")</f>
        <v>--</v>
      </c>
      <c r="AH204" s="8" t="str">
        <f>IFERROR(VLOOKUP(A204,#REF!,44,0),"--")</f>
        <v>--</v>
      </c>
      <c r="AI204" s="8" t="str">
        <f>IFERROR(VLOOKUP(A204,#REF!,44,0),"--")</f>
        <v>--</v>
      </c>
      <c r="AJ204" s="8" t="str">
        <f>IFERROR(VLOOKUP(A204,#REF!,44,0),"--")</f>
        <v>--</v>
      </c>
      <c r="AK204" s="8" t="str">
        <f>IFERROR(VLOOKUP(A204,#REF!,44,0),"--")</f>
        <v>--</v>
      </c>
      <c r="AL204" s="8" t="str">
        <f>IFERROR(VLOOKUP(A204,#REF!,44,0),"--")</f>
        <v>--</v>
      </c>
      <c r="AM204" s="8" t="str">
        <f>IFERROR(VLOOKUP(A204,#REF!,44,0),"--")</f>
        <v>--</v>
      </c>
      <c r="AN204" s="8" t="str">
        <f>IFERROR(VLOOKUP(A204,#REF!,44,0),"--")</f>
        <v>--</v>
      </c>
      <c r="AO204" s="8">
        <f t="shared" si="11"/>
        <v>0</v>
      </c>
    </row>
    <row r="205" spans="1:41" x14ac:dyDescent="0.2">
      <c r="A205" s="4" t="s">
        <v>218</v>
      </c>
      <c r="B205" s="4" t="str">
        <f>IFERROR(VLOOKUP(A205,'Validation List'!$A:$O,10,0),"--")</f>
        <v>--</v>
      </c>
      <c r="C205" s="4" t="str">
        <f>IFERROR(VLOOKUP(A205,January!$A:$AS,41,0),"--")</f>
        <v>--</v>
      </c>
      <c r="D205" s="4" t="str">
        <f>IFERROR(VLOOKUP(A205,January!$A:$AS,42,0),"--")</f>
        <v>--</v>
      </c>
      <c r="E205" s="4" t="str">
        <f>IFERROR(VLOOKUP(A205,#REF!,41,0),"--")</f>
        <v>--</v>
      </c>
      <c r="F205" s="4" t="str">
        <f>IFERROR(VLOOKUP(A205,#REF!,42,0),"--")</f>
        <v>--</v>
      </c>
      <c r="G205" s="4" t="str">
        <f>IFERROR(VLOOKUP(A205,#REF!,41,0),"--")</f>
        <v>--</v>
      </c>
      <c r="H205" s="4" t="str">
        <f>IFERROR(VLOOKUP(A205,#REF!,42,0),"--")</f>
        <v>--</v>
      </c>
      <c r="I205" s="4" t="str">
        <f>IFERROR(VLOOKUP(A205,#REF!,41,0),"--")</f>
        <v>--</v>
      </c>
      <c r="J205" s="4" t="str">
        <f>IFERROR(VLOOKUP(A205,#REF!,42,0),"--")</f>
        <v>--</v>
      </c>
      <c r="K205" s="4" t="str">
        <f>IFERROR(VLOOKUP(A205,#REF!,41,0),"--")</f>
        <v>--</v>
      </c>
      <c r="L205" s="4" t="str">
        <f>IFERROR(VLOOKUP(A205,#REF!,42,0),"--")</f>
        <v>--</v>
      </c>
      <c r="M205" s="4" t="str">
        <f>IFERROR(VLOOKUP(A205,#REF!,41,0),"--")</f>
        <v>--</v>
      </c>
      <c r="N205" s="4" t="str">
        <f>IFERROR(VLOOKUP(A205,#REF!,42,0),"--")</f>
        <v>--</v>
      </c>
      <c r="O205" s="4" t="str">
        <f>IFERROR(VLOOKUP(A205,#REF!,41,0),"--")</f>
        <v>--</v>
      </c>
      <c r="P205" s="4" t="str">
        <f>IFERROR(VLOOKUP(A205,#REF!,42,0),"--")</f>
        <v>--</v>
      </c>
      <c r="Q205" s="4" t="str">
        <f>IFERROR(VLOOKUP(A205,#REF!,41,0),"--")</f>
        <v>--</v>
      </c>
      <c r="R205" s="4" t="str">
        <f>IFERROR(VLOOKUP(A205,#REF!,42,0),"--")</f>
        <v>--</v>
      </c>
      <c r="S205" s="4" t="str">
        <f>IFERROR(VLOOKUP(A205,#REF!,41,0),"--")</f>
        <v>--</v>
      </c>
      <c r="T205" s="4" t="str">
        <f>IFERROR(VLOOKUP(A205,#REF!,42,0),"--")</f>
        <v>--</v>
      </c>
      <c r="U205" s="4" t="str">
        <f>IFERROR(VLOOKUP(A205,#REF!,41,0),"--")</f>
        <v>--</v>
      </c>
      <c r="V205" s="4" t="str">
        <f>IFERROR(VLOOKUP(A205,#REF!,42,0),"--")</f>
        <v>--</v>
      </c>
      <c r="W205" s="4" t="str">
        <f>IFERROR(VLOOKUP(A205,#REF!,41,0),"--")</f>
        <v>--</v>
      </c>
      <c r="X205" s="4" t="str">
        <f>IFERROR(VLOOKUP(A205,#REF!,42,0),"--")</f>
        <v>--</v>
      </c>
      <c r="Y205" s="4" t="str">
        <f>IFERROR(VLOOKUP(A205,#REF!,41,0),"--")</f>
        <v>--</v>
      </c>
      <c r="Z205" s="4" t="str">
        <f>IFERROR(VLOOKUP(A205,#REF!,42,0),"--")</f>
        <v>--</v>
      </c>
      <c r="AA205" s="4">
        <f t="shared" si="9"/>
        <v>0</v>
      </c>
      <c r="AB205" s="4">
        <f t="shared" si="10"/>
        <v>0</v>
      </c>
      <c r="AC205" s="8" t="str">
        <f>IFERROR(VLOOKUP(A205,January!$A:$AR,44,0),"--")</f>
        <v>--</v>
      </c>
      <c r="AD205" s="8" t="str">
        <f>IFERROR(VLOOKUP(A205,#REF!,44,0),"--")</f>
        <v>--</v>
      </c>
      <c r="AE205" s="8" t="str">
        <f>IFERROR(VLOOKUP(A205,#REF!,44,0),"--")</f>
        <v>--</v>
      </c>
      <c r="AF205" s="8" t="str">
        <f>IFERROR(VLOOKUP(A205,#REF!,44,0),"--")</f>
        <v>--</v>
      </c>
      <c r="AG205" s="8" t="str">
        <f>IFERROR(VLOOKUP(A205,#REF!,44,0),"--")</f>
        <v>--</v>
      </c>
      <c r="AH205" s="8" t="str">
        <f>IFERROR(VLOOKUP(A205,#REF!,44,0),"--")</f>
        <v>--</v>
      </c>
      <c r="AI205" s="8" t="str">
        <f>IFERROR(VLOOKUP(A205,#REF!,44,0),"--")</f>
        <v>--</v>
      </c>
      <c r="AJ205" s="8" t="str">
        <f>IFERROR(VLOOKUP(A205,#REF!,44,0),"--")</f>
        <v>--</v>
      </c>
      <c r="AK205" s="8" t="str">
        <f>IFERROR(VLOOKUP(A205,#REF!,44,0),"--")</f>
        <v>--</v>
      </c>
      <c r="AL205" s="8" t="str">
        <f>IFERROR(VLOOKUP(A205,#REF!,44,0),"--")</f>
        <v>--</v>
      </c>
      <c r="AM205" s="8" t="str">
        <f>IFERROR(VLOOKUP(A205,#REF!,44,0),"--")</f>
        <v>--</v>
      </c>
      <c r="AN205" s="8" t="str">
        <f>IFERROR(VLOOKUP(A205,#REF!,44,0),"--")</f>
        <v>--</v>
      </c>
      <c r="AO205" s="8">
        <f t="shared" si="11"/>
        <v>0</v>
      </c>
    </row>
    <row r="206" spans="1:41" x14ac:dyDescent="0.2">
      <c r="A206" s="4" t="s">
        <v>219</v>
      </c>
      <c r="B206" s="4" t="str">
        <f>IFERROR(VLOOKUP(A206,'Validation List'!$A:$O,10,0),"--")</f>
        <v>--</v>
      </c>
      <c r="C206" s="4" t="str">
        <f>IFERROR(VLOOKUP(A206,January!$A:$AS,41,0),"--")</f>
        <v>--</v>
      </c>
      <c r="D206" s="4" t="str">
        <f>IFERROR(VLOOKUP(A206,January!$A:$AS,42,0),"--")</f>
        <v>--</v>
      </c>
      <c r="E206" s="4" t="str">
        <f>IFERROR(VLOOKUP(A206,#REF!,41,0),"--")</f>
        <v>--</v>
      </c>
      <c r="F206" s="4" t="str">
        <f>IFERROR(VLOOKUP(A206,#REF!,42,0),"--")</f>
        <v>--</v>
      </c>
      <c r="G206" s="4" t="str">
        <f>IFERROR(VLOOKUP(A206,#REF!,41,0),"--")</f>
        <v>--</v>
      </c>
      <c r="H206" s="4" t="str">
        <f>IFERROR(VLOOKUP(A206,#REF!,42,0),"--")</f>
        <v>--</v>
      </c>
      <c r="I206" s="4" t="str">
        <f>IFERROR(VLOOKUP(A206,#REF!,41,0),"--")</f>
        <v>--</v>
      </c>
      <c r="J206" s="4" t="str">
        <f>IFERROR(VLOOKUP(A206,#REF!,42,0),"--")</f>
        <v>--</v>
      </c>
      <c r="K206" s="4" t="str">
        <f>IFERROR(VLOOKUP(A206,#REF!,41,0),"--")</f>
        <v>--</v>
      </c>
      <c r="L206" s="4" t="str">
        <f>IFERROR(VLOOKUP(A206,#REF!,42,0),"--")</f>
        <v>--</v>
      </c>
      <c r="M206" s="4" t="str">
        <f>IFERROR(VLOOKUP(A206,#REF!,41,0),"--")</f>
        <v>--</v>
      </c>
      <c r="N206" s="4" t="str">
        <f>IFERROR(VLOOKUP(A206,#REF!,42,0),"--")</f>
        <v>--</v>
      </c>
      <c r="O206" s="4" t="str">
        <f>IFERROR(VLOOKUP(A206,#REF!,41,0),"--")</f>
        <v>--</v>
      </c>
      <c r="P206" s="4" t="str">
        <f>IFERROR(VLOOKUP(A206,#REF!,42,0),"--")</f>
        <v>--</v>
      </c>
      <c r="Q206" s="4" t="str">
        <f>IFERROR(VLOOKUP(A206,#REF!,41,0),"--")</f>
        <v>--</v>
      </c>
      <c r="R206" s="4" t="str">
        <f>IFERROR(VLOOKUP(A206,#REF!,42,0),"--")</f>
        <v>--</v>
      </c>
      <c r="S206" s="4" t="str">
        <f>IFERROR(VLOOKUP(A206,#REF!,41,0),"--")</f>
        <v>--</v>
      </c>
      <c r="T206" s="4" t="str">
        <f>IFERROR(VLOOKUP(A206,#REF!,42,0),"--")</f>
        <v>--</v>
      </c>
      <c r="U206" s="4" t="str">
        <f>IFERROR(VLOOKUP(A206,#REF!,41,0),"--")</f>
        <v>--</v>
      </c>
      <c r="V206" s="4" t="str">
        <f>IFERROR(VLOOKUP(A206,#REF!,42,0),"--")</f>
        <v>--</v>
      </c>
      <c r="W206" s="4" t="str">
        <f>IFERROR(VLOOKUP(A206,#REF!,41,0),"--")</f>
        <v>--</v>
      </c>
      <c r="X206" s="4" t="str">
        <f>IFERROR(VLOOKUP(A206,#REF!,42,0),"--")</f>
        <v>--</v>
      </c>
      <c r="Y206" s="4" t="str">
        <f>IFERROR(VLOOKUP(A206,#REF!,41,0),"--")</f>
        <v>--</v>
      </c>
      <c r="Z206" s="4" t="str">
        <f>IFERROR(VLOOKUP(A206,#REF!,42,0),"--")</f>
        <v>--</v>
      </c>
      <c r="AA206" s="4">
        <f t="shared" si="9"/>
        <v>0</v>
      </c>
      <c r="AB206" s="4">
        <f t="shared" si="10"/>
        <v>0</v>
      </c>
      <c r="AC206" s="8" t="str">
        <f>IFERROR(VLOOKUP(A206,January!$A:$AR,44,0),"--")</f>
        <v>--</v>
      </c>
      <c r="AD206" s="8" t="str">
        <f>IFERROR(VLOOKUP(A206,#REF!,44,0),"--")</f>
        <v>--</v>
      </c>
      <c r="AE206" s="8" t="str">
        <f>IFERROR(VLOOKUP(A206,#REF!,44,0),"--")</f>
        <v>--</v>
      </c>
      <c r="AF206" s="8" t="str">
        <f>IFERROR(VLOOKUP(A206,#REF!,44,0),"--")</f>
        <v>--</v>
      </c>
      <c r="AG206" s="8" t="str">
        <f>IFERROR(VLOOKUP(A206,#REF!,44,0),"--")</f>
        <v>--</v>
      </c>
      <c r="AH206" s="8" t="str">
        <f>IFERROR(VLOOKUP(A206,#REF!,44,0),"--")</f>
        <v>--</v>
      </c>
      <c r="AI206" s="8" t="str">
        <f>IFERROR(VLOOKUP(A206,#REF!,44,0),"--")</f>
        <v>--</v>
      </c>
      <c r="AJ206" s="8" t="str">
        <f>IFERROR(VLOOKUP(A206,#REF!,44,0),"--")</f>
        <v>--</v>
      </c>
      <c r="AK206" s="8" t="str">
        <f>IFERROR(VLOOKUP(A206,#REF!,44,0),"--")</f>
        <v>--</v>
      </c>
      <c r="AL206" s="8" t="str">
        <f>IFERROR(VLOOKUP(A206,#REF!,44,0),"--")</f>
        <v>--</v>
      </c>
      <c r="AM206" s="8" t="str">
        <f>IFERROR(VLOOKUP(A206,#REF!,44,0),"--")</f>
        <v>--</v>
      </c>
      <c r="AN206" s="8" t="str">
        <f>IFERROR(VLOOKUP(A206,#REF!,44,0),"--")</f>
        <v>--</v>
      </c>
      <c r="AO206" s="8">
        <f t="shared" si="11"/>
        <v>0</v>
      </c>
    </row>
    <row r="207" spans="1:41" x14ac:dyDescent="0.2">
      <c r="A207" s="4" t="s">
        <v>220</v>
      </c>
      <c r="B207" s="4" t="str">
        <f>IFERROR(VLOOKUP(A207,'Validation List'!$A:$O,10,0),"--")</f>
        <v>--</v>
      </c>
      <c r="C207" s="4" t="str">
        <f>IFERROR(VLOOKUP(A207,January!$A:$AS,41,0),"--")</f>
        <v>--</v>
      </c>
      <c r="D207" s="4" t="str">
        <f>IFERROR(VLOOKUP(A207,January!$A:$AS,42,0),"--")</f>
        <v>--</v>
      </c>
      <c r="E207" s="4" t="str">
        <f>IFERROR(VLOOKUP(A207,#REF!,41,0),"--")</f>
        <v>--</v>
      </c>
      <c r="F207" s="4" t="str">
        <f>IFERROR(VLOOKUP(A207,#REF!,42,0),"--")</f>
        <v>--</v>
      </c>
      <c r="G207" s="4" t="str">
        <f>IFERROR(VLOOKUP(A207,#REF!,41,0),"--")</f>
        <v>--</v>
      </c>
      <c r="H207" s="4" t="str">
        <f>IFERROR(VLOOKUP(A207,#REF!,42,0),"--")</f>
        <v>--</v>
      </c>
      <c r="I207" s="4" t="str">
        <f>IFERROR(VLOOKUP(A207,#REF!,41,0),"--")</f>
        <v>--</v>
      </c>
      <c r="J207" s="4" t="str">
        <f>IFERROR(VLOOKUP(A207,#REF!,42,0),"--")</f>
        <v>--</v>
      </c>
      <c r="K207" s="4" t="str">
        <f>IFERROR(VLOOKUP(A207,#REF!,41,0),"--")</f>
        <v>--</v>
      </c>
      <c r="L207" s="4" t="str">
        <f>IFERROR(VLOOKUP(A207,#REF!,42,0),"--")</f>
        <v>--</v>
      </c>
      <c r="M207" s="4" t="str">
        <f>IFERROR(VLOOKUP(A207,#REF!,41,0),"--")</f>
        <v>--</v>
      </c>
      <c r="N207" s="4" t="str">
        <f>IFERROR(VLOOKUP(A207,#REF!,42,0),"--")</f>
        <v>--</v>
      </c>
      <c r="O207" s="4" t="str">
        <f>IFERROR(VLOOKUP(A207,#REF!,41,0),"--")</f>
        <v>--</v>
      </c>
      <c r="P207" s="4" t="str">
        <f>IFERROR(VLOOKUP(A207,#REF!,42,0),"--")</f>
        <v>--</v>
      </c>
      <c r="Q207" s="4" t="str">
        <f>IFERROR(VLOOKUP(A207,#REF!,41,0),"--")</f>
        <v>--</v>
      </c>
      <c r="R207" s="4" t="str">
        <f>IFERROR(VLOOKUP(A207,#REF!,42,0),"--")</f>
        <v>--</v>
      </c>
      <c r="S207" s="4" t="str">
        <f>IFERROR(VLOOKUP(A207,#REF!,41,0),"--")</f>
        <v>--</v>
      </c>
      <c r="T207" s="4" t="str">
        <f>IFERROR(VLOOKUP(A207,#REF!,42,0),"--")</f>
        <v>--</v>
      </c>
      <c r="U207" s="4" t="str">
        <f>IFERROR(VLOOKUP(A207,#REF!,41,0),"--")</f>
        <v>--</v>
      </c>
      <c r="V207" s="4" t="str">
        <f>IFERROR(VLOOKUP(A207,#REF!,42,0),"--")</f>
        <v>--</v>
      </c>
      <c r="W207" s="4" t="str">
        <f>IFERROR(VLOOKUP(A207,#REF!,41,0),"--")</f>
        <v>--</v>
      </c>
      <c r="X207" s="4" t="str">
        <f>IFERROR(VLOOKUP(A207,#REF!,42,0),"--")</f>
        <v>--</v>
      </c>
      <c r="Y207" s="4" t="str">
        <f>IFERROR(VLOOKUP(A207,#REF!,41,0),"--")</f>
        <v>--</v>
      </c>
      <c r="Z207" s="4" t="str">
        <f>IFERROR(VLOOKUP(A207,#REF!,42,0),"--")</f>
        <v>--</v>
      </c>
      <c r="AA207" s="4">
        <f t="shared" si="9"/>
        <v>0</v>
      </c>
      <c r="AB207" s="4">
        <f t="shared" si="10"/>
        <v>0</v>
      </c>
      <c r="AC207" s="8" t="str">
        <f>IFERROR(VLOOKUP(A207,January!$A:$AR,44,0),"--")</f>
        <v>--</v>
      </c>
      <c r="AD207" s="8" t="str">
        <f>IFERROR(VLOOKUP(A207,#REF!,44,0),"--")</f>
        <v>--</v>
      </c>
      <c r="AE207" s="8" t="str">
        <f>IFERROR(VLOOKUP(A207,#REF!,44,0),"--")</f>
        <v>--</v>
      </c>
      <c r="AF207" s="8" t="str">
        <f>IFERROR(VLOOKUP(A207,#REF!,44,0),"--")</f>
        <v>--</v>
      </c>
      <c r="AG207" s="8" t="str">
        <f>IFERROR(VLOOKUP(A207,#REF!,44,0),"--")</f>
        <v>--</v>
      </c>
      <c r="AH207" s="8" t="str">
        <f>IFERROR(VLOOKUP(A207,#REF!,44,0),"--")</f>
        <v>--</v>
      </c>
      <c r="AI207" s="8" t="str">
        <f>IFERROR(VLOOKUP(A207,#REF!,44,0),"--")</f>
        <v>--</v>
      </c>
      <c r="AJ207" s="8" t="str">
        <f>IFERROR(VLOOKUP(A207,#REF!,44,0),"--")</f>
        <v>--</v>
      </c>
      <c r="AK207" s="8" t="str">
        <f>IFERROR(VLOOKUP(A207,#REF!,44,0),"--")</f>
        <v>--</v>
      </c>
      <c r="AL207" s="8" t="str">
        <f>IFERROR(VLOOKUP(A207,#REF!,44,0),"--")</f>
        <v>--</v>
      </c>
      <c r="AM207" s="8" t="str">
        <f>IFERROR(VLOOKUP(A207,#REF!,44,0),"--")</f>
        <v>--</v>
      </c>
      <c r="AN207" s="8" t="str">
        <f>IFERROR(VLOOKUP(A207,#REF!,44,0),"--")</f>
        <v>--</v>
      </c>
      <c r="AO207" s="8">
        <f t="shared" si="11"/>
        <v>0</v>
      </c>
    </row>
    <row r="208" spans="1:41" x14ac:dyDescent="0.2">
      <c r="A208" s="4" t="s">
        <v>221</v>
      </c>
      <c r="B208" s="4" t="str">
        <f>IFERROR(VLOOKUP(A208,'Validation List'!$A:$O,10,0),"--")</f>
        <v>--</v>
      </c>
      <c r="C208" s="4" t="str">
        <f>IFERROR(VLOOKUP(A208,January!$A:$AS,41,0),"--")</f>
        <v>--</v>
      </c>
      <c r="D208" s="4" t="str">
        <f>IFERROR(VLOOKUP(A208,January!$A:$AS,42,0),"--")</f>
        <v>--</v>
      </c>
      <c r="E208" s="4" t="str">
        <f>IFERROR(VLOOKUP(A208,#REF!,41,0),"--")</f>
        <v>--</v>
      </c>
      <c r="F208" s="4" t="str">
        <f>IFERROR(VLOOKUP(A208,#REF!,42,0),"--")</f>
        <v>--</v>
      </c>
      <c r="G208" s="4" t="str">
        <f>IFERROR(VLOOKUP(A208,#REF!,41,0),"--")</f>
        <v>--</v>
      </c>
      <c r="H208" s="4" t="str">
        <f>IFERROR(VLOOKUP(A208,#REF!,42,0),"--")</f>
        <v>--</v>
      </c>
      <c r="I208" s="4" t="str">
        <f>IFERROR(VLOOKUP(A208,#REF!,41,0),"--")</f>
        <v>--</v>
      </c>
      <c r="J208" s="4" t="str">
        <f>IFERROR(VLOOKUP(A208,#REF!,42,0),"--")</f>
        <v>--</v>
      </c>
      <c r="K208" s="4" t="str">
        <f>IFERROR(VLOOKUP(A208,#REF!,41,0),"--")</f>
        <v>--</v>
      </c>
      <c r="L208" s="4" t="str">
        <f>IFERROR(VLOOKUP(A208,#REF!,42,0),"--")</f>
        <v>--</v>
      </c>
      <c r="M208" s="4" t="str">
        <f>IFERROR(VLOOKUP(A208,#REF!,41,0),"--")</f>
        <v>--</v>
      </c>
      <c r="N208" s="4" t="str">
        <f>IFERROR(VLOOKUP(A208,#REF!,42,0),"--")</f>
        <v>--</v>
      </c>
      <c r="O208" s="4" t="str">
        <f>IFERROR(VLOOKUP(A208,#REF!,41,0),"--")</f>
        <v>--</v>
      </c>
      <c r="P208" s="4" t="str">
        <f>IFERROR(VLOOKUP(A208,#REF!,42,0),"--")</f>
        <v>--</v>
      </c>
      <c r="Q208" s="4" t="str">
        <f>IFERROR(VLOOKUP(A208,#REF!,41,0),"--")</f>
        <v>--</v>
      </c>
      <c r="R208" s="4" t="str">
        <f>IFERROR(VLOOKUP(A208,#REF!,42,0),"--")</f>
        <v>--</v>
      </c>
      <c r="S208" s="4" t="str">
        <f>IFERROR(VLOOKUP(A208,#REF!,41,0),"--")</f>
        <v>--</v>
      </c>
      <c r="T208" s="4" t="str">
        <f>IFERROR(VLOOKUP(A208,#REF!,42,0),"--")</f>
        <v>--</v>
      </c>
      <c r="U208" s="4" t="str">
        <f>IFERROR(VLOOKUP(A208,#REF!,41,0),"--")</f>
        <v>--</v>
      </c>
      <c r="V208" s="4" t="str">
        <f>IFERROR(VLOOKUP(A208,#REF!,42,0),"--")</f>
        <v>--</v>
      </c>
      <c r="W208" s="4" t="str">
        <f>IFERROR(VLOOKUP(A208,#REF!,41,0),"--")</f>
        <v>--</v>
      </c>
      <c r="X208" s="4" t="str">
        <f>IFERROR(VLOOKUP(A208,#REF!,42,0),"--")</f>
        <v>--</v>
      </c>
      <c r="Y208" s="4" t="str">
        <f>IFERROR(VLOOKUP(A208,#REF!,41,0),"--")</f>
        <v>--</v>
      </c>
      <c r="Z208" s="4" t="str">
        <f>IFERROR(VLOOKUP(A208,#REF!,42,0),"--")</f>
        <v>--</v>
      </c>
      <c r="AA208" s="4">
        <f t="shared" si="9"/>
        <v>0</v>
      </c>
      <c r="AB208" s="4">
        <f t="shared" si="10"/>
        <v>0</v>
      </c>
      <c r="AC208" s="8" t="str">
        <f>IFERROR(VLOOKUP(A208,January!$A:$AR,44,0),"--")</f>
        <v>--</v>
      </c>
      <c r="AD208" s="8" t="str">
        <f>IFERROR(VLOOKUP(A208,#REF!,44,0),"--")</f>
        <v>--</v>
      </c>
      <c r="AE208" s="8" t="str">
        <f>IFERROR(VLOOKUP(A208,#REF!,44,0),"--")</f>
        <v>--</v>
      </c>
      <c r="AF208" s="8" t="str">
        <f>IFERROR(VLOOKUP(A208,#REF!,44,0),"--")</f>
        <v>--</v>
      </c>
      <c r="AG208" s="8" t="str">
        <f>IFERROR(VLOOKUP(A208,#REF!,44,0),"--")</f>
        <v>--</v>
      </c>
      <c r="AH208" s="8" t="str">
        <f>IFERROR(VLOOKUP(A208,#REF!,44,0),"--")</f>
        <v>--</v>
      </c>
      <c r="AI208" s="8" t="str">
        <f>IFERROR(VLOOKUP(A208,#REF!,44,0),"--")</f>
        <v>--</v>
      </c>
      <c r="AJ208" s="8" t="str">
        <f>IFERROR(VLOOKUP(A208,#REF!,44,0),"--")</f>
        <v>--</v>
      </c>
      <c r="AK208" s="8" t="str">
        <f>IFERROR(VLOOKUP(A208,#REF!,44,0),"--")</f>
        <v>--</v>
      </c>
      <c r="AL208" s="8" t="str">
        <f>IFERROR(VLOOKUP(A208,#REF!,44,0),"--")</f>
        <v>--</v>
      </c>
      <c r="AM208" s="8" t="str">
        <f>IFERROR(VLOOKUP(A208,#REF!,44,0),"--")</f>
        <v>--</v>
      </c>
      <c r="AN208" s="8" t="str">
        <f>IFERROR(VLOOKUP(A208,#REF!,44,0),"--")</f>
        <v>--</v>
      </c>
      <c r="AO208" s="8">
        <f t="shared" si="11"/>
        <v>0</v>
      </c>
    </row>
    <row r="209" spans="1:41" x14ac:dyDescent="0.2">
      <c r="A209" s="4" t="s">
        <v>222</v>
      </c>
      <c r="B209" s="4" t="str">
        <f>IFERROR(VLOOKUP(A209,'Validation List'!$A:$O,10,0),"--")</f>
        <v>--</v>
      </c>
      <c r="C209" s="4" t="str">
        <f>IFERROR(VLOOKUP(A209,January!$A:$AS,41,0),"--")</f>
        <v>--</v>
      </c>
      <c r="D209" s="4" t="str">
        <f>IFERROR(VLOOKUP(A209,January!$A:$AS,42,0),"--")</f>
        <v>--</v>
      </c>
      <c r="E209" s="4" t="str">
        <f>IFERROR(VLOOKUP(A209,#REF!,41,0),"--")</f>
        <v>--</v>
      </c>
      <c r="F209" s="4" t="str">
        <f>IFERROR(VLOOKUP(A209,#REF!,42,0),"--")</f>
        <v>--</v>
      </c>
      <c r="G209" s="4" t="str">
        <f>IFERROR(VLOOKUP(A209,#REF!,41,0),"--")</f>
        <v>--</v>
      </c>
      <c r="H209" s="4" t="str">
        <f>IFERROR(VLOOKUP(A209,#REF!,42,0),"--")</f>
        <v>--</v>
      </c>
      <c r="I209" s="4" t="str">
        <f>IFERROR(VLOOKUP(A209,#REF!,41,0),"--")</f>
        <v>--</v>
      </c>
      <c r="J209" s="4" t="str">
        <f>IFERROR(VLOOKUP(A209,#REF!,42,0),"--")</f>
        <v>--</v>
      </c>
      <c r="K209" s="4" t="str">
        <f>IFERROR(VLOOKUP(A209,#REF!,41,0),"--")</f>
        <v>--</v>
      </c>
      <c r="L209" s="4" t="str">
        <f>IFERROR(VLOOKUP(A209,#REF!,42,0),"--")</f>
        <v>--</v>
      </c>
      <c r="M209" s="4" t="str">
        <f>IFERROR(VLOOKUP(A209,#REF!,41,0),"--")</f>
        <v>--</v>
      </c>
      <c r="N209" s="4" t="str">
        <f>IFERROR(VLOOKUP(A209,#REF!,42,0),"--")</f>
        <v>--</v>
      </c>
      <c r="O209" s="4" t="str">
        <f>IFERROR(VLOOKUP(A209,#REF!,41,0),"--")</f>
        <v>--</v>
      </c>
      <c r="P209" s="4" t="str">
        <f>IFERROR(VLOOKUP(A209,#REF!,42,0),"--")</f>
        <v>--</v>
      </c>
      <c r="Q209" s="4" t="str">
        <f>IFERROR(VLOOKUP(A209,#REF!,41,0),"--")</f>
        <v>--</v>
      </c>
      <c r="R209" s="4" t="str">
        <f>IFERROR(VLOOKUP(A209,#REF!,42,0),"--")</f>
        <v>--</v>
      </c>
      <c r="S209" s="4" t="str">
        <f>IFERROR(VLOOKUP(A209,#REF!,41,0),"--")</f>
        <v>--</v>
      </c>
      <c r="T209" s="4" t="str">
        <f>IFERROR(VLOOKUP(A209,#REF!,42,0),"--")</f>
        <v>--</v>
      </c>
      <c r="U209" s="4" t="str">
        <f>IFERROR(VLOOKUP(A209,#REF!,41,0),"--")</f>
        <v>--</v>
      </c>
      <c r="V209" s="4" t="str">
        <f>IFERROR(VLOOKUP(A209,#REF!,42,0),"--")</f>
        <v>--</v>
      </c>
      <c r="W209" s="4" t="str">
        <f>IFERROR(VLOOKUP(A209,#REF!,41,0),"--")</f>
        <v>--</v>
      </c>
      <c r="X209" s="4" t="str">
        <f>IFERROR(VLOOKUP(A209,#REF!,42,0),"--")</f>
        <v>--</v>
      </c>
      <c r="Y209" s="4" t="str">
        <f>IFERROR(VLOOKUP(A209,#REF!,41,0),"--")</f>
        <v>--</v>
      </c>
      <c r="Z209" s="4" t="str">
        <f>IFERROR(VLOOKUP(A209,#REF!,42,0),"--")</f>
        <v>--</v>
      </c>
      <c r="AA209" s="4">
        <f t="shared" si="9"/>
        <v>0</v>
      </c>
      <c r="AB209" s="4">
        <f t="shared" si="10"/>
        <v>0</v>
      </c>
      <c r="AC209" s="8" t="str">
        <f>IFERROR(VLOOKUP(A209,January!$A:$AR,44,0),"--")</f>
        <v>--</v>
      </c>
      <c r="AD209" s="8" t="str">
        <f>IFERROR(VLOOKUP(A209,#REF!,44,0),"--")</f>
        <v>--</v>
      </c>
      <c r="AE209" s="8" t="str">
        <f>IFERROR(VLOOKUP(A209,#REF!,44,0),"--")</f>
        <v>--</v>
      </c>
      <c r="AF209" s="8" t="str">
        <f>IFERROR(VLOOKUP(A209,#REF!,44,0),"--")</f>
        <v>--</v>
      </c>
      <c r="AG209" s="8" t="str">
        <f>IFERROR(VLOOKUP(A209,#REF!,44,0),"--")</f>
        <v>--</v>
      </c>
      <c r="AH209" s="8" t="str">
        <f>IFERROR(VLOOKUP(A209,#REF!,44,0),"--")</f>
        <v>--</v>
      </c>
      <c r="AI209" s="8" t="str">
        <f>IFERROR(VLOOKUP(A209,#REF!,44,0),"--")</f>
        <v>--</v>
      </c>
      <c r="AJ209" s="8" t="str">
        <f>IFERROR(VLOOKUP(A209,#REF!,44,0),"--")</f>
        <v>--</v>
      </c>
      <c r="AK209" s="8" t="str">
        <f>IFERROR(VLOOKUP(A209,#REF!,44,0),"--")</f>
        <v>--</v>
      </c>
      <c r="AL209" s="8" t="str">
        <f>IFERROR(VLOOKUP(A209,#REF!,44,0),"--")</f>
        <v>--</v>
      </c>
      <c r="AM209" s="8" t="str">
        <f>IFERROR(VLOOKUP(A209,#REF!,44,0),"--")</f>
        <v>--</v>
      </c>
      <c r="AN209" s="8" t="str">
        <f>IFERROR(VLOOKUP(A209,#REF!,44,0),"--")</f>
        <v>--</v>
      </c>
      <c r="AO209" s="8">
        <f t="shared" si="11"/>
        <v>0</v>
      </c>
    </row>
    <row r="210" spans="1:41" x14ac:dyDescent="0.2">
      <c r="A210" s="4" t="s">
        <v>223</v>
      </c>
      <c r="B210" s="4">
        <f>IFERROR(VLOOKUP(A210,'Validation List'!$A:$O,10,0),"--")</f>
        <v>0.125</v>
      </c>
      <c r="C210" s="4" t="str">
        <f>IFERROR(VLOOKUP(A210,January!$A:$AS,41,0),"--")</f>
        <v>--</v>
      </c>
      <c r="D210" s="4" t="str">
        <f>IFERROR(VLOOKUP(A210,January!$A:$AS,42,0),"--")</f>
        <v>--</v>
      </c>
      <c r="E210" s="4" t="str">
        <f>IFERROR(VLOOKUP(A210,#REF!,41,0),"--")</f>
        <v>--</v>
      </c>
      <c r="F210" s="4" t="str">
        <f>IFERROR(VLOOKUP(A210,#REF!,42,0),"--")</f>
        <v>--</v>
      </c>
      <c r="G210" s="4" t="str">
        <f>IFERROR(VLOOKUP(A210,#REF!,41,0),"--")</f>
        <v>--</v>
      </c>
      <c r="H210" s="4" t="str">
        <f>IFERROR(VLOOKUP(A210,#REF!,42,0),"--")</f>
        <v>--</v>
      </c>
      <c r="I210" s="4" t="str">
        <f>IFERROR(VLOOKUP(A210,#REF!,41,0),"--")</f>
        <v>--</v>
      </c>
      <c r="J210" s="4" t="str">
        <f>IFERROR(VLOOKUP(A210,#REF!,42,0),"--")</f>
        <v>--</v>
      </c>
      <c r="K210" s="4" t="str">
        <f>IFERROR(VLOOKUP(A210,#REF!,41,0),"--")</f>
        <v>--</v>
      </c>
      <c r="L210" s="4" t="str">
        <f>IFERROR(VLOOKUP(A210,#REF!,42,0),"--")</f>
        <v>--</v>
      </c>
      <c r="M210" s="4" t="str">
        <f>IFERROR(VLOOKUP(A210,#REF!,41,0),"--")</f>
        <v>--</v>
      </c>
      <c r="N210" s="4" t="str">
        <f>IFERROR(VLOOKUP(A210,#REF!,42,0),"--")</f>
        <v>--</v>
      </c>
      <c r="O210" s="4" t="str">
        <f>IFERROR(VLOOKUP(A210,#REF!,41,0),"--")</f>
        <v>--</v>
      </c>
      <c r="P210" s="4" t="str">
        <f>IFERROR(VLOOKUP(A210,#REF!,42,0),"--")</f>
        <v>--</v>
      </c>
      <c r="Q210" s="4" t="str">
        <f>IFERROR(VLOOKUP(A210,#REF!,41,0),"--")</f>
        <v>--</v>
      </c>
      <c r="R210" s="4" t="str">
        <f>IFERROR(VLOOKUP(A210,#REF!,42,0),"--")</f>
        <v>--</v>
      </c>
      <c r="S210" s="4" t="str">
        <f>IFERROR(VLOOKUP(A210,#REF!,41,0),"--")</f>
        <v>--</v>
      </c>
      <c r="T210" s="4" t="str">
        <f>IFERROR(VLOOKUP(A210,#REF!,42,0),"--")</f>
        <v>--</v>
      </c>
      <c r="U210" s="4" t="str">
        <f>IFERROR(VLOOKUP(A210,#REF!,41,0),"--")</f>
        <v>--</v>
      </c>
      <c r="V210" s="4" t="str">
        <f>IFERROR(VLOOKUP(A210,#REF!,42,0),"--")</f>
        <v>--</v>
      </c>
      <c r="W210" s="4" t="str">
        <f>IFERROR(VLOOKUP(A210,#REF!,41,0),"--")</f>
        <v>--</v>
      </c>
      <c r="X210" s="4" t="str">
        <f>IFERROR(VLOOKUP(A210,#REF!,42,0),"--")</f>
        <v>--</v>
      </c>
      <c r="Y210" s="4" t="str">
        <f>IFERROR(VLOOKUP(A210,#REF!,41,0),"--")</f>
        <v>--</v>
      </c>
      <c r="Z210" s="4" t="str">
        <f>IFERROR(VLOOKUP(A210,#REF!,42,0),"--")</f>
        <v>--</v>
      </c>
      <c r="AA210" s="4">
        <f t="shared" si="9"/>
        <v>0</v>
      </c>
      <c r="AB210" s="4">
        <f t="shared" si="10"/>
        <v>0</v>
      </c>
      <c r="AC210" s="8" t="str">
        <f>IFERROR(VLOOKUP(A210,January!$A:$AR,44,0),"--")</f>
        <v>--</v>
      </c>
      <c r="AD210" s="8" t="str">
        <f>IFERROR(VLOOKUP(A210,#REF!,44,0),"--")</f>
        <v>--</v>
      </c>
      <c r="AE210" s="8" t="str">
        <f>IFERROR(VLOOKUP(A210,#REF!,44,0),"--")</f>
        <v>--</v>
      </c>
      <c r="AF210" s="8" t="str">
        <f>IFERROR(VLOOKUP(A210,#REF!,44,0),"--")</f>
        <v>--</v>
      </c>
      <c r="AG210" s="8" t="str">
        <f>IFERROR(VLOOKUP(A210,#REF!,44,0),"--")</f>
        <v>--</v>
      </c>
      <c r="AH210" s="8" t="str">
        <f>IFERROR(VLOOKUP(A210,#REF!,44,0),"--")</f>
        <v>--</v>
      </c>
      <c r="AI210" s="8" t="str">
        <f>IFERROR(VLOOKUP(A210,#REF!,44,0),"--")</f>
        <v>--</v>
      </c>
      <c r="AJ210" s="8" t="str">
        <f>IFERROR(VLOOKUP(A210,#REF!,44,0),"--")</f>
        <v>--</v>
      </c>
      <c r="AK210" s="8" t="str">
        <f>IFERROR(VLOOKUP(A210,#REF!,44,0),"--")</f>
        <v>--</v>
      </c>
      <c r="AL210" s="8" t="str">
        <f>IFERROR(VLOOKUP(A210,#REF!,44,0),"--")</f>
        <v>--</v>
      </c>
      <c r="AM210" s="8" t="str">
        <f>IFERROR(VLOOKUP(A210,#REF!,44,0),"--")</f>
        <v>--</v>
      </c>
      <c r="AN210" s="8" t="str">
        <f>IFERROR(VLOOKUP(A210,#REF!,44,0),"--")</f>
        <v>--</v>
      </c>
      <c r="AO210" s="8">
        <f t="shared" si="11"/>
        <v>0</v>
      </c>
    </row>
    <row r="211" spans="1:41" x14ac:dyDescent="0.2">
      <c r="A211" s="4" t="s">
        <v>224</v>
      </c>
      <c r="B211" s="4" t="str">
        <f>IFERROR(VLOOKUP(A211,'Validation List'!$A:$O,10,0),"--")</f>
        <v>--</v>
      </c>
      <c r="C211" s="4" t="str">
        <f>IFERROR(VLOOKUP(A211,January!$A:$AS,41,0),"--")</f>
        <v>--</v>
      </c>
      <c r="D211" s="4" t="str">
        <f>IFERROR(VLOOKUP(A211,January!$A:$AS,42,0),"--")</f>
        <v>--</v>
      </c>
      <c r="E211" s="4" t="str">
        <f>IFERROR(VLOOKUP(A211,#REF!,41,0),"--")</f>
        <v>--</v>
      </c>
      <c r="F211" s="4" t="str">
        <f>IFERROR(VLOOKUP(A211,#REF!,42,0),"--")</f>
        <v>--</v>
      </c>
      <c r="G211" s="4" t="str">
        <f>IFERROR(VLOOKUP(A211,#REF!,41,0),"--")</f>
        <v>--</v>
      </c>
      <c r="H211" s="4" t="str">
        <f>IFERROR(VLOOKUP(A211,#REF!,42,0),"--")</f>
        <v>--</v>
      </c>
      <c r="I211" s="4" t="str">
        <f>IFERROR(VLOOKUP(A211,#REF!,41,0),"--")</f>
        <v>--</v>
      </c>
      <c r="J211" s="4" t="str">
        <f>IFERROR(VLOOKUP(A211,#REF!,42,0),"--")</f>
        <v>--</v>
      </c>
      <c r="K211" s="4" t="str">
        <f>IFERROR(VLOOKUP(A211,#REF!,41,0),"--")</f>
        <v>--</v>
      </c>
      <c r="L211" s="4" t="str">
        <f>IFERROR(VLOOKUP(A211,#REF!,42,0),"--")</f>
        <v>--</v>
      </c>
      <c r="M211" s="4" t="str">
        <f>IFERROR(VLOOKUP(A211,#REF!,41,0),"--")</f>
        <v>--</v>
      </c>
      <c r="N211" s="4" t="str">
        <f>IFERROR(VLOOKUP(A211,#REF!,42,0),"--")</f>
        <v>--</v>
      </c>
      <c r="O211" s="4" t="str">
        <f>IFERROR(VLOOKUP(A211,#REF!,41,0),"--")</f>
        <v>--</v>
      </c>
      <c r="P211" s="4" t="str">
        <f>IFERROR(VLOOKUP(A211,#REF!,42,0),"--")</f>
        <v>--</v>
      </c>
      <c r="Q211" s="4" t="str">
        <f>IFERROR(VLOOKUP(A211,#REF!,41,0),"--")</f>
        <v>--</v>
      </c>
      <c r="R211" s="4" t="str">
        <f>IFERROR(VLOOKUP(A211,#REF!,42,0),"--")</f>
        <v>--</v>
      </c>
      <c r="S211" s="4" t="str">
        <f>IFERROR(VLOOKUP(A211,#REF!,41,0),"--")</f>
        <v>--</v>
      </c>
      <c r="T211" s="4" t="str">
        <f>IFERROR(VLOOKUP(A211,#REF!,42,0),"--")</f>
        <v>--</v>
      </c>
      <c r="U211" s="4" t="str">
        <f>IFERROR(VLOOKUP(A211,#REF!,41,0),"--")</f>
        <v>--</v>
      </c>
      <c r="V211" s="4" t="str">
        <f>IFERROR(VLOOKUP(A211,#REF!,42,0),"--")</f>
        <v>--</v>
      </c>
      <c r="W211" s="4" t="str">
        <f>IFERROR(VLOOKUP(A211,#REF!,41,0),"--")</f>
        <v>--</v>
      </c>
      <c r="X211" s="4" t="str">
        <f>IFERROR(VLOOKUP(A211,#REF!,42,0),"--")</f>
        <v>--</v>
      </c>
      <c r="Y211" s="4" t="str">
        <f>IFERROR(VLOOKUP(A211,#REF!,41,0),"--")</f>
        <v>--</v>
      </c>
      <c r="Z211" s="4" t="str">
        <f>IFERROR(VLOOKUP(A211,#REF!,42,0),"--")</f>
        <v>--</v>
      </c>
      <c r="AA211" s="4">
        <f t="shared" si="9"/>
        <v>0</v>
      </c>
      <c r="AB211" s="4">
        <f t="shared" si="10"/>
        <v>0</v>
      </c>
      <c r="AC211" s="8" t="str">
        <f>IFERROR(VLOOKUP(A211,January!$A:$AR,44,0),"--")</f>
        <v>--</v>
      </c>
      <c r="AD211" s="8" t="str">
        <f>IFERROR(VLOOKUP(A211,#REF!,44,0),"--")</f>
        <v>--</v>
      </c>
      <c r="AE211" s="8" t="str">
        <f>IFERROR(VLOOKUP(A211,#REF!,44,0),"--")</f>
        <v>--</v>
      </c>
      <c r="AF211" s="8" t="str">
        <f>IFERROR(VLOOKUP(A211,#REF!,44,0),"--")</f>
        <v>--</v>
      </c>
      <c r="AG211" s="8" t="str">
        <f>IFERROR(VLOOKUP(A211,#REF!,44,0),"--")</f>
        <v>--</v>
      </c>
      <c r="AH211" s="8" t="str">
        <f>IFERROR(VLOOKUP(A211,#REF!,44,0),"--")</f>
        <v>--</v>
      </c>
      <c r="AI211" s="8" t="str">
        <f>IFERROR(VLOOKUP(A211,#REF!,44,0),"--")</f>
        <v>--</v>
      </c>
      <c r="AJ211" s="8" t="str">
        <f>IFERROR(VLOOKUP(A211,#REF!,44,0),"--")</f>
        <v>--</v>
      </c>
      <c r="AK211" s="8" t="str">
        <f>IFERROR(VLOOKUP(A211,#REF!,44,0),"--")</f>
        <v>--</v>
      </c>
      <c r="AL211" s="8" t="str">
        <f>IFERROR(VLOOKUP(A211,#REF!,44,0),"--")</f>
        <v>--</v>
      </c>
      <c r="AM211" s="8" t="str">
        <f>IFERROR(VLOOKUP(A211,#REF!,44,0),"--")</f>
        <v>--</v>
      </c>
      <c r="AN211" s="8" t="str">
        <f>IFERROR(VLOOKUP(A211,#REF!,44,0),"--")</f>
        <v>--</v>
      </c>
      <c r="AO211" s="8">
        <f t="shared" si="11"/>
        <v>0</v>
      </c>
    </row>
    <row r="212" spans="1:41" x14ac:dyDescent="0.2">
      <c r="A212" s="4" t="s">
        <v>225</v>
      </c>
      <c r="B212" s="4" t="str">
        <f>IFERROR(VLOOKUP(A212,'Validation List'!$A:$O,10,0),"--")</f>
        <v>--</v>
      </c>
      <c r="C212" s="4" t="str">
        <f>IFERROR(VLOOKUP(A212,January!$A:$AS,41,0),"--")</f>
        <v>--</v>
      </c>
      <c r="D212" s="4" t="str">
        <f>IFERROR(VLOOKUP(A212,January!$A:$AS,42,0),"--")</f>
        <v>--</v>
      </c>
      <c r="E212" s="4" t="str">
        <f>IFERROR(VLOOKUP(A212,#REF!,41,0),"--")</f>
        <v>--</v>
      </c>
      <c r="F212" s="4" t="str">
        <f>IFERROR(VLOOKUP(A212,#REF!,42,0),"--")</f>
        <v>--</v>
      </c>
      <c r="G212" s="4" t="str">
        <f>IFERROR(VLOOKUP(A212,#REF!,41,0),"--")</f>
        <v>--</v>
      </c>
      <c r="H212" s="4" t="str">
        <f>IFERROR(VLOOKUP(A212,#REF!,42,0),"--")</f>
        <v>--</v>
      </c>
      <c r="I212" s="4" t="str">
        <f>IFERROR(VLOOKUP(A212,#REF!,41,0),"--")</f>
        <v>--</v>
      </c>
      <c r="J212" s="4" t="str">
        <f>IFERROR(VLOOKUP(A212,#REF!,42,0),"--")</f>
        <v>--</v>
      </c>
      <c r="K212" s="4" t="str">
        <f>IFERROR(VLOOKUP(A212,#REF!,41,0),"--")</f>
        <v>--</v>
      </c>
      <c r="L212" s="4" t="str">
        <f>IFERROR(VLOOKUP(A212,#REF!,42,0),"--")</f>
        <v>--</v>
      </c>
      <c r="M212" s="4" t="str">
        <f>IFERROR(VLOOKUP(A212,#REF!,41,0),"--")</f>
        <v>--</v>
      </c>
      <c r="N212" s="4" t="str">
        <f>IFERROR(VLOOKUP(A212,#REF!,42,0),"--")</f>
        <v>--</v>
      </c>
      <c r="O212" s="4" t="str">
        <f>IFERROR(VLOOKUP(A212,#REF!,41,0),"--")</f>
        <v>--</v>
      </c>
      <c r="P212" s="4" t="str">
        <f>IFERROR(VLOOKUP(A212,#REF!,42,0),"--")</f>
        <v>--</v>
      </c>
      <c r="Q212" s="4" t="str">
        <f>IFERROR(VLOOKUP(A212,#REF!,41,0),"--")</f>
        <v>--</v>
      </c>
      <c r="R212" s="4" t="str">
        <f>IFERROR(VLOOKUP(A212,#REF!,42,0),"--")</f>
        <v>--</v>
      </c>
      <c r="S212" s="4" t="str">
        <f>IFERROR(VLOOKUP(A212,#REF!,41,0),"--")</f>
        <v>--</v>
      </c>
      <c r="T212" s="4" t="str">
        <f>IFERROR(VLOOKUP(A212,#REF!,42,0),"--")</f>
        <v>--</v>
      </c>
      <c r="U212" s="4" t="str">
        <f>IFERROR(VLOOKUP(A212,#REF!,41,0),"--")</f>
        <v>--</v>
      </c>
      <c r="V212" s="4" t="str">
        <f>IFERROR(VLOOKUP(A212,#REF!,42,0),"--")</f>
        <v>--</v>
      </c>
      <c r="W212" s="4" t="str">
        <f>IFERROR(VLOOKUP(A212,#REF!,41,0),"--")</f>
        <v>--</v>
      </c>
      <c r="X212" s="4" t="str">
        <f>IFERROR(VLOOKUP(A212,#REF!,42,0),"--")</f>
        <v>--</v>
      </c>
      <c r="Y212" s="4" t="str">
        <f>IFERROR(VLOOKUP(A212,#REF!,41,0),"--")</f>
        <v>--</v>
      </c>
      <c r="Z212" s="4" t="str">
        <f>IFERROR(VLOOKUP(A212,#REF!,42,0),"--")</f>
        <v>--</v>
      </c>
      <c r="AA212" s="4">
        <f t="shared" si="9"/>
        <v>0</v>
      </c>
      <c r="AB212" s="4">
        <f t="shared" si="10"/>
        <v>0</v>
      </c>
      <c r="AC212" s="8" t="str">
        <f>IFERROR(VLOOKUP(A212,January!$A:$AR,44,0),"--")</f>
        <v>--</v>
      </c>
      <c r="AD212" s="8" t="str">
        <f>IFERROR(VLOOKUP(A212,#REF!,44,0),"--")</f>
        <v>--</v>
      </c>
      <c r="AE212" s="8" t="str">
        <f>IFERROR(VLOOKUP(A212,#REF!,44,0),"--")</f>
        <v>--</v>
      </c>
      <c r="AF212" s="8" t="str">
        <f>IFERROR(VLOOKUP(A212,#REF!,44,0),"--")</f>
        <v>--</v>
      </c>
      <c r="AG212" s="8" t="str">
        <f>IFERROR(VLOOKUP(A212,#REF!,44,0),"--")</f>
        <v>--</v>
      </c>
      <c r="AH212" s="8" t="str">
        <f>IFERROR(VLOOKUP(A212,#REF!,44,0),"--")</f>
        <v>--</v>
      </c>
      <c r="AI212" s="8" t="str">
        <f>IFERROR(VLOOKUP(A212,#REF!,44,0),"--")</f>
        <v>--</v>
      </c>
      <c r="AJ212" s="8" t="str">
        <f>IFERROR(VLOOKUP(A212,#REF!,44,0),"--")</f>
        <v>--</v>
      </c>
      <c r="AK212" s="8" t="str">
        <f>IFERROR(VLOOKUP(A212,#REF!,44,0),"--")</f>
        <v>--</v>
      </c>
      <c r="AL212" s="8" t="str">
        <f>IFERROR(VLOOKUP(A212,#REF!,44,0),"--")</f>
        <v>--</v>
      </c>
      <c r="AM212" s="8" t="str">
        <f>IFERROR(VLOOKUP(A212,#REF!,44,0),"--")</f>
        <v>--</v>
      </c>
      <c r="AN212" s="8" t="str">
        <f>IFERROR(VLOOKUP(A212,#REF!,44,0),"--")</f>
        <v>--</v>
      </c>
      <c r="AO212" s="8">
        <f t="shared" si="11"/>
        <v>0</v>
      </c>
    </row>
    <row r="213" spans="1:41" x14ac:dyDescent="0.2">
      <c r="A213" s="4" t="s">
        <v>226</v>
      </c>
      <c r="B213" s="4" t="str">
        <f>IFERROR(VLOOKUP(A213,'Validation List'!$A:$O,10,0),"--")</f>
        <v>--</v>
      </c>
      <c r="C213" s="4" t="str">
        <f>IFERROR(VLOOKUP(A213,January!$A:$AS,41,0),"--")</f>
        <v>--</v>
      </c>
      <c r="D213" s="4" t="str">
        <f>IFERROR(VLOOKUP(A213,January!$A:$AS,42,0),"--")</f>
        <v>--</v>
      </c>
      <c r="E213" s="4" t="str">
        <f>IFERROR(VLOOKUP(A213,#REF!,41,0),"--")</f>
        <v>--</v>
      </c>
      <c r="F213" s="4" t="str">
        <f>IFERROR(VLOOKUP(A213,#REF!,42,0),"--")</f>
        <v>--</v>
      </c>
      <c r="G213" s="4" t="str">
        <f>IFERROR(VLOOKUP(A213,#REF!,41,0),"--")</f>
        <v>--</v>
      </c>
      <c r="H213" s="4" t="str">
        <f>IFERROR(VLOOKUP(A213,#REF!,42,0),"--")</f>
        <v>--</v>
      </c>
      <c r="I213" s="4" t="str">
        <f>IFERROR(VLOOKUP(A213,#REF!,41,0),"--")</f>
        <v>--</v>
      </c>
      <c r="J213" s="4" t="str">
        <f>IFERROR(VLOOKUP(A213,#REF!,42,0),"--")</f>
        <v>--</v>
      </c>
      <c r="K213" s="4" t="str">
        <f>IFERROR(VLOOKUP(A213,#REF!,41,0),"--")</f>
        <v>--</v>
      </c>
      <c r="L213" s="4" t="str">
        <f>IFERROR(VLOOKUP(A213,#REF!,42,0),"--")</f>
        <v>--</v>
      </c>
      <c r="M213" s="4" t="str">
        <f>IFERROR(VLOOKUP(A213,#REF!,41,0),"--")</f>
        <v>--</v>
      </c>
      <c r="N213" s="4" t="str">
        <f>IFERROR(VLOOKUP(A213,#REF!,42,0),"--")</f>
        <v>--</v>
      </c>
      <c r="O213" s="4" t="str">
        <f>IFERROR(VLOOKUP(A213,#REF!,41,0),"--")</f>
        <v>--</v>
      </c>
      <c r="P213" s="4" t="str">
        <f>IFERROR(VLOOKUP(A213,#REF!,42,0),"--")</f>
        <v>--</v>
      </c>
      <c r="Q213" s="4" t="str">
        <f>IFERROR(VLOOKUP(A213,#REF!,41,0),"--")</f>
        <v>--</v>
      </c>
      <c r="R213" s="4" t="str">
        <f>IFERROR(VLOOKUP(A213,#REF!,42,0),"--")</f>
        <v>--</v>
      </c>
      <c r="S213" s="4" t="str">
        <f>IFERROR(VLOOKUP(A213,#REF!,41,0),"--")</f>
        <v>--</v>
      </c>
      <c r="T213" s="4" t="str">
        <f>IFERROR(VLOOKUP(A213,#REF!,42,0),"--")</f>
        <v>--</v>
      </c>
      <c r="U213" s="4" t="str">
        <f>IFERROR(VLOOKUP(A213,#REF!,41,0),"--")</f>
        <v>--</v>
      </c>
      <c r="V213" s="4" t="str">
        <f>IFERROR(VLOOKUP(A213,#REF!,42,0),"--")</f>
        <v>--</v>
      </c>
      <c r="W213" s="4" t="str">
        <f>IFERROR(VLOOKUP(A213,#REF!,41,0),"--")</f>
        <v>--</v>
      </c>
      <c r="X213" s="4" t="str">
        <f>IFERROR(VLOOKUP(A213,#REF!,42,0),"--")</f>
        <v>--</v>
      </c>
      <c r="Y213" s="4" t="str">
        <f>IFERROR(VLOOKUP(A213,#REF!,41,0),"--")</f>
        <v>--</v>
      </c>
      <c r="Z213" s="4" t="str">
        <f>IFERROR(VLOOKUP(A213,#REF!,42,0),"--")</f>
        <v>--</v>
      </c>
      <c r="AA213" s="4">
        <f t="shared" si="9"/>
        <v>0</v>
      </c>
      <c r="AB213" s="4">
        <f t="shared" si="10"/>
        <v>0</v>
      </c>
      <c r="AC213" s="8" t="str">
        <f>IFERROR(VLOOKUP(A213,January!$A:$AR,44,0),"--")</f>
        <v>--</v>
      </c>
      <c r="AD213" s="8" t="str">
        <f>IFERROR(VLOOKUP(A213,#REF!,44,0),"--")</f>
        <v>--</v>
      </c>
      <c r="AE213" s="8" t="str">
        <f>IFERROR(VLOOKUP(A213,#REF!,44,0),"--")</f>
        <v>--</v>
      </c>
      <c r="AF213" s="8" t="str">
        <f>IFERROR(VLOOKUP(A213,#REF!,44,0),"--")</f>
        <v>--</v>
      </c>
      <c r="AG213" s="8" t="str">
        <f>IFERROR(VLOOKUP(A213,#REF!,44,0),"--")</f>
        <v>--</v>
      </c>
      <c r="AH213" s="8" t="str">
        <f>IFERROR(VLOOKUP(A213,#REF!,44,0),"--")</f>
        <v>--</v>
      </c>
      <c r="AI213" s="8" t="str">
        <f>IFERROR(VLOOKUP(A213,#REF!,44,0),"--")</f>
        <v>--</v>
      </c>
      <c r="AJ213" s="8" t="str">
        <f>IFERROR(VLOOKUP(A213,#REF!,44,0),"--")</f>
        <v>--</v>
      </c>
      <c r="AK213" s="8" t="str">
        <f>IFERROR(VLOOKUP(A213,#REF!,44,0),"--")</f>
        <v>--</v>
      </c>
      <c r="AL213" s="8" t="str">
        <f>IFERROR(VLOOKUP(A213,#REF!,44,0),"--")</f>
        <v>--</v>
      </c>
      <c r="AM213" s="8" t="str">
        <f>IFERROR(VLOOKUP(A213,#REF!,44,0),"--")</f>
        <v>--</v>
      </c>
      <c r="AN213" s="8" t="str">
        <f>IFERROR(VLOOKUP(A213,#REF!,44,0),"--")</f>
        <v>--</v>
      </c>
      <c r="AO213" s="8">
        <f t="shared" si="11"/>
        <v>0</v>
      </c>
    </row>
    <row r="214" spans="1:41" x14ac:dyDescent="0.2">
      <c r="A214" s="4" t="s">
        <v>227</v>
      </c>
      <c r="B214" s="4" t="str">
        <f>IFERROR(VLOOKUP(A214,'Validation List'!$A:$O,10,0),"--")</f>
        <v>--</v>
      </c>
      <c r="C214" s="4" t="str">
        <f>IFERROR(VLOOKUP(A214,January!$A:$AS,41,0),"--")</f>
        <v>--</v>
      </c>
      <c r="D214" s="4" t="str">
        <f>IFERROR(VLOOKUP(A214,January!$A:$AS,42,0),"--")</f>
        <v>--</v>
      </c>
      <c r="E214" s="4" t="str">
        <f>IFERROR(VLOOKUP(A214,#REF!,41,0),"--")</f>
        <v>--</v>
      </c>
      <c r="F214" s="4" t="str">
        <f>IFERROR(VLOOKUP(A214,#REF!,42,0),"--")</f>
        <v>--</v>
      </c>
      <c r="G214" s="4" t="str">
        <f>IFERROR(VLOOKUP(A214,#REF!,41,0),"--")</f>
        <v>--</v>
      </c>
      <c r="H214" s="4" t="str">
        <f>IFERROR(VLOOKUP(A214,#REF!,42,0),"--")</f>
        <v>--</v>
      </c>
      <c r="I214" s="4" t="str">
        <f>IFERROR(VLOOKUP(A214,#REF!,41,0),"--")</f>
        <v>--</v>
      </c>
      <c r="J214" s="4" t="str">
        <f>IFERROR(VLOOKUP(A214,#REF!,42,0),"--")</f>
        <v>--</v>
      </c>
      <c r="K214" s="4" t="str">
        <f>IFERROR(VLOOKUP(A214,#REF!,41,0),"--")</f>
        <v>--</v>
      </c>
      <c r="L214" s="4" t="str">
        <f>IFERROR(VLOOKUP(A214,#REF!,42,0),"--")</f>
        <v>--</v>
      </c>
      <c r="M214" s="4" t="str">
        <f>IFERROR(VLOOKUP(A214,#REF!,41,0),"--")</f>
        <v>--</v>
      </c>
      <c r="N214" s="4" t="str">
        <f>IFERROR(VLOOKUP(A214,#REF!,42,0),"--")</f>
        <v>--</v>
      </c>
      <c r="O214" s="4" t="str">
        <f>IFERROR(VLOOKUP(A214,#REF!,41,0),"--")</f>
        <v>--</v>
      </c>
      <c r="P214" s="4" t="str">
        <f>IFERROR(VLOOKUP(A214,#REF!,42,0),"--")</f>
        <v>--</v>
      </c>
      <c r="Q214" s="4" t="str">
        <f>IFERROR(VLOOKUP(A214,#REF!,41,0),"--")</f>
        <v>--</v>
      </c>
      <c r="R214" s="4" t="str">
        <f>IFERROR(VLOOKUP(A214,#REF!,42,0),"--")</f>
        <v>--</v>
      </c>
      <c r="S214" s="4" t="str">
        <f>IFERROR(VLOOKUP(A214,#REF!,41,0),"--")</f>
        <v>--</v>
      </c>
      <c r="T214" s="4" t="str">
        <f>IFERROR(VLOOKUP(A214,#REF!,42,0),"--")</f>
        <v>--</v>
      </c>
      <c r="U214" s="4" t="str">
        <f>IFERROR(VLOOKUP(A214,#REF!,41,0),"--")</f>
        <v>--</v>
      </c>
      <c r="V214" s="4" t="str">
        <f>IFERROR(VLOOKUP(A214,#REF!,42,0),"--")</f>
        <v>--</v>
      </c>
      <c r="W214" s="4" t="str">
        <f>IFERROR(VLOOKUP(A214,#REF!,41,0),"--")</f>
        <v>--</v>
      </c>
      <c r="X214" s="4" t="str">
        <f>IFERROR(VLOOKUP(A214,#REF!,42,0),"--")</f>
        <v>--</v>
      </c>
      <c r="Y214" s="4" t="str">
        <f>IFERROR(VLOOKUP(A214,#REF!,41,0),"--")</f>
        <v>--</v>
      </c>
      <c r="Z214" s="4" t="str">
        <f>IFERROR(VLOOKUP(A214,#REF!,42,0),"--")</f>
        <v>--</v>
      </c>
      <c r="AA214" s="4">
        <f t="shared" si="9"/>
        <v>0</v>
      </c>
      <c r="AB214" s="4">
        <f t="shared" si="10"/>
        <v>0</v>
      </c>
      <c r="AC214" s="8" t="str">
        <f>IFERROR(VLOOKUP(A214,January!$A:$AR,44,0),"--")</f>
        <v>--</v>
      </c>
      <c r="AD214" s="8" t="str">
        <f>IFERROR(VLOOKUP(A214,#REF!,44,0),"--")</f>
        <v>--</v>
      </c>
      <c r="AE214" s="8" t="str">
        <f>IFERROR(VLOOKUP(A214,#REF!,44,0),"--")</f>
        <v>--</v>
      </c>
      <c r="AF214" s="8" t="str">
        <f>IFERROR(VLOOKUP(A214,#REF!,44,0),"--")</f>
        <v>--</v>
      </c>
      <c r="AG214" s="8" t="str">
        <f>IFERROR(VLOOKUP(A214,#REF!,44,0),"--")</f>
        <v>--</v>
      </c>
      <c r="AH214" s="8" t="str">
        <f>IFERROR(VLOOKUP(A214,#REF!,44,0),"--")</f>
        <v>--</v>
      </c>
      <c r="AI214" s="8" t="str">
        <f>IFERROR(VLOOKUP(A214,#REF!,44,0),"--")</f>
        <v>--</v>
      </c>
      <c r="AJ214" s="8" t="str">
        <f>IFERROR(VLOOKUP(A214,#REF!,44,0),"--")</f>
        <v>--</v>
      </c>
      <c r="AK214" s="8" t="str">
        <f>IFERROR(VLOOKUP(A214,#REF!,44,0),"--")</f>
        <v>--</v>
      </c>
      <c r="AL214" s="8" t="str">
        <f>IFERROR(VLOOKUP(A214,#REF!,44,0),"--")</f>
        <v>--</v>
      </c>
      <c r="AM214" s="8" t="str">
        <f>IFERROR(VLOOKUP(A214,#REF!,44,0),"--")</f>
        <v>--</v>
      </c>
      <c r="AN214" s="8" t="str">
        <f>IFERROR(VLOOKUP(A214,#REF!,44,0),"--")</f>
        <v>--</v>
      </c>
      <c r="AO214" s="8">
        <f t="shared" si="11"/>
        <v>0</v>
      </c>
    </row>
    <row r="215" spans="1:41" x14ac:dyDescent="0.2">
      <c r="A215" s="4" t="s">
        <v>228</v>
      </c>
      <c r="B215" s="4" t="str">
        <f>IFERROR(VLOOKUP(A215,'Validation List'!$A:$O,10,0),"--")</f>
        <v>--</v>
      </c>
      <c r="C215" s="4" t="str">
        <f>IFERROR(VLOOKUP(A215,January!$A:$AS,41,0),"--")</f>
        <v>--</v>
      </c>
      <c r="D215" s="4" t="str">
        <f>IFERROR(VLOOKUP(A215,January!$A:$AS,42,0),"--")</f>
        <v>--</v>
      </c>
      <c r="E215" s="4" t="str">
        <f>IFERROR(VLOOKUP(A215,#REF!,41,0),"--")</f>
        <v>--</v>
      </c>
      <c r="F215" s="4" t="str">
        <f>IFERROR(VLOOKUP(A215,#REF!,42,0),"--")</f>
        <v>--</v>
      </c>
      <c r="G215" s="4" t="str">
        <f>IFERROR(VLOOKUP(A215,#REF!,41,0),"--")</f>
        <v>--</v>
      </c>
      <c r="H215" s="4" t="str">
        <f>IFERROR(VLOOKUP(A215,#REF!,42,0),"--")</f>
        <v>--</v>
      </c>
      <c r="I215" s="4" t="str">
        <f>IFERROR(VLOOKUP(A215,#REF!,41,0),"--")</f>
        <v>--</v>
      </c>
      <c r="J215" s="4" t="str">
        <f>IFERROR(VLOOKUP(A215,#REF!,42,0),"--")</f>
        <v>--</v>
      </c>
      <c r="K215" s="4" t="str">
        <f>IFERROR(VLOOKUP(A215,#REF!,41,0),"--")</f>
        <v>--</v>
      </c>
      <c r="L215" s="4" t="str">
        <f>IFERROR(VLOOKUP(A215,#REF!,42,0),"--")</f>
        <v>--</v>
      </c>
      <c r="M215" s="4" t="str">
        <f>IFERROR(VLOOKUP(A215,#REF!,41,0),"--")</f>
        <v>--</v>
      </c>
      <c r="N215" s="4" t="str">
        <f>IFERROR(VLOOKUP(A215,#REF!,42,0),"--")</f>
        <v>--</v>
      </c>
      <c r="O215" s="4" t="str">
        <f>IFERROR(VLOOKUP(A215,#REF!,41,0),"--")</f>
        <v>--</v>
      </c>
      <c r="P215" s="4" t="str">
        <f>IFERROR(VLOOKUP(A215,#REF!,42,0),"--")</f>
        <v>--</v>
      </c>
      <c r="Q215" s="4" t="str">
        <f>IFERROR(VLOOKUP(A215,#REF!,41,0),"--")</f>
        <v>--</v>
      </c>
      <c r="R215" s="4" t="str">
        <f>IFERROR(VLOOKUP(A215,#REF!,42,0),"--")</f>
        <v>--</v>
      </c>
      <c r="S215" s="4" t="str">
        <f>IFERROR(VLOOKUP(A215,#REF!,41,0),"--")</f>
        <v>--</v>
      </c>
      <c r="T215" s="4" t="str">
        <f>IFERROR(VLOOKUP(A215,#REF!,42,0),"--")</f>
        <v>--</v>
      </c>
      <c r="U215" s="4" t="str">
        <f>IFERROR(VLOOKUP(A215,#REF!,41,0),"--")</f>
        <v>--</v>
      </c>
      <c r="V215" s="4" t="str">
        <f>IFERROR(VLOOKUP(A215,#REF!,42,0),"--")</f>
        <v>--</v>
      </c>
      <c r="W215" s="4" t="str">
        <f>IFERROR(VLOOKUP(A215,#REF!,41,0),"--")</f>
        <v>--</v>
      </c>
      <c r="X215" s="4" t="str">
        <f>IFERROR(VLOOKUP(A215,#REF!,42,0),"--")</f>
        <v>--</v>
      </c>
      <c r="Y215" s="4" t="str">
        <f>IFERROR(VLOOKUP(A215,#REF!,41,0),"--")</f>
        <v>--</v>
      </c>
      <c r="Z215" s="4" t="str">
        <f>IFERROR(VLOOKUP(A215,#REF!,42,0),"--")</f>
        <v>--</v>
      </c>
      <c r="AA215" s="4">
        <f t="shared" si="9"/>
        <v>0</v>
      </c>
      <c r="AB215" s="4">
        <f t="shared" si="10"/>
        <v>0</v>
      </c>
      <c r="AC215" s="8" t="str">
        <f>IFERROR(VLOOKUP(A215,January!$A:$AR,44,0),"--")</f>
        <v>--</v>
      </c>
      <c r="AD215" s="8" t="str">
        <f>IFERROR(VLOOKUP(A215,#REF!,44,0),"--")</f>
        <v>--</v>
      </c>
      <c r="AE215" s="8" t="str">
        <f>IFERROR(VLOOKUP(A215,#REF!,44,0),"--")</f>
        <v>--</v>
      </c>
      <c r="AF215" s="8" t="str">
        <f>IFERROR(VLOOKUP(A215,#REF!,44,0),"--")</f>
        <v>--</v>
      </c>
      <c r="AG215" s="8" t="str">
        <f>IFERROR(VLOOKUP(A215,#REF!,44,0),"--")</f>
        <v>--</v>
      </c>
      <c r="AH215" s="8" t="str">
        <f>IFERROR(VLOOKUP(A215,#REF!,44,0),"--")</f>
        <v>--</v>
      </c>
      <c r="AI215" s="8" t="str">
        <f>IFERROR(VLOOKUP(A215,#REF!,44,0),"--")</f>
        <v>--</v>
      </c>
      <c r="AJ215" s="8" t="str">
        <f>IFERROR(VLOOKUP(A215,#REF!,44,0),"--")</f>
        <v>--</v>
      </c>
      <c r="AK215" s="8" t="str">
        <f>IFERROR(VLOOKUP(A215,#REF!,44,0),"--")</f>
        <v>--</v>
      </c>
      <c r="AL215" s="8" t="str">
        <f>IFERROR(VLOOKUP(A215,#REF!,44,0),"--")</f>
        <v>--</v>
      </c>
      <c r="AM215" s="8" t="str">
        <f>IFERROR(VLOOKUP(A215,#REF!,44,0),"--")</f>
        <v>--</v>
      </c>
      <c r="AN215" s="8" t="str">
        <f>IFERROR(VLOOKUP(A215,#REF!,44,0),"--")</f>
        <v>--</v>
      </c>
      <c r="AO215" s="8">
        <f t="shared" si="11"/>
        <v>0</v>
      </c>
    </row>
    <row r="216" spans="1:41" x14ac:dyDescent="0.2">
      <c r="A216" s="4" t="s">
        <v>229</v>
      </c>
      <c r="B216" s="4" t="str">
        <f>IFERROR(VLOOKUP(A216,'Validation List'!$A:$O,10,0),"--")</f>
        <v>--</v>
      </c>
      <c r="C216" s="4" t="str">
        <f>IFERROR(VLOOKUP(A216,January!$A:$AS,41,0),"--")</f>
        <v>--</v>
      </c>
      <c r="D216" s="4" t="str">
        <f>IFERROR(VLOOKUP(A216,January!$A:$AS,42,0),"--")</f>
        <v>--</v>
      </c>
      <c r="E216" s="4" t="str">
        <f>IFERROR(VLOOKUP(A216,#REF!,41,0),"--")</f>
        <v>--</v>
      </c>
      <c r="F216" s="4" t="str">
        <f>IFERROR(VLOOKUP(A216,#REF!,42,0),"--")</f>
        <v>--</v>
      </c>
      <c r="G216" s="4" t="str">
        <f>IFERROR(VLOOKUP(A216,#REF!,41,0),"--")</f>
        <v>--</v>
      </c>
      <c r="H216" s="4" t="str">
        <f>IFERROR(VLOOKUP(A216,#REF!,42,0),"--")</f>
        <v>--</v>
      </c>
      <c r="I216" s="4" t="str">
        <f>IFERROR(VLOOKUP(A216,#REF!,41,0),"--")</f>
        <v>--</v>
      </c>
      <c r="J216" s="4" t="str">
        <f>IFERROR(VLOOKUP(A216,#REF!,42,0),"--")</f>
        <v>--</v>
      </c>
      <c r="K216" s="4" t="str">
        <f>IFERROR(VLOOKUP(A216,#REF!,41,0),"--")</f>
        <v>--</v>
      </c>
      <c r="L216" s="4" t="str">
        <f>IFERROR(VLOOKUP(A216,#REF!,42,0),"--")</f>
        <v>--</v>
      </c>
      <c r="M216" s="4" t="str">
        <f>IFERROR(VLOOKUP(A216,#REF!,41,0),"--")</f>
        <v>--</v>
      </c>
      <c r="N216" s="4" t="str">
        <f>IFERROR(VLOOKUP(A216,#REF!,42,0),"--")</f>
        <v>--</v>
      </c>
      <c r="O216" s="4" t="str">
        <f>IFERROR(VLOOKUP(A216,#REF!,41,0),"--")</f>
        <v>--</v>
      </c>
      <c r="P216" s="4" t="str">
        <f>IFERROR(VLOOKUP(A216,#REF!,42,0),"--")</f>
        <v>--</v>
      </c>
      <c r="Q216" s="4" t="str">
        <f>IFERROR(VLOOKUP(A216,#REF!,41,0),"--")</f>
        <v>--</v>
      </c>
      <c r="R216" s="4" t="str">
        <f>IFERROR(VLOOKUP(A216,#REF!,42,0),"--")</f>
        <v>--</v>
      </c>
      <c r="S216" s="4" t="str">
        <f>IFERROR(VLOOKUP(A216,#REF!,41,0),"--")</f>
        <v>--</v>
      </c>
      <c r="T216" s="4" t="str">
        <f>IFERROR(VLOOKUP(A216,#REF!,42,0),"--")</f>
        <v>--</v>
      </c>
      <c r="U216" s="4" t="str">
        <f>IFERROR(VLOOKUP(A216,#REF!,41,0),"--")</f>
        <v>--</v>
      </c>
      <c r="V216" s="4" t="str">
        <f>IFERROR(VLOOKUP(A216,#REF!,42,0),"--")</f>
        <v>--</v>
      </c>
      <c r="W216" s="4" t="str">
        <f>IFERROR(VLOOKUP(A216,#REF!,41,0),"--")</f>
        <v>--</v>
      </c>
      <c r="X216" s="4" t="str">
        <f>IFERROR(VLOOKUP(A216,#REF!,42,0),"--")</f>
        <v>--</v>
      </c>
      <c r="Y216" s="4" t="str">
        <f>IFERROR(VLOOKUP(A216,#REF!,41,0),"--")</f>
        <v>--</v>
      </c>
      <c r="Z216" s="4" t="str">
        <f>IFERROR(VLOOKUP(A216,#REF!,42,0),"--")</f>
        <v>--</v>
      </c>
      <c r="AA216" s="4">
        <f t="shared" si="9"/>
        <v>0</v>
      </c>
      <c r="AB216" s="4">
        <f t="shared" si="10"/>
        <v>0</v>
      </c>
      <c r="AC216" s="8" t="str">
        <f>IFERROR(VLOOKUP(A216,January!$A:$AR,44,0),"--")</f>
        <v>--</v>
      </c>
      <c r="AD216" s="8" t="str">
        <f>IFERROR(VLOOKUP(A216,#REF!,44,0),"--")</f>
        <v>--</v>
      </c>
      <c r="AE216" s="8" t="str">
        <f>IFERROR(VLOOKUP(A216,#REF!,44,0),"--")</f>
        <v>--</v>
      </c>
      <c r="AF216" s="8" t="str">
        <f>IFERROR(VLOOKUP(A216,#REF!,44,0),"--")</f>
        <v>--</v>
      </c>
      <c r="AG216" s="8" t="str">
        <f>IFERROR(VLOOKUP(A216,#REF!,44,0),"--")</f>
        <v>--</v>
      </c>
      <c r="AH216" s="8" t="str">
        <f>IFERROR(VLOOKUP(A216,#REF!,44,0),"--")</f>
        <v>--</v>
      </c>
      <c r="AI216" s="8" t="str">
        <f>IFERROR(VLOOKUP(A216,#REF!,44,0),"--")</f>
        <v>--</v>
      </c>
      <c r="AJ216" s="8" t="str">
        <f>IFERROR(VLOOKUP(A216,#REF!,44,0),"--")</f>
        <v>--</v>
      </c>
      <c r="AK216" s="8" t="str">
        <f>IFERROR(VLOOKUP(A216,#REF!,44,0),"--")</f>
        <v>--</v>
      </c>
      <c r="AL216" s="8" t="str">
        <f>IFERROR(VLOOKUP(A216,#REF!,44,0),"--")</f>
        <v>--</v>
      </c>
      <c r="AM216" s="8" t="str">
        <f>IFERROR(VLOOKUP(A216,#REF!,44,0),"--")</f>
        <v>--</v>
      </c>
      <c r="AN216" s="8" t="str">
        <f>IFERROR(VLOOKUP(A216,#REF!,44,0),"--")</f>
        <v>--</v>
      </c>
      <c r="AO216" s="8">
        <f t="shared" si="11"/>
        <v>0</v>
      </c>
    </row>
    <row r="217" spans="1:41" x14ac:dyDescent="0.2">
      <c r="A217" s="4" t="s">
        <v>230</v>
      </c>
      <c r="B217" s="4" t="str">
        <f>IFERROR(VLOOKUP(A217,'Validation List'!$A:$O,10,0),"--")</f>
        <v>--</v>
      </c>
      <c r="C217" s="4" t="str">
        <f>IFERROR(VLOOKUP(A217,January!$A:$AS,41,0),"--")</f>
        <v>--</v>
      </c>
      <c r="D217" s="4" t="str">
        <f>IFERROR(VLOOKUP(A217,January!$A:$AS,42,0),"--")</f>
        <v>--</v>
      </c>
      <c r="E217" s="4" t="str">
        <f>IFERROR(VLOOKUP(A217,#REF!,41,0),"--")</f>
        <v>--</v>
      </c>
      <c r="F217" s="4" t="str">
        <f>IFERROR(VLOOKUP(A217,#REF!,42,0),"--")</f>
        <v>--</v>
      </c>
      <c r="G217" s="4" t="str">
        <f>IFERROR(VLOOKUP(A217,#REF!,41,0),"--")</f>
        <v>--</v>
      </c>
      <c r="H217" s="4" t="str">
        <f>IFERROR(VLOOKUP(A217,#REF!,42,0),"--")</f>
        <v>--</v>
      </c>
      <c r="I217" s="4" t="str">
        <f>IFERROR(VLOOKUP(A217,#REF!,41,0),"--")</f>
        <v>--</v>
      </c>
      <c r="J217" s="4" t="str">
        <f>IFERROR(VLOOKUP(A217,#REF!,42,0),"--")</f>
        <v>--</v>
      </c>
      <c r="K217" s="4" t="str">
        <f>IFERROR(VLOOKUP(A217,#REF!,41,0),"--")</f>
        <v>--</v>
      </c>
      <c r="L217" s="4" t="str">
        <f>IFERROR(VLOOKUP(A217,#REF!,42,0),"--")</f>
        <v>--</v>
      </c>
      <c r="M217" s="4" t="str">
        <f>IFERROR(VLOOKUP(A217,#REF!,41,0),"--")</f>
        <v>--</v>
      </c>
      <c r="N217" s="4" t="str">
        <f>IFERROR(VLOOKUP(A217,#REF!,42,0),"--")</f>
        <v>--</v>
      </c>
      <c r="O217" s="4" t="str">
        <f>IFERROR(VLOOKUP(A217,#REF!,41,0),"--")</f>
        <v>--</v>
      </c>
      <c r="P217" s="4" t="str">
        <f>IFERROR(VLOOKUP(A217,#REF!,42,0),"--")</f>
        <v>--</v>
      </c>
      <c r="Q217" s="4" t="str">
        <f>IFERROR(VLOOKUP(A217,#REF!,41,0),"--")</f>
        <v>--</v>
      </c>
      <c r="R217" s="4" t="str">
        <f>IFERROR(VLOOKUP(A217,#REF!,42,0),"--")</f>
        <v>--</v>
      </c>
      <c r="S217" s="4" t="str">
        <f>IFERROR(VLOOKUP(A217,#REF!,41,0),"--")</f>
        <v>--</v>
      </c>
      <c r="T217" s="4" t="str">
        <f>IFERROR(VLOOKUP(A217,#REF!,42,0),"--")</f>
        <v>--</v>
      </c>
      <c r="U217" s="4" t="str">
        <f>IFERROR(VLOOKUP(A217,#REF!,41,0),"--")</f>
        <v>--</v>
      </c>
      <c r="V217" s="4" t="str">
        <f>IFERROR(VLOOKUP(A217,#REF!,42,0),"--")</f>
        <v>--</v>
      </c>
      <c r="W217" s="4" t="str">
        <f>IFERROR(VLOOKUP(A217,#REF!,41,0),"--")</f>
        <v>--</v>
      </c>
      <c r="X217" s="4" t="str">
        <f>IFERROR(VLOOKUP(A217,#REF!,42,0),"--")</f>
        <v>--</v>
      </c>
      <c r="Y217" s="4" t="str">
        <f>IFERROR(VLOOKUP(A217,#REF!,41,0),"--")</f>
        <v>--</v>
      </c>
      <c r="Z217" s="4" t="str">
        <f>IFERROR(VLOOKUP(A217,#REF!,42,0),"--")</f>
        <v>--</v>
      </c>
      <c r="AA217" s="4">
        <f t="shared" si="9"/>
        <v>0</v>
      </c>
      <c r="AB217" s="4">
        <f t="shared" si="10"/>
        <v>0</v>
      </c>
      <c r="AC217" s="8" t="str">
        <f>IFERROR(VLOOKUP(A217,January!$A:$AR,44,0),"--")</f>
        <v>--</v>
      </c>
      <c r="AD217" s="8" t="str">
        <f>IFERROR(VLOOKUP(A217,#REF!,44,0),"--")</f>
        <v>--</v>
      </c>
      <c r="AE217" s="8" t="str">
        <f>IFERROR(VLOOKUP(A217,#REF!,44,0),"--")</f>
        <v>--</v>
      </c>
      <c r="AF217" s="8" t="str">
        <f>IFERROR(VLOOKUP(A217,#REF!,44,0),"--")</f>
        <v>--</v>
      </c>
      <c r="AG217" s="8" t="str">
        <f>IFERROR(VLOOKUP(A217,#REF!,44,0),"--")</f>
        <v>--</v>
      </c>
      <c r="AH217" s="8" t="str">
        <f>IFERROR(VLOOKUP(A217,#REF!,44,0),"--")</f>
        <v>--</v>
      </c>
      <c r="AI217" s="8" t="str">
        <f>IFERROR(VLOOKUP(A217,#REF!,44,0),"--")</f>
        <v>--</v>
      </c>
      <c r="AJ217" s="8" t="str">
        <f>IFERROR(VLOOKUP(A217,#REF!,44,0),"--")</f>
        <v>--</v>
      </c>
      <c r="AK217" s="8" t="str">
        <f>IFERROR(VLOOKUP(A217,#REF!,44,0),"--")</f>
        <v>--</v>
      </c>
      <c r="AL217" s="8" t="str">
        <f>IFERROR(VLOOKUP(A217,#REF!,44,0),"--")</f>
        <v>--</v>
      </c>
      <c r="AM217" s="8" t="str">
        <f>IFERROR(VLOOKUP(A217,#REF!,44,0),"--")</f>
        <v>--</v>
      </c>
      <c r="AN217" s="8" t="str">
        <f>IFERROR(VLOOKUP(A217,#REF!,44,0),"--")</f>
        <v>--</v>
      </c>
      <c r="AO217" s="8">
        <f t="shared" si="11"/>
        <v>0</v>
      </c>
    </row>
    <row r="218" spans="1:41" x14ac:dyDescent="0.2">
      <c r="A218" s="4" t="s">
        <v>231</v>
      </c>
      <c r="B218" s="4" t="str">
        <f>IFERROR(VLOOKUP(A218,'Validation List'!$A:$O,10,0),"--")</f>
        <v>--</v>
      </c>
      <c r="C218" s="4" t="str">
        <f>IFERROR(VLOOKUP(A218,January!$A:$AS,41,0),"--")</f>
        <v>--</v>
      </c>
      <c r="D218" s="4" t="str">
        <f>IFERROR(VLOOKUP(A218,January!$A:$AS,42,0),"--")</f>
        <v>--</v>
      </c>
      <c r="E218" s="4" t="str">
        <f>IFERROR(VLOOKUP(A218,#REF!,41,0),"--")</f>
        <v>--</v>
      </c>
      <c r="F218" s="4" t="str">
        <f>IFERROR(VLOOKUP(A218,#REF!,42,0),"--")</f>
        <v>--</v>
      </c>
      <c r="G218" s="4" t="str">
        <f>IFERROR(VLOOKUP(A218,#REF!,41,0),"--")</f>
        <v>--</v>
      </c>
      <c r="H218" s="4" t="str">
        <f>IFERROR(VLOOKUP(A218,#REF!,42,0),"--")</f>
        <v>--</v>
      </c>
      <c r="I218" s="4" t="str">
        <f>IFERROR(VLOOKUP(A218,#REF!,41,0),"--")</f>
        <v>--</v>
      </c>
      <c r="J218" s="4" t="str">
        <f>IFERROR(VLOOKUP(A218,#REF!,42,0),"--")</f>
        <v>--</v>
      </c>
      <c r="K218" s="4" t="str">
        <f>IFERROR(VLOOKUP(A218,#REF!,41,0),"--")</f>
        <v>--</v>
      </c>
      <c r="L218" s="4" t="str">
        <f>IFERROR(VLOOKUP(A218,#REF!,42,0),"--")</f>
        <v>--</v>
      </c>
      <c r="M218" s="4" t="str">
        <f>IFERROR(VLOOKUP(A218,#REF!,41,0),"--")</f>
        <v>--</v>
      </c>
      <c r="N218" s="4" t="str">
        <f>IFERROR(VLOOKUP(A218,#REF!,42,0),"--")</f>
        <v>--</v>
      </c>
      <c r="O218" s="4" t="str">
        <f>IFERROR(VLOOKUP(A218,#REF!,41,0),"--")</f>
        <v>--</v>
      </c>
      <c r="P218" s="4" t="str">
        <f>IFERROR(VLOOKUP(A218,#REF!,42,0),"--")</f>
        <v>--</v>
      </c>
      <c r="Q218" s="4" t="str">
        <f>IFERROR(VLOOKUP(A218,#REF!,41,0),"--")</f>
        <v>--</v>
      </c>
      <c r="R218" s="4" t="str">
        <f>IFERROR(VLOOKUP(A218,#REF!,42,0),"--")</f>
        <v>--</v>
      </c>
      <c r="S218" s="4" t="str">
        <f>IFERROR(VLOOKUP(A218,#REF!,41,0),"--")</f>
        <v>--</v>
      </c>
      <c r="T218" s="4" t="str">
        <f>IFERROR(VLOOKUP(A218,#REF!,42,0),"--")</f>
        <v>--</v>
      </c>
      <c r="U218" s="4" t="str">
        <f>IFERROR(VLOOKUP(A218,#REF!,41,0),"--")</f>
        <v>--</v>
      </c>
      <c r="V218" s="4" t="str">
        <f>IFERROR(VLOOKUP(A218,#REF!,42,0),"--")</f>
        <v>--</v>
      </c>
      <c r="W218" s="4" t="str">
        <f>IFERROR(VLOOKUP(A218,#REF!,41,0),"--")</f>
        <v>--</v>
      </c>
      <c r="X218" s="4" t="str">
        <f>IFERROR(VLOOKUP(A218,#REF!,42,0),"--")</f>
        <v>--</v>
      </c>
      <c r="Y218" s="4" t="str">
        <f>IFERROR(VLOOKUP(A218,#REF!,41,0),"--")</f>
        <v>--</v>
      </c>
      <c r="Z218" s="4" t="str">
        <f>IFERROR(VLOOKUP(A218,#REF!,42,0),"--")</f>
        <v>--</v>
      </c>
      <c r="AA218" s="4">
        <f t="shared" si="9"/>
        <v>0</v>
      </c>
      <c r="AB218" s="4">
        <f t="shared" si="10"/>
        <v>0</v>
      </c>
      <c r="AC218" s="8" t="str">
        <f>IFERROR(VLOOKUP(A218,January!$A:$AR,44,0),"--")</f>
        <v>--</v>
      </c>
      <c r="AD218" s="8" t="str">
        <f>IFERROR(VLOOKUP(A218,#REF!,44,0),"--")</f>
        <v>--</v>
      </c>
      <c r="AE218" s="8" t="str">
        <f>IFERROR(VLOOKUP(A218,#REF!,44,0),"--")</f>
        <v>--</v>
      </c>
      <c r="AF218" s="8" t="str">
        <f>IFERROR(VLOOKUP(A218,#REF!,44,0),"--")</f>
        <v>--</v>
      </c>
      <c r="AG218" s="8" t="str">
        <f>IFERROR(VLOOKUP(A218,#REF!,44,0),"--")</f>
        <v>--</v>
      </c>
      <c r="AH218" s="8" t="str">
        <f>IFERROR(VLOOKUP(A218,#REF!,44,0),"--")</f>
        <v>--</v>
      </c>
      <c r="AI218" s="8" t="str">
        <f>IFERROR(VLOOKUP(A218,#REF!,44,0),"--")</f>
        <v>--</v>
      </c>
      <c r="AJ218" s="8" t="str">
        <f>IFERROR(VLOOKUP(A218,#REF!,44,0),"--")</f>
        <v>--</v>
      </c>
      <c r="AK218" s="8" t="str">
        <f>IFERROR(VLOOKUP(A218,#REF!,44,0),"--")</f>
        <v>--</v>
      </c>
      <c r="AL218" s="8" t="str">
        <f>IFERROR(VLOOKUP(A218,#REF!,44,0),"--")</f>
        <v>--</v>
      </c>
      <c r="AM218" s="8" t="str">
        <f>IFERROR(VLOOKUP(A218,#REF!,44,0),"--")</f>
        <v>--</v>
      </c>
      <c r="AN218" s="8" t="str">
        <f>IFERROR(VLOOKUP(A218,#REF!,44,0),"--")</f>
        <v>--</v>
      </c>
      <c r="AO218" s="8">
        <f t="shared" si="11"/>
        <v>0</v>
      </c>
    </row>
    <row r="219" spans="1:41" x14ac:dyDescent="0.2">
      <c r="A219" s="4" t="s">
        <v>232</v>
      </c>
      <c r="B219" s="4" t="str">
        <f>IFERROR(VLOOKUP(A219,'Validation List'!$A:$O,10,0),"--")</f>
        <v>--</v>
      </c>
      <c r="C219" s="4" t="str">
        <f>IFERROR(VLOOKUP(A219,January!$A:$AS,41,0),"--")</f>
        <v>--</v>
      </c>
      <c r="D219" s="4" t="str">
        <f>IFERROR(VLOOKUP(A219,January!$A:$AS,42,0),"--")</f>
        <v>--</v>
      </c>
      <c r="E219" s="4" t="str">
        <f>IFERROR(VLOOKUP(A219,#REF!,41,0),"--")</f>
        <v>--</v>
      </c>
      <c r="F219" s="4" t="str">
        <f>IFERROR(VLOOKUP(A219,#REF!,42,0),"--")</f>
        <v>--</v>
      </c>
      <c r="G219" s="4" t="str">
        <f>IFERROR(VLOOKUP(A219,#REF!,41,0),"--")</f>
        <v>--</v>
      </c>
      <c r="H219" s="4" t="str">
        <f>IFERROR(VLOOKUP(A219,#REF!,42,0),"--")</f>
        <v>--</v>
      </c>
      <c r="I219" s="4" t="str">
        <f>IFERROR(VLOOKUP(A219,#REF!,41,0),"--")</f>
        <v>--</v>
      </c>
      <c r="J219" s="4" t="str">
        <f>IFERROR(VLOOKUP(A219,#REF!,42,0),"--")</f>
        <v>--</v>
      </c>
      <c r="K219" s="4" t="str">
        <f>IFERROR(VLOOKUP(A219,#REF!,41,0),"--")</f>
        <v>--</v>
      </c>
      <c r="L219" s="4" t="str">
        <f>IFERROR(VLOOKUP(A219,#REF!,42,0),"--")</f>
        <v>--</v>
      </c>
      <c r="M219" s="4" t="str">
        <f>IFERROR(VLOOKUP(A219,#REF!,41,0),"--")</f>
        <v>--</v>
      </c>
      <c r="N219" s="4" t="str">
        <f>IFERROR(VLOOKUP(A219,#REF!,42,0),"--")</f>
        <v>--</v>
      </c>
      <c r="O219" s="4" t="str">
        <f>IFERROR(VLOOKUP(A219,#REF!,41,0),"--")</f>
        <v>--</v>
      </c>
      <c r="P219" s="4" t="str">
        <f>IFERROR(VLOOKUP(A219,#REF!,42,0),"--")</f>
        <v>--</v>
      </c>
      <c r="Q219" s="4" t="str">
        <f>IFERROR(VLOOKUP(A219,#REF!,41,0),"--")</f>
        <v>--</v>
      </c>
      <c r="R219" s="4" t="str">
        <f>IFERROR(VLOOKUP(A219,#REF!,42,0),"--")</f>
        <v>--</v>
      </c>
      <c r="S219" s="4" t="str">
        <f>IFERROR(VLOOKUP(A219,#REF!,41,0),"--")</f>
        <v>--</v>
      </c>
      <c r="T219" s="4" t="str">
        <f>IFERROR(VLOOKUP(A219,#REF!,42,0),"--")</f>
        <v>--</v>
      </c>
      <c r="U219" s="4" t="str">
        <f>IFERROR(VLOOKUP(A219,#REF!,41,0),"--")</f>
        <v>--</v>
      </c>
      <c r="V219" s="4" t="str">
        <f>IFERROR(VLOOKUP(A219,#REF!,42,0),"--")</f>
        <v>--</v>
      </c>
      <c r="W219" s="4" t="str">
        <f>IFERROR(VLOOKUP(A219,#REF!,41,0),"--")</f>
        <v>--</v>
      </c>
      <c r="X219" s="4" t="str">
        <f>IFERROR(VLOOKUP(A219,#REF!,42,0),"--")</f>
        <v>--</v>
      </c>
      <c r="Y219" s="4" t="str">
        <f>IFERROR(VLOOKUP(A219,#REF!,41,0),"--")</f>
        <v>--</v>
      </c>
      <c r="Z219" s="4" t="str">
        <f>IFERROR(VLOOKUP(A219,#REF!,42,0),"--")</f>
        <v>--</v>
      </c>
      <c r="AA219" s="4">
        <f t="shared" si="9"/>
        <v>0</v>
      </c>
      <c r="AB219" s="4">
        <f t="shared" si="10"/>
        <v>0</v>
      </c>
      <c r="AC219" s="8" t="str">
        <f>IFERROR(VLOOKUP(A219,January!$A:$AR,44,0),"--")</f>
        <v>--</v>
      </c>
      <c r="AD219" s="8" t="str">
        <f>IFERROR(VLOOKUP(A219,#REF!,44,0),"--")</f>
        <v>--</v>
      </c>
      <c r="AE219" s="8" t="str">
        <f>IFERROR(VLOOKUP(A219,#REF!,44,0),"--")</f>
        <v>--</v>
      </c>
      <c r="AF219" s="8" t="str">
        <f>IFERROR(VLOOKUP(A219,#REF!,44,0),"--")</f>
        <v>--</v>
      </c>
      <c r="AG219" s="8" t="str">
        <f>IFERROR(VLOOKUP(A219,#REF!,44,0),"--")</f>
        <v>--</v>
      </c>
      <c r="AH219" s="8" t="str">
        <f>IFERROR(VLOOKUP(A219,#REF!,44,0),"--")</f>
        <v>--</v>
      </c>
      <c r="AI219" s="8" t="str">
        <f>IFERROR(VLOOKUP(A219,#REF!,44,0),"--")</f>
        <v>--</v>
      </c>
      <c r="AJ219" s="8" t="str">
        <f>IFERROR(VLOOKUP(A219,#REF!,44,0),"--")</f>
        <v>--</v>
      </c>
      <c r="AK219" s="8" t="str">
        <f>IFERROR(VLOOKUP(A219,#REF!,44,0),"--")</f>
        <v>--</v>
      </c>
      <c r="AL219" s="8" t="str">
        <f>IFERROR(VLOOKUP(A219,#REF!,44,0),"--")</f>
        <v>--</v>
      </c>
      <c r="AM219" s="8" t="str">
        <f>IFERROR(VLOOKUP(A219,#REF!,44,0),"--")</f>
        <v>--</v>
      </c>
      <c r="AN219" s="8" t="str">
        <f>IFERROR(VLOOKUP(A219,#REF!,44,0),"--")</f>
        <v>--</v>
      </c>
      <c r="AO219" s="8">
        <f t="shared" si="11"/>
        <v>0</v>
      </c>
    </row>
    <row r="220" spans="1:41" x14ac:dyDescent="0.2">
      <c r="A220" s="4" t="s">
        <v>233</v>
      </c>
      <c r="B220" s="4" t="str">
        <f>IFERROR(VLOOKUP(A220,'Validation List'!$A:$O,10,0),"--")</f>
        <v>--</v>
      </c>
      <c r="C220" s="4" t="str">
        <f>IFERROR(VLOOKUP(A220,January!$A:$AS,41,0),"--")</f>
        <v>--</v>
      </c>
      <c r="D220" s="4" t="str">
        <f>IFERROR(VLOOKUP(A220,January!$A:$AS,42,0),"--")</f>
        <v>--</v>
      </c>
      <c r="E220" s="4" t="str">
        <f>IFERROR(VLOOKUP(A220,#REF!,41,0),"--")</f>
        <v>--</v>
      </c>
      <c r="F220" s="4" t="str">
        <f>IFERROR(VLOOKUP(A220,#REF!,42,0),"--")</f>
        <v>--</v>
      </c>
      <c r="G220" s="4" t="str">
        <f>IFERROR(VLOOKUP(A220,#REF!,41,0),"--")</f>
        <v>--</v>
      </c>
      <c r="H220" s="4" t="str">
        <f>IFERROR(VLOOKUP(A220,#REF!,42,0),"--")</f>
        <v>--</v>
      </c>
      <c r="I220" s="4" t="str">
        <f>IFERROR(VLOOKUP(A220,#REF!,41,0),"--")</f>
        <v>--</v>
      </c>
      <c r="J220" s="4" t="str">
        <f>IFERROR(VLOOKUP(A220,#REF!,42,0),"--")</f>
        <v>--</v>
      </c>
      <c r="K220" s="4" t="str">
        <f>IFERROR(VLOOKUP(A220,#REF!,41,0),"--")</f>
        <v>--</v>
      </c>
      <c r="L220" s="4" t="str">
        <f>IFERROR(VLOOKUP(A220,#REF!,42,0),"--")</f>
        <v>--</v>
      </c>
      <c r="M220" s="4" t="str">
        <f>IFERROR(VLOOKUP(A220,#REF!,41,0),"--")</f>
        <v>--</v>
      </c>
      <c r="N220" s="4" t="str">
        <f>IFERROR(VLOOKUP(A220,#REF!,42,0),"--")</f>
        <v>--</v>
      </c>
      <c r="O220" s="4" t="str">
        <f>IFERROR(VLOOKUP(A220,#REF!,41,0),"--")</f>
        <v>--</v>
      </c>
      <c r="P220" s="4" t="str">
        <f>IFERROR(VLOOKUP(A220,#REF!,42,0),"--")</f>
        <v>--</v>
      </c>
      <c r="Q220" s="4" t="str">
        <f>IFERROR(VLOOKUP(A220,#REF!,41,0),"--")</f>
        <v>--</v>
      </c>
      <c r="R220" s="4" t="str">
        <f>IFERROR(VLOOKUP(A220,#REF!,42,0),"--")</f>
        <v>--</v>
      </c>
      <c r="S220" s="4" t="str">
        <f>IFERROR(VLOOKUP(A220,#REF!,41,0),"--")</f>
        <v>--</v>
      </c>
      <c r="T220" s="4" t="str">
        <f>IFERROR(VLOOKUP(A220,#REF!,42,0),"--")</f>
        <v>--</v>
      </c>
      <c r="U220" s="4" t="str">
        <f>IFERROR(VLOOKUP(A220,#REF!,41,0),"--")</f>
        <v>--</v>
      </c>
      <c r="V220" s="4" t="str">
        <f>IFERROR(VLOOKUP(A220,#REF!,42,0),"--")</f>
        <v>--</v>
      </c>
      <c r="W220" s="4" t="str">
        <f>IFERROR(VLOOKUP(A220,#REF!,41,0),"--")</f>
        <v>--</v>
      </c>
      <c r="X220" s="4" t="str">
        <f>IFERROR(VLOOKUP(A220,#REF!,42,0),"--")</f>
        <v>--</v>
      </c>
      <c r="Y220" s="4" t="str">
        <f>IFERROR(VLOOKUP(A220,#REF!,41,0),"--")</f>
        <v>--</v>
      </c>
      <c r="Z220" s="4" t="str">
        <f>IFERROR(VLOOKUP(A220,#REF!,42,0),"--")</f>
        <v>--</v>
      </c>
      <c r="AA220" s="4">
        <f t="shared" si="9"/>
        <v>0</v>
      </c>
      <c r="AB220" s="4">
        <f t="shared" si="10"/>
        <v>0</v>
      </c>
      <c r="AC220" s="8" t="str">
        <f>IFERROR(VLOOKUP(A220,January!$A:$AR,44,0),"--")</f>
        <v>--</v>
      </c>
      <c r="AD220" s="8" t="str">
        <f>IFERROR(VLOOKUP(A220,#REF!,44,0),"--")</f>
        <v>--</v>
      </c>
      <c r="AE220" s="8" t="str">
        <f>IFERROR(VLOOKUP(A220,#REF!,44,0),"--")</f>
        <v>--</v>
      </c>
      <c r="AF220" s="8" t="str">
        <f>IFERROR(VLOOKUP(A220,#REF!,44,0),"--")</f>
        <v>--</v>
      </c>
      <c r="AG220" s="8" t="str">
        <f>IFERROR(VLOOKUP(A220,#REF!,44,0),"--")</f>
        <v>--</v>
      </c>
      <c r="AH220" s="8" t="str">
        <f>IFERROR(VLOOKUP(A220,#REF!,44,0),"--")</f>
        <v>--</v>
      </c>
      <c r="AI220" s="8" t="str">
        <f>IFERROR(VLOOKUP(A220,#REF!,44,0),"--")</f>
        <v>--</v>
      </c>
      <c r="AJ220" s="8" t="str">
        <f>IFERROR(VLOOKUP(A220,#REF!,44,0),"--")</f>
        <v>--</v>
      </c>
      <c r="AK220" s="8" t="str">
        <f>IFERROR(VLOOKUP(A220,#REF!,44,0),"--")</f>
        <v>--</v>
      </c>
      <c r="AL220" s="8" t="str">
        <f>IFERROR(VLOOKUP(A220,#REF!,44,0),"--")</f>
        <v>--</v>
      </c>
      <c r="AM220" s="8" t="str">
        <f>IFERROR(VLOOKUP(A220,#REF!,44,0),"--")</f>
        <v>--</v>
      </c>
      <c r="AN220" s="8" t="str">
        <f>IFERROR(VLOOKUP(A220,#REF!,44,0),"--")</f>
        <v>--</v>
      </c>
      <c r="AO220" s="8">
        <f t="shared" si="11"/>
        <v>0</v>
      </c>
    </row>
    <row r="221" spans="1:41" x14ac:dyDescent="0.2">
      <c r="A221" s="4" t="s">
        <v>234</v>
      </c>
      <c r="B221" s="4">
        <f>IFERROR(VLOOKUP(A221,'Validation List'!$A:$O,10,0),"--")</f>
        <v>0.625</v>
      </c>
      <c r="C221" s="4" t="str">
        <f>IFERROR(VLOOKUP(A221,January!$A:$AS,41,0),"--")</f>
        <v>--</v>
      </c>
      <c r="D221" s="4" t="str">
        <f>IFERROR(VLOOKUP(A221,January!$A:$AS,42,0),"--")</f>
        <v>--</v>
      </c>
      <c r="E221" s="4" t="str">
        <f>IFERROR(VLOOKUP(A221,#REF!,41,0),"--")</f>
        <v>--</v>
      </c>
      <c r="F221" s="4" t="str">
        <f>IFERROR(VLOOKUP(A221,#REF!,42,0),"--")</f>
        <v>--</v>
      </c>
      <c r="G221" s="4" t="str">
        <f>IFERROR(VLOOKUP(A221,#REF!,41,0),"--")</f>
        <v>--</v>
      </c>
      <c r="H221" s="4" t="str">
        <f>IFERROR(VLOOKUP(A221,#REF!,42,0),"--")</f>
        <v>--</v>
      </c>
      <c r="I221" s="4" t="str">
        <f>IFERROR(VLOOKUP(A221,#REF!,41,0),"--")</f>
        <v>--</v>
      </c>
      <c r="J221" s="4" t="str">
        <f>IFERROR(VLOOKUP(A221,#REF!,42,0),"--")</f>
        <v>--</v>
      </c>
      <c r="K221" s="4" t="str">
        <f>IFERROR(VLOOKUP(A221,#REF!,41,0),"--")</f>
        <v>--</v>
      </c>
      <c r="L221" s="4" t="str">
        <f>IFERROR(VLOOKUP(A221,#REF!,42,0),"--")</f>
        <v>--</v>
      </c>
      <c r="M221" s="4" t="str">
        <f>IFERROR(VLOOKUP(A221,#REF!,41,0),"--")</f>
        <v>--</v>
      </c>
      <c r="N221" s="4" t="str">
        <f>IFERROR(VLOOKUP(A221,#REF!,42,0),"--")</f>
        <v>--</v>
      </c>
      <c r="O221" s="4" t="str">
        <f>IFERROR(VLOOKUP(A221,#REF!,41,0),"--")</f>
        <v>--</v>
      </c>
      <c r="P221" s="4" t="str">
        <f>IFERROR(VLOOKUP(A221,#REF!,42,0),"--")</f>
        <v>--</v>
      </c>
      <c r="Q221" s="4" t="str">
        <f>IFERROR(VLOOKUP(A221,#REF!,41,0),"--")</f>
        <v>--</v>
      </c>
      <c r="R221" s="4" t="str">
        <f>IFERROR(VLOOKUP(A221,#REF!,42,0),"--")</f>
        <v>--</v>
      </c>
      <c r="S221" s="4" t="str">
        <f>IFERROR(VLOOKUP(A221,#REF!,41,0),"--")</f>
        <v>--</v>
      </c>
      <c r="T221" s="4" t="str">
        <f>IFERROR(VLOOKUP(A221,#REF!,42,0),"--")</f>
        <v>--</v>
      </c>
      <c r="U221" s="4" t="str">
        <f>IFERROR(VLOOKUP(A221,#REF!,41,0),"--")</f>
        <v>--</v>
      </c>
      <c r="V221" s="4" t="str">
        <f>IFERROR(VLOOKUP(A221,#REF!,42,0),"--")</f>
        <v>--</v>
      </c>
      <c r="W221" s="4" t="str">
        <f>IFERROR(VLOOKUP(A221,#REF!,41,0),"--")</f>
        <v>--</v>
      </c>
      <c r="X221" s="4" t="str">
        <f>IFERROR(VLOOKUP(A221,#REF!,42,0),"--")</f>
        <v>--</v>
      </c>
      <c r="Y221" s="4" t="str">
        <f>IFERROR(VLOOKUP(A221,#REF!,41,0),"--")</f>
        <v>--</v>
      </c>
      <c r="Z221" s="4" t="str">
        <f>IFERROR(VLOOKUP(A221,#REF!,42,0),"--")</f>
        <v>--</v>
      </c>
      <c r="AA221" s="4">
        <f t="shared" si="9"/>
        <v>0</v>
      </c>
      <c r="AB221" s="4">
        <f t="shared" si="10"/>
        <v>0</v>
      </c>
      <c r="AC221" s="8" t="str">
        <f>IFERROR(VLOOKUP(A221,January!$A:$AR,44,0),"--")</f>
        <v>--</v>
      </c>
      <c r="AD221" s="8" t="str">
        <f>IFERROR(VLOOKUP(A221,#REF!,44,0),"--")</f>
        <v>--</v>
      </c>
      <c r="AE221" s="8" t="str">
        <f>IFERROR(VLOOKUP(A221,#REF!,44,0),"--")</f>
        <v>--</v>
      </c>
      <c r="AF221" s="8" t="str">
        <f>IFERROR(VLOOKUP(A221,#REF!,44,0),"--")</f>
        <v>--</v>
      </c>
      <c r="AG221" s="8" t="str">
        <f>IFERROR(VLOOKUP(A221,#REF!,44,0),"--")</f>
        <v>--</v>
      </c>
      <c r="AH221" s="8" t="str">
        <f>IFERROR(VLOOKUP(A221,#REF!,44,0),"--")</f>
        <v>--</v>
      </c>
      <c r="AI221" s="8" t="str">
        <f>IFERROR(VLOOKUP(A221,#REF!,44,0),"--")</f>
        <v>--</v>
      </c>
      <c r="AJ221" s="8" t="str">
        <f>IFERROR(VLOOKUP(A221,#REF!,44,0),"--")</f>
        <v>--</v>
      </c>
      <c r="AK221" s="8" t="str">
        <f>IFERROR(VLOOKUP(A221,#REF!,44,0),"--")</f>
        <v>--</v>
      </c>
      <c r="AL221" s="8" t="str">
        <f>IFERROR(VLOOKUP(A221,#REF!,44,0),"--")</f>
        <v>--</v>
      </c>
      <c r="AM221" s="8" t="str">
        <f>IFERROR(VLOOKUP(A221,#REF!,44,0),"--")</f>
        <v>--</v>
      </c>
      <c r="AN221" s="8" t="str">
        <f>IFERROR(VLOOKUP(A221,#REF!,44,0),"--")</f>
        <v>--</v>
      </c>
      <c r="AO221" s="8">
        <f t="shared" si="11"/>
        <v>0</v>
      </c>
    </row>
    <row r="222" spans="1:41" x14ac:dyDescent="0.2">
      <c r="A222" s="4" t="s">
        <v>235</v>
      </c>
      <c r="B222" s="4" t="str">
        <f>IFERROR(VLOOKUP(A222,'Validation List'!$A:$O,10,0),"--")</f>
        <v>--</v>
      </c>
      <c r="C222" s="4" t="str">
        <f>IFERROR(VLOOKUP(A222,January!$A:$AS,41,0),"--")</f>
        <v>--</v>
      </c>
      <c r="D222" s="4" t="str">
        <f>IFERROR(VLOOKUP(A222,January!$A:$AS,42,0),"--")</f>
        <v>--</v>
      </c>
      <c r="E222" s="4" t="str">
        <f>IFERROR(VLOOKUP(A222,#REF!,41,0),"--")</f>
        <v>--</v>
      </c>
      <c r="F222" s="4" t="str">
        <f>IFERROR(VLOOKUP(A222,#REF!,42,0),"--")</f>
        <v>--</v>
      </c>
      <c r="G222" s="4" t="str">
        <f>IFERROR(VLOOKUP(A222,#REF!,41,0),"--")</f>
        <v>--</v>
      </c>
      <c r="H222" s="4" t="str">
        <f>IFERROR(VLOOKUP(A222,#REF!,42,0),"--")</f>
        <v>--</v>
      </c>
      <c r="I222" s="4" t="str">
        <f>IFERROR(VLOOKUP(A222,#REF!,41,0),"--")</f>
        <v>--</v>
      </c>
      <c r="J222" s="4" t="str">
        <f>IFERROR(VLOOKUP(A222,#REF!,42,0),"--")</f>
        <v>--</v>
      </c>
      <c r="K222" s="4" t="str">
        <f>IFERROR(VLOOKUP(A222,#REF!,41,0),"--")</f>
        <v>--</v>
      </c>
      <c r="L222" s="4" t="str">
        <f>IFERROR(VLOOKUP(A222,#REF!,42,0),"--")</f>
        <v>--</v>
      </c>
      <c r="M222" s="4" t="str">
        <f>IFERROR(VLOOKUP(A222,#REF!,41,0),"--")</f>
        <v>--</v>
      </c>
      <c r="N222" s="4" t="str">
        <f>IFERROR(VLOOKUP(A222,#REF!,42,0),"--")</f>
        <v>--</v>
      </c>
      <c r="O222" s="4" t="str">
        <f>IFERROR(VLOOKUP(A222,#REF!,41,0),"--")</f>
        <v>--</v>
      </c>
      <c r="P222" s="4" t="str">
        <f>IFERROR(VLOOKUP(A222,#REF!,42,0),"--")</f>
        <v>--</v>
      </c>
      <c r="Q222" s="4" t="str">
        <f>IFERROR(VLOOKUP(A222,#REF!,41,0),"--")</f>
        <v>--</v>
      </c>
      <c r="R222" s="4" t="str">
        <f>IFERROR(VLOOKUP(A222,#REF!,42,0),"--")</f>
        <v>--</v>
      </c>
      <c r="S222" s="4" t="str">
        <f>IFERROR(VLOOKUP(A222,#REF!,41,0),"--")</f>
        <v>--</v>
      </c>
      <c r="T222" s="4" t="str">
        <f>IFERROR(VLOOKUP(A222,#REF!,42,0),"--")</f>
        <v>--</v>
      </c>
      <c r="U222" s="4" t="str">
        <f>IFERROR(VLOOKUP(A222,#REF!,41,0),"--")</f>
        <v>--</v>
      </c>
      <c r="V222" s="4" t="str">
        <f>IFERROR(VLOOKUP(A222,#REF!,42,0),"--")</f>
        <v>--</v>
      </c>
      <c r="W222" s="4" t="str">
        <f>IFERROR(VLOOKUP(A222,#REF!,41,0),"--")</f>
        <v>--</v>
      </c>
      <c r="X222" s="4" t="str">
        <f>IFERROR(VLOOKUP(A222,#REF!,42,0),"--")</f>
        <v>--</v>
      </c>
      <c r="Y222" s="4" t="str">
        <f>IFERROR(VLOOKUP(A222,#REF!,41,0),"--")</f>
        <v>--</v>
      </c>
      <c r="Z222" s="4" t="str">
        <f>IFERROR(VLOOKUP(A222,#REF!,42,0),"--")</f>
        <v>--</v>
      </c>
      <c r="AA222" s="4">
        <f t="shared" si="9"/>
        <v>0</v>
      </c>
      <c r="AB222" s="4">
        <f t="shared" si="10"/>
        <v>0</v>
      </c>
      <c r="AC222" s="8" t="str">
        <f>IFERROR(VLOOKUP(A222,January!$A:$AR,44,0),"--")</f>
        <v>--</v>
      </c>
      <c r="AD222" s="8" t="str">
        <f>IFERROR(VLOOKUP(A222,#REF!,44,0),"--")</f>
        <v>--</v>
      </c>
      <c r="AE222" s="8" t="str">
        <f>IFERROR(VLOOKUP(A222,#REF!,44,0),"--")</f>
        <v>--</v>
      </c>
      <c r="AF222" s="8" t="str">
        <f>IFERROR(VLOOKUP(A222,#REF!,44,0),"--")</f>
        <v>--</v>
      </c>
      <c r="AG222" s="8" t="str">
        <f>IFERROR(VLOOKUP(A222,#REF!,44,0),"--")</f>
        <v>--</v>
      </c>
      <c r="AH222" s="8" t="str">
        <f>IFERROR(VLOOKUP(A222,#REF!,44,0),"--")</f>
        <v>--</v>
      </c>
      <c r="AI222" s="8" t="str">
        <f>IFERROR(VLOOKUP(A222,#REF!,44,0),"--")</f>
        <v>--</v>
      </c>
      <c r="AJ222" s="8" t="str">
        <f>IFERROR(VLOOKUP(A222,#REF!,44,0),"--")</f>
        <v>--</v>
      </c>
      <c r="AK222" s="8" t="str">
        <f>IFERROR(VLOOKUP(A222,#REF!,44,0),"--")</f>
        <v>--</v>
      </c>
      <c r="AL222" s="8" t="str">
        <f>IFERROR(VLOOKUP(A222,#REF!,44,0),"--")</f>
        <v>--</v>
      </c>
      <c r="AM222" s="8" t="str">
        <f>IFERROR(VLOOKUP(A222,#REF!,44,0),"--")</f>
        <v>--</v>
      </c>
      <c r="AN222" s="8" t="str">
        <f>IFERROR(VLOOKUP(A222,#REF!,44,0),"--")</f>
        <v>--</v>
      </c>
      <c r="AO222" s="8">
        <f t="shared" si="11"/>
        <v>0</v>
      </c>
    </row>
    <row r="223" spans="1:41" x14ac:dyDescent="0.2">
      <c r="A223" s="4" t="s">
        <v>236</v>
      </c>
      <c r="B223" s="4" t="str">
        <f>IFERROR(VLOOKUP(A223,'Validation List'!$A:$O,10,0),"--")</f>
        <v>--</v>
      </c>
      <c r="C223" s="4" t="str">
        <f>IFERROR(VLOOKUP(A223,January!$A:$AS,41,0),"--")</f>
        <v>--</v>
      </c>
      <c r="D223" s="4" t="str">
        <f>IFERROR(VLOOKUP(A223,January!$A:$AS,42,0),"--")</f>
        <v>--</v>
      </c>
      <c r="E223" s="4" t="str">
        <f>IFERROR(VLOOKUP(A223,#REF!,41,0),"--")</f>
        <v>--</v>
      </c>
      <c r="F223" s="4" t="str">
        <f>IFERROR(VLOOKUP(A223,#REF!,42,0),"--")</f>
        <v>--</v>
      </c>
      <c r="G223" s="4" t="str">
        <f>IFERROR(VLOOKUP(A223,#REF!,41,0),"--")</f>
        <v>--</v>
      </c>
      <c r="H223" s="4" t="str">
        <f>IFERROR(VLOOKUP(A223,#REF!,42,0),"--")</f>
        <v>--</v>
      </c>
      <c r="I223" s="4" t="str">
        <f>IFERROR(VLOOKUP(A223,#REF!,41,0),"--")</f>
        <v>--</v>
      </c>
      <c r="J223" s="4" t="str">
        <f>IFERROR(VLOOKUP(A223,#REF!,42,0),"--")</f>
        <v>--</v>
      </c>
      <c r="K223" s="4" t="str">
        <f>IFERROR(VLOOKUP(A223,#REF!,41,0),"--")</f>
        <v>--</v>
      </c>
      <c r="L223" s="4" t="str">
        <f>IFERROR(VLOOKUP(A223,#REF!,42,0),"--")</f>
        <v>--</v>
      </c>
      <c r="M223" s="4" t="str">
        <f>IFERROR(VLOOKUP(A223,#REF!,41,0),"--")</f>
        <v>--</v>
      </c>
      <c r="N223" s="4" t="str">
        <f>IFERROR(VLOOKUP(A223,#REF!,42,0),"--")</f>
        <v>--</v>
      </c>
      <c r="O223" s="4" t="str">
        <f>IFERROR(VLOOKUP(A223,#REF!,41,0),"--")</f>
        <v>--</v>
      </c>
      <c r="P223" s="4" t="str">
        <f>IFERROR(VLOOKUP(A223,#REF!,42,0),"--")</f>
        <v>--</v>
      </c>
      <c r="Q223" s="4" t="str">
        <f>IFERROR(VLOOKUP(A223,#REF!,41,0),"--")</f>
        <v>--</v>
      </c>
      <c r="R223" s="4" t="str">
        <f>IFERROR(VLOOKUP(A223,#REF!,42,0),"--")</f>
        <v>--</v>
      </c>
      <c r="S223" s="4" t="str">
        <f>IFERROR(VLOOKUP(A223,#REF!,41,0),"--")</f>
        <v>--</v>
      </c>
      <c r="T223" s="4" t="str">
        <f>IFERROR(VLOOKUP(A223,#REF!,42,0),"--")</f>
        <v>--</v>
      </c>
      <c r="U223" s="4" t="str">
        <f>IFERROR(VLOOKUP(A223,#REF!,41,0),"--")</f>
        <v>--</v>
      </c>
      <c r="V223" s="4" t="str">
        <f>IFERROR(VLOOKUP(A223,#REF!,42,0),"--")</f>
        <v>--</v>
      </c>
      <c r="W223" s="4" t="str">
        <f>IFERROR(VLOOKUP(A223,#REF!,41,0),"--")</f>
        <v>--</v>
      </c>
      <c r="X223" s="4" t="str">
        <f>IFERROR(VLOOKUP(A223,#REF!,42,0),"--")</f>
        <v>--</v>
      </c>
      <c r="Y223" s="4" t="str">
        <f>IFERROR(VLOOKUP(A223,#REF!,41,0),"--")</f>
        <v>--</v>
      </c>
      <c r="Z223" s="4" t="str">
        <f>IFERROR(VLOOKUP(A223,#REF!,42,0),"--")</f>
        <v>--</v>
      </c>
      <c r="AA223" s="4">
        <f t="shared" si="9"/>
        <v>0</v>
      </c>
      <c r="AB223" s="4">
        <f t="shared" si="10"/>
        <v>0</v>
      </c>
      <c r="AC223" s="8" t="str">
        <f>IFERROR(VLOOKUP(A223,January!$A:$AR,44,0),"--")</f>
        <v>--</v>
      </c>
      <c r="AD223" s="8" t="str">
        <f>IFERROR(VLOOKUP(A223,#REF!,44,0),"--")</f>
        <v>--</v>
      </c>
      <c r="AE223" s="8" t="str">
        <f>IFERROR(VLOOKUP(A223,#REF!,44,0),"--")</f>
        <v>--</v>
      </c>
      <c r="AF223" s="8" t="str">
        <f>IFERROR(VLOOKUP(A223,#REF!,44,0),"--")</f>
        <v>--</v>
      </c>
      <c r="AG223" s="8" t="str">
        <f>IFERROR(VLOOKUP(A223,#REF!,44,0),"--")</f>
        <v>--</v>
      </c>
      <c r="AH223" s="8" t="str">
        <f>IFERROR(VLOOKUP(A223,#REF!,44,0),"--")</f>
        <v>--</v>
      </c>
      <c r="AI223" s="8" t="str">
        <f>IFERROR(VLOOKUP(A223,#REF!,44,0),"--")</f>
        <v>--</v>
      </c>
      <c r="AJ223" s="8" t="str">
        <f>IFERROR(VLOOKUP(A223,#REF!,44,0),"--")</f>
        <v>--</v>
      </c>
      <c r="AK223" s="8" t="str">
        <f>IFERROR(VLOOKUP(A223,#REF!,44,0),"--")</f>
        <v>--</v>
      </c>
      <c r="AL223" s="8" t="str">
        <f>IFERROR(VLOOKUP(A223,#REF!,44,0),"--")</f>
        <v>--</v>
      </c>
      <c r="AM223" s="8" t="str">
        <f>IFERROR(VLOOKUP(A223,#REF!,44,0),"--")</f>
        <v>--</v>
      </c>
      <c r="AN223" s="8" t="str">
        <f>IFERROR(VLOOKUP(A223,#REF!,44,0),"--")</f>
        <v>--</v>
      </c>
      <c r="AO223" s="8">
        <f t="shared" si="11"/>
        <v>0</v>
      </c>
    </row>
    <row r="224" spans="1:41" x14ac:dyDescent="0.2">
      <c r="A224" s="4" t="s">
        <v>237</v>
      </c>
      <c r="B224" s="4" t="str">
        <f>IFERROR(VLOOKUP(A224,'Validation List'!$A:$O,10,0),"--")</f>
        <v>--</v>
      </c>
      <c r="C224" s="4" t="str">
        <f>IFERROR(VLOOKUP(A224,January!$A:$AS,41,0),"--")</f>
        <v>--</v>
      </c>
      <c r="D224" s="4" t="str">
        <f>IFERROR(VLOOKUP(A224,January!$A:$AS,42,0),"--")</f>
        <v>--</v>
      </c>
      <c r="E224" s="4" t="str">
        <f>IFERROR(VLOOKUP(A224,#REF!,41,0),"--")</f>
        <v>--</v>
      </c>
      <c r="F224" s="4" t="str">
        <f>IFERROR(VLOOKUP(A224,#REF!,42,0),"--")</f>
        <v>--</v>
      </c>
      <c r="G224" s="4" t="str">
        <f>IFERROR(VLOOKUP(A224,#REF!,41,0),"--")</f>
        <v>--</v>
      </c>
      <c r="H224" s="4" t="str">
        <f>IFERROR(VLOOKUP(A224,#REF!,42,0),"--")</f>
        <v>--</v>
      </c>
      <c r="I224" s="4" t="str">
        <f>IFERROR(VLOOKUP(A224,#REF!,41,0),"--")</f>
        <v>--</v>
      </c>
      <c r="J224" s="4" t="str">
        <f>IFERROR(VLOOKUP(A224,#REF!,42,0),"--")</f>
        <v>--</v>
      </c>
      <c r="K224" s="4" t="str">
        <f>IFERROR(VLOOKUP(A224,#REF!,41,0),"--")</f>
        <v>--</v>
      </c>
      <c r="L224" s="4" t="str">
        <f>IFERROR(VLOOKUP(A224,#REF!,42,0),"--")</f>
        <v>--</v>
      </c>
      <c r="M224" s="4" t="str">
        <f>IFERROR(VLOOKUP(A224,#REF!,41,0),"--")</f>
        <v>--</v>
      </c>
      <c r="N224" s="4" t="str">
        <f>IFERROR(VLOOKUP(A224,#REF!,42,0),"--")</f>
        <v>--</v>
      </c>
      <c r="O224" s="4" t="str">
        <f>IFERROR(VLOOKUP(A224,#REF!,41,0),"--")</f>
        <v>--</v>
      </c>
      <c r="P224" s="4" t="str">
        <f>IFERROR(VLOOKUP(A224,#REF!,42,0),"--")</f>
        <v>--</v>
      </c>
      <c r="Q224" s="4" t="str">
        <f>IFERROR(VLOOKUP(A224,#REF!,41,0),"--")</f>
        <v>--</v>
      </c>
      <c r="R224" s="4" t="str">
        <f>IFERROR(VLOOKUP(A224,#REF!,42,0),"--")</f>
        <v>--</v>
      </c>
      <c r="S224" s="4" t="str">
        <f>IFERROR(VLOOKUP(A224,#REF!,41,0),"--")</f>
        <v>--</v>
      </c>
      <c r="T224" s="4" t="str">
        <f>IFERROR(VLOOKUP(A224,#REF!,42,0),"--")</f>
        <v>--</v>
      </c>
      <c r="U224" s="4" t="str">
        <f>IFERROR(VLOOKUP(A224,#REF!,41,0),"--")</f>
        <v>--</v>
      </c>
      <c r="V224" s="4" t="str">
        <f>IFERROR(VLOOKUP(A224,#REF!,42,0),"--")</f>
        <v>--</v>
      </c>
      <c r="W224" s="4" t="str">
        <f>IFERROR(VLOOKUP(A224,#REF!,41,0),"--")</f>
        <v>--</v>
      </c>
      <c r="X224" s="4" t="str">
        <f>IFERROR(VLOOKUP(A224,#REF!,42,0),"--")</f>
        <v>--</v>
      </c>
      <c r="Y224" s="4" t="str">
        <f>IFERROR(VLOOKUP(A224,#REF!,41,0),"--")</f>
        <v>--</v>
      </c>
      <c r="Z224" s="4" t="str">
        <f>IFERROR(VLOOKUP(A224,#REF!,42,0),"--")</f>
        <v>--</v>
      </c>
      <c r="AA224" s="4">
        <f t="shared" si="9"/>
        <v>0</v>
      </c>
      <c r="AB224" s="4">
        <f t="shared" si="10"/>
        <v>0</v>
      </c>
      <c r="AC224" s="8" t="str">
        <f>IFERROR(VLOOKUP(A224,January!$A:$AR,44,0),"--")</f>
        <v>--</v>
      </c>
      <c r="AD224" s="8" t="str">
        <f>IFERROR(VLOOKUP(A224,#REF!,44,0),"--")</f>
        <v>--</v>
      </c>
      <c r="AE224" s="8" t="str">
        <f>IFERROR(VLOOKUP(A224,#REF!,44,0),"--")</f>
        <v>--</v>
      </c>
      <c r="AF224" s="8" t="str">
        <f>IFERROR(VLOOKUP(A224,#REF!,44,0),"--")</f>
        <v>--</v>
      </c>
      <c r="AG224" s="8" t="str">
        <f>IFERROR(VLOOKUP(A224,#REF!,44,0),"--")</f>
        <v>--</v>
      </c>
      <c r="AH224" s="8" t="str">
        <f>IFERROR(VLOOKUP(A224,#REF!,44,0),"--")</f>
        <v>--</v>
      </c>
      <c r="AI224" s="8" t="str">
        <f>IFERROR(VLOOKUP(A224,#REF!,44,0),"--")</f>
        <v>--</v>
      </c>
      <c r="AJ224" s="8" t="str">
        <f>IFERROR(VLOOKUP(A224,#REF!,44,0),"--")</f>
        <v>--</v>
      </c>
      <c r="AK224" s="8" t="str">
        <f>IFERROR(VLOOKUP(A224,#REF!,44,0),"--")</f>
        <v>--</v>
      </c>
      <c r="AL224" s="8" t="str">
        <f>IFERROR(VLOOKUP(A224,#REF!,44,0),"--")</f>
        <v>--</v>
      </c>
      <c r="AM224" s="8" t="str">
        <f>IFERROR(VLOOKUP(A224,#REF!,44,0),"--")</f>
        <v>--</v>
      </c>
      <c r="AN224" s="8" t="str">
        <f>IFERROR(VLOOKUP(A224,#REF!,44,0),"--")</f>
        <v>--</v>
      </c>
      <c r="AO224" s="8">
        <f t="shared" si="11"/>
        <v>0</v>
      </c>
    </row>
    <row r="225" spans="1:41" x14ac:dyDescent="0.2">
      <c r="A225" s="4" t="s">
        <v>238</v>
      </c>
      <c r="B225" s="4" t="str">
        <f>IFERROR(VLOOKUP(A225,'Validation List'!$A:$O,10,0),"--")</f>
        <v>--</v>
      </c>
      <c r="C225" s="4" t="str">
        <f>IFERROR(VLOOKUP(A225,January!$A:$AS,41,0),"--")</f>
        <v>--</v>
      </c>
      <c r="D225" s="4" t="str">
        <f>IFERROR(VLOOKUP(A225,January!$A:$AS,42,0),"--")</f>
        <v>--</v>
      </c>
      <c r="E225" s="4" t="str">
        <f>IFERROR(VLOOKUP(A225,#REF!,41,0),"--")</f>
        <v>--</v>
      </c>
      <c r="F225" s="4" t="str">
        <f>IFERROR(VLOOKUP(A225,#REF!,42,0),"--")</f>
        <v>--</v>
      </c>
      <c r="G225" s="4" t="str">
        <f>IFERROR(VLOOKUP(A225,#REF!,41,0),"--")</f>
        <v>--</v>
      </c>
      <c r="H225" s="4" t="str">
        <f>IFERROR(VLOOKUP(A225,#REF!,42,0),"--")</f>
        <v>--</v>
      </c>
      <c r="I225" s="4" t="str">
        <f>IFERROR(VLOOKUP(A225,#REF!,41,0),"--")</f>
        <v>--</v>
      </c>
      <c r="J225" s="4" t="str">
        <f>IFERROR(VLOOKUP(A225,#REF!,42,0),"--")</f>
        <v>--</v>
      </c>
      <c r="K225" s="4" t="str">
        <f>IFERROR(VLOOKUP(A225,#REF!,41,0),"--")</f>
        <v>--</v>
      </c>
      <c r="L225" s="4" t="str">
        <f>IFERROR(VLOOKUP(A225,#REF!,42,0),"--")</f>
        <v>--</v>
      </c>
      <c r="M225" s="4" t="str">
        <f>IFERROR(VLOOKUP(A225,#REF!,41,0),"--")</f>
        <v>--</v>
      </c>
      <c r="N225" s="4" t="str">
        <f>IFERROR(VLOOKUP(A225,#REF!,42,0),"--")</f>
        <v>--</v>
      </c>
      <c r="O225" s="4" t="str">
        <f>IFERROR(VLOOKUP(A225,#REF!,41,0),"--")</f>
        <v>--</v>
      </c>
      <c r="P225" s="4" t="str">
        <f>IFERROR(VLOOKUP(A225,#REF!,42,0),"--")</f>
        <v>--</v>
      </c>
      <c r="Q225" s="4" t="str">
        <f>IFERROR(VLOOKUP(A225,#REF!,41,0),"--")</f>
        <v>--</v>
      </c>
      <c r="R225" s="4" t="str">
        <f>IFERROR(VLOOKUP(A225,#REF!,42,0),"--")</f>
        <v>--</v>
      </c>
      <c r="S225" s="4" t="str">
        <f>IFERROR(VLOOKUP(A225,#REF!,41,0),"--")</f>
        <v>--</v>
      </c>
      <c r="T225" s="4" t="str">
        <f>IFERROR(VLOOKUP(A225,#REF!,42,0),"--")</f>
        <v>--</v>
      </c>
      <c r="U225" s="4" t="str">
        <f>IFERROR(VLOOKUP(A225,#REF!,41,0),"--")</f>
        <v>--</v>
      </c>
      <c r="V225" s="4" t="str">
        <f>IFERROR(VLOOKUP(A225,#REF!,42,0),"--")</f>
        <v>--</v>
      </c>
      <c r="W225" s="4" t="str">
        <f>IFERROR(VLOOKUP(A225,#REF!,41,0),"--")</f>
        <v>--</v>
      </c>
      <c r="X225" s="4" t="str">
        <f>IFERROR(VLOOKUP(A225,#REF!,42,0),"--")</f>
        <v>--</v>
      </c>
      <c r="Y225" s="4" t="str">
        <f>IFERROR(VLOOKUP(A225,#REF!,41,0),"--")</f>
        <v>--</v>
      </c>
      <c r="Z225" s="4" t="str">
        <f>IFERROR(VLOOKUP(A225,#REF!,42,0),"--")</f>
        <v>--</v>
      </c>
      <c r="AA225" s="4">
        <f t="shared" si="9"/>
        <v>0</v>
      </c>
      <c r="AB225" s="4">
        <f t="shared" si="10"/>
        <v>0</v>
      </c>
      <c r="AC225" s="8" t="str">
        <f>IFERROR(VLOOKUP(A225,January!$A:$AR,44,0),"--")</f>
        <v>--</v>
      </c>
      <c r="AD225" s="8" t="str">
        <f>IFERROR(VLOOKUP(A225,#REF!,44,0),"--")</f>
        <v>--</v>
      </c>
      <c r="AE225" s="8" t="str">
        <f>IFERROR(VLOOKUP(A225,#REF!,44,0),"--")</f>
        <v>--</v>
      </c>
      <c r="AF225" s="8" t="str">
        <f>IFERROR(VLOOKUP(A225,#REF!,44,0),"--")</f>
        <v>--</v>
      </c>
      <c r="AG225" s="8" t="str">
        <f>IFERROR(VLOOKUP(A225,#REF!,44,0),"--")</f>
        <v>--</v>
      </c>
      <c r="AH225" s="8" t="str">
        <f>IFERROR(VLOOKUP(A225,#REF!,44,0),"--")</f>
        <v>--</v>
      </c>
      <c r="AI225" s="8" t="str">
        <f>IFERROR(VLOOKUP(A225,#REF!,44,0),"--")</f>
        <v>--</v>
      </c>
      <c r="AJ225" s="8" t="str">
        <f>IFERROR(VLOOKUP(A225,#REF!,44,0),"--")</f>
        <v>--</v>
      </c>
      <c r="AK225" s="8" t="str">
        <f>IFERROR(VLOOKUP(A225,#REF!,44,0),"--")</f>
        <v>--</v>
      </c>
      <c r="AL225" s="8" t="str">
        <f>IFERROR(VLOOKUP(A225,#REF!,44,0),"--")</f>
        <v>--</v>
      </c>
      <c r="AM225" s="8" t="str">
        <f>IFERROR(VLOOKUP(A225,#REF!,44,0),"--")</f>
        <v>--</v>
      </c>
      <c r="AN225" s="8" t="str">
        <f>IFERROR(VLOOKUP(A225,#REF!,44,0),"--")</f>
        <v>--</v>
      </c>
      <c r="AO225" s="8">
        <f t="shared" si="11"/>
        <v>0</v>
      </c>
    </row>
    <row r="226" spans="1:41" x14ac:dyDescent="0.2">
      <c r="A226" s="4" t="s">
        <v>239</v>
      </c>
      <c r="B226" s="4" t="str">
        <f>IFERROR(VLOOKUP(A226,'Validation List'!$A:$O,10,0),"--")</f>
        <v>--</v>
      </c>
      <c r="C226" s="4" t="str">
        <f>IFERROR(VLOOKUP(A226,January!$A:$AS,41,0),"--")</f>
        <v>--</v>
      </c>
      <c r="D226" s="4" t="str">
        <f>IFERROR(VLOOKUP(A226,January!$A:$AS,42,0),"--")</f>
        <v>--</v>
      </c>
      <c r="E226" s="4" t="str">
        <f>IFERROR(VLOOKUP(A226,#REF!,41,0),"--")</f>
        <v>--</v>
      </c>
      <c r="F226" s="4" t="str">
        <f>IFERROR(VLOOKUP(A226,#REF!,42,0),"--")</f>
        <v>--</v>
      </c>
      <c r="G226" s="4" t="str">
        <f>IFERROR(VLOOKUP(A226,#REF!,41,0),"--")</f>
        <v>--</v>
      </c>
      <c r="H226" s="4" t="str">
        <f>IFERROR(VLOOKUP(A226,#REF!,42,0),"--")</f>
        <v>--</v>
      </c>
      <c r="I226" s="4" t="str">
        <f>IFERROR(VLOOKUP(A226,#REF!,41,0),"--")</f>
        <v>--</v>
      </c>
      <c r="J226" s="4" t="str">
        <f>IFERROR(VLOOKUP(A226,#REF!,42,0),"--")</f>
        <v>--</v>
      </c>
      <c r="K226" s="4" t="str">
        <f>IFERROR(VLOOKUP(A226,#REF!,41,0),"--")</f>
        <v>--</v>
      </c>
      <c r="L226" s="4" t="str">
        <f>IFERROR(VLOOKUP(A226,#REF!,42,0),"--")</f>
        <v>--</v>
      </c>
      <c r="M226" s="4" t="str">
        <f>IFERROR(VLOOKUP(A226,#REF!,41,0),"--")</f>
        <v>--</v>
      </c>
      <c r="N226" s="4" t="str">
        <f>IFERROR(VLOOKUP(A226,#REF!,42,0),"--")</f>
        <v>--</v>
      </c>
      <c r="O226" s="4" t="str">
        <f>IFERROR(VLOOKUP(A226,#REF!,41,0),"--")</f>
        <v>--</v>
      </c>
      <c r="P226" s="4" t="str">
        <f>IFERROR(VLOOKUP(A226,#REF!,42,0),"--")</f>
        <v>--</v>
      </c>
      <c r="Q226" s="4" t="str">
        <f>IFERROR(VLOOKUP(A226,#REF!,41,0),"--")</f>
        <v>--</v>
      </c>
      <c r="R226" s="4" t="str">
        <f>IFERROR(VLOOKUP(A226,#REF!,42,0),"--")</f>
        <v>--</v>
      </c>
      <c r="S226" s="4" t="str">
        <f>IFERROR(VLOOKUP(A226,#REF!,41,0),"--")</f>
        <v>--</v>
      </c>
      <c r="T226" s="4" t="str">
        <f>IFERROR(VLOOKUP(A226,#REF!,42,0),"--")</f>
        <v>--</v>
      </c>
      <c r="U226" s="4" t="str">
        <f>IFERROR(VLOOKUP(A226,#REF!,41,0),"--")</f>
        <v>--</v>
      </c>
      <c r="V226" s="4" t="str">
        <f>IFERROR(VLOOKUP(A226,#REF!,42,0),"--")</f>
        <v>--</v>
      </c>
      <c r="W226" s="4" t="str">
        <f>IFERROR(VLOOKUP(A226,#REF!,41,0),"--")</f>
        <v>--</v>
      </c>
      <c r="X226" s="4" t="str">
        <f>IFERROR(VLOOKUP(A226,#REF!,42,0),"--")</f>
        <v>--</v>
      </c>
      <c r="Y226" s="4" t="str">
        <f>IFERROR(VLOOKUP(A226,#REF!,41,0),"--")</f>
        <v>--</v>
      </c>
      <c r="Z226" s="4" t="str">
        <f>IFERROR(VLOOKUP(A226,#REF!,42,0),"--")</f>
        <v>--</v>
      </c>
      <c r="AA226" s="4">
        <f t="shared" si="9"/>
        <v>0</v>
      </c>
      <c r="AB226" s="4">
        <f t="shared" si="10"/>
        <v>0</v>
      </c>
      <c r="AC226" s="8" t="str">
        <f>IFERROR(VLOOKUP(A226,January!$A:$AR,44,0),"--")</f>
        <v>--</v>
      </c>
      <c r="AD226" s="8" t="str">
        <f>IFERROR(VLOOKUP(A226,#REF!,44,0),"--")</f>
        <v>--</v>
      </c>
      <c r="AE226" s="8" t="str">
        <f>IFERROR(VLOOKUP(A226,#REF!,44,0),"--")</f>
        <v>--</v>
      </c>
      <c r="AF226" s="8" t="str">
        <f>IFERROR(VLOOKUP(A226,#REF!,44,0),"--")</f>
        <v>--</v>
      </c>
      <c r="AG226" s="8" t="str">
        <f>IFERROR(VLOOKUP(A226,#REF!,44,0),"--")</f>
        <v>--</v>
      </c>
      <c r="AH226" s="8" t="str">
        <f>IFERROR(VLOOKUP(A226,#REF!,44,0),"--")</f>
        <v>--</v>
      </c>
      <c r="AI226" s="8" t="str">
        <f>IFERROR(VLOOKUP(A226,#REF!,44,0),"--")</f>
        <v>--</v>
      </c>
      <c r="AJ226" s="8" t="str">
        <f>IFERROR(VLOOKUP(A226,#REF!,44,0),"--")</f>
        <v>--</v>
      </c>
      <c r="AK226" s="8" t="str">
        <f>IFERROR(VLOOKUP(A226,#REF!,44,0),"--")</f>
        <v>--</v>
      </c>
      <c r="AL226" s="8" t="str">
        <f>IFERROR(VLOOKUP(A226,#REF!,44,0),"--")</f>
        <v>--</v>
      </c>
      <c r="AM226" s="8" t="str">
        <f>IFERROR(VLOOKUP(A226,#REF!,44,0),"--")</f>
        <v>--</v>
      </c>
      <c r="AN226" s="8" t="str">
        <f>IFERROR(VLOOKUP(A226,#REF!,44,0),"--")</f>
        <v>--</v>
      </c>
      <c r="AO226" s="8">
        <f t="shared" si="11"/>
        <v>0</v>
      </c>
    </row>
    <row r="227" spans="1:41" x14ac:dyDescent="0.2">
      <c r="A227" s="4" t="s">
        <v>240</v>
      </c>
      <c r="B227" s="4" t="str">
        <f>IFERROR(VLOOKUP(A227,'Validation List'!$A:$O,10,0),"--")</f>
        <v>--</v>
      </c>
      <c r="C227" s="4" t="str">
        <f>IFERROR(VLOOKUP(A227,January!$A:$AS,41,0),"--")</f>
        <v>--</v>
      </c>
      <c r="D227" s="4" t="str">
        <f>IFERROR(VLOOKUP(A227,January!$A:$AS,42,0),"--")</f>
        <v>--</v>
      </c>
      <c r="E227" s="4" t="str">
        <f>IFERROR(VLOOKUP(A227,#REF!,41,0),"--")</f>
        <v>--</v>
      </c>
      <c r="F227" s="4" t="str">
        <f>IFERROR(VLOOKUP(A227,#REF!,42,0),"--")</f>
        <v>--</v>
      </c>
      <c r="G227" s="4" t="str">
        <f>IFERROR(VLOOKUP(A227,#REF!,41,0),"--")</f>
        <v>--</v>
      </c>
      <c r="H227" s="4" t="str">
        <f>IFERROR(VLOOKUP(A227,#REF!,42,0),"--")</f>
        <v>--</v>
      </c>
      <c r="I227" s="4" t="str">
        <f>IFERROR(VLOOKUP(A227,#REF!,41,0),"--")</f>
        <v>--</v>
      </c>
      <c r="J227" s="4" t="str">
        <f>IFERROR(VLOOKUP(A227,#REF!,42,0),"--")</f>
        <v>--</v>
      </c>
      <c r="K227" s="4" t="str">
        <f>IFERROR(VLOOKUP(A227,#REF!,41,0),"--")</f>
        <v>--</v>
      </c>
      <c r="L227" s="4" t="str">
        <f>IFERROR(VLOOKUP(A227,#REF!,42,0),"--")</f>
        <v>--</v>
      </c>
      <c r="M227" s="4" t="str">
        <f>IFERROR(VLOOKUP(A227,#REF!,41,0),"--")</f>
        <v>--</v>
      </c>
      <c r="N227" s="4" t="str">
        <f>IFERROR(VLOOKUP(A227,#REF!,42,0),"--")</f>
        <v>--</v>
      </c>
      <c r="O227" s="4" t="str">
        <f>IFERROR(VLOOKUP(A227,#REF!,41,0),"--")</f>
        <v>--</v>
      </c>
      <c r="P227" s="4" t="str">
        <f>IFERROR(VLOOKUP(A227,#REF!,42,0),"--")</f>
        <v>--</v>
      </c>
      <c r="Q227" s="4" t="str">
        <f>IFERROR(VLOOKUP(A227,#REF!,41,0),"--")</f>
        <v>--</v>
      </c>
      <c r="R227" s="4" t="str">
        <f>IFERROR(VLOOKUP(A227,#REF!,42,0),"--")</f>
        <v>--</v>
      </c>
      <c r="S227" s="4" t="str">
        <f>IFERROR(VLOOKUP(A227,#REF!,41,0),"--")</f>
        <v>--</v>
      </c>
      <c r="T227" s="4" t="str">
        <f>IFERROR(VLOOKUP(A227,#REF!,42,0),"--")</f>
        <v>--</v>
      </c>
      <c r="U227" s="4" t="str">
        <f>IFERROR(VLOOKUP(A227,#REF!,41,0),"--")</f>
        <v>--</v>
      </c>
      <c r="V227" s="4" t="str">
        <f>IFERROR(VLOOKUP(A227,#REF!,42,0),"--")</f>
        <v>--</v>
      </c>
      <c r="W227" s="4" t="str">
        <f>IFERROR(VLOOKUP(A227,#REF!,41,0),"--")</f>
        <v>--</v>
      </c>
      <c r="X227" s="4" t="str">
        <f>IFERROR(VLOOKUP(A227,#REF!,42,0),"--")</f>
        <v>--</v>
      </c>
      <c r="Y227" s="4" t="str">
        <f>IFERROR(VLOOKUP(A227,#REF!,41,0),"--")</f>
        <v>--</v>
      </c>
      <c r="Z227" s="4" t="str">
        <f>IFERROR(VLOOKUP(A227,#REF!,42,0),"--")</f>
        <v>--</v>
      </c>
      <c r="AA227" s="4">
        <f t="shared" si="9"/>
        <v>0</v>
      </c>
      <c r="AB227" s="4">
        <f t="shared" si="10"/>
        <v>0</v>
      </c>
      <c r="AC227" s="8" t="str">
        <f>IFERROR(VLOOKUP(A227,January!$A:$AR,44,0),"--")</f>
        <v>--</v>
      </c>
      <c r="AD227" s="8" t="str">
        <f>IFERROR(VLOOKUP(A227,#REF!,44,0),"--")</f>
        <v>--</v>
      </c>
      <c r="AE227" s="8" t="str">
        <f>IFERROR(VLOOKUP(A227,#REF!,44,0),"--")</f>
        <v>--</v>
      </c>
      <c r="AF227" s="8" t="str">
        <f>IFERROR(VLOOKUP(A227,#REF!,44,0),"--")</f>
        <v>--</v>
      </c>
      <c r="AG227" s="8" t="str">
        <f>IFERROR(VLOOKUP(A227,#REF!,44,0),"--")</f>
        <v>--</v>
      </c>
      <c r="AH227" s="8" t="str">
        <f>IFERROR(VLOOKUP(A227,#REF!,44,0),"--")</f>
        <v>--</v>
      </c>
      <c r="AI227" s="8" t="str">
        <f>IFERROR(VLOOKUP(A227,#REF!,44,0),"--")</f>
        <v>--</v>
      </c>
      <c r="AJ227" s="8" t="str">
        <f>IFERROR(VLOOKUP(A227,#REF!,44,0),"--")</f>
        <v>--</v>
      </c>
      <c r="AK227" s="8" t="str">
        <f>IFERROR(VLOOKUP(A227,#REF!,44,0),"--")</f>
        <v>--</v>
      </c>
      <c r="AL227" s="8" t="str">
        <f>IFERROR(VLOOKUP(A227,#REF!,44,0),"--")</f>
        <v>--</v>
      </c>
      <c r="AM227" s="8" t="str">
        <f>IFERROR(VLOOKUP(A227,#REF!,44,0),"--")</f>
        <v>--</v>
      </c>
      <c r="AN227" s="8" t="str">
        <f>IFERROR(VLOOKUP(A227,#REF!,44,0),"--")</f>
        <v>--</v>
      </c>
      <c r="AO227" s="8">
        <f t="shared" si="11"/>
        <v>0</v>
      </c>
    </row>
    <row r="228" spans="1:41" x14ac:dyDescent="0.2">
      <c r="A228" s="4" t="s">
        <v>241</v>
      </c>
      <c r="B228" s="4" t="str">
        <f>IFERROR(VLOOKUP(A228,'Validation List'!$A:$O,10,0),"--")</f>
        <v>--</v>
      </c>
      <c r="C228" s="4" t="str">
        <f>IFERROR(VLOOKUP(A228,January!$A:$AS,41,0),"--")</f>
        <v>--</v>
      </c>
      <c r="D228" s="4" t="str">
        <f>IFERROR(VLOOKUP(A228,January!$A:$AS,42,0),"--")</f>
        <v>--</v>
      </c>
      <c r="E228" s="4" t="str">
        <f>IFERROR(VLOOKUP(A228,#REF!,41,0),"--")</f>
        <v>--</v>
      </c>
      <c r="F228" s="4" t="str">
        <f>IFERROR(VLOOKUP(A228,#REF!,42,0),"--")</f>
        <v>--</v>
      </c>
      <c r="G228" s="4" t="str">
        <f>IFERROR(VLOOKUP(A228,#REF!,41,0),"--")</f>
        <v>--</v>
      </c>
      <c r="H228" s="4" t="str">
        <f>IFERROR(VLOOKUP(A228,#REF!,42,0),"--")</f>
        <v>--</v>
      </c>
      <c r="I228" s="4" t="str">
        <f>IFERROR(VLOOKUP(A228,#REF!,41,0),"--")</f>
        <v>--</v>
      </c>
      <c r="J228" s="4" t="str">
        <f>IFERROR(VLOOKUP(A228,#REF!,42,0),"--")</f>
        <v>--</v>
      </c>
      <c r="K228" s="4" t="str">
        <f>IFERROR(VLOOKUP(A228,#REF!,41,0),"--")</f>
        <v>--</v>
      </c>
      <c r="L228" s="4" t="str">
        <f>IFERROR(VLOOKUP(A228,#REF!,42,0),"--")</f>
        <v>--</v>
      </c>
      <c r="M228" s="4" t="str">
        <f>IFERROR(VLOOKUP(A228,#REF!,41,0),"--")</f>
        <v>--</v>
      </c>
      <c r="N228" s="4" t="str">
        <f>IFERROR(VLOOKUP(A228,#REF!,42,0),"--")</f>
        <v>--</v>
      </c>
      <c r="O228" s="4" t="str">
        <f>IFERROR(VLOOKUP(A228,#REF!,41,0),"--")</f>
        <v>--</v>
      </c>
      <c r="P228" s="4" t="str">
        <f>IFERROR(VLOOKUP(A228,#REF!,42,0),"--")</f>
        <v>--</v>
      </c>
      <c r="Q228" s="4" t="str">
        <f>IFERROR(VLOOKUP(A228,#REF!,41,0),"--")</f>
        <v>--</v>
      </c>
      <c r="R228" s="4" t="str">
        <f>IFERROR(VLOOKUP(A228,#REF!,42,0),"--")</f>
        <v>--</v>
      </c>
      <c r="S228" s="4" t="str">
        <f>IFERROR(VLOOKUP(A228,#REF!,41,0),"--")</f>
        <v>--</v>
      </c>
      <c r="T228" s="4" t="str">
        <f>IFERROR(VLOOKUP(A228,#REF!,42,0),"--")</f>
        <v>--</v>
      </c>
      <c r="U228" s="4" t="str">
        <f>IFERROR(VLOOKUP(A228,#REF!,41,0),"--")</f>
        <v>--</v>
      </c>
      <c r="V228" s="4" t="str">
        <f>IFERROR(VLOOKUP(A228,#REF!,42,0),"--")</f>
        <v>--</v>
      </c>
      <c r="W228" s="4" t="str">
        <f>IFERROR(VLOOKUP(A228,#REF!,41,0),"--")</f>
        <v>--</v>
      </c>
      <c r="X228" s="4" t="str">
        <f>IFERROR(VLOOKUP(A228,#REF!,42,0),"--")</f>
        <v>--</v>
      </c>
      <c r="Y228" s="4" t="str">
        <f>IFERROR(VLOOKUP(A228,#REF!,41,0),"--")</f>
        <v>--</v>
      </c>
      <c r="Z228" s="4" t="str">
        <f>IFERROR(VLOOKUP(A228,#REF!,42,0),"--")</f>
        <v>--</v>
      </c>
      <c r="AA228" s="4">
        <f t="shared" si="9"/>
        <v>0</v>
      </c>
      <c r="AB228" s="4">
        <f t="shared" si="10"/>
        <v>0</v>
      </c>
      <c r="AC228" s="8" t="str">
        <f>IFERROR(VLOOKUP(A228,January!$A:$AR,44,0),"--")</f>
        <v>--</v>
      </c>
      <c r="AD228" s="8" t="str">
        <f>IFERROR(VLOOKUP(A228,#REF!,44,0),"--")</f>
        <v>--</v>
      </c>
      <c r="AE228" s="8" t="str">
        <f>IFERROR(VLOOKUP(A228,#REF!,44,0),"--")</f>
        <v>--</v>
      </c>
      <c r="AF228" s="8" t="str">
        <f>IFERROR(VLOOKUP(A228,#REF!,44,0),"--")</f>
        <v>--</v>
      </c>
      <c r="AG228" s="8" t="str">
        <f>IFERROR(VLOOKUP(A228,#REF!,44,0),"--")</f>
        <v>--</v>
      </c>
      <c r="AH228" s="8" t="str">
        <f>IFERROR(VLOOKUP(A228,#REF!,44,0),"--")</f>
        <v>--</v>
      </c>
      <c r="AI228" s="8" t="str">
        <f>IFERROR(VLOOKUP(A228,#REF!,44,0),"--")</f>
        <v>--</v>
      </c>
      <c r="AJ228" s="8" t="str">
        <f>IFERROR(VLOOKUP(A228,#REF!,44,0),"--")</f>
        <v>--</v>
      </c>
      <c r="AK228" s="8" t="str">
        <f>IFERROR(VLOOKUP(A228,#REF!,44,0),"--")</f>
        <v>--</v>
      </c>
      <c r="AL228" s="8" t="str">
        <f>IFERROR(VLOOKUP(A228,#REF!,44,0),"--")</f>
        <v>--</v>
      </c>
      <c r="AM228" s="8" t="str">
        <f>IFERROR(VLOOKUP(A228,#REF!,44,0),"--")</f>
        <v>--</v>
      </c>
      <c r="AN228" s="8" t="str">
        <f>IFERROR(VLOOKUP(A228,#REF!,44,0),"--")</f>
        <v>--</v>
      </c>
      <c r="AO228" s="8">
        <f t="shared" si="11"/>
        <v>0</v>
      </c>
    </row>
    <row r="229" spans="1:41" x14ac:dyDescent="0.2">
      <c r="A229" s="4" t="s">
        <v>242</v>
      </c>
      <c r="B229" s="4" t="str">
        <f>IFERROR(VLOOKUP(A229,'Validation List'!$A:$O,10,0),"--")</f>
        <v>--</v>
      </c>
      <c r="C229" s="4" t="str">
        <f>IFERROR(VLOOKUP(A229,January!$A:$AS,41,0),"--")</f>
        <v>--</v>
      </c>
      <c r="D229" s="4" t="str">
        <f>IFERROR(VLOOKUP(A229,January!$A:$AS,42,0),"--")</f>
        <v>--</v>
      </c>
      <c r="E229" s="4" t="str">
        <f>IFERROR(VLOOKUP(A229,#REF!,41,0),"--")</f>
        <v>--</v>
      </c>
      <c r="F229" s="4" t="str">
        <f>IFERROR(VLOOKUP(A229,#REF!,42,0),"--")</f>
        <v>--</v>
      </c>
      <c r="G229" s="4" t="str">
        <f>IFERROR(VLOOKUP(A229,#REF!,41,0),"--")</f>
        <v>--</v>
      </c>
      <c r="H229" s="4" t="str">
        <f>IFERROR(VLOOKUP(A229,#REF!,42,0),"--")</f>
        <v>--</v>
      </c>
      <c r="I229" s="4" t="str">
        <f>IFERROR(VLOOKUP(A229,#REF!,41,0),"--")</f>
        <v>--</v>
      </c>
      <c r="J229" s="4" t="str">
        <f>IFERROR(VLOOKUP(A229,#REF!,42,0),"--")</f>
        <v>--</v>
      </c>
      <c r="K229" s="4" t="str">
        <f>IFERROR(VLOOKUP(A229,#REF!,41,0),"--")</f>
        <v>--</v>
      </c>
      <c r="L229" s="4" t="str">
        <f>IFERROR(VLOOKUP(A229,#REF!,42,0),"--")</f>
        <v>--</v>
      </c>
      <c r="M229" s="4" t="str">
        <f>IFERROR(VLOOKUP(A229,#REF!,41,0),"--")</f>
        <v>--</v>
      </c>
      <c r="N229" s="4" t="str">
        <f>IFERROR(VLOOKUP(A229,#REF!,42,0),"--")</f>
        <v>--</v>
      </c>
      <c r="O229" s="4" t="str">
        <f>IFERROR(VLOOKUP(A229,#REF!,41,0),"--")</f>
        <v>--</v>
      </c>
      <c r="P229" s="4" t="str">
        <f>IFERROR(VLOOKUP(A229,#REF!,42,0),"--")</f>
        <v>--</v>
      </c>
      <c r="Q229" s="4" t="str">
        <f>IFERROR(VLOOKUP(A229,#REF!,41,0),"--")</f>
        <v>--</v>
      </c>
      <c r="R229" s="4" t="str">
        <f>IFERROR(VLOOKUP(A229,#REF!,42,0),"--")</f>
        <v>--</v>
      </c>
      <c r="S229" s="4" t="str">
        <f>IFERROR(VLOOKUP(A229,#REF!,41,0),"--")</f>
        <v>--</v>
      </c>
      <c r="T229" s="4" t="str">
        <f>IFERROR(VLOOKUP(A229,#REF!,42,0),"--")</f>
        <v>--</v>
      </c>
      <c r="U229" s="4" t="str">
        <f>IFERROR(VLOOKUP(A229,#REF!,41,0),"--")</f>
        <v>--</v>
      </c>
      <c r="V229" s="4" t="str">
        <f>IFERROR(VLOOKUP(A229,#REF!,42,0),"--")</f>
        <v>--</v>
      </c>
      <c r="W229" s="4" t="str">
        <f>IFERROR(VLOOKUP(A229,#REF!,41,0),"--")</f>
        <v>--</v>
      </c>
      <c r="X229" s="4" t="str">
        <f>IFERROR(VLOOKUP(A229,#REF!,42,0),"--")</f>
        <v>--</v>
      </c>
      <c r="Y229" s="4" t="str">
        <f>IFERROR(VLOOKUP(A229,#REF!,41,0),"--")</f>
        <v>--</v>
      </c>
      <c r="Z229" s="4" t="str">
        <f>IFERROR(VLOOKUP(A229,#REF!,42,0),"--")</f>
        <v>--</v>
      </c>
      <c r="AA229" s="4">
        <f t="shared" si="9"/>
        <v>0</v>
      </c>
      <c r="AB229" s="4">
        <f t="shared" si="10"/>
        <v>0</v>
      </c>
      <c r="AC229" s="8" t="str">
        <f>IFERROR(VLOOKUP(A229,January!$A:$AR,44,0),"--")</f>
        <v>--</v>
      </c>
      <c r="AD229" s="8" t="str">
        <f>IFERROR(VLOOKUP(A229,#REF!,44,0),"--")</f>
        <v>--</v>
      </c>
      <c r="AE229" s="8" t="str">
        <f>IFERROR(VLOOKUP(A229,#REF!,44,0),"--")</f>
        <v>--</v>
      </c>
      <c r="AF229" s="8" t="str">
        <f>IFERROR(VLOOKUP(A229,#REF!,44,0),"--")</f>
        <v>--</v>
      </c>
      <c r="AG229" s="8" t="str">
        <f>IFERROR(VLOOKUP(A229,#REF!,44,0),"--")</f>
        <v>--</v>
      </c>
      <c r="AH229" s="8" t="str">
        <f>IFERROR(VLOOKUP(A229,#REF!,44,0),"--")</f>
        <v>--</v>
      </c>
      <c r="AI229" s="8" t="str">
        <f>IFERROR(VLOOKUP(A229,#REF!,44,0),"--")</f>
        <v>--</v>
      </c>
      <c r="AJ229" s="8" t="str">
        <f>IFERROR(VLOOKUP(A229,#REF!,44,0),"--")</f>
        <v>--</v>
      </c>
      <c r="AK229" s="8" t="str">
        <f>IFERROR(VLOOKUP(A229,#REF!,44,0),"--")</f>
        <v>--</v>
      </c>
      <c r="AL229" s="8" t="str">
        <f>IFERROR(VLOOKUP(A229,#REF!,44,0),"--")</f>
        <v>--</v>
      </c>
      <c r="AM229" s="8" t="str">
        <f>IFERROR(VLOOKUP(A229,#REF!,44,0),"--")</f>
        <v>--</v>
      </c>
      <c r="AN229" s="8" t="str">
        <f>IFERROR(VLOOKUP(A229,#REF!,44,0),"--")</f>
        <v>--</v>
      </c>
      <c r="AO229" s="8">
        <f t="shared" si="11"/>
        <v>0</v>
      </c>
    </row>
    <row r="230" spans="1:41" x14ac:dyDescent="0.2">
      <c r="A230" s="4" t="s">
        <v>243</v>
      </c>
      <c r="B230" s="4" t="str">
        <f>IFERROR(VLOOKUP(A230,'Validation List'!$A:$O,10,0),"--")</f>
        <v>--</v>
      </c>
      <c r="C230" s="4" t="str">
        <f>IFERROR(VLOOKUP(A230,January!$A:$AS,41,0),"--")</f>
        <v>--</v>
      </c>
      <c r="D230" s="4" t="str">
        <f>IFERROR(VLOOKUP(A230,January!$A:$AS,42,0),"--")</f>
        <v>--</v>
      </c>
      <c r="E230" s="4" t="str">
        <f>IFERROR(VLOOKUP(A230,#REF!,41,0),"--")</f>
        <v>--</v>
      </c>
      <c r="F230" s="4" t="str">
        <f>IFERROR(VLOOKUP(A230,#REF!,42,0),"--")</f>
        <v>--</v>
      </c>
      <c r="G230" s="4" t="str">
        <f>IFERROR(VLOOKUP(A230,#REF!,41,0),"--")</f>
        <v>--</v>
      </c>
      <c r="H230" s="4" t="str">
        <f>IFERROR(VLOOKUP(A230,#REF!,42,0),"--")</f>
        <v>--</v>
      </c>
      <c r="I230" s="4" t="str">
        <f>IFERROR(VLOOKUP(A230,#REF!,41,0),"--")</f>
        <v>--</v>
      </c>
      <c r="J230" s="4" t="str">
        <f>IFERROR(VLOOKUP(A230,#REF!,42,0),"--")</f>
        <v>--</v>
      </c>
      <c r="K230" s="4" t="str">
        <f>IFERROR(VLOOKUP(A230,#REF!,41,0),"--")</f>
        <v>--</v>
      </c>
      <c r="L230" s="4" t="str">
        <f>IFERROR(VLOOKUP(A230,#REF!,42,0),"--")</f>
        <v>--</v>
      </c>
      <c r="M230" s="4" t="str">
        <f>IFERROR(VLOOKUP(A230,#REF!,41,0),"--")</f>
        <v>--</v>
      </c>
      <c r="N230" s="4" t="str">
        <f>IFERROR(VLOOKUP(A230,#REF!,42,0),"--")</f>
        <v>--</v>
      </c>
      <c r="O230" s="4" t="str">
        <f>IFERROR(VLOOKUP(A230,#REF!,41,0),"--")</f>
        <v>--</v>
      </c>
      <c r="P230" s="4" t="str">
        <f>IFERROR(VLOOKUP(A230,#REF!,42,0),"--")</f>
        <v>--</v>
      </c>
      <c r="Q230" s="4" t="str">
        <f>IFERROR(VLOOKUP(A230,#REF!,41,0),"--")</f>
        <v>--</v>
      </c>
      <c r="R230" s="4" t="str">
        <f>IFERROR(VLOOKUP(A230,#REF!,42,0),"--")</f>
        <v>--</v>
      </c>
      <c r="S230" s="4" t="str">
        <f>IFERROR(VLOOKUP(A230,#REF!,41,0),"--")</f>
        <v>--</v>
      </c>
      <c r="T230" s="4" t="str">
        <f>IFERROR(VLOOKUP(A230,#REF!,42,0),"--")</f>
        <v>--</v>
      </c>
      <c r="U230" s="4" t="str">
        <f>IFERROR(VLOOKUP(A230,#REF!,41,0),"--")</f>
        <v>--</v>
      </c>
      <c r="V230" s="4" t="str">
        <f>IFERROR(VLOOKUP(A230,#REF!,42,0),"--")</f>
        <v>--</v>
      </c>
      <c r="W230" s="4" t="str">
        <f>IFERROR(VLOOKUP(A230,#REF!,41,0),"--")</f>
        <v>--</v>
      </c>
      <c r="X230" s="4" t="str">
        <f>IFERROR(VLOOKUP(A230,#REF!,42,0),"--")</f>
        <v>--</v>
      </c>
      <c r="Y230" s="4" t="str">
        <f>IFERROR(VLOOKUP(A230,#REF!,41,0),"--")</f>
        <v>--</v>
      </c>
      <c r="Z230" s="4" t="str">
        <f>IFERROR(VLOOKUP(A230,#REF!,42,0),"--")</f>
        <v>--</v>
      </c>
      <c r="AA230" s="4">
        <f t="shared" si="9"/>
        <v>0</v>
      </c>
      <c r="AB230" s="4">
        <f t="shared" si="10"/>
        <v>0</v>
      </c>
      <c r="AC230" s="8" t="str">
        <f>IFERROR(VLOOKUP(A230,January!$A:$AR,44,0),"--")</f>
        <v>--</v>
      </c>
      <c r="AD230" s="8" t="str">
        <f>IFERROR(VLOOKUP(A230,#REF!,44,0),"--")</f>
        <v>--</v>
      </c>
      <c r="AE230" s="8" t="str">
        <f>IFERROR(VLOOKUP(A230,#REF!,44,0),"--")</f>
        <v>--</v>
      </c>
      <c r="AF230" s="8" t="str">
        <f>IFERROR(VLOOKUP(A230,#REF!,44,0),"--")</f>
        <v>--</v>
      </c>
      <c r="AG230" s="8" t="str">
        <f>IFERROR(VLOOKUP(A230,#REF!,44,0),"--")</f>
        <v>--</v>
      </c>
      <c r="AH230" s="8" t="str">
        <f>IFERROR(VLOOKUP(A230,#REF!,44,0),"--")</f>
        <v>--</v>
      </c>
      <c r="AI230" s="8" t="str">
        <f>IFERROR(VLOOKUP(A230,#REF!,44,0),"--")</f>
        <v>--</v>
      </c>
      <c r="AJ230" s="8" t="str">
        <f>IFERROR(VLOOKUP(A230,#REF!,44,0),"--")</f>
        <v>--</v>
      </c>
      <c r="AK230" s="8" t="str">
        <f>IFERROR(VLOOKUP(A230,#REF!,44,0),"--")</f>
        <v>--</v>
      </c>
      <c r="AL230" s="8" t="str">
        <f>IFERROR(VLOOKUP(A230,#REF!,44,0),"--")</f>
        <v>--</v>
      </c>
      <c r="AM230" s="8" t="str">
        <f>IFERROR(VLOOKUP(A230,#REF!,44,0),"--")</f>
        <v>--</v>
      </c>
      <c r="AN230" s="8" t="str">
        <f>IFERROR(VLOOKUP(A230,#REF!,44,0),"--")</f>
        <v>--</v>
      </c>
      <c r="AO230" s="8">
        <f t="shared" si="11"/>
        <v>0</v>
      </c>
    </row>
    <row r="231" spans="1:41" x14ac:dyDescent="0.2">
      <c r="A231" s="4" t="s">
        <v>244</v>
      </c>
      <c r="B231" s="4" t="str">
        <f>IFERROR(VLOOKUP(A231,'Validation List'!$A:$O,10,0),"--")</f>
        <v>--</v>
      </c>
      <c r="C231" s="4" t="str">
        <f>IFERROR(VLOOKUP(A231,January!$A:$AS,41,0),"--")</f>
        <v>--</v>
      </c>
      <c r="D231" s="4" t="str">
        <f>IFERROR(VLOOKUP(A231,January!$A:$AS,42,0),"--")</f>
        <v>--</v>
      </c>
      <c r="E231" s="4" t="str">
        <f>IFERROR(VLOOKUP(A231,#REF!,41,0),"--")</f>
        <v>--</v>
      </c>
      <c r="F231" s="4" t="str">
        <f>IFERROR(VLOOKUP(A231,#REF!,42,0),"--")</f>
        <v>--</v>
      </c>
      <c r="G231" s="4" t="str">
        <f>IFERROR(VLOOKUP(A231,#REF!,41,0),"--")</f>
        <v>--</v>
      </c>
      <c r="H231" s="4" t="str">
        <f>IFERROR(VLOOKUP(A231,#REF!,42,0),"--")</f>
        <v>--</v>
      </c>
      <c r="I231" s="4" t="str">
        <f>IFERROR(VLOOKUP(A231,#REF!,41,0),"--")</f>
        <v>--</v>
      </c>
      <c r="J231" s="4" t="str">
        <f>IFERROR(VLOOKUP(A231,#REF!,42,0),"--")</f>
        <v>--</v>
      </c>
      <c r="K231" s="4" t="str">
        <f>IFERROR(VLOOKUP(A231,#REF!,41,0),"--")</f>
        <v>--</v>
      </c>
      <c r="L231" s="4" t="str">
        <f>IFERROR(VLOOKUP(A231,#REF!,42,0),"--")</f>
        <v>--</v>
      </c>
      <c r="M231" s="4" t="str">
        <f>IFERROR(VLOOKUP(A231,#REF!,41,0),"--")</f>
        <v>--</v>
      </c>
      <c r="N231" s="4" t="str">
        <f>IFERROR(VLOOKUP(A231,#REF!,42,0),"--")</f>
        <v>--</v>
      </c>
      <c r="O231" s="4" t="str">
        <f>IFERROR(VLOOKUP(A231,#REF!,41,0),"--")</f>
        <v>--</v>
      </c>
      <c r="P231" s="4" t="str">
        <f>IFERROR(VLOOKUP(A231,#REF!,42,0),"--")</f>
        <v>--</v>
      </c>
      <c r="Q231" s="4" t="str">
        <f>IFERROR(VLOOKUP(A231,#REF!,41,0),"--")</f>
        <v>--</v>
      </c>
      <c r="R231" s="4" t="str">
        <f>IFERROR(VLOOKUP(A231,#REF!,42,0),"--")</f>
        <v>--</v>
      </c>
      <c r="S231" s="4" t="str">
        <f>IFERROR(VLOOKUP(A231,#REF!,41,0),"--")</f>
        <v>--</v>
      </c>
      <c r="T231" s="4" t="str">
        <f>IFERROR(VLOOKUP(A231,#REF!,42,0),"--")</f>
        <v>--</v>
      </c>
      <c r="U231" s="4" t="str">
        <f>IFERROR(VLOOKUP(A231,#REF!,41,0),"--")</f>
        <v>--</v>
      </c>
      <c r="V231" s="4" t="str">
        <f>IFERROR(VLOOKUP(A231,#REF!,42,0),"--")</f>
        <v>--</v>
      </c>
      <c r="W231" s="4" t="str">
        <f>IFERROR(VLOOKUP(A231,#REF!,41,0),"--")</f>
        <v>--</v>
      </c>
      <c r="X231" s="4" t="str">
        <f>IFERROR(VLOOKUP(A231,#REF!,42,0),"--")</f>
        <v>--</v>
      </c>
      <c r="Y231" s="4" t="str">
        <f>IFERROR(VLOOKUP(A231,#REF!,41,0),"--")</f>
        <v>--</v>
      </c>
      <c r="Z231" s="4" t="str">
        <f>IFERROR(VLOOKUP(A231,#REF!,42,0),"--")</f>
        <v>--</v>
      </c>
      <c r="AA231" s="4">
        <f t="shared" si="9"/>
        <v>0</v>
      </c>
      <c r="AB231" s="4">
        <f t="shared" si="10"/>
        <v>0</v>
      </c>
      <c r="AC231" s="8" t="str">
        <f>IFERROR(VLOOKUP(A231,January!$A:$AR,44,0),"--")</f>
        <v>--</v>
      </c>
      <c r="AD231" s="8" t="str">
        <f>IFERROR(VLOOKUP(A231,#REF!,44,0),"--")</f>
        <v>--</v>
      </c>
      <c r="AE231" s="8" t="str">
        <f>IFERROR(VLOOKUP(A231,#REF!,44,0),"--")</f>
        <v>--</v>
      </c>
      <c r="AF231" s="8" t="str">
        <f>IFERROR(VLOOKUP(A231,#REF!,44,0),"--")</f>
        <v>--</v>
      </c>
      <c r="AG231" s="8" t="str">
        <f>IFERROR(VLOOKUP(A231,#REF!,44,0),"--")</f>
        <v>--</v>
      </c>
      <c r="AH231" s="8" t="str">
        <f>IFERROR(VLOOKUP(A231,#REF!,44,0),"--")</f>
        <v>--</v>
      </c>
      <c r="AI231" s="8" t="str">
        <f>IFERROR(VLOOKUP(A231,#REF!,44,0),"--")</f>
        <v>--</v>
      </c>
      <c r="AJ231" s="8" t="str">
        <f>IFERROR(VLOOKUP(A231,#REF!,44,0),"--")</f>
        <v>--</v>
      </c>
      <c r="AK231" s="8" t="str">
        <f>IFERROR(VLOOKUP(A231,#REF!,44,0),"--")</f>
        <v>--</v>
      </c>
      <c r="AL231" s="8" t="str">
        <f>IFERROR(VLOOKUP(A231,#REF!,44,0),"--")</f>
        <v>--</v>
      </c>
      <c r="AM231" s="8" t="str">
        <f>IFERROR(VLOOKUP(A231,#REF!,44,0),"--")</f>
        <v>--</v>
      </c>
      <c r="AN231" s="8" t="str">
        <f>IFERROR(VLOOKUP(A231,#REF!,44,0),"--")</f>
        <v>--</v>
      </c>
      <c r="AO231" s="8">
        <f t="shared" si="11"/>
        <v>0</v>
      </c>
    </row>
    <row r="232" spans="1:41" x14ac:dyDescent="0.2">
      <c r="A232" s="4" t="s">
        <v>245</v>
      </c>
      <c r="B232" s="4" t="str">
        <f>IFERROR(VLOOKUP(A232,'Validation List'!$A:$O,10,0),"--")</f>
        <v>--</v>
      </c>
      <c r="C232" s="4" t="str">
        <f>IFERROR(VLOOKUP(A232,January!$A:$AS,41,0),"--")</f>
        <v>--</v>
      </c>
      <c r="D232" s="4" t="str">
        <f>IFERROR(VLOOKUP(A232,January!$A:$AS,42,0),"--")</f>
        <v>--</v>
      </c>
      <c r="E232" s="4" t="str">
        <f>IFERROR(VLOOKUP(A232,#REF!,41,0),"--")</f>
        <v>--</v>
      </c>
      <c r="F232" s="4" t="str">
        <f>IFERROR(VLOOKUP(A232,#REF!,42,0),"--")</f>
        <v>--</v>
      </c>
      <c r="G232" s="4" t="str">
        <f>IFERROR(VLOOKUP(A232,#REF!,41,0),"--")</f>
        <v>--</v>
      </c>
      <c r="H232" s="4" t="str">
        <f>IFERROR(VLOOKUP(A232,#REF!,42,0),"--")</f>
        <v>--</v>
      </c>
      <c r="I232" s="4" t="str">
        <f>IFERROR(VLOOKUP(A232,#REF!,41,0),"--")</f>
        <v>--</v>
      </c>
      <c r="J232" s="4" t="str">
        <f>IFERROR(VLOOKUP(A232,#REF!,42,0),"--")</f>
        <v>--</v>
      </c>
      <c r="K232" s="4" t="str">
        <f>IFERROR(VLOOKUP(A232,#REF!,41,0),"--")</f>
        <v>--</v>
      </c>
      <c r="L232" s="4" t="str">
        <f>IFERROR(VLOOKUP(A232,#REF!,42,0),"--")</f>
        <v>--</v>
      </c>
      <c r="M232" s="4" t="str">
        <f>IFERROR(VLOOKUP(A232,#REF!,41,0),"--")</f>
        <v>--</v>
      </c>
      <c r="N232" s="4" t="str">
        <f>IFERROR(VLOOKUP(A232,#REF!,42,0),"--")</f>
        <v>--</v>
      </c>
      <c r="O232" s="4" t="str">
        <f>IFERROR(VLOOKUP(A232,#REF!,41,0),"--")</f>
        <v>--</v>
      </c>
      <c r="P232" s="4" t="str">
        <f>IFERROR(VLOOKUP(A232,#REF!,42,0),"--")</f>
        <v>--</v>
      </c>
      <c r="Q232" s="4" t="str">
        <f>IFERROR(VLOOKUP(A232,#REF!,41,0),"--")</f>
        <v>--</v>
      </c>
      <c r="R232" s="4" t="str">
        <f>IFERROR(VLOOKUP(A232,#REF!,42,0),"--")</f>
        <v>--</v>
      </c>
      <c r="S232" s="4" t="str">
        <f>IFERROR(VLOOKUP(A232,#REF!,41,0),"--")</f>
        <v>--</v>
      </c>
      <c r="T232" s="4" t="str">
        <f>IFERROR(VLOOKUP(A232,#REF!,42,0),"--")</f>
        <v>--</v>
      </c>
      <c r="U232" s="4" t="str">
        <f>IFERROR(VLOOKUP(A232,#REF!,41,0),"--")</f>
        <v>--</v>
      </c>
      <c r="V232" s="4" t="str">
        <f>IFERROR(VLOOKUP(A232,#REF!,42,0),"--")</f>
        <v>--</v>
      </c>
      <c r="W232" s="4" t="str">
        <f>IFERROR(VLOOKUP(A232,#REF!,41,0),"--")</f>
        <v>--</v>
      </c>
      <c r="X232" s="4" t="str">
        <f>IFERROR(VLOOKUP(A232,#REF!,42,0),"--")</f>
        <v>--</v>
      </c>
      <c r="Y232" s="4" t="str">
        <f>IFERROR(VLOOKUP(A232,#REF!,41,0),"--")</f>
        <v>--</v>
      </c>
      <c r="Z232" s="4" t="str">
        <f>IFERROR(VLOOKUP(A232,#REF!,42,0),"--")</f>
        <v>--</v>
      </c>
      <c r="AA232" s="4">
        <f t="shared" si="9"/>
        <v>0</v>
      </c>
      <c r="AB232" s="4">
        <f t="shared" si="10"/>
        <v>0</v>
      </c>
      <c r="AC232" s="8" t="str">
        <f>IFERROR(VLOOKUP(A232,January!$A:$AR,44,0),"--")</f>
        <v>--</v>
      </c>
      <c r="AD232" s="8" t="str">
        <f>IFERROR(VLOOKUP(A232,#REF!,44,0),"--")</f>
        <v>--</v>
      </c>
      <c r="AE232" s="8" t="str">
        <f>IFERROR(VLOOKUP(A232,#REF!,44,0),"--")</f>
        <v>--</v>
      </c>
      <c r="AF232" s="8" t="str">
        <f>IFERROR(VLOOKUP(A232,#REF!,44,0),"--")</f>
        <v>--</v>
      </c>
      <c r="AG232" s="8" t="str">
        <f>IFERROR(VLOOKUP(A232,#REF!,44,0),"--")</f>
        <v>--</v>
      </c>
      <c r="AH232" s="8" t="str">
        <f>IFERROR(VLOOKUP(A232,#REF!,44,0),"--")</f>
        <v>--</v>
      </c>
      <c r="AI232" s="8" t="str">
        <f>IFERROR(VLOOKUP(A232,#REF!,44,0),"--")</f>
        <v>--</v>
      </c>
      <c r="AJ232" s="8" t="str">
        <f>IFERROR(VLOOKUP(A232,#REF!,44,0),"--")</f>
        <v>--</v>
      </c>
      <c r="AK232" s="8" t="str">
        <f>IFERROR(VLOOKUP(A232,#REF!,44,0),"--")</f>
        <v>--</v>
      </c>
      <c r="AL232" s="8" t="str">
        <f>IFERROR(VLOOKUP(A232,#REF!,44,0),"--")</f>
        <v>--</v>
      </c>
      <c r="AM232" s="8" t="str">
        <f>IFERROR(VLOOKUP(A232,#REF!,44,0),"--")</f>
        <v>--</v>
      </c>
      <c r="AN232" s="8" t="str">
        <f>IFERROR(VLOOKUP(A232,#REF!,44,0),"--")</f>
        <v>--</v>
      </c>
      <c r="AO232" s="8">
        <f t="shared" si="11"/>
        <v>0</v>
      </c>
    </row>
    <row r="233" spans="1:41" x14ac:dyDescent="0.2">
      <c r="A233" s="4" t="s">
        <v>246</v>
      </c>
      <c r="B233" s="4" t="str">
        <f>IFERROR(VLOOKUP(A233,'Validation List'!$A:$O,10,0),"--")</f>
        <v>--</v>
      </c>
      <c r="C233" s="4" t="str">
        <f>IFERROR(VLOOKUP(A233,January!$A:$AS,41,0),"--")</f>
        <v>--</v>
      </c>
      <c r="D233" s="4" t="str">
        <f>IFERROR(VLOOKUP(A233,January!$A:$AS,42,0),"--")</f>
        <v>--</v>
      </c>
      <c r="E233" s="4" t="str">
        <f>IFERROR(VLOOKUP(A233,#REF!,41,0),"--")</f>
        <v>--</v>
      </c>
      <c r="F233" s="4" t="str">
        <f>IFERROR(VLOOKUP(A233,#REF!,42,0),"--")</f>
        <v>--</v>
      </c>
      <c r="G233" s="4" t="str">
        <f>IFERROR(VLOOKUP(A233,#REF!,41,0),"--")</f>
        <v>--</v>
      </c>
      <c r="H233" s="4" t="str">
        <f>IFERROR(VLOOKUP(A233,#REF!,42,0),"--")</f>
        <v>--</v>
      </c>
      <c r="I233" s="4" t="str">
        <f>IFERROR(VLOOKUP(A233,#REF!,41,0),"--")</f>
        <v>--</v>
      </c>
      <c r="J233" s="4" t="str">
        <f>IFERROR(VLOOKUP(A233,#REF!,42,0),"--")</f>
        <v>--</v>
      </c>
      <c r="K233" s="4" t="str">
        <f>IFERROR(VLOOKUP(A233,#REF!,41,0),"--")</f>
        <v>--</v>
      </c>
      <c r="L233" s="4" t="str">
        <f>IFERROR(VLOOKUP(A233,#REF!,42,0),"--")</f>
        <v>--</v>
      </c>
      <c r="M233" s="4" t="str">
        <f>IFERROR(VLOOKUP(A233,#REF!,41,0),"--")</f>
        <v>--</v>
      </c>
      <c r="N233" s="4" t="str">
        <f>IFERROR(VLOOKUP(A233,#REF!,42,0),"--")</f>
        <v>--</v>
      </c>
      <c r="O233" s="4" t="str">
        <f>IFERROR(VLOOKUP(A233,#REF!,41,0),"--")</f>
        <v>--</v>
      </c>
      <c r="P233" s="4" t="str">
        <f>IFERROR(VLOOKUP(A233,#REF!,42,0),"--")</f>
        <v>--</v>
      </c>
      <c r="Q233" s="4" t="str">
        <f>IFERROR(VLOOKUP(A233,#REF!,41,0),"--")</f>
        <v>--</v>
      </c>
      <c r="R233" s="4" t="str">
        <f>IFERROR(VLOOKUP(A233,#REF!,42,0),"--")</f>
        <v>--</v>
      </c>
      <c r="S233" s="4" t="str">
        <f>IFERROR(VLOOKUP(A233,#REF!,41,0),"--")</f>
        <v>--</v>
      </c>
      <c r="T233" s="4" t="str">
        <f>IFERROR(VLOOKUP(A233,#REF!,42,0),"--")</f>
        <v>--</v>
      </c>
      <c r="U233" s="4" t="str">
        <f>IFERROR(VLOOKUP(A233,#REF!,41,0),"--")</f>
        <v>--</v>
      </c>
      <c r="V233" s="4" t="str">
        <f>IFERROR(VLOOKUP(A233,#REF!,42,0),"--")</f>
        <v>--</v>
      </c>
      <c r="W233" s="4" t="str">
        <f>IFERROR(VLOOKUP(A233,#REF!,41,0),"--")</f>
        <v>--</v>
      </c>
      <c r="X233" s="4" t="str">
        <f>IFERROR(VLOOKUP(A233,#REF!,42,0),"--")</f>
        <v>--</v>
      </c>
      <c r="Y233" s="4" t="str">
        <f>IFERROR(VLOOKUP(A233,#REF!,41,0),"--")</f>
        <v>--</v>
      </c>
      <c r="Z233" s="4" t="str">
        <f>IFERROR(VLOOKUP(A233,#REF!,42,0),"--")</f>
        <v>--</v>
      </c>
      <c r="AA233" s="4">
        <f t="shared" si="9"/>
        <v>0</v>
      </c>
      <c r="AB233" s="4">
        <f t="shared" si="10"/>
        <v>0</v>
      </c>
      <c r="AC233" s="8" t="str">
        <f>IFERROR(VLOOKUP(A233,January!$A:$AR,44,0),"--")</f>
        <v>--</v>
      </c>
      <c r="AD233" s="8" t="str">
        <f>IFERROR(VLOOKUP(A233,#REF!,44,0),"--")</f>
        <v>--</v>
      </c>
      <c r="AE233" s="8" t="str">
        <f>IFERROR(VLOOKUP(A233,#REF!,44,0),"--")</f>
        <v>--</v>
      </c>
      <c r="AF233" s="8" t="str">
        <f>IFERROR(VLOOKUP(A233,#REF!,44,0),"--")</f>
        <v>--</v>
      </c>
      <c r="AG233" s="8" t="str">
        <f>IFERROR(VLOOKUP(A233,#REF!,44,0),"--")</f>
        <v>--</v>
      </c>
      <c r="AH233" s="8" t="str">
        <f>IFERROR(VLOOKUP(A233,#REF!,44,0),"--")</f>
        <v>--</v>
      </c>
      <c r="AI233" s="8" t="str">
        <f>IFERROR(VLOOKUP(A233,#REF!,44,0),"--")</f>
        <v>--</v>
      </c>
      <c r="AJ233" s="8" t="str">
        <f>IFERROR(VLOOKUP(A233,#REF!,44,0),"--")</f>
        <v>--</v>
      </c>
      <c r="AK233" s="8" t="str">
        <f>IFERROR(VLOOKUP(A233,#REF!,44,0),"--")</f>
        <v>--</v>
      </c>
      <c r="AL233" s="8" t="str">
        <f>IFERROR(VLOOKUP(A233,#REF!,44,0),"--")</f>
        <v>--</v>
      </c>
      <c r="AM233" s="8" t="str">
        <f>IFERROR(VLOOKUP(A233,#REF!,44,0),"--")</f>
        <v>--</v>
      </c>
      <c r="AN233" s="8" t="str">
        <f>IFERROR(VLOOKUP(A233,#REF!,44,0),"--")</f>
        <v>--</v>
      </c>
      <c r="AO233" s="8">
        <f t="shared" si="11"/>
        <v>0</v>
      </c>
    </row>
    <row r="234" spans="1:41" x14ac:dyDescent="0.2">
      <c r="A234" s="4" t="s">
        <v>247</v>
      </c>
      <c r="B234" s="4" t="str">
        <f>IFERROR(VLOOKUP(A234,'Validation List'!$A:$O,10,0),"--")</f>
        <v>--</v>
      </c>
      <c r="C234" s="4" t="str">
        <f>IFERROR(VLOOKUP(A234,January!$A:$AS,41,0),"--")</f>
        <v>--</v>
      </c>
      <c r="D234" s="4" t="str">
        <f>IFERROR(VLOOKUP(A234,January!$A:$AS,42,0),"--")</f>
        <v>--</v>
      </c>
      <c r="E234" s="4" t="str">
        <f>IFERROR(VLOOKUP(A234,#REF!,41,0),"--")</f>
        <v>--</v>
      </c>
      <c r="F234" s="4" t="str">
        <f>IFERROR(VLOOKUP(A234,#REF!,42,0),"--")</f>
        <v>--</v>
      </c>
      <c r="G234" s="4" t="str">
        <f>IFERROR(VLOOKUP(A234,#REF!,41,0),"--")</f>
        <v>--</v>
      </c>
      <c r="H234" s="4" t="str">
        <f>IFERROR(VLOOKUP(A234,#REF!,42,0),"--")</f>
        <v>--</v>
      </c>
      <c r="I234" s="4" t="str">
        <f>IFERROR(VLOOKUP(A234,#REF!,41,0),"--")</f>
        <v>--</v>
      </c>
      <c r="J234" s="4" t="str">
        <f>IFERROR(VLOOKUP(A234,#REF!,42,0),"--")</f>
        <v>--</v>
      </c>
      <c r="K234" s="4" t="str">
        <f>IFERROR(VLOOKUP(A234,#REF!,41,0),"--")</f>
        <v>--</v>
      </c>
      <c r="L234" s="4" t="str">
        <f>IFERROR(VLOOKUP(A234,#REF!,42,0),"--")</f>
        <v>--</v>
      </c>
      <c r="M234" s="4" t="str">
        <f>IFERROR(VLOOKUP(A234,#REF!,41,0),"--")</f>
        <v>--</v>
      </c>
      <c r="N234" s="4" t="str">
        <f>IFERROR(VLOOKUP(A234,#REF!,42,0),"--")</f>
        <v>--</v>
      </c>
      <c r="O234" s="4" t="str">
        <f>IFERROR(VLOOKUP(A234,#REF!,41,0),"--")</f>
        <v>--</v>
      </c>
      <c r="P234" s="4" t="str">
        <f>IFERROR(VLOOKUP(A234,#REF!,42,0),"--")</f>
        <v>--</v>
      </c>
      <c r="Q234" s="4" t="str">
        <f>IFERROR(VLOOKUP(A234,#REF!,41,0),"--")</f>
        <v>--</v>
      </c>
      <c r="R234" s="4" t="str">
        <f>IFERROR(VLOOKUP(A234,#REF!,42,0),"--")</f>
        <v>--</v>
      </c>
      <c r="S234" s="4" t="str">
        <f>IFERROR(VLOOKUP(A234,#REF!,41,0),"--")</f>
        <v>--</v>
      </c>
      <c r="T234" s="4" t="str">
        <f>IFERROR(VLOOKUP(A234,#REF!,42,0),"--")</f>
        <v>--</v>
      </c>
      <c r="U234" s="4" t="str">
        <f>IFERROR(VLOOKUP(A234,#REF!,41,0),"--")</f>
        <v>--</v>
      </c>
      <c r="V234" s="4" t="str">
        <f>IFERROR(VLOOKUP(A234,#REF!,42,0),"--")</f>
        <v>--</v>
      </c>
      <c r="W234" s="4" t="str">
        <f>IFERROR(VLOOKUP(A234,#REF!,41,0),"--")</f>
        <v>--</v>
      </c>
      <c r="X234" s="4" t="str">
        <f>IFERROR(VLOOKUP(A234,#REF!,42,0),"--")</f>
        <v>--</v>
      </c>
      <c r="Y234" s="4" t="str">
        <f>IFERROR(VLOOKUP(A234,#REF!,41,0),"--")</f>
        <v>--</v>
      </c>
      <c r="Z234" s="4" t="str">
        <f>IFERROR(VLOOKUP(A234,#REF!,42,0),"--")</f>
        <v>--</v>
      </c>
      <c r="AA234" s="4">
        <f t="shared" si="9"/>
        <v>0</v>
      </c>
      <c r="AB234" s="4">
        <f t="shared" si="10"/>
        <v>0</v>
      </c>
      <c r="AC234" s="8" t="str">
        <f>IFERROR(VLOOKUP(A234,January!$A:$AR,44,0),"--")</f>
        <v>--</v>
      </c>
      <c r="AD234" s="8" t="str">
        <f>IFERROR(VLOOKUP(A234,#REF!,44,0),"--")</f>
        <v>--</v>
      </c>
      <c r="AE234" s="8" t="str">
        <f>IFERROR(VLOOKUP(A234,#REF!,44,0),"--")</f>
        <v>--</v>
      </c>
      <c r="AF234" s="8" t="str">
        <f>IFERROR(VLOOKUP(A234,#REF!,44,0),"--")</f>
        <v>--</v>
      </c>
      <c r="AG234" s="8" t="str">
        <f>IFERROR(VLOOKUP(A234,#REF!,44,0),"--")</f>
        <v>--</v>
      </c>
      <c r="AH234" s="8" t="str">
        <f>IFERROR(VLOOKUP(A234,#REF!,44,0),"--")</f>
        <v>--</v>
      </c>
      <c r="AI234" s="8" t="str">
        <f>IFERROR(VLOOKUP(A234,#REF!,44,0),"--")</f>
        <v>--</v>
      </c>
      <c r="AJ234" s="8" t="str">
        <f>IFERROR(VLOOKUP(A234,#REF!,44,0),"--")</f>
        <v>--</v>
      </c>
      <c r="AK234" s="8" t="str">
        <f>IFERROR(VLOOKUP(A234,#REF!,44,0),"--")</f>
        <v>--</v>
      </c>
      <c r="AL234" s="8" t="str">
        <f>IFERROR(VLOOKUP(A234,#REF!,44,0),"--")</f>
        <v>--</v>
      </c>
      <c r="AM234" s="8" t="str">
        <f>IFERROR(VLOOKUP(A234,#REF!,44,0),"--")</f>
        <v>--</v>
      </c>
      <c r="AN234" s="8" t="str">
        <f>IFERROR(VLOOKUP(A234,#REF!,44,0),"--")</f>
        <v>--</v>
      </c>
      <c r="AO234" s="8">
        <f t="shared" si="11"/>
        <v>0</v>
      </c>
    </row>
    <row r="235" spans="1:41" x14ac:dyDescent="0.2">
      <c r="A235" s="4" t="s">
        <v>248</v>
      </c>
      <c r="B235" s="4" t="str">
        <f>IFERROR(VLOOKUP(A235,'Validation List'!$A:$O,10,0),"--")</f>
        <v>--</v>
      </c>
      <c r="C235" s="4" t="str">
        <f>IFERROR(VLOOKUP(A235,January!$A:$AS,41,0),"--")</f>
        <v>--</v>
      </c>
      <c r="D235" s="4" t="str">
        <f>IFERROR(VLOOKUP(A235,January!$A:$AS,42,0),"--")</f>
        <v>--</v>
      </c>
      <c r="E235" s="4" t="str">
        <f>IFERROR(VLOOKUP(A235,#REF!,41,0),"--")</f>
        <v>--</v>
      </c>
      <c r="F235" s="4" t="str">
        <f>IFERROR(VLOOKUP(A235,#REF!,42,0),"--")</f>
        <v>--</v>
      </c>
      <c r="G235" s="4" t="str">
        <f>IFERROR(VLOOKUP(A235,#REF!,41,0),"--")</f>
        <v>--</v>
      </c>
      <c r="H235" s="4" t="str">
        <f>IFERROR(VLOOKUP(A235,#REF!,42,0),"--")</f>
        <v>--</v>
      </c>
      <c r="I235" s="4" t="str">
        <f>IFERROR(VLOOKUP(A235,#REF!,41,0),"--")</f>
        <v>--</v>
      </c>
      <c r="J235" s="4" t="str">
        <f>IFERROR(VLOOKUP(A235,#REF!,42,0),"--")</f>
        <v>--</v>
      </c>
      <c r="K235" s="4" t="str">
        <f>IFERROR(VLOOKUP(A235,#REF!,41,0),"--")</f>
        <v>--</v>
      </c>
      <c r="L235" s="4" t="str">
        <f>IFERROR(VLOOKUP(A235,#REF!,42,0),"--")</f>
        <v>--</v>
      </c>
      <c r="M235" s="4" t="str">
        <f>IFERROR(VLOOKUP(A235,#REF!,41,0),"--")</f>
        <v>--</v>
      </c>
      <c r="N235" s="4" t="str">
        <f>IFERROR(VLOOKUP(A235,#REF!,42,0),"--")</f>
        <v>--</v>
      </c>
      <c r="O235" s="4" t="str">
        <f>IFERROR(VLOOKUP(A235,#REF!,41,0),"--")</f>
        <v>--</v>
      </c>
      <c r="P235" s="4" t="str">
        <f>IFERROR(VLOOKUP(A235,#REF!,42,0),"--")</f>
        <v>--</v>
      </c>
      <c r="Q235" s="4" t="str">
        <f>IFERROR(VLOOKUP(A235,#REF!,41,0),"--")</f>
        <v>--</v>
      </c>
      <c r="R235" s="4" t="str">
        <f>IFERROR(VLOOKUP(A235,#REF!,42,0),"--")</f>
        <v>--</v>
      </c>
      <c r="S235" s="4" t="str">
        <f>IFERROR(VLOOKUP(A235,#REF!,41,0),"--")</f>
        <v>--</v>
      </c>
      <c r="T235" s="4" t="str">
        <f>IFERROR(VLOOKUP(A235,#REF!,42,0),"--")</f>
        <v>--</v>
      </c>
      <c r="U235" s="4" t="str">
        <f>IFERROR(VLOOKUP(A235,#REF!,41,0),"--")</f>
        <v>--</v>
      </c>
      <c r="V235" s="4" t="str">
        <f>IFERROR(VLOOKUP(A235,#REF!,42,0),"--")</f>
        <v>--</v>
      </c>
      <c r="W235" s="4" t="str">
        <f>IFERROR(VLOOKUP(A235,#REF!,41,0),"--")</f>
        <v>--</v>
      </c>
      <c r="X235" s="4" t="str">
        <f>IFERROR(VLOOKUP(A235,#REF!,42,0),"--")</f>
        <v>--</v>
      </c>
      <c r="Y235" s="4" t="str">
        <f>IFERROR(VLOOKUP(A235,#REF!,41,0),"--")</f>
        <v>--</v>
      </c>
      <c r="Z235" s="4" t="str">
        <f>IFERROR(VLOOKUP(A235,#REF!,42,0),"--")</f>
        <v>--</v>
      </c>
      <c r="AA235" s="4">
        <f t="shared" si="9"/>
        <v>0</v>
      </c>
      <c r="AB235" s="4">
        <f t="shared" si="10"/>
        <v>0</v>
      </c>
      <c r="AC235" s="8" t="str">
        <f>IFERROR(VLOOKUP(A235,January!$A:$AR,44,0),"--")</f>
        <v>--</v>
      </c>
      <c r="AD235" s="8" t="str">
        <f>IFERROR(VLOOKUP(A235,#REF!,44,0),"--")</f>
        <v>--</v>
      </c>
      <c r="AE235" s="8" t="str">
        <f>IFERROR(VLOOKUP(A235,#REF!,44,0),"--")</f>
        <v>--</v>
      </c>
      <c r="AF235" s="8" t="str">
        <f>IFERROR(VLOOKUP(A235,#REF!,44,0),"--")</f>
        <v>--</v>
      </c>
      <c r="AG235" s="8" t="str">
        <f>IFERROR(VLOOKUP(A235,#REF!,44,0),"--")</f>
        <v>--</v>
      </c>
      <c r="AH235" s="8" t="str">
        <f>IFERROR(VLOOKUP(A235,#REF!,44,0),"--")</f>
        <v>--</v>
      </c>
      <c r="AI235" s="8" t="str">
        <f>IFERROR(VLOOKUP(A235,#REF!,44,0),"--")</f>
        <v>--</v>
      </c>
      <c r="AJ235" s="8" t="str">
        <f>IFERROR(VLOOKUP(A235,#REF!,44,0),"--")</f>
        <v>--</v>
      </c>
      <c r="AK235" s="8" t="str">
        <f>IFERROR(VLOOKUP(A235,#REF!,44,0),"--")</f>
        <v>--</v>
      </c>
      <c r="AL235" s="8" t="str">
        <f>IFERROR(VLOOKUP(A235,#REF!,44,0),"--")</f>
        <v>--</v>
      </c>
      <c r="AM235" s="8" t="str">
        <f>IFERROR(VLOOKUP(A235,#REF!,44,0),"--")</f>
        <v>--</v>
      </c>
      <c r="AN235" s="8" t="str">
        <f>IFERROR(VLOOKUP(A235,#REF!,44,0),"--")</f>
        <v>--</v>
      </c>
      <c r="AO235" s="8">
        <f t="shared" si="11"/>
        <v>0</v>
      </c>
    </row>
    <row r="236" spans="1:41" x14ac:dyDescent="0.2">
      <c r="A236" s="4" t="s">
        <v>249</v>
      </c>
      <c r="B236" s="4" t="str">
        <f>IFERROR(VLOOKUP(A236,'Validation List'!$A:$O,10,0),"--")</f>
        <v>--</v>
      </c>
      <c r="C236" s="4" t="str">
        <f>IFERROR(VLOOKUP(A236,January!$A:$AS,41,0),"--")</f>
        <v>--</v>
      </c>
      <c r="D236" s="4" t="str">
        <f>IFERROR(VLOOKUP(A236,January!$A:$AS,42,0),"--")</f>
        <v>--</v>
      </c>
      <c r="E236" s="4" t="str">
        <f>IFERROR(VLOOKUP(A236,#REF!,41,0),"--")</f>
        <v>--</v>
      </c>
      <c r="F236" s="4" t="str">
        <f>IFERROR(VLOOKUP(A236,#REF!,42,0),"--")</f>
        <v>--</v>
      </c>
      <c r="G236" s="4" t="str">
        <f>IFERROR(VLOOKUP(A236,#REF!,41,0),"--")</f>
        <v>--</v>
      </c>
      <c r="H236" s="4" t="str">
        <f>IFERROR(VLOOKUP(A236,#REF!,42,0),"--")</f>
        <v>--</v>
      </c>
      <c r="I236" s="4" t="str">
        <f>IFERROR(VLOOKUP(A236,#REF!,41,0),"--")</f>
        <v>--</v>
      </c>
      <c r="J236" s="4" t="str">
        <f>IFERROR(VLOOKUP(A236,#REF!,42,0),"--")</f>
        <v>--</v>
      </c>
      <c r="K236" s="4" t="str">
        <f>IFERROR(VLOOKUP(A236,#REF!,41,0),"--")</f>
        <v>--</v>
      </c>
      <c r="L236" s="4" t="str">
        <f>IFERROR(VLOOKUP(A236,#REF!,42,0),"--")</f>
        <v>--</v>
      </c>
      <c r="M236" s="4" t="str">
        <f>IFERROR(VLOOKUP(A236,#REF!,41,0),"--")</f>
        <v>--</v>
      </c>
      <c r="N236" s="4" t="str">
        <f>IFERROR(VLOOKUP(A236,#REF!,42,0),"--")</f>
        <v>--</v>
      </c>
      <c r="O236" s="4" t="str">
        <f>IFERROR(VLOOKUP(A236,#REF!,41,0),"--")</f>
        <v>--</v>
      </c>
      <c r="P236" s="4" t="str">
        <f>IFERROR(VLOOKUP(A236,#REF!,42,0),"--")</f>
        <v>--</v>
      </c>
      <c r="Q236" s="4" t="str">
        <f>IFERROR(VLOOKUP(A236,#REF!,41,0),"--")</f>
        <v>--</v>
      </c>
      <c r="R236" s="4" t="str">
        <f>IFERROR(VLOOKUP(A236,#REF!,42,0),"--")</f>
        <v>--</v>
      </c>
      <c r="S236" s="4" t="str">
        <f>IFERROR(VLOOKUP(A236,#REF!,41,0),"--")</f>
        <v>--</v>
      </c>
      <c r="T236" s="4" t="str">
        <f>IFERROR(VLOOKUP(A236,#REF!,42,0),"--")</f>
        <v>--</v>
      </c>
      <c r="U236" s="4" t="str">
        <f>IFERROR(VLOOKUP(A236,#REF!,41,0),"--")</f>
        <v>--</v>
      </c>
      <c r="V236" s="4" t="str">
        <f>IFERROR(VLOOKUP(A236,#REF!,42,0),"--")</f>
        <v>--</v>
      </c>
      <c r="W236" s="4" t="str">
        <f>IFERROR(VLOOKUP(A236,#REF!,41,0),"--")</f>
        <v>--</v>
      </c>
      <c r="X236" s="4" t="str">
        <f>IFERROR(VLOOKUP(A236,#REF!,42,0),"--")</f>
        <v>--</v>
      </c>
      <c r="Y236" s="4" t="str">
        <f>IFERROR(VLOOKUP(A236,#REF!,41,0),"--")</f>
        <v>--</v>
      </c>
      <c r="Z236" s="4" t="str">
        <f>IFERROR(VLOOKUP(A236,#REF!,42,0),"--")</f>
        <v>--</v>
      </c>
      <c r="AA236" s="4">
        <f t="shared" si="9"/>
        <v>0</v>
      </c>
      <c r="AB236" s="4">
        <f t="shared" si="10"/>
        <v>0</v>
      </c>
      <c r="AC236" s="8" t="str">
        <f>IFERROR(VLOOKUP(A236,January!$A:$AR,44,0),"--")</f>
        <v>--</v>
      </c>
      <c r="AD236" s="8" t="str">
        <f>IFERROR(VLOOKUP(A236,#REF!,44,0),"--")</f>
        <v>--</v>
      </c>
      <c r="AE236" s="8" t="str">
        <f>IFERROR(VLOOKUP(A236,#REF!,44,0),"--")</f>
        <v>--</v>
      </c>
      <c r="AF236" s="8" t="str">
        <f>IFERROR(VLOOKUP(A236,#REF!,44,0),"--")</f>
        <v>--</v>
      </c>
      <c r="AG236" s="8" t="str">
        <f>IFERROR(VLOOKUP(A236,#REF!,44,0),"--")</f>
        <v>--</v>
      </c>
      <c r="AH236" s="8" t="str">
        <f>IFERROR(VLOOKUP(A236,#REF!,44,0),"--")</f>
        <v>--</v>
      </c>
      <c r="AI236" s="8" t="str">
        <f>IFERROR(VLOOKUP(A236,#REF!,44,0),"--")</f>
        <v>--</v>
      </c>
      <c r="AJ236" s="8" t="str">
        <f>IFERROR(VLOOKUP(A236,#REF!,44,0),"--")</f>
        <v>--</v>
      </c>
      <c r="AK236" s="8" t="str">
        <f>IFERROR(VLOOKUP(A236,#REF!,44,0),"--")</f>
        <v>--</v>
      </c>
      <c r="AL236" s="8" t="str">
        <f>IFERROR(VLOOKUP(A236,#REF!,44,0),"--")</f>
        <v>--</v>
      </c>
      <c r="AM236" s="8" t="str">
        <f>IFERROR(VLOOKUP(A236,#REF!,44,0),"--")</f>
        <v>--</v>
      </c>
      <c r="AN236" s="8" t="str">
        <f>IFERROR(VLOOKUP(A236,#REF!,44,0),"--")</f>
        <v>--</v>
      </c>
      <c r="AO236" s="8">
        <f t="shared" si="11"/>
        <v>0</v>
      </c>
    </row>
    <row r="237" spans="1:41" x14ac:dyDescent="0.2">
      <c r="A237" s="4" t="s">
        <v>250</v>
      </c>
      <c r="B237" s="4" t="str">
        <f>IFERROR(VLOOKUP(A237,'Validation List'!$A:$O,10,0),"--")</f>
        <v>--</v>
      </c>
      <c r="C237" s="4" t="str">
        <f>IFERROR(VLOOKUP(A237,January!$A:$AS,41,0),"--")</f>
        <v>--</v>
      </c>
      <c r="D237" s="4" t="str">
        <f>IFERROR(VLOOKUP(A237,January!$A:$AS,42,0),"--")</f>
        <v>--</v>
      </c>
      <c r="E237" s="4" t="str">
        <f>IFERROR(VLOOKUP(A237,#REF!,41,0),"--")</f>
        <v>--</v>
      </c>
      <c r="F237" s="4" t="str">
        <f>IFERROR(VLOOKUP(A237,#REF!,42,0),"--")</f>
        <v>--</v>
      </c>
      <c r="G237" s="4" t="str">
        <f>IFERROR(VLOOKUP(A237,#REF!,41,0),"--")</f>
        <v>--</v>
      </c>
      <c r="H237" s="4" t="str">
        <f>IFERROR(VLOOKUP(A237,#REF!,42,0),"--")</f>
        <v>--</v>
      </c>
      <c r="I237" s="4" t="str">
        <f>IFERROR(VLOOKUP(A237,#REF!,41,0),"--")</f>
        <v>--</v>
      </c>
      <c r="J237" s="4" t="str">
        <f>IFERROR(VLOOKUP(A237,#REF!,42,0),"--")</f>
        <v>--</v>
      </c>
      <c r="K237" s="4" t="str">
        <f>IFERROR(VLOOKUP(A237,#REF!,41,0),"--")</f>
        <v>--</v>
      </c>
      <c r="L237" s="4" t="str">
        <f>IFERROR(VLOOKUP(A237,#REF!,42,0),"--")</f>
        <v>--</v>
      </c>
      <c r="M237" s="4" t="str">
        <f>IFERROR(VLOOKUP(A237,#REF!,41,0),"--")</f>
        <v>--</v>
      </c>
      <c r="N237" s="4" t="str">
        <f>IFERROR(VLOOKUP(A237,#REF!,42,0),"--")</f>
        <v>--</v>
      </c>
      <c r="O237" s="4" t="str">
        <f>IFERROR(VLOOKUP(A237,#REF!,41,0),"--")</f>
        <v>--</v>
      </c>
      <c r="P237" s="4" t="str">
        <f>IFERROR(VLOOKUP(A237,#REF!,42,0),"--")</f>
        <v>--</v>
      </c>
      <c r="Q237" s="4" t="str">
        <f>IFERROR(VLOOKUP(A237,#REF!,41,0),"--")</f>
        <v>--</v>
      </c>
      <c r="R237" s="4" t="str">
        <f>IFERROR(VLOOKUP(A237,#REF!,42,0),"--")</f>
        <v>--</v>
      </c>
      <c r="S237" s="4" t="str">
        <f>IFERROR(VLOOKUP(A237,#REF!,41,0),"--")</f>
        <v>--</v>
      </c>
      <c r="T237" s="4" t="str">
        <f>IFERROR(VLOOKUP(A237,#REF!,42,0),"--")</f>
        <v>--</v>
      </c>
      <c r="U237" s="4" t="str">
        <f>IFERROR(VLOOKUP(A237,#REF!,41,0),"--")</f>
        <v>--</v>
      </c>
      <c r="V237" s="4" t="str">
        <f>IFERROR(VLOOKUP(A237,#REF!,42,0),"--")</f>
        <v>--</v>
      </c>
      <c r="W237" s="4" t="str">
        <f>IFERROR(VLOOKUP(A237,#REF!,41,0),"--")</f>
        <v>--</v>
      </c>
      <c r="X237" s="4" t="str">
        <f>IFERROR(VLOOKUP(A237,#REF!,42,0),"--")</f>
        <v>--</v>
      </c>
      <c r="Y237" s="4" t="str">
        <f>IFERROR(VLOOKUP(A237,#REF!,41,0),"--")</f>
        <v>--</v>
      </c>
      <c r="Z237" s="4" t="str">
        <f>IFERROR(VLOOKUP(A237,#REF!,42,0),"--")</f>
        <v>--</v>
      </c>
      <c r="AA237" s="4">
        <f t="shared" si="9"/>
        <v>0</v>
      </c>
      <c r="AB237" s="4">
        <f t="shared" si="10"/>
        <v>0</v>
      </c>
      <c r="AC237" s="8" t="str">
        <f>IFERROR(VLOOKUP(A237,January!$A:$AR,44,0),"--")</f>
        <v>--</v>
      </c>
      <c r="AD237" s="8" t="str">
        <f>IFERROR(VLOOKUP(A237,#REF!,44,0),"--")</f>
        <v>--</v>
      </c>
      <c r="AE237" s="8" t="str">
        <f>IFERROR(VLOOKUP(A237,#REF!,44,0),"--")</f>
        <v>--</v>
      </c>
      <c r="AF237" s="8" t="str">
        <f>IFERROR(VLOOKUP(A237,#REF!,44,0),"--")</f>
        <v>--</v>
      </c>
      <c r="AG237" s="8" t="str">
        <f>IFERROR(VLOOKUP(A237,#REF!,44,0),"--")</f>
        <v>--</v>
      </c>
      <c r="AH237" s="8" t="str">
        <f>IFERROR(VLOOKUP(A237,#REF!,44,0),"--")</f>
        <v>--</v>
      </c>
      <c r="AI237" s="8" t="str">
        <f>IFERROR(VLOOKUP(A237,#REF!,44,0),"--")</f>
        <v>--</v>
      </c>
      <c r="AJ237" s="8" t="str">
        <f>IFERROR(VLOOKUP(A237,#REF!,44,0),"--")</f>
        <v>--</v>
      </c>
      <c r="AK237" s="8" t="str">
        <f>IFERROR(VLOOKUP(A237,#REF!,44,0),"--")</f>
        <v>--</v>
      </c>
      <c r="AL237" s="8" t="str">
        <f>IFERROR(VLOOKUP(A237,#REF!,44,0),"--")</f>
        <v>--</v>
      </c>
      <c r="AM237" s="8" t="str">
        <f>IFERROR(VLOOKUP(A237,#REF!,44,0),"--")</f>
        <v>--</v>
      </c>
      <c r="AN237" s="8" t="str">
        <f>IFERROR(VLOOKUP(A237,#REF!,44,0),"--")</f>
        <v>--</v>
      </c>
      <c r="AO237" s="8">
        <f t="shared" si="11"/>
        <v>0</v>
      </c>
    </row>
    <row r="238" spans="1:41" x14ac:dyDescent="0.2">
      <c r="A238" s="4" t="s">
        <v>251</v>
      </c>
      <c r="B238" s="4" t="str">
        <f>IFERROR(VLOOKUP(A238,'Validation List'!$A:$O,10,0),"--")</f>
        <v>--</v>
      </c>
      <c r="C238" s="4" t="str">
        <f>IFERROR(VLOOKUP(A238,January!$A:$AS,41,0),"--")</f>
        <v>--</v>
      </c>
      <c r="D238" s="4" t="str">
        <f>IFERROR(VLOOKUP(A238,January!$A:$AS,42,0),"--")</f>
        <v>--</v>
      </c>
      <c r="E238" s="4" t="str">
        <f>IFERROR(VLOOKUP(A238,#REF!,41,0),"--")</f>
        <v>--</v>
      </c>
      <c r="F238" s="4" t="str">
        <f>IFERROR(VLOOKUP(A238,#REF!,42,0),"--")</f>
        <v>--</v>
      </c>
      <c r="G238" s="4" t="str">
        <f>IFERROR(VLOOKUP(A238,#REF!,41,0),"--")</f>
        <v>--</v>
      </c>
      <c r="H238" s="4" t="str">
        <f>IFERROR(VLOOKUP(A238,#REF!,42,0),"--")</f>
        <v>--</v>
      </c>
      <c r="I238" s="4" t="str">
        <f>IFERROR(VLOOKUP(A238,#REF!,41,0),"--")</f>
        <v>--</v>
      </c>
      <c r="J238" s="4" t="str">
        <f>IFERROR(VLOOKUP(A238,#REF!,42,0),"--")</f>
        <v>--</v>
      </c>
      <c r="K238" s="4" t="str">
        <f>IFERROR(VLOOKUP(A238,#REF!,41,0),"--")</f>
        <v>--</v>
      </c>
      <c r="L238" s="4" t="str">
        <f>IFERROR(VLOOKUP(A238,#REF!,42,0),"--")</f>
        <v>--</v>
      </c>
      <c r="M238" s="4" t="str">
        <f>IFERROR(VLOOKUP(A238,#REF!,41,0),"--")</f>
        <v>--</v>
      </c>
      <c r="N238" s="4" t="str">
        <f>IFERROR(VLOOKUP(A238,#REF!,42,0),"--")</f>
        <v>--</v>
      </c>
      <c r="O238" s="4" t="str">
        <f>IFERROR(VLOOKUP(A238,#REF!,41,0),"--")</f>
        <v>--</v>
      </c>
      <c r="P238" s="4" t="str">
        <f>IFERROR(VLOOKUP(A238,#REF!,42,0),"--")</f>
        <v>--</v>
      </c>
      <c r="Q238" s="4" t="str">
        <f>IFERROR(VLOOKUP(A238,#REF!,41,0),"--")</f>
        <v>--</v>
      </c>
      <c r="R238" s="4" t="str">
        <f>IFERROR(VLOOKUP(A238,#REF!,42,0),"--")</f>
        <v>--</v>
      </c>
      <c r="S238" s="4" t="str">
        <f>IFERROR(VLOOKUP(A238,#REF!,41,0),"--")</f>
        <v>--</v>
      </c>
      <c r="T238" s="4" t="str">
        <f>IFERROR(VLOOKUP(A238,#REF!,42,0),"--")</f>
        <v>--</v>
      </c>
      <c r="U238" s="4" t="str">
        <f>IFERROR(VLOOKUP(A238,#REF!,41,0),"--")</f>
        <v>--</v>
      </c>
      <c r="V238" s="4" t="str">
        <f>IFERROR(VLOOKUP(A238,#REF!,42,0),"--")</f>
        <v>--</v>
      </c>
      <c r="W238" s="4" t="str">
        <f>IFERROR(VLOOKUP(A238,#REF!,41,0),"--")</f>
        <v>--</v>
      </c>
      <c r="X238" s="4" t="str">
        <f>IFERROR(VLOOKUP(A238,#REF!,42,0),"--")</f>
        <v>--</v>
      </c>
      <c r="Y238" s="4" t="str">
        <f>IFERROR(VLOOKUP(A238,#REF!,41,0),"--")</f>
        <v>--</v>
      </c>
      <c r="Z238" s="4" t="str">
        <f>IFERROR(VLOOKUP(A238,#REF!,42,0),"--")</f>
        <v>--</v>
      </c>
      <c r="AA238" s="4">
        <f t="shared" si="9"/>
        <v>0</v>
      </c>
      <c r="AB238" s="4">
        <f t="shared" si="10"/>
        <v>0</v>
      </c>
      <c r="AC238" s="8" t="str">
        <f>IFERROR(VLOOKUP(A238,January!$A:$AR,44,0),"--")</f>
        <v>--</v>
      </c>
      <c r="AD238" s="8" t="str">
        <f>IFERROR(VLOOKUP(A238,#REF!,44,0),"--")</f>
        <v>--</v>
      </c>
      <c r="AE238" s="8" t="str">
        <f>IFERROR(VLOOKUP(A238,#REF!,44,0),"--")</f>
        <v>--</v>
      </c>
      <c r="AF238" s="8" t="str">
        <f>IFERROR(VLOOKUP(A238,#REF!,44,0),"--")</f>
        <v>--</v>
      </c>
      <c r="AG238" s="8" t="str">
        <f>IFERROR(VLOOKUP(A238,#REF!,44,0),"--")</f>
        <v>--</v>
      </c>
      <c r="AH238" s="8" t="str">
        <f>IFERROR(VLOOKUP(A238,#REF!,44,0),"--")</f>
        <v>--</v>
      </c>
      <c r="AI238" s="8" t="str">
        <f>IFERROR(VLOOKUP(A238,#REF!,44,0),"--")</f>
        <v>--</v>
      </c>
      <c r="AJ238" s="8" t="str">
        <f>IFERROR(VLOOKUP(A238,#REF!,44,0),"--")</f>
        <v>--</v>
      </c>
      <c r="AK238" s="8" t="str">
        <f>IFERROR(VLOOKUP(A238,#REF!,44,0),"--")</f>
        <v>--</v>
      </c>
      <c r="AL238" s="8" t="str">
        <f>IFERROR(VLOOKUP(A238,#REF!,44,0),"--")</f>
        <v>--</v>
      </c>
      <c r="AM238" s="8" t="str">
        <f>IFERROR(VLOOKUP(A238,#REF!,44,0),"--")</f>
        <v>--</v>
      </c>
      <c r="AN238" s="8" t="str">
        <f>IFERROR(VLOOKUP(A238,#REF!,44,0),"--")</f>
        <v>--</v>
      </c>
      <c r="AO238" s="8">
        <f t="shared" si="11"/>
        <v>0</v>
      </c>
    </row>
    <row r="239" spans="1:41" x14ac:dyDescent="0.2">
      <c r="A239" s="4" t="s">
        <v>252</v>
      </c>
      <c r="B239" s="4" t="str">
        <f>IFERROR(VLOOKUP(A239,'Validation List'!$A:$O,10,0),"--")</f>
        <v>--</v>
      </c>
      <c r="C239" s="4" t="str">
        <f>IFERROR(VLOOKUP(A239,January!$A:$AS,41,0),"--")</f>
        <v>--</v>
      </c>
      <c r="D239" s="4" t="str">
        <f>IFERROR(VLOOKUP(A239,January!$A:$AS,42,0),"--")</f>
        <v>--</v>
      </c>
      <c r="E239" s="4" t="str">
        <f>IFERROR(VLOOKUP(A239,#REF!,41,0),"--")</f>
        <v>--</v>
      </c>
      <c r="F239" s="4" t="str">
        <f>IFERROR(VLOOKUP(A239,#REF!,42,0),"--")</f>
        <v>--</v>
      </c>
      <c r="G239" s="4" t="str">
        <f>IFERROR(VLOOKUP(A239,#REF!,41,0),"--")</f>
        <v>--</v>
      </c>
      <c r="H239" s="4" t="str">
        <f>IFERROR(VLOOKUP(A239,#REF!,42,0),"--")</f>
        <v>--</v>
      </c>
      <c r="I239" s="4" t="str">
        <f>IFERROR(VLOOKUP(A239,#REF!,41,0),"--")</f>
        <v>--</v>
      </c>
      <c r="J239" s="4" t="str">
        <f>IFERROR(VLOOKUP(A239,#REF!,42,0),"--")</f>
        <v>--</v>
      </c>
      <c r="K239" s="4" t="str">
        <f>IFERROR(VLOOKUP(A239,#REF!,41,0),"--")</f>
        <v>--</v>
      </c>
      <c r="L239" s="4" t="str">
        <f>IFERROR(VLOOKUP(A239,#REF!,42,0),"--")</f>
        <v>--</v>
      </c>
      <c r="M239" s="4" t="str">
        <f>IFERROR(VLOOKUP(A239,#REF!,41,0),"--")</f>
        <v>--</v>
      </c>
      <c r="N239" s="4" t="str">
        <f>IFERROR(VLOOKUP(A239,#REF!,42,0),"--")</f>
        <v>--</v>
      </c>
      <c r="O239" s="4" t="str">
        <f>IFERROR(VLOOKUP(A239,#REF!,41,0),"--")</f>
        <v>--</v>
      </c>
      <c r="P239" s="4" t="str">
        <f>IFERROR(VLOOKUP(A239,#REF!,42,0),"--")</f>
        <v>--</v>
      </c>
      <c r="Q239" s="4" t="str">
        <f>IFERROR(VLOOKUP(A239,#REF!,41,0),"--")</f>
        <v>--</v>
      </c>
      <c r="R239" s="4" t="str">
        <f>IFERROR(VLOOKUP(A239,#REF!,42,0),"--")</f>
        <v>--</v>
      </c>
      <c r="S239" s="4" t="str">
        <f>IFERROR(VLOOKUP(A239,#REF!,41,0),"--")</f>
        <v>--</v>
      </c>
      <c r="T239" s="4" t="str">
        <f>IFERROR(VLOOKUP(A239,#REF!,42,0),"--")</f>
        <v>--</v>
      </c>
      <c r="U239" s="4" t="str">
        <f>IFERROR(VLOOKUP(A239,#REF!,41,0),"--")</f>
        <v>--</v>
      </c>
      <c r="V239" s="4" t="str">
        <f>IFERROR(VLOOKUP(A239,#REF!,42,0),"--")</f>
        <v>--</v>
      </c>
      <c r="W239" s="4" t="str">
        <f>IFERROR(VLOOKUP(A239,#REF!,41,0),"--")</f>
        <v>--</v>
      </c>
      <c r="X239" s="4" t="str">
        <f>IFERROR(VLOOKUP(A239,#REF!,42,0),"--")</f>
        <v>--</v>
      </c>
      <c r="Y239" s="4" t="str">
        <f>IFERROR(VLOOKUP(A239,#REF!,41,0),"--")</f>
        <v>--</v>
      </c>
      <c r="Z239" s="4" t="str">
        <f>IFERROR(VLOOKUP(A239,#REF!,42,0),"--")</f>
        <v>--</v>
      </c>
      <c r="AA239" s="4">
        <f t="shared" si="9"/>
        <v>0</v>
      </c>
      <c r="AB239" s="4">
        <f t="shared" si="10"/>
        <v>0</v>
      </c>
      <c r="AC239" s="8" t="str">
        <f>IFERROR(VLOOKUP(A239,January!$A:$AR,44,0),"--")</f>
        <v>--</v>
      </c>
      <c r="AD239" s="8" t="str">
        <f>IFERROR(VLOOKUP(A239,#REF!,44,0),"--")</f>
        <v>--</v>
      </c>
      <c r="AE239" s="8" t="str">
        <f>IFERROR(VLOOKUP(A239,#REF!,44,0),"--")</f>
        <v>--</v>
      </c>
      <c r="AF239" s="8" t="str">
        <f>IFERROR(VLOOKUP(A239,#REF!,44,0),"--")</f>
        <v>--</v>
      </c>
      <c r="AG239" s="8" t="str">
        <f>IFERROR(VLOOKUP(A239,#REF!,44,0),"--")</f>
        <v>--</v>
      </c>
      <c r="AH239" s="8" t="str">
        <f>IFERROR(VLOOKUP(A239,#REF!,44,0),"--")</f>
        <v>--</v>
      </c>
      <c r="AI239" s="8" t="str">
        <f>IFERROR(VLOOKUP(A239,#REF!,44,0),"--")</f>
        <v>--</v>
      </c>
      <c r="AJ239" s="8" t="str">
        <f>IFERROR(VLOOKUP(A239,#REF!,44,0),"--")</f>
        <v>--</v>
      </c>
      <c r="AK239" s="8" t="str">
        <f>IFERROR(VLOOKUP(A239,#REF!,44,0),"--")</f>
        <v>--</v>
      </c>
      <c r="AL239" s="8" t="str">
        <f>IFERROR(VLOOKUP(A239,#REF!,44,0),"--")</f>
        <v>--</v>
      </c>
      <c r="AM239" s="8" t="str">
        <f>IFERROR(VLOOKUP(A239,#REF!,44,0),"--")</f>
        <v>--</v>
      </c>
      <c r="AN239" s="8" t="str">
        <f>IFERROR(VLOOKUP(A239,#REF!,44,0),"--")</f>
        <v>--</v>
      </c>
      <c r="AO239" s="8">
        <f t="shared" si="11"/>
        <v>0</v>
      </c>
    </row>
    <row r="240" spans="1:41" x14ac:dyDescent="0.2">
      <c r="A240" s="4" t="s">
        <v>253</v>
      </c>
      <c r="B240" s="4" t="str">
        <f>IFERROR(VLOOKUP(A240,'Validation List'!$A:$O,10,0),"--")</f>
        <v>--</v>
      </c>
      <c r="C240" s="4" t="str">
        <f>IFERROR(VLOOKUP(A240,January!$A:$AS,41,0),"--")</f>
        <v>--</v>
      </c>
      <c r="D240" s="4" t="str">
        <f>IFERROR(VLOOKUP(A240,January!$A:$AS,42,0),"--")</f>
        <v>--</v>
      </c>
      <c r="E240" s="4" t="str">
        <f>IFERROR(VLOOKUP(A240,#REF!,41,0),"--")</f>
        <v>--</v>
      </c>
      <c r="F240" s="4" t="str">
        <f>IFERROR(VLOOKUP(A240,#REF!,42,0),"--")</f>
        <v>--</v>
      </c>
      <c r="G240" s="4" t="str">
        <f>IFERROR(VLOOKUP(A240,#REF!,41,0),"--")</f>
        <v>--</v>
      </c>
      <c r="H240" s="4" t="str">
        <f>IFERROR(VLOOKUP(A240,#REF!,42,0),"--")</f>
        <v>--</v>
      </c>
      <c r="I240" s="4" t="str">
        <f>IFERROR(VLOOKUP(A240,#REF!,41,0),"--")</f>
        <v>--</v>
      </c>
      <c r="J240" s="4" t="str">
        <f>IFERROR(VLOOKUP(A240,#REF!,42,0),"--")</f>
        <v>--</v>
      </c>
      <c r="K240" s="4" t="str">
        <f>IFERROR(VLOOKUP(A240,#REF!,41,0),"--")</f>
        <v>--</v>
      </c>
      <c r="L240" s="4" t="str">
        <f>IFERROR(VLOOKUP(A240,#REF!,42,0),"--")</f>
        <v>--</v>
      </c>
      <c r="M240" s="4" t="str">
        <f>IFERROR(VLOOKUP(A240,#REF!,41,0),"--")</f>
        <v>--</v>
      </c>
      <c r="N240" s="4" t="str">
        <f>IFERROR(VLOOKUP(A240,#REF!,42,0),"--")</f>
        <v>--</v>
      </c>
      <c r="O240" s="4" t="str">
        <f>IFERROR(VLOOKUP(A240,#REF!,41,0),"--")</f>
        <v>--</v>
      </c>
      <c r="P240" s="4" t="str">
        <f>IFERROR(VLOOKUP(A240,#REF!,42,0),"--")</f>
        <v>--</v>
      </c>
      <c r="Q240" s="4" t="str">
        <f>IFERROR(VLOOKUP(A240,#REF!,41,0),"--")</f>
        <v>--</v>
      </c>
      <c r="R240" s="4" t="str">
        <f>IFERROR(VLOOKUP(A240,#REF!,42,0),"--")</f>
        <v>--</v>
      </c>
      <c r="S240" s="4" t="str">
        <f>IFERROR(VLOOKUP(A240,#REF!,41,0),"--")</f>
        <v>--</v>
      </c>
      <c r="T240" s="4" t="str">
        <f>IFERROR(VLOOKUP(A240,#REF!,42,0),"--")</f>
        <v>--</v>
      </c>
      <c r="U240" s="4" t="str">
        <f>IFERROR(VLOOKUP(A240,#REF!,41,0),"--")</f>
        <v>--</v>
      </c>
      <c r="V240" s="4" t="str">
        <f>IFERROR(VLOOKUP(A240,#REF!,42,0),"--")</f>
        <v>--</v>
      </c>
      <c r="W240" s="4" t="str">
        <f>IFERROR(VLOOKUP(A240,#REF!,41,0),"--")</f>
        <v>--</v>
      </c>
      <c r="X240" s="4" t="str">
        <f>IFERROR(VLOOKUP(A240,#REF!,42,0),"--")</f>
        <v>--</v>
      </c>
      <c r="Y240" s="4" t="str">
        <f>IFERROR(VLOOKUP(A240,#REF!,41,0),"--")</f>
        <v>--</v>
      </c>
      <c r="Z240" s="4" t="str">
        <f>IFERROR(VLOOKUP(A240,#REF!,42,0),"--")</f>
        <v>--</v>
      </c>
      <c r="AA240" s="4">
        <f t="shared" si="9"/>
        <v>0</v>
      </c>
      <c r="AB240" s="4">
        <f t="shared" si="10"/>
        <v>0</v>
      </c>
      <c r="AC240" s="8" t="str">
        <f>IFERROR(VLOOKUP(A240,January!$A:$AR,44,0),"--")</f>
        <v>--</v>
      </c>
      <c r="AD240" s="8" t="str">
        <f>IFERROR(VLOOKUP(A240,#REF!,44,0),"--")</f>
        <v>--</v>
      </c>
      <c r="AE240" s="8" t="str">
        <f>IFERROR(VLOOKUP(A240,#REF!,44,0),"--")</f>
        <v>--</v>
      </c>
      <c r="AF240" s="8" t="str">
        <f>IFERROR(VLOOKUP(A240,#REF!,44,0),"--")</f>
        <v>--</v>
      </c>
      <c r="AG240" s="8" t="str">
        <f>IFERROR(VLOOKUP(A240,#REF!,44,0),"--")</f>
        <v>--</v>
      </c>
      <c r="AH240" s="8" t="str">
        <f>IFERROR(VLOOKUP(A240,#REF!,44,0),"--")</f>
        <v>--</v>
      </c>
      <c r="AI240" s="8" t="str">
        <f>IFERROR(VLOOKUP(A240,#REF!,44,0),"--")</f>
        <v>--</v>
      </c>
      <c r="AJ240" s="8" t="str">
        <f>IFERROR(VLOOKUP(A240,#REF!,44,0),"--")</f>
        <v>--</v>
      </c>
      <c r="AK240" s="8" t="str">
        <f>IFERROR(VLOOKUP(A240,#REF!,44,0),"--")</f>
        <v>--</v>
      </c>
      <c r="AL240" s="8" t="str">
        <f>IFERROR(VLOOKUP(A240,#REF!,44,0),"--")</f>
        <v>--</v>
      </c>
      <c r="AM240" s="8" t="str">
        <f>IFERROR(VLOOKUP(A240,#REF!,44,0),"--")</f>
        <v>--</v>
      </c>
      <c r="AN240" s="8" t="str">
        <f>IFERROR(VLOOKUP(A240,#REF!,44,0),"--")</f>
        <v>--</v>
      </c>
      <c r="AO240" s="8">
        <f t="shared" si="11"/>
        <v>0</v>
      </c>
    </row>
    <row r="241" spans="1:41" x14ac:dyDescent="0.2">
      <c r="A241" s="4" t="s">
        <v>254</v>
      </c>
      <c r="B241" s="4" t="str">
        <f>IFERROR(VLOOKUP(A241,'Validation List'!$A:$O,10,0),"--")</f>
        <v>--</v>
      </c>
      <c r="C241" s="4" t="str">
        <f>IFERROR(VLOOKUP(A241,January!$A:$AS,41,0),"--")</f>
        <v>--</v>
      </c>
      <c r="D241" s="4" t="str">
        <f>IFERROR(VLOOKUP(A241,January!$A:$AS,42,0),"--")</f>
        <v>--</v>
      </c>
      <c r="E241" s="4" t="str">
        <f>IFERROR(VLOOKUP(A241,#REF!,41,0),"--")</f>
        <v>--</v>
      </c>
      <c r="F241" s="4" t="str">
        <f>IFERROR(VLOOKUP(A241,#REF!,42,0),"--")</f>
        <v>--</v>
      </c>
      <c r="G241" s="4" t="str">
        <f>IFERROR(VLOOKUP(A241,#REF!,41,0),"--")</f>
        <v>--</v>
      </c>
      <c r="H241" s="4" t="str">
        <f>IFERROR(VLOOKUP(A241,#REF!,42,0),"--")</f>
        <v>--</v>
      </c>
      <c r="I241" s="4" t="str">
        <f>IFERROR(VLOOKUP(A241,#REF!,41,0),"--")</f>
        <v>--</v>
      </c>
      <c r="J241" s="4" t="str">
        <f>IFERROR(VLOOKUP(A241,#REF!,42,0),"--")</f>
        <v>--</v>
      </c>
      <c r="K241" s="4" t="str">
        <f>IFERROR(VLOOKUP(A241,#REF!,41,0),"--")</f>
        <v>--</v>
      </c>
      <c r="L241" s="4" t="str">
        <f>IFERROR(VLOOKUP(A241,#REF!,42,0),"--")</f>
        <v>--</v>
      </c>
      <c r="M241" s="4" t="str">
        <f>IFERROR(VLOOKUP(A241,#REF!,41,0),"--")</f>
        <v>--</v>
      </c>
      <c r="N241" s="4" t="str">
        <f>IFERROR(VLOOKUP(A241,#REF!,42,0),"--")</f>
        <v>--</v>
      </c>
      <c r="O241" s="4" t="str">
        <f>IFERROR(VLOOKUP(A241,#REF!,41,0),"--")</f>
        <v>--</v>
      </c>
      <c r="P241" s="4" t="str">
        <f>IFERROR(VLOOKUP(A241,#REF!,42,0),"--")</f>
        <v>--</v>
      </c>
      <c r="Q241" s="4" t="str">
        <f>IFERROR(VLOOKUP(A241,#REF!,41,0),"--")</f>
        <v>--</v>
      </c>
      <c r="R241" s="4" t="str">
        <f>IFERROR(VLOOKUP(A241,#REF!,42,0),"--")</f>
        <v>--</v>
      </c>
      <c r="S241" s="4" t="str">
        <f>IFERROR(VLOOKUP(A241,#REF!,41,0),"--")</f>
        <v>--</v>
      </c>
      <c r="T241" s="4" t="str">
        <f>IFERROR(VLOOKUP(A241,#REF!,42,0),"--")</f>
        <v>--</v>
      </c>
      <c r="U241" s="4" t="str">
        <f>IFERROR(VLOOKUP(A241,#REF!,41,0),"--")</f>
        <v>--</v>
      </c>
      <c r="V241" s="4" t="str">
        <f>IFERROR(VLOOKUP(A241,#REF!,42,0),"--")</f>
        <v>--</v>
      </c>
      <c r="W241" s="4" t="str">
        <f>IFERROR(VLOOKUP(A241,#REF!,41,0),"--")</f>
        <v>--</v>
      </c>
      <c r="X241" s="4" t="str">
        <f>IFERROR(VLOOKUP(A241,#REF!,42,0),"--")</f>
        <v>--</v>
      </c>
      <c r="Y241" s="4" t="str">
        <f>IFERROR(VLOOKUP(A241,#REF!,41,0),"--")</f>
        <v>--</v>
      </c>
      <c r="Z241" s="4" t="str">
        <f>IFERROR(VLOOKUP(A241,#REF!,42,0),"--")</f>
        <v>--</v>
      </c>
      <c r="AA241" s="4">
        <f t="shared" si="9"/>
        <v>0</v>
      </c>
      <c r="AB241" s="4">
        <f t="shared" si="10"/>
        <v>0</v>
      </c>
      <c r="AC241" s="8" t="str">
        <f>IFERROR(VLOOKUP(A241,January!$A:$AR,44,0),"--")</f>
        <v>--</v>
      </c>
      <c r="AD241" s="8" t="str">
        <f>IFERROR(VLOOKUP(A241,#REF!,44,0),"--")</f>
        <v>--</v>
      </c>
      <c r="AE241" s="8" t="str">
        <f>IFERROR(VLOOKUP(A241,#REF!,44,0),"--")</f>
        <v>--</v>
      </c>
      <c r="AF241" s="8" t="str">
        <f>IFERROR(VLOOKUP(A241,#REF!,44,0),"--")</f>
        <v>--</v>
      </c>
      <c r="AG241" s="8" t="str">
        <f>IFERROR(VLOOKUP(A241,#REF!,44,0),"--")</f>
        <v>--</v>
      </c>
      <c r="AH241" s="8" t="str">
        <f>IFERROR(VLOOKUP(A241,#REF!,44,0),"--")</f>
        <v>--</v>
      </c>
      <c r="AI241" s="8" t="str">
        <f>IFERROR(VLOOKUP(A241,#REF!,44,0),"--")</f>
        <v>--</v>
      </c>
      <c r="AJ241" s="8" t="str">
        <f>IFERROR(VLOOKUP(A241,#REF!,44,0),"--")</f>
        <v>--</v>
      </c>
      <c r="AK241" s="8" t="str">
        <f>IFERROR(VLOOKUP(A241,#REF!,44,0),"--")</f>
        <v>--</v>
      </c>
      <c r="AL241" s="8" t="str">
        <f>IFERROR(VLOOKUP(A241,#REF!,44,0),"--")</f>
        <v>--</v>
      </c>
      <c r="AM241" s="8" t="str">
        <f>IFERROR(VLOOKUP(A241,#REF!,44,0),"--")</f>
        <v>--</v>
      </c>
      <c r="AN241" s="8" t="str">
        <f>IFERROR(VLOOKUP(A241,#REF!,44,0),"--")</f>
        <v>--</v>
      </c>
      <c r="AO241" s="8">
        <f t="shared" si="11"/>
        <v>0</v>
      </c>
    </row>
    <row r="242" spans="1:41" x14ac:dyDescent="0.2">
      <c r="A242" s="4" t="s">
        <v>255</v>
      </c>
      <c r="B242" s="4" t="str">
        <f>IFERROR(VLOOKUP(A242,'Validation List'!$A:$O,10,0),"--")</f>
        <v>--</v>
      </c>
      <c r="C242" s="4" t="str">
        <f>IFERROR(VLOOKUP(A242,January!$A:$AS,41,0),"--")</f>
        <v>--</v>
      </c>
      <c r="D242" s="4" t="str">
        <f>IFERROR(VLOOKUP(A242,January!$A:$AS,42,0),"--")</f>
        <v>--</v>
      </c>
      <c r="E242" s="4" t="str">
        <f>IFERROR(VLOOKUP(A242,#REF!,41,0),"--")</f>
        <v>--</v>
      </c>
      <c r="F242" s="4" t="str">
        <f>IFERROR(VLOOKUP(A242,#REF!,42,0),"--")</f>
        <v>--</v>
      </c>
      <c r="G242" s="4" t="str">
        <f>IFERROR(VLOOKUP(A242,#REF!,41,0),"--")</f>
        <v>--</v>
      </c>
      <c r="H242" s="4" t="str">
        <f>IFERROR(VLOOKUP(A242,#REF!,42,0),"--")</f>
        <v>--</v>
      </c>
      <c r="I242" s="4" t="str">
        <f>IFERROR(VLOOKUP(A242,#REF!,41,0),"--")</f>
        <v>--</v>
      </c>
      <c r="J242" s="4" t="str">
        <f>IFERROR(VLOOKUP(A242,#REF!,42,0),"--")</f>
        <v>--</v>
      </c>
      <c r="K242" s="4" t="str">
        <f>IFERROR(VLOOKUP(A242,#REF!,41,0),"--")</f>
        <v>--</v>
      </c>
      <c r="L242" s="4" t="str">
        <f>IFERROR(VLOOKUP(A242,#REF!,42,0),"--")</f>
        <v>--</v>
      </c>
      <c r="M242" s="4" t="str">
        <f>IFERROR(VLOOKUP(A242,#REF!,41,0),"--")</f>
        <v>--</v>
      </c>
      <c r="N242" s="4" t="str">
        <f>IFERROR(VLOOKUP(A242,#REF!,42,0),"--")</f>
        <v>--</v>
      </c>
      <c r="O242" s="4" t="str">
        <f>IFERROR(VLOOKUP(A242,#REF!,41,0),"--")</f>
        <v>--</v>
      </c>
      <c r="P242" s="4" t="str">
        <f>IFERROR(VLOOKUP(A242,#REF!,42,0),"--")</f>
        <v>--</v>
      </c>
      <c r="Q242" s="4" t="str">
        <f>IFERROR(VLOOKUP(A242,#REF!,41,0),"--")</f>
        <v>--</v>
      </c>
      <c r="R242" s="4" t="str">
        <f>IFERROR(VLOOKUP(A242,#REF!,42,0),"--")</f>
        <v>--</v>
      </c>
      <c r="S242" s="4" t="str">
        <f>IFERROR(VLOOKUP(A242,#REF!,41,0),"--")</f>
        <v>--</v>
      </c>
      <c r="T242" s="4" t="str">
        <f>IFERROR(VLOOKUP(A242,#REF!,42,0),"--")</f>
        <v>--</v>
      </c>
      <c r="U242" s="4" t="str">
        <f>IFERROR(VLOOKUP(A242,#REF!,41,0),"--")</f>
        <v>--</v>
      </c>
      <c r="V242" s="4" t="str">
        <f>IFERROR(VLOOKUP(A242,#REF!,42,0),"--")</f>
        <v>--</v>
      </c>
      <c r="W242" s="4" t="str">
        <f>IFERROR(VLOOKUP(A242,#REF!,41,0),"--")</f>
        <v>--</v>
      </c>
      <c r="X242" s="4" t="str">
        <f>IFERROR(VLOOKUP(A242,#REF!,42,0),"--")</f>
        <v>--</v>
      </c>
      <c r="Y242" s="4" t="str">
        <f>IFERROR(VLOOKUP(A242,#REF!,41,0),"--")</f>
        <v>--</v>
      </c>
      <c r="Z242" s="4" t="str">
        <f>IFERROR(VLOOKUP(A242,#REF!,42,0),"--")</f>
        <v>--</v>
      </c>
      <c r="AA242" s="4">
        <f t="shared" si="9"/>
        <v>0</v>
      </c>
      <c r="AB242" s="4">
        <f t="shared" si="10"/>
        <v>0</v>
      </c>
      <c r="AC242" s="8" t="str">
        <f>IFERROR(VLOOKUP(A242,January!$A:$AR,44,0),"--")</f>
        <v>--</v>
      </c>
      <c r="AD242" s="8" t="str">
        <f>IFERROR(VLOOKUP(A242,#REF!,44,0),"--")</f>
        <v>--</v>
      </c>
      <c r="AE242" s="8" t="str">
        <f>IFERROR(VLOOKUP(A242,#REF!,44,0),"--")</f>
        <v>--</v>
      </c>
      <c r="AF242" s="8" t="str">
        <f>IFERROR(VLOOKUP(A242,#REF!,44,0),"--")</f>
        <v>--</v>
      </c>
      <c r="AG242" s="8" t="str">
        <f>IFERROR(VLOOKUP(A242,#REF!,44,0),"--")</f>
        <v>--</v>
      </c>
      <c r="AH242" s="8" t="str">
        <f>IFERROR(VLOOKUP(A242,#REF!,44,0),"--")</f>
        <v>--</v>
      </c>
      <c r="AI242" s="8" t="str">
        <f>IFERROR(VLOOKUP(A242,#REF!,44,0),"--")</f>
        <v>--</v>
      </c>
      <c r="AJ242" s="8" t="str">
        <f>IFERROR(VLOOKUP(A242,#REF!,44,0),"--")</f>
        <v>--</v>
      </c>
      <c r="AK242" s="8" t="str">
        <f>IFERROR(VLOOKUP(A242,#REF!,44,0),"--")</f>
        <v>--</v>
      </c>
      <c r="AL242" s="8" t="str">
        <f>IFERROR(VLOOKUP(A242,#REF!,44,0),"--")</f>
        <v>--</v>
      </c>
      <c r="AM242" s="8" t="str">
        <f>IFERROR(VLOOKUP(A242,#REF!,44,0),"--")</f>
        <v>--</v>
      </c>
      <c r="AN242" s="8" t="str">
        <f>IFERROR(VLOOKUP(A242,#REF!,44,0),"--")</f>
        <v>--</v>
      </c>
      <c r="AO242" s="8">
        <f t="shared" si="11"/>
        <v>0</v>
      </c>
    </row>
    <row r="243" spans="1:41" x14ac:dyDescent="0.2">
      <c r="A243" s="4" t="s">
        <v>256</v>
      </c>
      <c r="B243" s="4" t="str">
        <f>IFERROR(VLOOKUP(A243,'Validation List'!$A:$O,10,0),"--")</f>
        <v>--</v>
      </c>
      <c r="C243" s="4" t="str">
        <f>IFERROR(VLOOKUP(A243,January!$A:$AS,41,0),"--")</f>
        <v>--</v>
      </c>
      <c r="D243" s="4" t="str">
        <f>IFERROR(VLOOKUP(A243,January!$A:$AS,42,0),"--")</f>
        <v>--</v>
      </c>
      <c r="E243" s="4" t="str">
        <f>IFERROR(VLOOKUP(A243,#REF!,41,0),"--")</f>
        <v>--</v>
      </c>
      <c r="F243" s="4" t="str">
        <f>IFERROR(VLOOKUP(A243,#REF!,42,0),"--")</f>
        <v>--</v>
      </c>
      <c r="G243" s="4" t="str">
        <f>IFERROR(VLOOKUP(A243,#REF!,41,0),"--")</f>
        <v>--</v>
      </c>
      <c r="H243" s="4" t="str">
        <f>IFERROR(VLOOKUP(A243,#REF!,42,0),"--")</f>
        <v>--</v>
      </c>
      <c r="I243" s="4" t="str">
        <f>IFERROR(VLOOKUP(A243,#REF!,41,0),"--")</f>
        <v>--</v>
      </c>
      <c r="J243" s="4" t="str">
        <f>IFERROR(VLOOKUP(A243,#REF!,42,0),"--")</f>
        <v>--</v>
      </c>
      <c r="K243" s="4" t="str">
        <f>IFERROR(VLOOKUP(A243,#REF!,41,0),"--")</f>
        <v>--</v>
      </c>
      <c r="L243" s="4" t="str">
        <f>IFERROR(VLOOKUP(A243,#REF!,42,0),"--")</f>
        <v>--</v>
      </c>
      <c r="M243" s="4" t="str">
        <f>IFERROR(VLOOKUP(A243,#REF!,41,0),"--")</f>
        <v>--</v>
      </c>
      <c r="N243" s="4" t="str">
        <f>IFERROR(VLOOKUP(A243,#REF!,42,0),"--")</f>
        <v>--</v>
      </c>
      <c r="O243" s="4" t="str">
        <f>IFERROR(VLOOKUP(A243,#REF!,41,0),"--")</f>
        <v>--</v>
      </c>
      <c r="P243" s="4" t="str">
        <f>IFERROR(VLOOKUP(A243,#REF!,42,0),"--")</f>
        <v>--</v>
      </c>
      <c r="Q243" s="4" t="str">
        <f>IFERROR(VLOOKUP(A243,#REF!,41,0),"--")</f>
        <v>--</v>
      </c>
      <c r="R243" s="4" t="str">
        <f>IFERROR(VLOOKUP(A243,#REF!,42,0),"--")</f>
        <v>--</v>
      </c>
      <c r="S243" s="4" t="str">
        <f>IFERROR(VLOOKUP(A243,#REF!,41,0),"--")</f>
        <v>--</v>
      </c>
      <c r="T243" s="4" t="str">
        <f>IFERROR(VLOOKUP(A243,#REF!,42,0),"--")</f>
        <v>--</v>
      </c>
      <c r="U243" s="4" t="str">
        <f>IFERROR(VLOOKUP(A243,#REF!,41,0),"--")</f>
        <v>--</v>
      </c>
      <c r="V243" s="4" t="str">
        <f>IFERROR(VLOOKUP(A243,#REF!,42,0),"--")</f>
        <v>--</v>
      </c>
      <c r="W243" s="4" t="str">
        <f>IFERROR(VLOOKUP(A243,#REF!,41,0),"--")</f>
        <v>--</v>
      </c>
      <c r="X243" s="4" t="str">
        <f>IFERROR(VLOOKUP(A243,#REF!,42,0),"--")</f>
        <v>--</v>
      </c>
      <c r="Y243" s="4" t="str">
        <f>IFERROR(VLOOKUP(A243,#REF!,41,0),"--")</f>
        <v>--</v>
      </c>
      <c r="Z243" s="4" t="str">
        <f>IFERROR(VLOOKUP(A243,#REF!,42,0),"--")</f>
        <v>--</v>
      </c>
      <c r="AA243" s="4">
        <f t="shared" si="9"/>
        <v>0</v>
      </c>
      <c r="AB243" s="4">
        <f t="shared" si="10"/>
        <v>0</v>
      </c>
      <c r="AC243" s="8" t="str">
        <f>IFERROR(VLOOKUP(A243,January!$A:$AR,44,0),"--")</f>
        <v>--</v>
      </c>
      <c r="AD243" s="8" t="str">
        <f>IFERROR(VLOOKUP(A243,#REF!,44,0),"--")</f>
        <v>--</v>
      </c>
      <c r="AE243" s="8" t="str">
        <f>IFERROR(VLOOKUP(A243,#REF!,44,0),"--")</f>
        <v>--</v>
      </c>
      <c r="AF243" s="8" t="str">
        <f>IFERROR(VLOOKUP(A243,#REF!,44,0),"--")</f>
        <v>--</v>
      </c>
      <c r="AG243" s="8" t="str">
        <f>IFERROR(VLOOKUP(A243,#REF!,44,0),"--")</f>
        <v>--</v>
      </c>
      <c r="AH243" s="8" t="str">
        <f>IFERROR(VLOOKUP(A243,#REF!,44,0),"--")</f>
        <v>--</v>
      </c>
      <c r="AI243" s="8" t="str">
        <f>IFERROR(VLOOKUP(A243,#REF!,44,0),"--")</f>
        <v>--</v>
      </c>
      <c r="AJ243" s="8" t="str">
        <f>IFERROR(VLOOKUP(A243,#REF!,44,0),"--")</f>
        <v>--</v>
      </c>
      <c r="AK243" s="8" t="str">
        <f>IFERROR(VLOOKUP(A243,#REF!,44,0),"--")</f>
        <v>--</v>
      </c>
      <c r="AL243" s="8" t="str">
        <f>IFERROR(VLOOKUP(A243,#REF!,44,0),"--")</f>
        <v>--</v>
      </c>
      <c r="AM243" s="8" t="str">
        <f>IFERROR(VLOOKUP(A243,#REF!,44,0),"--")</f>
        <v>--</v>
      </c>
      <c r="AN243" s="8" t="str">
        <f>IFERROR(VLOOKUP(A243,#REF!,44,0),"--")</f>
        <v>--</v>
      </c>
      <c r="AO243" s="8">
        <f t="shared" si="11"/>
        <v>0</v>
      </c>
    </row>
    <row r="244" spans="1:41" x14ac:dyDescent="0.2">
      <c r="A244" s="4" t="s">
        <v>257</v>
      </c>
      <c r="B244" s="4" t="str">
        <f>IFERROR(VLOOKUP(A244,'Validation List'!$A:$O,10,0),"--")</f>
        <v>--</v>
      </c>
      <c r="C244" s="4" t="str">
        <f>IFERROR(VLOOKUP(A244,January!$A:$AS,41,0),"--")</f>
        <v>--</v>
      </c>
      <c r="D244" s="4" t="str">
        <f>IFERROR(VLOOKUP(A244,January!$A:$AS,42,0),"--")</f>
        <v>--</v>
      </c>
      <c r="E244" s="4" t="str">
        <f>IFERROR(VLOOKUP(A244,#REF!,41,0),"--")</f>
        <v>--</v>
      </c>
      <c r="F244" s="4" t="str">
        <f>IFERROR(VLOOKUP(A244,#REF!,42,0),"--")</f>
        <v>--</v>
      </c>
      <c r="G244" s="4" t="str">
        <f>IFERROR(VLOOKUP(A244,#REF!,41,0),"--")</f>
        <v>--</v>
      </c>
      <c r="H244" s="4" t="str">
        <f>IFERROR(VLOOKUP(A244,#REF!,42,0),"--")</f>
        <v>--</v>
      </c>
      <c r="I244" s="4" t="str">
        <f>IFERROR(VLOOKUP(A244,#REF!,41,0),"--")</f>
        <v>--</v>
      </c>
      <c r="J244" s="4" t="str">
        <f>IFERROR(VLOOKUP(A244,#REF!,42,0),"--")</f>
        <v>--</v>
      </c>
      <c r="K244" s="4" t="str">
        <f>IFERROR(VLOOKUP(A244,#REF!,41,0),"--")</f>
        <v>--</v>
      </c>
      <c r="L244" s="4" t="str">
        <f>IFERROR(VLOOKUP(A244,#REF!,42,0),"--")</f>
        <v>--</v>
      </c>
      <c r="M244" s="4" t="str">
        <f>IFERROR(VLOOKUP(A244,#REF!,41,0),"--")</f>
        <v>--</v>
      </c>
      <c r="N244" s="4" t="str">
        <f>IFERROR(VLOOKUP(A244,#REF!,42,0),"--")</f>
        <v>--</v>
      </c>
      <c r="O244" s="4" t="str">
        <f>IFERROR(VLOOKUP(A244,#REF!,41,0),"--")</f>
        <v>--</v>
      </c>
      <c r="P244" s="4" t="str">
        <f>IFERROR(VLOOKUP(A244,#REF!,42,0),"--")</f>
        <v>--</v>
      </c>
      <c r="Q244" s="4" t="str">
        <f>IFERROR(VLOOKUP(A244,#REF!,41,0),"--")</f>
        <v>--</v>
      </c>
      <c r="R244" s="4" t="str">
        <f>IFERROR(VLOOKUP(A244,#REF!,42,0),"--")</f>
        <v>--</v>
      </c>
      <c r="S244" s="4" t="str">
        <f>IFERROR(VLOOKUP(A244,#REF!,41,0),"--")</f>
        <v>--</v>
      </c>
      <c r="T244" s="4" t="str">
        <f>IFERROR(VLOOKUP(A244,#REF!,42,0),"--")</f>
        <v>--</v>
      </c>
      <c r="U244" s="4" t="str">
        <f>IFERROR(VLOOKUP(A244,#REF!,41,0),"--")</f>
        <v>--</v>
      </c>
      <c r="V244" s="4" t="str">
        <f>IFERROR(VLOOKUP(A244,#REF!,42,0),"--")</f>
        <v>--</v>
      </c>
      <c r="W244" s="4" t="str">
        <f>IFERROR(VLOOKUP(A244,#REF!,41,0),"--")</f>
        <v>--</v>
      </c>
      <c r="X244" s="4" t="str">
        <f>IFERROR(VLOOKUP(A244,#REF!,42,0),"--")</f>
        <v>--</v>
      </c>
      <c r="Y244" s="4" t="str">
        <f>IFERROR(VLOOKUP(A244,#REF!,41,0),"--")</f>
        <v>--</v>
      </c>
      <c r="Z244" s="4" t="str">
        <f>IFERROR(VLOOKUP(A244,#REF!,42,0),"--")</f>
        <v>--</v>
      </c>
      <c r="AA244" s="4">
        <f t="shared" si="9"/>
        <v>0</v>
      </c>
      <c r="AB244" s="4">
        <f t="shared" si="10"/>
        <v>0</v>
      </c>
      <c r="AC244" s="8" t="str">
        <f>IFERROR(VLOOKUP(A244,January!$A:$AR,44,0),"--")</f>
        <v>--</v>
      </c>
      <c r="AD244" s="8" t="str">
        <f>IFERROR(VLOOKUP(A244,#REF!,44,0),"--")</f>
        <v>--</v>
      </c>
      <c r="AE244" s="8" t="str">
        <f>IFERROR(VLOOKUP(A244,#REF!,44,0),"--")</f>
        <v>--</v>
      </c>
      <c r="AF244" s="8" t="str">
        <f>IFERROR(VLOOKUP(A244,#REF!,44,0),"--")</f>
        <v>--</v>
      </c>
      <c r="AG244" s="8" t="str">
        <f>IFERROR(VLOOKUP(A244,#REF!,44,0),"--")</f>
        <v>--</v>
      </c>
      <c r="AH244" s="8" t="str">
        <f>IFERROR(VLOOKUP(A244,#REF!,44,0),"--")</f>
        <v>--</v>
      </c>
      <c r="AI244" s="8" t="str">
        <f>IFERROR(VLOOKUP(A244,#REF!,44,0),"--")</f>
        <v>--</v>
      </c>
      <c r="AJ244" s="8" t="str">
        <f>IFERROR(VLOOKUP(A244,#REF!,44,0),"--")</f>
        <v>--</v>
      </c>
      <c r="AK244" s="8" t="str">
        <f>IFERROR(VLOOKUP(A244,#REF!,44,0),"--")</f>
        <v>--</v>
      </c>
      <c r="AL244" s="8" t="str">
        <f>IFERROR(VLOOKUP(A244,#REF!,44,0),"--")</f>
        <v>--</v>
      </c>
      <c r="AM244" s="8" t="str">
        <f>IFERROR(VLOOKUP(A244,#REF!,44,0),"--")</f>
        <v>--</v>
      </c>
      <c r="AN244" s="8" t="str">
        <f>IFERROR(VLOOKUP(A244,#REF!,44,0),"--")</f>
        <v>--</v>
      </c>
      <c r="AO244" s="8">
        <f t="shared" si="11"/>
        <v>0</v>
      </c>
    </row>
    <row r="245" spans="1:41" x14ac:dyDescent="0.2">
      <c r="A245" s="4" t="s">
        <v>258</v>
      </c>
      <c r="B245" s="4" t="str">
        <f>IFERROR(VLOOKUP(A245,'Validation List'!$A:$O,10,0),"--")</f>
        <v>--</v>
      </c>
      <c r="C245" s="4" t="str">
        <f>IFERROR(VLOOKUP(A245,January!$A:$AS,41,0),"--")</f>
        <v>--</v>
      </c>
      <c r="D245" s="4" t="str">
        <f>IFERROR(VLOOKUP(A245,January!$A:$AS,42,0),"--")</f>
        <v>--</v>
      </c>
      <c r="E245" s="4" t="str">
        <f>IFERROR(VLOOKUP(A245,#REF!,41,0),"--")</f>
        <v>--</v>
      </c>
      <c r="F245" s="4" t="str">
        <f>IFERROR(VLOOKUP(A245,#REF!,42,0),"--")</f>
        <v>--</v>
      </c>
      <c r="G245" s="4" t="str">
        <f>IFERROR(VLOOKUP(A245,#REF!,41,0),"--")</f>
        <v>--</v>
      </c>
      <c r="H245" s="4" t="str">
        <f>IFERROR(VLOOKUP(A245,#REF!,42,0),"--")</f>
        <v>--</v>
      </c>
      <c r="I245" s="4" t="str">
        <f>IFERROR(VLOOKUP(A245,#REF!,41,0),"--")</f>
        <v>--</v>
      </c>
      <c r="J245" s="4" t="str">
        <f>IFERROR(VLOOKUP(A245,#REF!,42,0),"--")</f>
        <v>--</v>
      </c>
      <c r="K245" s="4" t="str">
        <f>IFERROR(VLOOKUP(A245,#REF!,41,0),"--")</f>
        <v>--</v>
      </c>
      <c r="L245" s="4" t="str">
        <f>IFERROR(VLOOKUP(A245,#REF!,42,0),"--")</f>
        <v>--</v>
      </c>
      <c r="M245" s="4" t="str">
        <f>IFERROR(VLOOKUP(A245,#REF!,41,0),"--")</f>
        <v>--</v>
      </c>
      <c r="N245" s="4" t="str">
        <f>IFERROR(VLOOKUP(A245,#REF!,42,0),"--")</f>
        <v>--</v>
      </c>
      <c r="O245" s="4" t="str">
        <f>IFERROR(VLOOKUP(A245,#REF!,41,0),"--")</f>
        <v>--</v>
      </c>
      <c r="P245" s="4" t="str">
        <f>IFERROR(VLOOKUP(A245,#REF!,42,0),"--")</f>
        <v>--</v>
      </c>
      <c r="Q245" s="4" t="str">
        <f>IFERROR(VLOOKUP(A245,#REF!,41,0),"--")</f>
        <v>--</v>
      </c>
      <c r="R245" s="4" t="str">
        <f>IFERROR(VLOOKUP(A245,#REF!,42,0),"--")</f>
        <v>--</v>
      </c>
      <c r="S245" s="4" t="str">
        <f>IFERROR(VLOOKUP(A245,#REF!,41,0),"--")</f>
        <v>--</v>
      </c>
      <c r="T245" s="4" t="str">
        <f>IFERROR(VLOOKUP(A245,#REF!,42,0),"--")</f>
        <v>--</v>
      </c>
      <c r="U245" s="4" t="str">
        <f>IFERROR(VLOOKUP(A245,#REF!,41,0),"--")</f>
        <v>--</v>
      </c>
      <c r="V245" s="4" t="str">
        <f>IFERROR(VLOOKUP(A245,#REF!,42,0),"--")</f>
        <v>--</v>
      </c>
      <c r="W245" s="4" t="str">
        <f>IFERROR(VLOOKUP(A245,#REF!,41,0),"--")</f>
        <v>--</v>
      </c>
      <c r="X245" s="4" t="str">
        <f>IFERROR(VLOOKUP(A245,#REF!,42,0),"--")</f>
        <v>--</v>
      </c>
      <c r="Y245" s="4" t="str">
        <f>IFERROR(VLOOKUP(A245,#REF!,41,0),"--")</f>
        <v>--</v>
      </c>
      <c r="Z245" s="4" t="str">
        <f>IFERROR(VLOOKUP(A245,#REF!,42,0),"--")</f>
        <v>--</v>
      </c>
      <c r="AA245" s="4">
        <f t="shared" si="9"/>
        <v>0</v>
      </c>
      <c r="AB245" s="4">
        <f t="shared" si="10"/>
        <v>0</v>
      </c>
      <c r="AC245" s="8" t="str">
        <f>IFERROR(VLOOKUP(A245,January!$A:$AR,44,0),"--")</f>
        <v>--</v>
      </c>
      <c r="AD245" s="8" t="str">
        <f>IFERROR(VLOOKUP(A245,#REF!,44,0),"--")</f>
        <v>--</v>
      </c>
      <c r="AE245" s="8" t="str">
        <f>IFERROR(VLOOKUP(A245,#REF!,44,0),"--")</f>
        <v>--</v>
      </c>
      <c r="AF245" s="8" t="str">
        <f>IFERROR(VLOOKUP(A245,#REF!,44,0),"--")</f>
        <v>--</v>
      </c>
      <c r="AG245" s="8" t="str">
        <f>IFERROR(VLOOKUP(A245,#REF!,44,0),"--")</f>
        <v>--</v>
      </c>
      <c r="AH245" s="8" t="str">
        <f>IFERROR(VLOOKUP(A245,#REF!,44,0),"--")</f>
        <v>--</v>
      </c>
      <c r="AI245" s="8" t="str">
        <f>IFERROR(VLOOKUP(A245,#REF!,44,0),"--")</f>
        <v>--</v>
      </c>
      <c r="AJ245" s="8" t="str">
        <f>IFERROR(VLOOKUP(A245,#REF!,44,0),"--")</f>
        <v>--</v>
      </c>
      <c r="AK245" s="8" t="str">
        <f>IFERROR(VLOOKUP(A245,#REF!,44,0),"--")</f>
        <v>--</v>
      </c>
      <c r="AL245" s="8" t="str">
        <f>IFERROR(VLOOKUP(A245,#REF!,44,0),"--")</f>
        <v>--</v>
      </c>
      <c r="AM245" s="8" t="str">
        <f>IFERROR(VLOOKUP(A245,#REF!,44,0),"--")</f>
        <v>--</v>
      </c>
      <c r="AN245" s="8" t="str">
        <f>IFERROR(VLOOKUP(A245,#REF!,44,0),"--")</f>
        <v>--</v>
      </c>
      <c r="AO245" s="8">
        <f t="shared" si="11"/>
        <v>0</v>
      </c>
    </row>
    <row r="246" spans="1:41" x14ac:dyDescent="0.2">
      <c r="A246" s="4" t="s">
        <v>259</v>
      </c>
      <c r="B246" s="4" t="str">
        <f>IFERROR(VLOOKUP(A246,'Validation List'!$A:$O,10,0),"--")</f>
        <v>--</v>
      </c>
      <c r="C246" s="4" t="str">
        <f>IFERROR(VLOOKUP(A246,January!$A:$AS,41,0),"--")</f>
        <v>--</v>
      </c>
      <c r="D246" s="4" t="str">
        <f>IFERROR(VLOOKUP(A246,January!$A:$AS,42,0),"--")</f>
        <v>--</v>
      </c>
      <c r="E246" s="4" t="str">
        <f>IFERROR(VLOOKUP(A246,#REF!,41,0),"--")</f>
        <v>--</v>
      </c>
      <c r="F246" s="4" t="str">
        <f>IFERROR(VLOOKUP(A246,#REF!,42,0),"--")</f>
        <v>--</v>
      </c>
      <c r="G246" s="4" t="str">
        <f>IFERROR(VLOOKUP(A246,#REF!,41,0),"--")</f>
        <v>--</v>
      </c>
      <c r="H246" s="4" t="str">
        <f>IFERROR(VLOOKUP(A246,#REF!,42,0),"--")</f>
        <v>--</v>
      </c>
      <c r="I246" s="4" t="str">
        <f>IFERROR(VLOOKUP(A246,#REF!,41,0),"--")</f>
        <v>--</v>
      </c>
      <c r="J246" s="4" t="str">
        <f>IFERROR(VLOOKUP(A246,#REF!,42,0),"--")</f>
        <v>--</v>
      </c>
      <c r="K246" s="4" t="str">
        <f>IFERROR(VLOOKUP(A246,#REF!,41,0),"--")</f>
        <v>--</v>
      </c>
      <c r="L246" s="4" t="str">
        <f>IFERROR(VLOOKUP(A246,#REF!,42,0),"--")</f>
        <v>--</v>
      </c>
      <c r="M246" s="4" t="str">
        <f>IFERROR(VLOOKUP(A246,#REF!,41,0),"--")</f>
        <v>--</v>
      </c>
      <c r="N246" s="4" t="str">
        <f>IFERROR(VLOOKUP(A246,#REF!,42,0),"--")</f>
        <v>--</v>
      </c>
      <c r="O246" s="4" t="str">
        <f>IFERROR(VLOOKUP(A246,#REF!,41,0),"--")</f>
        <v>--</v>
      </c>
      <c r="P246" s="4" t="str">
        <f>IFERROR(VLOOKUP(A246,#REF!,42,0),"--")</f>
        <v>--</v>
      </c>
      <c r="Q246" s="4" t="str">
        <f>IFERROR(VLOOKUP(A246,#REF!,41,0),"--")</f>
        <v>--</v>
      </c>
      <c r="R246" s="4" t="str">
        <f>IFERROR(VLOOKUP(A246,#REF!,42,0),"--")</f>
        <v>--</v>
      </c>
      <c r="S246" s="4" t="str">
        <f>IFERROR(VLOOKUP(A246,#REF!,41,0),"--")</f>
        <v>--</v>
      </c>
      <c r="T246" s="4" t="str">
        <f>IFERROR(VLOOKUP(A246,#REF!,42,0),"--")</f>
        <v>--</v>
      </c>
      <c r="U246" s="4" t="str">
        <f>IFERROR(VLOOKUP(A246,#REF!,41,0),"--")</f>
        <v>--</v>
      </c>
      <c r="V246" s="4" t="str">
        <f>IFERROR(VLOOKUP(A246,#REF!,42,0),"--")</f>
        <v>--</v>
      </c>
      <c r="W246" s="4" t="str">
        <f>IFERROR(VLOOKUP(A246,#REF!,41,0),"--")</f>
        <v>--</v>
      </c>
      <c r="X246" s="4" t="str">
        <f>IFERROR(VLOOKUP(A246,#REF!,42,0),"--")</f>
        <v>--</v>
      </c>
      <c r="Y246" s="4" t="str">
        <f>IFERROR(VLOOKUP(A246,#REF!,41,0),"--")</f>
        <v>--</v>
      </c>
      <c r="Z246" s="4" t="str">
        <f>IFERROR(VLOOKUP(A246,#REF!,42,0),"--")</f>
        <v>--</v>
      </c>
      <c r="AA246" s="4">
        <f t="shared" si="9"/>
        <v>0</v>
      </c>
      <c r="AB246" s="4">
        <f t="shared" si="10"/>
        <v>0</v>
      </c>
      <c r="AC246" s="8" t="str">
        <f>IFERROR(VLOOKUP(A246,January!$A:$AR,44,0),"--")</f>
        <v>--</v>
      </c>
      <c r="AD246" s="8" t="str">
        <f>IFERROR(VLOOKUP(A246,#REF!,44,0),"--")</f>
        <v>--</v>
      </c>
      <c r="AE246" s="8" t="str">
        <f>IFERROR(VLOOKUP(A246,#REF!,44,0),"--")</f>
        <v>--</v>
      </c>
      <c r="AF246" s="8" t="str">
        <f>IFERROR(VLOOKUP(A246,#REF!,44,0),"--")</f>
        <v>--</v>
      </c>
      <c r="AG246" s="8" t="str">
        <f>IFERROR(VLOOKUP(A246,#REF!,44,0),"--")</f>
        <v>--</v>
      </c>
      <c r="AH246" s="8" t="str">
        <f>IFERROR(VLOOKUP(A246,#REF!,44,0),"--")</f>
        <v>--</v>
      </c>
      <c r="AI246" s="8" t="str">
        <f>IFERROR(VLOOKUP(A246,#REF!,44,0),"--")</f>
        <v>--</v>
      </c>
      <c r="AJ246" s="8" t="str">
        <f>IFERROR(VLOOKUP(A246,#REF!,44,0),"--")</f>
        <v>--</v>
      </c>
      <c r="AK246" s="8" t="str">
        <f>IFERROR(VLOOKUP(A246,#REF!,44,0),"--")</f>
        <v>--</v>
      </c>
      <c r="AL246" s="8" t="str">
        <f>IFERROR(VLOOKUP(A246,#REF!,44,0),"--")</f>
        <v>--</v>
      </c>
      <c r="AM246" s="8" t="str">
        <f>IFERROR(VLOOKUP(A246,#REF!,44,0),"--")</f>
        <v>--</v>
      </c>
      <c r="AN246" s="8" t="str">
        <f>IFERROR(VLOOKUP(A246,#REF!,44,0),"--")</f>
        <v>--</v>
      </c>
      <c r="AO246" s="8">
        <f t="shared" si="11"/>
        <v>0</v>
      </c>
    </row>
    <row r="247" spans="1:41" x14ac:dyDescent="0.2">
      <c r="A247" s="4" t="s">
        <v>260</v>
      </c>
      <c r="B247" s="4" t="str">
        <f>IFERROR(VLOOKUP(A247,'Validation List'!$A:$O,10,0),"--")</f>
        <v>--</v>
      </c>
      <c r="C247" s="4" t="str">
        <f>IFERROR(VLOOKUP(A247,January!$A:$AS,41,0),"--")</f>
        <v>--</v>
      </c>
      <c r="D247" s="4" t="str">
        <f>IFERROR(VLOOKUP(A247,January!$A:$AS,42,0),"--")</f>
        <v>--</v>
      </c>
      <c r="E247" s="4" t="str">
        <f>IFERROR(VLOOKUP(A247,#REF!,41,0),"--")</f>
        <v>--</v>
      </c>
      <c r="F247" s="4" t="str">
        <f>IFERROR(VLOOKUP(A247,#REF!,42,0),"--")</f>
        <v>--</v>
      </c>
      <c r="G247" s="4" t="str">
        <f>IFERROR(VLOOKUP(A247,#REF!,41,0),"--")</f>
        <v>--</v>
      </c>
      <c r="H247" s="4" t="str">
        <f>IFERROR(VLOOKUP(A247,#REF!,42,0),"--")</f>
        <v>--</v>
      </c>
      <c r="I247" s="4" t="str">
        <f>IFERROR(VLOOKUP(A247,#REF!,41,0),"--")</f>
        <v>--</v>
      </c>
      <c r="J247" s="4" t="str">
        <f>IFERROR(VLOOKUP(A247,#REF!,42,0),"--")</f>
        <v>--</v>
      </c>
      <c r="K247" s="4" t="str">
        <f>IFERROR(VLOOKUP(A247,#REF!,41,0),"--")</f>
        <v>--</v>
      </c>
      <c r="L247" s="4" t="str">
        <f>IFERROR(VLOOKUP(A247,#REF!,42,0),"--")</f>
        <v>--</v>
      </c>
      <c r="M247" s="4" t="str">
        <f>IFERROR(VLOOKUP(A247,#REF!,41,0),"--")</f>
        <v>--</v>
      </c>
      <c r="N247" s="4" t="str">
        <f>IFERROR(VLOOKUP(A247,#REF!,42,0),"--")</f>
        <v>--</v>
      </c>
      <c r="O247" s="4" t="str">
        <f>IFERROR(VLOOKUP(A247,#REF!,41,0),"--")</f>
        <v>--</v>
      </c>
      <c r="P247" s="4" t="str">
        <f>IFERROR(VLOOKUP(A247,#REF!,42,0),"--")</f>
        <v>--</v>
      </c>
      <c r="Q247" s="4" t="str">
        <f>IFERROR(VLOOKUP(A247,#REF!,41,0),"--")</f>
        <v>--</v>
      </c>
      <c r="R247" s="4" t="str">
        <f>IFERROR(VLOOKUP(A247,#REF!,42,0),"--")</f>
        <v>--</v>
      </c>
      <c r="S247" s="4" t="str">
        <f>IFERROR(VLOOKUP(A247,#REF!,41,0),"--")</f>
        <v>--</v>
      </c>
      <c r="T247" s="4" t="str">
        <f>IFERROR(VLOOKUP(A247,#REF!,42,0),"--")</f>
        <v>--</v>
      </c>
      <c r="U247" s="4" t="str">
        <f>IFERROR(VLOOKUP(A247,#REF!,41,0),"--")</f>
        <v>--</v>
      </c>
      <c r="V247" s="4" t="str">
        <f>IFERROR(VLOOKUP(A247,#REF!,42,0),"--")</f>
        <v>--</v>
      </c>
      <c r="W247" s="4" t="str">
        <f>IFERROR(VLOOKUP(A247,#REF!,41,0),"--")</f>
        <v>--</v>
      </c>
      <c r="X247" s="4" t="str">
        <f>IFERROR(VLOOKUP(A247,#REF!,42,0),"--")</f>
        <v>--</v>
      </c>
      <c r="Y247" s="4" t="str">
        <f>IFERROR(VLOOKUP(A247,#REF!,41,0),"--")</f>
        <v>--</v>
      </c>
      <c r="Z247" s="4" t="str">
        <f>IFERROR(VLOOKUP(A247,#REF!,42,0),"--")</f>
        <v>--</v>
      </c>
      <c r="AA247" s="4">
        <f t="shared" si="9"/>
        <v>0</v>
      </c>
      <c r="AB247" s="4">
        <f t="shared" si="10"/>
        <v>0</v>
      </c>
      <c r="AC247" s="8" t="str">
        <f>IFERROR(VLOOKUP(A247,January!$A:$AR,44,0),"--")</f>
        <v>--</v>
      </c>
      <c r="AD247" s="8" t="str">
        <f>IFERROR(VLOOKUP(A247,#REF!,44,0),"--")</f>
        <v>--</v>
      </c>
      <c r="AE247" s="8" t="str">
        <f>IFERROR(VLOOKUP(A247,#REF!,44,0),"--")</f>
        <v>--</v>
      </c>
      <c r="AF247" s="8" t="str">
        <f>IFERROR(VLOOKUP(A247,#REF!,44,0),"--")</f>
        <v>--</v>
      </c>
      <c r="AG247" s="8" t="str">
        <f>IFERROR(VLOOKUP(A247,#REF!,44,0),"--")</f>
        <v>--</v>
      </c>
      <c r="AH247" s="8" t="str">
        <f>IFERROR(VLOOKUP(A247,#REF!,44,0),"--")</f>
        <v>--</v>
      </c>
      <c r="AI247" s="8" t="str">
        <f>IFERROR(VLOOKUP(A247,#REF!,44,0),"--")</f>
        <v>--</v>
      </c>
      <c r="AJ247" s="8" t="str">
        <f>IFERROR(VLOOKUP(A247,#REF!,44,0),"--")</f>
        <v>--</v>
      </c>
      <c r="AK247" s="8" t="str">
        <f>IFERROR(VLOOKUP(A247,#REF!,44,0),"--")</f>
        <v>--</v>
      </c>
      <c r="AL247" s="8" t="str">
        <f>IFERROR(VLOOKUP(A247,#REF!,44,0),"--")</f>
        <v>--</v>
      </c>
      <c r="AM247" s="8" t="str">
        <f>IFERROR(VLOOKUP(A247,#REF!,44,0),"--")</f>
        <v>--</v>
      </c>
      <c r="AN247" s="8" t="str">
        <f>IFERROR(VLOOKUP(A247,#REF!,44,0),"--")</f>
        <v>--</v>
      </c>
      <c r="AO247" s="8">
        <f t="shared" si="11"/>
        <v>0</v>
      </c>
    </row>
    <row r="248" spans="1:41" x14ac:dyDescent="0.2">
      <c r="A248" s="4" t="s">
        <v>261</v>
      </c>
      <c r="B248" s="4" t="str">
        <f>IFERROR(VLOOKUP(A248,'Validation List'!$A:$O,10,0),"--")</f>
        <v>--</v>
      </c>
      <c r="C248" s="4" t="str">
        <f>IFERROR(VLOOKUP(A248,January!$A:$AS,41,0),"--")</f>
        <v>--</v>
      </c>
      <c r="D248" s="4" t="str">
        <f>IFERROR(VLOOKUP(A248,January!$A:$AS,42,0),"--")</f>
        <v>--</v>
      </c>
      <c r="E248" s="4" t="str">
        <f>IFERROR(VLOOKUP(A248,#REF!,41,0),"--")</f>
        <v>--</v>
      </c>
      <c r="F248" s="4" t="str">
        <f>IFERROR(VLOOKUP(A248,#REF!,42,0),"--")</f>
        <v>--</v>
      </c>
      <c r="G248" s="4" t="str">
        <f>IFERROR(VLOOKUP(A248,#REF!,41,0),"--")</f>
        <v>--</v>
      </c>
      <c r="H248" s="4" t="str">
        <f>IFERROR(VLOOKUP(A248,#REF!,42,0),"--")</f>
        <v>--</v>
      </c>
      <c r="I248" s="4" t="str">
        <f>IFERROR(VLOOKUP(A248,#REF!,41,0),"--")</f>
        <v>--</v>
      </c>
      <c r="J248" s="4" t="str">
        <f>IFERROR(VLOOKUP(A248,#REF!,42,0),"--")</f>
        <v>--</v>
      </c>
      <c r="K248" s="4" t="str">
        <f>IFERROR(VLOOKUP(A248,#REF!,41,0),"--")</f>
        <v>--</v>
      </c>
      <c r="L248" s="4" t="str">
        <f>IFERROR(VLOOKUP(A248,#REF!,42,0),"--")</f>
        <v>--</v>
      </c>
      <c r="M248" s="4" t="str">
        <f>IFERROR(VLOOKUP(A248,#REF!,41,0),"--")</f>
        <v>--</v>
      </c>
      <c r="N248" s="4" t="str">
        <f>IFERROR(VLOOKUP(A248,#REF!,42,0),"--")</f>
        <v>--</v>
      </c>
      <c r="O248" s="4" t="str">
        <f>IFERROR(VLOOKUP(A248,#REF!,41,0),"--")</f>
        <v>--</v>
      </c>
      <c r="P248" s="4" t="str">
        <f>IFERROR(VLOOKUP(A248,#REF!,42,0),"--")</f>
        <v>--</v>
      </c>
      <c r="Q248" s="4" t="str">
        <f>IFERROR(VLOOKUP(A248,#REF!,41,0),"--")</f>
        <v>--</v>
      </c>
      <c r="R248" s="4" t="str">
        <f>IFERROR(VLOOKUP(A248,#REF!,42,0),"--")</f>
        <v>--</v>
      </c>
      <c r="S248" s="4" t="str">
        <f>IFERROR(VLOOKUP(A248,#REF!,41,0),"--")</f>
        <v>--</v>
      </c>
      <c r="T248" s="4" t="str">
        <f>IFERROR(VLOOKUP(A248,#REF!,42,0),"--")</f>
        <v>--</v>
      </c>
      <c r="U248" s="4" t="str">
        <f>IFERROR(VLOOKUP(A248,#REF!,41,0),"--")</f>
        <v>--</v>
      </c>
      <c r="V248" s="4" t="str">
        <f>IFERROR(VLOOKUP(A248,#REF!,42,0),"--")</f>
        <v>--</v>
      </c>
      <c r="W248" s="4" t="str">
        <f>IFERROR(VLOOKUP(A248,#REF!,41,0),"--")</f>
        <v>--</v>
      </c>
      <c r="X248" s="4" t="str">
        <f>IFERROR(VLOOKUP(A248,#REF!,42,0),"--")</f>
        <v>--</v>
      </c>
      <c r="Y248" s="4" t="str">
        <f>IFERROR(VLOOKUP(A248,#REF!,41,0),"--")</f>
        <v>--</v>
      </c>
      <c r="Z248" s="4" t="str">
        <f>IFERROR(VLOOKUP(A248,#REF!,42,0),"--")</f>
        <v>--</v>
      </c>
      <c r="AA248" s="4">
        <f t="shared" si="9"/>
        <v>0</v>
      </c>
      <c r="AB248" s="4">
        <f t="shared" si="10"/>
        <v>0</v>
      </c>
      <c r="AC248" s="8" t="str">
        <f>IFERROR(VLOOKUP(A248,January!$A:$AR,44,0),"--")</f>
        <v>--</v>
      </c>
      <c r="AD248" s="8" t="str">
        <f>IFERROR(VLOOKUP(A248,#REF!,44,0),"--")</f>
        <v>--</v>
      </c>
      <c r="AE248" s="8" t="str">
        <f>IFERROR(VLOOKUP(A248,#REF!,44,0),"--")</f>
        <v>--</v>
      </c>
      <c r="AF248" s="8" t="str">
        <f>IFERROR(VLOOKUP(A248,#REF!,44,0),"--")</f>
        <v>--</v>
      </c>
      <c r="AG248" s="8" t="str">
        <f>IFERROR(VLOOKUP(A248,#REF!,44,0),"--")</f>
        <v>--</v>
      </c>
      <c r="AH248" s="8" t="str">
        <f>IFERROR(VLOOKUP(A248,#REF!,44,0),"--")</f>
        <v>--</v>
      </c>
      <c r="AI248" s="8" t="str">
        <f>IFERROR(VLOOKUP(A248,#REF!,44,0),"--")</f>
        <v>--</v>
      </c>
      <c r="AJ248" s="8" t="str">
        <f>IFERROR(VLOOKUP(A248,#REF!,44,0),"--")</f>
        <v>--</v>
      </c>
      <c r="AK248" s="8" t="str">
        <f>IFERROR(VLOOKUP(A248,#REF!,44,0),"--")</f>
        <v>--</v>
      </c>
      <c r="AL248" s="8" t="str">
        <f>IFERROR(VLOOKUP(A248,#REF!,44,0),"--")</f>
        <v>--</v>
      </c>
      <c r="AM248" s="8" t="str">
        <f>IFERROR(VLOOKUP(A248,#REF!,44,0),"--")</f>
        <v>--</v>
      </c>
      <c r="AN248" s="8" t="str">
        <f>IFERROR(VLOOKUP(A248,#REF!,44,0),"--")</f>
        <v>--</v>
      </c>
      <c r="AO248" s="8">
        <f t="shared" si="11"/>
        <v>0</v>
      </c>
    </row>
    <row r="249" spans="1:41" x14ac:dyDescent="0.2">
      <c r="A249" s="4" t="s">
        <v>262</v>
      </c>
      <c r="B249" s="4" t="str">
        <f>IFERROR(VLOOKUP(A249,'Validation List'!$A:$O,10,0),"--")</f>
        <v>--</v>
      </c>
      <c r="C249" s="4" t="str">
        <f>IFERROR(VLOOKUP(A249,January!$A:$AS,41,0),"--")</f>
        <v>--</v>
      </c>
      <c r="D249" s="4" t="str">
        <f>IFERROR(VLOOKUP(A249,January!$A:$AS,42,0),"--")</f>
        <v>--</v>
      </c>
      <c r="E249" s="4" t="str">
        <f>IFERROR(VLOOKUP(A249,#REF!,41,0),"--")</f>
        <v>--</v>
      </c>
      <c r="F249" s="4" t="str">
        <f>IFERROR(VLOOKUP(A249,#REF!,42,0),"--")</f>
        <v>--</v>
      </c>
      <c r="G249" s="4" t="str">
        <f>IFERROR(VLOOKUP(A249,#REF!,41,0),"--")</f>
        <v>--</v>
      </c>
      <c r="H249" s="4" t="str">
        <f>IFERROR(VLOOKUP(A249,#REF!,42,0),"--")</f>
        <v>--</v>
      </c>
      <c r="I249" s="4" t="str">
        <f>IFERROR(VLOOKUP(A249,#REF!,41,0),"--")</f>
        <v>--</v>
      </c>
      <c r="J249" s="4" t="str">
        <f>IFERROR(VLOOKUP(A249,#REF!,42,0),"--")</f>
        <v>--</v>
      </c>
      <c r="K249" s="4" t="str">
        <f>IFERROR(VLOOKUP(A249,#REF!,41,0),"--")</f>
        <v>--</v>
      </c>
      <c r="L249" s="4" t="str">
        <f>IFERROR(VLOOKUP(A249,#REF!,42,0),"--")</f>
        <v>--</v>
      </c>
      <c r="M249" s="4" t="str">
        <f>IFERROR(VLOOKUP(A249,#REF!,41,0),"--")</f>
        <v>--</v>
      </c>
      <c r="N249" s="4" t="str">
        <f>IFERROR(VLOOKUP(A249,#REF!,42,0),"--")</f>
        <v>--</v>
      </c>
      <c r="O249" s="4" t="str">
        <f>IFERROR(VLOOKUP(A249,#REF!,41,0),"--")</f>
        <v>--</v>
      </c>
      <c r="P249" s="4" t="str">
        <f>IFERROR(VLOOKUP(A249,#REF!,42,0),"--")</f>
        <v>--</v>
      </c>
      <c r="Q249" s="4" t="str">
        <f>IFERROR(VLOOKUP(A249,#REF!,41,0),"--")</f>
        <v>--</v>
      </c>
      <c r="R249" s="4" t="str">
        <f>IFERROR(VLOOKUP(A249,#REF!,42,0),"--")</f>
        <v>--</v>
      </c>
      <c r="S249" s="4" t="str">
        <f>IFERROR(VLOOKUP(A249,#REF!,41,0),"--")</f>
        <v>--</v>
      </c>
      <c r="T249" s="4" t="str">
        <f>IFERROR(VLOOKUP(A249,#REF!,42,0),"--")</f>
        <v>--</v>
      </c>
      <c r="U249" s="4" t="str">
        <f>IFERROR(VLOOKUP(A249,#REF!,41,0),"--")</f>
        <v>--</v>
      </c>
      <c r="V249" s="4" t="str">
        <f>IFERROR(VLOOKUP(A249,#REF!,42,0),"--")</f>
        <v>--</v>
      </c>
      <c r="W249" s="4" t="str">
        <f>IFERROR(VLOOKUP(A249,#REF!,41,0),"--")</f>
        <v>--</v>
      </c>
      <c r="X249" s="4" t="str">
        <f>IFERROR(VLOOKUP(A249,#REF!,42,0),"--")</f>
        <v>--</v>
      </c>
      <c r="Y249" s="4" t="str">
        <f>IFERROR(VLOOKUP(A249,#REF!,41,0),"--")</f>
        <v>--</v>
      </c>
      <c r="Z249" s="4" t="str">
        <f>IFERROR(VLOOKUP(A249,#REF!,42,0),"--")</f>
        <v>--</v>
      </c>
      <c r="AA249" s="4">
        <f t="shared" si="9"/>
        <v>0</v>
      </c>
      <c r="AB249" s="4">
        <f t="shared" si="10"/>
        <v>0</v>
      </c>
      <c r="AC249" s="8" t="str">
        <f>IFERROR(VLOOKUP(A249,January!$A:$AR,44,0),"--")</f>
        <v>--</v>
      </c>
      <c r="AD249" s="8" t="str">
        <f>IFERROR(VLOOKUP(A249,#REF!,44,0),"--")</f>
        <v>--</v>
      </c>
      <c r="AE249" s="8" t="str">
        <f>IFERROR(VLOOKUP(A249,#REF!,44,0),"--")</f>
        <v>--</v>
      </c>
      <c r="AF249" s="8" t="str">
        <f>IFERROR(VLOOKUP(A249,#REF!,44,0),"--")</f>
        <v>--</v>
      </c>
      <c r="AG249" s="8" t="str">
        <f>IFERROR(VLOOKUP(A249,#REF!,44,0),"--")</f>
        <v>--</v>
      </c>
      <c r="AH249" s="8" t="str">
        <f>IFERROR(VLOOKUP(A249,#REF!,44,0),"--")</f>
        <v>--</v>
      </c>
      <c r="AI249" s="8" t="str">
        <f>IFERROR(VLOOKUP(A249,#REF!,44,0),"--")</f>
        <v>--</v>
      </c>
      <c r="AJ249" s="8" t="str">
        <f>IFERROR(VLOOKUP(A249,#REF!,44,0),"--")</f>
        <v>--</v>
      </c>
      <c r="AK249" s="8" t="str">
        <f>IFERROR(VLOOKUP(A249,#REF!,44,0),"--")</f>
        <v>--</v>
      </c>
      <c r="AL249" s="8" t="str">
        <f>IFERROR(VLOOKUP(A249,#REF!,44,0),"--")</f>
        <v>--</v>
      </c>
      <c r="AM249" s="8" t="str">
        <f>IFERROR(VLOOKUP(A249,#REF!,44,0),"--")</f>
        <v>--</v>
      </c>
      <c r="AN249" s="8" t="str">
        <f>IFERROR(VLOOKUP(A249,#REF!,44,0),"--")</f>
        <v>--</v>
      </c>
      <c r="AO249" s="8">
        <f t="shared" si="11"/>
        <v>0</v>
      </c>
    </row>
    <row r="250" spans="1:41" x14ac:dyDescent="0.2">
      <c r="A250" s="4" t="s">
        <v>263</v>
      </c>
      <c r="B250" s="4">
        <f>IFERROR(VLOOKUP(A250,'Validation List'!$A:$O,10,0),"--")</f>
        <v>1.5625</v>
      </c>
      <c r="C250" s="4">
        <f>IFERROR(VLOOKUP(A250,January!$A:$AS,41,0),"--")</f>
        <v>0</v>
      </c>
      <c r="D250" s="4">
        <f>IFERROR(VLOOKUP(A250,January!$A:$AS,42,0),"--")</f>
        <v>1</v>
      </c>
      <c r="E250" s="4" t="str">
        <f>IFERROR(VLOOKUP(A250,#REF!,41,0),"--")</f>
        <v>--</v>
      </c>
      <c r="F250" s="4" t="str">
        <f>IFERROR(VLOOKUP(A250,#REF!,42,0),"--")</f>
        <v>--</v>
      </c>
      <c r="G250" s="4" t="str">
        <f>IFERROR(VLOOKUP(A250,#REF!,41,0),"--")</f>
        <v>--</v>
      </c>
      <c r="H250" s="4" t="str">
        <f>IFERROR(VLOOKUP(A250,#REF!,42,0),"--")</f>
        <v>--</v>
      </c>
      <c r="I250" s="4" t="str">
        <f>IFERROR(VLOOKUP(A250,#REF!,41,0),"--")</f>
        <v>--</v>
      </c>
      <c r="J250" s="4" t="str">
        <f>IFERROR(VLOOKUP(A250,#REF!,42,0),"--")</f>
        <v>--</v>
      </c>
      <c r="K250" s="4" t="str">
        <f>IFERROR(VLOOKUP(A250,#REF!,41,0),"--")</f>
        <v>--</v>
      </c>
      <c r="L250" s="4" t="str">
        <f>IFERROR(VLOOKUP(A250,#REF!,42,0),"--")</f>
        <v>--</v>
      </c>
      <c r="M250" s="4" t="str">
        <f>IFERROR(VLOOKUP(A250,#REF!,41,0),"--")</f>
        <v>--</v>
      </c>
      <c r="N250" s="4" t="str">
        <f>IFERROR(VLOOKUP(A250,#REF!,42,0),"--")</f>
        <v>--</v>
      </c>
      <c r="O250" s="4" t="str">
        <f>IFERROR(VLOOKUP(A250,#REF!,41,0),"--")</f>
        <v>--</v>
      </c>
      <c r="P250" s="4" t="str">
        <f>IFERROR(VLOOKUP(A250,#REF!,42,0),"--")</f>
        <v>--</v>
      </c>
      <c r="Q250" s="4" t="str">
        <f>IFERROR(VLOOKUP(A250,#REF!,41,0),"--")</f>
        <v>--</v>
      </c>
      <c r="R250" s="4" t="str">
        <f>IFERROR(VLOOKUP(A250,#REF!,42,0),"--")</f>
        <v>--</v>
      </c>
      <c r="S250" s="4" t="str">
        <f>IFERROR(VLOOKUP(A250,#REF!,41,0),"--")</f>
        <v>--</v>
      </c>
      <c r="T250" s="4" t="str">
        <f>IFERROR(VLOOKUP(A250,#REF!,42,0),"--")</f>
        <v>--</v>
      </c>
      <c r="U250" s="4" t="str">
        <f>IFERROR(VLOOKUP(A250,#REF!,41,0),"--")</f>
        <v>--</v>
      </c>
      <c r="V250" s="4" t="str">
        <f>IFERROR(VLOOKUP(A250,#REF!,42,0),"--")</f>
        <v>--</v>
      </c>
      <c r="W250" s="4" t="str">
        <f>IFERROR(VLOOKUP(A250,#REF!,41,0),"--")</f>
        <v>--</v>
      </c>
      <c r="X250" s="4" t="str">
        <f>IFERROR(VLOOKUP(A250,#REF!,42,0),"--")</f>
        <v>--</v>
      </c>
      <c r="Y250" s="4" t="str">
        <f>IFERROR(VLOOKUP(A250,#REF!,41,0),"--")</f>
        <v>--</v>
      </c>
      <c r="Z250" s="4" t="str">
        <f>IFERROR(VLOOKUP(A250,#REF!,42,0),"--")</f>
        <v>--</v>
      </c>
      <c r="AA250" s="4">
        <f t="shared" si="9"/>
        <v>0</v>
      </c>
      <c r="AB250" s="4">
        <f t="shared" si="10"/>
        <v>1</v>
      </c>
      <c r="AC250" s="8">
        <f>IFERROR(VLOOKUP(A250,January!$A:$AR,44,0),"--")</f>
        <v>1.2110077984403118</v>
      </c>
      <c r="AD250" s="8" t="str">
        <f>IFERROR(VLOOKUP(A250,#REF!,44,0),"--")</f>
        <v>--</v>
      </c>
      <c r="AE250" s="8" t="str">
        <f>IFERROR(VLOOKUP(A250,#REF!,44,0),"--")</f>
        <v>--</v>
      </c>
      <c r="AF250" s="8" t="str">
        <f>IFERROR(VLOOKUP(A250,#REF!,44,0),"--")</f>
        <v>--</v>
      </c>
      <c r="AG250" s="8" t="str">
        <f>IFERROR(VLOOKUP(A250,#REF!,44,0),"--")</f>
        <v>--</v>
      </c>
      <c r="AH250" s="8" t="str">
        <f>IFERROR(VLOOKUP(A250,#REF!,44,0),"--")</f>
        <v>--</v>
      </c>
      <c r="AI250" s="8" t="str">
        <f>IFERROR(VLOOKUP(A250,#REF!,44,0),"--")</f>
        <v>--</v>
      </c>
      <c r="AJ250" s="8" t="str">
        <f>IFERROR(VLOOKUP(A250,#REF!,44,0),"--")</f>
        <v>--</v>
      </c>
      <c r="AK250" s="8" t="str">
        <f>IFERROR(VLOOKUP(A250,#REF!,44,0),"--")</f>
        <v>--</v>
      </c>
      <c r="AL250" s="8" t="str">
        <f>IFERROR(VLOOKUP(A250,#REF!,44,0),"--")</f>
        <v>--</v>
      </c>
      <c r="AM250" s="8" t="str">
        <f>IFERROR(VLOOKUP(A250,#REF!,44,0),"--")</f>
        <v>--</v>
      </c>
      <c r="AN250" s="8" t="str">
        <f>IFERROR(VLOOKUP(A250,#REF!,44,0),"--")</f>
        <v>--</v>
      </c>
      <c r="AO250" s="8">
        <f t="shared" si="11"/>
        <v>1.2110077984403118</v>
      </c>
    </row>
    <row r="251" spans="1:41" x14ac:dyDescent="0.2">
      <c r="A251" s="4" t="s">
        <v>264</v>
      </c>
      <c r="B251" s="4" t="str">
        <f>IFERROR(VLOOKUP(A251,'Validation List'!$A:$O,10,0),"--")</f>
        <v>--</v>
      </c>
      <c r="C251" s="4" t="str">
        <f>IFERROR(VLOOKUP(A251,January!$A:$AS,41,0),"--")</f>
        <v>--</v>
      </c>
      <c r="D251" s="4" t="str">
        <f>IFERROR(VLOOKUP(A251,January!$A:$AS,42,0),"--")</f>
        <v>--</v>
      </c>
      <c r="E251" s="4" t="str">
        <f>IFERROR(VLOOKUP(A251,#REF!,41,0),"--")</f>
        <v>--</v>
      </c>
      <c r="F251" s="4" t="str">
        <f>IFERROR(VLOOKUP(A251,#REF!,42,0),"--")</f>
        <v>--</v>
      </c>
      <c r="G251" s="4" t="str">
        <f>IFERROR(VLOOKUP(A251,#REF!,41,0),"--")</f>
        <v>--</v>
      </c>
      <c r="H251" s="4" t="str">
        <f>IFERROR(VLOOKUP(A251,#REF!,42,0),"--")</f>
        <v>--</v>
      </c>
      <c r="I251" s="4" t="str">
        <f>IFERROR(VLOOKUP(A251,#REF!,41,0),"--")</f>
        <v>--</v>
      </c>
      <c r="J251" s="4" t="str">
        <f>IFERROR(VLOOKUP(A251,#REF!,42,0),"--")</f>
        <v>--</v>
      </c>
      <c r="K251" s="4" t="str">
        <f>IFERROR(VLOOKUP(A251,#REF!,41,0),"--")</f>
        <v>--</v>
      </c>
      <c r="L251" s="4" t="str">
        <f>IFERROR(VLOOKUP(A251,#REF!,42,0),"--")</f>
        <v>--</v>
      </c>
      <c r="M251" s="4" t="str">
        <f>IFERROR(VLOOKUP(A251,#REF!,41,0),"--")</f>
        <v>--</v>
      </c>
      <c r="N251" s="4" t="str">
        <f>IFERROR(VLOOKUP(A251,#REF!,42,0),"--")</f>
        <v>--</v>
      </c>
      <c r="O251" s="4" t="str">
        <f>IFERROR(VLOOKUP(A251,#REF!,41,0),"--")</f>
        <v>--</v>
      </c>
      <c r="P251" s="4" t="str">
        <f>IFERROR(VLOOKUP(A251,#REF!,42,0),"--")</f>
        <v>--</v>
      </c>
      <c r="Q251" s="4" t="str">
        <f>IFERROR(VLOOKUP(A251,#REF!,41,0),"--")</f>
        <v>--</v>
      </c>
      <c r="R251" s="4" t="str">
        <f>IFERROR(VLOOKUP(A251,#REF!,42,0),"--")</f>
        <v>--</v>
      </c>
      <c r="S251" s="4" t="str">
        <f>IFERROR(VLOOKUP(A251,#REF!,41,0),"--")</f>
        <v>--</v>
      </c>
      <c r="T251" s="4" t="str">
        <f>IFERROR(VLOOKUP(A251,#REF!,42,0),"--")</f>
        <v>--</v>
      </c>
      <c r="U251" s="4" t="str">
        <f>IFERROR(VLOOKUP(A251,#REF!,41,0),"--")</f>
        <v>--</v>
      </c>
      <c r="V251" s="4" t="str">
        <f>IFERROR(VLOOKUP(A251,#REF!,42,0),"--")</f>
        <v>--</v>
      </c>
      <c r="W251" s="4" t="str">
        <f>IFERROR(VLOOKUP(A251,#REF!,41,0),"--")</f>
        <v>--</v>
      </c>
      <c r="X251" s="4" t="str">
        <f>IFERROR(VLOOKUP(A251,#REF!,42,0),"--")</f>
        <v>--</v>
      </c>
      <c r="Y251" s="4" t="str">
        <f>IFERROR(VLOOKUP(A251,#REF!,41,0),"--")</f>
        <v>--</v>
      </c>
      <c r="Z251" s="4" t="str">
        <f>IFERROR(VLOOKUP(A251,#REF!,42,0),"--")</f>
        <v>--</v>
      </c>
      <c r="AA251" s="4">
        <f t="shared" si="9"/>
        <v>0</v>
      </c>
      <c r="AB251" s="4">
        <f t="shared" si="10"/>
        <v>0</v>
      </c>
      <c r="AC251" s="8" t="str">
        <f>IFERROR(VLOOKUP(A251,January!$A:$AR,44,0),"--")</f>
        <v>--</v>
      </c>
      <c r="AD251" s="8" t="str">
        <f>IFERROR(VLOOKUP(A251,#REF!,44,0),"--")</f>
        <v>--</v>
      </c>
      <c r="AE251" s="8" t="str">
        <f>IFERROR(VLOOKUP(A251,#REF!,44,0),"--")</f>
        <v>--</v>
      </c>
      <c r="AF251" s="8" t="str">
        <f>IFERROR(VLOOKUP(A251,#REF!,44,0),"--")</f>
        <v>--</v>
      </c>
      <c r="AG251" s="8" t="str">
        <f>IFERROR(VLOOKUP(A251,#REF!,44,0),"--")</f>
        <v>--</v>
      </c>
      <c r="AH251" s="8" t="str">
        <f>IFERROR(VLOOKUP(A251,#REF!,44,0),"--")</f>
        <v>--</v>
      </c>
      <c r="AI251" s="8" t="str">
        <f>IFERROR(VLOOKUP(A251,#REF!,44,0),"--")</f>
        <v>--</v>
      </c>
      <c r="AJ251" s="8" t="str">
        <f>IFERROR(VLOOKUP(A251,#REF!,44,0),"--")</f>
        <v>--</v>
      </c>
      <c r="AK251" s="8" t="str">
        <f>IFERROR(VLOOKUP(A251,#REF!,44,0),"--")</f>
        <v>--</v>
      </c>
      <c r="AL251" s="8" t="str">
        <f>IFERROR(VLOOKUP(A251,#REF!,44,0),"--")</f>
        <v>--</v>
      </c>
      <c r="AM251" s="8" t="str">
        <f>IFERROR(VLOOKUP(A251,#REF!,44,0),"--")</f>
        <v>--</v>
      </c>
      <c r="AN251" s="8" t="str">
        <f>IFERROR(VLOOKUP(A251,#REF!,44,0),"--")</f>
        <v>--</v>
      </c>
      <c r="AO251" s="8">
        <f t="shared" si="11"/>
        <v>0</v>
      </c>
    </row>
    <row r="252" spans="1:41" x14ac:dyDescent="0.2">
      <c r="A252" s="4" t="s">
        <v>265</v>
      </c>
      <c r="B252" s="4" t="str">
        <f>IFERROR(VLOOKUP(A252,'Validation List'!$A:$O,10,0),"--")</f>
        <v>--</v>
      </c>
      <c r="C252" s="4" t="str">
        <f>IFERROR(VLOOKUP(A252,January!$A:$AS,41,0),"--")</f>
        <v>--</v>
      </c>
      <c r="D252" s="4" t="str">
        <f>IFERROR(VLOOKUP(A252,January!$A:$AS,42,0),"--")</f>
        <v>--</v>
      </c>
      <c r="E252" s="4" t="str">
        <f>IFERROR(VLOOKUP(A252,#REF!,41,0),"--")</f>
        <v>--</v>
      </c>
      <c r="F252" s="4" t="str">
        <f>IFERROR(VLOOKUP(A252,#REF!,42,0),"--")</f>
        <v>--</v>
      </c>
      <c r="G252" s="4" t="str">
        <f>IFERROR(VLOOKUP(A252,#REF!,41,0),"--")</f>
        <v>--</v>
      </c>
      <c r="H252" s="4" t="str">
        <f>IFERROR(VLOOKUP(A252,#REF!,42,0),"--")</f>
        <v>--</v>
      </c>
      <c r="I252" s="4" t="str">
        <f>IFERROR(VLOOKUP(A252,#REF!,41,0),"--")</f>
        <v>--</v>
      </c>
      <c r="J252" s="4" t="str">
        <f>IFERROR(VLOOKUP(A252,#REF!,42,0),"--")</f>
        <v>--</v>
      </c>
      <c r="K252" s="4" t="str">
        <f>IFERROR(VLOOKUP(A252,#REF!,41,0),"--")</f>
        <v>--</v>
      </c>
      <c r="L252" s="4" t="str">
        <f>IFERROR(VLOOKUP(A252,#REF!,42,0),"--")</f>
        <v>--</v>
      </c>
      <c r="M252" s="4" t="str">
        <f>IFERROR(VLOOKUP(A252,#REF!,41,0),"--")</f>
        <v>--</v>
      </c>
      <c r="N252" s="4" t="str">
        <f>IFERROR(VLOOKUP(A252,#REF!,42,0),"--")</f>
        <v>--</v>
      </c>
      <c r="O252" s="4" t="str">
        <f>IFERROR(VLOOKUP(A252,#REF!,41,0),"--")</f>
        <v>--</v>
      </c>
      <c r="P252" s="4" t="str">
        <f>IFERROR(VLOOKUP(A252,#REF!,42,0),"--")</f>
        <v>--</v>
      </c>
      <c r="Q252" s="4" t="str">
        <f>IFERROR(VLOOKUP(A252,#REF!,41,0),"--")</f>
        <v>--</v>
      </c>
      <c r="R252" s="4" t="str">
        <f>IFERROR(VLOOKUP(A252,#REF!,42,0),"--")</f>
        <v>--</v>
      </c>
      <c r="S252" s="4" t="str">
        <f>IFERROR(VLOOKUP(A252,#REF!,41,0),"--")</f>
        <v>--</v>
      </c>
      <c r="T252" s="4" t="str">
        <f>IFERROR(VLOOKUP(A252,#REF!,42,0),"--")</f>
        <v>--</v>
      </c>
      <c r="U252" s="4" t="str">
        <f>IFERROR(VLOOKUP(A252,#REF!,41,0),"--")</f>
        <v>--</v>
      </c>
      <c r="V252" s="4" t="str">
        <f>IFERROR(VLOOKUP(A252,#REF!,42,0),"--")</f>
        <v>--</v>
      </c>
      <c r="W252" s="4" t="str">
        <f>IFERROR(VLOOKUP(A252,#REF!,41,0),"--")</f>
        <v>--</v>
      </c>
      <c r="X252" s="4" t="str">
        <f>IFERROR(VLOOKUP(A252,#REF!,42,0),"--")</f>
        <v>--</v>
      </c>
      <c r="Y252" s="4" t="str">
        <f>IFERROR(VLOOKUP(A252,#REF!,41,0),"--")</f>
        <v>--</v>
      </c>
      <c r="Z252" s="4" t="str">
        <f>IFERROR(VLOOKUP(A252,#REF!,42,0),"--")</f>
        <v>--</v>
      </c>
      <c r="AA252" s="4">
        <f t="shared" si="9"/>
        <v>0</v>
      </c>
      <c r="AB252" s="4">
        <f t="shared" si="10"/>
        <v>0</v>
      </c>
      <c r="AC252" s="8" t="str">
        <f>IFERROR(VLOOKUP(A252,January!$A:$AR,44,0),"--")</f>
        <v>--</v>
      </c>
      <c r="AD252" s="8" t="str">
        <f>IFERROR(VLOOKUP(A252,#REF!,44,0),"--")</f>
        <v>--</v>
      </c>
      <c r="AE252" s="8" t="str">
        <f>IFERROR(VLOOKUP(A252,#REF!,44,0),"--")</f>
        <v>--</v>
      </c>
      <c r="AF252" s="8" t="str">
        <f>IFERROR(VLOOKUP(A252,#REF!,44,0),"--")</f>
        <v>--</v>
      </c>
      <c r="AG252" s="8" t="str">
        <f>IFERROR(VLOOKUP(A252,#REF!,44,0),"--")</f>
        <v>--</v>
      </c>
      <c r="AH252" s="8" t="str">
        <f>IFERROR(VLOOKUP(A252,#REF!,44,0),"--")</f>
        <v>--</v>
      </c>
      <c r="AI252" s="8" t="str">
        <f>IFERROR(VLOOKUP(A252,#REF!,44,0),"--")</f>
        <v>--</v>
      </c>
      <c r="AJ252" s="8" t="str">
        <f>IFERROR(VLOOKUP(A252,#REF!,44,0),"--")</f>
        <v>--</v>
      </c>
      <c r="AK252" s="8" t="str">
        <f>IFERROR(VLOOKUP(A252,#REF!,44,0),"--")</f>
        <v>--</v>
      </c>
      <c r="AL252" s="8" t="str">
        <f>IFERROR(VLOOKUP(A252,#REF!,44,0),"--")</f>
        <v>--</v>
      </c>
      <c r="AM252" s="8" t="str">
        <f>IFERROR(VLOOKUP(A252,#REF!,44,0),"--")</f>
        <v>--</v>
      </c>
      <c r="AN252" s="8" t="str">
        <f>IFERROR(VLOOKUP(A252,#REF!,44,0),"--")</f>
        <v>--</v>
      </c>
      <c r="AO252" s="8">
        <f t="shared" si="11"/>
        <v>0</v>
      </c>
    </row>
    <row r="253" spans="1:41" x14ac:dyDescent="0.2">
      <c r="A253" s="4" t="s">
        <v>266</v>
      </c>
      <c r="B253" s="4" t="str">
        <f>IFERROR(VLOOKUP(A253,'Validation List'!$A:$O,10,0),"--")</f>
        <v>--</v>
      </c>
      <c r="C253" s="4" t="str">
        <f>IFERROR(VLOOKUP(A253,January!$A:$AS,41,0),"--")</f>
        <v>--</v>
      </c>
      <c r="D253" s="4" t="str">
        <f>IFERROR(VLOOKUP(A253,January!$A:$AS,42,0),"--")</f>
        <v>--</v>
      </c>
      <c r="E253" s="4" t="str">
        <f>IFERROR(VLOOKUP(A253,#REF!,41,0),"--")</f>
        <v>--</v>
      </c>
      <c r="F253" s="4" t="str">
        <f>IFERROR(VLOOKUP(A253,#REF!,42,0),"--")</f>
        <v>--</v>
      </c>
      <c r="G253" s="4" t="str">
        <f>IFERROR(VLOOKUP(A253,#REF!,41,0),"--")</f>
        <v>--</v>
      </c>
      <c r="H253" s="4" t="str">
        <f>IFERROR(VLOOKUP(A253,#REF!,42,0),"--")</f>
        <v>--</v>
      </c>
      <c r="I253" s="4" t="str">
        <f>IFERROR(VLOOKUP(A253,#REF!,41,0),"--")</f>
        <v>--</v>
      </c>
      <c r="J253" s="4" t="str">
        <f>IFERROR(VLOOKUP(A253,#REF!,42,0),"--")</f>
        <v>--</v>
      </c>
      <c r="K253" s="4" t="str">
        <f>IFERROR(VLOOKUP(A253,#REF!,41,0),"--")</f>
        <v>--</v>
      </c>
      <c r="L253" s="4" t="str">
        <f>IFERROR(VLOOKUP(A253,#REF!,42,0),"--")</f>
        <v>--</v>
      </c>
      <c r="M253" s="4" t="str">
        <f>IFERROR(VLOOKUP(A253,#REF!,41,0),"--")</f>
        <v>--</v>
      </c>
      <c r="N253" s="4" t="str">
        <f>IFERROR(VLOOKUP(A253,#REF!,42,0),"--")</f>
        <v>--</v>
      </c>
      <c r="O253" s="4" t="str">
        <f>IFERROR(VLOOKUP(A253,#REF!,41,0),"--")</f>
        <v>--</v>
      </c>
      <c r="P253" s="4" t="str">
        <f>IFERROR(VLOOKUP(A253,#REF!,42,0),"--")</f>
        <v>--</v>
      </c>
      <c r="Q253" s="4" t="str">
        <f>IFERROR(VLOOKUP(A253,#REF!,41,0),"--")</f>
        <v>--</v>
      </c>
      <c r="R253" s="4" t="str">
        <f>IFERROR(VLOOKUP(A253,#REF!,42,0),"--")</f>
        <v>--</v>
      </c>
      <c r="S253" s="4" t="str">
        <f>IFERROR(VLOOKUP(A253,#REF!,41,0),"--")</f>
        <v>--</v>
      </c>
      <c r="T253" s="4" t="str">
        <f>IFERROR(VLOOKUP(A253,#REF!,42,0),"--")</f>
        <v>--</v>
      </c>
      <c r="U253" s="4" t="str">
        <f>IFERROR(VLOOKUP(A253,#REF!,41,0),"--")</f>
        <v>--</v>
      </c>
      <c r="V253" s="4" t="str">
        <f>IFERROR(VLOOKUP(A253,#REF!,42,0),"--")</f>
        <v>--</v>
      </c>
      <c r="W253" s="4" t="str">
        <f>IFERROR(VLOOKUP(A253,#REF!,41,0),"--")</f>
        <v>--</v>
      </c>
      <c r="X253" s="4" t="str">
        <f>IFERROR(VLOOKUP(A253,#REF!,42,0),"--")</f>
        <v>--</v>
      </c>
      <c r="Y253" s="4" t="str">
        <f>IFERROR(VLOOKUP(A253,#REF!,41,0),"--")</f>
        <v>--</v>
      </c>
      <c r="Z253" s="4" t="str">
        <f>IFERROR(VLOOKUP(A253,#REF!,42,0),"--")</f>
        <v>--</v>
      </c>
      <c r="AA253" s="4">
        <f t="shared" si="9"/>
        <v>0</v>
      </c>
      <c r="AB253" s="4">
        <f t="shared" si="10"/>
        <v>0</v>
      </c>
      <c r="AC253" s="8" t="str">
        <f>IFERROR(VLOOKUP(A253,January!$A:$AR,44,0),"--")</f>
        <v>--</v>
      </c>
      <c r="AD253" s="8" t="str">
        <f>IFERROR(VLOOKUP(A253,#REF!,44,0),"--")</f>
        <v>--</v>
      </c>
      <c r="AE253" s="8" t="str">
        <f>IFERROR(VLOOKUP(A253,#REF!,44,0),"--")</f>
        <v>--</v>
      </c>
      <c r="AF253" s="8" t="str">
        <f>IFERROR(VLOOKUP(A253,#REF!,44,0),"--")</f>
        <v>--</v>
      </c>
      <c r="AG253" s="8" t="str">
        <f>IFERROR(VLOOKUP(A253,#REF!,44,0),"--")</f>
        <v>--</v>
      </c>
      <c r="AH253" s="8" t="str">
        <f>IFERROR(VLOOKUP(A253,#REF!,44,0),"--")</f>
        <v>--</v>
      </c>
      <c r="AI253" s="8" t="str">
        <f>IFERROR(VLOOKUP(A253,#REF!,44,0),"--")</f>
        <v>--</v>
      </c>
      <c r="AJ253" s="8" t="str">
        <f>IFERROR(VLOOKUP(A253,#REF!,44,0),"--")</f>
        <v>--</v>
      </c>
      <c r="AK253" s="8" t="str">
        <f>IFERROR(VLOOKUP(A253,#REF!,44,0),"--")</f>
        <v>--</v>
      </c>
      <c r="AL253" s="8" t="str">
        <f>IFERROR(VLOOKUP(A253,#REF!,44,0),"--")</f>
        <v>--</v>
      </c>
      <c r="AM253" s="8" t="str">
        <f>IFERROR(VLOOKUP(A253,#REF!,44,0),"--")</f>
        <v>--</v>
      </c>
      <c r="AN253" s="8" t="str">
        <f>IFERROR(VLOOKUP(A253,#REF!,44,0),"--")</f>
        <v>--</v>
      </c>
      <c r="AO253" s="8">
        <f t="shared" si="11"/>
        <v>0</v>
      </c>
    </row>
    <row r="254" spans="1:41" x14ac:dyDescent="0.2">
      <c r="A254" s="4" t="s">
        <v>126</v>
      </c>
      <c r="B254" s="4" t="str">
        <f>IFERROR(VLOOKUP(A254,'Validation List'!$A:$O,10,0),"--")</f>
        <v>--</v>
      </c>
      <c r="C254" s="4" t="str">
        <f>IFERROR(VLOOKUP(A254,January!$A:$AS,41,0),"--")</f>
        <v>--</v>
      </c>
      <c r="D254" s="4" t="str">
        <f>IFERROR(VLOOKUP(A254,January!$A:$AS,42,0),"--")</f>
        <v>--</v>
      </c>
      <c r="E254" s="4" t="str">
        <f>IFERROR(VLOOKUP(A254,#REF!,41,0),"--")</f>
        <v>--</v>
      </c>
      <c r="F254" s="4" t="str">
        <f>IFERROR(VLOOKUP(A254,#REF!,42,0),"--")</f>
        <v>--</v>
      </c>
      <c r="G254" s="4" t="str">
        <f>IFERROR(VLOOKUP(A254,#REF!,41,0),"--")</f>
        <v>--</v>
      </c>
      <c r="H254" s="4" t="str">
        <f>IFERROR(VLOOKUP(A254,#REF!,42,0),"--")</f>
        <v>--</v>
      </c>
      <c r="I254" s="4" t="str">
        <f>IFERROR(VLOOKUP(A254,#REF!,41,0),"--")</f>
        <v>--</v>
      </c>
      <c r="J254" s="4" t="str">
        <f>IFERROR(VLOOKUP(A254,#REF!,42,0),"--")</f>
        <v>--</v>
      </c>
      <c r="K254" s="4" t="str">
        <f>IFERROR(VLOOKUP(A254,#REF!,41,0),"--")</f>
        <v>--</v>
      </c>
      <c r="L254" s="4" t="str">
        <f>IFERROR(VLOOKUP(A254,#REF!,42,0),"--")</f>
        <v>--</v>
      </c>
      <c r="M254" s="4" t="str">
        <f>IFERROR(VLOOKUP(A254,#REF!,41,0),"--")</f>
        <v>--</v>
      </c>
      <c r="N254" s="4" t="str">
        <f>IFERROR(VLOOKUP(A254,#REF!,42,0),"--")</f>
        <v>--</v>
      </c>
      <c r="O254" s="4" t="str">
        <f>IFERROR(VLOOKUP(A254,#REF!,41,0),"--")</f>
        <v>--</v>
      </c>
      <c r="P254" s="4" t="str">
        <f>IFERROR(VLOOKUP(A254,#REF!,42,0),"--")</f>
        <v>--</v>
      </c>
      <c r="Q254" s="4" t="str">
        <f>IFERROR(VLOOKUP(A254,#REF!,41,0),"--")</f>
        <v>--</v>
      </c>
      <c r="R254" s="4" t="str">
        <f>IFERROR(VLOOKUP(A254,#REF!,42,0),"--")</f>
        <v>--</v>
      </c>
      <c r="S254" s="4" t="str">
        <f>IFERROR(VLOOKUP(A254,#REF!,41,0),"--")</f>
        <v>--</v>
      </c>
      <c r="T254" s="4" t="str">
        <f>IFERROR(VLOOKUP(A254,#REF!,42,0),"--")</f>
        <v>--</v>
      </c>
      <c r="U254" s="4" t="str">
        <f>IFERROR(VLOOKUP(A254,#REF!,41,0),"--")</f>
        <v>--</v>
      </c>
      <c r="V254" s="4" t="str">
        <f>IFERROR(VLOOKUP(A254,#REF!,42,0),"--")</f>
        <v>--</v>
      </c>
      <c r="W254" s="4" t="str">
        <f>IFERROR(VLOOKUP(A254,#REF!,41,0),"--")</f>
        <v>--</v>
      </c>
      <c r="X254" s="4" t="str">
        <f>IFERROR(VLOOKUP(A254,#REF!,42,0),"--")</f>
        <v>--</v>
      </c>
      <c r="Y254" s="4" t="str">
        <f>IFERROR(VLOOKUP(A254,#REF!,41,0),"--")</f>
        <v>--</v>
      </c>
      <c r="Z254" s="4" t="str">
        <f>IFERROR(VLOOKUP(A254,#REF!,42,0),"--")</f>
        <v>--</v>
      </c>
      <c r="AA254" s="4">
        <f t="shared" si="9"/>
        <v>0</v>
      </c>
      <c r="AB254" s="4">
        <f t="shared" si="10"/>
        <v>0</v>
      </c>
      <c r="AC254" s="8" t="str">
        <f>IFERROR(VLOOKUP(A254,January!$A:$AR,44,0),"--")</f>
        <v>--</v>
      </c>
      <c r="AD254" s="8" t="str">
        <f>IFERROR(VLOOKUP(A254,#REF!,44,0),"--")</f>
        <v>--</v>
      </c>
      <c r="AE254" s="8" t="str">
        <f>IFERROR(VLOOKUP(A254,#REF!,44,0),"--")</f>
        <v>--</v>
      </c>
      <c r="AF254" s="8" t="str">
        <f>IFERROR(VLOOKUP(A254,#REF!,44,0),"--")</f>
        <v>--</v>
      </c>
      <c r="AG254" s="8" t="str">
        <f>IFERROR(VLOOKUP(A254,#REF!,44,0),"--")</f>
        <v>--</v>
      </c>
      <c r="AH254" s="8" t="str">
        <f>IFERROR(VLOOKUP(A254,#REF!,44,0),"--")</f>
        <v>--</v>
      </c>
      <c r="AI254" s="8" t="str">
        <f>IFERROR(VLOOKUP(A254,#REF!,44,0),"--")</f>
        <v>--</v>
      </c>
      <c r="AJ254" s="8" t="str">
        <f>IFERROR(VLOOKUP(A254,#REF!,44,0),"--")</f>
        <v>--</v>
      </c>
      <c r="AK254" s="8" t="str">
        <f>IFERROR(VLOOKUP(A254,#REF!,44,0),"--")</f>
        <v>--</v>
      </c>
      <c r="AL254" s="8" t="str">
        <f>IFERROR(VLOOKUP(A254,#REF!,44,0),"--")</f>
        <v>--</v>
      </c>
      <c r="AM254" s="8" t="str">
        <f>IFERROR(VLOOKUP(A254,#REF!,44,0),"--")</f>
        <v>--</v>
      </c>
      <c r="AN254" s="8" t="str">
        <f>IFERROR(VLOOKUP(A254,#REF!,44,0),"--")</f>
        <v>--</v>
      </c>
      <c r="AO254" s="8">
        <f t="shared" si="11"/>
        <v>0</v>
      </c>
    </row>
    <row r="255" spans="1:41" x14ac:dyDescent="0.2">
      <c r="A255" s="4" t="s">
        <v>24</v>
      </c>
      <c r="B255" s="4" t="str">
        <f>IFERROR(VLOOKUP(A255,'Validation List'!$A:$O,10,0),"--")</f>
        <v>--</v>
      </c>
      <c r="C255" s="4" t="str">
        <f>IFERROR(VLOOKUP(A255,January!$A:$AS,41,0),"--")</f>
        <v>--</v>
      </c>
      <c r="D255" s="4" t="str">
        <f>IFERROR(VLOOKUP(A255,January!$A:$AS,42,0),"--")</f>
        <v>--</v>
      </c>
      <c r="E255" s="4" t="str">
        <f>IFERROR(VLOOKUP(A255,#REF!,41,0),"--")</f>
        <v>--</v>
      </c>
      <c r="F255" s="4" t="str">
        <f>IFERROR(VLOOKUP(A255,#REF!,42,0),"--")</f>
        <v>--</v>
      </c>
      <c r="G255" s="4" t="str">
        <f>IFERROR(VLOOKUP(A255,#REF!,41,0),"--")</f>
        <v>--</v>
      </c>
      <c r="H255" s="4" t="str">
        <f>IFERROR(VLOOKUP(A255,#REF!,42,0),"--")</f>
        <v>--</v>
      </c>
      <c r="I255" s="4" t="str">
        <f>IFERROR(VLOOKUP(A255,#REF!,41,0),"--")</f>
        <v>--</v>
      </c>
      <c r="J255" s="4" t="str">
        <f>IFERROR(VLOOKUP(A255,#REF!,42,0),"--")</f>
        <v>--</v>
      </c>
      <c r="K255" s="4" t="str">
        <f>IFERROR(VLOOKUP(A255,#REF!,41,0),"--")</f>
        <v>--</v>
      </c>
      <c r="L255" s="4" t="str">
        <f>IFERROR(VLOOKUP(A255,#REF!,42,0),"--")</f>
        <v>--</v>
      </c>
      <c r="M255" s="4" t="str">
        <f>IFERROR(VLOOKUP(A255,#REF!,41,0),"--")</f>
        <v>--</v>
      </c>
      <c r="N255" s="4" t="str">
        <f>IFERROR(VLOOKUP(A255,#REF!,42,0),"--")</f>
        <v>--</v>
      </c>
      <c r="O255" s="4" t="str">
        <f>IFERROR(VLOOKUP(A255,#REF!,41,0),"--")</f>
        <v>--</v>
      </c>
      <c r="P255" s="4" t="str">
        <f>IFERROR(VLOOKUP(A255,#REF!,42,0),"--")</f>
        <v>--</v>
      </c>
      <c r="Q255" s="4" t="str">
        <f>IFERROR(VLOOKUP(A255,#REF!,41,0),"--")</f>
        <v>--</v>
      </c>
      <c r="R255" s="4" t="str">
        <f>IFERROR(VLOOKUP(A255,#REF!,42,0),"--")</f>
        <v>--</v>
      </c>
      <c r="S255" s="4" t="str">
        <f>IFERROR(VLOOKUP(A255,#REF!,41,0),"--")</f>
        <v>--</v>
      </c>
      <c r="T255" s="4" t="str">
        <f>IFERROR(VLOOKUP(A255,#REF!,42,0),"--")</f>
        <v>--</v>
      </c>
      <c r="U255" s="4" t="str">
        <f>IFERROR(VLOOKUP(A255,#REF!,41,0),"--")</f>
        <v>--</v>
      </c>
      <c r="V255" s="4" t="str">
        <f>IFERROR(VLOOKUP(A255,#REF!,42,0),"--")</f>
        <v>--</v>
      </c>
      <c r="W255" s="4" t="str">
        <f>IFERROR(VLOOKUP(A255,#REF!,41,0),"--")</f>
        <v>--</v>
      </c>
      <c r="X255" s="4" t="str">
        <f>IFERROR(VLOOKUP(A255,#REF!,42,0),"--")</f>
        <v>--</v>
      </c>
      <c r="Y255" s="4" t="str">
        <f>IFERROR(VLOOKUP(A255,#REF!,41,0),"--")</f>
        <v>--</v>
      </c>
      <c r="Z255" s="4" t="str">
        <f>IFERROR(VLOOKUP(A255,#REF!,42,0),"--")</f>
        <v>--</v>
      </c>
      <c r="AA255" s="4">
        <f t="shared" si="9"/>
        <v>0</v>
      </c>
      <c r="AB255" s="4">
        <f t="shared" si="10"/>
        <v>0</v>
      </c>
      <c r="AC255" s="8" t="str">
        <f>IFERROR(VLOOKUP(A255,January!$A:$AR,44,0),"--")</f>
        <v>--</v>
      </c>
      <c r="AD255" s="8" t="str">
        <f>IFERROR(VLOOKUP(A255,#REF!,44,0),"--")</f>
        <v>--</v>
      </c>
      <c r="AE255" s="8" t="str">
        <f>IFERROR(VLOOKUP(A255,#REF!,44,0),"--")</f>
        <v>--</v>
      </c>
      <c r="AF255" s="8" t="str">
        <f>IFERROR(VLOOKUP(A255,#REF!,44,0),"--")</f>
        <v>--</v>
      </c>
      <c r="AG255" s="8" t="str">
        <f>IFERROR(VLOOKUP(A255,#REF!,44,0),"--")</f>
        <v>--</v>
      </c>
      <c r="AH255" s="8" t="str">
        <f>IFERROR(VLOOKUP(A255,#REF!,44,0),"--")</f>
        <v>--</v>
      </c>
      <c r="AI255" s="8" t="str">
        <f>IFERROR(VLOOKUP(A255,#REF!,44,0),"--")</f>
        <v>--</v>
      </c>
      <c r="AJ255" s="8" t="str">
        <f>IFERROR(VLOOKUP(A255,#REF!,44,0),"--")</f>
        <v>--</v>
      </c>
      <c r="AK255" s="8" t="str">
        <f>IFERROR(VLOOKUP(A255,#REF!,44,0),"--")</f>
        <v>--</v>
      </c>
      <c r="AL255" s="8" t="str">
        <f>IFERROR(VLOOKUP(A255,#REF!,44,0),"--")</f>
        <v>--</v>
      </c>
      <c r="AM255" s="8" t="str">
        <f>IFERROR(VLOOKUP(A255,#REF!,44,0),"--")</f>
        <v>--</v>
      </c>
      <c r="AN255" s="8" t="str">
        <f>IFERROR(VLOOKUP(A255,#REF!,44,0),"--")</f>
        <v>--</v>
      </c>
      <c r="AO255" s="8">
        <f t="shared" si="11"/>
        <v>0</v>
      </c>
    </row>
    <row r="256" spans="1:41" x14ac:dyDescent="0.2">
      <c r="A256" s="4" t="s">
        <v>59</v>
      </c>
      <c r="B256" s="4" t="str">
        <f>IFERROR(VLOOKUP(A256,'Validation List'!$A:$O,10,0),"--")</f>
        <v>--</v>
      </c>
      <c r="C256" s="4" t="str">
        <f>IFERROR(VLOOKUP(A256,January!$A:$AS,41,0),"--")</f>
        <v>--</v>
      </c>
      <c r="D256" s="4" t="str">
        <f>IFERROR(VLOOKUP(A256,January!$A:$AS,42,0),"--")</f>
        <v>--</v>
      </c>
      <c r="E256" s="4" t="str">
        <f>IFERROR(VLOOKUP(A256,#REF!,41,0),"--")</f>
        <v>--</v>
      </c>
      <c r="F256" s="4" t="str">
        <f>IFERROR(VLOOKUP(A256,#REF!,42,0),"--")</f>
        <v>--</v>
      </c>
      <c r="G256" s="4" t="str">
        <f>IFERROR(VLOOKUP(A256,#REF!,41,0),"--")</f>
        <v>--</v>
      </c>
      <c r="H256" s="4" t="str">
        <f>IFERROR(VLOOKUP(A256,#REF!,42,0),"--")</f>
        <v>--</v>
      </c>
      <c r="I256" s="4" t="str">
        <f>IFERROR(VLOOKUP(A256,#REF!,41,0),"--")</f>
        <v>--</v>
      </c>
      <c r="J256" s="4" t="str">
        <f>IFERROR(VLOOKUP(A256,#REF!,42,0),"--")</f>
        <v>--</v>
      </c>
      <c r="K256" s="4" t="str">
        <f>IFERROR(VLOOKUP(A256,#REF!,41,0),"--")</f>
        <v>--</v>
      </c>
      <c r="L256" s="4" t="str">
        <f>IFERROR(VLOOKUP(A256,#REF!,42,0),"--")</f>
        <v>--</v>
      </c>
      <c r="M256" s="4" t="str">
        <f>IFERROR(VLOOKUP(A256,#REF!,41,0),"--")</f>
        <v>--</v>
      </c>
      <c r="N256" s="4" t="str">
        <f>IFERROR(VLOOKUP(A256,#REF!,42,0),"--")</f>
        <v>--</v>
      </c>
      <c r="O256" s="4" t="str">
        <f>IFERROR(VLOOKUP(A256,#REF!,41,0),"--")</f>
        <v>--</v>
      </c>
      <c r="P256" s="4" t="str">
        <f>IFERROR(VLOOKUP(A256,#REF!,42,0),"--")</f>
        <v>--</v>
      </c>
      <c r="Q256" s="4" t="str">
        <f>IFERROR(VLOOKUP(A256,#REF!,41,0),"--")</f>
        <v>--</v>
      </c>
      <c r="R256" s="4" t="str">
        <f>IFERROR(VLOOKUP(A256,#REF!,42,0),"--")</f>
        <v>--</v>
      </c>
      <c r="S256" s="4" t="str">
        <f>IFERROR(VLOOKUP(A256,#REF!,41,0),"--")</f>
        <v>--</v>
      </c>
      <c r="T256" s="4" t="str">
        <f>IFERROR(VLOOKUP(A256,#REF!,42,0),"--")</f>
        <v>--</v>
      </c>
      <c r="U256" s="4" t="str">
        <f>IFERROR(VLOOKUP(A256,#REF!,41,0),"--")</f>
        <v>--</v>
      </c>
      <c r="V256" s="4" t="str">
        <f>IFERROR(VLOOKUP(A256,#REF!,42,0),"--")</f>
        <v>--</v>
      </c>
      <c r="W256" s="4" t="str">
        <f>IFERROR(VLOOKUP(A256,#REF!,41,0),"--")</f>
        <v>--</v>
      </c>
      <c r="X256" s="4" t="str">
        <f>IFERROR(VLOOKUP(A256,#REF!,42,0),"--")</f>
        <v>--</v>
      </c>
      <c r="Y256" s="4" t="str">
        <f>IFERROR(VLOOKUP(A256,#REF!,41,0),"--")</f>
        <v>--</v>
      </c>
      <c r="Z256" s="4" t="str">
        <f>IFERROR(VLOOKUP(A256,#REF!,42,0),"--")</f>
        <v>--</v>
      </c>
      <c r="AA256" s="4">
        <f t="shared" si="9"/>
        <v>0</v>
      </c>
      <c r="AB256" s="4">
        <f t="shared" si="10"/>
        <v>0</v>
      </c>
      <c r="AC256" s="8" t="str">
        <f>IFERROR(VLOOKUP(A256,January!$A:$AR,44,0),"--")</f>
        <v>--</v>
      </c>
      <c r="AD256" s="8" t="str">
        <f>IFERROR(VLOOKUP(A256,#REF!,44,0),"--")</f>
        <v>--</v>
      </c>
      <c r="AE256" s="8" t="str">
        <f>IFERROR(VLOOKUP(A256,#REF!,44,0),"--")</f>
        <v>--</v>
      </c>
      <c r="AF256" s="8" t="str">
        <f>IFERROR(VLOOKUP(A256,#REF!,44,0),"--")</f>
        <v>--</v>
      </c>
      <c r="AG256" s="8" t="str">
        <f>IFERROR(VLOOKUP(A256,#REF!,44,0),"--")</f>
        <v>--</v>
      </c>
      <c r="AH256" s="8" t="str">
        <f>IFERROR(VLOOKUP(A256,#REF!,44,0),"--")</f>
        <v>--</v>
      </c>
      <c r="AI256" s="8" t="str">
        <f>IFERROR(VLOOKUP(A256,#REF!,44,0),"--")</f>
        <v>--</v>
      </c>
      <c r="AJ256" s="8" t="str">
        <f>IFERROR(VLOOKUP(A256,#REF!,44,0),"--")</f>
        <v>--</v>
      </c>
      <c r="AK256" s="8" t="str">
        <f>IFERROR(VLOOKUP(A256,#REF!,44,0),"--")</f>
        <v>--</v>
      </c>
      <c r="AL256" s="8" t="str">
        <f>IFERROR(VLOOKUP(A256,#REF!,44,0),"--")</f>
        <v>--</v>
      </c>
      <c r="AM256" s="8" t="str">
        <f>IFERROR(VLOOKUP(A256,#REF!,44,0),"--")</f>
        <v>--</v>
      </c>
      <c r="AN256" s="8" t="str">
        <f>IFERROR(VLOOKUP(A256,#REF!,44,0),"--")</f>
        <v>--</v>
      </c>
      <c r="AO256" s="8">
        <f t="shared" si="11"/>
        <v>0</v>
      </c>
    </row>
    <row r="257" spans="1:41" x14ac:dyDescent="0.2">
      <c r="A257" s="4" t="s">
        <v>267</v>
      </c>
      <c r="B257" s="4" t="str">
        <f>IFERROR(VLOOKUP(A257,'Validation List'!$A:$O,10,0),"--")</f>
        <v>--</v>
      </c>
      <c r="C257" s="4" t="str">
        <f>IFERROR(VLOOKUP(A257,January!$A:$AS,41,0),"--")</f>
        <v>--</v>
      </c>
      <c r="D257" s="4" t="str">
        <f>IFERROR(VLOOKUP(A257,January!$A:$AS,42,0),"--")</f>
        <v>--</v>
      </c>
      <c r="E257" s="4" t="str">
        <f>IFERROR(VLOOKUP(A257,#REF!,41,0),"--")</f>
        <v>--</v>
      </c>
      <c r="F257" s="4" t="str">
        <f>IFERROR(VLOOKUP(A257,#REF!,42,0),"--")</f>
        <v>--</v>
      </c>
      <c r="G257" s="4" t="str">
        <f>IFERROR(VLOOKUP(A257,#REF!,41,0),"--")</f>
        <v>--</v>
      </c>
      <c r="H257" s="4" t="str">
        <f>IFERROR(VLOOKUP(A257,#REF!,42,0),"--")</f>
        <v>--</v>
      </c>
      <c r="I257" s="4" t="str">
        <f>IFERROR(VLOOKUP(A257,#REF!,41,0),"--")</f>
        <v>--</v>
      </c>
      <c r="J257" s="4" t="str">
        <f>IFERROR(VLOOKUP(A257,#REF!,42,0),"--")</f>
        <v>--</v>
      </c>
      <c r="K257" s="4" t="str">
        <f>IFERROR(VLOOKUP(A257,#REF!,41,0),"--")</f>
        <v>--</v>
      </c>
      <c r="L257" s="4" t="str">
        <f>IFERROR(VLOOKUP(A257,#REF!,42,0),"--")</f>
        <v>--</v>
      </c>
      <c r="M257" s="4" t="str">
        <f>IFERROR(VLOOKUP(A257,#REF!,41,0),"--")</f>
        <v>--</v>
      </c>
      <c r="N257" s="4" t="str">
        <f>IFERROR(VLOOKUP(A257,#REF!,42,0),"--")</f>
        <v>--</v>
      </c>
      <c r="O257" s="4" t="str">
        <f>IFERROR(VLOOKUP(A257,#REF!,41,0),"--")</f>
        <v>--</v>
      </c>
      <c r="P257" s="4" t="str">
        <f>IFERROR(VLOOKUP(A257,#REF!,42,0),"--")</f>
        <v>--</v>
      </c>
      <c r="Q257" s="4" t="str">
        <f>IFERROR(VLOOKUP(A257,#REF!,41,0),"--")</f>
        <v>--</v>
      </c>
      <c r="R257" s="4" t="str">
        <f>IFERROR(VLOOKUP(A257,#REF!,42,0),"--")</f>
        <v>--</v>
      </c>
      <c r="S257" s="4" t="str">
        <f>IFERROR(VLOOKUP(A257,#REF!,41,0),"--")</f>
        <v>--</v>
      </c>
      <c r="T257" s="4" t="str">
        <f>IFERROR(VLOOKUP(A257,#REF!,42,0),"--")</f>
        <v>--</v>
      </c>
      <c r="U257" s="4" t="str">
        <f>IFERROR(VLOOKUP(A257,#REF!,41,0),"--")</f>
        <v>--</v>
      </c>
      <c r="V257" s="4" t="str">
        <f>IFERROR(VLOOKUP(A257,#REF!,42,0),"--")</f>
        <v>--</v>
      </c>
      <c r="W257" s="4" t="str">
        <f>IFERROR(VLOOKUP(A257,#REF!,41,0),"--")</f>
        <v>--</v>
      </c>
      <c r="X257" s="4" t="str">
        <f>IFERROR(VLOOKUP(A257,#REF!,42,0),"--")</f>
        <v>--</v>
      </c>
      <c r="Y257" s="4" t="str">
        <f>IFERROR(VLOOKUP(A257,#REF!,41,0),"--")</f>
        <v>--</v>
      </c>
      <c r="Z257" s="4" t="str">
        <f>IFERROR(VLOOKUP(A257,#REF!,42,0),"--")</f>
        <v>--</v>
      </c>
      <c r="AA257" s="4">
        <f t="shared" si="9"/>
        <v>0</v>
      </c>
      <c r="AB257" s="4">
        <f t="shared" si="10"/>
        <v>0</v>
      </c>
      <c r="AC257" s="8" t="str">
        <f>IFERROR(VLOOKUP(A257,January!$A:$AR,44,0),"--")</f>
        <v>--</v>
      </c>
      <c r="AD257" s="8" t="str">
        <f>IFERROR(VLOOKUP(A257,#REF!,44,0),"--")</f>
        <v>--</v>
      </c>
      <c r="AE257" s="8" t="str">
        <f>IFERROR(VLOOKUP(A257,#REF!,44,0),"--")</f>
        <v>--</v>
      </c>
      <c r="AF257" s="8" t="str">
        <f>IFERROR(VLOOKUP(A257,#REF!,44,0),"--")</f>
        <v>--</v>
      </c>
      <c r="AG257" s="8" t="str">
        <f>IFERROR(VLOOKUP(A257,#REF!,44,0),"--")</f>
        <v>--</v>
      </c>
      <c r="AH257" s="8" t="str">
        <f>IFERROR(VLOOKUP(A257,#REF!,44,0),"--")</f>
        <v>--</v>
      </c>
      <c r="AI257" s="8" t="str">
        <f>IFERROR(VLOOKUP(A257,#REF!,44,0),"--")</f>
        <v>--</v>
      </c>
      <c r="AJ257" s="8" t="str">
        <f>IFERROR(VLOOKUP(A257,#REF!,44,0),"--")</f>
        <v>--</v>
      </c>
      <c r="AK257" s="8" t="str">
        <f>IFERROR(VLOOKUP(A257,#REF!,44,0),"--")</f>
        <v>--</v>
      </c>
      <c r="AL257" s="8" t="str">
        <f>IFERROR(VLOOKUP(A257,#REF!,44,0),"--")</f>
        <v>--</v>
      </c>
      <c r="AM257" s="8" t="str">
        <f>IFERROR(VLOOKUP(A257,#REF!,44,0),"--")</f>
        <v>--</v>
      </c>
      <c r="AN257" s="8" t="str">
        <f>IFERROR(VLOOKUP(A257,#REF!,44,0),"--")</f>
        <v>--</v>
      </c>
      <c r="AO257" s="8">
        <f t="shared" si="11"/>
        <v>0</v>
      </c>
    </row>
    <row r="258" spans="1:41" x14ac:dyDescent="0.2">
      <c r="A258" s="4" t="s">
        <v>268</v>
      </c>
      <c r="B258" s="4" t="str">
        <f>IFERROR(VLOOKUP(A258,'Validation List'!$A:$O,10,0),"--")</f>
        <v>--</v>
      </c>
      <c r="C258" s="4" t="str">
        <f>IFERROR(VLOOKUP(A258,January!$A:$AS,41,0),"--")</f>
        <v>--</v>
      </c>
      <c r="D258" s="4" t="str">
        <f>IFERROR(VLOOKUP(A258,January!$A:$AS,42,0),"--")</f>
        <v>--</v>
      </c>
      <c r="E258" s="4" t="str">
        <f>IFERROR(VLOOKUP(A258,#REF!,41,0),"--")</f>
        <v>--</v>
      </c>
      <c r="F258" s="4" t="str">
        <f>IFERROR(VLOOKUP(A258,#REF!,42,0),"--")</f>
        <v>--</v>
      </c>
      <c r="G258" s="4" t="str">
        <f>IFERROR(VLOOKUP(A258,#REF!,41,0),"--")</f>
        <v>--</v>
      </c>
      <c r="H258" s="4" t="str">
        <f>IFERROR(VLOOKUP(A258,#REF!,42,0),"--")</f>
        <v>--</v>
      </c>
      <c r="I258" s="4" t="str">
        <f>IFERROR(VLOOKUP(A258,#REF!,41,0),"--")</f>
        <v>--</v>
      </c>
      <c r="J258" s="4" t="str">
        <f>IFERROR(VLOOKUP(A258,#REF!,42,0),"--")</f>
        <v>--</v>
      </c>
      <c r="K258" s="4" t="str">
        <f>IFERROR(VLOOKUP(A258,#REF!,41,0),"--")</f>
        <v>--</v>
      </c>
      <c r="L258" s="4" t="str">
        <f>IFERROR(VLOOKUP(A258,#REF!,42,0),"--")</f>
        <v>--</v>
      </c>
      <c r="M258" s="4" t="str">
        <f>IFERROR(VLOOKUP(A258,#REF!,41,0),"--")</f>
        <v>--</v>
      </c>
      <c r="N258" s="4" t="str">
        <f>IFERROR(VLOOKUP(A258,#REF!,42,0),"--")</f>
        <v>--</v>
      </c>
      <c r="O258" s="4" t="str">
        <f>IFERROR(VLOOKUP(A258,#REF!,41,0),"--")</f>
        <v>--</v>
      </c>
      <c r="P258" s="4" t="str">
        <f>IFERROR(VLOOKUP(A258,#REF!,42,0),"--")</f>
        <v>--</v>
      </c>
      <c r="Q258" s="4" t="str">
        <f>IFERROR(VLOOKUP(A258,#REF!,41,0),"--")</f>
        <v>--</v>
      </c>
      <c r="R258" s="4" t="str">
        <f>IFERROR(VLOOKUP(A258,#REF!,42,0),"--")</f>
        <v>--</v>
      </c>
      <c r="S258" s="4" t="str">
        <f>IFERROR(VLOOKUP(A258,#REF!,41,0),"--")</f>
        <v>--</v>
      </c>
      <c r="T258" s="4" t="str">
        <f>IFERROR(VLOOKUP(A258,#REF!,42,0),"--")</f>
        <v>--</v>
      </c>
      <c r="U258" s="4" t="str">
        <f>IFERROR(VLOOKUP(A258,#REF!,41,0),"--")</f>
        <v>--</v>
      </c>
      <c r="V258" s="4" t="str">
        <f>IFERROR(VLOOKUP(A258,#REF!,42,0),"--")</f>
        <v>--</v>
      </c>
      <c r="W258" s="4" t="str">
        <f>IFERROR(VLOOKUP(A258,#REF!,41,0),"--")</f>
        <v>--</v>
      </c>
      <c r="X258" s="4" t="str">
        <f>IFERROR(VLOOKUP(A258,#REF!,42,0),"--")</f>
        <v>--</v>
      </c>
      <c r="Y258" s="4" t="str">
        <f>IFERROR(VLOOKUP(A258,#REF!,41,0),"--")</f>
        <v>--</v>
      </c>
      <c r="Z258" s="4" t="str">
        <f>IFERROR(VLOOKUP(A258,#REF!,42,0),"--")</f>
        <v>--</v>
      </c>
      <c r="AA258" s="4">
        <f t="shared" si="9"/>
        <v>0</v>
      </c>
      <c r="AB258" s="4">
        <f t="shared" si="10"/>
        <v>0</v>
      </c>
      <c r="AC258" s="8" t="str">
        <f>IFERROR(VLOOKUP(A258,January!$A:$AR,44,0),"--")</f>
        <v>--</v>
      </c>
      <c r="AD258" s="8" t="str">
        <f>IFERROR(VLOOKUP(A258,#REF!,44,0),"--")</f>
        <v>--</v>
      </c>
      <c r="AE258" s="8" t="str">
        <f>IFERROR(VLOOKUP(A258,#REF!,44,0),"--")</f>
        <v>--</v>
      </c>
      <c r="AF258" s="8" t="str">
        <f>IFERROR(VLOOKUP(A258,#REF!,44,0),"--")</f>
        <v>--</v>
      </c>
      <c r="AG258" s="8" t="str">
        <f>IFERROR(VLOOKUP(A258,#REF!,44,0),"--")</f>
        <v>--</v>
      </c>
      <c r="AH258" s="8" t="str">
        <f>IFERROR(VLOOKUP(A258,#REF!,44,0),"--")</f>
        <v>--</v>
      </c>
      <c r="AI258" s="8" t="str">
        <f>IFERROR(VLOOKUP(A258,#REF!,44,0),"--")</f>
        <v>--</v>
      </c>
      <c r="AJ258" s="8" t="str">
        <f>IFERROR(VLOOKUP(A258,#REF!,44,0),"--")</f>
        <v>--</v>
      </c>
      <c r="AK258" s="8" t="str">
        <f>IFERROR(VLOOKUP(A258,#REF!,44,0),"--")</f>
        <v>--</v>
      </c>
      <c r="AL258" s="8" t="str">
        <f>IFERROR(VLOOKUP(A258,#REF!,44,0),"--")</f>
        <v>--</v>
      </c>
      <c r="AM258" s="8" t="str">
        <f>IFERROR(VLOOKUP(A258,#REF!,44,0),"--")</f>
        <v>--</v>
      </c>
      <c r="AN258" s="8" t="str">
        <f>IFERROR(VLOOKUP(A258,#REF!,44,0),"--")</f>
        <v>--</v>
      </c>
      <c r="AO258" s="8">
        <f t="shared" si="11"/>
        <v>0</v>
      </c>
    </row>
    <row r="259" spans="1:41" x14ac:dyDescent="0.2">
      <c r="A259" s="4" t="s">
        <v>269</v>
      </c>
      <c r="B259" s="4" t="str">
        <f>IFERROR(VLOOKUP(A259,'Validation List'!$A:$O,10,0),"--")</f>
        <v>--</v>
      </c>
      <c r="C259" s="4" t="str">
        <f>IFERROR(VLOOKUP(A259,January!$A:$AS,41,0),"--")</f>
        <v>--</v>
      </c>
      <c r="D259" s="4" t="str">
        <f>IFERROR(VLOOKUP(A259,January!$A:$AS,42,0),"--")</f>
        <v>--</v>
      </c>
      <c r="E259" s="4" t="str">
        <f>IFERROR(VLOOKUP(A259,#REF!,41,0),"--")</f>
        <v>--</v>
      </c>
      <c r="F259" s="4" t="str">
        <f>IFERROR(VLOOKUP(A259,#REF!,42,0),"--")</f>
        <v>--</v>
      </c>
      <c r="G259" s="4" t="str">
        <f>IFERROR(VLOOKUP(A259,#REF!,41,0),"--")</f>
        <v>--</v>
      </c>
      <c r="H259" s="4" t="str">
        <f>IFERROR(VLOOKUP(A259,#REF!,42,0),"--")</f>
        <v>--</v>
      </c>
      <c r="I259" s="4" t="str">
        <f>IFERROR(VLOOKUP(A259,#REF!,41,0),"--")</f>
        <v>--</v>
      </c>
      <c r="J259" s="4" t="str">
        <f>IFERROR(VLOOKUP(A259,#REF!,42,0),"--")</f>
        <v>--</v>
      </c>
      <c r="K259" s="4" t="str">
        <f>IFERROR(VLOOKUP(A259,#REF!,41,0),"--")</f>
        <v>--</v>
      </c>
      <c r="L259" s="4" t="str">
        <f>IFERROR(VLOOKUP(A259,#REF!,42,0),"--")</f>
        <v>--</v>
      </c>
      <c r="M259" s="4" t="str">
        <f>IFERROR(VLOOKUP(A259,#REF!,41,0),"--")</f>
        <v>--</v>
      </c>
      <c r="N259" s="4" t="str">
        <f>IFERROR(VLOOKUP(A259,#REF!,42,0),"--")</f>
        <v>--</v>
      </c>
      <c r="O259" s="4" t="str">
        <f>IFERROR(VLOOKUP(A259,#REF!,41,0),"--")</f>
        <v>--</v>
      </c>
      <c r="P259" s="4" t="str">
        <f>IFERROR(VLOOKUP(A259,#REF!,42,0),"--")</f>
        <v>--</v>
      </c>
      <c r="Q259" s="4" t="str">
        <f>IFERROR(VLOOKUP(A259,#REF!,41,0),"--")</f>
        <v>--</v>
      </c>
      <c r="R259" s="4" t="str">
        <f>IFERROR(VLOOKUP(A259,#REF!,42,0),"--")</f>
        <v>--</v>
      </c>
      <c r="S259" s="4" t="str">
        <f>IFERROR(VLOOKUP(A259,#REF!,41,0),"--")</f>
        <v>--</v>
      </c>
      <c r="T259" s="4" t="str">
        <f>IFERROR(VLOOKUP(A259,#REF!,42,0),"--")</f>
        <v>--</v>
      </c>
      <c r="U259" s="4" t="str">
        <f>IFERROR(VLOOKUP(A259,#REF!,41,0),"--")</f>
        <v>--</v>
      </c>
      <c r="V259" s="4" t="str">
        <f>IFERROR(VLOOKUP(A259,#REF!,42,0),"--")</f>
        <v>--</v>
      </c>
      <c r="W259" s="4" t="str">
        <f>IFERROR(VLOOKUP(A259,#REF!,41,0),"--")</f>
        <v>--</v>
      </c>
      <c r="X259" s="4" t="str">
        <f>IFERROR(VLOOKUP(A259,#REF!,42,0),"--")</f>
        <v>--</v>
      </c>
      <c r="Y259" s="4" t="str">
        <f>IFERROR(VLOOKUP(A259,#REF!,41,0),"--")</f>
        <v>--</v>
      </c>
      <c r="Z259" s="4" t="str">
        <f>IFERROR(VLOOKUP(A259,#REF!,42,0),"--")</f>
        <v>--</v>
      </c>
      <c r="AA259" s="4">
        <f t="shared" si="9"/>
        <v>0</v>
      </c>
      <c r="AB259" s="4">
        <f t="shared" si="10"/>
        <v>0</v>
      </c>
      <c r="AC259" s="8" t="str">
        <f>IFERROR(VLOOKUP(A259,January!$A:$AR,44,0),"--")</f>
        <v>--</v>
      </c>
      <c r="AD259" s="8" t="str">
        <f>IFERROR(VLOOKUP(A259,#REF!,44,0),"--")</f>
        <v>--</v>
      </c>
      <c r="AE259" s="8" t="str">
        <f>IFERROR(VLOOKUP(A259,#REF!,44,0),"--")</f>
        <v>--</v>
      </c>
      <c r="AF259" s="8" t="str">
        <f>IFERROR(VLOOKUP(A259,#REF!,44,0),"--")</f>
        <v>--</v>
      </c>
      <c r="AG259" s="8" t="str">
        <f>IFERROR(VLOOKUP(A259,#REF!,44,0),"--")</f>
        <v>--</v>
      </c>
      <c r="AH259" s="8" t="str">
        <f>IFERROR(VLOOKUP(A259,#REF!,44,0),"--")</f>
        <v>--</v>
      </c>
      <c r="AI259" s="8" t="str">
        <f>IFERROR(VLOOKUP(A259,#REF!,44,0),"--")</f>
        <v>--</v>
      </c>
      <c r="AJ259" s="8" t="str">
        <f>IFERROR(VLOOKUP(A259,#REF!,44,0),"--")</f>
        <v>--</v>
      </c>
      <c r="AK259" s="8" t="str">
        <f>IFERROR(VLOOKUP(A259,#REF!,44,0),"--")</f>
        <v>--</v>
      </c>
      <c r="AL259" s="8" t="str">
        <f>IFERROR(VLOOKUP(A259,#REF!,44,0),"--")</f>
        <v>--</v>
      </c>
      <c r="AM259" s="8" t="str">
        <f>IFERROR(VLOOKUP(A259,#REF!,44,0),"--")</f>
        <v>--</v>
      </c>
      <c r="AN259" s="8" t="str">
        <f>IFERROR(VLOOKUP(A259,#REF!,44,0),"--")</f>
        <v>--</v>
      </c>
      <c r="AO259" s="8">
        <f t="shared" si="11"/>
        <v>0</v>
      </c>
    </row>
    <row r="260" spans="1:41" x14ac:dyDescent="0.2">
      <c r="A260" s="4" t="s">
        <v>249</v>
      </c>
      <c r="B260" s="4" t="str">
        <f>IFERROR(VLOOKUP(A260,'Validation List'!$A:$O,10,0),"--")</f>
        <v>--</v>
      </c>
      <c r="C260" s="4" t="str">
        <f>IFERROR(VLOOKUP(A260,January!$A:$AS,41,0),"--")</f>
        <v>--</v>
      </c>
      <c r="D260" s="4" t="str">
        <f>IFERROR(VLOOKUP(A260,January!$A:$AS,42,0),"--")</f>
        <v>--</v>
      </c>
      <c r="E260" s="4" t="str">
        <f>IFERROR(VLOOKUP(A260,#REF!,41,0),"--")</f>
        <v>--</v>
      </c>
      <c r="F260" s="4" t="str">
        <f>IFERROR(VLOOKUP(A260,#REF!,42,0),"--")</f>
        <v>--</v>
      </c>
      <c r="G260" s="4" t="str">
        <f>IFERROR(VLOOKUP(A260,#REF!,41,0),"--")</f>
        <v>--</v>
      </c>
      <c r="H260" s="4" t="str">
        <f>IFERROR(VLOOKUP(A260,#REF!,42,0),"--")</f>
        <v>--</v>
      </c>
      <c r="I260" s="4" t="str">
        <f>IFERROR(VLOOKUP(A260,#REF!,41,0),"--")</f>
        <v>--</v>
      </c>
      <c r="J260" s="4" t="str">
        <f>IFERROR(VLOOKUP(A260,#REF!,42,0),"--")</f>
        <v>--</v>
      </c>
      <c r="K260" s="4" t="str">
        <f>IFERROR(VLOOKUP(A260,#REF!,41,0),"--")</f>
        <v>--</v>
      </c>
      <c r="L260" s="4" t="str">
        <f>IFERROR(VLOOKUP(A260,#REF!,42,0),"--")</f>
        <v>--</v>
      </c>
      <c r="M260" s="4" t="str">
        <f>IFERROR(VLOOKUP(A260,#REF!,41,0),"--")</f>
        <v>--</v>
      </c>
      <c r="N260" s="4" t="str">
        <f>IFERROR(VLOOKUP(A260,#REF!,42,0),"--")</f>
        <v>--</v>
      </c>
      <c r="O260" s="4" t="str">
        <f>IFERROR(VLOOKUP(A260,#REF!,41,0),"--")</f>
        <v>--</v>
      </c>
      <c r="P260" s="4" t="str">
        <f>IFERROR(VLOOKUP(A260,#REF!,42,0),"--")</f>
        <v>--</v>
      </c>
      <c r="Q260" s="4" t="str">
        <f>IFERROR(VLOOKUP(A260,#REF!,41,0),"--")</f>
        <v>--</v>
      </c>
      <c r="R260" s="4" t="str">
        <f>IFERROR(VLOOKUP(A260,#REF!,42,0),"--")</f>
        <v>--</v>
      </c>
      <c r="S260" s="4" t="str">
        <f>IFERROR(VLOOKUP(A260,#REF!,41,0),"--")</f>
        <v>--</v>
      </c>
      <c r="T260" s="4" t="str">
        <f>IFERROR(VLOOKUP(A260,#REF!,42,0),"--")</f>
        <v>--</v>
      </c>
      <c r="U260" s="4" t="str">
        <f>IFERROR(VLOOKUP(A260,#REF!,41,0),"--")</f>
        <v>--</v>
      </c>
      <c r="V260" s="4" t="str">
        <f>IFERROR(VLOOKUP(A260,#REF!,42,0),"--")</f>
        <v>--</v>
      </c>
      <c r="W260" s="4" t="str">
        <f>IFERROR(VLOOKUP(A260,#REF!,41,0),"--")</f>
        <v>--</v>
      </c>
      <c r="X260" s="4" t="str">
        <f>IFERROR(VLOOKUP(A260,#REF!,42,0),"--")</f>
        <v>--</v>
      </c>
      <c r="Y260" s="4" t="str">
        <f>IFERROR(VLOOKUP(A260,#REF!,41,0),"--")</f>
        <v>--</v>
      </c>
      <c r="Z260" s="4" t="str">
        <f>IFERROR(VLOOKUP(A260,#REF!,42,0),"--")</f>
        <v>--</v>
      </c>
      <c r="AA260" s="4">
        <f t="shared" si="9"/>
        <v>0</v>
      </c>
      <c r="AB260" s="4">
        <f t="shared" si="10"/>
        <v>0</v>
      </c>
      <c r="AC260" s="8" t="str">
        <f>IFERROR(VLOOKUP(A260,January!$A:$AR,44,0),"--")</f>
        <v>--</v>
      </c>
      <c r="AD260" s="8" t="str">
        <f>IFERROR(VLOOKUP(A260,#REF!,44,0),"--")</f>
        <v>--</v>
      </c>
      <c r="AE260" s="8" t="str">
        <f>IFERROR(VLOOKUP(A260,#REF!,44,0),"--")</f>
        <v>--</v>
      </c>
      <c r="AF260" s="8" t="str">
        <f>IFERROR(VLOOKUP(A260,#REF!,44,0),"--")</f>
        <v>--</v>
      </c>
      <c r="AG260" s="8" t="str">
        <f>IFERROR(VLOOKUP(A260,#REF!,44,0),"--")</f>
        <v>--</v>
      </c>
      <c r="AH260" s="8" t="str">
        <f>IFERROR(VLOOKUP(A260,#REF!,44,0),"--")</f>
        <v>--</v>
      </c>
      <c r="AI260" s="8" t="str">
        <f>IFERROR(VLOOKUP(A260,#REF!,44,0),"--")</f>
        <v>--</v>
      </c>
      <c r="AJ260" s="8" t="str">
        <f>IFERROR(VLOOKUP(A260,#REF!,44,0),"--")</f>
        <v>--</v>
      </c>
      <c r="AK260" s="8" t="str">
        <f>IFERROR(VLOOKUP(A260,#REF!,44,0),"--")</f>
        <v>--</v>
      </c>
      <c r="AL260" s="8" t="str">
        <f>IFERROR(VLOOKUP(A260,#REF!,44,0),"--")</f>
        <v>--</v>
      </c>
      <c r="AM260" s="8" t="str">
        <f>IFERROR(VLOOKUP(A260,#REF!,44,0),"--")</f>
        <v>--</v>
      </c>
      <c r="AN260" s="8" t="str">
        <f>IFERROR(VLOOKUP(A260,#REF!,44,0),"--")</f>
        <v>--</v>
      </c>
      <c r="AO260" s="8">
        <f t="shared" si="11"/>
        <v>0</v>
      </c>
    </row>
    <row r="261" spans="1:41" x14ac:dyDescent="0.2">
      <c r="A261" s="4" t="s">
        <v>209</v>
      </c>
      <c r="B261" s="4" t="str">
        <f>IFERROR(VLOOKUP(A261,'Validation List'!$A:$O,10,0),"--")</f>
        <v>--</v>
      </c>
      <c r="C261" s="4" t="str">
        <f>IFERROR(VLOOKUP(A261,January!$A:$AS,41,0),"--")</f>
        <v>--</v>
      </c>
      <c r="D261" s="4" t="str">
        <f>IFERROR(VLOOKUP(A261,January!$A:$AS,42,0),"--")</f>
        <v>--</v>
      </c>
      <c r="E261" s="4" t="str">
        <f>IFERROR(VLOOKUP(A261,#REF!,41,0),"--")</f>
        <v>--</v>
      </c>
      <c r="F261" s="4" t="str">
        <f>IFERROR(VLOOKUP(A261,#REF!,42,0),"--")</f>
        <v>--</v>
      </c>
      <c r="G261" s="4" t="str">
        <f>IFERROR(VLOOKUP(A261,#REF!,41,0),"--")</f>
        <v>--</v>
      </c>
      <c r="H261" s="4" t="str">
        <f>IFERROR(VLOOKUP(A261,#REF!,42,0),"--")</f>
        <v>--</v>
      </c>
      <c r="I261" s="4" t="str">
        <f>IFERROR(VLOOKUP(A261,#REF!,41,0),"--")</f>
        <v>--</v>
      </c>
      <c r="J261" s="4" t="str">
        <f>IFERROR(VLOOKUP(A261,#REF!,42,0),"--")</f>
        <v>--</v>
      </c>
      <c r="K261" s="4" t="str">
        <f>IFERROR(VLOOKUP(A261,#REF!,41,0),"--")</f>
        <v>--</v>
      </c>
      <c r="L261" s="4" t="str">
        <f>IFERROR(VLOOKUP(A261,#REF!,42,0),"--")</f>
        <v>--</v>
      </c>
      <c r="M261" s="4" t="str">
        <f>IFERROR(VLOOKUP(A261,#REF!,41,0),"--")</f>
        <v>--</v>
      </c>
      <c r="N261" s="4" t="str">
        <f>IFERROR(VLOOKUP(A261,#REF!,42,0),"--")</f>
        <v>--</v>
      </c>
      <c r="O261" s="4" t="str">
        <f>IFERROR(VLOOKUP(A261,#REF!,41,0),"--")</f>
        <v>--</v>
      </c>
      <c r="P261" s="4" t="str">
        <f>IFERROR(VLOOKUP(A261,#REF!,42,0),"--")</f>
        <v>--</v>
      </c>
      <c r="Q261" s="4" t="str">
        <f>IFERROR(VLOOKUP(A261,#REF!,41,0),"--")</f>
        <v>--</v>
      </c>
      <c r="R261" s="4" t="str">
        <f>IFERROR(VLOOKUP(A261,#REF!,42,0),"--")</f>
        <v>--</v>
      </c>
      <c r="S261" s="4" t="str">
        <f>IFERROR(VLOOKUP(A261,#REF!,41,0),"--")</f>
        <v>--</v>
      </c>
      <c r="T261" s="4" t="str">
        <f>IFERROR(VLOOKUP(A261,#REF!,42,0),"--")</f>
        <v>--</v>
      </c>
      <c r="U261" s="4" t="str">
        <f>IFERROR(VLOOKUP(A261,#REF!,41,0),"--")</f>
        <v>--</v>
      </c>
      <c r="V261" s="4" t="str">
        <f>IFERROR(VLOOKUP(A261,#REF!,42,0),"--")</f>
        <v>--</v>
      </c>
      <c r="W261" s="4" t="str">
        <f>IFERROR(VLOOKUP(A261,#REF!,41,0),"--")</f>
        <v>--</v>
      </c>
      <c r="X261" s="4" t="str">
        <f>IFERROR(VLOOKUP(A261,#REF!,42,0),"--")</f>
        <v>--</v>
      </c>
      <c r="Y261" s="4" t="str">
        <f>IFERROR(VLOOKUP(A261,#REF!,41,0),"--")</f>
        <v>--</v>
      </c>
      <c r="Z261" s="4" t="str">
        <f>IFERROR(VLOOKUP(A261,#REF!,42,0),"--")</f>
        <v>--</v>
      </c>
      <c r="AA261" s="4">
        <f t="shared" si="9"/>
        <v>0</v>
      </c>
      <c r="AB261" s="4">
        <f t="shared" si="10"/>
        <v>0</v>
      </c>
      <c r="AC261" s="8" t="str">
        <f>IFERROR(VLOOKUP(A261,January!$A:$AR,44,0),"--")</f>
        <v>--</v>
      </c>
      <c r="AD261" s="8" t="str">
        <f>IFERROR(VLOOKUP(A261,#REF!,44,0),"--")</f>
        <v>--</v>
      </c>
      <c r="AE261" s="8" t="str">
        <f>IFERROR(VLOOKUP(A261,#REF!,44,0),"--")</f>
        <v>--</v>
      </c>
      <c r="AF261" s="8" t="str">
        <f>IFERROR(VLOOKUP(A261,#REF!,44,0),"--")</f>
        <v>--</v>
      </c>
      <c r="AG261" s="8" t="str">
        <f>IFERROR(VLOOKUP(A261,#REF!,44,0),"--")</f>
        <v>--</v>
      </c>
      <c r="AH261" s="8" t="str">
        <f>IFERROR(VLOOKUP(A261,#REF!,44,0),"--")</f>
        <v>--</v>
      </c>
      <c r="AI261" s="8" t="str">
        <f>IFERROR(VLOOKUP(A261,#REF!,44,0),"--")</f>
        <v>--</v>
      </c>
      <c r="AJ261" s="8" t="str">
        <f>IFERROR(VLOOKUP(A261,#REF!,44,0),"--")</f>
        <v>--</v>
      </c>
      <c r="AK261" s="8" t="str">
        <f>IFERROR(VLOOKUP(A261,#REF!,44,0),"--")</f>
        <v>--</v>
      </c>
      <c r="AL261" s="8" t="str">
        <f>IFERROR(VLOOKUP(A261,#REF!,44,0),"--")</f>
        <v>--</v>
      </c>
      <c r="AM261" s="8" t="str">
        <f>IFERROR(VLOOKUP(A261,#REF!,44,0),"--")</f>
        <v>--</v>
      </c>
      <c r="AN261" s="8" t="str">
        <f>IFERROR(VLOOKUP(A261,#REF!,44,0),"--")</f>
        <v>--</v>
      </c>
      <c r="AO261" s="8">
        <f t="shared" si="11"/>
        <v>0</v>
      </c>
    </row>
    <row r="262" spans="1:41" x14ac:dyDescent="0.2">
      <c r="A262" s="4" t="s">
        <v>270</v>
      </c>
      <c r="B262" s="4" t="str">
        <f>IFERROR(VLOOKUP(A262,'Validation List'!$A:$O,10,0),"--")</f>
        <v>--</v>
      </c>
      <c r="C262" s="4" t="str">
        <f>IFERROR(VLOOKUP(A262,January!$A:$AS,41,0),"--")</f>
        <v>--</v>
      </c>
      <c r="D262" s="4" t="str">
        <f>IFERROR(VLOOKUP(A262,January!$A:$AS,42,0),"--")</f>
        <v>--</v>
      </c>
      <c r="E262" s="4" t="str">
        <f>IFERROR(VLOOKUP(A262,#REF!,41,0),"--")</f>
        <v>--</v>
      </c>
      <c r="F262" s="4" t="str">
        <f>IFERROR(VLOOKUP(A262,#REF!,42,0),"--")</f>
        <v>--</v>
      </c>
      <c r="G262" s="4" t="str">
        <f>IFERROR(VLOOKUP(A262,#REF!,41,0),"--")</f>
        <v>--</v>
      </c>
      <c r="H262" s="4" t="str">
        <f>IFERROR(VLOOKUP(A262,#REF!,42,0),"--")</f>
        <v>--</v>
      </c>
      <c r="I262" s="4" t="str">
        <f>IFERROR(VLOOKUP(A262,#REF!,41,0),"--")</f>
        <v>--</v>
      </c>
      <c r="J262" s="4" t="str">
        <f>IFERROR(VLOOKUP(A262,#REF!,42,0),"--")</f>
        <v>--</v>
      </c>
      <c r="K262" s="4" t="str">
        <f>IFERROR(VLOOKUP(A262,#REF!,41,0),"--")</f>
        <v>--</v>
      </c>
      <c r="L262" s="4" t="str">
        <f>IFERROR(VLOOKUP(A262,#REF!,42,0),"--")</f>
        <v>--</v>
      </c>
      <c r="M262" s="4" t="str">
        <f>IFERROR(VLOOKUP(A262,#REF!,41,0),"--")</f>
        <v>--</v>
      </c>
      <c r="N262" s="4" t="str">
        <f>IFERROR(VLOOKUP(A262,#REF!,42,0),"--")</f>
        <v>--</v>
      </c>
      <c r="O262" s="4" t="str">
        <f>IFERROR(VLOOKUP(A262,#REF!,41,0),"--")</f>
        <v>--</v>
      </c>
      <c r="P262" s="4" t="str">
        <f>IFERROR(VLOOKUP(A262,#REF!,42,0),"--")</f>
        <v>--</v>
      </c>
      <c r="Q262" s="4" t="str">
        <f>IFERROR(VLOOKUP(A262,#REF!,41,0),"--")</f>
        <v>--</v>
      </c>
      <c r="R262" s="4" t="str">
        <f>IFERROR(VLOOKUP(A262,#REF!,42,0),"--")</f>
        <v>--</v>
      </c>
      <c r="S262" s="4" t="str">
        <f>IFERROR(VLOOKUP(A262,#REF!,41,0),"--")</f>
        <v>--</v>
      </c>
      <c r="T262" s="4" t="str">
        <f>IFERROR(VLOOKUP(A262,#REF!,42,0),"--")</f>
        <v>--</v>
      </c>
      <c r="U262" s="4" t="str">
        <f>IFERROR(VLOOKUP(A262,#REF!,41,0),"--")</f>
        <v>--</v>
      </c>
      <c r="V262" s="4" t="str">
        <f>IFERROR(VLOOKUP(A262,#REF!,42,0),"--")</f>
        <v>--</v>
      </c>
      <c r="W262" s="4" t="str">
        <f>IFERROR(VLOOKUP(A262,#REF!,41,0),"--")</f>
        <v>--</v>
      </c>
      <c r="X262" s="4" t="str">
        <f>IFERROR(VLOOKUP(A262,#REF!,42,0),"--")</f>
        <v>--</v>
      </c>
      <c r="Y262" s="4" t="str">
        <f>IFERROR(VLOOKUP(A262,#REF!,41,0),"--")</f>
        <v>--</v>
      </c>
      <c r="Z262" s="4" t="str">
        <f>IFERROR(VLOOKUP(A262,#REF!,42,0),"--")</f>
        <v>--</v>
      </c>
      <c r="AA262" s="4">
        <f t="shared" ref="AA262:AA325" si="12">SUM(C262,E262,G262,I262,K262,M262,O262,Q262,S262,U262,W262,Y262)</f>
        <v>0</v>
      </c>
      <c r="AB262" s="4">
        <f t="shared" ref="AB262:AB325" si="13">SUM(D262,F262,H262,J262,L262,N262,P262,R262,T262,V262,X262,Z262)</f>
        <v>0</v>
      </c>
      <c r="AC262" s="8" t="str">
        <f>IFERROR(VLOOKUP(A262,January!$A:$AR,44,0),"--")</f>
        <v>--</v>
      </c>
      <c r="AD262" s="8" t="str">
        <f>IFERROR(VLOOKUP(A262,#REF!,44,0),"--")</f>
        <v>--</v>
      </c>
      <c r="AE262" s="8" t="str">
        <f>IFERROR(VLOOKUP(A262,#REF!,44,0),"--")</f>
        <v>--</v>
      </c>
      <c r="AF262" s="8" t="str">
        <f>IFERROR(VLOOKUP(A262,#REF!,44,0),"--")</f>
        <v>--</v>
      </c>
      <c r="AG262" s="8" t="str">
        <f>IFERROR(VLOOKUP(A262,#REF!,44,0),"--")</f>
        <v>--</v>
      </c>
      <c r="AH262" s="8" t="str">
        <f>IFERROR(VLOOKUP(A262,#REF!,44,0),"--")</f>
        <v>--</v>
      </c>
      <c r="AI262" s="8" t="str">
        <f>IFERROR(VLOOKUP(A262,#REF!,44,0),"--")</f>
        <v>--</v>
      </c>
      <c r="AJ262" s="8" t="str">
        <f>IFERROR(VLOOKUP(A262,#REF!,44,0),"--")</f>
        <v>--</v>
      </c>
      <c r="AK262" s="8" t="str">
        <f>IFERROR(VLOOKUP(A262,#REF!,44,0),"--")</f>
        <v>--</v>
      </c>
      <c r="AL262" s="8" t="str">
        <f>IFERROR(VLOOKUP(A262,#REF!,44,0),"--")</f>
        <v>--</v>
      </c>
      <c r="AM262" s="8" t="str">
        <f>IFERROR(VLOOKUP(A262,#REF!,44,0),"--")</f>
        <v>--</v>
      </c>
      <c r="AN262" s="8" t="str">
        <f>IFERROR(VLOOKUP(A262,#REF!,44,0),"--")</f>
        <v>--</v>
      </c>
      <c r="AO262" s="8">
        <f t="shared" ref="AO262:AO325" si="14">SUM(AC262:AN262)</f>
        <v>0</v>
      </c>
    </row>
    <row r="263" spans="1:41" x14ac:dyDescent="0.2">
      <c r="A263" s="4" t="s">
        <v>271</v>
      </c>
      <c r="B263" s="4" t="str">
        <f>IFERROR(VLOOKUP(A263,'Validation List'!$A:$O,10,0),"--")</f>
        <v>--</v>
      </c>
      <c r="C263" s="4" t="str">
        <f>IFERROR(VLOOKUP(A263,January!$A:$AS,41,0),"--")</f>
        <v>--</v>
      </c>
      <c r="D263" s="4" t="str">
        <f>IFERROR(VLOOKUP(A263,January!$A:$AS,42,0),"--")</f>
        <v>--</v>
      </c>
      <c r="E263" s="4" t="str">
        <f>IFERROR(VLOOKUP(A263,#REF!,41,0),"--")</f>
        <v>--</v>
      </c>
      <c r="F263" s="4" t="str">
        <f>IFERROR(VLOOKUP(A263,#REF!,42,0),"--")</f>
        <v>--</v>
      </c>
      <c r="G263" s="4" t="str">
        <f>IFERROR(VLOOKUP(A263,#REF!,41,0),"--")</f>
        <v>--</v>
      </c>
      <c r="H263" s="4" t="str">
        <f>IFERROR(VLOOKUP(A263,#REF!,42,0),"--")</f>
        <v>--</v>
      </c>
      <c r="I263" s="4" t="str">
        <f>IFERROR(VLOOKUP(A263,#REF!,41,0),"--")</f>
        <v>--</v>
      </c>
      <c r="J263" s="4" t="str">
        <f>IFERROR(VLOOKUP(A263,#REF!,42,0),"--")</f>
        <v>--</v>
      </c>
      <c r="K263" s="4" t="str">
        <f>IFERROR(VLOOKUP(A263,#REF!,41,0),"--")</f>
        <v>--</v>
      </c>
      <c r="L263" s="4" t="str">
        <f>IFERROR(VLOOKUP(A263,#REF!,42,0),"--")</f>
        <v>--</v>
      </c>
      <c r="M263" s="4" t="str">
        <f>IFERROR(VLOOKUP(A263,#REF!,41,0),"--")</f>
        <v>--</v>
      </c>
      <c r="N263" s="4" t="str">
        <f>IFERROR(VLOOKUP(A263,#REF!,42,0),"--")</f>
        <v>--</v>
      </c>
      <c r="O263" s="4" t="str">
        <f>IFERROR(VLOOKUP(A263,#REF!,41,0),"--")</f>
        <v>--</v>
      </c>
      <c r="P263" s="4" t="str">
        <f>IFERROR(VLOOKUP(A263,#REF!,42,0),"--")</f>
        <v>--</v>
      </c>
      <c r="Q263" s="4" t="str">
        <f>IFERROR(VLOOKUP(A263,#REF!,41,0),"--")</f>
        <v>--</v>
      </c>
      <c r="R263" s="4" t="str">
        <f>IFERROR(VLOOKUP(A263,#REF!,42,0),"--")</f>
        <v>--</v>
      </c>
      <c r="S263" s="4" t="str">
        <f>IFERROR(VLOOKUP(A263,#REF!,41,0),"--")</f>
        <v>--</v>
      </c>
      <c r="T263" s="4" t="str">
        <f>IFERROR(VLOOKUP(A263,#REF!,42,0),"--")</f>
        <v>--</v>
      </c>
      <c r="U263" s="4" t="str">
        <f>IFERROR(VLOOKUP(A263,#REF!,41,0),"--")</f>
        <v>--</v>
      </c>
      <c r="V263" s="4" t="str">
        <f>IFERROR(VLOOKUP(A263,#REF!,42,0),"--")</f>
        <v>--</v>
      </c>
      <c r="W263" s="4" t="str">
        <f>IFERROR(VLOOKUP(A263,#REF!,41,0),"--")</f>
        <v>--</v>
      </c>
      <c r="X263" s="4" t="str">
        <f>IFERROR(VLOOKUP(A263,#REF!,42,0),"--")</f>
        <v>--</v>
      </c>
      <c r="Y263" s="4" t="str">
        <f>IFERROR(VLOOKUP(A263,#REF!,41,0),"--")</f>
        <v>--</v>
      </c>
      <c r="Z263" s="4" t="str">
        <f>IFERROR(VLOOKUP(A263,#REF!,42,0),"--")</f>
        <v>--</v>
      </c>
      <c r="AA263" s="4">
        <f t="shared" si="12"/>
        <v>0</v>
      </c>
      <c r="AB263" s="4">
        <f t="shared" si="13"/>
        <v>0</v>
      </c>
      <c r="AC263" s="8" t="str">
        <f>IFERROR(VLOOKUP(A263,January!$A:$AR,44,0),"--")</f>
        <v>--</v>
      </c>
      <c r="AD263" s="8" t="str">
        <f>IFERROR(VLOOKUP(A263,#REF!,44,0),"--")</f>
        <v>--</v>
      </c>
      <c r="AE263" s="8" t="str">
        <f>IFERROR(VLOOKUP(A263,#REF!,44,0),"--")</f>
        <v>--</v>
      </c>
      <c r="AF263" s="8" t="str">
        <f>IFERROR(VLOOKUP(A263,#REF!,44,0),"--")</f>
        <v>--</v>
      </c>
      <c r="AG263" s="8" t="str">
        <f>IFERROR(VLOOKUP(A263,#REF!,44,0),"--")</f>
        <v>--</v>
      </c>
      <c r="AH263" s="8" t="str">
        <f>IFERROR(VLOOKUP(A263,#REF!,44,0),"--")</f>
        <v>--</v>
      </c>
      <c r="AI263" s="8" t="str">
        <f>IFERROR(VLOOKUP(A263,#REF!,44,0),"--")</f>
        <v>--</v>
      </c>
      <c r="AJ263" s="8" t="str">
        <f>IFERROR(VLOOKUP(A263,#REF!,44,0),"--")</f>
        <v>--</v>
      </c>
      <c r="AK263" s="8" t="str">
        <f>IFERROR(VLOOKUP(A263,#REF!,44,0),"--")</f>
        <v>--</v>
      </c>
      <c r="AL263" s="8" t="str">
        <f>IFERROR(VLOOKUP(A263,#REF!,44,0),"--")</f>
        <v>--</v>
      </c>
      <c r="AM263" s="8" t="str">
        <f>IFERROR(VLOOKUP(A263,#REF!,44,0),"--")</f>
        <v>--</v>
      </c>
      <c r="AN263" s="8" t="str">
        <f>IFERROR(VLOOKUP(A263,#REF!,44,0),"--")</f>
        <v>--</v>
      </c>
      <c r="AO263" s="8">
        <f t="shared" si="14"/>
        <v>0</v>
      </c>
    </row>
    <row r="264" spans="1:41" x14ac:dyDescent="0.2">
      <c r="A264" s="4" t="s">
        <v>272</v>
      </c>
      <c r="B264" s="4" t="str">
        <f>IFERROR(VLOOKUP(A264,'Validation List'!$A:$O,10,0),"--")</f>
        <v>--</v>
      </c>
      <c r="C264" s="4" t="str">
        <f>IFERROR(VLOOKUP(A264,January!$A:$AS,41,0),"--")</f>
        <v>--</v>
      </c>
      <c r="D264" s="4" t="str">
        <f>IFERROR(VLOOKUP(A264,January!$A:$AS,42,0),"--")</f>
        <v>--</v>
      </c>
      <c r="E264" s="4" t="str">
        <f>IFERROR(VLOOKUP(A264,#REF!,41,0),"--")</f>
        <v>--</v>
      </c>
      <c r="F264" s="4" t="str">
        <f>IFERROR(VLOOKUP(A264,#REF!,42,0),"--")</f>
        <v>--</v>
      </c>
      <c r="G264" s="4" t="str">
        <f>IFERROR(VLOOKUP(A264,#REF!,41,0),"--")</f>
        <v>--</v>
      </c>
      <c r="H264" s="4" t="str">
        <f>IFERROR(VLOOKUP(A264,#REF!,42,0),"--")</f>
        <v>--</v>
      </c>
      <c r="I264" s="4" t="str">
        <f>IFERROR(VLOOKUP(A264,#REF!,41,0),"--")</f>
        <v>--</v>
      </c>
      <c r="J264" s="4" t="str">
        <f>IFERROR(VLOOKUP(A264,#REF!,42,0),"--")</f>
        <v>--</v>
      </c>
      <c r="K264" s="4" t="str">
        <f>IFERROR(VLOOKUP(A264,#REF!,41,0),"--")</f>
        <v>--</v>
      </c>
      <c r="L264" s="4" t="str">
        <f>IFERROR(VLOOKUP(A264,#REF!,42,0),"--")</f>
        <v>--</v>
      </c>
      <c r="M264" s="4" t="str">
        <f>IFERROR(VLOOKUP(A264,#REF!,41,0),"--")</f>
        <v>--</v>
      </c>
      <c r="N264" s="4" t="str">
        <f>IFERROR(VLOOKUP(A264,#REF!,42,0),"--")</f>
        <v>--</v>
      </c>
      <c r="O264" s="4" t="str">
        <f>IFERROR(VLOOKUP(A264,#REF!,41,0),"--")</f>
        <v>--</v>
      </c>
      <c r="P264" s="4" t="str">
        <f>IFERROR(VLOOKUP(A264,#REF!,42,0),"--")</f>
        <v>--</v>
      </c>
      <c r="Q264" s="4" t="str">
        <f>IFERROR(VLOOKUP(A264,#REF!,41,0),"--")</f>
        <v>--</v>
      </c>
      <c r="R264" s="4" t="str">
        <f>IFERROR(VLOOKUP(A264,#REF!,42,0),"--")</f>
        <v>--</v>
      </c>
      <c r="S264" s="4" t="str">
        <f>IFERROR(VLOOKUP(A264,#REF!,41,0),"--")</f>
        <v>--</v>
      </c>
      <c r="T264" s="4" t="str">
        <f>IFERROR(VLOOKUP(A264,#REF!,42,0),"--")</f>
        <v>--</v>
      </c>
      <c r="U264" s="4" t="str">
        <f>IFERROR(VLOOKUP(A264,#REF!,41,0),"--")</f>
        <v>--</v>
      </c>
      <c r="V264" s="4" t="str">
        <f>IFERROR(VLOOKUP(A264,#REF!,42,0),"--")</f>
        <v>--</v>
      </c>
      <c r="W264" s="4" t="str">
        <f>IFERROR(VLOOKUP(A264,#REF!,41,0),"--")</f>
        <v>--</v>
      </c>
      <c r="X264" s="4" t="str">
        <f>IFERROR(VLOOKUP(A264,#REF!,42,0),"--")</f>
        <v>--</v>
      </c>
      <c r="Y264" s="4" t="str">
        <f>IFERROR(VLOOKUP(A264,#REF!,41,0),"--")</f>
        <v>--</v>
      </c>
      <c r="Z264" s="4" t="str">
        <f>IFERROR(VLOOKUP(A264,#REF!,42,0),"--")</f>
        <v>--</v>
      </c>
      <c r="AA264" s="4">
        <f t="shared" si="12"/>
        <v>0</v>
      </c>
      <c r="AB264" s="4">
        <f t="shared" si="13"/>
        <v>0</v>
      </c>
      <c r="AC264" s="8" t="str">
        <f>IFERROR(VLOOKUP(A264,January!$A:$AR,44,0),"--")</f>
        <v>--</v>
      </c>
      <c r="AD264" s="8" t="str">
        <f>IFERROR(VLOOKUP(A264,#REF!,44,0),"--")</f>
        <v>--</v>
      </c>
      <c r="AE264" s="8" t="str">
        <f>IFERROR(VLOOKUP(A264,#REF!,44,0),"--")</f>
        <v>--</v>
      </c>
      <c r="AF264" s="8" t="str">
        <f>IFERROR(VLOOKUP(A264,#REF!,44,0),"--")</f>
        <v>--</v>
      </c>
      <c r="AG264" s="8" t="str">
        <f>IFERROR(VLOOKUP(A264,#REF!,44,0),"--")</f>
        <v>--</v>
      </c>
      <c r="AH264" s="8" t="str">
        <f>IFERROR(VLOOKUP(A264,#REF!,44,0),"--")</f>
        <v>--</v>
      </c>
      <c r="AI264" s="8" t="str">
        <f>IFERROR(VLOOKUP(A264,#REF!,44,0),"--")</f>
        <v>--</v>
      </c>
      <c r="AJ264" s="8" t="str">
        <f>IFERROR(VLOOKUP(A264,#REF!,44,0),"--")</f>
        <v>--</v>
      </c>
      <c r="AK264" s="8" t="str">
        <f>IFERROR(VLOOKUP(A264,#REF!,44,0),"--")</f>
        <v>--</v>
      </c>
      <c r="AL264" s="8" t="str">
        <f>IFERROR(VLOOKUP(A264,#REF!,44,0),"--")</f>
        <v>--</v>
      </c>
      <c r="AM264" s="8" t="str">
        <f>IFERROR(VLOOKUP(A264,#REF!,44,0),"--")</f>
        <v>--</v>
      </c>
      <c r="AN264" s="8" t="str">
        <f>IFERROR(VLOOKUP(A264,#REF!,44,0),"--")</f>
        <v>--</v>
      </c>
      <c r="AO264" s="8">
        <f t="shared" si="14"/>
        <v>0</v>
      </c>
    </row>
    <row r="265" spans="1:41" x14ac:dyDescent="0.2">
      <c r="A265" s="4" t="s">
        <v>273</v>
      </c>
      <c r="B265" s="4" t="str">
        <f>IFERROR(VLOOKUP(A265,'Validation List'!$A:$O,10,0),"--")</f>
        <v>--</v>
      </c>
      <c r="C265" s="4" t="str">
        <f>IFERROR(VLOOKUP(A265,January!$A:$AS,41,0),"--")</f>
        <v>--</v>
      </c>
      <c r="D265" s="4" t="str">
        <f>IFERROR(VLOOKUP(A265,January!$A:$AS,42,0),"--")</f>
        <v>--</v>
      </c>
      <c r="E265" s="4" t="str">
        <f>IFERROR(VLOOKUP(A265,#REF!,41,0),"--")</f>
        <v>--</v>
      </c>
      <c r="F265" s="4" t="str">
        <f>IFERROR(VLOOKUP(A265,#REF!,42,0),"--")</f>
        <v>--</v>
      </c>
      <c r="G265" s="4" t="str">
        <f>IFERROR(VLOOKUP(A265,#REF!,41,0),"--")</f>
        <v>--</v>
      </c>
      <c r="H265" s="4" t="str">
        <f>IFERROR(VLOOKUP(A265,#REF!,42,0),"--")</f>
        <v>--</v>
      </c>
      <c r="I265" s="4" t="str">
        <f>IFERROR(VLOOKUP(A265,#REF!,41,0),"--")</f>
        <v>--</v>
      </c>
      <c r="J265" s="4" t="str">
        <f>IFERROR(VLOOKUP(A265,#REF!,42,0),"--")</f>
        <v>--</v>
      </c>
      <c r="K265" s="4" t="str">
        <f>IFERROR(VLOOKUP(A265,#REF!,41,0),"--")</f>
        <v>--</v>
      </c>
      <c r="L265" s="4" t="str">
        <f>IFERROR(VLOOKUP(A265,#REF!,42,0),"--")</f>
        <v>--</v>
      </c>
      <c r="M265" s="4" t="str">
        <f>IFERROR(VLOOKUP(A265,#REF!,41,0),"--")</f>
        <v>--</v>
      </c>
      <c r="N265" s="4" t="str">
        <f>IFERROR(VLOOKUP(A265,#REF!,42,0),"--")</f>
        <v>--</v>
      </c>
      <c r="O265" s="4" t="str">
        <f>IFERROR(VLOOKUP(A265,#REF!,41,0),"--")</f>
        <v>--</v>
      </c>
      <c r="P265" s="4" t="str">
        <f>IFERROR(VLOOKUP(A265,#REF!,42,0),"--")</f>
        <v>--</v>
      </c>
      <c r="Q265" s="4" t="str">
        <f>IFERROR(VLOOKUP(A265,#REF!,41,0),"--")</f>
        <v>--</v>
      </c>
      <c r="R265" s="4" t="str">
        <f>IFERROR(VLOOKUP(A265,#REF!,42,0),"--")</f>
        <v>--</v>
      </c>
      <c r="S265" s="4" t="str">
        <f>IFERROR(VLOOKUP(A265,#REF!,41,0),"--")</f>
        <v>--</v>
      </c>
      <c r="T265" s="4" t="str">
        <f>IFERROR(VLOOKUP(A265,#REF!,42,0),"--")</f>
        <v>--</v>
      </c>
      <c r="U265" s="4" t="str">
        <f>IFERROR(VLOOKUP(A265,#REF!,41,0),"--")</f>
        <v>--</v>
      </c>
      <c r="V265" s="4" t="str">
        <f>IFERROR(VLOOKUP(A265,#REF!,42,0),"--")</f>
        <v>--</v>
      </c>
      <c r="W265" s="4" t="str">
        <f>IFERROR(VLOOKUP(A265,#REF!,41,0),"--")</f>
        <v>--</v>
      </c>
      <c r="X265" s="4" t="str">
        <f>IFERROR(VLOOKUP(A265,#REF!,42,0),"--")</f>
        <v>--</v>
      </c>
      <c r="Y265" s="4" t="str">
        <f>IFERROR(VLOOKUP(A265,#REF!,41,0),"--")</f>
        <v>--</v>
      </c>
      <c r="Z265" s="4" t="str">
        <f>IFERROR(VLOOKUP(A265,#REF!,42,0),"--")</f>
        <v>--</v>
      </c>
      <c r="AA265" s="4">
        <f t="shared" si="12"/>
        <v>0</v>
      </c>
      <c r="AB265" s="4">
        <f t="shared" si="13"/>
        <v>0</v>
      </c>
      <c r="AC265" s="8" t="str">
        <f>IFERROR(VLOOKUP(A265,January!$A:$AR,44,0),"--")</f>
        <v>--</v>
      </c>
      <c r="AD265" s="8" t="str">
        <f>IFERROR(VLOOKUP(A265,#REF!,44,0),"--")</f>
        <v>--</v>
      </c>
      <c r="AE265" s="8" t="str">
        <f>IFERROR(VLOOKUP(A265,#REF!,44,0),"--")</f>
        <v>--</v>
      </c>
      <c r="AF265" s="8" t="str">
        <f>IFERROR(VLOOKUP(A265,#REF!,44,0),"--")</f>
        <v>--</v>
      </c>
      <c r="AG265" s="8" t="str">
        <f>IFERROR(VLOOKUP(A265,#REF!,44,0),"--")</f>
        <v>--</v>
      </c>
      <c r="AH265" s="8" t="str">
        <f>IFERROR(VLOOKUP(A265,#REF!,44,0),"--")</f>
        <v>--</v>
      </c>
      <c r="AI265" s="8" t="str">
        <f>IFERROR(VLOOKUP(A265,#REF!,44,0),"--")</f>
        <v>--</v>
      </c>
      <c r="AJ265" s="8" t="str">
        <f>IFERROR(VLOOKUP(A265,#REF!,44,0),"--")</f>
        <v>--</v>
      </c>
      <c r="AK265" s="8" t="str">
        <f>IFERROR(VLOOKUP(A265,#REF!,44,0),"--")</f>
        <v>--</v>
      </c>
      <c r="AL265" s="8" t="str">
        <f>IFERROR(VLOOKUP(A265,#REF!,44,0),"--")</f>
        <v>--</v>
      </c>
      <c r="AM265" s="8" t="str">
        <f>IFERROR(VLOOKUP(A265,#REF!,44,0),"--")</f>
        <v>--</v>
      </c>
      <c r="AN265" s="8" t="str">
        <f>IFERROR(VLOOKUP(A265,#REF!,44,0),"--")</f>
        <v>--</v>
      </c>
      <c r="AO265" s="8">
        <f t="shared" si="14"/>
        <v>0</v>
      </c>
    </row>
    <row r="266" spans="1:41" x14ac:dyDescent="0.2">
      <c r="A266" s="4" t="s">
        <v>274</v>
      </c>
      <c r="B266" s="4" t="str">
        <f>IFERROR(VLOOKUP(A266,'Validation List'!$A:$O,10,0),"--")</f>
        <v>--</v>
      </c>
      <c r="C266" s="4" t="str">
        <f>IFERROR(VLOOKUP(A266,January!$A:$AS,41,0),"--")</f>
        <v>--</v>
      </c>
      <c r="D266" s="4" t="str">
        <f>IFERROR(VLOOKUP(A266,January!$A:$AS,42,0),"--")</f>
        <v>--</v>
      </c>
      <c r="E266" s="4" t="str">
        <f>IFERROR(VLOOKUP(A266,#REF!,41,0),"--")</f>
        <v>--</v>
      </c>
      <c r="F266" s="4" t="str">
        <f>IFERROR(VLOOKUP(A266,#REF!,42,0),"--")</f>
        <v>--</v>
      </c>
      <c r="G266" s="4" t="str">
        <f>IFERROR(VLOOKUP(A266,#REF!,41,0),"--")</f>
        <v>--</v>
      </c>
      <c r="H266" s="4" t="str">
        <f>IFERROR(VLOOKUP(A266,#REF!,42,0),"--")</f>
        <v>--</v>
      </c>
      <c r="I266" s="4" t="str">
        <f>IFERROR(VLOOKUP(A266,#REF!,41,0),"--")</f>
        <v>--</v>
      </c>
      <c r="J266" s="4" t="str">
        <f>IFERROR(VLOOKUP(A266,#REF!,42,0),"--")</f>
        <v>--</v>
      </c>
      <c r="K266" s="4" t="str">
        <f>IFERROR(VLOOKUP(A266,#REF!,41,0),"--")</f>
        <v>--</v>
      </c>
      <c r="L266" s="4" t="str">
        <f>IFERROR(VLOOKUP(A266,#REF!,42,0),"--")</f>
        <v>--</v>
      </c>
      <c r="M266" s="4" t="str">
        <f>IFERROR(VLOOKUP(A266,#REF!,41,0),"--")</f>
        <v>--</v>
      </c>
      <c r="N266" s="4" t="str">
        <f>IFERROR(VLOOKUP(A266,#REF!,42,0),"--")</f>
        <v>--</v>
      </c>
      <c r="O266" s="4" t="str">
        <f>IFERROR(VLOOKUP(A266,#REF!,41,0),"--")</f>
        <v>--</v>
      </c>
      <c r="P266" s="4" t="str">
        <f>IFERROR(VLOOKUP(A266,#REF!,42,0),"--")</f>
        <v>--</v>
      </c>
      <c r="Q266" s="4" t="str">
        <f>IFERROR(VLOOKUP(A266,#REF!,41,0),"--")</f>
        <v>--</v>
      </c>
      <c r="R266" s="4" t="str">
        <f>IFERROR(VLOOKUP(A266,#REF!,42,0),"--")</f>
        <v>--</v>
      </c>
      <c r="S266" s="4" t="str">
        <f>IFERROR(VLOOKUP(A266,#REF!,41,0),"--")</f>
        <v>--</v>
      </c>
      <c r="T266" s="4" t="str">
        <f>IFERROR(VLOOKUP(A266,#REF!,42,0),"--")</f>
        <v>--</v>
      </c>
      <c r="U266" s="4" t="str">
        <f>IFERROR(VLOOKUP(A266,#REF!,41,0),"--")</f>
        <v>--</v>
      </c>
      <c r="V266" s="4" t="str">
        <f>IFERROR(VLOOKUP(A266,#REF!,42,0),"--")</f>
        <v>--</v>
      </c>
      <c r="W266" s="4" t="str">
        <f>IFERROR(VLOOKUP(A266,#REF!,41,0),"--")</f>
        <v>--</v>
      </c>
      <c r="X266" s="4" t="str">
        <f>IFERROR(VLOOKUP(A266,#REF!,42,0),"--")</f>
        <v>--</v>
      </c>
      <c r="Y266" s="4" t="str">
        <f>IFERROR(VLOOKUP(A266,#REF!,41,0),"--")</f>
        <v>--</v>
      </c>
      <c r="Z266" s="4" t="str">
        <f>IFERROR(VLOOKUP(A266,#REF!,42,0),"--")</f>
        <v>--</v>
      </c>
      <c r="AA266" s="4">
        <f t="shared" si="12"/>
        <v>0</v>
      </c>
      <c r="AB266" s="4">
        <f t="shared" si="13"/>
        <v>0</v>
      </c>
      <c r="AC266" s="8" t="str">
        <f>IFERROR(VLOOKUP(A266,January!$A:$AR,44,0),"--")</f>
        <v>--</v>
      </c>
      <c r="AD266" s="8" t="str">
        <f>IFERROR(VLOOKUP(A266,#REF!,44,0),"--")</f>
        <v>--</v>
      </c>
      <c r="AE266" s="8" t="str">
        <f>IFERROR(VLOOKUP(A266,#REF!,44,0),"--")</f>
        <v>--</v>
      </c>
      <c r="AF266" s="8" t="str">
        <f>IFERROR(VLOOKUP(A266,#REF!,44,0),"--")</f>
        <v>--</v>
      </c>
      <c r="AG266" s="8" t="str">
        <f>IFERROR(VLOOKUP(A266,#REF!,44,0),"--")</f>
        <v>--</v>
      </c>
      <c r="AH266" s="8" t="str">
        <f>IFERROR(VLOOKUP(A266,#REF!,44,0),"--")</f>
        <v>--</v>
      </c>
      <c r="AI266" s="8" t="str">
        <f>IFERROR(VLOOKUP(A266,#REF!,44,0),"--")</f>
        <v>--</v>
      </c>
      <c r="AJ266" s="8" t="str">
        <f>IFERROR(VLOOKUP(A266,#REF!,44,0),"--")</f>
        <v>--</v>
      </c>
      <c r="AK266" s="8" t="str">
        <f>IFERROR(VLOOKUP(A266,#REF!,44,0),"--")</f>
        <v>--</v>
      </c>
      <c r="AL266" s="8" t="str">
        <f>IFERROR(VLOOKUP(A266,#REF!,44,0),"--")</f>
        <v>--</v>
      </c>
      <c r="AM266" s="8" t="str">
        <f>IFERROR(VLOOKUP(A266,#REF!,44,0),"--")</f>
        <v>--</v>
      </c>
      <c r="AN266" s="8" t="str">
        <f>IFERROR(VLOOKUP(A266,#REF!,44,0),"--")</f>
        <v>--</v>
      </c>
      <c r="AO266" s="8">
        <f t="shared" si="14"/>
        <v>0</v>
      </c>
    </row>
    <row r="267" spans="1:41" x14ac:dyDescent="0.2">
      <c r="A267" s="4" t="s">
        <v>275</v>
      </c>
      <c r="B267" s="4" t="str">
        <f>IFERROR(VLOOKUP(A267,'Validation List'!$A:$O,10,0),"--")</f>
        <v>--</v>
      </c>
      <c r="C267" s="4" t="str">
        <f>IFERROR(VLOOKUP(A267,January!$A:$AS,41,0),"--")</f>
        <v>--</v>
      </c>
      <c r="D267" s="4" t="str">
        <f>IFERROR(VLOOKUP(A267,January!$A:$AS,42,0),"--")</f>
        <v>--</v>
      </c>
      <c r="E267" s="4" t="str">
        <f>IFERROR(VLOOKUP(A267,#REF!,41,0),"--")</f>
        <v>--</v>
      </c>
      <c r="F267" s="4" t="str">
        <f>IFERROR(VLOOKUP(A267,#REF!,42,0),"--")</f>
        <v>--</v>
      </c>
      <c r="G267" s="4" t="str">
        <f>IFERROR(VLOOKUP(A267,#REF!,41,0),"--")</f>
        <v>--</v>
      </c>
      <c r="H267" s="4" t="str">
        <f>IFERROR(VLOOKUP(A267,#REF!,42,0),"--")</f>
        <v>--</v>
      </c>
      <c r="I267" s="4" t="str">
        <f>IFERROR(VLOOKUP(A267,#REF!,41,0),"--")</f>
        <v>--</v>
      </c>
      <c r="J267" s="4" t="str">
        <f>IFERROR(VLOOKUP(A267,#REF!,42,0),"--")</f>
        <v>--</v>
      </c>
      <c r="K267" s="4" t="str">
        <f>IFERROR(VLOOKUP(A267,#REF!,41,0),"--")</f>
        <v>--</v>
      </c>
      <c r="L267" s="4" t="str">
        <f>IFERROR(VLOOKUP(A267,#REF!,42,0),"--")</f>
        <v>--</v>
      </c>
      <c r="M267" s="4" t="str">
        <f>IFERROR(VLOOKUP(A267,#REF!,41,0),"--")</f>
        <v>--</v>
      </c>
      <c r="N267" s="4" t="str">
        <f>IFERROR(VLOOKUP(A267,#REF!,42,0),"--")</f>
        <v>--</v>
      </c>
      <c r="O267" s="4" t="str">
        <f>IFERROR(VLOOKUP(A267,#REF!,41,0),"--")</f>
        <v>--</v>
      </c>
      <c r="P267" s="4" t="str">
        <f>IFERROR(VLOOKUP(A267,#REF!,42,0),"--")</f>
        <v>--</v>
      </c>
      <c r="Q267" s="4" t="str">
        <f>IFERROR(VLOOKUP(A267,#REF!,41,0),"--")</f>
        <v>--</v>
      </c>
      <c r="R267" s="4" t="str">
        <f>IFERROR(VLOOKUP(A267,#REF!,42,0),"--")</f>
        <v>--</v>
      </c>
      <c r="S267" s="4" t="str">
        <f>IFERROR(VLOOKUP(A267,#REF!,41,0),"--")</f>
        <v>--</v>
      </c>
      <c r="T267" s="4" t="str">
        <f>IFERROR(VLOOKUP(A267,#REF!,42,0),"--")</f>
        <v>--</v>
      </c>
      <c r="U267" s="4" t="str">
        <f>IFERROR(VLOOKUP(A267,#REF!,41,0),"--")</f>
        <v>--</v>
      </c>
      <c r="V267" s="4" t="str">
        <f>IFERROR(VLOOKUP(A267,#REF!,42,0),"--")</f>
        <v>--</v>
      </c>
      <c r="W267" s="4" t="str">
        <f>IFERROR(VLOOKUP(A267,#REF!,41,0),"--")</f>
        <v>--</v>
      </c>
      <c r="X267" s="4" t="str">
        <f>IFERROR(VLOOKUP(A267,#REF!,42,0),"--")</f>
        <v>--</v>
      </c>
      <c r="Y267" s="4" t="str">
        <f>IFERROR(VLOOKUP(A267,#REF!,41,0),"--")</f>
        <v>--</v>
      </c>
      <c r="Z267" s="4" t="str">
        <f>IFERROR(VLOOKUP(A267,#REF!,42,0),"--")</f>
        <v>--</v>
      </c>
      <c r="AA267" s="4">
        <f t="shared" si="12"/>
        <v>0</v>
      </c>
      <c r="AB267" s="4">
        <f t="shared" si="13"/>
        <v>0</v>
      </c>
      <c r="AC267" s="8" t="str">
        <f>IFERROR(VLOOKUP(A267,January!$A:$AR,44,0),"--")</f>
        <v>--</v>
      </c>
      <c r="AD267" s="8" t="str">
        <f>IFERROR(VLOOKUP(A267,#REF!,44,0),"--")</f>
        <v>--</v>
      </c>
      <c r="AE267" s="8" t="str">
        <f>IFERROR(VLOOKUP(A267,#REF!,44,0),"--")</f>
        <v>--</v>
      </c>
      <c r="AF267" s="8" t="str">
        <f>IFERROR(VLOOKUP(A267,#REF!,44,0),"--")</f>
        <v>--</v>
      </c>
      <c r="AG267" s="8" t="str">
        <f>IFERROR(VLOOKUP(A267,#REF!,44,0),"--")</f>
        <v>--</v>
      </c>
      <c r="AH267" s="8" t="str">
        <f>IFERROR(VLOOKUP(A267,#REF!,44,0),"--")</f>
        <v>--</v>
      </c>
      <c r="AI267" s="8" t="str">
        <f>IFERROR(VLOOKUP(A267,#REF!,44,0),"--")</f>
        <v>--</v>
      </c>
      <c r="AJ267" s="8" t="str">
        <f>IFERROR(VLOOKUP(A267,#REF!,44,0),"--")</f>
        <v>--</v>
      </c>
      <c r="AK267" s="8" t="str">
        <f>IFERROR(VLOOKUP(A267,#REF!,44,0),"--")</f>
        <v>--</v>
      </c>
      <c r="AL267" s="8" t="str">
        <f>IFERROR(VLOOKUP(A267,#REF!,44,0),"--")</f>
        <v>--</v>
      </c>
      <c r="AM267" s="8" t="str">
        <f>IFERROR(VLOOKUP(A267,#REF!,44,0),"--")</f>
        <v>--</v>
      </c>
      <c r="AN267" s="8" t="str">
        <f>IFERROR(VLOOKUP(A267,#REF!,44,0),"--")</f>
        <v>--</v>
      </c>
      <c r="AO267" s="8">
        <f t="shared" si="14"/>
        <v>0</v>
      </c>
    </row>
    <row r="268" spans="1:41" x14ac:dyDescent="0.2">
      <c r="A268" s="4" t="s">
        <v>276</v>
      </c>
      <c r="B268" s="4" t="str">
        <f>IFERROR(VLOOKUP(A268,'Validation List'!$A:$O,10,0),"--")</f>
        <v>--</v>
      </c>
      <c r="C268" s="4" t="str">
        <f>IFERROR(VLOOKUP(A268,January!$A:$AS,41,0),"--")</f>
        <v>--</v>
      </c>
      <c r="D268" s="4" t="str">
        <f>IFERROR(VLOOKUP(A268,January!$A:$AS,42,0),"--")</f>
        <v>--</v>
      </c>
      <c r="E268" s="4" t="str">
        <f>IFERROR(VLOOKUP(A268,#REF!,41,0),"--")</f>
        <v>--</v>
      </c>
      <c r="F268" s="4" t="str">
        <f>IFERROR(VLOOKUP(A268,#REF!,42,0),"--")</f>
        <v>--</v>
      </c>
      <c r="G268" s="4" t="str">
        <f>IFERROR(VLOOKUP(A268,#REF!,41,0),"--")</f>
        <v>--</v>
      </c>
      <c r="H268" s="4" t="str">
        <f>IFERROR(VLOOKUP(A268,#REF!,42,0),"--")</f>
        <v>--</v>
      </c>
      <c r="I268" s="4" t="str">
        <f>IFERROR(VLOOKUP(A268,#REF!,41,0),"--")</f>
        <v>--</v>
      </c>
      <c r="J268" s="4" t="str">
        <f>IFERROR(VLOOKUP(A268,#REF!,42,0),"--")</f>
        <v>--</v>
      </c>
      <c r="K268" s="4" t="str">
        <f>IFERROR(VLOOKUP(A268,#REF!,41,0),"--")</f>
        <v>--</v>
      </c>
      <c r="L268" s="4" t="str">
        <f>IFERROR(VLOOKUP(A268,#REF!,42,0),"--")</f>
        <v>--</v>
      </c>
      <c r="M268" s="4" t="str">
        <f>IFERROR(VLOOKUP(A268,#REF!,41,0),"--")</f>
        <v>--</v>
      </c>
      <c r="N268" s="4" t="str">
        <f>IFERROR(VLOOKUP(A268,#REF!,42,0),"--")</f>
        <v>--</v>
      </c>
      <c r="O268" s="4" t="str">
        <f>IFERROR(VLOOKUP(A268,#REF!,41,0),"--")</f>
        <v>--</v>
      </c>
      <c r="P268" s="4" t="str">
        <f>IFERROR(VLOOKUP(A268,#REF!,42,0),"--")</f>
        <v>--</v>
      </c>
      <c r="Q268" s="4" t="str">
        <f>IFERROR(VLOOKUP(A268,#REF!,41,0),"--")</f>
        <v>--</v>
      </c>
      <c r="R268" s="4" t="str">
        <f>IFERROR(VLOOKUP(A268,#REF!,42,0),"--")</f>
        <v>--</v>
      </c>
      <c r="S268" s="4" t="str">
        <f>IFERROR(VLOOKUP(A268,#REF!,41,0),"--")</f>
        <v>--</v>
      </c>
      <c r="T268" s="4" t="str">
        <f>IFERROR(VLOOKUP(A268,#REF!,42,0),"--")</f>
        <v>--</v>
      </c>
      <c r="U268" s="4" t="str">
        <f>IFERROR(VLOOKUP(A268,#REF!,41,0),"--")</f>
        <v>--</v>
      </c>
      <c r="V268" s="4" t="str">
        <f>IFERROR(VLOOKUP(A268,#REF!,42,0),"--")</f>
        <v>--</v>
      </c>
      <c r="W268" s="4" t="str">
        <f>IFERROR(VLOOKUP(A268,#REF!,41,0),"--")</f>
        <v>--</v>
      </c>
      <c r="X268" s="4" t="str">
        <f>IFERROR(VLOOKUP(A268,#REF!,42,0),"--")</f>
        <v>--</v>
      </c>
      <c r="Y268" s="4" t="str">
        <f>IFERROR(VLOOKUP(A268,#REF!,41,0),"--")</f>
        <v>--</v>
      </c>
      <c r="Z268" s="4" t="str">
        <f>IFERROR(VLOOKUP(A268,#REF!,42,0),"--")</f>
        <v>--</v>
      </c>
      <c r="AA268" s="4">
        <f t="shared" si="12"/>
        <v>0</v>
      </c>
      <c r="AB268" s="4">
        <f t="shared" si="13"/>
        <v>0</v>
      </c>
      <c r="AC268" s="8" t="str">
        <f>IFERROR(VLOOKUP(A268,January!$A:$AR,44,0),"--")</f>
        <v>--</v>
      </c>
      <c r="AD268" s="8" t="str">
        <f>IFERROR(VLOOKUP(A268,#REF!,44,0),"--")</f>
        <v>--</v>
      </c>
      <c r="AE268" s="8" t="str">
        <f>IFERROR(VLOOKUP(A268,#REF!,44,0),"--")</f>
        <v>--</v>
      </c>
      <c r="AF268" s="8" t="str">
        <f>IFERROR(VLOOKUP(A268,#REF!,44,0),"--")</f>
        <v>--</v>
      </c>
      <c r="AG268" s="8" t="str">
        <f>IFERROR(VLOOKUP(A268,#REF!,44,0),"--")</f>
        <v>--</v>
      </c>
      <c r="AH268" s="8" t="str">
        <f>IFERROR(VLOOKUP(A268,#REF!,44,0),"--")</f>
        <v>--</v>
      </c>
      <c r="AI268" s="8" t="str">
        <f>IFERROR(VLOOKUP(A268,#REF!,44,0),"--")</f>
        <v>--</v>
      </c>
      <c r="AJ268" s="8" t="str">
        <f>IFERROR(VLOOKUP(A268,#REF!,44,0),"--")</f>
        <v>--</v>
      </c>
      <c r="AK268" s="8" t="str">
        <f>IFERROR(VLOOKUP(A268,#REF!,44,0),"--")</f>
        <v>--</v>
      </c>
      <c r="AL268" s="8" t="str">
        <f>IFERROR(VLOOKUP(A268,#REF!,44,0),"--")</f>
        <v>--</v>
      </c>
      <c r="AM268" s="8" t="str">
        <f>IFERROR(VLOOKUP(A268,#REF!,44,0),"--")</f>
        <v>--</v>
      </c>
      <c r="AN268" s="8" t="str">
        <f>IFERROR(VLOOKUP(A268,#REF!,44,0),"--")</f>
        <v>--</v>
      </c>
      <c r="AO268" s="8">
        <f t="shared" si="14"/>
        <v>0</v>
      </c>
    </row>
    <row r="269" spans="1:41" x14ac:dyDescent="0.2">
      <c r="A269" s="4" t="s">
        <v>277</v>
      </c>
      <c r="B269" s="4" t="str">
        <f>IFERROR(VLOOKUP(A269,'Validation List'!$A:$O,10,0),"--")</f>
        <v>--</v>
      </c>
      <c r="C269" s="4" t="str">
        <f>IFERROR(VLOOKUP(A269,January!$A:$AS,41,0),"--")</f>
        <v>--</v>
      </c>
      <c r="D269" s="4" t="str">
        <f>IFERROR(VLOOKUP(A269,January!$A:$AS,42,0),"--")</f>
        <v>--</v>
      </c>
      <c r="E269" s="4" t="str">
        <f>IFERROR(VLOOKUP(A269,#REF!,41,0),"--")</f>
        <v>--</v>
      </c>
      <c r="F269" s="4" t="str">
        <f>IFERROR(VLOOKUP(A269,#REF!,42,0),"--")</f>
        <v>--</v>
      </c>
      <c r="G269" s="4" t="str">
        <f>IFERROR(VLOOKUP(A269,#REF!,41,0),"--")</f>
        <v>--</v>
      </c>
      <c r="H269" s="4" t="str">
        <f>IFERROR(VLOOKUP(A269,#REF!,42,0),"--")</f>
        <v>--</v>
      </c>
      <c r="I269" s="4" t="str">
        <f>IFERROR(VLOOKUP(A269,#REF!,41,0),"--")</f>
        <v>--</v>
      </c>
      <c r="J269" s="4" t="str">
        <f>IFERROR(VLOOKUP(A269,#REF!,42,0),"--")</f>
        <v>--</v>
      </c>
      <c r="K269" s="4" t="str">
        <f>IFERROR(VLOOKUP(A269,#REF!,41,0),"--")</f>
        <v>--</v>
      </c>
      <c r="L269" s="4" t="str">
        <f>IFERROR(VLOOKUP(A269,#REF!,42,0),"--")</f>
        <v>--</v>
      </c>
      <c r="M269" s="4" t="str">
        <f>IFERROR(VLOOKUP(A269,#REF!,41,0),"--")</f>
        <v>--</v>
      </c>
      <c r="N269" s="4" t="str">
        <f>IFERROR(VLOOKUP(A269,#REF!,42,0),"--")</f>
        <v>--</v>
      </c>
      <c r="O269" s="4" t="str">
        <f>IFERROR(VLOOKUP(A269,#REF!,41,0),"--")</f>
        <v>--</v>
      </c>
      <c r="P269" s="4" t="str">
        <f>IFERROR(VLOOKUP(A269,#REF!,42,0),"--")</f>
        <v>--</v>
      </c>
      <c r="Q269" s="4" t="str">
        <f>IFERROR(VLOOKUP(A269,#REF!,41,0),"--")</f>
        <v>--</v>
      </c>
      <c r="R269" s="4" t="str">
        <f>IFERROR(VLOOKUP(A269,#REF!,42,0),"--")</f>
        <v>--</v>
      </c>
      <c r="S269" s="4" t="str">
        <f>IFERROR(VLOOKUP(A269,#REF!,41,0),"--")</f>
        <v>--</v>
      </c>
      <c r="T269" s="4" t="str">
        <f>IFERROR(VLOOKUP(A269,#REF!,42,0),"--")</f>
        <v>--</v>
      </c>
      <c r="U269" s="4" t="str">
        <f>IFERROR(VLOOKUP(A269,#REF!,41,0),"--")</f>
        <v>--</v>
      </c>
      <c r="V269" s="4" t="str">
        <f>IFERROR(VLOOKUP(A269,#REF!,42,0),"--")</f>
        <v>--</v>
      </c>
      <c r="W269" s="4" t="str">
        <f>IFERROR(VLOOKUP(A269,#REF!,41,0),"--")</f>
        <v>--</v>
      </c>
      <c r="X269" s="4" t="str">
        <f>IFERROR(VLOOKUP(A269,#REF!,42,0),"--")</f>
        <v>--</v>
      </c>
      <c r="Y269" s="4" t="str">
        <f>IFERROR(VLOOKUP(A269,#REF!,41,0),"--")</f>
        <v>--</v>
      </c>
      <c r="Z269" s="4" t="str">
        <f>IFERROR(VLOOKUP(A269,#REF!,42,0),"--")</f>
        <v>--</v>
      </c>
      <c r="AA269" s="4">
        <f t="shared" si="12"/>
        <v>0</v>
      </c>
      <c r="AB269" s="4">
        <f t="shared" si="13"/>
        <v>0</v>
      </c>
      <c r="AC269" s="8" t="str">
        <f>IFERROR(VLOOKUP(A269,January!$A:$AR,44,0),"--")</f>
        <v>--</v>
      </c>
      <c r="AD269" s="8" t="str">
        <f>IFERROR(VLOOKUP(A269,#REF!,44,0),"--")</f>
        <v>--</v>
      </c>
      <c r="AE269" s="8" t="str">
        <f>IFERROR(VLOOKUP(A269,#REF!,44,0),"--")</f>
        <v>--</v>
      </c>
      <c r="AF269" s="8" t="str">
        <f>IFERROR(VLOOKUP(A269,#REF!,44,0),"--")</f>
        <v>--</v>
      </c>
      <c r="AG269" s="8" t="str">
        <f>IFERROR(VLOOKUP(A269,#REF!,44,0),"--")</f>
        <v>--</v>
      </c>
      <c r="AH269" s="8" t="str">
        <f>IFERROR(VLOOKUP(A269,#REF!,44,0),"--")</f>
        <v>--</v>
      </c>
      <c r="AI269" s="8" t="str">
        <f>IFERROR(VLOOKUP(A269,#REF!,44,0),"--")</f>
        <v>--</v>
      </c>
      <c r="AJ269" s="8" t="str">
        <f>IFERROR(VLOOKUP(A269,#REF!,44,0),"--")</f>
        <v>--</v>
      </c>
      <c r="AK269" s="8" t="str">
        <f>IFERROR(VLOOKUP(A269,#REF!,44,0),"--")</f>
        <v>--</v>
      </c>
      <c r="AL269" s="8" t="str">
        <f>IFERROR(VLOOKUP(A269,#REF!,44,0),"--")</f>
        <v>--</v>
      </c>
      <c r="AM269" s="8" t="str">
        <f>IFERROR(VLOOKUP(A269,#REF!,44,0),"--")</f>
        <v>--</v>
      </c>
      <c r="AN269" s="8" t="str">
        <f>IFERROR(VLOOKUP(A269,#REF!,44,0),"--")</f>
        <v>--</v>
      </c>
      <c r="AO269" s="8">
        <f t="shared" si="14"/>
        <v>0</v>
      </c>
    </row>
    <row r="270" spans="1:41" x14ac:dyDescent="0.2">
      <c r="A270" s="4" t="s">
        <v>278</v>
      </c>
      <c r="B270" s="4" t="str">
        <f>IFERROR(VLOOKUP(A270,'Validation List'!$A:$O,10,0),"--")</f>
        <v>--</v>
      </c>
      <c r="C270" s="4" t="str">
        <f>IFERROR(VLOOKUP(A270,January!$A:$AS,41,0),"--")</f>
        <v>--</v>
      </c>
      <c r="D270" s="4" t="str">
        <f>IFERROR(VLOOKUP(A270,January!$A:$AS,42,0),"--")</f>
        <v>--</v>
      </c>
      <c r="E270" s="4" t="str">
        <f>IFERROR(VLOOKUP(A270,#REF!,41,0),"--")</f>
        <v>--</v>
      </c>
      <c r="F270" s="4" t="str">
        <f>IFERROR(VLOOKUP(A270,#REF!,42,0),"--")</f>
        <v>--</v>
      </c>
      <c r="G270" s="4" t="str">
        <f>IFERROR(VLOOKUP(A270,#REF!,41,0),"--")</f>
        <v>--</v>
      </c>
      <c r="H270" s="4" t="str">
        <f>IFERROR(VLOOKUP(A270,#REF!,42,0),"--")</f>
        <v>--</v>
      </c>
      <c r="I270" s="4" t="str">
        <f>IFERROR(VLOOKUP(A270,#REF!,41,0),"--")</f>
        <v>--</v>
      </c>
      <c r="J270" s="4" t="str">
        <f>IFERROR(VLOOKUP(A270,#REF!,42,0),"--")</f>
        <v>--</v>
      </c>
      <c r="K270" s="4" t="str">
        <f>IFERROR(VLOOKUP(A270,#REF!,41,0),"--")</f>
        <v>--</v>
      </c>
      <c r="L270" s="4" t="str">
        <f>IFERROR(VLOOKUP(A270,#REF!,42,0),"--")</f>
        <v>--</v>
      </c>
      <c r="M270" s="4" t="str">
        <f>IFERROR(VLOOKUP(A270,#REF!,41,0),"--")</f>
        <v>--</v>
      </c>
      <c r="N270" s="4" t="str">
        <f>IFERROR(VLOOKUP(A270,#REF!,42,0),"--")</f>
        <v>--</v>
      </c>
      <c r="O270" s="4" t="str">
        <f>IFERROR(VLOOKUP(A270,#REF!,41,0),"--")</f>
        <v>--</v>
      </c>
      <c r="P270" s="4" t="str">
        <f>IFERROR(VLOOKUP(A270,#REF!,42,0),"--")</f>
        <v>--</v>
      </c>
      <c r="Q270" s="4" t="str">
        <f>IFERROR(VLOOKUP(A270,#REF!,41,0),"--")</f>
        <v>--</v>
      </c>
      <c r="R270" s="4" t="str">
        <f>IFERROR(VLOOKUP(A270,#REF!,42,0),"--")</f>
        <v>--</v>
      </c>
      <c r="S270" s="4" t="str">
        <f>IFERROR(VLOOKUP(A270,#REF!,41,0),"--")</f>
        <v>--</v>
      </c>
      <c r="T270" s="4" t="str">
        <f>IFERROR(VLOOKUP(A270,#REF!,42,0),"--")</f>
        <v>--</v>
      </c>
      <c r="U270" s="4" t="str">
        <f>IFERROR(VLOOKUP(A270,#REF!,41,0),"--")</f>
        <v>--</v>
      </c>
      <c r="V270" s="4" t="str">
        <f>IFERROR(VLOOKUP(A270,#REF!,42,0),"--")</f>
        <v>--</v>
      </c>
      <c r="W270" s="4" t="str">
        <f>IFERROR(VLOOKUP(A270,#REF!,41,0),"--")</f>
        <v>--</v>
      </c>
      <c r="X270" s="4" t="str">
        <f>IFERROR(VLOOKUP(A270,#REF!,42,0),"--")</f>
        <v>--</v>
      </c>
      <c r="Y270" s="4" t="str">
        <f>IFERROR(VLOOKUP(A270,#REF!,41,0),"--")</f>
        <v>--</v>
      </c>
      <c r="Z270" s="4" t="str">
        <f>IFERROR(VLOOKUP(A270,#REF!,42,0),"--")</f>
        <v>--</v>
      </c>
      <c r="AA270" s="4">
        <f t="shared" si="12"/>
        <v>0</v>
      </c>
      <c r="AB270" s="4">
        <f t="shared" si="13"/>
        <v>0</v>
      </c>
      <c r="AC270" s="8" t="str">
        <f>IFERROR(VLOOKUP(A270,January!$A:$AR,44,0),"--")</f>
        <v>--</v>
      </c>
      <c r="AD270" s="8" t="str">
        <f>IFERROR(VLOOKUP(A270,#REF!,44,0),"--")</f>
        <v>--</v>
      </c>
      <c r="AE270" s="8" t="str">
        <f>IFERROR(VLOOKUP(A270,#REF!,44,0),"--")</f>
        <v>--</v>
      </c>
      <c r="AF270" s="8" t="str">
        <f>IFERROR(VLOOKUP(A270,#REF!,44,0),"--")</f>
        <v>--</v>
      </c>
      <c r="AG270" s="8" t="str">
        <f>IFERROR(VLOOKUP(A270,#REF!,44,0),"--")</f>
        <v>--</v>
      </c>
      <c r="AH270" s="8" t="str">
        <f>IFERROR(VLOOKUP(A270,#REF!,44,0),"--")</f>
        <v>--</v>
      </c>
      <c r="AI270" s="8" t="str">
        <f>IFERROR(VLOOKUP(A270,#REF!,44,0),"--")</f>
        <v>--</v>
      </c>
      <c r="AJ270" s="8" t="str">
        <f>IFERROR(VLOOKUP(A270,#REF!,44,0),"--")</f>
        <v>--</v>
      </c>
      <c r="AK270" s="8" t="str">
        <f>IFERROR(VLOOKUP(A270,#REF!,44,0),"--")</f>
        <v>--</v>
      </c>
      <c r="AL270" s="8" t="str">
        <f>IFERROR(VLOOKUP(A270,#REF!,44,0),"--")</f>
        <v>--</v>
      </c>
      <c r="AM270" s="8" t="str">
        <f>IFERROR(VLOOKUP(A270,#REF!,44,0),"--")</f>
        <v>--</v>
      </c>
      <c r="AN270" s="8" t="str">
        <f>IFERROR(VLOOKUP(A270,#REF!,44,0),"--")</f>
        <v>--</v>
      </c>
      <c r="AO270" s="8">
        <f t="shared" si="14"/>
        <v>0</v>
      </c>
    </row>
    <row r="271" spans="1:41" x14ac:dyDescent="0.2">
      <c r="A271" s="4" t="s">
        <v>279</v>
      </c>
      <c r="B271" s="4" t="str">
        <f>IFERROR(VLOOKUP(A271,'Validation List'!$A:$O,10,0),"--")</f>
        <v>--</v>
      </c>
      <c r="C271" s="4" t="str">
        <f>IFERROR(VLOOKUP(A271,January!$A:$AS,41,0),"--")</f>
        <v>--</v>
      </c>
      <c r="D271" s="4" t="str">
        <f>IFERROR(VLOOKUP(A271,January!$A:$AS,42,0),"--")</f>
        <v>--</v>
      </c>
      <c r="E271" s="4" t="str">
        <f>IFERROR(VLOOKUP(A271,#REF!,41,0),"--")</f>
        <v>--</v>
      </c>
      <c r="F271" s="4" t="str">
        <f>IFERROR(VLOOKUP(A271,#REF!,42,0),"--")</f>
        <v>--</v>
      </c>
      <c r="G271" s="4" t="str">
        <f>IFERROR(VLOOKUP(A271,#REF!,41,0),"--")</f>
        <v>--</v>
      </c>
      <c r="H271" s="4" t="str">
        <f>IFERROR(VLOOKUP(A271,#REF!,42,0),"--")</f>
        <v>--</v>
      </c>
      <c r="I271" s="4" t="str">
        <f>IFERROR(VLOOKUP(A271,#REF!,41,0),"--")</f>
        <v>--</v>
      </c>
      <c r="J271" s="4" t="str">
        <f>IFERROR(VLOOKUP(A271,#REF!,42,0),"--")</f>
        <v>--</v>
      </c>
      <c r="K271" s="4" t="str">
        <f>IFERROR(VLOOKUP(A271,#REF!,41,0),"--")</f>
        <v>--</v>
      </c>
      <c r="L271" s="4" t="str">
        <f>IFERROR(VLOOKUP(A271,#REF!,42,0),"--")</f>
        <v>--</v>
      </c>
      <c r="M271" s="4" t="str">
        <f>IFERROR(VLOOKUP(A271,#REF!,41,0),"--")</f>
        <v>--</v>
      </c>
      <c r="N271" s="4" t="str">
        <f>IFERROR(VLOOKUP(A271,#REF!,42,0),"--")</f>
        <v>--</v>
      </c>
      <c r="O271" s="4" t="str">
        <f>IFERROR(VLOOKUP(A271,#REF!,41,0),"--")</f>
        <v>--</v>
      </c>
      <c r="P271" s="4" t="str">
        <f>IFERROR(VLOOKUP(A271,#REF!,42,0),"--")</f>
        <v>--</v>
      </c>
      <c r="Q271" s="4" t="str">
        <f>IFERROR(VLOOKUP(A271,#REF!,41,0),"--")</f>
        <v>--</v>
      </c>
      <c r="R271" s="4" t="str">
        <f>IFERROR(VLOOKUP(A271,#REF!,42,0),"--")</f>
        <v>--</v>
      </c>
      <c r="S271" s="4" t="str">
        <f>IFERROR(VLOOKUP(A271,#REF!,41,0),"--")</f>
        <v>--</v>
      </c>
      <c r="T271" s="4" t="str">
        <f>IFERROR(VLOOKUP(A271,#REF!,42,0),"--")</f>
        <v>--</v>
      </c>
      <c r="U271" s="4" t="str">
        <f>IFERROR(VLOOKUP(A271,#REF!,41,0),"--")</f>
        <v>--</v>
      </c>
      <c r="V271" s="4" t="str">
        <f>IFERROR(VLOOKUP(A271,#REF!,42,0),"--")</f>
        <v>--</v>
      </c>
      <c r="W271" s="4" t="str">
        <f>IFERROR(VLOOKUP(A271,#REF!,41,0),"--")</f>
        <v>--</v>
      </c>
      <c r="X271" s="4" t="str">
        <f>IFERROR(VLOOKUP(A271,#REF!,42,0),"--")</f>
        <v>--</v>
      </c>
      <c r="Y271" s="4" t="str">
        <f>IFERROR(VLOOKUP(A271,#REF!,41,0),"--")</f>
        <v>--</v>
      </c>
      <c r="Z271" s="4" t="str">
        <f>IFERROR(VLOOKUP(A271,#REF!,42,0),"--")</f>
        <v>--</v>
      </c>
      <c r="AA271" s="4">
        <f t="shared" si="12"/>
        <v>0</v>
      </c>
      <c r="AB271" s="4">
        <f t="shared" si="13"/>
        <v>0</v>
      </c>
      <c r="AC271" s="8" t="str">
        <f>IFERROR(VLOOKUP(A271,January!$A:$AR,44,0),"--")</f>
        <v>--</v>
      </c>
      <c r="AD271" s="8" t="str">
        <f>IFERROR(VLOOKUP(A271,#REF!,44,0),"--")</f>
        <v>--</v>
      </c>
      <c r="AE271" s="8" t="str">
        <f>IFERROR(VLOOKUP(A271,#REF!,44,0),"--")</f>
        <v>--</v>
      </c>
      <c r="AF271" s="8" t="str">
        <f>IFERROR(VLOOKUP(A271,#REF!,44,0),"--")</f>
        <v>--</v>
      </c>
      <c r="AG271" s="8" t="str">
        <f>IFERROR(VLOOKUP(A271,#REF!,44,0),"--")</f>
        <v>--</v>
      </c>
      <c r="AH271" s="8" t="str">
        <f>IFERROR(VLOOKUP(A271,#REF!,44,0),"--")</f>
        <v>--</v>
      </c>
      <c r="AI271" s="8" t="str">
        <f>IFERROR(VLOOKUP(A271,#REF!,44,0),"--")</f>
        <v>--</v>
      </c>
      <c r="AJ271" s="8" t="str">
        <f>IFERROR(VLOOKUP(A271,#REF!,44,0),"--")</f>
        <v>--</v>
      </c>
      <c r="AK271" s="8" t="str">
        <f>IFERROR(VLOOKUP(A271,#REF!,44,0),"--")</f>
        <v>--</v>
      </c>
      <c r="AL271" s="8" t="str">
        <f>IFERROR(VLOOKUP(A271,#REF!,44,0),"--")</f>
        <v>--</v>
      </c>
      <c r="AM271" s="8" t="str">
        <f>IFERROR(VLOOKUP(A271,#REF!,44,0),"--")</f>
        <v>--</v>
      </c>
      <c r="AN271" s="8" t="str">
        <f>IFERROR(VLOOKUP(A271,#REF!,44,0),"--")</f>
        <v>--</v>
      </c>
      <c r="AO271" s="8">
        <f t="shared" si="14"/>
        <v>0</v>
      </c>
    </row>
    <row r="272" spans="1:41" x14ac:dyDescent="0.2">
      <c r="A272" s="4" t="s">
        <v>280</v>
      </c>
      <c r="B272" s="4" t="str">
        <f>IFERROR(VLOOKUP(A272,'Validation List'!$A:$O,10,0),"--")</f>
        <v>--</v>
      </c>
      <c r="C272" s="4" t="str">
        <f>IFERROR(VLOOKUP(A272,January!$A:$AS,41,0),"--")</f>
        <v>--</v>
      </c>
      <c r="D272" s="4" t="str">
        <f>IFERROR(VLOOKUP(A272,January!$A:$AS,42,0),"--")</f>
        <v>--</v>
      </c>
      <c r="E272" s="4" t="str">
        <f>IFERROR(VLOOKUP(A272,#REF!,41,0),"--")</f>
        <v>--</v>
      </c>
      <c r="F272" s="4" t="str">
        <f>IFERROR(VLOOKUP(A272,#REF!,42,0),"--")</f>
        <v>--</v>
      </c>
      <c r="G272" s="4" t="str">
        <f>IFERROR(VLOOKUP(A272,#REF!,41,0),"--")</f>
        <v>--</v>
      </c>
      <c r="H272" s="4" t="str">
        <f>IFERROR(VLOOKUP(A272,#REF!,42,0),"--")</f>
        <v>--</v>
      </c>
      <c r="I272" s="4" t="str">
        <f>IFERROR(VLOOKUP(A272,#REF!,41,0),"--")</f>
        <v>--</v>
      </c>
      <c r="J272" s="4" t="str">
        <f>IFERROR(VLOOKUP(A272,#REF!,42,0),"--")</f>
        <v>--</v>
      </c>
      <c r="K272" s="4" t="str">
        <f>IFERROR(VLOOKUP(A272,#REF!,41,0),"--")</f>
        <v>--</v>
      </c>
      <c r="L272" s="4" t="str">
        <f>IFERROR(VLOOKUP(A272,#REF!,42,0),"--")</f>
        <v>--</v>
      </c>
      <c r="M272" s="4" t="str">
        <f>IFERROR(VLOOKUP(A272,#REF!,41,0),"--")</f>
        <v>--</v>
      </c>
      <c r="N272" s="4" t="str">
        <f>IFERROR(VLOOKUP(A272,#REF!,42,0),"--")</f>
        <v>--</v>
      </c>
      <c r="O272" s="4" t="str">
        <f>IFERROR(VLOOKUP(A272,#REF!,41,0),"--")</f>
        <v>--</v>
      </c>
      <c r="P272" s="4" t="str">
        <f>IFERROR(VLOOKUP(A272,#REF!,42,0),"--")</f>
        <v>--</v>
      </c>
      <c r="Q272" s="4" t="str">
        <f>IFERROR(VLOOKUP(A272,#REF!,41,0),"--")</f>
        <v>--</v>
      </c>
      <c r="R272" s="4" t="str">
        <f>IFERROR(VLOOKUP(A272,#REF!,42,0),"--")</f>
        <v>--</v>
      </c>
      <c r="S272" s="4" t="str">
        <f>IFERROR(VLOOKUP(A272,#REF!,41,0),"--")</f>
        <v>--</v>
      </c>
      <c r="T272" s="4" t="str">
        <f>IFERROR(VLOOKUP(A272,#REF!,42,0),"--")</f>
        <v>--</v>
      </c>
      <c r="U272" s="4" t="str">
        <f>IFERROR(VLOOKUP(A272,#REF!,41,0),"--")</f>
        <v>--</v>
      </c>
      <c r="V272" s="4" t="str">
        <f>IFERROR(VLOOKUP(A272,#REF!,42,0),"--")</f>
        <v>--</v>
      </c>
      <c r="W272" s="4" t="str">
        <f>IFERROR(VLOOKUP(A272,#REF!,41,0),"--")</f>
        <v>--</v>
      </c>
      <c r="X272" s="4" t="str">
        <f>IFERROR(VLOOKUP(A272,#REF!,42,0),"--")</f>
        <v>--</v>
      </c>
      <c r="Y272" s="4" t="str">
        <f>IFERROR(VLOOKUP(A272,#REF!,41,0),"--")</f>
        <v>--</v>
      </c>
      <c r="Z272" s="4" t="str">
        <f>IFERROR(VLOOKUP(A272,#REF!,42,0),"--")</f>
        <v>--</v>
      </c>
      <c r="AA272" s="4">
        <f t="shared" si="12"/>
        <v>0</v>
      </c>
      <c r="AB272" s="4">
        <f t="shared" si="13"/>
        <v>0</v>
      </c>
      <c r="AC272" s="8" t="str">
        <f>IFERROR(VLOOKUP(A272,January!$A:$AR,44,0),"--")</f>
        <v>--</v>
      </c>
      <c r="AD272" s="8" t="str">
        <f>IFERROR(VLOOKUP(A272,#REF!,44,0),"--")</f>
        <v>--</v>
      </c>
      <c r="AE272" s="8" t="str">
        <f>IFERROR(VLOOKUP(A272,#REF!,44,0),"--")</f>
        <v>--</v>
      </c>
      <c r="AF272" s="8" t="str">
        <f>IFERROR(VLOOKUP(A272,#REF!,44,0),"--")</f>
        <v>--</v>
      </c>
      <c r="AG272" s="8" t="str">
        <f>IFERROR(VLOOKUP(A272,#REF!,44,0),"--")</f>
        <v>--</v>
      </c>
      <c r="AH272" s="8" t="str">
        <f>IFERROR(VLOOKUP(A272,#REF!,44,0),"--")</f>
        <v>--</v>
      </c>
      <c r="AI272" s="8" t="str">
        <f>IFERROR(VLOOKUP(A272,#REF!,44,0),"--")</f>
        <v>--</v>
      </c>
      <c r="AJ272" s="8" t="str">
        <f>IFERROR(VLOOKUP(A272,#REF!,44,0),"--")</f>
        <v>--</v>
      </c>
      <c r="AK272" s="8" t="str">
        <f>IFERROR(VLOOKUP(A272,#REF!,44,0),"--")</f>
        <v>--</v>
      </c>
      <c r="AL272" s="8" t="str">
        <f>IFERROR(VLOOKUP(A272,#REF!,44,0),"--")</f>
        <v>--</v>
      </c>
      <c r="AM272" s="8" t="str">
        <f>IFERROR(VLOOKUP(A272,#REF!,44,0),"--")</f>
        <v>--</v>
      </c>
      <c r="AN272" s="8" t="str">
        <f>IFERROR(VLOOKUP(A272,#REF!,44,0),"--")</f>
        <v>--</v>
      </c>
      <c r="AO272" s="8">
        <f t="shared" si="14"/>
        <v>0</v>
      </c>
    </row>
    <row r="273" spans="1:41" x14ac:dyDescent="0.2">
      <c r="A273" s="4" t="s">
        <v>281</v>
      </c>
      <c r="B273" s="4" t="str">
        <f>IFERROR(VLOOKUP(A273,'Validation List'!$A:$O,10,0),"--")</f>
        <v>--</v>
      </c>
      <c r="C273" s="4" t="str">
        <f>IFERROR(VLOOKUP(A273,January!$A:$AS,41,0),"--")</f>
        <v>--</v>
      </c>
      <c r="D273" s="4" t="str">
        <f>IFERROR(VLOOKUP(A273,January!$A:$AS,42,0),"--")</f>
        <v>--</v>
      </c>
      <c r="E273" s="4" t="str">
        <f>IFERROR(VLOOKUP(A273,#REF!,41,0),"--")</f>
        <v>--</v>
      </c>
      <c r="F273" s="4" t="str">
        <f>IFERROR(VLOOKUP(A273,#REF!,42,0),"--")</f>
        <v>--</v>
      </c>
      <c r="G273" s="4" t="str">
        <f>IFERROR(VLOOKUP(A273,#REF!,41,0),"--")</f>
        <v>--</v>
      </c>
      <c r="H273" s="4" t="str">
        <f>IFERROR(VLOOKUP(A273,#REF!,42,0),"--")</f>
        <v>--</v>
      </c>
      <c r="I273" s="4" t="str">
        <f>IFERROR(VLOOKUP(A273,#REF!,41,0),"--")</f>
        <v>--</v>
      </c>
      <c r="J273" s="4" t="str">
        <f>IFERROR(VLOOKUP(A273,#REF!,42,0),"--")</f>
        <v>--</v>
      </c>
      <c r="K273" s="4" t="str">
        <f>IFERROR(VLOOKUP(A273,#REF!,41,0),"--")</f>
        <v>--</v>
      </c>
      <c r="L273" s="4" t="str">
        <f>IFERROR(VLOOKUP(A273,#REF!,42,0),"--")</f>
        <v>--</v>
      </c>
      <c r="M273" s="4" t="str">
        <f>IFERROR(VLOOKUP(A273,#REF!,41,0),"--")</f>
        <v>--</v>
      </c>
      <c r="N273" s="4" t="str">
        <f>IFERROR(VLOOKUP(A273,#REF!,42,0),"--")</f>
        <v>--</v>
      </c>
      <c r="O273" s="4" t="str">
        <f>IFERROR(VLOOKUP(A273,#REF!,41,0),"--")</f>
        <v>--</v>
      </c>
      <c r="P273" s="4" t="str">
        <f>IFERROR(VLOOKUP(A273,#REF!,42,0),"--")</f>
        <v>--</v>
      </c>
      <c r="Q273" s="4" t="str">
        <f>IFERROR(VLOOKUP(A273,#REF!,41,0),"--")</f>
        <v>--</v>
      </c>
      <c r="R273" s="4" t="str">
        <f>IFERROR(VLOOKUP(A273,#REF!,42,0),"--")</f>
        <v>--</v>
      </c>
      <c r="S273" s="4" t="str">
        <f>IFERROR(VLOOKUP(A273,#REF!,41,0),"--")</f>
        <v>--</v>
      </c>
      <c r="T273" s="4" t="str">
        <f>IFERROR(VLOOKUP(A273,#REF!,42,0),"--")</f>
        <v>--</v>
      </c>
      <c r="U273" s="4" t="str">
        <f>IFERROR(VLOOKUP(A273,#REF!,41,0),"--")</f>
        <v>--</v>
      </c>
      <c r="V273" s="4" t="str">
        <f>IFERROR(VLOOKUP(A273,#REF!,42,0),"--")</f>
        <v>--</v>
      </c>
      <c r="W273" s="4" t="str">
        <f>IFERROR(VLOOKUP(A273,#REF!,41,0),"--")</f>
        <v>--</v>
      </c>
      <c r="X273" s="4" t="str">
        <f>IFERROR(VLOOKUP(A273,#REF!,42,0),"--")</f>
        <v>--</v>
      </c>
      <c r="Y273" s="4" t="str">
        <f>IFERROR(VLOOKUP(A273,#REF!,41,0),"--")</f>
        <v>--</v>
      </c>
      <c r="Z273" s="4" t="str">
        <f>IFERROR(VLOOKUP(A273,#REF!,42,0),"--")</f>
        <v>--</v>
      </c>
      <c r="AA273" s="4">
        <f t="shared" si="12"/>
        <v>0</v>
      </c>
      <c r="AB273" s="4">
        <f t="shared" si="13"/>
        <v>0</v>
      </c>
      <c r="AC273" s="8" t="str">
        <f>IFERROR(VLOOKUP(A273,January!$A:$AR,44,0),"--")</f>
        <v>--</v>
      </c>
      <c r="AD273" s="8" t="str">
        <f>IFERROR(VLOOKUP(A273,#REF!,44,0),"--")</f>
        <v>--</v>
      </c>
      <c r="AE273" s="8" t="str">
        <f>IFERROR(VLOOKUP(A273,#REF!,44,0),"--")</f>
        <v>--</v>
      </c>
      <c r="AF273" s="8" t="str">
        <f>IFERROR(VLOOKUP(A273,#REF!,44,0),"--")</f>
        <v>--</v>
      </c>
      <c r="AG273" s="8" t="str">
        <f>IFERROR(VLOOKUP(A273,#REF!,44,0),"--")</f>
        <v>--</v>
      </c>
      <c r="AH273" s="8" t="str">
        <f>IFERROR(VLOOKUP(A273,#REF!,44,0),"--")</f>
        <v>--</v>
      </c>
      <c r="AI273" s="8" t="str">
        <f>IFERROR(VLOOKUP(A273,#REF!,44,0),"--")</f>
        <v>--</v>
      </c>
      <c r="AJ273" s="8" t="str">
        <f>IFERROR(VLOOKUP(A273,#REF!,44,0),"--")</f>
        <v>--</v>
      </c>
      <c r="AK273" s="8" t="str">
        <f>IFERROR(VLOOKUP(A273,#REF!,44,0),"--")</f>
        <v>--</v>
      </c>
      <c r="AL273" s="8" t="str">
        <f>IFERROR(VLOOKUP(A273,#REF!,44,0),"--")</f>
        <v>--</v>
      </c>
      <c r="AM273" s="8" t="str">
        <f>IFERROR(VLOOKUP(A273,#REF!,44,0),"--")</f>
        <v>--</v>
      </c>
      <c r="AN273" s="8" t="str">
        <f>IFERROR(VLOOKUP(A273,#REF!,44,0),"--")</f>
        <v>--</v>
      </c>
      <c r="AO273" s="8">
        <f t="shared" si="14"/>
        <v>0</v>
      </c>
    </row>
    <row r="274" spans="1:41" x14ac:dyDescent="0.2">
      <c r="A274" s="4" t="s">
        <v>282</v>
      </c>
      <c r="B274" s="4" t="str">
        <f>IFERROR(VLOOKUP(A274,'Validation List'!$A:$O,10,0),"--")</f>
        <v>--</v>
      </c>
      <c r="C274" s="4" t="str">
        <f>IFERROR(VLOOKUP(A274,January!$A:$AS,41,0),"--")</f>
        <v>--</v>
      </c>
      <c r="D274" s="4" t="str">
        <f>IFERROR(VLOOKUP(A274,January!$A:$AS,42,0),"--")</f>
        <v>--</v>
      </c>
      <c r="E274" s="4" t="str">
        <f>IFERROR(VLOOKUP(A274,#REF!,41,0),"--")</f>
        <v>--</v>
      </c>
      <c r="F274" s="4" t="str">
        <f>IFERROR(VLOOKUP(A274,#REF!,42,0),"--")</f>
        <v>--</v>
      </c>
      <c r="G274" s="4" t="str">
        <f>IFERROR(VLOOKUP(A274,#REF!,41,0),"--")</f>
        <v>--</v>
      </c>
      <c r="H274" s="4" t="str">
        <f>IFERROR(VLOOKUP(A274,#REF!,42,0),"--")</f>
        <v>--</v>
      </c>
      <c r="I274" s="4" t="str">
        <f>IFERROR(VLOOKUP(A274,#REF!,41,0),"--")</f>
        <v>--</v>
      </c>
      <c r="J274" s="4" t="str">
        <f>IFERROR(VLOOKUP(A274,#REF!,42,0),"--")</f>
        <v>--</v>
      </c>
      <c r="K274" s="4" t="str">
        <f>IFERROR(VLOOKUP(A274,#REF!,41,0),"--")</f>
        <v>--</v>
      </c>
      <c r="L274" s="4" t="str">
        <f>IFERROR(VLOOKUP(A274,#REF!,42,0),"--")</f>
        <v>--</v>
      </c>
      <c r="M274" s="4" t="str">
        <f>IFERROR(VLOOKUP(A274,#REF!,41,0),"--")</f>
        <v>--</v>
      </c>
      <c r="N274" s="4" t="str">
        <f>IFERROR(VLOOKUP(A274,#REF!,42,0),"--")</f>
        <v>--</v>
      </c>
      <c r="O274" s="4" t="str">
        <f>IFERROR(VLOOKUP(A274,#REF!,41,0),"--")</f>
        <v>--</v>
      </c>
      <c r="P274" s="4" t="str">
        <f>IFERROR(VLOOKUP(A274,#REF!,42,0),"--")</f>
        <v>--</v>
      </c>
      <c r="Q274" s="4" t="str">
        <f>IFERROR(VLOOKUP(A274,#REF!,41,0),"--")</f>
        <v>--</v>
      </c>
      <c r="R274" s="4" t="str">
        <f>IFERROR(VLOOKUP(A274,#REF!,42,0),"--")</f>
        <v>--</v>
      </c>
      <c r="S274" s="4" t="str">
        <f>IFERROR(VLOOKUP(A274,#REF!,41,0),"--")</f>
        <v>--</v>
      </c>
      <c r="T274" s="4" t="str">
        <f>IFERROR(VLOOKUP(A274,#REF!,42,0),"--")</f>
        <v>--</v>
      </c>
      <c r="U274" s="4" t="str">
        <f>IFERROR(VLOOKUP(A274,#REF!,41,0),"--")</f>
        <v>--</v>
      </c>
      <c r="V274" s="4" t="str">
        <f>IFERROR(VLOOKUP(A274,#REF!,42,0),"--")</f>
        <v>--</v>
      </c>
      <c r="W274" s="4" t="str">
        <f>IFERROR(VLOOKUP(A274,#REF!,41,0),"--")</f>
        <v>--</v>
      </c>
      <c r="X274" s="4" t="str">
        <f>IFERROR(VLOOKUP(A274,#REF!,42,0),"--")</f>
        <v>--</v>
      </c>
      <c r="Y274" s="4" t="str">
        <f>IFERROR(VLOOKUP(A274,#REF!,41,0),"--")</f>
        <v>--</v>
      </c>
      <c r="Z274" s="4" t="str">
        <f>IFERROR(VLOOKUP(A274,#REF!,42,0),"--")</f>
        <v>--</v>
      </c>
      <c r="AA274" s="4">
        <f t="shared" si="12"/>
        <v>0</v>
      </c>
      <c r="AB274" s="4">
        <f t="shared" si="13"/>
        <v>0</v>
      </c>
      <c r="AC274" s="8" t="str">
        <f>IFERROR(VLOOKUP(A274,January!$A:$AR,44,0),"--")</f>
        <v>--</v>
      </c>
      <c r="AD274" s="8" t="str">
        <f>IFERROR(VLOOKUP(A274,#REF!,44,0),"--")</f>
        <v>--</v>
      </c>
      <c r="AE274" s="8" t="str">
        <f>IFERROR(VLOOKUP(A274,#REF!,44,0),"--")</f>
        <v>--</v>
      </c>
      <c r="AF274" s="8" t="str">
        <f>IFERROR(VLOOKUP(A274,#REF!,44,0),"--")</f>
        <v>--</v>
      </c>
      <c r="AG274" s="8" t="str">
        <f>IFERROR(VLOOKUP(A274,#REF!,44,0),"--")</f>
        <v>--</v>
      </c>
      <c r="AH274" s="8" t="str">
        <f>IFERROR(VLOOKUP(A274,#REF!,44,0),"--")</f>
        <v>--</v>
      </c>
      <c r="AI274" s="8" t="str">
        <f>IFERROR(VLOOKUP(A274,#REF!,44,0),"--")</f>
        <v>--</v>
      </c>
      <c r="AJ274" s="8" t="str">
        <f>IFERROR(VLOOKUP(A274,#REF!,44,0),"--")</f>
        <v>--</v>
      </c>
      <c r="AK274" s="8" t="str">
        <f>IFERROR(VLOOKUP(A274,#REF!,44,0),"--")</f>
        <v>--</v>
      </c>
      <c r="AL274" s="8" t="str">
        <f>IFERROR(VLOOKUP(A274,#REF!,44,0),"--")</f>
        <v>--</v>
      </c>
      <c r="AM274" s="8" t="str">
        <f>IFERROR(VLOOKUP(A274,#REF!,44,0),"--")</f>
        <v>--</v>
      </c>
      <c r="AN274" s="8" t="str">
        <f>IFERROR(VLOOKUP(A274,#REF!,44,0),"--")</f>
        <v>--</v>
      </c>
      <c r="AO274" s="8">
        <f t="shared" si="14"/>
        <v>0</v>
      </c>
    </row>
    <row r="275" spans="1:41" x14ac:dyDescent="0.2">
      <c r="A275" s="4" t="s">
        <v>283</v>
      </c>
      <c r="B275" s="4" t="str">
        <f>IFERROR(VLOOKUP(A275,'Validation List'!$A:$O,10,0),"--")</f>
        <v>--</v>
      </c>
      <c r="C275" s="4" t="str">
        <f>IFERROR(VLOOKUP(A275,January!$A:$AS,41,0),"--")</f>
        <v>--</v>
      </c>
      <c r="D275" s="4" t="str">
        <f>IFERROR(VLOOKUP(A275,January!$A:$AS,42,0),"--")</f>
        <v>--</v>
      </c>
      <c r="E275" s="4" t="str">
        <f>IFERROR(VLOOKUP(A275,#REF!,41,0),"--")</f>
        <v>--</v>
      </c>
      <c r="F275" s="4" t="str">
        <f>IFERROR(VLOOKUP(A275,#REF!,42,0),"--")</f>
        <v>--</v>
      </c>
      <c r="G275" s="4" t="str">
        <f>IFERROR(VLOOKUP(A275,#REF!,41,0),"--")</f>
        <v>--</v>
      </c>
      <c r="H275" s="4" t="str">
        <f>IFERROR(VLOOKUP(A275,#REF!,42,0),"--")</f>
        <v>--</v>
      </c>
      <c r="I275" s="4" t="str">
        <f>IFERROR(VLOOKUP(A275,#REF!,41,0),"--")</f>
        <v>--</v>
      </c>
      <c r="J275" s="4" t="str">
        <f>IFERROR(VLOOKUP(A275,#REF!,42,0),"--")</f>
        <v>--</v>
      </c>
      <c r="K275" s="4" t="str">
        <f>IFERROR(VLOOKUP(A275,#REF!,41,0),"--")</f>
        <v>--</v>
      </c>
      <c r="L275" s="4" t="str">
        <f>IFERROR(VLOOKUP(A275,#REF!,42,0),"--")</f>
        <v>--</v>
      </c>
      <c r="M275" s="4" t="str">
        <f>IFERROR(VLOOKUP(A275,#REF!,41,0),"--")</f>
        <v>--</v>
      </c>
      <c r="N275" s="4" t="str">
        <f>IFERROR(VLOOKUP(A275,#REF!,42,0),"--")</f>
        <v>--</v>
      </c>
      <c r="O275" s="4" t="str">
        <f>IFERROR(VLOOKUP(A275,#REF!,41,0),"--")</f>
        <v>--</v>
      </c>
      <c r="P275" s="4" t="str">
        <f>IFERROR(VLOOKUP(A275,#REF!,42,0),"--")</f>
        <v>--</v>
      </c>
      <c r="Q275" s="4" t="str">
        <f>IFERROR(VLOOKUP(A275,#REF!,41,0),"--")</f>
        <v>--</v>
      </c>
      <c r="R275" s="4" t="str">
        <f>IFERROR(VLOOKUP(A275,#REF!,42,0),"--")</f>
        <v>--</v>
      </c>
      <c r="S275" s="4" t="str">
        <f>IFERROR(VLOOKUP(A275,#REF!,41,0),"--")</f>
        <v>--</v>
      </c>
      <c r="T275" s="4" t="str">
        <f>IFERROR(VLOOKUP(A275,#REF!,42,0),"--")</f>
        <v>--</v>
      </c>
      <c r="U275" s="4" t="str">
        <f>IFERROR(VLOOKUP(A275,#REF!,41,0),"--")</f>
        <v>--</v>
      </c>
      <c r="V275" s="4" t="str">
        <f>IFERROR(VLOOKUP(A275,#REF!,42,0),"--")</f>
        <v>--</v>
      </c>
      <c r="W275" s="4" t="str">
        <f>IFERROR(VLOOKUP(A275,#REF!,41,0),"--")</f>
        <v>--</v>
      </c>
      <c r="X275" s="4" t="str">
        <f>IFERROR(VLOOKUP(A275,#REF!,42,0),"--")</f>
        <v>--</v>
      </c>
      <c r="Y275" s="4" t="str">
        <f>IFERROR(VLOOKUP(A275,#REF!,41,0),"--")</f>
        <v>--</v>
      </c>
      <c r="Z275" s="4" t="str">
        <f>IFERROR(VLOOKUP(A275,#REF!,42,0),"--")</f>
        <v>--</v>
      </c>
      <c r="AA275" s="4">
        <f t="shared" si="12"/>
        <v>0</v>
      </c>
      <c r="AB275" s="4">
        <f t="shared" si="13"/>
        <v>0</v>
      </c>
      <c r="AC275" s="8" t="str">
        <f>IFERROR(VLOOKUP(A275,January!$A:$AR,44,0),"--")</f>
        <v>--</v>
      </c>
      <c r="AD275" s="8" t="str">
        <f>IFERROR(VLOOKUP(A275,#REF!,44,0),"--")</f>
        <v>--</v>
      </c>
      <c r="AE275" s="8" t="str">
        <f>IFERROR(VLOOKUP(A275,#REF!,44,0),"--")</f>
        <v>--</v>
      </c>
      <c r="AF275" s="8" t="str">
        <f>IFERROR(VLOOKUP(A275,#REF!,44,0),"--")</f>
        <v>--</v>
      </c>
      <c r="AG275" s="8" t="str">
        <f>IFERROR(VLOOKUP(A275,#REF!,44,0),"--")</f>
        <v>--</v>
      </c>
      <c r="AH275" s="8" t="str">
        <f>IFERROR(VLOOKUP(A275,#REF!,44,0),"--")</f>
        <v>--</v>
      </c>
      <c r="AI275" s="8" t="str">
        <f>IFERROR(VLOOKUP(A275,#REF!,44,0),"--")</f>
        <v>--</v>
      </c>
      <c r="AJ275" s="8" t="str">
        <f>IFERROR(VLOOKUP(A275,#REF!,44,0),"--")</f>
        <v>--</v>
      </c>
      <c r="AK275" s="8" t="str">
        <f>IFERROR(VLOOKUP(A275,#REF!,44,0),"--")</f>
        <v>--</v>
      </c>
      <c r="AL275" s="8" t="str">
        <f>IFERROR(VLOOKUP(A275,#REF!,44,0),"--")</f>
        <v>--</v>
      </c>
      <c r="AM275" s="8" t="str">
        <f>IFERROR(VLOOKUP(A275,#REF!,44,0),"--")</f>
        <v>--</v>
      </c>
      <c r="AN275" s="8" t="str">
        <f>IFERROR(VLOOKUP(A275,#REF!,44,0),"--")</f>
        <v>--</v>
      </c>
      <c r="AO275" s="8">
        <f t="shared" si="14"/>
        <v>0</v>
      </c>
    </row>
    <row r="276" spans="1:41" x14ac:dyDescent="0.2">
      <c r="A276" s="4" t="s">
        <v>284</v>
      </c>
      <c r="B276" s="4" t="str">
        <f>IFERROR(VLOOKUP(A276,'Validation List'!$A:$O,10,0),"--")</f>
        <v>--</v>
      </c>
      <c r="C276" s="4" t="str">
        <f>IFERROR(VLOOKUP(A276,January!$A:$AS,41,0),"--")</f>
        <v>--</v>
      </c>
      <c r="D276" s="4" t="str">
        <f>IFERROR(VLOOKUP(A276,January!$A:$AS,42,0),"--")</f>
        <v>--</v>
      </c>
      <c r="E276" s="4" t="str">
        <f>IFERROR(VLOOKUP(A276,#REF!,41,0),"--")</f>
        <v>--</v>
      </c>
      <c r="F276" s="4" t="str">
        <f>IFERROR(VLOOKUP(A276,#REF!,42,0),"--")</f>
        <v>--</v>
      </c>
      <c r="G276" s="4" t="str">
        <f>IFERROR(VLOOKUP(A276,#REF!,41,0),"--")</f>
        <v>--</v>
      </c>
      <c r="H276" s="4" t="str">
        <f>IFERROR(VLOOKUP(A276,#REF!,42,0),"--")</f>
        <v>--</v>
      </c>
      <c r="I276" s="4" t="str">
        <f>IFERROR(VLOOKUP(A276,#REF!,41,0),"--")</f>
        <v>--</v>
      </c>
      <c r="J276" s="4" t="str">
        <f>IFERROR(VLOOKUP(A276,#REF!,42,0),"--")</f>
        <v>--</v>
      </c>
      <c r="K276" s="4" t="str">
        <f>IFERROR(VLOOKUP(A276,#REF!,41,0),"--")</f>
        <v>--</v>
      </c>
      <c r="L276" s="4" t="str">
        <f>IFERROR(VLOOKUP(A276,#REF!,42,0),"--")</f>
        <v>--</v>
      </c>
      <c r="M276" s="4" t="str">
        <f>IFERROR(VLOOKUP(A276,#REF!,41,0),"--")</f>
        <v>--</v>
      </c>
      <c r="N276" s="4" t="str">
        <f>IFERROR(VLOOKUP(A276,#REF!,42,0),"--")</f>
        <v>--</v>
      </c>
      <c r="O276" s="4" t="str">
        <f>IFERROR(VLOOKUP(A276,#REF!,41,0),"--")</f>
        <v>--</v>
      </c>
      <c r="P276" s="4" t="str">
        <f>IFERROR(VLOOKUP(A276,#REF!,42,0),"--")</f>
        <v>--</v>
      </c>
      <c r="Q276" s="4" t="str">
        <f>IFERROR(VLOOKUP(A276,#REF!,41,0),"--")</f>
        <v>--</v>
      </c>
      <c r="R276" s="4" t="str">
        <f>IFERROR(VLOOKUP(A276,#REF!,42,0),"--")</f>
        <v>--</v>
      </c>
      <c r="S276" s="4" t="str">
        <f>IFERROR(VLOOKUP(A276,#REF!,41,0),"--")</f>
        <v>--</v>
      </c>
      <c r="T276" s="4" t="str">
        <f>IFERROR(VLOOKUP(A276,#REF!,42,0),"--")</f>
        <v>--</v>
      </c>
      <c r="U276" s="4" t="str">
        <f>IFERROR(VLOOKUP(A276,#REF!,41,0),"--")</f>
        <v>--</v>
      </c>
      <c r="V276" s="4" t="str">
        <f>IFERROR(VLOOKUP(A276,#REF!,42,0),"--")</f>
        <v>--</v>
      </c>
      <c r="W276" s="4" t="str">
        <f>IFERROR(VLOOKUP(A276,#REF!,41,0),"--")</f>
        <v>--</v>
      </c>
      <c r="X276" s="4" t="str">
        <f>IFERROR(VLOOKUP(A276,#REF!,42,0),"--")</f>
        <v>--</v>
      </c>
      <c r="Y276" s="4" t="str">
        <f>IFERROR(VLOOKUP(A276,#REF!,41,0),"--")</f>
        <v>--</v>
      </c>
      <c r="Z276" s="4" t="str">
        <f>IFERROR(VLOOKUP(A276,#REF!,42,0),"--")</f>
        <v>--</v>
      </c>
      <c r="AA276" s="4">
        <f t="shared" si="12"/>
        <v>0</v>
      </c>
      <c r="AB276" s="4">
        <f t="shared" si="13"/>
        <v>0</v>
      </c>
      <c r="AC276" s="8" t="str">
        <f>IFERROR(VLOOKUP(A276,January!$A:$AR,44,0),"--")</f>
        <v>--</v>
      </c>
      <c r="AD276" s="8" t="str">
        <f>IFERROR(VLOOKUP(A276,#REF!,44,0),"--")</f>
        <v>--</v>
      </c>
      <c r="AE276" s="8" t="str">
        <f>IFERROR(VLOOKUP(A276,#REF!,44,0),"--")</f>
        <v>--</v>
      </c>
      <c r="AF276" s="8" t="str">
        <f>IFERROR(VLOOKUP(A276,#REF!,44,0),"--")</f>
        <v>--</v>
      </c>
      <c r="AG276" s="8" t="str">
        <f>IFERROR(VLOOKUP(A276,#REF!,44,0),"--")</f>
        <v>--</v>
      </c>
      <c r="AH276" s="8" t="str">
        <f>IFERROR(VLOOKUP(A276,#REF!,44,0),"--")</f>
        <v>--</v>
      </c>
      <c r="AI276" s="8" t="str">
        <f>IFERROR(VLOOKUP(A276,#REF!,44,0),"--")</f>
        <v>--</v>
      </c>
      <c r="AJ276" s="8" t="str">
        <f>IFERROR(VLOOKUP(A276,#REF!,44,0),"--")</f>
        <v>--</v>
      </c>
      <c r="AK276" s="8" t="str">
        <f>IFERROR(VLOOKUP(A276,#REF!,44,0),"--")</f>
        <v>--</v>
      </c>
      <c r="AL276" s="8" t="str">
        <f>IFERROR(VLOOKUP(A276,#REF!,44,0),"--")</f>
        <v>--</v>
      </c>
      <c r="AM276" s="8" t="str">
        <f>IFERROR(VLOOKUP(A276,#REF!,44,0),"--")</f>
        <v>--</v>
      </c>
      <c r="AN276" s="8" t="str">
        <f>IFERROR(VLOOKUP(A276,#REF!,44,0),"--")</f>
        <v>--</v>
      </c>
      <c r="AO276" s="8">
        <f t="shared" si="14"/>
        <v>0</v>
      </c>
    </row>
    <row r="277" spans="1:41" x14ac:dyDescent="0.2">
      <c r="A277" s="4" t="s">
        <v>285</v>
      </c>
      <c r="B277" s="4" t="str">
        <f>IFERROR(VLOOKUP(A277,'Validation List'!$A:$O,10,0),"--")</f>
        <v>--</v>
      </c>
      <c r="C277" s="4" t="str">
        <f>IFERROR(VLOOKUP(A277,January!$A:$AS,41,0),"--")</f>
        <v>--</v>
      </c>
      <c r="D277" s="4" t="str">
        <f>IFERROR(VLOOKUP(A277,January!$A:$AS,42,0),"--")</f>
        <v>--</v>
      </c>
      <c r="E277" s="4" t="str">
        <f>IFERROR(VLOOKUP(A277,#REF!,41,0),"--")</f>
        <v>--</v>
      </c>
      <c r="F277" s="4" t="str">
        <f>IFERROR(VLOOKUP(A277,#REF!,42,0),"--")</f>
        <v>--</v>
      </c>
      <c r="G277" s="4" t="str">
        <f>IFERROR(VLOOKUP(A277,#REF!,41,0),"--")</f>
        <v>--</v>
      </c>
      <c r="H277" s="4" t="str">
        <f>IFERROR(VLOOKUP(A277,#REF!,42,0),"--")</f>
        <v>--</v>
      </c>
      <c r="I277" s="4" t="str">
        <f>IFERROR(VLOOKUP(A277,#REF!,41,0),"--")</f>
        <v>--</v>
      </c>
      <c r="J277" s="4" t="str">
        <f>IFERROR(VLOOKUP(A277,#REF!,42,0),"--")</f>
        <v>--</v>
      </c>
      <c r="K277" s="4" t="str">
        <f>IFERROR(VLOOKUP(A277,#REF!,41,0),"--")</f>
        <v>--</v>
      </c>
      <c r="L277" s="4" t="str">
        <f>IFERROR(VLOOKUP(A277,#REF!,42,0),"--")</f>
        <v>--</v>
      </c>
      <c r="M277" s="4" t="str">
        <f>IFERROR(VLOOKUP(A277,#REF!,41,0),"--")</f>
        <v>--</v>
      </c>
      <c r="N277" s="4" t="str">
        <f>IFERROR(VLOOKUP(A277,#REF!,42,0),"--")</f>
        <v>--</v>
      </c>
      <c r="O277" s="4" t="str">
        <f>IFERROR(VLOOKUP(A277,#REF!,41,0),"--")</f>
        <v>--</v>
      </c>
      <c r="P277" s="4" t="str">
        <f>IFERROR(VLOOKUP(A277,#REF!,42,0),"--")</f>
        <v>--</v>
      </c>
      <c r="Q277" s="4" t="str">
        <f>IFERROR(VLOOKUP(A277,#REF!,41,0),"--")</f>
        <v>--</v>
      </c>
      <c r="R277" s="4" t="str">
        <f>IFERROR(VLOOKUP(A277,#REF!,42,0),"--")</f>
        <v>--</v>
      </c>
      <c r="S277" s="4" t="str">
        <f>IFERROR(VLOOKUP(A277,#REF!,41,0),"--")</f>
        <v>--</v>
      </c>
      <c r="T277" s="4" t="str">
        <f>IFERROR(VLOOKUP(A277,#REF!,42,0),"--")</f>
        <v>--</v>
      </c>
      <c r="U277" s="4" t="str">
        <f>IFERROR(VLOOKUP(A277,#REF!,41,0),"--")</f>
        <v>--</v>
      </c>
      <c r="V277" s="4" t="str">
        <f>IFERROR(VLOOKUP(A277,#REF!,42,0),"--")</f>
        <v>--</v>
      </c>
      <c r="W277" s="4" t="str">
        <f>IFERROR(VLOOKUP(A277,#REF!,41,0),"--")</f>
        <v>--</v>
      </c>
      <c r="X277" s="4" t="str">
        <f>IFERROR(VLOOKUP(A277,#REF!,42,0),"--")</f>
        <v>--</v>
      </c>
      <c r="Y277" s="4" t="str">
        <f>IFERROR(VLOOKUP(A277,#REF!,41,0),"--")</f>
        <v>--</v>
      </c>
      <c r="Z277" s="4" t="str">
        <f>IFERROR(VLOOKUP(A277,#REF!,42,0),"--")</f>
        <v>--</v>
      </c>
      <c r="AA277" s="4">
        <f t="shared" si="12"/>
        <v>0</v>
      </c>
      <c r="AB277" s="4">
        <f t="shared" si="13"/>
        <v>0</v>
      </c>
      <c r="AC277" s="8" t="str">
        <f>IFERROR(VLOOKUP(A277,January!$A:$AR,44,0),"--")</f>
        <v>--</v>
      </c>
      <c r="AD277" s="8" t="str">
        <f>IFERROR(VLOOKUP(A277,#REF!,44,0),"--")</f>
        <v>--</v>
      </c>
      <c r="AE277" s="8" t="str">
        <f>IFERROR(VLOOKUP(A277,#REF!,44,0),"--")</f>
        <v>--</v>
      </c>
      <c r="AF277" s="8" t="str">
        <f>IFERROR(VLOOKUP(A277,#REF!,44,0),"--")</f>
        <v>--</v>
      </c>
      <c r="AG277" s="8" t="str">
        <f>IFERROR(VLOOKUP(A277,#REF!,44,0),"--")</f>
        <v>--</v>
      </c>
      <c r="AH277" s="8" t="str">
        <f>IFERROR(VLOOKUP(A277,#REF!,44,0),"--")</f>
        <v>--</v>
      </c>
      <c r="AI277" s="8" t="str">
        <f>IFERROR(VLOOKUP(A277,#REF!,44,0),"--")</f>
        <v>--</v>
      </c>
      <c r="AJ277" s="8" t="str">
        <f>IFERROR(VLOOKUP(A277,#REF!,44,0),"--")</f>
        <v>--</v>
      </c>
      <c r="AK277" s="8" t="str">
        <f>IFERROR(VLOOKUP(A277,#REF!,44,0),"--")</f>
        <v>--</v>
      </c>
      <c r="AL277" s="8" t="str">
        <f>IFERROR(VLOOKUP(A277,#REF!,44,0),"--")</f>
        <v>--</v>
      </c>
      <c r="AM277" s="8" t="str">
        <f>IFERROR(VLOOKUP(A277,#REF!,44,0),"--")</f>
        <v>--</v>
      </c>
      <c r="AN277" s="8" t="str">
        <f>IFERROR(VLOOKUP(A277,#REF!,44,0),"--")</f>
        <v>--</v>
      </c>
      <c r="AO277" s="8">
        <f t="shared" si="14"/>
        <v>0</v>
      </c>
    </row>
    <row r="278" spans="1:41" x14ac:dyDescent="0.2">
      <c r="A278" s="4" t="s">
        <v>286</v>
      </c>
      <c r="B278" s="4" t="str">
        <f>IFERROR(VLOOKUP(A278,'Validation List'!$A:$O,10,0),"--")</f>
        <v>--</v>
      </c>
      <c r="C278" s="4" t="str">
        <f>IFERROR(VLOOKUP(A278,January!$A:$AS,41,0),"--")</f>
        <v>--</v>
      </c>
      <c r="D278" s="4" t="str">
        <f>IFERROR(VLOOKUP(A278,January!$A:$AS,42,0),"--")</f>
        <v>--</v>
      </c>
      <c r="E278" s="4" t="str">
        <f>IFERROR(VLOOKUP(A278,#REF!,41,0),"--")</f>
        <v>--</v>
      </c>
      <c r="F278" s="4" t="str">
        <f>IFERROR(VLOOKUP(A278,#REF!,42,0),"--")</f>
        <v>--</v>
      </c>
      <c r="G278" s="4" t="str">
        <f>IFERROR(VLOOKUP(A278,#REF!,41,0),"--")</f>
        <v>--</v>
      </c>
      <c r="H278" s="4" t="str">
        <f>IFERROR(VLOOKUP(A278,#REF!,42,0),"--")</f>
        <v>--</v>
      </c>
      <c r="I278" s="4" t="str">
        <f>IFERROR(VLOOKUP(A278,#REF!,41,0),"--")</f>
        <v>--</v>
      </c>
      <c r="J278" s="4" t="str">
        <f>IFERROR(VLOOKUP(A278,#REF!,42,0),"--")</f>
        <v>--</v>
      </c>
      <c r="K278" s="4" t="str">
        <f>IFERROR(VLOOKUP(A278,#REF!,41,0),"--")</f>
        <v>--</v>
      </c>
      <c r="L278" s="4" t="str">
        <f>IFERROR(VLOOKUP(A278,#REF!,42,0),"--")</f>
        <v>--</v>
      </c>
      <c r="M278" s="4" t="str">
        <f>IFERROR(VLOOKUP(A278,#REF!,41,0),"--")</f>
        <v>--</v>
      </c>
      <c r="N278" s="4" t="str">
        <f>IFERROR(VLOOKUP(A278,#REF!,42,0),"--")</f>
        <v>--</v>
      </c>
      <c r="O278" s="4" t="str">
        <f>IFERROR(VLOOKUP(A278,#REF!,41,0),"--")</f>
        <v>--</v>
      </c>
      <c r="P278" s="4" t="str">
        <f>IFERROR(VLOOKUP(A278,#REF!,42,0),"--")</f>
        <v>--</v>
      </c>
      <c r="Q278" s="4" t="str">
        <f>IFERROR(VLOOKUP(A278,#REF!,41,0),"--")</f>
        <v>--</v>
      </c>
      <c r="R278" s="4" t="str">
        <f>IFERROR(VLOOKUP(A278,#REF!,42,0),"--")</f>
        <v>--</v>
      </c>
      <c r="S278" s="4" t="str">
        <f>IFERROR(VLOOKUP(A278,#REF!,41,0),"--")</f>
        <v>--</v>
      </c>
      <c r="T278" s="4" t="str">
        <f>IFERROR(VLOOKUP(A278,#REF!,42,0),"--")</f>
        <v>--</v>
      </c>
      <c r="U278" s="4" t="str">
        <f>IFERROR(VLOOKUP(A278,#REF!,41,0),"--")</f>
        <v>--</v>
      </c>
      <c r="V278" s="4" t="str">
        <f>IFERROR(VLOOKUP(A278,#REF!,42,0),"--")</f>
        <v>--</v>
      </c>
      <c r="W278" s="4" t="str">
        <f>IFERROR(VLOOKUP(A278,#REF!,41,0),"--")</f>
        <v>--</v>
      </c>
      <c r="X278" s="4" t="str">
        <f>IFERROR(VLOOKUP(A278,#REF!,42,0),"--")</f>
        <v>--</v>
      </c>
      <c r="Y278" s="4" t="str">
        <f>IFERROR(VLOOKUP(A278,#REF!,41,0),"--")</f>
        <v>--</v>
      </c>
      <c r="Z278" s="4" t="str">
        <f>IFERROR(VLOOKUP(A278,#REF!,42,0),"--")</f>
        <v>--</v>
      </c>
      <c r="AA278" s="4">
        <f t="shared" si="12"/>
        <v>0</v>
      </c>
      <c r="AB278" s="4">
        <f t="shared" si="13"/>
        <v>0</v>
      </c>
      <c r="AC278" s="8" t="str">
        <f>IFERROR(VLOOKUP(A278,January!$A:$AR,44,0),"--")</f>
        <v>--</v>
      </c>
      <c r="AD278" s="8" t="str">
        <f>IFERROR(VLOOKUP(A278,#REF!,44,0),"--")</f>
        <v>--</v>
      </c>
      <c r="AE278" s="8" t="str">
        <f>IFERROR(VLOOKUP(A278,#REF!,44,0),"--")</f>
        <v>--</v>
      </c>
      <c r="AF278" s="8" t="str">
        <f>IFERROR(VLOOKUP(A278,#REF!,44,0),"--")</f>
        <v>--</v>
      </c>
      <c r="AG278" s="8" t="str">
        <f>IFERROR(VLOOKUP(A278,#REF!,44,0),"--")</f>
        <v>--</v>
      </c>
      <c r="AH278" s="8" t="str">
        <f>IFERROR(VLOOKUP(A278,#REF!,44,0),"--")</f>
        <v>--</v>
      </c>
      <c r="AI278" s="8" t="str">
        <f>IFERROR(VLOOKUP(A278,#REF!,44,0),"--")</f>
        <v>--</v>
      </c>
      <c r="AJ278" s="8" t="str">
        <f>IFERROR(VLOOKUP(A278,#REF!,44,0),"--")</f>
        <v>--</v>
      </c>
      <c r="AK278" s="8" t="str">
        <f>IFERROR(VLOOKUP(A278,#REF!,44,0),"--")</f>
        <v>--</v>
      </c>
      <c r="AL278" s="8" t="str">
        <f>IFERROR(VLOOKUP(A278,#REF!,44,0),"--")</f>
        <v>--</v>
      </c>
      <c r="AM278" s="8" t="str">
        <f>IFERROR(VLOOKUP(A278,#REF!,44,0),"--")</f>
        <v>--</v>
      </c>
      <c r="AN278" s="8" t="str">
        <f>IFERROR(VLOOKUP(A278,#REF!,44,0),"--")</f>
        <v>--</v>
      </c>
      <c r="AO278" s="8">
        <f t="shared" si="14"/>
        <v>0</v>
      </c>
    </row>
    <row r="279" spans="1:41" x14ac:dyDescent="0.2">
      <c r="A279" s="4" t="s">
        <v>287</v>
      </c>
      <c r="B279" s="4" t="str">
        <f>IFERROR(VLOOKUP(A279,'Validation List'!$A:$O,10,0),"--")</f>
        <v>--</v>
      </c>
      <c r="C279" s="4" t="str">
        <f>IFERROR(VLOOKUP(A279,January!$A:$AS,41,0),"--")</f>
        <v>--</v>
      </c>
      <c r="D279" s="4" t="str">
        <f>IFERROR(VLOOKUP(A279,January!$A:$AS,42,0),"--")</f>
        <v>--</v>
      </c>
      <c r="E279" s="4" t="str">
        <f>IFERROR(VLOOKUP(A279,#REF!,41,0),"--")</f>
        <v>--</v>
      </c>
      <c r="F279" s="4" t="str">
        <f>IFERROR(VLOOKUP(A279,#REF!,42,0),"--")</f>
        <v>--</v>
      </c>
      <c r="G279" s="4" t="str">
        <f>IFERROR(VLOOKUP(A279,#REF!,41,0),"--")</f>
        <v>--</v>
      </c>
      <c r="H279" s="4" t="str">
        <f>IFERROR(VLOOKUP(A279,#REF!,42,0),"--")</f>
        <v>--</v>
      </c>
      <c r="I279" s="4" t="str">
        <f>IFERROR(VLOOKUP(A279,#REF!,41,0),"--")</f>
        <v>--</v>
      </c>
      <c r="J279" s="4" t="str">
        <f>IFERROR(VLOOKUP(A279,#REF!,42,0),"--")</f>
        <v>--</v>
      </c>
      <c r="K279" s="4" t="str">
        <f>IFERROR(VLOOKUP(A279,#REF!,41,0),"--")</f>
        <v>--</v>
      </c>
      <c r="L279" s="4" t="str">
        <f>IFERROR(VLOOKUP(A279,#REF!,42,0),"--")</f>
        <v>--</v>
      </c>
      <c r="M279" s="4" t="str">
        <f>IFERROR(VLOOKUP(A279,#REF!,41,0),"--")</f>
        <v>--</v>
      </c>
      <c r="N279" s="4" t="str">
        <f>IFERROR(VLOOKUP(A279,#REF!,42,0),"--")</f>
        <v>--</v>
      </c>
      <c r="O279" s="4" t="str">
        <f>IFERROR(VLOOKUP(A279,#REF!,41,0),"--")</f>
        <v>--</v>
      </c>
      <c r="P279" s="4" t="str">
        <f>IFERROR(VLOOKUP(A279,#REF!,42,0),"--")</f>
        <v>--</v>
      </c>
      <c r="Q279" s="4" t="str">
        <f>IFERROR(VLOOKUP(A279,#REF!,41,0),"--")</f>
        <v>--</v>
      </c>
      <c r="R279" s="4" t="str">
        <f>IFERROR(VLOOKUP(A279,#REF!,42,0),"--")</f>
        <v>--</v>
      </c>
      <c r="S279" s="4" t="str">
        <f>IFERROR(VLOOKUP(A279,#REF!,41,0),"--")</f>
        <v>--</v>
      </c>
      <c r="T279" s="4" t="str">
        <f>IFERROR(VLOOKUP(A279,#REF!,42,0),"--")</f>
        <v>--</v>
      </c>
      <c r="U279" s="4" t="str">
        <f>IFERROR(VLOOKUP(A279,#REF!,41,0),"--")</f>
        <v>--</v>
      </c>
      <c r="V279" s="4" t="str">
        <f>IFERROR(VLOOKUP(A279,#REF!,42,0),"--")</f>
        <v>--</v>
      </c>
      <c r="W279" s="4" t="str">
        <f>IFERROR(VLOOKUP(A279,#REF!,41,0),"--")</f>
        <v>--</v>
      </c>
      <c r="X279" s="4" t="str">
        <f>IFERROR(VLOOKUP(A279,#REF!,42,0),"--")</f>
        <v>--</v>
      </c>
      <c r="Y279" s="4" t="str">
        <f>IFERROR(VLOOKUP(A279,#REF!,41,0),"--")</f>
        <v>--</v>
      </c>
      <c r="Z279" s="4" t="str">
        <f>IFERROR(VLOOKUP(A279,#REF!,42,0),"--")</f>
        <v>--</v>
      </c>
      <c r="AA279" s="4">
        <f t="shared" si="12"/>
        <v>0</v>
      </c>
      <c r="AB279" s="4">
        <f t="shared" si="13"/>
        <v>0</v>
      </c>
      <c r="AC279" s="8" t="str">
        <f>IFERROR(VLOOKUP(A279,January!$A:$AR,44,0),"--")</f>
        <v>--</v>
      </c>
      <c r="AD279" s="8" t="str">
        <f>IFERROR(VLOOKUP(A279,#REF!,44,0),"--")</f>
        <v>--</v>
      </c>
      <c r="AE279" s="8" t="str">
        <f>IFERROR(VLOOKUP(A279,#REF!,44,0),"--")</f>
        <v>--</v>
      </c>
      <c r="AF279" s="8" t="str">
        <f>IFERROR(VLOOKUP(A279,#REF!,44,0),"--")</f>
        <v>--</v>
      </c>
      <c r="AG279" s="8" t="str">
        <f>IFERROR(VLOOKUP(A279,#REF!,44,0),"--")</f>
        <v>--</v>
      </c>
      <c r="AH279" s="8" t="str">
        <f>IFERROR(VLOOKUP(A279,#REF!,44,0),"--")</f>
        <v>--</v>
      </c>
      <c r="AI279" s="8" t="str">
        <f>IFERROR(VLOOKUP(A279,#REF!,44,0),"--")</f>
        <v>--</v>
      </c>
      <c r="AJ279" s="8" t="str">
        <f>IFERROR(VLOOKUP(A279,#REF!,44,0),"--")</f>
        <v>--</v>
      </c>
      <c r="AK279" s="8" t="str">
        <f>IFERROR(VLOOKUP(A279,#REF!,44,0),"--")</f>
        <v>--</v>
      </c>
      <c r="AL279" s="8" t="str">
        <f>IFERROR(VLOOKUP(A279,#REF!,44,0),"--")</f>
        <v>--</v>
      </c>
      <c r="AM279" s="8" t="str">
        <f>IFERROR(VLOOKUP(A279,#REF!,44,0),"--")</f>
        <v>--</v>
      </c>
      <c r="AN279" s="8" t="str">
        <f>IFERROR(VLOOKUP(A279,#REF!,44,0),"--")</f>
        <v>--</v>
      </c>
      <c r="AO279" s="8">
        <f t="shared" si="14"/>
        <v>0</v>
      </c>
    </row>
    <row r="280" spans="1:41" x14ac:dyDescent="0.2">
      <c r="A280" s="4" t="s">
        <v>288</v>
      </c>
      <c r="B280" s="4" t="str">
        <f>IFERROR(VLOOKUP(A280,'Validation List'!$A:$O,10,0),"--")</f>
        <v>--</v>
      </c>
      <c r="C280" s="4" t="str">
        <f>IFERROR(VLOOKUP(A280,January!$A:$AS,41,0),"--")</f>
        <v>--</v>
      </c>
      <c r="D280" s="4" t="str">
        <f>IFERROR(VLOOKUP(A280,January!$A:$AS,42,0),"--")</f>
        <v>--</v>
      </c>
      <c r="E280" s="4" t="str">
        <f>IFERROR(VLOOKUP(A280,#REF!,41,0),"--")</f>
        <v>--</v>
      </c>
      <c r="F280" s="4" t="str">
        <f>IFERROR(VLOOKUP(A280,#REF!,42,0),"--")</f>
        <v>--</v>
      </c>
      <c r="G280" s="4" t="str">
        <f>IFERROR(VLOOKUP(A280,#REF!,41,0),"--")</f>
        <v>--</v>
      </c>
      <c r="H280" s="4" t="str">
        <f>IFERROR(VLOOKUP(A280,#REF!,42,0),"--")</f>
        <v>--</v>
      </c>
      <c r="I280" s="4" t="str">
        <f>IFERROR(VLOOKUP(A280,#REF!,41,0),"--")</f>
        <v>--</v>
      </c>
      <c r="J280" s="4" t="str">
        <f>IFERROR(VLOOKUP(A280,#REF!,42,0),"--")</f>
        <v>--</v>
      </c>
      <c r="K280" s="4" t="str">
        <f>IFERROR(VLOOKUP(A280,#REF!,41,0),"--")</f>
        <v>--</v>
      </c>
      <c r="L280" s="4" t="str">
        <f>IFERROR(VLOOKUP(A280,#REF!,42,0),"--")</f>
        <v>--</v>
      </c>
      <c r="M280" s="4" t="str">
        <f>IFERROR(VLOOKUP(A280,#REF!,41,0),"--")</f>
        <v>--</v>
      </c>
      <c r="N280" s="4" t="str">
        <f>IFERROR(VLOOKUP(A280,#REF!,42,0),"--")</f>
        <v>--</v>
      </c>
      <c r="O280" s="4" t="str">
        <f>IFERROR(VLOOKUP(A280,#REF!,41,0),"--")</f>
        <v>--</v>
      </c>
      <c r="P280" s="4" t="str">
        <f>IFERROR(VLOOKUP(A280,#REF!,42,0),"--")</f>
        <v>--</v>
      </c>
      <c r="Q280" s="4" t="str">
        <f>IFERROR(VLOOKUP(A280,#REF!,41,0),"--")</f>
        <v>--</v>
      </c>
      <c r="R280" s="4" t="str">
        <f>IFERROR(VLOOKUP(A280,#REF!,42,0),"--")</f>
        <v>--</v>
      </c>
      <c r="S280" s="4" t="str">
        <f>IFERROR(VLOOKUP(A280,#REF!,41,0),"--")</f>
        <v>--</v>
      </c>
      <c r="T280" s="4" t="str">
        <f>IFERROR(VLOOKUP(A280,#REF!,42,0),"--")</f>
        <v>--</v>
      </c>
      <c r="U280" s="4" t="str">
        <f>IFERROR(VLOOKUP(A280,#REF!,41,0),"--")</f>
        <v>--</v>
      </c>
      <c r="V280" s="4" t="str">
        <f>IFERROR(VLOOKUP(A280,#REF!,42,0),"--")</f>
        <v>--</v>
      </c>
      <c r="W280" s="4" t="str">
        <f>IFERROR(VLOOKUP(A280,#REF!,41,0),"--")</f>
        <v>--</v>
      </c>
      <c r="X280" s="4" t="str">
        <f>IFERROR(VLOOKUP(A280,#REF!,42,0),"--")</f>
        <v>--</v>
      </c>
      <c r="Y280" s="4" t="str">
        <f>IFERROR(VLOOKUP(A280,#REF!,41,0),"--")</f>
        <v>--</v>
      </c>
      <c r="Z280" s="4" t="str">
        <f>IFERROR(VLOOKUP(A280,#REF!,42,0),"--")</f>
        <v>--</v>
      </c>
      <c r="AA280" s="4">
        <f t="shared" si="12"/>
        <v>0</v>
      </c>
      <c r="AB280" s="4">
        <f t="shared" si="13"/>
        <v>0</v>
      </c>
      <c r="AC280" s="8" t="str">
        <f>IFERROR(VLOOKUP(A280,January!$A:$AR,44,0),"--")</f>
        <v>--</v>
      </c>
      <c r="AD280" s="8" t="str">
        <f>IFERROR(VLOOKUP(A280,#REF!,44,0),"--")</f>
        <v>--</v>
      </c>
      <c r="AE280" s="8" t="str">
        <f>IFERROR(VLOOKUP(A280,#REF!,44,0),"--")</f>
        <v>--</v>
      </c>
      <c r="AF280" s="8" t="str">
        <f>IFERROR(VLOOKUP(A280,#REF!,44,0),"--")</f>
        <v>--</v>
      </c>
      <c r="AG280" s="8" t="str">
        <f>IFERROR(VLOOKUP(A280,#REF!,44,0),"--")</f>
        <v>--</v>
      </c>
      <c r="AH280" s="8" t="str">
        <f>IFERROR(VLOOKUP(A280,#REF!,44,0),"--")</f>
        <v>--</v>
      </c>
      <c r="AI280" s="8" t="str">
        <f>IFERROR(VLOOKUP(A280,#REF!,44,0),"--")</f>
        <v>--</v>
      </c>
      <c r="AJ280" s="8" t="str">
        <f>IFERROR(VLOOKUP(A280,#REF!,44,0),"--")</f>
        <v>--</v>
      </c>
      <c r="AK280" s="8" t="str">
        <f>IFERROR(VLOOKUP(A280,#REF!,44,0),"--")</f>
        <v>--</v>
      </c>
      <c r="AL280" s="8" t="str">
        <f>IFERROR(VLOOKUP(A280,#REF!,44,0),"--")</f>
        <v>--</v>
      </c>
      <c r="AM280" s="8" t="str">
        <f>IFERROR(VLOOKUP(A280,#REF!,44,0),"--")</f>
        <v>--</v>
      </c>
      <c r="AN280" s="8" t="str">
        <f>IFERROR(VLOOKUP(A280,#REF!,44,0),"--")</f>
        <v>--</v>
      </c>
      <c r="AO280" s="8">
        <f t="shared" si="14"/>
        <v>0</v>
      </c>
    </row>
    <row r="281" spans="1:41" x14ac:dyDescent="0.2">
      <c r="A281" s="4" t="s">
        <v>289</v>
      </c>
      <c r="B281" s="4" t="str">
        <f>IFERROR(VLOOKUP(A281,'Validation List'!$A:$O,10,0),"--")</f>
        <v>--</v>
      </c>
      <c r="C281" s="4" t="str">
        <f>IFERROR(VLOOKUP(A281,January!$A:$AS,41,0),"--")</f>
        <v>--</v>
      </c>
      <c r="D281" s="4" t="str">
        <f>IFERROR(VLOOKUP(A281,January!$A:$AS,42,0),"--")</f>
        <v>--</v>
      </c>
      <c r="E281" s="4" t="str">
        <f>IFERROR(VLOOKUP(A281,#REF!,41,0),"--")</f>
        <v>--</v>
      </c>
      <c r="F281" s="4" t="str">
        <f>IFERROR(VLOOKUP(A281,#REF!,42,0),"--")</f>
        <v>--</v>
      </c>
      <c r="G281" s="4" t="str">
        <f>IFERROR(VLOOKUP(A281,#REF!,41,0),"--")</f>
        <v>--</v>
      </c>
      <c r="H281" s="4" t="str">
        <f>IFERROR(VLOOKUP(A281,#REF!,42,0),"--")</f>
        <v>--</v>
      </c>
      <c r="I281" s="4" t="str">
        <f>IFERROR(VLOOKUP(A281,#REF!,41,0),"--")</f>
        <v>--</v>
      </c>
      <c r="J281" s="4" t="str">
        <f>IFERROR(VLOOKUP(A281,#REF!,42,0),"--")</f>
        <v>--</v>
      </c>
      <c r="K281" s="4" t="str">
        <f>IFERROR(VLOOKUP(A281,#REF!,41,0),"--")</f>
        <v>--</v>
      </c>
      <c r="L281" s="4" t="str">
        <f>IFERROR(VLOOKUP(A281,#REF!,42,0),"--")</f>
        <v>--</v>
      </c>
      <c r="M281" s="4" t="str">
        <f>IFERROR(VLOOKUP(A281,#REF!,41,0),"--")</f>
        <v>--</v>
      </c>
      <c r="N281" s="4" t="str">
        <f>IFERROR(VLOOKUP(A281,#REF!,42,0),"--")</f>
        <v>--</v>
      </c>
      <c r="O281" s="4" t="str">
        <f>IFERROR(VLOOKUP(A281,#REF!,41,0),"--")</f>
        <v>--</v>
      </c>
      <c r="P281" s="4" t="str">
        <f>IFERROR(VLOOKUP(A281,#REF!,42,0),"--")</f>
        <v>--</v>
      </c>
      <c r="Q281" s="4" t="str">
        <f>IFERROR(VLOOKUP(A281,#REF!,41,0),"--")</f>
        <v>--</v>
      </c>
      <c r="R281" s="4" t="str">
        <f>IFERROR(VLOOKUP(A281,#REF!,42,0),"--")</f>
        <v>--</v>
      </c>
      <c r="S281" s="4" t="str">
        <f>IFERROR(VLOOKUP(A281,#REF!,41,0),"--")</f>
        <v>--</v>
      </c>
      <c r="T281" s="4" t="str">
        <f>IFERROR(VLOOKUP(A281,#REF!,42,0),"--")</f>
        <v>--</v>
      </c>
      <c r="U281" s="4" t="str">
        <f>IFERROR(VLOOKUP(A281,#REF!,41,0),"--")</f>
        <v>--</v>
      </c>
      <c r="V281" s="4" t="str">
        <f>IFERROR(VLOOKUP(A281,#REF!,42,0),"--")</f>
        <v>--</v>
      </c>
      <c r="W281" s="4" t="str">
        <f>IFERROR(VLOOKUP(A281,#REF!,41,0),"--")</f>
        <v>--</v>
      </c>
      <c r="X281" s="4" t="str">
        <f>IFERROR(VLOOKUP(A281,#REF!,42,0),"--")</f>
        <v>--</v>
      </c>
      <c r="Y281" s="4" t="str">
        <f>IFERROR(VLOOKUP(A281,#REF!,41,0),"--")</f>
        <v>--</v>
      </c>
      <c r="Z281" s="4" t="str">
        <f>IFERROR(VLOOKUP(A281,#REF!,42,0),"--")</f>
        <v>--</v>
      </c>
      <c r="AA281" s="4">
        <f t="shared" si="12"/>
        <v>0</v>
      </c>
      <c r="AB281" s="4">
        <f t="shared" si="13"/>
        <v>0</v>
      </c>
      <c r="AC281" s="8" t="str">
        <f>IFERROR(VLOOKUP(A281,January!$A:$AR,44,0),"--")</f>
        <v>--</v>
      </c>
      <c r="AD281" s="8" t="str">
        <f>IFERROR(VLOOKUP(A281,#REF!,44,0),"--")</f>
        <v>--</v>
      </c>
      <c r="AE281" s="8" t="str">
        <f>IFERROR(VLOOKUP(A281,#REF!,44,0),"--")</f>
        <v>--</v>
      </c>
      <c r="AF281" s="8" t="str">
        <f>IFERROR(VLOOKUP(A281,#REF!,44,0),"--")</f>
        <v>--</v>
      </c>
      <c r="AG281" s="8" t="str">
        <f>IFERROR(VLOOKUP(A281,#REF!,44,0),"--")</f>
        <v>--</v>
      </c>
      <c r="AH281" s="8" t="str">
        <f>IFERROR(VLOOKUP(A281,#REF!,44,0),"--")</f>
        <v>--</v>
      </c>
      <c r="AI281" s="8" t="str">
        <f>IFERROR(VLOOKUP(A281,#REF!,44,0),"--")</f>
        <v>--</v>
      </c>
      <c r="AJ281" s="8" t="str">
        <f>IFERROR(VLOOKUP(A281,#REF!,44,0),"--")</f>
        <v>--</v>
      </c>
      <c r="AK281" s="8" t="str">
        <f>IFERROR(VLOOKUP(A281,#REF!,44,0),"--")</f>
        <v>--</v>
      </c>
      <c r="AL281" s="8" t="str">
        <f>IFERROR(VLOOKUP(A281,#REF!,44,0),"--")</f>
        <v>--</v>
      </c>
      <c r="AM281" s="8" t="str">
        <f>IFERROR(VLOOKUP(A281,#REF!,44,0),"--")</f>
        <v>--</v>
      </c>
      <c r="AN281" s="8" t="str">
        <f>IFERROR(VLOOKUP(A281,#REF!,44,0),"--")</f>
        <v>--</v>
      </c>
      <c r="AO281" s="8">
        <f t="shared" si="14"/>
        <v>0</v>
      </c>
    </row>
    <row r="282" spans="1:41" x14ac:dyDescent="0.2">
      <c r="A282" s="4" t="s">
        <v>290</v>
      </c>
      <c r="B282" s="4" t="str">
        <f>IFERROR(VLOOKUP(A282,'Validation List'!$A:$O,10,0),"--")</f>
        <v>--</v>
      </c>
      <c r="C282" s="4" t="str">
        <f>IFERROR(VLOOKUP(A282,January!$A:$AS,41,0),"--")</f>
        <v>--</v>
      </c>
      <c r="D282" s="4" t="str">
        <f>IFERROR(VLOOKUP(A282,January!$A:$AS,42,0),"--")</f>
        <v>--</v>
      </c>
      <c r="E282" s="4" t="str">
        <f>IFERROR(VLOOKUP(A282,#REF!,41,0),"--")</f>
        <v>--</v>
      </c>
      <c r="F282" s="4" t="str">
        <f>IFERROR(VLOOKUP(A282,#REF!,42,0),"--")</f>
        <v>--</v>
      </c>
      <c r="G282" s="4" t="str">
        <f>IFERROR(VLOOKUP(A282,#REF!,41,0),"--")</f>
        <v>--</v>
      </c>
      <c r="H282" s="4" t="str">
        <f>IFERROR(VLOOKUP(A282,#REF!,42,0),"--")</f>
        <v>--</v>
      </c>
      <c r="I282" s="4" t="str">
        <f>IFERROR(VLOOKUP(A282,#REF!,41,0),"--")</f>
        <v>--</v>
      </c>
      <c r="J282" s="4" t="str">
        <f>IFERROR(VLOOKUP(A282,#REF!,42,0),"--")</f>
        <v>--</v>
      </c>
      <c r="K282" s="4" t="str">
        <f>IFERROR(VLOOKUP(A282,#REF!,41,0),"--")</f>
        <v>--</v>
      </c>
      <c r="L282" s="4" t="str">
        <f>IFERROR(VLOOKUP(A282,#REF!,42,0),"--")</f>
        <v>--</v>
      </c>
      <c r="M282" s="4" t="str">
        <f>IFERROR(VLOOKUP(A282,#REF!,41,0),"--")</f>
        <v>--</v>
      </c>
      <c r="N282" s="4" t="str">
        <f>IFERROR(VLOOKUP(A282,#REF!,42,0),"--")</f>
        <v>--</v>
      </c>
      <c r="O282" s="4" t="str">
        <f>IFERROR(VLOOKUP(A282,#REF!,41,0),"--")</f>
        <v>--</v>
      </c>
      <c r="P282" s="4" t="str">
        <f>IFERROR(VLOOKUP(A282,#REF!,42,0),"--")</f>
        <v>--</v>
      </c>
      <c r="Q282" s="4" t="str">
        <f>IFERROR(VLOOKUP(A282,#REF!,41,0),"--")</f>
        <v>--</v>
      </c>
      <c r="R282" s="4" t="str">
        <f>IFERROR(VLOOKUP(A282,#REF!,42,0),"--")</f>
        <v>--</v>
      </c>
      <c r="S282" s="4" t="str">
        <f>IFERROR(VLOOKUP(A282,#REF!,41,0),"--")</f>
        <v>--</v>
      </c>
      <c r="T282" s="4" t="str">
        <f>IFERROR(VLOOKUP(A282,#REF!,42,0),"--")</f>
        <v>--</v>
      </c>
      <c r="U282" s="4" t="str">
        <f>IFERROR(VLOOKUP(A282,#REF!,41,0),"--")</f>
        <v>--</v>
      </c>
      <c r="V282" s="4" t="str">
        <f>IFERROR(VLOOKUP(A282,#REF!,42,0),"--")</f>
        <v>--</v>
      </c>
      <c r="W282" s="4" t="str">
        <f>IFERROR(VLOOKUP(A282,#REF!,41,0),"--")</f>
        <v>--</v>
      </c>
      <c r="X282" s="4" t="str">
        <f>IFERROR(VLOOKUP(A282,#REF!,42,0),"--")</f>
        <v>--</v>
      </c>
      <c r="Y282" s="4" t="str">
        <f>IFERROR(VLOOKUP(A282,#REF!,41,0),"--")</f>
        <v>--</v>
      </c>
      <c r="Z282" s="4" t="str">
        <f>IFERROR(VLOOKUP(A282,#REF!,42,0),"--")</f>
        <v>--</v>
      </c>
      <c r="AA282" s="4">
        <f t="shared" si="12"/>
        <v>0</v>
      </c>
      <c r="AB282" s="4">
        <f t="shared" si="13"/>
        <v>0</v>
      </c>
      <c r="AC282" s="8" t="str">
        <f>IFERROR(VLOOKUP(A282,January!$A:$AR,44,0),"--")</f>
        <v>--</v>
      </c>
      <c r="AD282" s="8" t="str">
        <f>IFERROR(VLOOKUP(A282,#REF!,44,0),"--")</f>
        <v>--</v>
      </c>
      <c r="AE282" s="8" t="str">
        <f>IFERROR(VLOOKUP(A282,#REF!,44,0),"--")</f>
        <v>--</v>
      </c>
      <c r="AF282" s="8" t="str">
        <f>IFERROR(VLOOKUP(A282,#REF!,44,0),"--")</f>
        <v>--</v>
      </c>
      <c r="AG282" s="8" t="str">
        <f>IFERROR(VLOOKUP(A282,#REF!,44,0),"--")</f>
        <v>--</v>
      </c>
      <c r="AH282" s="8" t="str">
        <f>IFERROR(VLOOKUP(A282,#REF!,44,0),"--")</f>
        <v>--</v>
      </c>
      <c r="AI282" s="8" t="str">
        <f>IFERROR(VLOOKUP(A282,#REF!,44,0),"--")</f>
        <v>--</v>
      </c>
      <c r="AJ282" s="8" t="str">
        <f>IFERROR(VLOOKUP(A282,#REF!,44,0),"--")</f>
        <v>--</v>
      </c>
      <c r="AK282" s="8" t="str">
        <f>IFERROR(VLOOKUP(A282,#REF!,44,0),"--")</f>
        <v>--</v>
      </c>
      <c r="AL282" s="8" t="str">
        <f>IFERROR(VLOOKUP(A282,#REF!,44,0),"--")</f>
        <v>--</v>
      </c>
      <c r="AM282" s="8" t="str">
        <f>IFERROR(VLOOKUP(A282,#REF!,44,0),"--")</f>
        <v>--</v>
      </c>
      <c r="AN282" s="8" t="str">
        <f>IFERROR(VLOOKUP(A282,#REF!,44,0),"--")</f>
        <v>--</v>
      </c>
      <c r="AO282" s="8">
        <f t="shared" si="14"/>
        <v>0</v>
      </c>
    </row>
    <row r="283" spans="1:41" x14ac:dyDescent="0.2">
      <c r="A283" s="4" t="s">
        <v>291</v>
      </c>
      <c r="B283" s="4" t="str">
        <f>IFERROR(VLOOKUP(A283,'Validation List'!$A:$O,10,0),"--")</f>
        <v>--</v>
      </c>
      <c r="C283" s="4" t="str">
        <f>IFERROR(VLOOKUP(A283,January!$A:$AS,41,0),"--")</f>
        <v>--</v>
      </c>
      <c r="D283" s="4" t="str">
        <f>IFERROR(VLOOKUP(A283,January!$A:$AS,42,0),"--")</f>
        <v>--</v>
      </c>
      <c r="E283" s="4" t="str">
        <f>IFERROR(VLOOKUP(A283,#REF!,41,0),"--")</f>
        <v>--</v>
      </c>
      <c r="F283" s="4" t="str">
        <f>IFERROR(VLOOKUP(A283,#REF!,42,0),"--")</f>
        <v>--</v>
      </c>
      <c r="G283" s="4" t="str">
        <f>IFERROR(VLOOKUP(A283,#REF!,41,0),"--")</f>
        <v>--</v>
      </c>
      <c r="H283" s="4" t="str">
        <f>IFERROR(VLOOKUP(A283,#REF!,42,0),"--")</f>
        <v>--</v>
      </c>
      <c r="I283" s="4" t="str">
        <f>IFERROR(VLOOKUP(A283,#REF!,41,0),"--")</f>
        <v>--</v>
      </c>
      <c r="J283" s="4" t="str">
        <f>IFERROR(VLOOKUP(A283,#REF!,42,0),"--")</f>
        <v>--</v>
      </c>
      <c r="K283" s="4" t="str">
        <f>IFERROR(VLOOKUP(A283,#REF!,41,0),"--")</f>
        <v>--</v>
      </c>
      <c r="L283" s="4" t="str">
        <f>IFERROR(VLOOKUP(A283,#REF!,42,0),"--")</f>
        <v>--</v>
      </c>
      <c r="M283" s="4" t="str">
        <f>IFERROR(VLOOKUP(A283,#REF!,41,0),"--")</f>
        <v>--</v>
      </c>
      <c r="N283" s="4" t="str">
        <f>IFERROR(VLOOKUP(A283,#REF!,42,0),"--")</f>
        <v>--</v>
      </c>
      <c r="O283" s="4" t="str">
        <f>IFERROR(VLOOKUP(A283,#REF!,41,0),"--")</f>
        <v>--</v>
      </c>
      <c r="P283" s="4" t="str">
        <f>IFERROR(VLOOKUP(A283,#REF!,42,0),"--")</f>
        <v>--</v>
      </c>
      <c r="Q283" s="4" t="str">
        <f>IFERROR(VLOOKUP(A283,#REF!,41,0),"--")</f>
        <v>--</v>
      </c>
      <c r="R283" s="4" t="str">
        <f>IFERROR(VLOOKUP(A283,#REF!,42,0),"--")</f>
        <v>--</v>
      </c>
      <c r="S283" s="4" t="str">
        <f>IFERROR(VLOOKUP(A283,#REF!,41,0),"--")</f>
        <v>--</v>
      </c>
      <c r="T283" s="4" t="str">
        <f>IFERROR(VLOOKUP(A283,#REF!,42,0),"--")</f>
        <v>--</v>
      </c>
      <c r="U283" s="4" t="str">
        <f>IFERROR(VLOOKUP(A283,#REF!,41,0),"--")</f>
        <v>--</v>
      </c>
      <c r="V283" s="4" t="str">
        <f>IFERROR(VLOOKUP(A283,#REF!,42,0),"--")</f>
        <v>--</v>
      </c>
      <c r="W283" s="4" t="str">
        <f>IFERROR(VLOOKUP(A283,#REF!,41,0),"--")</f>
        <v>--</v>
      </c>
      <c r="X283" s="4" t="str">
        <f>IFERROR(VLOOKUP(A283,#REF!,42,0),"--")</f>
        <v>--</v>
      </c>
      <c r="Y283" s="4" t="str">
        <f>IFERROR(VLOOKUP(A283,#REF!,41,0),"--")</f>
        <v>--</v>
      </c>
      <c r="Z283" s="4" t="str">
        <f>IFERROR(VLOOKUP(A283,#REF!,42,0),"--")</f>
        <v>--</v>
      </c>
      <c r="AA283" s="4">
        <f t="shared" si="12"/>
        <v>0</v>
      </c>
      <c r="AB283" s="4">
        <f t="shared" si="13"/>
        <v>0</v>
      </c>
      <c r="AC283" s="8" t="str">
        <f>IFERROR(VLOOKUP(A283,January!$A:$AR,44,0),"--")</f>
        <v>--</v>
      </c>
      <c r="AD283" s="8" t="str">
        <f>IFERROR(VLOOKUP(A283,#REF!,44,0),"--")</f>
        <v>--</v>
      </c>
      <c r="AE283" s="8" t="str">
        <f>IFERROR(VLOOKUP(A283,#REF!,44,0),"--")</f>
        <v>--</v>
      </c>
      <c r="AF283" s="8" t="str">
        <f>IFERROR(VLOOKUP(A283,#REF!,44,0),"--")</f>
        <v>--</v>
      </c>
      <c r="AG283" s="8" t="str">
        <f>IFERROR(VLOOKUP(A283,#REF!,44,0),"--")</f>
        <v>--</v>
      </c>
      <c r="AH283" s="8" t="str">
        <f>IFERROR(VLOOKUP(A283,#REF!,44,0),"--")</f>
        <v>--</v>
      </c>
      <c r="AI283" s="8" t="str">
        <f>IFERROR(VLOOKUP(A283,#REF!,44,0),"--")</f>
        <v>--</v>
      </c>
      <c r="AJ283" s="8" t="str">
        <f>IFERROR(VLOOKUP(A283,#REF!,44,0),"--")</f>
        <v>--</v>
      </c>
      <c r="AK283" s="8" t="str">
        <f>IFERROR(VLOOKUP(A283,#REF!,44,0),"--")</f>
        <v>--</v>
      </c>
      <c r="AL283" s="8" t="str">
        <f>IFERROR(VLOOKUP(A283,#REF!,44,0),"--")</f>
        <v>--</v>
      </c>
      <c r="AM283" s="8" t="str">
        <f>IFERROR(VLOOKUP(A283,#REF!,44,0),"--")</f>
        <v>--</v>
      </c>
      <c r="AN283" s="8" t="str">
        <f>IFERROR(VLOOKUP(A283,#REF!,44,0),"--")</f>
        <v>--</v>
      </c>
      <c r="AO283" s="8">
        <f t="shared" si="14"/>
        <v>0</v>
      </c>
    </row>
    <row r="284" spans="1:41" x14ac:dyDescent="0.2">
      <c r="A284" s="4" t="s">
        <v>292</v>
      </c>
      <c r="B284" s="4" t="str">
        <f>IFERROR(VLOOKUP(A284,'Validation List'!$A:$O,10,0),"--")</f>
        <v>--</v>
      </c>
      <c r="C284" s="4" t="str">
        <f>IFERROR(VLOOKUP(A284,January!$A:$AS,41,0),"--")</f>
        <v>--</v>
      </c>
      <c r="D284" s="4" t="str">
        <f>IFERROR(VLOOKUP(A284,January!$A:$AS,42,0),"--")</f>
        <v>--</v>
      </c>
      <c r="E284" s="4" t="str">
        <f>IFERROR(VLOOKUP(A284,#REF!,41,0),"--")</f>
        <v>--</v>
      </c>
      <c r="F284" s="4" t="str">
        <f>IFERROR(VLOOKUP(A284,#REF!,42,0),"--")</f>
        <v>--</v>
      </c>
      <c r="G284" s="4" t="str">
        <f>IFERROR(VLOOKUP(A284,#REF!,41,0),"--")</f>
        <v>--</v>
      </c>
      <c r="H284" s="4" t="str">
        <f>IFERROR(VLOOKUP(A284,#REF!,42,0),"--")</f>
        <v>--</v>
      </c>
      <c r="I284" s="4" t="str">
        <f>IFERROR(VLOOKUP(A284,#REF!,41,0),"--")</f>
        <v>--</v>
      </c>
      <c r="J284" s="4" t="str">
        <f>IFERROR(VLOOKUP(A284,#REF!,42,0),"--")</f>
        <v>--</v>
      </c>
      <c r="K284" s="4" t="str">
        <f>IFERROR(VLOOKUP(A284,#REF!,41,0),"--")</f>
        <v>--</v>
      </c>
      <c r="L284" s="4" t="str">
        <f>IFERROR(VLOOKUP(A284,#REF!,42,0),"--")</f>
        <v>--</v>
      </c>
      <c r="M284" s="4" t="str">
        <f>IFERROR(VLOOKUP(A284,#REF!,41,0),"--")</f>
        <v>--</v>
      </c>
      <c r="N284" s="4" t="str">
        <f>IFERROR(VLOOKUP(A284,#REF!,42,0),"--")</f>
        <v>--</v>
      </c>
      <c r="O284" s="4" t="str">
        <f>IFERROR(VLOOKUP(A284,#REF!,41,0),"--")</f>
        <v>--</v>
      </c>
      <c r="P284" s="4" t="str">
        <f>IFERROR(VLOOKUP(A284,#REF!,42,0),"--")</f>
        <v>--</v>
      </c>
      <c r="Q284" s="4" t="str">
        <f>IFERROR(VLOOKUP(A284,#REF!,41,0),"--")</f>
        <v>--</v>
      </c>
      <c r="R284" s="4" t="str">
        <f>IFERROR(VLOOKUP(A284,#REF!,42,0),"--")</f>
        <v>--</v>
      </c>
      <c r="S284" s="4" t="str">
        <f>IFERROR(VLOOKUP(A284,#REF!,41,0),"--")</f>
        <v>--</v>
      </c>
      <c r="T284" s="4" t="str">
        <f>IFERROR(VLOOKUP(A284,#REF!,42,0),"--")</f>
        <v>--</v>
      </c>
      <c r="U284" s="4" t="str">
        <f>IFERROR(VLOOKUP(A284,#REF!,41,0),"--")</f>
        <v>--</v>
      </c>
      <c r="V284" s="4" t="str">
        <f>IFERROR(VLOOKUP(A284,#REF!,42,0),"--")</f>
        <v>--</v>
      </c>
      <c r="W284" s="4" t="str">
        <f>IFERROR(VLOOKUP(A284,#REF!,41,0),"--")</f>
        <v>--</v>
      </c>
      <c r="X284" s="4" t="str">
        <f>IFERROR(VLOOKUP(A284,#REF!,42,0),"--")</f>
        <v>--</v>
      </c>
      <c r="Y284" s="4" t="str">
        <f>IFERROR(VLOOKUP(A284,#REF!,41,0),"--")</f>
        <v>--</v>
      </c>
      <c r="Z284" s="4" t="str">
        <f>IFERROR(VLOOKUP(A284,#REF!,42,0),"--")</f>
        <v>--</v>
      </c>
      <c r="AA284" s="4">
        <f t="shared" si="12"/>
        <v>0</v>
      </c>
      <c r="AB284" s="4">
        <f t="shared" si="13"/>
        <v>0</v>
      </c>
      <c r="AC284" s="8" t="str">
        <f>IFERROR(VLOOKUP(A284,January!$A:$AR,44,0),"--")</f>
        <v>--</v>
      </c>
      <c r="AD284" s="8" t="str">
        <f>IFERROR(VLOOKUP(A284,#REF!,44,0),"--")</f>
        <v>--</v>
      </c>
      <c r="AE284" s="8" t="str">
        <f>IFERROR(VLOOKUP(A284,#REF!,44,0),"--")</f>
        <v>--</v>
      </c>
      <c r="AF284" s="8" t="str">
        <f>IFERROR(VLOOKUP(A284,#REF!,44,0),"--")</f>
        <v>--</v>
      </c>
      <c r="AG284" s="8" t="str">
        <f>IFERROR(VLOOKUP(A284,#REF!,44,0),"--")</f>
        <v>--</v>
      </c>
      <c r="AH284" s="8" t="str">
        <f>IFERROR(VLOOKUP(A284,#REF!,44,0),"--")</f>
        <v>--</v>
      </c>
      <c r="AI284" s="8" t="str">
        <f>IFERROR(VLOOKUP(A284,#REF!,44,0),"--")</f>
        <v>--</v>
      </c>
      <c r="AJ284" s="8" t="str">
        <f>IFERROR(VLOOKUP(A284,#REF!,44,0),"--")</f>
        <v>--</v>
      </c>
      <c r="AK284" s="8" t="str">
        <f>IFERROR(VLOOKUP(A284,#REF!,44,0),"--")</f>
        <v>--</v>
      </c>
      <c r="AL284" s="8" t="str">
        <f>IFERROR(VLOOKUP(A284,#REF!,44,0),"--")</f>
        <v>--</v>
      </c>
      <c r="AM284" s="8" t="str">
        <f>IFERROR(VLOOKUP(A284,#REF!,44,0),"--")</f>
        <v>--</v>
      </c>
      <c r="AN284" s="8" t="str">
        <f>IFERROR(VLOOKUP(A284,#REF!,44,0),"--")</f>
        <v>--</v>
      </c>
      <c r="AO284" s="8">
        <f t="shared" si="14"/>
        <v>0</v>
      </c>
    </row>
    <row r="285" spans="1:41" x14ac:dyDescent="0.2">
      <c r="A285" s="4" t="s">
        <v>293</v>
      </c>
      <c r="B285" s="4" t="str">
        <f>IFERROR(VLOOKUP(A285,'Validation List'!$A:$O,10,0),"--")</f>
        <v>--</v>
      </c>
      <c r="C285" s="4" t="str">
        <f>IFERROR(VLOOKUP(A285,January!$A:$AS,41,0),"--")</f>
        <v>--</v>
      </c>
      <c r="D285" s="4" t="str">
        <f>IFERROR(VLOOKUP(A285,January!$A:$AS,42,0),"--")</f>
        <v>--</v>
      </c>
      <c r="E285" s="4" t="str">
        <f>IFERROR(VLOOKUP(A285,#REF!,41,0),"--")</f>
        <v>--</v>
      </c>
      <c r="F285" s="4" t="str">
        <f>IFERROR(VLOOKUP(A285,#REF!,42,0),"--")</f>
        <v>--</v>
      </c>
      <c r="G285" s="4" t="str">
        <f>IFERROR(VLOOKUP(A285,#REF!,41,0),"--")</f>
        <v>--</v>
      </c>
      <c r="H285" s="4" t="str">
        <f>IFERROR(VLOOKUP(A285,#REF!,42,0),"--")</f>
        <v>--</v>
      </c>
      <c r="I285" s="4" t="str">
        <f>IFERROR(VLOOKUP(A285,#REF!,41,0),"--")</f>
        <v>--</v>
      </c>
      <c r="J285" s="4" t="str">
        <f>IFERROR(VLOOKUP(A285,#REF!,42,0),"--")</f>
        <v>--</v>
      </c>
      <c r="K285" s="4" t="str">
        <f>IFERROR(VLOOKUP(A285,#REF!,41,0),"--")</f>
        <v>--</v>
      </c>
      <c r="L285" s="4" t="str">
        <f>IFERROR(VLOOKUP(A285,#REF!,42,0),"--")</f>
        <v>--</v>
      </c>
      <c r="M285" s="4" t="str">
        <f>IFERROR(VLOOKUP(A285,#REF!,41,0),"--")</f>
        <v>--</v>
      </c>
      <c r="N285" s="4" t="str">
        <f>IFERROR(VLOOKUP(A285,#REF!,42,0),"--")</f>
        <v>--</v>
      </c>
      <c r="O285" s="4" t="str">
        <f>IFERROR(VLOOKUP(A285,#REF!,41,0),"--")</f>
        <v>--</v>
      </c>
      <c r="P285" s="4" t="str">
        <f>IFERROR(VLOOKUP(A285,#REF!,42,0),"--")</f>
        <v>--</v>
      </c>
      <c r="Q285" s="4" t="str">
        <f>IFERROR(VLOOKUP(A285,#REF!,41,0),"--")</f>
        <v>--</v>
      </c>
      <c r="R285" s="4" t="str">
        <f>IFERROR(VLOOKUP(A285,#REF!,42,0),"--")</f>
        <v>--</v>
      </c>
      <c r="S285" s="4" t="str">
        <f>IFERROR(VLOOKUP(A285,#REF!,41,0),"--")</f>
        <v>--</v>
      </c>
      <c r="T285" s="4" t="str">
        <f>IFERROR(VLOOKUP(A285,#REF!,42,0),"--")</f>
        <v>--</v>
      </c>
      <c r="U285" s="4" t="str">
        <f>IFERROR(VLOOKUP(A285,#REF!,41,0),"--")</f>
        <v>--</v>
      </c>
      <c r="V285" s="4" t="str">
        <f>IFERROR(VLOOKUP(A285,#REF!,42,0),"--")</f>
        <v>--</v>
      </c>
      <c r="W285" s="4" t="str">
        <f>IFERROR(VLOOKUP(A285,#REF!,41,0),"--")</f>
        <v>--</v>
      </c>
      <c r="X285" s="4" t="str">
        <f>IFERROR(VLOOKUP(A285,#REF!,42,0),"--")</f>
        <v>--</v>
      </c>
      <c r="Y285" s="4" t="str">
        <f>IFERROR(VLOOKUP(A285,#REF!,41,0),"--")</f>
        <v>--</v>
      </c>
      <c r="Z285" s="4" t="str">
        <f>IFERROR(VLOOKUP(A285,#REF!,42,0),"--")</f>
        <v>--</v>
      </c>
      <c r="AA285" s="4">
        <f t="shared" si="12"/>
        <v>0</v>
      </c>
      <c r="AB285" s="4">
        <f t="shared" si="13"/>
        <v>0</v>
      </c>
      <c r="AC285" s="8" t="str">
        <f>IFERROR(VLOOKUP(A285,January!$A:$AR,44,0),"--")</f>
        <v>--</v>
      </c>
      <c r="AD285" s="8" t="str">
        <f>IFERROR(VLOOKUP(A285,#REF!,44,0),"--")</f>
        <v>--</v>
      </c>
      <c r="AE285" s="8" t="str">
        <f>IFERROR(VLOOKUP(A285,#REF!,44,0),"--")</f>
        <v>--</v>
      </c>
      <c r="AF285" s="8" t="str">
        <f>IFERROR(VLOOKUP(A285,#REF!,44,0),"--")</f>
        <v>--</v>
      </c>
      <c r="AG285" s="8" t="str">
        <f>IFERROR(VLOOKUP(A285,#REF!,44,0),"--")</f>
        <v>--</v>
      </c>
      <c r="AH285" s="8" t="str">
        <f>IFERROR(VLOOKUP(A285,#REF!,44,0),"--")</f>
        <v>--</v>
      </c>
      <c r="AI285" s="8" t="str">
        <f>IFERROR(VLOOKUP(A285,#REF!,44,0),"--")</f>
        <v>--</v>
      </c>
      <c r="AJ285" s="8" t="str">
        <f>IFERROR(VLOOKUP(A285,#REF!,44,0),"--")</f>
        <v>--</v>
      </c>
      <c r="AK285" s="8" t="str">
        <f>IFERROR(VLOOKUP(A285,#REF!,44,0),"--")</f>
        <v>--</v>
      </c>
      <c r="AL285" s="8" t="str">
        <f>IFERROR(VLOOKUP(A285,#REF!,44,0),"--")</f>
        <v>--</v>
      </c>
      <c r="AM285" s="8" t="str">
        <f>IFERROR(VLOOKUP(A285,#REF!,44,0),"--")</f>
        <v>--</v>
      </c>
      <c r="AN285" s="8" t="str">
        <f>IFERROR(VLOOKUP(A285,#REF!,44,0),"--")</f>
        <v>--</v>
      </c>
      <c r="AO285" s="8">
        <f t="shared" si="14"/>
        <v>0</v>
      </c>
    </row>
    <row r="286" spans="1:41" x14ac:dyDescent="0.2">
      <c r="A286" s="4" t="s">
        <v>294</v>
      </c>
      <c r="B286" s="4" t="str">
        <f>IFERROR(VLOOKUP(A286,'Validation List'!$A:$O,10,0),"--")</f>
        <v>--</v>
      </c>
      <c r="C286" s="4" t="str">
        <f>IFERROR(VLOOKUP(A286,January!$A:$AS,41,0),"--")</f>
        <v>--</v>
      </c>
      <c r="D286" s="4" t="str">
        <f>IFERROR(VLOOKUP(A286,January!$A:$AS,42,0),"--")</f>
        <v>--</v>
      </c>
      <c r="E286" s="4" t="str">
        <f>IFERROR(VLOOKUP(A286,#REF!,41,0),"--")</f>
        <v>--</v>
      </c>
      <c r="F286" s="4" t="str">
        <f>IFERROR(VLOOKUP(A286,#REF!,42,0),"--")</f>
        <v>--</v>
      </c>
      <c r="G286" s="4" t="str">
        <f>IFERROR(VLOOKUP(A286,#REF!,41,0),"--")</f>
        <v>--</v>
      </c>
      <c r="H286" s="4" t="str">
        <f>IFERROR(VLOOKUP(A286,#REF!,42,0),"--")</f>
        <v>--</v>
      </c>
      <c r="I286" s="4" t="str">
        <f>IFERROR(VLOOKUP(A286,#REF!,41,0),"--")</f>
        <v>--</v>
      </c>
      <c r="J286" s="4" t="str">
        <f>IFERROR(VLOOKUP(A286,#REF!,42,0),"--")</f>
        <v>--</v>
      </c>
      <c r="K286" s="4" t="str">
        <f>IFERROR(VLOOKUP(A286,#REF!,41,0),"--")</f>
        <v>--</v>
      </c>
      <c r="L286" s="4" t="str">
        <f>IFERROR(VLOOKUP(A286,#REF!,42,0),"--")</f>
        <v>--</v>
      </c>
      <c r="M286" s="4" t="str">
        <f>IFERROR(VLOOKUP(A286,#REF!,41,0),"--")</f>
        <v>--</v>
      </c>
      <c r="N286" s="4" t="str">
        <f>IFERROR(VLOOKUP(A286,#REF!,42,0),"--")</f>
        <v>--</v>
      </c>
      <c r="O286" s="4" t="str">
        <f>IFERROR(VLOOKUP(A286,#REF!,41,0),"--")</f>
        <v>--</v>
      </c>
      <c r="P286" s="4" t="str">
        <f>IFERROR(VLOOKUP(A286,#REF!,42,0),"--")</f>
        <v>--</v>
      </c>
      <c r="Q286" s="4" t="str">
        <f>IFERROR(VLOOKUP(A286,#REF!,41,0),"--")</f>
        <v>--</v>
      </c>
      <c r="R286" s="4" t="str">
        <f>IFERROR(VLOOKUP(A286,#REF!,42,0),"--")</f>
        <v>--</v>
      </c>
      <c r="S286" s="4" t="str">
        <f>IFERROR(VLOOKUP(A286,#REF!,41,0),"--")</f>
        <v>--</v>
      </c>
      <c r="T286" s="4" t="str">
        <f>IFERROR(VLOOKUP(A286,#REF!,42,0),"--")</f>
        <v>--</v>
      </c>
      <c r="U286" s="4" t="str">
        <f>IFERROR(VLOOKUP(A286,#REF!,41,0),"--")</f>
        <v>--</v>
      </c>
      <c r="V286" s="4" t="str">
        <f>IFERROR(VLOOKUP(A286,#REF!,42,0),"--")</f>
        <v>--</v>
      </c>
      <c r="W286" s="4" t="str">
        <f>IFERROR(VLOOKUP(A286,#REF!,41,0),"--")</f>
        <v>--</v>
      </c>
      <c r="X286" s="4" t="str">
        <f>IFERROR(VLOOKUP(A286,#REF!,42,0),"--")</f>
        <v>--</v>
      </c>
      <c r="Y286" s="4" t="str">
        <f>IFERROR(VLOOKUP(A286,#REF!,41,0),"--")</f>
        <v>--</v>
      </c>
      <c r="Z286" s="4" t="str">
        <f>IFERROR(VLOOKUP(A286,#REF!,42,0),"--")</f>
        <v>--</v>
      </c>
      <c r="AA286" s="4">
        <f t="shared" si="12"/>
        <v>0</v>
      </c>
      <c r="AB286" s="4">
        <f t="shared" si="13"/>
        <v>0</v>
      </c>
      <c r="AC286" s="8" t="str">
        <f>IFERROR(VLOOKUP(A286,January!$A:$AR,44,0),"--")</f>
        <v>--</v>
      </c>
      <c r="AD286" s="8" t="str">
        <f>IFERROR(VLOOKUP(A286,#REF!,44,0),"--")</f>
        <v>--</v>
      </c>
      <c r="AE286" s="8" t="str">
        <f>IFERROR(VLOOKUP(A286,#REF!,44,0),"--")</f>
        <v>--</v>
      </c>
      <c r="AF286" s="8" t="str">
        <f>IFERROR(VLOOKUP(A286,#REF!,44,0),"--")</f>
        <v>--</v>
      </c>
      <c r="AG286" s="8" t="str">
        <f>IFERROR(VLOOKUP(A286,#REF!,44,0),"--")</f>
        <v>--</v>
      </c>
      <c r="AH286" s="8" t="str">
        <f>IFERROR(VLOOKUP(A286,#REF!,44,0),"--")</f>
        <v>--</v>
      </c>
      <c r="AI286" s="8" t="str">
        <f>IFERROR(VLOOKUP(A286,#REF!,44,0),"--")</f>
        <v>--</v>
      </c>
      <c r="AJ286" s="8" t="str">
        <f>IFERROR(VLOOKUP(A286,#REF!,44,0),"--")</f>
        <v>--</v>
      </c>
      <c r="AK286" s="8" t="str">
        <f>IFERROR(VLOOKUP(A286,#REF!,44,0),"--")</f>
        <v>--</v>
      </c>
      <c r="AL286" s="8" t="str">
        <f>IFERROR(VLOOKUP(A286,#REF!,44,0),"--")</f>
        <v>--</v>
      </c>
      <c r="AM286" s="8" t="str">
        <f>IFERROR(VLOOKUP(A286,#REF!,44,0),"--")</f>
        <v>--</v>
      </c>
      <c r="AN286" s="8" t="str">
        <f>IFERROR(VLOOKUP(A286,#REF!,44,0),"--")</f>
        <v>--</v>
      </c>
      <c r="AO286" s="8">
        <f t="shared" si="14"/>
        <v>0</v>
      </c>
    </row>
    <row r="287" spans="1:41" x14ac:dyDescent="0.2">
      <c r="A287" s="4" t="s">
        <v>295</v>
      </c>
      <c r="B287" s="4" t="str">
        <f>IFERROR(VLOOKUP(A287,'Validation List'!$A:$O,10,0),"--")</f>
        <v>--</v>
      </c>
      <c r="C287" s="4" t="str">
        <f>IFERROR(VLOOKUP(A287,January!$A:$AS,41,0),"--")</f>
        <v>--</v>
      </c>
      <c r="D287" s="4" t="str">
        <f>IFERROR(VLOOKUP(A287,January!$A:$AS,42,0),"--")</f>
        <v>--</v>
      </c>
      <c r="E287" s="4" t="str">
        <f>IFERROR(VLOOKUP(A287,#REF!,41,0),"--")</f>
        <v>--</v>
      </c>
      <c r="F287" s="4" t="str">
        <f>IFERROR(VLOOKUP(A287,#REF!,42,0),"--")</f>
        <v>--</v>
      </c>
      <c r="G287" s="4" t="str">
        <f>IFERROR(VLOOKUP(A287,#REF!,41,0),"--")</f>
        <v>--</v>
      </c>
      <c r="H287" s="4" t="str">
        <f>IFERROR(VLOOKUP(A287,#REF!,42,0),"--")</f>
        <v>--</v>
      </c>
      <c r="I287" s="4" t="str">
        <f>IFERROR(VLOOKUP(A287,#REF!,41,0),"--")</f>
        <v>--</v>
      </c>
      <c r="J287" s="4" t="str">
        <f>IFERROR(VLOOKUP(A287,#REF!,42,0),"--")</f>
        <v>--</v>
      </c>
      <c r="K287" s="4" t="str">
        <f>IFERROR(VLOOKUP(A287,#REF!,41,0),"--")</f>
        <v>--</v>
      </c>
      <c r="L287" s="4" t="str">
        <f>IFERROR(VLOOKUP(A287,#REF!,42,0),"--")</f>
        <v>--</v>
      </c>
      <c r="M287" s="4" t="str">
        <f>IFERROR(VLOOKUP(A287,#REF!,41,0),"--")</f>
        <v>--</v>
      </c>
      <c r="N287" s="4" t="str">
        <f>IFERROR(VLOOKUP(A287,#REF!,42,0),"--")</f>
        <v>--</v>
      </c>
      <c r="O287" s="4" t="str">
        <f>IFERROR(VLOOKUP(A287,#REF!,41,0),"--")</f>
        <v>--</v>
      </c>
      <c r="P287" s="4" t="str">
        <f>IFERROR(VLOOKUP(A287,#REF!,42,0),"--")</f>
        <v>--</v>
      </c>
      <c r="Q287" s="4" t="str">
        <f>IFERROR(VLOOKUP(A287,#REF!,41,0),"--")</f>
        <v>--</v>
      </c>
      <c r="R287" s="4" t="str">
        <f>IFERROR(VLOOKUP(A287,#REF!,42,0),"--")</f>
        <v>--</v>
      </c>
      <c r="S287" s="4" t="str">
        <f>IFERROR(VLOOKUP(A287,#REF!,41,0),"--")</f>
        <v>--</v>
      </c>
      <c r="T287" s="4" t="str">
        <f>IFERROR(VLOOKUP(A287,#REF!,42,0),"--")</f>
        <v>--</v>
      </c>
      <c r="U287" s="4" t="str">
        <f>IFERROR(VLOOKUP(A287,#REF!,41,0),"--")</f>
        <v>--</v>
      </c>
      <c r="V287" s="4" t="str">
        <f>IFERROR(VLOOKUP(A287,#REF!,42,0),"--")</f>
        <v>--</v>
      </c>
      <c r="W287" s="4" t="str">
        <f>IFERROR(VLOOKUP(A287,#REF!,41,0),"--")</f>
        <v>--</v>
      </c>
      <c r="X287" s="4" t="str">
        <f>IFERROR(VLOOKUP(A287,#REF!,42,0),"--")</f>
        <v>--</v>
      </c>
      <c r="Y287" s="4" t="str">
        <f>IFERROR(VLOOKUP(A287,#REF!,41,0),"--")</f>
        <v>--</v>
      </c>
      <c r="Z287" s="4" t="str">
        <f>IFERROR(VLOOKUP(A287,#REF!,42,0),"--")</f>
        <v>--</v>
      </c>
      <c r="AA287" s="4">
        <f t="shared" si="12"/>
        <v>0</v>
      </c>
      <c r="AB287" s="4">
        <f t="shared" si="13"/>
        <v>0</v>
      </c>
      <c r="AC287" s="8" t="str">
        <f>IFERROR(VLOOKUP(A287,January!$A:$AR,44,0),"--")</f>
        <v>--</v>
      </c>
      <c r="AD287" s="8" t="str">
        <f>IFERROR(VLOOKUP(A287,#REF!,44,0),"--")</f>
        <v>--</v>
      </c>
      <c r="AE287" s="8" t="str">
        <f>IFERROR(VLOOKUP(A287,#REF!,44,0),"--")</f>
        <v>--</v>
      </c>
      <c r="AF287" s="8" t="str">
        <f>IFERROR(VLOOKUP(A287,#REF!,44,0),"--")</f>
        <v>--</v>
      </c>
      <c r="AG287" s="8" t="str">
        <f>IFERROR(VLOOKUP(A287,#REF!,44,0),"--")</f>
        <v>--</v>
      </c>
      <c r="AH287" s="8" t="str">
        <f>IFERROR(VLOOKUP(A287,#REF!,44,0),"--")</f>
        <v>--</v>
      </c>
      <c r="AI287" s="8" t="str">
        <f>IFERROR(VLOOKUP(A287,#REF!,44,0),"--")</f>
        <v>--</v>
      </c>
      <c r="AJ287" s="8" t="str">
        <f>IFERROR(VLOOKUP(A287,#REF!,44,0),"--")</f>
        <v>--</v>
      </c>
      <c r="AK287" s="8" t="str">
        <f>IFERROR(VLOOKUP(A287,#REF!,44,0),"--")</f>
        <v>--</v>
      </c>
      <c r="AL287" s="8" t="str">
        <f>IFERROR(VLOOKUP(A287,#REF!,44,0),"--")</f>
        <v>--</v>
      </c>
      <c r="AM287" s="8" t="str">
        <f>IFERROR(VLOOKUP(A287,#REF!,44,0),"--")</f>
        <v>--</v>
      </c>
      <c r="AN287" s="8" t="str">
        <f>IFERROR(VLOOKUP(A287,#REF!,44,0),"--")</f>
        <v>--</v>
      </c>
      <c r="AO287" s="8">
        <f t="shared" si="14"/>
        <v>0</v>
      </c>
    </row>
    <row r="288" spans="1:41" x14ac:dyDescent="0.2">
      <c r="A288" s="4" t="s">
        <v>296</v>
      </c>
      <c r="B288" s="4" t="str">
        <f>IFERROR(VLOOKUP(A288,'Validation List'!$A:$O,10,0),"--")</f>
        <v>--</v>
      </c>
      <c r="C288" s="4" t="str">
        <f>IFERROR(VLOOKUP(A288,January!$A:$AS,41,0),"--")</f>
        <v>--</v>
      </c>
      <c r="D288" s="4" t="str">
        <f>IFERROR(VLOOKUP(A288,January!$A:$AS,42,0),"--")</f>
        <v>--</v>
      </c>
      <c r="E288" s="4" t="str">
        <f>IFERROR(VLOOKUP(A288,#REF!,41,0),"--")</f>
        <v>--</v>
      </c>
      <c r="F288" s="4" t="str">
        <f>IFERROR(VLOOKUP(A288,#REF!,42,0),"--")</f>
        <v>--</v>
      </c>
      <c r="G288" s="4" t="str">
        <f>IFERROR(VLOOKUP(A288,#REF!,41,0),"--")</f>
        <v>--</v>
      </c>
      <c r="H288" s="4" t="str">
        <f>IFERROR(VLOOKUP(A288,#REF!,42,0),"--")</f>
        <v>--</v>
      </c>
      <c r="I288" s="4" t="str">
        <f>IFERROR(VLOOKUP(A288,#REF!,41,0),"--")</f>
        <v>--</v>
      </c>
      <c r="J288" s="4" t="str">
        <f>IFERROR(VLOOKUP(A288,#REF!,42,0),"--")</f>
        <v>--</v>
      </c>
      <c r="K288" s="4" t="str">
        <f>IFERROR(VLOOKUP(A288,#REF!,41,0),"--")</f>
        <v>--</v>
      </c>
      <c r="L288" s="4" t="str">
        <f>IFERROR(VLOOKUP(A288,#REF!,42,0),"--")</f>
        <v>--</v>
      </c>
      <c r="M288" s="4" t="str">
        <f>IFERROR(VLOOKUP(A288,#REF!,41,0),"--")</f>
        <v>--</v>
      </c>
      <c r="N288" s="4" t="str">
        <f>IFERROR(VLOOKUP(A288,#REF!,42,0),"--")</f>
        <v>--</v>
      </c>
      <c r="O288" s="4" t="str">
        <f>IFERROR(VLOOKUP(A288,#REF!,41,0),"--")</f>
        <v>--</v>
      </c>
      <c r="P288" s="4" t="str">
        <f>IFERROR(VLOOKUP(A288,#REF!,42,0),"--")</f>
        <v>--</v>
      </c>
      <c r="Q288" s="4" t="str">
        <f>IFERROR(VLOOKUP(A288,#REF!,41,0),"--")</f>
        <v>--</v>
      </c>
      <c r="R288" s="4" t="str">
        <f>IFERROR(VLOOKUP(A288,#REF!,42,0),"--")</f>
        <v>--</v>
      </c>
      <c r="S288" s="4" t="str">
        <f>IFERROR(VLOOKUP(A288,#REF!,41,0),"--")</f>
        <v>--</v>
      </c>
      <c r="T288" s="4" t="str">
        <f>IFERROR(VLOOKUP(A288,#REF!,42,0),"--")</f>
        <v>--</v>
      </c>
      <c r="U288" s="4" t="str">
        <f>IFERROR(VLOOKUP(A288,#REF!,41,0),"--")</f>
        <v>--</v>
      </c>
      <c r="V288" s="4" t="str">
        <f>IFERROR(VLOOKUP(A288,#REF!,42,0),"--")</f>
        <v>--</v>
      </c>
      <c r="W288" s="4" t="str">
        <f>IFERROR(VLOOKUP(A288,#REF!,41,0),"--")</f>
        <v>--</v>
      </c>
      <c r="X288" s="4" t="str">
        <f>IFERROR(VLOOKUP(A288,#REF!,42,0),"--")</f>
        <v>--</v>
      </c>
      <c r="Y288" s="4" t="str">
        <f>IFERROR(VLOOKUP(A288,#REF!,41,0),"--")</f>
        <v>--</v>
      </c>
      <c r="Z288" s="4" t="str">
        <f>IFERROR(VLOOKUP(A288,#REF!,42,0),"--")</f>
        <v>--</v>
      </c>
      <c r="AA288" s="4">
        <f t="shared" si="12"/>
        <v>0</v>
      </c>
      <c r="AB288" s="4">
        <f t="shared" si="13"/>
        <v>0</v>
      </c>
      <c r="AC288" s="8" t="str">
        <f>IFERROR(VLOOKUP(A288,January!$A:$AR,44,0),"--")</f>
        <v>--</v>
      </c>
      <c r="AD288" s="8" t="str">
        <f>IFERROR(VLOOKUP(A288,#REF!,44,0),"--")</f>
        <v>--</v>
      </c>
      <c r="AE288" s="8" t="str">
        <f>IFERROR(VLOOKUP(A288,#REF!,44,0),"--")</f>
        <v>--</v>
      </c>
      <c r="AF288" s="8" t="str">
        <f>IFERROR(VLOOKUP(A288,#REF!,44,0),"--")</f>
        <v>--</v>
      </c>
      <c r="AG288" s="8" t="str">
        <f>IFERROR(VLOOKUP(A288,#REF!,44,0),"--")</f>
        <v>--</v>
      </c>
      <c r="AH288" s="8" t="str">
        <f>IFERROR(VLOOKUP(A288,#REF!,44,0),"--")</f>
        <v>--</v>
      </c>
      <c r="AI288" s="8" t="str">
        <f>IFERROR(VLOOKUP(A288,#REF!,44,0),"--")</f>
        <v>--</v>
      </c>
      <c r="AJ288" s="8" t="str">
        <f>IFERROR(VLOOKUP(A288,#REF!,44,0),"--")</f>
        <v>--</v>
      </c>
      <c r="AK288" s="8" t="str">
        <f>IFERROR(VLOOKUP(A288,#REF!,44,0),"--")</f>
        <v>--</v>
      </c>
      <c r="AL288" s="8" t="str">
        <f>IFERROR(VLOOKUP(A288,#REF!,44,0),"--")</f>
        <v>--</v>
      </c>
      <c r="AM288" s="8" t="str">
        <f>IFERROR(VLOOKUP(A288,#REF!,44,0),"--")</f>
        <v>--</v>
      </c>
      <c r="AN288" s="8" t="str">
        <f>IFERROR(VLOOKUP(A288,#REF!,44,0),"--")</f>
        <v>--</v>
      </c>
      <c r="AO288" s="8">
        <f t="shared" si="14"/>
        <v>0</v>
      </c>
    </row>
    <row r="289" spans="1:41" x14ac:dyDescent="0.2">
      <c r="A289" s="4" t="s">
        <v>297</v>
      </c>
      <c r="B289" s="4" t="str">
        <f>IFERROR(VLOOKUP(A289,'Validation List'!$A:$O,10,0),"--")</f>
        <v>--</v>
      </c>
      <c r="C289" s="4" t="str">
        <f>IFERROR(VLOOKUP(A289,January!$A:$AS,41,0),"--")</f>
        <v>--</v>
      </c>
      <c r="D289" s="4" t="str">
        <f>IFERROR(VLOOKUP(A289,January!$A:$AS,42,0),"--")</f>
        <v>--</v>
      </c>
      <c r="E289" s="4" t="str">
        <f>IFERROR(VLOOKUP(A289,#REF!,41,0),"--")</f>
        <v>--</v>
      </c>
      <c r="F289" s="4" t="str">
        <f>IFERROR(VLOOKUP(A289,#REF!,42,0),"--")</f>
        <v>--</v>
      </c>
      <c r="G289" s="4" t="str">
        <f>IFERROR(VLOOKUP(A289,#REF!,41,0),"--")</f>
        <v>--</v>
      </c>
      <c r="H289" s="4" t="str">
        <f>IFERROR(VLOOKUP(A289,#REF!,42,0),"--")</f>
        <v>--</v>
      </c>
      <c r="I289" s="4" t="str">
        <f>IFERROR(VLOOKUP(A289,#REF!,41,0),"--")</f>
        <v>--</v>
      </c>
      <c r="J289" s="4" t="str">
        <f>IFERROR(VLOOKUP(A289,#REF!,42,0),"--")</f>
        <v>--</v>
      </c>
      <c r="K289" s="4" t="str">
        <f>IFERROR(VLOOKUP(A289,#REF!,41,0),"--")</f>
        <v>--</v>
      </c>
      <c r="L289" s="4" t="str">
        <f>IFERROR(VLOOKUP(A289,#REF!,42,0),"--")</f>
        <v>--</v>
      </c>
      <c r="M289" s="4" t="str">
        <f>IFERROR(VLOOKUP(A289,#REF!,41,0),"--")</f>
        <v>--</v>
      </c>
      <c r="N289" s="4" t="str">
        <f>IFERROR(VLOOKUP(A289,#REF!,42,0),"--")</f>
        <v>--</v>
      </c>
      <c r="O289" s="4" t="str">
        <f>IFERROR(VLOOKUP(A289,#REF!,41,0),"--")</f>
        <v>--</v>
      </c>
      <c r="P289" s="4" t="str">
        <f>IFERROR(VLOOKUP(A289,#REF!,42,0),"--")</f>
        <v>--</v>
      </c>
      <c r="Q289" s="4" t="str">
        <f>IFERROR(VLOOKUP(A289,#REF!,41,0),"--")</f>
        <v>--</v>
      </c>
      <c r="R289" s="4" t="str">
        <f>IFERROR(VLOOKUP(A289,#REF!,42,0),"--")</f>
        <v>--</v>
      </c>
      <c r="S289" s="4" t="str">
        <f>IFERROR(VLOOKUP(A289,#REF!,41,0),"--")</f>
        <v>--</v>
      </c>
      <c r="T289" s="4" t="str">
        <f>IFERROR(VLOOKUP(A289,#REF!,42,0),"--")</f>
        <v>--</v>
      </c>
      <c r="U289" s="4" t="str">
        <f>IFERROR(VLOOKUP(A289,#REF!,41,0),"--")</f>
        <v>--</v>
      </c>
      <c r="V289" s="4" t="str">
        <f>IFERROR(VLOOKUP(A289,#REF!,42,0),"--")</f>
        <v>--</v>
      </c>
      <c r="W289" s="4" t="str">
        <f>IFERROR(VLOOKUP(A289,#REF!,41,0),"--")</f>
        <v>--</v>
      </c>
      <c r="X289" s="4" t="str">
        <f>IFERROR(VLOOKUP(A289,#REF!,42,0),"--")</f>
        <v>--</v>
      </c>
      <c r="Y289" s="4" t="str">
        <f>IFERROR(VLOOKUP(A289,#REF!,41,0),"--")</f>
        <v>--</v>
      </c>
      <c r="Z289" s="4" t="str">
        <f>IFERROR(VLOOKUP(A289,#REF!,42,0),"--")</f>
        <v>--</v>
      </c>
      <c r="AA289" s="4">
        <f t="shared" si="12"/>
        <v>0</v>
      </c>
      <c r="AB289" s="4">
        <f t="shared" si="13"/>
        <v>0</v>
      </c>
      <c r="AC289" s="8" t="str">
        <f>IFERROR(VLOOKUP(A289,January!$A:$AR,44,0),"--")</f>
        <v>--</v>
      </c>
      <c r="AD289" s="8" t="str">
        <f>IFERROR(VLOOKUP(A289,#REF!,44,0),"--")</f>
        <v>--</v>
      </c>
      <c r="AE289" s="8" t="str">
        <f>IFERROR(VLOOKUP(A289,#REF!,44,0),"--")</f>
        <v>--</v>
      </c>
      <c r="AF289" s="8" t="str">
        <f>IFERROR(VLOOKUP(A289,#REF!,44,0),"--")</f>
        <v>--</v>
      </c>
      <c r="AG289" s="8" t="str">
        <f>IFERROR(VLOOKUP(A289,#REF!,44,0),"--")</f>
        <v>--</v>
      </c>
      <c r="AH289" s="8" t="str">
        <f>IFERROR(VLOOKUP(A289,#REF!,44,0),"--")</f>
        <v>--</v>
      </c>
      <c r="AI289" s="8" t="str">
        <f>IFERROR(VLOOKUP(A289,#REF!,44,0),"--")</f>
        <v>--</v>
      </c>
      <c r="AJ289" s="8" t="str">
        <f>IFERROR(VLOOKUP(A289,#REF!,44,0),"--")</f>
        <v>--</v>
      </c>
      <c r="AK289" s="8" t="str">
        <f>IFERROR(VLOOKUP(A289,#REF!,44,0),"--")</f>
        <v>--</v>
      </c>
      <c r="AL289" s="8" t="str">
        <f>IFERROR(VLOOKUP(A289,#REF!,44,0),"--")</f>
        <v>--</v>
      </c>
      <c r="AM289" s="8" t="str">
        <f>IFERROR(VLOOKUP(A289,#REF!,44,0),"--")</f>
        <v>--</v>
      </c>
      <c r="AN289" s="8" t="str">
        <f>IFERROR(VLOOKUP(A289,#REF!,44,0),"--")</f>
        <v>--</v>
      </c>
      <c r="AO289" s="8">
        <f t="shared" si="14"/>
        <v>0</v>
      </c>
    </row>
    <row r="290" spans="1:41" x14ac:dyDescent="0.2">
      <c r="A290" s="4" t="s">
        <v>298</v>
      </c>
      <c r="B290" s="4" t="str">
        <f>IFERROR(VLOOKUP(A290,'Validation List'!$A:$O,10,0),"--")</f>
        <v>--</v>
      </c>
      <c r="C290" s="4" t="str">
        <f>IFERROR(VLOOKUP(A290,January!$A:$AS,41,0),"--")</f>
        <v>--</v>
      </c>
      <c r="D290" s="4" t="str">
        <f>IFERROR(VLOOKUP(A290,January!$A:$AS,42,0),"--")</f>
        <v>--</v>
      </c>
      <c r="E290" s="4" t="str">
        <f>IFERROR(VLOOKUP(A290,#REF!,41,0),"--")</f>
        <v>--</v>
      </c>
      <c r="F290" s="4" t="str">
        <f>IFERROR(VLOOKUP(A290,#REF!,42,0),"--")</f>
        <v>--</v>
      </c>
      <c r="G290" s="4" t="str">
        <f>IFERROR(VLOOKUP(A290,#REF!,41,0),"--")</f>
        <v>--</v>
      </c>
      <c r="H290" s="4" t="str">
        <f>IFERROR(VLOOKUP(A290,#REF!,42,0),"--")</f>
        <v>--</v>
      </c>
      <c r="I290" s="4" t="str">
        <f>IFERROR(VLOOKUP(A290,#REF!,41,0),"--")</f>
        <v>--</v>
      </c>
      <c r="J290" s="4" t="str">
        <f>IFERROR(VLOOKUP(A290,#REF!,42,0),"--")</f>
        <v>--</v>
      </c>
      <c r="K290" s="4" t="str">
        <f>IFERROR(VLOOKUP(A290,#REF!,41,0),"--")</f>
        <v>--</v>
      </c>
      <c r="L290" s="4" t="str">
        <f>IFERROR(VLOOKUP(A290,#REF!,42,0),"--")</f>
        <v>--</v>
      </c>
      <c r="M290" s="4" t="str">
        <f>IFERROR(VLOOKUP(A290,#REF!,41,0),"--")</f>
        <v>--</v>
      </c>
      <c r="N290" s="4" t="str">
        <f>IFERROR(VLOOKUP(A290,#REF!,42,0),"--")</f>
        <v>--</v>
      </c>
      <c r="O290" s="4" t="str">
        <f>IFERROR(VLOOKUP(A290,#REF!,41,0),"--")</f>
        <v>--</v>
      </c>
      <c r="P290" s="4" t="str">
        <f>IFERROR(VLOOKUP(A290,#REF!,42,0),"--")</f>
        <v>--</v>
      </c>
      <c r="Q290" s="4" t="str">
        <f>IFERROR(VLOOKUP(A290,#REF!,41,0),"--")</f>
        <v>--</v>
      </c>
      <c r="R290" s="4" t="str">
        <f>IFERROR(VLOOKUP(A290,#REF!,42,0),"--")</f>
        <v>--</v>
      </c>
      <c r="S290" s="4" t="str">
        <f>IFERROR(VLOOKUP(A290,#REF!,41,0),"--")</f>
        <v>--</v>
      </c>
      <c r="T290" s="4" t="str">
        <f>IFERROR(VLOOKUP(A290,#REF!,42,0),"--")</f>
        <v>--</v>
      </c>
      <c r="U290" s="4" t="str">
        <f>IFERROR(VLOOKUP(A290,#REF!,41,0),"--")</f>
        <v>--</v>
      </c>
      <c r="V290" s="4" t="str">
        <f>IFERROR(VLOOKUP(A290,#REF!,42,0),"--")</f>
        <v>--</v>
      </c>
      <c r="W290" s="4" t="str">
        <f>IFERROR(VLOOKUP(A290,#REF!,41,0),"--")</f>
        <v>--</v>
      </c>
      <c r="X290" s="4" t="str">
        <f>IFERROR(VLOOKUP(A290,#REF!,42,0),"--")</f>
        <v>--</v>
      </c>
      <c r="Y290" s="4" t="str">
        <f>IFERROR(VLOOKUP(A290,#REF!,41,0),"--")</f>
        <v>--</v>
      </c>
      <c r="Z290" s="4" t="str">
        <f>IFERROR(VLOOKUP(A290,#REF!,42,0),"--")</f>
        <v>--</v>
      </c>
      <c r="AA290" s="4">
        <f t="shared" si="12"/>
        <v>0</v>
      </c>
      <c r="AB290" s="4">
        <f t="shared" si="13"/>
        <v>0</v>
      </c>
      <c r="AC290" s="8" t="str">
        <f>IFERROR(VLOOKUP(A290,January!$A:$AR,44,0),"--")</f>
        <v>--</v>
      </c>
      <c r="AD290" s="8" t="str">
        <f>IFERROR(VLOOKUP(A290,#REF!,44,0),"--")</f>
        <v>--</v>
      </c>
      <c r="AE290" s="8" t="str">
        <f>IFERROR(VLOOKUP(A290,#REF!,44,0),"--")</f>
        <v>--</v>
      </c>
      <c r="AF290" s="8" t="str">
        <f>IFERROR(VLOOKUP(A290,#REF!,44,0),"--")</f>
        <v>--</v>
      </c>
      <c r="AG290" s="8" t="str">
        <f>IFERROR(VLOOKUP(A290,#REF!,44,0),"--")</f>
        <v>--</v>
      </c>
      <c r="AH290" s="8" t="str">
        <f>IFERROR(VLOOKUP(A290,#REF!,44,0),"--")</f>
        <v>--</v>
      </c>
      <c r="AI290" s="8" t="str">
        <f>IFERROR(VLOOKUP(A290,#REF!,44,0),"--")</f>
        <v>--</v>
      </c>
      <c r="AJ290" s="8" t="str">
        <f>IFERROR(VLOOKUP(A290,#REF!,44,0),"--")</f>
        <v>--</v>
      </c>
      <c r="AK290" s="8" t="str">
        <f>IFERROR(VLOOKUP(A290,#REF!,44,0),"--")</f>
        <v>--</v>
      </c>
      <c r="AL290" s="8" t="str">
        <f>IFERROR(VLOOKUP(A290,#REF!,44,0),"--")</f>
        <v>--</v>
      </c>
      <c r="AM290" s="8" t="str">
        <f>IFERROR(VLOOKUP(A290,#REF!,44,0),"--")</f>
        <v>--</v>
      </c>
      <c r="AN290" s="8" t="str">
        <f>IFERROR(VLOOKUP(A290,#REF!,44,0),"--")</f>
        <v>--</v>
      </c>
      <c r="AO290" s="8">
        <f t="shared" si="14"/>
        <v>0</v>
      </c>
    </row>
    <row r="291" spans="1:41" x14ac:dyDescent="0.2">
      <c r="A291" s="4" t="s">
        <v>299</v>
      </c>
      <c r="B291" s="4" t="str">
        <f>IFERROR(VLOOKUP(A291,'Validation List'!$A:$O,10,0),"--")</f>
        <v>--</v>
      </c>
      <c r="C291" s="4" t="str">
        <f>IFERROR(VLOOKUP(A291,January!$A:$AS,41,0),"--")</f>
        <v>--</v>
      </c>
      <c r="D291" s="4" t="str">
        <f>IFERROR(VLOOKUP(A291,January!$A:$AS,42,0),"--")</f>
        <v>--</v>
      </c>
      <c r="E291" s="4" t="str">
        <f>IFERROR(VLOOKUP(A291,#REF!,41,0),"--")</f>
        <v>--</v>
      </c>
      <c r="F291" s="4" t="str">
        <f>IFERROR(VLOOKUP(A291,#REF!,42,0),"--")</f>
        <v>--</v>
      </c>
      <c r="G291" s="4" t="str">
        <f>IFERROR(VLOOKUP(A291,#REF!,41,0),"--")</f>
        <v>--</v>
      </c>
      <c r="H291" s="4" t="str">
        <f>IFERROR(VLOOKUP(A291,#REF!,42,0),"--")</f>
        <v>--</v>
      </c>
      <c r="I291" s="4" t="str">
        <f>IFERROR(VLOOKUP(A291,#REF!,41,0),"--")</f>
        <v>--</v>
      </c>
      <c r="J291" s="4" t="str">
        <f>IFERROR(VLOOKUP(A291,#REF!,42,0),"--")</f>
        <v>--</v>
      </c>
      <c r="K291" s="4" t="str">
        <f>IFERROR(VLOOKUP(A291,#REF!,41,0),"--")</f>
        <v>--</v>
      </c>
      <c r="L291" s="4" t="str">
        <f>IFERROR(VLOOKUP(A291,#REF!,42,0),"--")</f>
        <v>--</v>
      </c>
      <c r="M291" s="4" t="str">
        <f>IFERROR(VLOOKUP(A291,#REF!,41,0),"--")</f>
        <v>--</v>
      </c>
      <c r="N291" s="4" t="str">
        <f>IFERROR(VLOOKUP(A291,#REF!,42,0),"--")</f>
        <v>--</v>
      </c>
      <c r="O291" s="4" t="str">
        <f>IFERROR(VLOOKUP(A291,#REF!,41,0),"--")</f>
        <v>--</v>
      </c>
      <c r="P291" s="4" t="str">
        <f>IFERROR(VLOOKUP(A291,#REF!,42,0),"--")</f>
        <v>--</v>
      </c>
      <c r="Q291" s="4" t="str">
        <f>IFERROR(VLOOKUP(A291,#REF!,41,0),"--")</f>
        <v>--</v>
      </c>
      <c r="R291" s="4" t="str">
        <f>IFERROR(VLOOKUP(A291,#REF!,42,0),"--")</f>
        <v>--</v>
      </c>
      <c r="S291" s="4" t="str">
        <f>IFERROR(VLOOKUP(A291,#REF!,41,0),"--")</f>
        <v>--</v>
      </c>
      <c r="T291" s="4" t="str">
        <f>IFERROR(VLOOKUP(A291,#REF!,42,0),"--")</f>
        <v>--</v>
      </c>
      <c r="U291" s="4" t="str">
        <f>IFERROR(VLOOKUP(A291,#REF!,41,0),"--")</f>
        <v>--</v>
      </c>
      <c r="V291" s="4" t="str">
        <f>IFERROR(VLOOKUP(A291,#REF!,42,0),"--")</f>
        <v>--</v>
      </c>
      <c r="W291" s="4" t="str">
        <f>IFERROR(VLOOKUP(A291,#REF!,41,0),"--")</f>
        <v>--</v>
      </c>
      <c r="X291" s="4" t="str">
        <f>IFERROR(VLOOKUP(A291,#REF!,42,0),"--")</f>
        <v>--</v>
      </c>
      <c r="Y291" s="4" t="str">
        <f>IFERROR(VLOOKUP(A291,#REF!,41,0),"--")</f>
        <v>--</v>
      </c>
      <c r="Z291" s="4" t="str">
        <f>IFERROR(VLOOKUP(A291,#REF!,42,0),"--")</f>
        <v>--</v>
      </c>
      <c r="AA291" s="4">
        <f t="shared" si="12"/>
        <v>0</v>
      </c>
      <c r="AB291" s="4">
        <f t="shared" si="13"/>
        <v>0</v>
      </c>
      <c r="AC291" s="8" t="str">
        <f>IFERROR(VLOOKUP(A291,January!$A:$AR,44,0),"--")</f>
        <v>--</v>
      </c>
      <c r="AD291" s="8" t="str">
        <f>IFERROR(VLOOKUP(A291,#REF!,44,0),"--")</f>
        <v>--</v>
      </c>
      <c r="AE291" s="8" t="str">
        <f>IFERROR(VLOOKUP(A291,#REF!,44,0),"--")</f>
        <v>--</v>
      </c>
      <c r="AF291" s="8" t="str">
        <f>IFERROR(VLOOKUP(A291,#REF!,44,0),"--")</f>
        <v>--</v>
      </c>
      <c r="AG291" s="8" t="str">
        <f>IFERROR(VLOOKUP(A291,#REF!,44,0),"--")</f>
        <v>--</v>
      </c>
      <c r="AH291" s="8" t="str">
        <f>IFERROR(VLOOKUP(A291,#REF!,44,0),"--")</f>
        <v>--</v>
      </c>
      <c r="AI291" s="8" t="str">
        <f>IFERROR(VLOOKUP(A291,#REF!,44,0),"--")</f>
        <v>--</v>
      </c>
      <c r="AJ291" s="8" t="str">
        <f>IFERROR(VLOOKUP(A291,#REF!,44,0),"--")</f>
        <v>--</v>
      </c>
      <c r="AK291" s="8" t="str">
        <f>IFERROR(VLOOKUP(A291,#REF!,44,0),"--")</f>
        <v>--</v>
      </c>
      <c r="AL291" s="8" t="str">
        <f>IFERROR(VLOOKUP(A291,#REF!,44,0),"--")</f>
        <v>--</v>
      </c>
      <c r="AM291" s="8" t="str">
        <f>IFERROR(VLOOKUP(A291,#REF!,44,0),"--")</f>
        <v>--</v>
      </c>
      <c r="AN291" s="8" t="str">
        <f>IFERROR(VLOOKUP(A291,#REF!,44,0),"--")</f>
        <v>--</v>
      </c>
      <c r="AO291" s="8">
        <f t="shared" si="14"/>
        <v>0</v>
      </c>
    </row>
    <row r="292" spans="1:41" x14ac:dyDescent="0.2">
      <c r="A292" s="4" t="s">
        <v>300</v>
      </c>
      <c r="B292" s="4" t="str">
        <f>IFERROR(VLOOKUP(A292,'Validation List'!$A:$O,10,0),"--")</f>
        <v>--</v>
      </c>
      <c r="C292" s="4" t="str">
        <f>IFERROR(VLOOKUP(A292,January!$A:$AS,41,0),"--")</f>
        <v>--</v>
      </c>
      <c r="D292" s="4" t="str">
        <f>IFERROR(VLOOKUP(A292,January!$A:$AS,42,0),"--")</f>
        <v>--</v>
      </c>
      <c r="E292" s="4" t="str">
        <f>IFERROR(VLOOKUP(A292,#REF!,41,0),"--")</f>
        <v>--</v>
      </c>
      <c r="F292" s="4" t="str">
        <f>IFERROR(VLOOKUP(A292,#REF!,42,0),"--")</f>
        <v>--</v>
      </c>
      <c r="G292" s="4" t="str">
        <f>IFERROR(VLOOKUP(A292,#REF!,41,0),"--")</f>
        <v>--</v>
      </c>
      <c r="H292" s="4" t="str">
        <f>IFERROR(VLOOKUP(A292,#REF!,42,0),"--")</f>
        <v>--</v>
      </c>
      <c r="I292" s="4" t="str">
        <f>IFERROR(VLOOKUP(A292,#REF!,41,0),"--")</f>
        <v>--</v>
      </c>
      <c r="J292" s="4" t="str">
        <f>IFERROR(VLOOKUP(A292,#REF!,42,0),"--")</f>
        <v>--</v>
      </c>
      <c r="K292" s="4" t="str">
        <f>IFERROR(VLOOKUP(A292,#REF!,41,0),"--")</f>
        <v>--</v>
      </c>
      <c r="L292" s="4" t="str">
        <f>IFERROR(VLOOKUP(A292,#REF!,42,0),"--")</f>
        <v>--</v>
      </c>
      <c r="M292" s="4" t="str">
        <f>IFERROR(VLOOKUP(A292,#REF!,41,0),"--")</f>
        <v>--</v>
      </c>
      <c r="N292" s="4" t="str">
        <f>IFERROR(VLOOKUP(A292,#REF!,42,0),"--")</f>
        <v>--</v>
      </c>
      <c r="O292" s="4" t="str">
        <f>IFERROR(VLOOKUP(A292,#REF!,41,0),"--")</f>
        <v>--</v>
      </c>
      <c r="P292" s="4" t="str">
        <f>IFERROR(VLOOKUP(A292,#REF!,42,0),"--")</f>
        <v>--</v>
      </c>
      <c r="Q292" s="4" t="str">
        <f>IFERROR(VLOOKUP(A292,#REF!,41,0),"--")</f>
        <v>--</v>
      </c>
      <c r="R292" s="4" t="str">
        <f>IFERROR(VLOOKUP(A292,#REF!,42,0),"--")</f>
        <v>--</v>
      </c>
      <c r="S292" s="4" t="str">
        <f>IFERROR(VLOOKUP(A292,#REF!,41,0),"--")</f>
        <v>--</v>
      </c>
      <c r="T292" s="4" t="str">
        <f>IFERROR(VLOOKUP(A292,#REF!,42,0),"--")</f>
        <v>--</v>
      </c>
      <c r="U292" s="4" t="str">
        <f>IFERROR(VLOOKUP(A292,#REF!,41,0),"--")</f>
        <v>--</v>
      </c>
      <c r="V292" s="4" t="str">
        <f>IFERROR(VLOOKUP(A292,#REF!,42,0),"--")</f>
        <v>--</v>
      </c>
      <c r="W292" s="4" t="str">
        <f>IFERROR(VLOOKUP(A292,#REF!,41,0),"--")</f>
        <v>--</v>
      </c>
      <c r="X292" s="4" t="str">
        <f>IFERROR(VLOOKUP(A292,#REF!,42,0),"--")</f>
        <v>--</v>
      </c>
      <c r="Y292" s="4" t="str">
        <f>IFERROR(VLOOKUP(A292,#REF!,41,0),"--")</f>
        <v>--</v>
      </c>
      <c r="Z292" s="4" t="str">
        <f>IFERROR(VLOOKUP(A292,#REF!,42,0),"--")</f>
        <v>--</v>
      </c>
      <c r="AA292" s="4">
        <f t="shared" si="12"/>
        <v>0</v>
      </c>
      <c r="AB292" s="4">
        <f t="shared" si="13"/>
        <v>0</v>
      </c>
      <c r="AC292" s="8" t="str">
        <f>IFERROR(VLOOKUP(A292,January!$A:$AR,44,0),"--")</f>
        <v>--</v>
      </c>
      <c r="AD292" s="8" t="str">
        <f>IFERROR(VLOOKUP(A292,#REF!,44,0),"--")</f>
        <v>--</v>
      </c>
      <c r="AE292" s="8" t="str">
        <f>IFERROR(VLOOKUP(A292,#REF!,44,0),"--")</f>
        <v>--</v>
      </c>
      <c r="AF292" s="8" t="str">
        <f>IFERROR(VLOOKUP(A292,#REF!,44,0),"--")</f>
        <v>--</v>
      </c>
      <c r="AG292" s="8" t="str">
        <f>IFERROR(VLOOKUP(A292,#REF!,44,0),"--")</f>
        <v>--</v>
      </c>
      <c r="AH292" s="8" t="str">
        <f>IFERROR(VLOOKUP(A292,#REF!,44,0),"--")</f>
        <v>--</v>
      </c>
      <c r="AI292" s="8" t="str">
        <f>IFERROR(VLOOKUP(A292,#REF!,44,0),"--")</f>
        <v>--</v>
      </c>
      <c r="AJ292" s="8" t="str">
        <f>IFERROR(VLOOKUP(A292,#REF!,44,0),"--")</f>
        <v>--</v>
      </c>
      <c r="AK292" s="8" t="str">
        <f>IFERROR(VLOOKUP(A292,#REF!,44,0),"--")</f>
        <v>--</v>
      </c>
      <c r="AL292" s="8" t="str">
        <f>IFERROR(VLOOKUP(A292,#REF!,44,0),"--")</f>
        <v>--</v>
      </c>
      <c r="AM292" s="8" t="str">
        <f>IFERROR(VLOOKUP(A292,#REF!,44,0),"--")</f>
        <v>--</v>
      </c>
      <c r="AN292" s="8" t="str">
        <f>IFERROR(VLOOKUP(A292,#REF!,44,0),"--")</f>
        <v>--</v>
      </c>
      <c r="AO292" s="8">
        <f t="shared" si="14"/>
        <v>0</v>
      </c>
    </row>
    <row r="293" spans="1:41" x14ac:dyDescent="0.2">
      <c r="A293" s="4" t="s">
        <v>301</v>
      </c>
      <c r="B293" s="4" t="str">
        <f>IFERROR(VLOOKUP(A293,'Validation List'!$A:$O,10,0),"--")</f>
        <v>--</v>
      </c>
      <c r="C293" s="4" t="str">
        <f>IFERROR(VLOOKUP(A293,January!$A:$AS,41,0),"--")</f>
        <v>--</v>
      </c>
      <c r="D293" s="4" t="str">
        <f>IFERROR(VLOOKUP(A293,January!$A:$AS,42,0),"--")</f>
        <v>--</v>
      </c>
      <c r="E293" s="4" t="str">
        <f>IFERROR(VLOOKUP(A293,#REF!,41,0),"--")</f>
        <v>--</v>
      </c>
      <c r="F293" s="4" t="str">
        <f>IFERROR(VLOOKUP(A293,#REF!,42,0),"--")</f>
        <v>--</v>
      </c>
      <c r="G293" s="4" t="str">
        <f>IFERROR(VLOOKUP(A293,#REF!,41,0),"--")</f>
        <v>--</v>
      </c>
      <c r="H293" s="4" t="str">
        <f>IFERROR(VLOOKUP(A293,#REF!,42,0),"--")</f>
        <v>--</v>
      </c>
      <c r="I293" s="4" t="str">
        <f>IFERROR(VLOOKUP(A293,#REF!,41,0),"--")</f>
        <v>--</v>
      </c>
      <c r="J293" s="4" t="str">
        <f>IFERROR(VLOOKUP(A293,#REF!,42,0),"--")</f>
        <v>--</v>
      </c>
      <c r="K293" s="4" t="str">
        <f>IFERROR(VLOOKUP(A293,#REF!,41,0),"--")</f>
        <v>--</v>
      </c>
      <c r="L293" s="4" t="str">
        <f>IFERROR(VLOOKUP(A293,#REF!,42,0),"--")</f>
        <v>--</v>
      </c>
      <c r="M293" s="4" t="str">
        <f>IFERROR(VLOOKUP(A293,#REF!,41,0),"--")</f>
        <v>--</v>
      </c>
      <c r="N293" s="4" t="str">
        <f>IFERROR(VLOOKUP(A293,#REF!,42,0),"--")</f>
        <v>--</v>
      </c>
      <c r="O293" s="4" t="str">
        <f>IFERROR(VLOOKUP(A293,#REF!,41,0),"--")</f>
        <v>--</v>
      </c>
      <c r="P293" s="4" t="str">
        <f>IFERROR(VLOOKUP(A293,#REF!,42,0),"--")</f>
        <v>--</v>
      </c>
      <c r="Q293" s="4" t="str">
        <f>IFERROR(VLOOKUP(A293,#REF!,41,0),"--")</f>
        <v>--</v>
      </c>
      <c r="R293" s="4" t="str">
        <f>IFERROR(VLOOKUP(A293,#REF!,42,0),"--")</f>
        <v>--</v>
      </c>
      <c r="S293" s="4" t="str">
        <f>IFERROR(VLOOKUP(A293,#REF!,41,0),"--")</f>
        <v>--</v>
      </c>
      <c r="T293" s="4" t="str">
        <f>IFERROR(VLOOKUP(A293,#REF!,42,0),"--")</f>
        <v>--</v>
      </c>
      <c r="U293" s="4" t="str">
        <f>IFERROR(VLOOKUP(A293,#REF!,41,0),"--")</f>
        <v>--</v>
      </c>
      <c r="V293" s="4" t="str">
        <f>IFERROR(VLOOKUP(A293,#REF!,42,0),"--")</f>
        <v>--</v>
      </c>
      <c r="W293" s="4" t="str">
        <f>IFERROR(VLOOKUP(A293,#REF!,41,0),"--")</f>
        <v>--</v>
      </c>
      <c r="X293" s="4" t="str">
        <f>IFERROR(VLOOKUP(A293,#REF!,42,0),"--")</f>
        <v>--</v>
      </c>
      <c r="Y293" s="4" t="str">
        <f>IFERROR(VLOOKUP(A293,#REF!,41,0),"--")</f>
        <v>--</v>
      </c>
      <c r="Z293" s="4" t="str">
        <f>IFERROR(VLOOKUP(A293,#REF!,42,0),"--")</f>
        <v>--</v>
      </c>
      <c r="AA293" s="4">
        <f t="shared" si="12"/>
        <v>0</v>
      </c>
      <c r="AB293" s="4">
        <f t="shared" si="13"/>
        <v>0</v>
      </c>
      <c r="AC293" s="8" t="str">
        <f>IFERROR(VLOOKUP(A293,January!$A:$AR,44,0),"--")</f>
        <v>--</v>
      </c>
      <c r="AD293" s="8" t="str">
        <f>IFERROR(VLOOKUP(A293,#REF!,44,0),"--")</f>
        <v>--</v>
      </c>
      <c r="AE293" s="8" t="str">
        <f>IFERROR(VLOOKUP(A293,#REF!,44,0),"--")</f>
        <v>--</v>
      </c>
      <c r="AF293" s="8" t="str">
        <f>IFERROR(VLOOKUP(A293,#REF!,44,0),"--")</f>
        <v>--</v>
      </c>
      <c r="AG293" s="8" t="str">
        <f>IFERROR(VLOOKUP(A293,#REF!,44,0),"--")</f>
        <v>--</v>
      </c>
      <c r="AH293" s="8" t="str">
        <f>IFERROR(VLOOKUP(A293,#REF!,44,0),"--")</f>
        <v>--</v>
      </c>
      <c r="AI293" s="8" t="str">
        <f>IFERROR(VLOOKUP(A293,#REF!,44,0),"--")</f>
        <v>--</v>
      </c>
      <c r="AJ293" s="8" t="str">
        <f>IFERROR(VLOOKUP(A293,#REF!,44,0),"--")</f>
        <v>--</v>
      </c>
      <c r="AK293" s="8" t="str">
        <f>IFERROR(VLOOKUP(A293,#REF!,44,0),"--")</f>
        <v>--</v>
      </c>
      <c r="AL293" s="8" t="str">
        <f>IFERROR(VLOOKUP(A293,#REF!,44,0),"--")</f>
        <v>--</v>
      </c>
      <c r="AM293" s="8" t="str">
        <f>IFERROR(VLOOKUP(A293,#REF!,44,0),"--")</f>
        <v>--</v>
      </c>
      <c r="AN293" s="8" t="str">
        <f>IFERROR(VLOOKUP(A293,#REF!,44,0),"--")</f>
        <v>--</v>
      </c>
      <c r="AO293" s="8">
        <f t="shared" si="14"/>
        <v>0</v>
      </c>
    </row>
    <row r="294" spans="1:41" x14ac:dyDescent="0.2">
      <c r="A294" s="4" t="s">
        <v>302</v>
      </c>
      <c r="B294" s="4" t="str">
        <f>IFERROR(VLOOKUP(A294,'Validation List'!$A:$O,10,0),"--")</f>
        <v>--</v>
      </c>
      <c r="C294" s="4" t="str">
        <f>IFERROR(VLOOKUP(A294,January!$A:$AS,41,0),"--")</f>
        <v>--</v>
      </c>
      <c r="D294" s="4" t="str">
        <f>IFERROR(VLOOKUP(A294,January!$A:$AS,42,0),"--")</f>
        <v>--</v>
      </c>
      <c r="E294" s="4" t="str">
        <f>IFERROR(VLOOKUP(A294,#REF!,41,0),"--")</f>
        <v>--</v>
      </c>
      <c r="F294" s="4" t="str">
        <f>IFERROR(VLOOKUP(A294,#REF!,42,0),"--")</f>
        <v>--</v>
      </c>
      <c r="G294" s="4" t="str">
        <f>IFERROR(VLOOKUP(A294,#REF!,41,0),"--")</f>
        <v>--</v>
      </c>
      <c r="H294" s="4" t="str">
        <f>IFERROR(VLOOKUP(A294,#REF!,42,0),"--")</f>
        <v>--</v>
      </c>
      <c r="I294" s="4" t="str">
        <f>IFERROR(VLOOKUP(A294,#REF!,41,0),"--")</f>
        <v>--</v>
      </c>
      <c r="J294" s="4" t="str">
        <f>IFERROR(VLOOKUP(A294,#REF!,42,0),"--")</f>
        <v>--</v>
      </c>
      <c r="K294" s="4" t="str">
        <f>IFERROR(VLOOKUP(A294,#REF!,41,0),"--")</f>
        <v>--</v>
      </c>
      <c r="L294" s="4" t="str">
        <f>IFERROR(VLOOKUP(A294,#REF!,42,0),"--")</f>
        <v>--</v>
      </c>
      <c r="M294" s="4" t="str">
        <f>IFERROR(VLOOKUP(A294,#REF!,41,0),"--")</f>
        <v>--</v>
      </c>
      <c r="N294" s="4" t="str">
        <f>IFERROR(VLOOKUP(A294,#REF!,42,0),"--")</f>
        <v>--</v>
      </c>
      <c r="O294" s="4" t="str">
        <f>IFERROR(VLOOKUP(A294,#REF!,41,0),"--")</f>
        <v>--</v>
      </c>
      <c r="P294" s="4" t="str">
        <f>IFERROR(VLOOKUP(A294,#REF!,42,0),"--")</f>
        <v>--</v>
      </c>
      <c r="Q294" s="4" t="str">
        <f>IFERROR(VLOOKUP(A294,#REF!,41,0),"--")</f>
        <v>--</v>
      </c>
      <c r="R294" s="4" t="str">
        <f>IFERROR(VLOOKUP(A294,#REF!,42,0),"--")</f>
        <v>--</v>
      </c>
      <c r="S294" s="4" t="str">
        <f>IFERROR(VLOOKUP(A294,#REF!,41,0),"--")</f>
        <v>--</v>
      </c>
      <c r="T294" s="4" t="str">
        <f>IFERROR(VLOOKUP(A294,#REF!,42,0),"--")</f>
        <v>--</v>
      </c>
      <c r="U294" s="4" t="str">
        <f>IFERROR(VLOOKUP(A294,#REF!,41,0),"--")</f>
        <v>--</v>
      </c>
      <c r="V294" s="4" t="str">
        <f>IFERROR(VLOOKUP(A294,#REF!,42,0),"--")</f>
        <v>--</v>
      </c>
      <c r="W294" s="4" t="str">
        <f>IFERROR(VLOOKUP(A294,#REF!,41,0),"--")</f>
        <v>--</v>
      </c>
      <c r="X294" s="4" t="str">
        <f>IFERROR(VLOOKUP(A294,#REF!,42,0),"--")</f>
        <v>--</v>
      </c>
      <c r="Y294" s="4" t="str">
        <f>IFERROR(VLOOKUP(A294,#REF!,41,0),"--")</f>
        <v>--</v>
      </c>
      <c r="Z294" s="4" t="str">
        <f>IFERROR(VLOOKUP(A294,#REF!,42,0),"--")</f>
        <v>--</v>
      </c>
      <c r="AA294" s="4">
        <f t="shared" si="12"/>
        <v>0</v>
      </c>
      <c r="AB294" s="4">
        <f t="shared" si="13"/>
        <v>0</v>
      </c>
      <c r="AC294" s="8" t="str">
        <f>IFERROR(VLOOKUP(A294,January!$A:$AR,44,0),"--")</f>
        <v>--</v>
      </c>
      <c r="AD294" s="8" t="str">
        <f>IFERROR(VLOOKUP(A294,#REF!,44,0),"--")</f>
        <v>--</v>
      </c>
      <c r="AE294" s="8" t="str">
        <f>IFERROR(VLOOKUP(A294,#REF!,44,0),"--")</f>
        <v>--</v>
      </c>
      <c r="AF294" s="8" t="str">
        <f>IFERROR(VLOOKUP(A294,#REF!,44,0),"--")</f>
        <v>--</v>
      </c>
      <c r="AG294" s="8" t="str">
        <f>IFERROR(VLOOKUP(A294,#REF!,44,0),"--")</f>
        <v>--</v>
      </c>
      <c r="AH294" s="8" t="str">
        <f>IFERROR(VLOOKUP(A294,#REF!,44,0),"--")</f>
        <v>--</v>
      </c>
      <c r="AI294" s="8" t="str">
        <f>IFERROR(VLOOKUP(A294,#REF!,44,0),"--")</f>
        <v>--</v>
      </c>
      <c r="AJ294" s="8" t="str">
        <f>IFERROR(VLOOKUP(A294,#REF!,44,0),"--")</f>
        <v>--</v>
      </c>
      <c r="AK294" s="8" t="str">
        <f>IFERROR(VLOOKUP(A294,#REF!,44,0),"--")</f>
        <v>--</v>
      </c>
      <c r="AL294" s="8" t="str">
        <f>IFERROR(VLOOKUP(A294,#REF!,44,0),"--")</f>
        <v>--</v>
      </c>
      <c r="AM294" s="8" t="str">
        <f>IFERROR(VLOOKUP(A294,#REF!,44,0),"--")</f>
        <v>--</v>
      </c>
      <c r="AN294" s="8" t="str">
        <f>IFERROR(VLOOKUP(A294,#REF!,44,0),"--")</f>
        <v>--</v>
      </c>
      <c r="AO294" s="8">
        <f t="shared" si="14"/>
        <v>0</v>
      </c>
    </row>
    <row r="295" spans="1:41" x14ac:dyDescent="0.2">
      <c r="A295" s="4" t="s">
        <v>303</v>
      </c>
      <c r="B295" s="4" t="str">
        <f>IFERROR(VLOOKUP(A295,'Validation List'!$A:$O,10,0),"--")</f>
        <v>--</v>
      </c>
      <c r="C295" s="4" t="str">
        <f>IFERROR(VLOOKUP(A295,January!$A:$AS,41,0),"--")</f>
        <v>--</v>
      </c>
      <c r="D295" s="4" t="str">
        <f>IFERROR(VLOOKUP(A295,January!$A:$AS,42,0),"--")</f>
        <v>--</v>
      </c>
      <c r="E295" s="4" t="str">
        <f>IFERROR(VLOOKUP(A295,#REF!,41,0),"--")</f>
        <v>--</v>
      </c>
      <c r="F295" s="4" t="str">
        <f>IFERROR(VLOOKUP(A295,#REF!,42,0),"--")</f>
        <v>--</v>
      </c>
      <c r="G295" s="4" t="str">
        <f>IFERROR(VLOOKUP(A295,#REF!,41,0),"--")</f>
        <v>--</v>
      </c>
      <c r="H295" s="4" t="str">
        <f>IFERROR(VLOOKUP(A295,#REF!,42,0),"--")</f>
        <v>--</v>
      </c>
      <c r="I295" s="4" t="str">
        <f>IFERROR(VLOOKUP(A295,#REF!,41,0),"--")</f>
        <v>--</v>
      </c>
      <c r="J295" s="4" t="str">
        <f>IFERROR(VLOOKUP(A295,#REF!,42,0),"--")</f>
        <v>--</v>
      </c>
      <c r="K295" s="4" t="str">
        <f>IFERROR(VLOOKUP(A295,#REF!,41,0),"--")</f>
        <v>--</v>
      </c>
      <c r="L295" s="4" t="str">
        <f>IFERROR(VLOOKUP(A295,#REF!,42,0),"--")</f>
        <v>--</v>
      </c>
      <c r="M295" s="4" t="str">
        <f>IFERROR(VLOOKUP(A295,#REF!,41,0),"--")</f>
        <v>--</v>
      </c>
      <c r="N295" s="4" t="str">
        <f>IFERROR(VLOOKUP(A295,#REF!,42,0),"--")</f>
        <v>--</v>
      </c>
      <c r="O295" s="4" t="str">
        <f>IFERROR(VLOOKUP(A295,#REF!,41,0),"--")</f>
        <v>--</v>
      </c>
      <c r="P295" s="4" t="str">
        <f>IFERROR(VLOOKUP(A295,#REF!,42,0),"--")</f>
        <v>--</v>
      </c>
      <c r="Q295" s="4" t="str">
        <f>IFERROR(VLOOKUP(A295,#REF!,41,0),"--")</f>
        <v>--</v>
      </c>
      <c r="R295" s="4" t="str">
        <f>IFERROR(VLOOKUP(A295,#REF!,42,0),"--")</f>
        <v>--</v>
      </c>
      <c r="S295" s="4" t="str">
        <f>IFERROR(VLOOKUP(A295,#REF!,41,0),"--")</f>
        <v>--</v>
      </c>
      <c r="T295" s="4" t="str">
        <f>IFERROR(VLOOKUP(A295,#REF!,42,0),"--")</f>
        <v>--</v>
      </c>
      <c r="U295" s="4" t="str">
        <f>IFERROR(VLOOKUP(A295,#REF!,41,0),"--")</f>
        <v>--</v>
      </c>
      <c r="V295" s="4" t="str">
        <f>IFERROR(VLOOKUP(A295,#REF!,42,0),"--")</f>
        <v>--</v>
      </c>
      <c r="W295" s="4" t="str">
        <f>IFERROR(VLOOKUP(A295,#REF!,41,0),"--")</f>
        <v>--</v>
      </c>
      <c r="X295" s="4" t="str">
        <f>IFERROR(VLOOKUP(A295,#REF!,42,0),"--")</f>
        <v>--</v>
      </c>
      <c r="Y295" s="4" t="str">
        <f>IFERROR(VLOOKUP(A295,#REF!,41,0),"--")</f>
        <v>--</v>
      </c>
      <c r="Z295" s="4" t="str">
        <f>IFERROR(VLOOKUP(A295,#REF!,42,0),"--")</f>
        <v>--</v>
      </c>
      <c r="AA295" s="4">
        <f t="shared" si="12"/>
        <v>0</v>
      </c>
      <c r="AB295" s="4">
        <f t="shared" si="13"/>
        <v>0</v>
      </c>
      <c r="AC295" s="8" t="str">
        <f>IFERROR(VLOOKUP(A295,January!$A:$AR,44,0),"--")</f>
        <v>--</v>
      </c>
      <c r="AD295" s="8" t="str">
        <f>IFERROR(VLOOKUP(A295,#REF!,44,0),"--")</f>
        <v>--</v>
      </c>
      <c r="AE295" s="8" t="str">
        <f>IFERROR(VLOOKUP(A295,#REF!,44,0),"--")</f>
        <v>--</v>
      </c>
      <c r="AF295" s="8" t="str">
        <f>IFERROR(VLOOKUP(A295,#REF!,44,0),"--")</f>
        <v>--</v>
      </c>
      <c r="AG295" s="8" t="str">
        <f>IFERROR(VLOOKUP(A295,#REF!,44,0),"--")</f>
        <v>--</v>
      </c>
      <c r="AH295" s="8" t="str">
        <f>IFERROR(VLOOKUP(A295,#REF!,44,0),"--")</f>
        <v>--</v>
      </c>
      <c r="AI295" s="8" t="str">
        <f>IFERROR(VLOOKUP(A295,#REF!,44,0),"--")</f>
        <v>--</v>
      </c>
      <c r="AJ295" s="8" t="str">
        <f>IFERROR(VLOOKUP(A295,#REF!,44,0),"--")</f>
        <v>--</v>
      </c>
      <c r="AK295" s="8" t="str">
        <f>IFERROR(VLOOKUP(A295,#REF!,44,0),"--")</f>
        <v>--</v>
      </c>
      <c r="AL295" s="8" t="str">
        <f>IFERROR(VLOOKUP(A295,#REF!,44,0),"--")</f>
        <v>--</v>
      </c>
      <c r="AM295" s="8" t="str">
        <f>IFERROR(VLOOKUP(A295,#REF!,44,0),"--")</f>
        <v>--</v>
      </c>
      <c r="AN295" s="8" t="str">
        <f>IFERROR(VLOOKUP(A295,#REF!,44,0),"--")</f>
        <v>--</v>
      </c>
      <c r="AO295" s="8">
        <f t="shared" si="14"/>
        <v>0</v>
      </c>
    </row>
    <row r="296" spans="1:41" x14ac:dyDescent="0.2">
      <c r="A296" s="4" t="s">
        <v>304</v>
      </c>
      <c r="B296" s="4" t="str">
        <f>IFERROR(VLOOKUP(A296,'Validation List'!$A:$O,10,0),"--")</f>
        <v>--</v>
      </c>
      <c r="C296" s="4" t="str">
        <f>IFERROR(VLOOKUP(A296,January!$A:$AS,41,0),"--")</f>
        <v>--</v>
      </c>
      <c r="D296" s="4" t="str">
        <f>IFERROR(VLOOKUP(A296,January!$A:$AS,42,0),"--")</f>
        <v>--</v>
      </c>
      <c r="E296" s="4" t="str">
        <f>IFERROR(VLOOKUP(A296,#REF!,41,0),"--")</f>
        <v>--</v>
      </c>
      <c r="F296" s="4" t="str">
        <f>IFERROR(VLOOKUP(A296,#REF!,42,0),"--")</f>
        <v>--</v>
      </c>
      <c r="G296" s="4" t="str">
        <f>IFERROR(VLOOKUP(A296,#REF!,41,0),"--")</f>
        <v>--</v>
      </c>
      <c r="H296" s="4" t="str">
        <f>IFERROR(VLOOKUP(A296,#REF!,42,0),"--")</f>
        <v>--</v>
      </c>
      <c r="I296" s="4" t="str">
        <f>IFERROR(VLOOKUP(A296,#REF!,41,0),"--")</f>
        <v>--</v>
      </c>
      <c r="J296" s="4" t="str">
        <f>IFERROR(VLOOKUP(A296,#REF!,42,0),"--")</f>
        <v>--</v>
      </c>
      <c r="K296" s="4" t="str">
        <f>IFERROR(VLOOKUP(A296,#REF!,41,0),"--")</f>
        <v>--</v>
      </c>
      <c r="L296" s="4" t="str">
        <f>IFERROR(VLOOKUP(A296,#REF!,42,0),"--")</f>
        <v>--</v>
      </c>
      <c r="M296" s="4" t="str">
        <f>IFERROR(VLOOKUP(A296,#REF!,41,0),"--")</f>
        <v>--</v>
      </c>
      <c r="N296" s="4" t="str">
        <f>IFERROR(VLOOKUP(A296,#REF!,42,0),"--")</f>
        <v>--</v>
      </c>
      <c r="O296" s="4" t="str">
        <f>IFERROR(VLOOKUP(A296,#REF!,41,0),"--")</f>
        <v>--</v>
      </c>
      <c r="P296" s="4" t="str">
        <f>IFERROR(VLOOKUP(A296,#REF!,42,0),"--")</f>
        <v>--</v>
      </c>
      <c r="Q296" s="4" t="str">
        <f>IFERROR(VLOOKUP(A296,#REF!,41,0),"--")</f>
        <v>--</v>
      </c>
      <c r="R296" s="4" t="str">
        <f>IFERROR(VLOOKUP(A296,#REF!,42,0),"--")</f>
        <v>--</v>
      </c>
      <c r="S296" s="4" t="str">
        <f>IFERROR(VLOOKUP(A296,#REF!,41,0),"--")</f>
        <v>--</v>
      </c>
      <c r="T296" s="4" t="str">
        <f>IFERROR(VLOOKUP(A296,#REF!,42,0),"--")</f>
        <v>--</v>
      </c>
      <c r="U296" s="4" t="str">
        <f>IFERROR(VLOOKUP(A296,#REF!,41,0),"--")</f>
        <v>--</v>
      </c>
      <c r="V296" s="4" t="str">
        <f>IFERROR(VLOOKUP(A296,#REF!,42,0),"--")</f>
        <v>--</v>
      </c>
      <c r="W296" s="4" t="str">
        <f>IFERROR(VLOOKUP(A296,#REF!,41,0),"--")</f>
        <v>--</v>
      </c>
      <c r="X296" s="4" t="str">
        <f>IFERROR(VLOOKUP(A296,#REF!,42,0),"--")</f>
        <v>--</v>
      </c>
      <c r="Y296" s="4" t="str">
        <f>IFERROR(VLOOKUP(A296,#REF!,41,0),"--")</f>
        <v>--</v>
      </c>
      <c r="Z296" s="4" t="str">
        <f>IFERROR(VLOOKUP(A296,#REF!,42,0),"--")</f>
        <v>--</v>
      </c>
      <c r="AA296" s="4">
        <f t="shared" si="12"/>
        <v>0</v>
      </c>
      <c r="AB296" s="4">
        <f t="shared" si="13"/>
        <v>0</v>
      </c>
      <c r="AC296" s="8" t="str">
        <f>IFERROR(VLOOKUP(A296,January!$A:$AR,44,0),"--")</f>
        <v>--</v>
      </c>
      <c r="AD296" s="8" t="str">
        <f>IFERROR(VLOOKUP(A296,#REF!,44,0),"--")</f>
        <v>--</v>
      </c>
      <c r="AE296" s="8" t="str">
        <f>IFERROR(VLOOKUP(A296,#REF!,44,0),"--")</f>
        <v>--</v>
      </c>
      <c r="AF296" s="8" t="str">
        <f>IFERROR(VLOOKUP(A296,#REF!,44,0),"--")</f>
        <v>--</v>
      </c>
      <c r="AG296" s="8" t="str">
        <f>IFERROR(VLOOKUP(A296,#REF!,44,0),"--")</f>
        <v>--</v>
      </c>
      <c r="AH296" s="8" t="str">
        <f>IFERROR(VLOOKUP(A296,#REF!,44,0),"--")</f>
        <v>--</v>
      </c>
      <c r="AI296" s="8" t="str">
        <f>IFERROR(VLOOKUP(A296,#REF!,44,0),"--")</f>
        <v>--</v>
      </c>
      <c r="AJ296" s="8" t="str">
        <f>IFERROR(VLOOKUP(A296,#REF!,44,0),"--")</f>
        <v>--</v>
      </c>
      <c r="AK296" s="8" t="str">
        <f>IFERROR(VLOOKUP(A296,#REF!,44,0),"--")</f>
        <v>--</v>
      </c>
      <c r="AL296" s="8" t="str">
        <f>IFERROR(VLOOKUP(A296,#REF!,44,0),"--")</f>
        <v>--</v>
      </c>
      <c r="AM296" s="8" t="str">
        <f>IFERROR(VLOOKUP(A296,#REF!,44,0),"--")</f>
        <v>--</v>
      </c>
      <c r="AN296" s="8" t="str">
        <f>IFERROR(VLOOKUP(A296,#REF!,44,0),"--")</f>
        <v>--</v>
      </c>
      <c r="AO296" s="8">
        <f t="shared" si="14"/>
        <v>0</v>
      </c>
    </row>
    <row r="297" spans="1:41" x14ac:dyDescent="0.2">
      <c r="A297" s="4" t="s">
        <v>305</v>
      </c>
      <c r="B297" s="4">
        <f>IFERROR(VLOOKUP(A297,'Validation List'!$A:$O,10,0),"--")</f>
        <v>0.5625</v>
      </c>
      <c r="C297" s="4" t="str">
        <f>IFERROR(VLOOKUP(A297,January!$A:$AS,41,0),"--")</f>
        <v>--</v>
      </c>
      <c r="D297" s="4" t="str">
        <f>IFERROR(VLOOKUP(A297,January!$A:$AS,42,0),"--")</f>
        <v>--</v>
      </c>
      <c r="E297" s="4" t="str">
        <f>IFERROR(VLOOKUP(A297,#REF!,41,0),"--")</f>
        <v>--</v>
      </c>
      <c r="F297" s="4" t="str">
        <f>IFERROR(VLOOKUP(A297,#REF!,42,0),"--")</f>
        <v>--</v>
      </c>
      <c r="G297" s="4" t="str">
        <f>IFERROR(VLOOKUP(A297,#REF!,41,0),"--")</f>
        <v>--</v>
      </c>
      <c r="H297" s="4" t="str">
        <f>IFERROR(VLOOKUP(A297,#REF!,42,0),"--")</f>
        <v>--</v>
      </c>
      <c r="I297" s="4" t="str">
        <f>IFERROR(VLOOKUP(A297,#REF!,41,0),"--")</f>
        <v>--</v>
      </c>
      <c r="J297" s="4" t="str">
        <f>IFERROR(VLOOKUP(A297,#REF!,42,0),"--")</f>
        <v>--</v>
      </c>
      <c r="K297" s="4" t="str">
        <f>IFERROR(VLOOKUP(A297,#REF!,41,0),"--")</f>
        <v>--</v>
      </c>
      <c r="L297" s="4" t="str">
        <f>IFERROR(VLOOKUP(A297,#REF!,42,0),"--")</f>
        <v>--</v>
      </c>
      <c r="M297" s="4" t="str">
        <f>IFERROR(VLOOKUP(A297,#REF!,41,0),"--")</f>
        <v>--</v>
      </c>
      <c r="N297" s="4" t="str">
        <f>IFERROR(VLOOKUP(A297,#REF!,42,0),"--")</f>
        <v>--</v>
      </c>
      <c r="O297" s="4" t="str">
        <f>IFERROR(VLOOKUP(A297,#REF!,41,0),"--")</f>
        <v>--</v>
      </c>
      <c r="P297" s="4" t="str">
        <f>IFERROR(VLOOKUP(A297,#REF!,42,0),"--")</f>
        <v>--</v>
      </c>
      <c r="Q297" s="4" t="str">
        <f>IFERROR(VLOOKUP(A297,#REF!,41,0),"--")</f>
        <v>--</v>
      </c>
      <c r="R297" s="4" t="str">
        <f>IFERROR(VLOOKUP(A297,#REF!,42,0),"--")</f>
        <v>--</v>
      </c>
      <c r="S297" s="4" t="str">
        <f>IFERROR(VLOOKUP(A297,#REF!,41,0),"--")</f>
        <v>--</v>
      </c>
      <c r="T297" s="4" t="str">
        <f>IFERROR(VLOOKUP(A297,#REF!,42,0),"--")</f>
        <v>--</v>
      </c>
      <c r="U297" s="4" t="str">
        <f>IFERROR(VLOOKUP(A297,#REF!,41,0),"--")</f>
        <v>--</v>
      </c>
      <c r="V297" s="4" t="str">
        <f>IFERROR(VLOOKUP(A297,#REF!,42,0),"--")</f>
        <v>--</v>
      </c>
      <c r="W297" s="4" t="str">
        <f>IFERROR(VLOOKUP(A297,#REF!,41,0),"--")</f>
        <v>--</v>
      </c>
      <c r="X297" s="4" t="str">
        <f>IFERROR(VLOOKUP(A297,#REF!,42,0),"--")</f>
        <v>--</v>
      </c>
      <c r="Y297" s="4" t="str">
        <f>IFERROR(VLOOKUP(A297,#REF!,41,0),"--")</f>
        <v>--</v>
      </c>
      <c r="Z297" s="4" t="str">
        <f>IFERROR(VLOOKUP(A297,#REF!,42,0),"--")</f>
        <v>--</v>
      </c>
      <c r="AA297" s="4">
        <f t="shared" si="12"/>
        <v>0</v>
      </c>
      <c r="AB297" s="4">
        <f t="shared" si="13"/>
        <v>0</v>
      </c>
      <c r="AC297" s="8" t="str">
        <f>IFERROR(VLOOKUP(A297,January!$A:$AR,44,0),"--")</f>
        <v>--</v>
      </c>
      <c r="AD297" s="8" t="str">
        <f>IFERROR(VLOOKUP(A297,#REF!,44,0),"--")</f>
        <v>--</v>
      </c>
      <c r="AE297" s="8" t="str">
        <f>IFERROR(VLOOKUP(A297,#REF!,44,0),"--")</f>
        <v>--</v>
      </c>
      <c r="AF297" s="8" t="str">
        <f>IFERROR(VLOOKUP(A297,#REF!,44,0),"--")</f>
        <v>--</v>
      </c>
      <c r="AG297" s="8" t="str">
        <f>IFERROR(VLOOKUP(A297,#REF!,44,0),"--")</f>
        <v>--</v>
      </c>
      <c r="AH297" s="8" t="str">
        <f>IFERROR(VLOOKUP(A297,#REF!,44,0),"--")</f>
        <v>--</v>
      </c>
      <c r="AI297" s="8" t="str">
        <f>IFERROR(VLOOKUP(A297,#REF!,44,0),"--")</f>
        <v>--</v>
      </c>
      <c r="AJ297" s="8" t="str">
        <f>IFERROR(VLOOKUP(A297,#REF!,44,0),"--")</f>
        <v>--</v>
      </c>
      <c r="AK297" s="8" t="str">
        <f>IFERROR(VLOOKUP(A297,#REF!,44,0),"--")</f>
        <v>--</v>
      </c>
      <c r="AL297" s="8" t="str">
        <f>IFERROR(VLOOKUP(A297,#REF!,44,0),"--")</f>
        <v>--</v>
      </c>
      <c r="AM297" s="8" t="str">
        <f>IFERROR(VLOOKUP(A297,#REF!,44,0),"--")</f>
        <v>--</v>
      </c>
      <c r="AN297" s="8" t="str">
        <f>IFERROR(VLOOKUP(A297,#REF!,44,0),"--")</f>
        <v>--</v>
      </c>
      <c r="AO297" s="8">
        <f t="shared" si="14"/>
        <v>0</v>
      </c>
    </row>
    <row r="298" spans="1:41" x14ac:dyDescent="0.2">
      <c r="A298" s="4" t="s">
        <v>306</v>
      </c>
      <c r="B298" s="4" t="str">
        <f>IFERROR(VLOOKUP(A298,'Validation List'!$A:$O,10,0),"--")</f>
        <v>--</v>
      </c>
      <c r="C298" s="4" t="str">
        <f>IFERROR(VLOOKUP(A298,January!$A:$AS,41,0),"--")</f>
        <v>--</v>
      </c>
      <c r="D298" s="4" t="str">
        <f>IFERROR(VLOOKUP(A298,January!$A:$AS,42,0),"--")</f>
        <v>--</v>
      </c>
      <c r="E298" s="4" t="str">
        <f>IFERROR(VLOOKUP(A298,#REF!,41,0),"--")</f>
        <v>--</v>
      </c>
      <c r="F298" s="4" t="str">
        <f>IFERROR(VLOOKUP(A298,#REF!,42,0),"--")</f>
        <v>--</v>
      </c>
      <c r="G298" s="4" t="str">
        <f>IFERROR(VLOOKUP(A298,#REF!,41,0),"--")</f>
        <v>--</v>
      </c>
      <c r="H298" s="4" t="str">
        <f>IFERROR(VLOOKUP(A298,#REF!,42,0),"--")</f>
        <v>--</v>
      </c>
      <c r="I298" s="4" t="str">
        <f>IFERROR(VLOOKUP(A298,#REF!,41,0),"--")</f>
        <v>--</v>
      </c>
      <c r="J298" s="4" t="str">
        <f>IFERROR(VLOOKUP(A298,#REF!,42,0),"--")</f>
        <v>--</v>
      </c>
      <c r="K298" s="4" t="str">
        <f>IFERROR(VLOOKUP(A298,#REF!,41,0),"--")</f>
        <v>--</v>
      </c>
      <c r="L298" s="4" t="str">
        <f>IFERROR(VLOOKUP(A298,#REF!,42,0),"--")</f>
        <v>--</v>
      </c>
      <c r="M298" s="4" t="str">
        <f>IFERROR(VLOOKUP(A298,#REF!,41,0),"--")</f>
        <v>--</v>
      </c>
      <c r="N298" s="4" t="str">
        <f>IFERROR(VLOOKUP(A298,#REF!,42,0),"--")</f>
        <v>--</v>
      </c>
      <c r="O298" s="4" t="str">
        <f>IFERROR(VLOOKUP(A298,#REF!,41,0),"--")</f>
        <v>--</v>
      </c>
      <c r="P298" s="4" t="str">
        <f>IFERROR(VLOOKUP(A298,#REF!,42,0),"--")</f>
        <v>--</v>
      </c>
      <c r="Q298" s="4" t="str">
        <f>IFERROR(VLOOKUP(A298,#REF!,41,0),"--")</f>
        <v>--</v>
      </c>
      <c r="R298" s="4" t="str">
        <f>IFERROR(VLOOKUP(A298,#REF!,42,0),"--")</f>
        <v>--</v>
      </c>
      <c r="S298" s="4" t="str">
        <f>IFERROR(VLOOKUP(A298,#REF!,41,0),"--")</f>
        <v>--</v>
      </c>
      <c r="T298" s="4" t="str">
        <f>IFERROR(VLOOKUP(A298,#REF!,42,0),"--")</f>
        <v>--</v>
      </c>
      <c r="U298" s="4" t="str">
        <f>IFERROR(VLOOKUP(A298,#REF!,41,0),"--")</f>
        <v>--</v>
      </c>
      <c r="V298" s="4" t="str">
        <f>IFERROR(VLOOKUP(A298,#REF!,42,0),"--")</f>
        <v>--</v>
      </c>
      <c r="W298" s="4" t="str">
        <f>IFERROR(VLOOKUP(A298,#REF!,41,0),"--")</f>
        <v>--</v>
      </c>
      <c r="X298" s="4" t="str">
        <f>IFERROR(VLOOKUP(A298,#REF!,42,0),"--")</f>
        <v>--</v>
      </c>
      <c r="Y298" s="4" t="str">
        <f>IFERROR(VLOOKUP(A298,#REF!,41,0),"--")</f>
        <v>--</v>
      </c>
      <c r="Z298" s="4" t="str">
        <f>IFERROR(VLOOKUP(A298,#REF!,42,0),"--")</f>
        <v>--</v>
      </c>
      <c r="AA298" s="4">
        <f t="shared" si="12"/>
        <v>0</v>
      </c>
      <c r="AB298" s="4">
        <f t="shared" si="13"/>
        <v>0</v>
      </c>
      <c r="AC298" s="8" t="str">
        <f>IFERROR(VLOOKUP(A298,January!$A:$AR,44,0),"--")</f>
        <v>--</v>
      </c>
      <c r="AD298" s="8" t="str">
        <f>IFERROR(VLOOKUP(A298,#REF!,44,0),"--")</f>
        <v>--</v>
      </c>
      <c r="AE298" s="8" t="str">
        <f>IFERROR(VLOOKUP(A298,#REF!,44,0),"--")</f>
        <v>--</v>
      </c>
      <c r="AF298" s="8" t="str">
        <f>IFERROR(VLOOKUP(A298,#REF!,44,0),"--")</f>
        <v>--</v>
      </c>
      <c r="AG298" s="8" t="str">
        <f>IFERROR(VLOOKUP(A298,#REF!,44,0),"--")</f>
        <v>--</v>
      </c>
      <c r="AH298" s="8" t="str">
        <f>IFERROR(VLOOKUP(A298,#REF!,44,0),"--")</f>
        <v>--</v>
      </c>
      <c r="AI298" s="8" t="str">
        <f>IFERROR(VLOOKUP(A298,#REF!,44,0),"--")</f>
        <v>--</v>
      </c>
      <c r="AJ298" s="8" t="str">
        <f>IFERROR(VLOOKUP(A298,#REF!,44,0),"--")</f>
        <v>--</v>
      </c>
      <c r="AK298" s="8" t="str">
        <f>IFERROR(VLOOKUP(A298,#REF!,44,0),"--")</f>
        <v>--</v>
      </c>
      <c r="AL298" s="8" t="str">
        <f>IFERROR(VLOOKUP(A298,#REF!,44,0),"--")</f>
        <v>--</v>
      </c>
      <c r="AM298" s="8" t="str">
        <f>IFERROR(VLOOKUP(A298,#REF!,44,0),"--")</f>
        <v>--</v>
      </c>
      <c r="AN298" s="8" t="str">
        <f>IFERROR(VLOOKUP(A298,#REF!,44,0),"--")</f>
        <v>--</v>
      </c>
      <c r="AO298" s="8">
        <f t="shared" si="14"/>
        <v>0</v>
      </c>
    </row>
    <row r="299" spans="1:41" x14ac:dyDescent="0.2">
      <c r="A299" s="4" t="s">
        <v>307</v>
      </c>
      <c r="B299" s="4" t="str">
        <f>IFERROR(VLOOKUP(A299,'Validation List'!$A:$O,10,0),"--")</f>
        <v>--</v>
      </c>
      <c r="C299" s="4" t="str">
        <f>IFERROR(VLOOKUP(A299,January!$A:$AS,41,0),"--")</f>
        <v>--</v>
      </c>
      <c r="D299" s="4" t="str">
        <f>IFERROR(VLOOKUP(A299,January!$A:$AS,42,0),"--")</f>
        <v>--</v>
      </c>
      <c r="E299" s="4" t="str">
        <f>IFERROR(VLOOKUP(A299,#REF!,41,0),"--")</f>
        <v>--</v>
      </c>
      <c r="F299" s="4" t="str">
        <f>IFERROR(VLOOKUP(A299,#REF!,42,0),"--")</f>
        <v>--</v>
      </c>
      <c r="G299" s="4" t="str">
        <f>IFERROR(VLOOKUP(A299,#REF!,41,0),"--")</f>
        <v>--</v>
      </c>
      <c r="H299" s="4" t="str">
        <f>IFERROR(VLOOKUP(A299,#REF!,42,0),"--")</f>
        <v>--</v>
      </c>
      <c r="I299" s="4" t="str">
        <f>IFERROR(VLOOKUP(A299,#REF!,41,0),"--")</f>
        <v>--</v>
      </c>
      <c r="J299" s="4" t="str">
        <f>IFERROR(VLOOKUP(A299,#REF!,42,0),"--")</f>
        <v>--</v>
      </c>
      <c r="K299" s="4" t="str">
        <f>IFERROR(VLOOKUP(A299,#REF!,41,0),"--")</f>
        <v>--</v>
      </c>
      <c r="L299" s="4" t="str">
        <f>IFERROR(VLOOKUP(A299,#REF!,42,0),"--")</f>
        <v>--</v>
      </c>
      <c r="M299" s="4" t="str">
        <f>IFERROR(VLOOKUP(A299,#REF!,41,0),"--")</f>
        <v>--</v>
      </c>
      <c r="N299" s="4" t="str">
        <f>IFERROR(VLOOKUP(A299,#REF!,42,0),"--")</f>
        <v>--</v>
      </c>
      <c r="O299" s="4" t="str">
        <f>IFERROR(VLOOKUP(A299,#REF!,41,0),"--")</f>
        <v>--</v>
      </c>
      <c r="P299" s="4" t="str">
        <f>IFERROR(VLOOKUP(A299,#REF!,42,0),"--")</f>
        <v>--</v>
      </c>
      <c r="Q299" s="4" t="str">
        <f>IFERROR(VLOOKUP(A299,#REF!,41,0),"--")</f>
        <v>--</v>
      </c>
      <c r="R299" s="4" t="str">
        <f>IFERROR(VLOOKUP(A299,#REF!,42,0),"--")</f>
        <v>--</v>
      </c>
      <c r="S299" s="4" t="str">
        <f>IFERROR(VLOOKUP(A299,#REF!,41,0),"--")</f>
        <v>--</v>
      </c>
      <c r="T299" s="4" t="str">
        <f>IFERROR(VLOOKUP(A299,#REF!,42,0),"--")</f>
        <v>--</v>
      </c>
      <c r="U299" s="4" t="str">
        <f>IFERROR(VLOOKUP(A299,#REF!,41,0),"--")</f>
        <v>--</v>
      </c>
      <c r="V299" s="4" t="str">
        <f>IFERROR(VLOOKUP(A299,#REF!,42,0),"--")</f>
        <v>--</v>
      </c>
      <c r="W299" s="4" t="str">
        <f>IFERROR(VLOOKUP(A299,#REF!,41,0),"--")</f>
        <v>--</v>
      </c>
      <c r="X299" s="4" t="str">
        <f>IFERROR(VLOOKUP(A299,#REF!,42,0),"--")</f>
        <v>--</v>
      </c>
      <c r="Y299" s="4" t="str">
        <f>IFERROR(VLOOKUP(A299,#REF!,41,0),"--")</f>
        <v>--</v>
      </c>
      <c r="Z299" s="4" t="str">
        <f>IFERROR(VLOOKUP(A299,#REF!,42,0),"--")</f>
        <v>--</v>
      </c>
      <c r="AA299" s="4">
        <f t="shared" si="12"/>
        <v>0</v>
      </c>
      <c r="AB299" s="4">
        <f t="shared" si="13"/>
        <v>0</v>
      </c>
      <c r="AC299" s="8" t="str">
        <f>IFERROR(VLOOKUP(A299,January!$A:$AR,44,0),"--")</f>
        <v>--</v>
      </c>
      <c r="AD299" s="8" t="str">
        <f>IFERROR(VLOOKUP(A299,#REF!,44,0),"--")</f>
        <v>--</v>
      </c>
      <c r="AE299" s="8" t="str">
        <f>IFERROR(VLOOKUP(A299,#REF!,44,0),"--")</f>
        <v>--</v>
      </c>
      <c r="AF299" s="8" t="str">
        <f>IFERROR(VLOOKUP(A299,#REF!,44,0),"--")</f>
        <v>--</v>
      </c>
      <c r="AG299" s="8" t="str">
        <f>IFERROR(VLOOKUP(A299,#REF!,44,0),"--")</f>
        <v>--</v>
      </c>
      <c r="AH299" s="8" t="str">
        <f>IFERROR(VLOOKUP(A299,#REF!,44,0),"--")</f>
        <v>--</v>
      </c>
      <c r="AI299" s="8" t="str">
        <f>IFERROR(VLOOKUP(A299,#REF!,44,0),"--")</f>
        <v>--</v>
      </c>
      <c r="AJ299" s="8" t="str">
        <f>IFERROR(VLOOKUP(A299,#REF!,44,0),"--")</f>
        <v>--</v>
      </c>
      <c r="AK299" s="8" t="str">
        <f>IFERROR(VLOOKUP(A299,#REF!,44,0),"--")</f>
        <v>--</v>
      </c>
      <c r="AL299" s="8" t="str">
        <f>IFERROR(VLOOKUP(A299,#REF!,44,0),"--")</f>
        <v>--</v>
      </c>
      <c r="AM299" s="8" t="str">
        <f>IFERROR(VLOOKUP(A299,#REF!,44,0),"--")</f>
        <v>--</v>
      </c>
      <c r="AN299" s="8" t="str">
        <f>IFERROR(VLOOKUP(A299,#REF!,44,0),"--")</f>
        <v>--</v>
      </c>
      <c r="AO299" s="8">
        <f t="shared" si="14"/>
        <v>0</v>
      </c>
    </row>
    <row r="300" spans="1:41" x14ac:dyDescent="0.2">
      <c r="A300" s="4" t="s">
        <v>308</v>
      </c>
      <c r="B300" s="4" t="str">
        <f>IFERROR(VLOOKUP(A300,'Validation List'!$A:$O,10,0),"--")</f>
        <v>--</v>
      </c>
      <c r="C300" s="4" t="str">
        <f>IFERROR(VLOOKUP(A300,January!$A:$AS,41,0),"--")</f>
        <v>--</v>
      </c>
      <c r="D300" s="4" t="str">
        <f>IFERROR(VLOOKUP(A300,January!$A:$AS,42,0),"--")</f>
        <v>--</v>
      </c>
      <c r="E300" s="4" t="str">
        <f>IFERROR(VLOOKUP(A300,#REF!,41,0),"--")</f>
        <v>--</v>
      </c>
      <c r="F300" s="4" t="str">
        <f>IFERROR(VLOOKUP(A300,#REF!,42,0),"--")</f>
        <v>--</v>
      </c>
      <c r="G300" s="4" t="str">
        <f>IFERROR(VLOOKUP(A300,#REF!,41,0),"--")</f>
        <v>--</v>
      </c>
      <c r="H300" s="4" t="str">
        <f>IFERROR(VLOOKUP(A300,#REF!,42,0),"--")</f>
        <v>--</v>
      </c>
      <c r="I300" s="4" t="str">
        <f>IFERROR(VLOOKUP(A300,#REF!,41,0),"--")</f>
        <v>--</v>
      </c>
      <c r="J300" s="4" t="str">
        <f>IFERROR(VLOOKUP(A300,#REF!,42,0),"--")</f>
        <v>--</v>
      </c>
      <c r="K300" s="4" t="str">
        <f>IFERROR(VLOOKUP(A300,#REF!,41,0),"--")</f>
        <v>--</v>
      </c>
      <c r="L300" s="4" t="str">
        <f>IFERROR(VLOOKUP(A300,#REF!,42,0),"--")</f>
        <v>--</v>
      </c>
      <c r="M300" s="4" t="str">
        <f>IFERROR(VLOOKUP(A300,#REF!,41,0),"--")</f>
        <v>--</v>
      </c>
      <c r="N300" s="4" t="str">
        <f>IFERROR(VLOOKUP(A300,#REF!,42,0),"--")</f>
        <v>--</v>
      </c>
      <c r="O300" s="4" t="str">
        <f>IFERROR(VLOOKUP(A300,#REF!,41,0),"--")</f>
        <v>--</v>
      </c>
      <c r="P300" s="4" t="str">
        <f>IFERROR(VLOOKUP(A300,#REF!,42,0),"--")</f>
        <v>--</v>
      </c>
      <c r="Q300" s="4" t="str">
        <f>IFERROR(VLOOKUP(A300,#REF!,41,0),"--")</f>
        <v>--</v>
      </c>
      <c r="R300" s="4" t="str">
        <f>IFERROR(VLOOKUP(A300,#REF!,42,0),"--")</f>
        <v>--</v>
      </c>
      <c r="S300" s="4" t="str">
        <f>IFERROR(VLOOKUP(A300,#REF!,41,0),"--")</f>
        <v>--</v>
      </c>
      <c r="T300" s="4" t="str">
        <f>IFERROR(VLOOKUP(A300,#REF!,42,0),"--")</f>
        <v>--</v>
      </c>
      <c r="U300" s="4" t="str">
        <f>IFERROR(VLOOKUP(A300,#REF!,41,0),"--")</f>
        <v>--</v>
      </c>
      <c r="V300" s="4" t="str">
        <f>IFERROR(VLOOKUP(A300,#REF!,42,0),"--")</f>
        <v>--</v>
      </c>
      <c r="W300" s="4" t="str">
        <f>IFERROR(VLOOKUP(A300,#REF!,41,0),"--")</f>
        <v>--</v>
      </c>
      <c r="X300" s="4" t="str">
        <f>IFERROR(VLOOKUP(A300,#REF!,42,0),"--")</f>
        <v>--</v>
      </c>
      <c r="Y300" s="4" t="str">
        <f>IFERROR(VLOOKUP(A300,#REF!,41,0),"--")</f>
        <v>--</v>
      </c>
      <c r="Z300" s="4" t="str">
        <f>IFERROR(VLOOKUP(A300,#REF!,42,0),"--")</f>
        <v>--</v>
      </c>
      <c r="AA300" s="4">
        <f t="shared" si="12"/>
        <v>0</v>
      </c>
      <c r="AB300" s="4">
        <f t="shared" si="13"/>
        <v>0</v>
      </c>
      <c r="AC300" s="8" t="str">
        <f>IFERROR(VLOOKUP(A300,January!$A:$AR,44,0),"--")</f>
        <v>--</v>
      </c>
      <c r="AD300" s="8" t="str">
        <f>IFERROR(VLOOKUP(A300,#REF!,44,0),"--")</f>
        <v>--</v>
      </c>
      <c r="AE300" s="8" t="str">
        <f>IFERROR(VLOOKUP(A300,#REF!,44,0),"--")</f>
        <v>--</v>
      </c>
      <c r="AF300" s="8" t="str">
        <f>IFERROR(VLOOKUP(A300,#REF!,44,0),"--")</f>
        <v>--</v>
      </c>
      <c r="AG300" s="8" t="str">
        <f>IFERROR(VLOOKUP(A300,#REF!,44,0),"--")</f>
        <v>--</v>
      </c>
      <c r="AH300" s="8" t="str">
        <f>IFERROR(VLOOKUP(A300,#REF!,44,0),"--")</f>
        <v>--</v>
      </c>
      <c r="AI300" s="8" t="str">
        <f>IFERROR(VLOOKUP(A300,#REF!,44,0),"--")</f>
        <v>--</v>
      </c>
      <c r="AJ300" s="8" t="str">
        <f>IFERROR(VLOOKUP(A300,#REF!,44,0),"--")</f>
        <v>--</v>
      </c>
      <c r="AK300" s="8" t="str">
        <f>IFERROR(VLOOKUP(A300,#REF!,44,0),"--")</f>
        <v>--</v>
      </c>
      <c r="AL300" s="8" t="str">
        <f>IFERROR(VLOOKUP(A300,#REF!,44,0),"--")</f>
        <v>--</v>
      </c>
      <c r="AM300" s="8" t="str">
        <f>IFERROR(VLOOKUP(A300,#REF!,44,0),"--")</f>
        <v>--</v>
      </c>
      <c r="AN300" s="8" t="str">
        <f>IFERROR(VLOOKUP(A300,#REF!,44,0),"--")</f>
        <v>--</v>
      </c>
      <c r="AO300" s="8">
        <f t="shared" si="14"/>
        <v>0</v>
      </c>
    </row>
    <row r="301" spans="1:41" x14ac:dyDescent="0.2">
      <c r="A301" s="4" t="s">
        <v>309</v>
      </c>
      <c r="B301" s="4" t="str">
        <f>IFERROR(VLOOKUP(A301,'Validation List'!$A:$O,10,0),"--")</f>
        <v>--</v>
      </c>
      <c r="C301" s="4" t="str">
        <f>IFERROR(VLOOKUP(A301,January!$A:$AS,41,0),"--")</f>
        <v>--</v>
      </c>
      <c r="D301" s="4" t="str">
        <f>IFERROR(VLOOKUP(A301,January!$A:$AS,42,0),"--")</f>
        <v>--</v>
      </c>
      <c r="E301" s="4" t="str">
        <f>IFERROR(VLOOKUP(A301,#REF!,41,0),"--")</f>
        <v>--</v>
      </c>
      <c r="F301" s="4" t="str">
        <f>IFERROR(VLOOKUP(A301,#REF!,42,0),"--")</f>
        <v>--</v>
      </c>
      <c r="G301" s="4" t="str">
        <f>IFERROR(VLOOKUP(A301,#REF!,41,0),"--")</f>
        <v>--</v>
      </c>
      <c r="H301" s="4" t="str">
        <f>IFERROR(VLOOKUP(A301,#REF!,42,0),"--")</f>
        <v>--</v>
      </c>
      <c r="I301" s="4" t="str">
        <f>IFERROR(VLOOKUP(A301,#REF!,41,0),"--")</f>
        <v>--</v>
      </c>
      <c r="J301" s="4" t="str">
        <f>IFERROR(VLOOKUP(A301,#REF!,42,0),"--")</f>
        <v>--</v>
      </c>
      <c r="K301" s="4" t="str">
        <f>IFERROR(VLOOKUP(A301,#REF!,41,0),"--")</f>
        <v>--</v>
      </c>
      <c r="L301" s="4" t="str">
        <f>IFERROR(VLOOKUP(A301,#REF!,42,0),"--")</f>
        <v>--</v>
      </c>
      <c r="M301" s="4" t="str">
        <f>IFERROR(VLOOKUP(A301,#REF!,41,0),"--")</f>
        <v>--</v>
      </c>
      <c r="N301" s="4" t="str">
        <f>IFERROR(VLOOKUP(A301,#REF!,42,0),"--")</f>
        <v>--</v>
      </c>
      <c r="O301" s="4" t="str">
        <f>IFERROR(VLOOKUP(A301,#REF!,41,0),"--")</f>
        <v>--</v>
      </c>
      <c r="P301" s="4" t="str">
        <f>IFERROR(VLOOKUP(A301,#REF!,42,0),"--")</f>
        <v>--</v>
      </c>
      <c r="Q301" s="4" t="str">
        <f>IFERROR(VLOOKUP(A301,#REF!,41,0),"--")</f>
        <v>--</v>
      </c>
      <c r="R301" s="4" t="str">
        <f>IFERROR(VLOOKUP(A301,#REF!,42,0),"--")</f>
        <v>--</v>
      </c>
      <c r="S301" s="4" t="str">
        <f>IFERROR(VLOOKUP(A301,#REF!,41,0),"--")</f>
        <v>--</v>
      </c>
      <c r="T301" s="4" t="str">
        <f>IFERROR(VLOOKUP(A301,#REF!,42,0),"--")</f>
        <v>--</v>
      </c>
      <c r="U301" s="4" t="str">
        <f>IFERROR(VLOOKUP(A301,#REF!,41,0),"--")</f>
        <v>--</v>
      </c>
      <c r="V301" s="4" t="str">
        <f>IFERROR(VLOOKUP(A301,#REF!,42,0),"--")</f>
        <v>--</v>
      </c>
      <c r="W301" s="4" t="str">
        <f>IFERROR(VLOOKUP(A301,#REF!,41,0),"--")</f>
        <v>--</v>
      </c>
      <c r="X301" s="4" t="str">
        <f>IFERROR(VLOOKUP(A301,#REF!,42,0),"--")</f>
        <v>--</v>
      </c>
      <c r="Y301" s="4" t="str">
        <f>IFERROR(VLOOKUP(A301,#REF!,41,0),"--")</f>
        <v>--</v>
      </c>
      <c r="Z301" s="4" t="str">
        <f>IFERROR(VLOOKUP(A301,#REF!,42,0),"--")</f>
        <v>--</v>
      </c>
      <c r="AA301" s="4">
        <f t="shared" si="12"/>
        <v>0</v>
      </c>
      <c r="AB301" s="4">
        <f t="shared" si="13"/>
        <v>0</v>
      </c>
      <c r="AC301" s="8" t="str">
        <f>IFERROR(VLOOKUP(A301,January!$A:$AR,44,0),"--")</f>
        <v>--</v>
      </c>
      <c r="AD301" s="8" t="str">
        <f>IFERROR(VLOOKUP(A301,#REF!,44,0),"--")</f>
        <v>--</v>
      </c>
      <c r="AE301" s="8" t="str">
        <f>IFERROR(VLOOKUP(A301,#REF!,44,0),"--")</f>
        <v>--</v>
      </c>
      <c r="AF301" s="8" t="str">
        <f>IFERROR(VLOOKUP(A301,#REF!,44,0),"--")</f>
        <v>--</v>
      </c>
      <c r="AG301" s="8" t="str">
        <f>IFERROR(VLOOKUP(A301,#REF!,44,0),"--")</f>
        <v>--</v>
      </c>
      <c r="AH301" s="8" t="str">
        <f>IFERROR(VLOOKUP(A301,#REF!,44,0),"--")</f>
        <v>--</v>
      </c>
      <c r="AI301" s="8" t="str">
        <f>IFERROR(VLOOKUP(A301,#REF!,44,0),"--")</f>
        <v>--</v>
      </c>
      <c r="AJ301" s="8" t="str">
        <f>IFERROR(VLOOKUP(A301,#REF!,44,0),"--")</f>
        <v>--</v>
      </c>
      <c r="AK301" s="8" t="str">
        <f>IFERROR(VLOOKUP(A301,#REF!,44,0),"--")</f>
        <v>--</v>
      </c>
      <c r="AL301" s="8" t="str">
        <f>IFERROR(VLOOKUP(A301,#REF!,44,0),"--")</f>
        <v>--</v>
      </c>
      <c r="AM301" s="8" t="str">
        <f>IFERROR(VLOOKUP(A301,#REF!,44,0),"--")</f>
        <v>--</v>
      </c>
      <c r="AN301" s="8" t="str">
        <f>IFERROR(VLOOKUP(A301,#REF!,44,0),"--")</f>
        <v>--</v>
      </c>
      <c r="AO301" s="8">
        <f t="shared" si="14"/>
        <v>0</v>
      </c>
    </row>
    <row r="302" spans="1:41" x14ac:dyDescent="0.2">
      <c r="A302" s="4" t="s">
        <v>310</v>
      </c>
      <c r="B302" s="4" t="str">
        <f>IFERROR(VLOOKUP(A302,'Validation List'!$A:$O,10,0),"--")</f>
        <v>--</v>
      </c>
      <c r="C302" s="4" t="str">
        <f>IFERROR(VLOOKUP(A302,January!$A:$AS,41,0),"--")</f>
        <v>--</v>
      </c>
      <c r="D302" s="4" t="str">
        <f>IFERROR(VLOOKUP(A302,January!$A:$AS,42,0),"--")</f>
        <v>--</v>
      </c>
      <c r="E302" s="4" t="str">
        <f>IFERROR(VLOOKUP(A302,#REF!,41,0),"--")</f>
        <v>--</v>
      </c>
      <c r="F302" s="4" t="str">
        <f>IFERROR(VLOOKUP(A302,#REF!,42,0),"--")</f>
        <v>--</v>
      </c>
      <c r="G302" s="4" t="str">
        <f>IFERROR(VLOOKUP(A302,#REF!,41,0),"--")</f>
        <v>--</v>
      </c>
      <c r="H302" s="4" t="str">
        <f>IFERROR(VLOOKUP(A302,#REF!,42,0),"--")</f>
        <v>--</v>
      </c>
      <c r="I302" s="4" t="str">
        <f>IFERROR(VLOOKUP(A302,#REF!,41,0),"--")</f>
        <v>--</v>
      </c>
      <c r="J302" s="4" t="str">
        <f>IFERROR(VLOOKUP(A302,#REF!,42,0),"--")</f>
        <v>--</v>
      </c>
      <c r="K302" s="4" t="str">
        <f>IFERROR(VLOOKUP(A302,#REF!,41,0),"--")</f>
        <v>--</v>
      </c>
      <c r="L302" s="4" t="str">
        <f>IFERROR(VLOOKUP(A302,#REF!,42,0),"--")</f>
        <v>--</v>
      </c>
      <c r="M302" s="4" t="str">
        <f>IFERROR(VLOOKUP(A302,#REF!,41,0),"--")</f>
        <v>--</v>
      </c>
      <c r="N302" s="4" t="str">
        <f>IFERROR(VLOOKUP(A302,#REF!,42,0),"--")</f>
        <v>--</v>
      </c>
      <c r="O302" s="4" t="str">
        <f>IFERROR(VLOOKUP(A302,#REF!,41,0),"--")</f>
        <v>--</v>
      </c>
      <c r="P302" s="4" t="str">
        <f>IFERROR(VLOOKUP(A302,#REF!,42,0),"--")</f>
        <v>--</v>
      </c>
      <c r="Q302" s="4" t="str">
        <f>IFERROR(VLOOKUP(A302,#REF!,41,0),"--")</f>
        <v>--</v>
      </c>
      <c r="R302" s="4" t="str">
        <f>IFERROR(VLOOKUP(A302,#REF!,42,0),"--")</f>
        <v>--</v>
      </c>
      <c r="S302" s="4" t="str">
        <f>IFERROR(VLOOKUP(A302,#REF!,41,0),"--")</f>
        <v>--</v>
      </c>
      <c r="T302" s="4" t="str">
        <f>IFERROR(VLOOKUP(A302,#REF!,42,0),"--")</f>
        <v>--</v>
      </c>
      <c r="U302" s="4" t="str">
        <f>IFERROR(VLOOKUP(A302,#REF!,41,0),"--")</f>
        <v>--</v>
      </c>
      <c r="V302" s="4" t="str">
        <f>IFERROR(VLOOKUP(A302,#REF!,42,0),"--")</f>
        <v>--</v>
      </c>
      <c r="W302" s="4" t="str">
        <f>IFERROR(VLOOKUP(A302,#REF!,41,0),"--")</f>
        <v>--</v>
      </c>
      <c r="X302" s="4" t="str">
        <f>IFERROR(VLOOKUP(A302,#REF!,42,0),"--")</f>
        <v>--</v>
      </c>
      <c r="Y302" s="4" t="str">
        <f>IFERROR(VLOOKUP(A302,#REF!,41,0),"--")</f>
        <v>--</v>
      </c>
      <c r="Z302" s="4" t="str">
        <f>IFERROR(VLOOKUP(A302,#REF!,42,0),"--")</f>
        <v>--</v>
      </c>
      <c r="AA302" s="4">
        <f t="shared" si="12"/>
        <v>0</v>
      </c>
      <c r="AB302" s="4">
        <f t="shared" si="13"/>
        <v>0</v>
      </c>
      <c r="AC302" s="8" t="str">
        <f>IFERROR(VLOOKUP(A302,January!$A:$AR,44,0),"--")</f>
        <v>--</v>
      </c>
      <c r="AD302" s="8" t="str">
        <f>IFERROR(VLOOKUP(A302,#REF!,44,0),"--")</f>
        <v>--</v>
      </c>
      <c r="AE302" s="8" t="str">
        <f>IFERROR(VLOOKUP(A302,#REF!,44,0),"--")</f>
        <v>--</v>
      </c>
      <c r="AF302" s="8" t="str">
        <f>IFERROR(VLOOKUP(A302,#REF!,44,0),"--")</f>
        <v>--</v>
      </c>
      <c r="AG302" s="8" t="str">
        <f>IFERROR(VLOOKUP(A302,#REF!,44,0),"--")</f>
        <v>--</v>
      </c>
      <c r="AH302" s="8" t="str">
        <f>IFERROR(VLOOKUP(A302,#REF!,44,0),"--")</f>
        <v>--</v>
      </c>
      <c r="AI302" s="8" t="str">
        <f>IFERROR(VLOOKUP(A302,#REF!,44,0),"--")</f>
        <v>--</v>
      </c>
      <c r="AJ302" s="8" t="str">
        <f>IFERROR(VLOOKUP(A302,#REF!,44,0),"--")</f>
        <v>--</v>
      </c>
      <c r="AK302" s="8" t="str">
        <f>IFERROR(VLOOKUP(A302,#REF!,44,0),"--")</f>
        <v>--</v>
      </c>
      <c r="AL302" s="8" t="str">
        <f>IFERROR(VLOOKUP(A302,#REF!,44,0),"--")</f>
        <v>--</v>
      </c>
      <c r="AM302" s="8" t="str">
        <f>IFERROR(VLOOKUP(A302,#REF!,44,0),"--")</f>
        <v>--</v>
      </c>
      <c r="AN302" s="8" t="str">
        <f>IFERROR(VLOOKUP(A302,#REF!,44,0),"--")</f>
        <v>--</v>
      </c>
      <c r="AO302" s="8">
        <f t="shared" si="14"/>
        <v>0</v>
      </c>
    </row>
    <row r="303" spans="1:41" x14ac:dyDescent="0.2">
      <c r="A303" s="4" t="s">
        <v>311</v>
      </c>
      <c r="B303" s="4" t="str">
        <f>IFERROR(VLOOKUP(A303,'Validation List'!$A:$O,10,0),"--")</f>
        <v>--</v>
      </c>
      <c r="C303" s="4" t="str">
        <f>IFERROR(VLOOKUP(A303,January!$A:$AS,41,0),"--")</f>
        <v>--</v>
      </c>
      <c r="D303" s="4" t="str">
        <f>IFERROR(VLOOKUP(A303,January!$A:$AS,42,0),"--")</f>
        <v>--</v>
      </c>
      <c r="E303" s="4" t="str">
        <f>IFERROR(VLOOKUP(A303,#REF!,41,0),"--")</f>
        <v>--</v>
      </c>
      <c r="F303" s="4" t="str">
        <f>IFERROR(VLOOKUP(A303,#REF!,42,0),"--")</f>
        <v>--</v>
      </c>
      <c r="G303" s="4" t="str">
        <f>IFERROR(VLOOKUP(A303,#REF!,41,0),"--")</f>
        <v>--</v>
      </c>
      <c r="H303" s="4" t="str">
        <f>IFERROR(VLOOKUP(A303,#REF!,42,0),"--")</f>
        <v>--</v>
      </c>
      <c r="I303" s="4" t="str">
        <f>IFERROR(VLOOKUP(A303,#REF!,41,0),"--")</f>
        <v>--</v>
      </c>
      <c r="J303" s="4" t="str">
        <f>IFERROR(VLOOKUP(A303,#REF!,42,0),"--")</f>
        <v>--</v>
      </c>
      <c r="K303" s="4" t="str">
        <f>IFERROR(VLOOKUP(A303,#REF!,41,0),"--")</f>
        <v>--</v>
      </c>
      <c r="L303" s="4" t="str">
        <f>IFERROR(VLOOKUP(A303,#REF!,42,0),"--")</f>
        <v>--</v>
      </c>
      <c r="M303" s="4" t="str">
        <f>IFERROR(VLOOKUP(A303,#REF!,41,0),"--")</f>
        <v>--</v>
      </c>
      <c r="N303" s="4" t="str">
        <f>IFERROR(VLOOKUP(A303,#REF!,42,0),"--")</f>
        <v>--</v>
      </c>
      <c r="O303" s="4" t="str">
        <f>IFERROR(VLOOKUP(A303,#REF!,41,0),"--")</f>
        <v>--</v>
      </c>
      <c r="P303" s="4" t="str">
        <f>IFERROR(VLOOKUP(A303,#REF!,42,0),"--")</f>
        <v>--</v>
      </c>
      <c r="Q303" s="4" t="str">
        <f>IFERROR(VLOOKUP(A303,#REF!,41,0),"--")</f>
        <v>--</v>
      </c>
      <c r="R303" s="4" t="str">
        <f>IFERROR(VLOOKUP(A303,#REF!,42,0),"--")</f>
        <v>--</v>
      </c>
      <c r="S303" s="4" t="str">
        <f>IFERROR(VLOOKUP(A303,#REF!,41,0),"--")</f>
        <v>--</v>
      </c>
      <c r="T303" s="4" t="str">
        <f>IFERROR(VLOOKUP(A303,#REF!,42,0),"--")</f>
        <v>--</v>
      </c>
      <c r="U303" s="4" t="str">
        <f>IFERROR(VLOOKUP(A303,#REF!,41,0),"--")</f>
        <v>--</v>
      </c>
      <c r="V303" s="4" t="str">
        <f>IFERROR(VLOOKUP(A303,#REF!,42,0),"--")</f>
        <v>--</v>
      </c>
      <c r="W303" s="4" t="str">
        <f>IFERROR(VLOOKUP(A303,#REF!,41,0),"--")</f>
        <v>--</v>
      </c>
      <c r="X303" s="4" t="str">
        <f>IFERROR(VLOOKUP(A303,#REF!,42,0),"--")</f>
        <v>--</v>
      </c>
      <c r="Y303" s="4" t="str">
        <f>IFERROR(VLOOKUP(A303,#REF!,41,0),"--")</f>
        <v>--</v>
      </c>
      <c r="Z303" s="4" t="str">
        <f>IFERROR(VLOOKUP(A303,#REF!,42,0),"--")</f>
        <v>--</v>
      </c>
      <c r="AA303" s="4">
        <f t="shared" si="12"/>
        <v>0</v>
      </c>
      <c r="AB303" s="4">
        <f t="shared" si="13"/>
        <v>0</v>
      </c>
      <c r="AC303" s="8" t="str">
        <f>IFERROR(VLOOKUP(A303,January!$A:$AR,44,0),"--")</f>
        <v>--</v>
      </c>
      <c r="AD303" s="8" t="str">
        <f>IFERROR(VLOOKUP(A303,#REF!,44,0),"--")</f>
        <v>--</v>
      </c>
      <c r="AE303" s="8" t="str">
        <f>IFERROR(VLOOKUP(A303,#REF!,44,0),"--")</f>
        <v>--</v>
      </c>
      <c r="AF303" s="8" t="str">
        <f>IFERROR(VLOOKUP(A303,#REF!,44,0),"--")</f>
        <v>--</v>
      </c>
      <c r="AG303" s="8" t="str">
        <f>IFERROR(VLOOKUP(A303,#REF!,44,0),"--")</f>
        <v>--</v>
      </c>
      <c r="AH303" s="8" t="str">
        <f>IFERROR(VLOOKUP(A303,#REF!,44,0),"--")</f>
        <v>--</v>
      </c>
      <c r="AI303" s="8" t="str">
        <f>IFERROR(VLOOKUP(A303,#REF!,44,0),"--")</f>
        <v>--</v>
      </c>
      <c r="AJ303" s="8" t="str">
        <f>IFERROR(VLOOKUP(A303,#REF!,44,0),"--")</f>
        <v>--</v>
      </c>
      <c r="AK303" s="8" t="str">
        <f>IFERROR(VLOOKUP(A303,#REF!,44,0),"--")</f>
        <v>--</v>
      </c>
      <c r="AL303" s="8" t="str">
        <f>IFERROR(VLOOKUP(A303,#REF!,44,0),"--")</f>
        <v>--</v>
      </c>
      <c r="AM303" s="8" t="str">
        <f>IFERROR(VLOOKUP(A303,#REF!,44,0),"--")</f>
        <v>--</v>
      </c>
      <c r="AN303" s="8" t="str">
        <f>IFERROR(VLOOKUP(A303,#REF!,44,0),"--")</f>
        <v>--</v>
      </c>
      <c r="AO303" s="8">
        <f t="shared" si="14"/>
        <v>0</v>
      </c>
    </row>
    <row r="304" spans="1:41" x14ac:dyDescent="0.2">
      <c r="A304" s="4" t="s">
        <v>312</v>
      </c>
      <c r="B304" s="4" t="str">
        <f>IFERROR(VLOOKUP(A304,'Validation List'!$A:$O,10,0),"--")</f>
        <v>--</v>
      </c>
      <c r="C304" s="4" t="str">
        <f>IFERROR(VLOOKUP(A304,January!$A:$AS,41,0),"--")</f>
        <v>--</v>
      </c>
      <c r="D304" s="4" t="str">
        <f>IFERROR(VLOOKUP(A304,January!$A:$AS,42,0),"--")</f>
        <v>--</v>
      </c>
      <c r="E304" s="4" t="str">
        <f>IFERROR(VLOOKUP(A304,#REF!,41,0),"--")</f>
        <v>--</v>
      </c>
      <c r="F304" s="4" t="str">
        <f>IFERROR(VLOOKUP(A304,#REF!,42,0),"--")</f>
        <v>--</v>
      </c>
      <c r="G304" s="4" t="str">
        <f>IFERROR(VLOOKUP(A304,#REF!,41,0),"--")</f>
        <v>--</v>
      </c>
      <c r="H304" s="4" t="str">
        <f>IFERROR(VLOOKUP(A304,#REF!,42,0),"--")</f>
        <v>--</v>
      </c>
      <c r="I304" s="4" t="str">
        <f>IFERROR(VLOOKUP(A304,#REF!,41,0),"--")</f>
        <v>--</v>
      </c>
      <c r="J304" s="4" t="str">
        <f>IFERROR(VLOOKUP(A304,#REF!,42,0),"--")</f>
        <v>--</v>
      </c>
      <c r="K304" s="4" t="str">
        <f>IFERROR(VLOOKUP(A304,#REF!,41,0),"--")</f>
        <v>--</v>
      </c>
      <c r="L304" s="4" t="str">
        <f>IFERROR(VLOOKUP(A304,#REF!,42,0),"--")</f>
        <v>--</v>
      </c>
      <c r="M304" s="4" t="str">
        <f>IFERROR(VLOOKUP(A304,#REF!,41,0),"--")</f>
        <v>--</v>
      </c>
      <c r="N304" s="4" t="str">
        <f>IFERROR(VLOOKUP(A304,#REF!,42,0),"--")</f>
        <v>--</v>
      </c>
      <c r="O304" s="4" t="str">
        <f>IFERROR(VLOOKUP(A304,#REF!,41,0),"--")</f>
        <v>--</v>
      </c>
      <c r="P304" s="4" t="str">
        <f>IFERROR(VLOOKUP(A304,#REF!,42,0),"--")</f>
        <v>--</v>
      </c>
      <c r="Q304" s="4" t="str">
        <f>IFERROR(VLOOKUP(A304,#REF!,41,0),"--")</f>
        <v>--</v>
      </c>
      <c r="R304" s="4" t="str">
        <f>IFERROR(VLOOKUP(A304,#REF!,42,0),"--")</f>
        <v>--</v>
      </c>
      <c r="S304" s="4" t="str">
        <f>IFERROR(VLOOKUP(A304,#REF!,41,0),"--")</f>
        <v>--</v>
      </c>
      <c r="T304" s="4" t="str">
        <f>IFERROR(VLOOKUP(A304,#REF!,42,0),"--")</f>
        <v>--</v>
      </c>
      <c r="U304" s="4" t="str">
        <f>IFERROR(VLOOKUP(A304,#REF!,41,0),"--")</f>
        <v>--</v>
      </c>
      <c r="V304" s="4" t="str">
        <f>IFERROR(VLOOKUP(A304,#REF!,42,0),"--")</f>
        <v>--</v>
      </c>
      <c r="W304" s="4" t="str">
        <f>IFERROR(VLOOKUP(A304,#REF!,41,0),"--")</f>
        <v>--</v>
      </c>
      <c r="X304" s="4" t="str">
        <f>IFERROR(VLOOKUP(A304,#REF!,42,0),"--")</f>
        <v>--</v>
      </c>
      <c r="Y304" s="4" t="str">
        <f>IFERROR(VLOOKUP(A304,#REF!,41,0),"--")</f>
        <v>--</v>
      </c>
      <c r="Z304" s="4" t="str">
        <f>IFERROR(VLOOKUP(A304,#REF!,42,0),"--")</f>
        <v>--</v>
      </c>
      <c r="AA304" s="4">
        <f t="shared" si="12"/>
        <v>0</v>
      </c>
      <c r="AB304" s="4">
        <f t="shared" si="13"/>
        <v>0</v>
      </c>
      <c r="AC304" s="8" t="str">
        <f>IFERROR(VLOOKUP(A304,January!$A:$AR,44,0),"--")</f>
        <v>--</v>
      </c>
      <c r="AD304" s="8" t="str">
        <f>IFERROR(VLOOKUP(A304,#REF!,44,0),"--")</f>
        <v>--</v>
      </c>
      <c r="AE304" s="8" t="str">
        <f>IFERROR(VLOOKUP(A304,#REF!,44,0),"--")</f>
        <v>--</v>
      </c>
      <c r="AF304" s="8" t="str">
        <f>IFERROR(VLOOKUP(A304,#REF!,44,0),"--")</f>
        <v>--</v>
      </c>
      <c r="AG304" s="8" t="str">
        <f>IFERROR(VLOOKUP(A304,#REF!,44,0),"--")</f>
        <v>--</v>
      </c>
      <c r="AH304" s="8" t="str">
        <f>IFERROR(VLOOKUP(A304,#REF!,44,0),"--")</f>
        <v>--</v>
      </c>
      <c r="AI304" s="8" t="str">
        <f>IFERROR(VLOOKUP(A304,#REF!,44,0),"--")</f>
        <v>--</v>
      </c>
      <c r="AJ304" s="8" t="str">
        <f>IFERROR(VLOOKUP(A304,#REF!,44,0),"--")</f>
        <v>--</v>
      </c>
      <c r="AK304" s="8" t="str">
        <f>IFERROR(VLOOKUP(A304,#REF!,44,0),"--")</f>
        <v>--</v>
      </c>
      <c r="AL304" s="8" t="str">
        <f>IFERROR(VLOOKUP(A304,#REF!,44,0),"--")</f>
        <v>--</v>
      </c>
      <c r="AM304" s="8" t="str">
        <f>IFERROR(VLOOKUP(A304,#REF!,44,0),"--")</f>
        <v>--</v>
      </c>
      <c r="AN304" s="8" t="str">
        <f>IFERROR(VLOOKUP(A304,#REF!,44,0),"--")</f>
        <v>--</v>
      </c>
      <c r="AO304" s="8">
        <f t="shared" si="14"/>
        <v>0</v>
      </c>
    </row>
    <row r="305" spans="1:41" x14ac:dyDescent="0.2">
      <c r="A305" s="4" t="s">
        <v>313</v>
      </c>
      <c r="B305" s="4" t="str">
        <f>IFERROR(VLOOKUP(A305,'Validation List'!$A:$O,10,0),"--")</f>
        <v>--</v>
      </c>
      <c r="C305" s="4" t="str">
        <f>IFERROR(VLOOKUP(A305,January!$A:$AS,41,0),"--")</f>
        <v>--</v>
      </c>
      <c r="D305" s="4" t="str">
        <f>IFERROR(VLOOKUP(A305,January!$A:$AS,42,0),"--")</f>
        <v>--</v>
      </c>
      <c r="E305" s="4" t="str">
        <f>IFERROR(VLOOKUP(A305,#REF!,41,0),"--")</f>
        <v>--</v>
      </c>
      <c r="F305" s="4" t="str">
        <f>IFERROR(VLOOKUP(A305,#REF!,42,0),"--")</f>
        <v>--</v>
      </c>
      <c r="G305" s="4" t="str">
        <f>IFERROR(VLOOKUP(A305,#REF!,41,0),"--")</f>
        <v>--</v>
      </c>
      <c r="H305" s="4" t="str">
        <f>IFERROR(VLOOKUP(A305,#REF!,42,0),"--")</f>
        <v>--</v>
      </c>
      <c r="I305" s="4" t="str">
        <f>IFERROR(VLOOKUP(A305,#REF!,41,0),"--")</f>
        <v>--</v>
      </c>
      <c r="J305" s="4" t="str">
        <f>IFERROR(VLOOKUP(A305,#REF!,42,0),"--")</f>
        <v>--</v>
      </c>
      <c r="K305" s="4" t="str">
        <f>IFERROR(VLOOKUP(A305,#REF!,41,0),"--")</f>
        <v>--</v>
      </c>
      <c r="L305" s="4" t="str">
        <f>IFERROR(VLOOKUP(A305,#REF!,42,0),"--")</f>
        <v>--</v>
      </c>
      <c r="M305" s="4" t="str">
        <f>IFERROR(VLOOKUP(A305,#REF!,41,0),"--")</f>
        <v>--</v>
      </c>
      <c r="N305" s="4" t="str">
        <f>IFERROR(VLOOKUP(A305,#REF!,42,0),"--")</f>
        <v>--</v>
      </c>
      <c r="O305" s="4" t="str">
        <f>IFERROR(VLOOKUP(A305,#REF!,41,0),"--")</f>
        <v>--</v>
      </c>
      <c r="P305" s="4" t="str">
        <f>IFERROR(VLOOKUP(A305,#REF!,42,0),"--")</f>
        <v>--</v>
      </c>
      <c r="Q305" s="4" t="str">
        <f>IFERROR(VLOOKUP(A305,#REF!,41,0),"--")</f>
        <v>--</v>
      </c>
      <c r="R305" s="4" t="str">
        <f>IFERROR(VLOOKUP(A305,#REF!,42,0),"--")</f>
        <v>--</v>
      </c>
      <c r="S305" s="4" t="str">
        <f>IFERROR(VLOOKUP(A305,#REF!,41,0),"--")</f>
        <v>--</v>
      </c>
      <c r="T305" s="4" t="str">
        <f>IFERROR(VLOOKUP(A305,#REF!,42,0),"--")</f>
        <v>--</v>
      </c>
      <c r="U305" s="4" t="str">
        <f>IFERROR(VLOOKUP(A305,#REF!,41,0),"--")</f>
        <v>--</v>
      </c>
      <c r="V305" s="4" t="str">
        <f>IFERROR(VLOOKUP(A305,#REF!,42,0),"--")</f>
        <v>--</v>
      </c>
      <c r="W305" s="4" t="str">
        <f>IFERROR(VLOOKUP(A305,#REF!,41,0),"--")</f>
        <v>--</v>
      </c>
      <c r="X305" s="4" t="str">
        <f>IFERROR(VLOOKUP(A305,#REF!,42,0),"--")</f>
        <v>--</v>
      </c>
      <c r="Y305" s="4" t="str">
        <f>IFERROR(VLOOKUP(A305,#REF!,41,0),"--")</f>
        <v>--</v>
      </c>
      <c r="Z305" s="4" t="str">
        <f>IFERROR(VLOOKUP(A305,#REF!,42,0),"--")</f>
        <v>--</v>
      </c>
      <c r="AA305" s="4">
        <f t="shared" si="12"/>
        <v>0</v>
      </c>
      <c r="AB305" s="4">
        <f t="shared" si="13"/>
        <v>0</v>
      </c>
      <c r="AC305" s="8" t="str">
        <f>IFERROR(VLOOKUP(A305,January!$A:$AR,44,0),"--")</f>
        <v>--</v>
      </c>
      <c r="AD305" s="8" t="str">
        <f>IFERROR(VLOOKUP(A305,#REF!,44,0),"--")</f>
        <v>--</v>
      </c>
      <c r="AE305" s="8" t="str">
        <f>IFERROR(VLOOKUP(A305,#REF!,44,0),"--")</f>
        <v>--</v>
      </c>
      <c r="AF305" s="8" t="str">
        <f>IFERROR(VLOOKUP(A305,#REF!,44,0),"--")</f>
        <v>--</v>
      </c>
      <c r="AG305" s="8" t="str">
        <f>IFERROR(VLOOKUP(A305,#REF!,44,0),"--")</f>
        <v>--</v>
      </c>
      <c r="AH305" s="8" t="str">
        <f>IFERROR(VLOOKUP(A305,#REF!,44,0),"--")</f>
        <v>--</v>
      </c>
      <c r="AI305" s="8" t="str">
        <f>IFERROR(VLOOKUP(A305,#REF!,44,0),"--")</f>
        <v>--</v>
      </c>
      <c r="AJ305" s="8" t="str">
        <f>IFERROR(VLOOKUP(A305,#REF!,44,0),"--")</f>
        <v>--</v>
      </c>
      <c r="AK305" s="8" t="str">
        <f>IFERROR(VLOOKUP(A305,#REF!,44,0),"--")</f>
        <v>--</v>
      </c>
      <c r="AL305" s="8" t="str">
        <f>IFERROR(VLOOKUP(A305,#REF!,44,0),"--")</f>
        <v>--</v>
      </c>
      <c r="AM305" s="8" t="str">
        <f>IFERROR(VLOOKUP(A305,#REF!,44,0),"--")</f>
        <v>--</v>
      </c>
      <c r="AN305" s="8" t="str">
        <f>IFERROR(VLOOKUP(A305,#REF!,44,0),"--")</f>
        <v>--</v>
      </c>
      <c r="AO305" s="8">
        <f t="shared" si="14"/>
        <v>0</v>
      </c>
    </row>
    <row r="306" spans="1:41" x14ac:dyDescent="0.2">
      <c r="A306" s="4" t="s">
        <v>314</v>
      </c>
      <c r="B306" s="4" t="str">
        <f>IFERROR(VLOOKUP(A306,'Validation List'!$A:$O,10,0),"--")</f>
        <v>--</v>
      </c>
      <c r="C306" s="4" t="str">
        <f>IFERROR(VLOOKUP(A306,January!$A:$AS,41,0),"--")</f>
        <v>--</v>
      </c>
      <c r="D306" s="4" t="str">
        <f>IFERROR(VLOOKUP(A306,January!$A:$AS,42,0),"--")</f>
        <v>--</v>
      </c>
      <c r="E306" s="4" t="str">
        <f>IFERROR(VLOOKUP(A306,#REF!,41,0),"--")</f>
        <v>--</v>
      </c>
      <c r="F306" s="4" t="str">
        <f>IFERROR(VLOOKUP(A306,#REF!,42,0),"--")</f>
        <v>--</v>
      </c>
      <c r="G306" s="4" t="str">
        <f>IFERROR(VLOOKUP(A306,#REF!,41,0),"--")</f>
        <v>--</v>
      </c>
      <c r="H306" s="4" t="str">
        <f>IFERROR(VLOOKUP(A306,#REF!,42,0),"--")</f>
        <v>--</v>
      </c>
      <c r="I306" s="4" t="str">
        <f>IFERROR(VLOOKUP(A306,#REF!,41,0),"--")</f>
        <v>--</v>
      </c>
      <c r="J306" s="4" t="str">
        <f>IFERROR(VLOOKUP(A306,#REF!,42,0),"--")</f>
        <v>--</v>
      </c>
      <c r="K306" s="4" t="str">
        <f>IFERROR(VLOOKUP(A306,#REF!,41,0),"--")</f>
        <v>--</v>
      </c>
      <c r="L306" s="4" t="str">
        <f>IFERROR(VLOOKUP(A306,#REF!,42,0),"--")</f>
        <v>--</v>
      </c>
      <c r="M306" s="4" t="str">
        <f>IFERROR(VLOOKUP(A306,#REF!,41,0),"--")</f>
        <v>--</v>
      </c>
      <c r="N306" s="4" t="str">
        <f>IFERROR(VLOOKUP(A306,#REF!,42,0),"--")</f>
        <v>--</v>
      </c>
      <c r="O306" s="4" t="str">
        <f>IFERROR(VLOOKUP(A306,#REF!,41,0),"--")</f>
        <v>--</v>
      </c>
      <c r="P306" s="4" t="str">
        <f>IFERROR(VLOOKUP(A306,#REF!,42,0),"--")</f>
        <v>--</v>
      </c>
      <c r="Q306" s="4" t="str">
        <f>IFERROR(VLOOKUP(A306,#REF!,41,0),"--")</f>
        <v>--</v>
      </c>
      <c r="R306" s="4" t="str">
        <f>IFERROR(VLOOKUP(A306,#REF!,42,0),"--")</f>
        <v>--</v>
      </c>
      <c r="S306" s="4" t="str">
        <f>IFERROR(VLOOKUP(A306,#REF!,41,0),"--")</f>
        <v>--</v>
      </c>
      <c r="T306" s="4" t="str">
        <f>IFERROR(VLOOKUP(A306,#REF!,42,0),"--")</f>
        <v>--</v>
      </c>
      <c r="U306" s="4" t="str">
        <f>IFERROR(VLOOKUP(A306,#REF!,41,0),"--")</f>
        <v>--</v>
      </c>
      <c r="V306" s="4" t="str">
        <f>IFERROR(VLOOKUP(A306,#REF!,42,0),"--")</f>
        <v>--</v>
      </c>
      <c r="W306" s="4" t="str">
        <f>IFERROR(VLOOKUP(A306,#REF!,41,0),"--")</f>
        <v>--</v>
      </c>
      <c r="X306" s="4" t="str">
        <f>IFERROR(VLOOKUP(A306,#REF!,42,0),"--")</f>
        <v>--</v>
      </c>
      <c r="Y306" s="4" t="str">
        <f>IFERROR(VLOOKUP(A306,#REF!,41,0),"--")</f>
        <v>--</v>
      </c>
      <c r="Z306" s="4" t="str">
        <f>IFERROR(VLOOKUP(A306,#REF!,42,0),"--")</f>
        <v>--</v>
      </c>
      <c r="AA306" s="4">
        <f t="shared" si="12"/>
        <v>0</v>
      </c>
      <c r="AB306" s="4">
        <f t="shared" si="13"/>
        <v>0</v>
      </c>
      <c r="AC306" s="8" t="str">
        <f>IFERROR(VLOOKUP(A306,January!$A:$AR,44,0),"--")</f>
        <v>--</v>
      </c>
      <c r="AD306" s="8" t="str">
        <f>IFERROR(VLOOKUP(A306,#REF!,44,0),"--")</f>
        <v>--</v>
      </c>
      <c r="AE306" s="8" t="str">
        <f>IFERROR(VLOOKUP(A306,#REF!,44,0),"--")</f>
        <v>--</v>
      </c>
      <c r="AF306" s="8" t="str">
        <f>IFERROR(VLOOKUP(A306,#REF!,44,0),"--")</f>
        <v>--</v>
      </c>
      <c r="AG306" s="8" t="str">
        <f>IFERROR(VLOOKUP(A306,#REF!,44,0),"--")</f>
        <v>--</v>
      </c>
      <c r="AH306" s="8" t="str">
        <f>IFERROR(VLOOKUP(A306,#REF!,44,0),"--")</f>
        <v>--</v>
      </c>
      <c r="AI306" s="8" t="str">
        <f>IFERROR(VLOOKUP(A306,#REF!,44,0),"--")</f>
        <v>--</v>
      </c>
      <c r="AJ306" s="8" t="str">
        <f>IFERROR(VLOOKUP(A306,#REF!,44,0),"--")</f>
        <v>--</v>
      </c>
      <c r="AK306" s="8" t="str">
        <f>IFERROR(VLOOKUP(A306,#REF!,44,0),"--")</f>
        <v>--</v>
      </c>
      <c r="AL306" s="8" t="str">
        <f>IFERROR(VLOOKUP(A306,#REF!,44,0),"--")</f>
        <v>--</v>
      </c>
      <c r="AM306" s="8" t="str">
        <f>IFERROR(VLOOKUP(A306,#REF!,44,0),"--")</f>
        <v>--</v>
      </c>
      <c r="AN306" s="8" t="str">
        <f>IFERROR(VLOOKUP(A306,#REF!,44,0),"--")</f>
        <v>--</v>
      </c>
      <c r="AO306" s="8">
        <f t="shared" si="14"/>
        <v>0</v>
      </c>
    </row>
    <row r="307" spans="1:41" x14ac:dyDescent="0.2">
      <c r="A307" s="4" t="s">
        <v>315</v>
      </c>
      <c r="B307" s="4" t="str">
        <f>IFERROR(VLOOKUP(A307,'Validation List'!$A:$O,10,0),"--")</f>
        <v>--</v>
      </c>
      <c r="C307" s="4" t="str">
        <f>IFERROR(VLOOKUP(A307,January!$A:$AS,41,0),"--")</f>
        <v>--</v>
      </c>
      <c r="D307" s="4" t="str">
        <f>IFERROR(VLOOKUP(A307,January!$A:$AS,42,0),"--")</f>
        <v>--</v>
      </c>
      <c r="E307" s="4" t="str">
        <f>IFERROR(VLOOKUP(A307,#REF!,41,0),"--")</f>
        <v>--</v>
      </c>
      <c r="F307" s="4" t="str">
        <f>IFERROR(VLOOKUP(A307,#REF!,42,0),"--")</f>
        <v>--</v>
      </c>
      <c r="G307" s="4" t="str">
        <f>IFERROR(VLOOKUP(A307,#REF!,41,0),"--")</f>
        <v>--</v>
      </c>
      <c r="H307" s="4" t="str">
        <f>IFERROR(VLOOKUP(A307,#REF!,42,0),"--")</f>
        <v>--</v>
      </c>
      <c r="I307" s="4" t="str">
        <f>IFERROR(VLOOKUP(A307,#REF!,41,0),"--")</f>
        <v>--</v>
      </c>
      <c r="J307" s="4" t="str">
        <f>IFERROR(VLOOKUP(A307,#REF!,42,0),"--")</f>
        <v>--</v>
      </c>
      <c r="K307" s="4" t="str">
        <f>IFERROR(VLOOKUP(A307,#REF!,41,0),"--")</f>
        <v>--</v>
      </c>
      <c r="L307" s="4" t="str">
        <f>IFERROR(VLOOKUP(A307,#REF!,42,0),"--")</f>
        <v>--</v>
      </c>
      <c r="M307" s="4" t="str">
        <f>IFERROR(VLOOKUP(A307,#REF!,41,0),"--")</f>
        <v>--</v>
      </c>
      <c r="N307" s="4" t="str">
        <f>IFERROR(VLOOKUP(A307,#REF!,42,0),"--")</f>
        <v>--</v>
      </c>
      <c r="O307" s="4" t="str">
        <f>IFERROR(VLOOKUP(A307,#REF!,41,0),"--")</f>
        <v>--</v>
      </c>
      <c r="P307" s="4" t="str">
        <f>IFERROR(VLOOKUP(A307,#REF!,42,0),"--")</f>
        <v>--</v>
      </c>
      <c r="Q307" s="4" t="str">
        <f>IFERROR(VLOOKUP(A307,#REF!,41,0),"--")</f>
        <v>--</v>
      </c>
      <c r="R307" s="4" t="str">
        <f>IFERROR(VLOOKUP(A307,#REF!,42,0),"--")</f>
        <v>--</v>
      </c>
      <c r="S307" s="4" t="str">
        <f>IFERROR(VLOOKUP(A307,#REF!,41,0),"--")</f>
        <v>--</v>
      </c>
      <c r="T307" s="4" t="str">
        <f>IFERROR(VLOOKUP(A307,#REF!,42,0),"--")</f>
        <v>--</v>
      </c>
      <c r="U307" s="4" t="str">
        <f>IFERROR(VLOOKUP(A307,#REF!,41,0),"--")</f>
        <v>--</v>
      </c>
      <c r="V307" s="4" t="str">
        <f>IFERROR(VLOOKUP(A307,#REF!,42,0),"--")</f>
        <v>--</v>
      </c>
      <c r="W307" s="4" t="str">
        <f>IFERROR(VLOOKUP(A307,#REF!,41,0),"--")</f>
        <v>--</v>
      </c>
      <c r="X307" s="4" t="str">
        <f>IFERROR(VLOOKUP(A307,#REF!,42,0),"--")</f>
        <v>--</v>
      </c>
      <c r="Y307" s="4" t="str">
        <f>IFERROR(VLOOKUP(A307,#REF!,41,0),"--")</f>
        <v>--</v>
      </c>
      <c r="Z307" s="4" t="str">
        <f>IFERROR(VLOOKUP(A307,#REF!,42,0),"--")</f>
        <v>--</v>
      </c>
      <c r="AA307" s="4">
        <f t="shared" si="12"/>
        <v>0</v>
      </c>
      <c r="AB307" s="4">
        <f t="shared" si="13"/>
        <v>0</v>
      </c>
      <c r="AC307" s="8" t="str">
        <f>IFERROR(VLOOKUP(A307,January!$A:$AR,44,0),"--")</f>
        <v>--</v>
      </c>
      <c r="AD307" s="8" t="str">
        <f>IFERROR(VLOOKUP(A307,#REF!,44,0),"--")</f>
        <v>--</v>
      </c>
      <c r="AE307" s="8" t="str">
        <f>IFERROR(VLOOKUP(A307,#REF!,44,0),"--")</f>
        <v>--</v>
      </c>
      <c r="AF307" s="8" t="str">
        <f>IFERROR(VLOOKUP(A307,#REF!,44,0),"--")</f>
        <v>--</v>
      </c>
      <c r="AG307" s="8" t="str">
        <f>IFERROR(VLOOKUP(A307,#REF!,44,0),"--")</f>
        <v>--</v>
      </c>
      <c r="AH307" s="8" t="str">
        <f>IFERROR(VLOOKUP(A307,#REF!,44,0),"--")</f>
        <v>--</v>
      </c>
      <c r="AI307" s="8" t="str">
        <f>IFERROR(VLOOKUP(A307,#REF!,44,0),"--")</f>
        <v>--</v>
      </c>
      <c r="AJ307" s="8" t="str">
        <f>IFERROR(VLOOKUP(A307,#REF!,44,0),"--")</f>
        <v>--</v>
      </c>
      <c r="AK307" s="8" t="str">
        <f>IFERROR(VLOOKUP(A307,#REF!,44,0),"--")</f>
        <v>--</v>
      </c>
      <c r="AL307" s="8" t="str">
        <f>IFERROR(VLOOKUP(A307,#REF!,44,0),"--")</f>
        <v>--</v>
      </c>
      <c r="AM307" s="8" t="str">
        <f>IFERROR(VLOOKUP(A307,#REF!,44,0),"--")</f>
        <v>--</v>
      </c>
      <c r="AN307" s="8" t="str">
        <f>IFERROR(VLOOKUP(A307,#REF!,44,0),"--")</f>
        <v>--</v>
      </c>
      <c r="AO307" s="8">
        <f t="shared" si="14"/>
        <v>0</v>
      </c>
    </row>
    <row r="308" spans="1:41" x14ac:dyDescent="0.2">
      <c r="A308" s="4" t="s">
        <v>316</v>
      </c>
      <c r="B308" s="4" t="str">
        <f>IFERROR(VLOOKUP(A308,'Validation List'!$A:$O,10,0),"--")</f>
        <v>--</v>
      </c>
      <c r="C308" s="4" t="str">
        <f>IFERROR(VLOOKUP(A308,January!$A:$AS,41,0),"--")</f>
        <v>--</v>
      </c>
      <c r="D308" s="4" t="str">
        <f>IFERROR(VLOOKUP(A308,January!$A:$AS,42,0),"--")</f>
        <v>--</v>
      </c>
      <c r="E308" s="4" t="str">
        <f>IFERROR(VLOOKUP(A308,#REF!,41,0),"--")</f>
        <v>--</v>
      </c>
      <c r="F308" s="4" t="str">
        <f>IFERROR(VLOOKUP(A308,#REF!,42,0),"--")</f>
        <v>--</v>
      </c>
      <c r="G308" s="4" t="str">
        <f>IFERROR(VLOOKUP(A308,#REF!,41,0),"--")</f>
        <v>--</v>
      </c>
      <c r="H308" s="4" t="str">
        <f>IFERROR(VLOOKUP(A308,#REF!,42,0),"--")</f>
        <v>--</v>
      </c>
      <c r="I308" s="4" t="str">
        <f>IFERROR(VLOOKUP(A308,#REF!,41,0),"--")</f>
        <v>--</v>
      </c>
      <c r="J308" s="4" t="str">
        <f>IFERROR(VLOOKUP(A308,#REF!,42,0),"--")</f>
        <v>--</v>
      </c>
      <c r="K308" s="4" t="str">
        <f>IFERROR(VLOOKUP(A308,#REF!,41,0),"--")</f>
        <v>--</v>
      </c>
      <c r="L308" s="4" t="str">
        <f>IFERROR(VLOOKUP(A308,#REF!,42,0),"--")</f>
        <v>--</v>
      </c>
      <c r="M308" s="4" t="str">
        <f>IFERROR(VLOOKUP(A308,#REF!,41,0),"--")</f>
        <v>--</v>
      </c>
      <c r="N308" s="4" t="str">
        <f>IFERROR(VLOOKUP(A308,#REF!,42,0),"--")</f>
        <v>--</v>
      </c>
      <c r="O308" s="4" t="str">
        <f>IFERROR(VLOOKUP(A308,#REF!,41,0),"--")</f>
        <v>--</v>
      </c>
      <c r="P308" s="4" t="str">
        <f>IFERROR(VLOOKUP(A308,#REF!,42,0),"--")</f>
        <v>--</v>
      </c>
      <c r="Q308" s="4" t="str">
        <f>IFERROR(VLOOKUP(A308,#REF!,41,0),"--")</f>
        <v>--</v>
      </c>
      <c r="R308" s="4" t="str">
        <f>IFERROR(VLOOKUP(A308,#REF!,42,0),"--")</f>
        <v>--</v>
      </c>
      <c r="S308" s="4" t="str">
        <f>IFERROR(VLOOKUP(A308,#REF!,41,0),"--")</f>
        <v>--</v>
      </c>
      <c r="T308" s="4" t="str">
        <f>IFERROR(VLOOKUP(A308,#REF!,42,0),"--")</f>
        <v>--</v>
      </c>
      <c r="U308" s="4" t="str">
        <f>IFERROR(VLOOKUP(A308,#REF!,41,0),"--")</f>
        <v>--</v>
      </c>
      <c r="V308" s="4" t="str">
        <f>IFERROR(VLOOKUP(A308,#REF!,42,0),"--")</f>
        <v>--</v>
      </c>
      <c r="W308" s="4" t="str">
        <f>IFERROR(VLOOKUP(A308,#REF!,41,0),"--")</f>
        <v>--</v>
      </c>
      <c r="X308" s="4" t="str">
        <f>IFERROR(VLOOKUP(A308,#REF!,42,0),"--")</f>
        <v>--</v>
      </c>
      <c r="Y308" s="4" t="str">
        <f>IFERROR(VLOOKUP(A308,#REF!,41,0),"--")</f>
        <v>--</v>
      </c>
      <c r="Z308" s="4" t="str">
        <f>IFERROR(VLOOKUP(A308,#REF!,42,0),"--")</f>
        <v>--</v>
      </c>
      <c r="AA308" s="4">
        <f t="shared" si="12"/>
        <v>0</v>
      </c>
      <c r="AB308" s="4">
        <f t="shared" si="13"/>
        <v>0</v>
      </c>
      <c r="AC308" s="8" t="str">
        <f>IFERROR(VLOOKUP(A308,January!$A:$AR,44,0),"--")</f>
        <v>--</v>
      </c>
      <c r="AD308" s="8" t="str">
        <f>IFERROR(VLOOKUP(A308,#REF!,44,0),"--")</f>
        <v>--</v>
      </c>
      <c r="AE308" s="8" t="str">
        <f>IFERROR(VLOOKUP(A308,#REF!,44,0),"--")</f>
        <v>--</v>
      </c>
      <c r="AF308" s="8" t="str">
        <f>IFERROR(VLOOKUP(A308,#REF!,44,0),"--")</f>
        <v>--</v>
      </c>
      <c r="AG308" s="8" t="str">
        <f>IFERROR(VLOOKUP(A308,#REF!,44,0),"--")</f>
        <v>--</v>
      </c>
      <c r="AH308" s="8" t="str">
        <f>IFERROR(VLOOKUP(A308,#REF!,44,0),"--")</f>
        <v>--</v>
      </c>
      <c r="AI308" s="8" t="str">
        <f>IFERROR(VLOOKUP(A308,#REF!,44,0),"--")</f>
        <v>--</v>
      </c>
      <c r="AJ308" s="8" t="str">
        <f>IFERROR(VLOOKUP(A308,#REF!,44,0),"--")</f>
        <v>--</v>
      </c>
      <c r="AK308" s="8" t="str">
        <f>IFERROR(VLOOKUP(A308,#REF!,44,0),"--")</f>
        <v>--</v>
      </c>
      <c r="AL308" s="8" t="str">
        <f>IFERROR(VLOOKUP(A308,#REF!,44,0),"--")</f>
        <v>--</v>
      </c>
      <c r="AM308" s="8" t="str">
        <f>IFERROR(VLOOKUP(A308,#REF!,44,0),"--")</f>
        <v>--</v>
      </c>
      <c r="AN308" s="8" t="str">
        <f>IFERROR(VLOOKUP(A308,#REF!,44,0),"--")</f>
        <v>--</v>
      </c>
      <c r="AO308" s="8">
        <f t="shared" si="14"/>
        <v>0</v>
      </c>
    </row>
    <row r="309" spans="1:41" x14ac:dyDescent="0.2">
      <c r="A309" s="4" t="s">
        <v>317</v>
      </c>
      <c r="B309" s="4" t="str">
        <f>IFERROR(VLOOKUP(A309,'Validation List'!$A:$O,10,0),"--")</f>
        <v>--</v>
      </c>
      <c r="C309" s="4" t="str">
        <f>IFERROR(VLOOKUP(A309,January!$A:$AS,41,0),"--")</f>
        <v>--</v>
      </c>
      <c r="D309" s="4" t="str">
        <f>IFERROR(VLOOKUP(A309,January!$A:$AS,42,0),"--")</f>
        <v>--</v>
      </c>
      <c r="E309" s="4" t="str">
        <f>IFERROR(VLOOKUP(A309,#REF!,41,0),"--")</f>
        <v>--</v>
      </c>
      <c r="F309" s="4" t="str">
        <f>IFERROR(VLOOKUP(A309,#REF!,42,0),"--")</f>
        <v>--</v>
      </c>
      <c r="G309" s="4" t="str">
        <f>IFERROR(VLOOKUP(A309,#REF!,41,0),"--")</f>
        <v>--</v>
      </c>
      <c r="H309" s="4" t="str">
        <f>IFERROR(VLOOKUP(A309,#REF!,42,0),"--")</f>
        <v>--</v>
      </c>
      <c r="I309" s="4" t="str">
        <f>IFERROR(VLOOKUP(A309,#REF!,41,0),"--")</f>
        <v>--</v>
      </c>
      <c r="J309" s="4" t="str">
        <f>IFERROR(VLOOKUP(A309,#REF!,42,0),"--")</f>
        <v>--</v>
      </c>
      <c r="K309" s="4" t="str">
        <f>IFERROR(VLOOKUP(A309,#REF!,41,0),"--")</f>
        <v>--</v>
      </c>
      <c r="L309" s="4" t="str">
        <f>IFERROR(VLOOKUP(A309,#REF!,42,0),"--")</f>
        <v>--</v>
      </c>
      <c r="M309" s="4" t="str">
        <f>IFERROR(VLOOKUP(A309,#REF!,41,0),"--")</f>
        <v>--</v>
      </c>
      <c r="N309" s="4" t="str">
        <f>IFERROR(VLOOKUP(A309,#REF!,42,0),"--")</f>
        <v>--</v>
      </c>
      <c r="O309" s="4" t="str">
        <f>IFERROR(VLOOKUP(A309,#REF!,41,0),"--")</f>
        <v>--</v>
      </c>
      <c r="P309" s="4" t="str">
        <f>IFERROR(VLOOKUP(A309,#REF!,42,0),"--")</f>
        <v>--</v>
      </c>
      <c r="Q309" s="4" t="str">
        <f>IFERROR(VLOOKUP(A309,#REF!,41,0),"--")</f>
        <v>--</v>
      </c>
      <c r="R309" s="4" t="str">
        <f>IFERROR(VLOOKUP(A309,#REF!,42,0),"--")</f>
        <v>--</v>
      </c>
      <c r="S309" s="4" t="str">
        <f>IFERROR(VLOOKUP(A309,#REF!,41,0),"--")</f>
        <v>--</v>
      </c>
      <c r="T309" s="4" t="str">
        <f>IFERROR(VLOOKUP(A309,#REF!,42,0),"--")</f>
        <v>--</v>
      </c>
      <c r="U309" s="4" t="str">
        <f>IFERROR(VLOOKUP(A309,#REF!,41,0),"--")</f>
        <v>--</v>
      </c>
      <c r="V309" s="4" t="str">
        <f>IFERROR(VLOOKUP(A309,#REF!,42,0),"--")</f>
        <v>--</v>
      </c>
      <c r="W309" s="4" t="str">
        <f>IFERROR(VLOOKUP(A309,#REF!,41,0),"--")</f>
        <v>--</v>
      </c>
      <c r="X309" s="4" t="str">
        <f>IFERROR(VLOOKUP(A309,#REF!,42,0),"--")</f>
        <v>--</v>
      </c>
      <c r="Y309" s="4" t="str">
        <f>IFERROR(VLOOKUP(A309,#REF!,41,0),"--")</f>
        <v>--</v>
      </c>
      <c r="Z309" s="4" t="str">
        <f>IFERROR(VLOOKUP(A309,#REF!,42,0),"--")</f>
        <v>--</v>
      </c>
      <c r="AA309" s="4">
        <f t="shared" si="12"/>
        <v>0</v>
      </c>
      <c r="AB309" s="4">
        <f t="shared" si="13"/>
        <v>0</v>
      </c>
      <c r="AC309" s="8" t="str">
        <f>IFERROR(VLOOKUP(A309,January!$A:$AR,44,0),"--")</f>
        <v>--</v>
      </c>
      <c r="AD309" s="8" t="str">
        <f>IFERROR(VLOOKUP(A309,#REF!,44,0),"--")</f>
        <v>--</v>
      </c>
      <c r="AE309" s="8" t="str">
        <f>IFERROR(VLOOKUP(A309,#REF!,44,0),"--")</f>
        <v>--</v>
      </c>
      <c r="AF309" s="8" t="str">
        <f>IFERROR(VLOOKUP(A309,#REF!,44,0),"--")</f>
        <v>--</v>
      </c>
      <c r="AG309" s="8" t="str">
        <f>IFERROR(VLOOKUP(A309,#REF!,44,0),"--")</f>
        <v>--</v>
      </c>
      <c r="AH309" s="8" t="str">
        <f>IFERROR(VLOOKUP(A309,#REF!,44,0),"--")</f>
        <v>--</v>
      </c>
      <c r="AI309" s="8" t="str">
        <f>IFERROR(VLOOKUP(A309,#REF!,44,0),"--")</f>
        <v>--</v>
      </c>
      <c r="AJ309" s="8" t="str">
        <f>IFERROR(VLOOKUP(A309,#REF!,44,0),"--")</f>
        <v>--</v>
      </c>
      <c r="AK309" s="8" t="str">
        <f>IFERROR(VLOOKUP(A309,#REF!,44,0),"--")</f>
        <v>--</v>
      </c>
      <c r="AL309" s="8" t="str">
        <f>IFERROR(VLOOKUP(A309,#REF!,44,0),"--")</f>
        <v>--</v>
      </c>
      <c r="AM309" s="8" t="str">
        <f>IFERROR(VLOOKUP(A309,#REF!,44,0),"--")</f>
        <v>--</v>
      </c>
      <c r="AN309" s="8" t="str">
        <f>IFERROR(VLOOKUP(A309,#REF!,44,0),"--")</f>
        <v>--</v>
      </c>
      <c r="AO309" s="8">
        <f t="shared" si="14"/>
        <v>0</v>
      </c>
    </row>
    <row r="310" spans="1:41" x14ac:dyDescent="0.2">
      <c r="A310" s="4" t="s">
        <v>318</v>
      </c>
      <c r="B310" s="4" t="str">
        <f>IFERROR(VLOOKUP(A310,'Validation List'!$A:$O,10,0),"--")</f>
        <v>--</v>
      </c>
      <c r="C310" s="4" t="str">
        <f>IFERROR(VLOOKUP(A310,January!$A:$AS,41,0),"--")</f>
        <v>--</v>
      </c>
      <c r="D310" s="4" t="str">
        <f>IFERROR(VLOOKUP(A310,January!$A:$AS,42,0),"--")</f>
        <v>--</v>
      </c>
      <c r="E310" s="4" t="str">
        <f>IFERROR(VLOOKUP(A310,#REF!,41,0),"--")</f>
        <v>--</v>
      </c>
      <c r="F310" s="4" t="str">
        <f>IFERROR(VLOOKUP(A310,#REF!,42,0),"--")</f>
        <v>--</v>
      </c>
      <c r="G310" s="4" t="str">
        <f>IFERROR(VLOOKUP(A310,#REF!,41,0),"--")</f>
        <v>--</v>
      </c>
      <c r="H310" s="4" t="str">
        <f>IFERROR(VLOOKUP(A310,#REF!,42,0),"--")</f>
        <v>--</v>
      </c>
      <c r="I310" s="4" t="str">
        <f>IFERROR(VLOOKUP(A310,#REF!,41,0),"--")</f>
        <v>--</v>
      </c>
      <c r="J310" s="4" t="str">
        <f>IFERROR(VLOOKUP(A310,#REF!,42,0),"--")</f>
        <v>--</v>
      </c>
      <c r="K310" s="4" t="str">
        <f>IFERROR(VLOOKUP(A310,#REF!,41,0),"--")</f>
        <v>--</v>
      </c>
      <c r="L310" s="4" t="str">
        <f>IFERROR(VLOOKUP(A310,#REF!,42,0),"--")</f>
        <v>--</v>
      </c>
      <c r="M310" s="4" t="str">
        <f>IFERROR(VLOOKUP(A310,#REF!,41,0),"--")</f>
        <v>--</v>
      </c>
      <c r="N310" s="4" t="str">
        <f>IFERROR(VLOOKUP(A310,#REF!,42,0),"--")</f>
        <v>--</v>
      </c>
      <c r="O310" s="4" t="str">
        <f>IFERROR(VLOOKUP(A310,#REF!,41,0),"--")</f>
        <v>--</v>
      </c>
      <c r="P310" s="4" t="str">
        <f>IFERROR(VLOOKUP(A310,#REF!,42,0),"--")</f>
        <v>--</v>
      </c>
      <c r="Q310" s="4" t="str">
        <f>IFERROR(VLOOKUP(A310,#REF!,41,0),"--")</f>
        <v>--</v>
      </c>
      <c r="R310" s="4" t="str">
        <f>IFERROR(VLOOKUP(A310,#REF!,42,0),"--")</f>
        <v>--</v>
      </c>
      <c r="S310" s="4" t="str">
        <f>IFERROR(VLOOKUP(A310,#REF!,41,0),"--")</f>
        <v>--</v>
      </c>
      <c r="T310" s="4" t="str">
        <f>IFERROR(VLOOKUP(A310,#REF!,42,0),"--")</f>
        <v>--</v>
      </c>
      <c r="U310" s="4" t="str">
        <f>IFERROR(VLOOKUP(A310,#REF!,41,0),"--")</f>
        <v>--</v>
      </c>
      <c r="V310" s="4" t="str">
        <f>IFERROR(VLOOKUP(A310,#REF!,42,0),"--")</f>
        <v>--</v>
      </c>
      <c r="W310" s="4" t="str">
        <f>IFERROR(VLOOKUP(A310,#REF!,41,0),"--")</f>
        <v>--</v>
      </c>
      <c r="X310" s="4" t="str">
        <f>IFERROR(VLOOKUP(A310,#REF!,42,0),"--")</f>
        <v>--</v>
      </c>
      <c r="Y310" s="4" t="str">
        <f>IFERROR(VLOOKUP(A310,#REF!,41,0),"--")</f>
        <v>--</v>
      </c>
      <c r="Z310" s="4" t="str">
        <f>IFERROR(VLOOKUP(A310,#REF!,42,0),"--")</f>
        <v>--</v>
      </c>
      <c r="AA310" s="4">
        <f t="shared" si="12"/>
        <v>0</v>
      </c>
      <c r="AB310" s="4">
        <f t="shared" si="13"/>
        <v>0</v>
      </c>
      <c r="AC310" s="8" t="str">
        <f>IFERROR(VLOOKUP(A310,January!$A:$AR,44,0),"--")</f>
        <v>--</v>
      </c>
      <c r="AD310" s="8" t="str">
        <f>IFERROR(VLOOKUP(A310,#REF!,44,0),"--")</f>
        <v>--</v>
      </c>
      <c r="AE310" s="8" t="str">
        <f>IFERROR(VLOOKUP(A310,#REF!,44,0),"--")</f>
        <v>--</v>
      </c>
      <c r="AF310" s="8" t="str">
        <f>IFERROR(VLOOKUP(A310,#REF!,44,0),"--")</f>
        <v>--</v>
      </c>
      <c r="AG310" s="8" t="str">
        <f>IFERROR(VLOOKUP(A310,#REF!,44,0),"--")</f>
        <v>--</v>
      </c>
      <c r="AH310" s="8" t="str">
        <f>IFERROR(VLOOKUP(A310,#REF!,44,0),"--")</f>
        <v>--</v>
      </c>
      <c r="AI310" s="8" t="str">
        <f>IFERROR(VLOOKUP(A310,#REF!,44,0),"--")</f>
        <v>--</v>
      </c>
      <c r="AJ310" s="8" t="str">
        <f>IFERROR(VLOOKUP(A310,#REF!,44,0),"--")</f>
        <v>--</v>
      </c>
      <c r="AK310" s="8" t="str">
        <f>IFERROR(VLOOKUP(A310,#REF!,44,0),"--")</f>
        <v>--</v>
      </c>
      <c r="AL310" s="8" t="str">
        <f>IFERROR(VLOOKUP(A310,#REF!,44,0),"--")</f>
        <v>--</v>
      </c>
      <c r="AM310" s="8" t="str">
        <f>IFERROR(VLOOKUP(A310,#REF!,44,0),"--")</f>
        <v>--</v>
      </c>
      <c r="AN310" s="8" t="str">
        <f>IFERROR(VLOOKUP(A310,#REF!,44,0),"--")</f>
        <v>--</v>
      </c>
      <c r="AO310" s="8">
        <f t="shared" si="14"/>
        <v>0</v>
      </c>
    </row>
    <row r="311" spans="1:41" x14ac:dyDescent="0.2">
      <c r="A311" s="4" t="s">
        <v>319</v>
      </c>
      <c r="B311" s="4" t="str">
        <f>IFERROR(VLOOKUP(A311,'Validation List'!$A:$O,10,0),"--")</f>
        <v>--</v>
      </c>
      <c r="C311" s="4" t="str">
        <f>IFERROR(VLOOKUP(A311,January!$A:$AS,41,0),"--")</f>
        <v>--</v>
      </c>
      <c r="D311" s="4" t="str">
        <f>IFERROR(VLOOKUP(A311,January!$A:$AS,42,0),"--")</f>
        <v>--</v>
      </c>
      <c r="E311" s="4" t="str">
        <f>IFERROR(VLOOKUP(A311,#REF!,41,0),"--")</f>
        <v>--</v>
      </c>
      <c r="F311" s="4" t="str">
        <f>IFERROR(VLOOKUP(A311,#REF!,42,0),"--")</f>
        <v>--</v>
      </c>
      <c r="G311" s="4" t="str">
        <f>IFERROR(VLOOKUP(A311,#REF!,41,0),"--")</f>
        <v>--</v>
      </c>
      <c r="H311" s="4" t="str">
        <f>IFERROR(VLOOKUP(A311,#REF!,42,0),"--")</f>
        <v>--</v>
      </c>
      <c r="I311" s="4" t="str">
        <f>IFERROR(VLOOKUP(A311,#REF!,41,0),"--")</f>
        <v>--</v>
      </c>
      <c r="J311" s="4" t="str">
        <f>IFERROR(VLOOKUP(A311,#REF!,42,0),"--")</f>
        <v>--</v>
      </c>
      <c r="K311" s="4" t="str">
        <f>IFERROR(VLOOKUP(A311,#REF!,41,0),"--")</f>
        <v>--</v>
      </c>
      <c r="L311" s="4" t="str">
        <f>IFERROR(VLOOKUP(A311,#REF!,42,0),"--")</f>
        <v>--</v>
      </c>
      <c r="M311" s="4" t="str">
        <f>IFERROR(VLOOKUP(A311,#REF!,41,0),"--")</f>
        <v>--</v>
      </c>
      <c r="N311" s="4" t="str">
        <f>IFERROR(VLOOKUP(A311,#REF!,42,0),"--")</f>
        <v>--</v>
      </c>
      <c r="O311" s="4" t="str">
        <f>IFERROR(VLOOKUP(A311,#REF!,41,0),"--")</f>
        <v>--</v>
      </c>
      <c r="P311" s="4" t="str">
        <f>IFERROR(VLOOKUP(A311,#REF!,42,0),"--")</f>
        <v>--</v>
      </c>
      <c r="Q311" s="4" t="str">
        <f>IFERROR(VLOOKUP(A311,#REF!,41,0),"--")</f>
        <v>--</v>
      </c>
      <c r="R311" s="4" t="str">
        <f>IFERROR(VLOOKUP(A311,#REF!,42,0),"--")</f>
        <v>--</v>
      </c>
      <c r="S311" s="4" t="str">
        <f>IFERROR(VLOOKUP(A311,#REF!,41,0),"--")</f>
        <v>--</v>
      </c>
      <c r="T311" s="4" t="str">
        <f>IFERROR(VLOOKUP(A311,#REF!,42,0),"--")</f>
        <v>--</v>
      </c>
      <c r="U311" s="4" t="str">
        <f>IFERROR(VLOOKUP(A311,#REF!,41,0),"--")</f>
        <v>--</v>
      </c>
      <c r="V311" s="4" t="str">
        <f>IFERROR(VLOOKUP(A311,#REF!,42,0),"--")</f>
        <v>--</v>
      </c>
      <c r="W311" s="4" t="str">
        <f>IFERROR(VLOOKUP(A311,#REF!,41,0),"--")</f>
        <v>--</v>
      </c>
      <c r="X311" s="4" t="str">
        <f>IFERROR(VLOOKUP(A311,#REF!,42,0),"--")</f>
        <v>--</v>
      </c>
      <c r="Y311" s="4" t="str">
        <f>IFERROR(VLOOKUP(A311,#REF!,41,0),"--")</f>
        <v>--</v>
      </c>
      <c r="Z311" s="4" t="str">
        <f>IFERROR(VLOOKUP(A311,#REF!,42,0),"--")</f>
        <v>--</v>
      </c>
      <c r="AA311" s="4">
        <f t="shared" si="12"/>
        <v>0</v>
      </c>
      <c r="AB311" s="4">
        <f t="shared" si="13"/>
        <v>0</v>
      </c>
      <c r="AC311" s="8" t="str">
        <f>IFERROR(VLOOKUP(A311,January!$A:$AR,44,0),"--")</f>
        <v>--</v>
      </c>
      <c r="AD311" s="8" t="str">
        <f>IFERROR(VLOOKUP(A311,#REF!,44,0),"--")</f>
        <v>--</v>
      </c>
      <c r="AE311" s="8" t="str">
        <f>IFERROR(VLOOKUP(A311,#REF!,44,0),"--")</f>
        <v>--</v>
      </c>
      <c r="AF311" s="8" t="str">
        <f>IFERROR(VLOOKUP(A311,#REF!,44,0),"--")</f>
        <v>--</v>
      </c>
      <c r="AG311" s="8" t="str">
        <f>IFERROR(VLOOKUP(A311,#REF!,44,0),"--")</f>
        <v>--</v>
      </c>
      <c r="AH311" s="8" t="str">
        <f>IFERROR(VLOOKUP(A311,#REF!,44,0),"--")</f>
        <v>--</v>
      </c>
      <c r="AI311" s="8" t="str">
        <f>IFERROR(VLOOKUP(A311,#REF!,44,0),"--")</f>
        <v>--</v>
      </c>
      <c r="AJ311" s="8" t="str">
        <f>IFERROR(VLOOKUP(A311,#REF!,44,0),"--")</f>
        <v>--</v>
      </c>
      <c r="AK311" s="8" t="str">
        <f>IFERROR(VLOOKUP(A311,#REF!,44,0),"--")</f>
        <v>--</v>
      </c>
      <c r="AL311" s="8" t="str">
        <f>IFERROR(VLOOKUP(A311,#REF!,44,0),"--")</f>
        <v>--</v>
      </c>
      <c r="AM311" s="8" t="str">
        <f>IFERROR(VLOOKUP(A311,#REF!,44,0),"--")</f>
        <v>--</v>
      </c>
      <c r="AN311" s="8" t="str">
        <f>IFERROR(VLOOKUP(A311,#REF!,44,0),"--")</f>
        <v>--</v>
      </c>
      <c r="AO311" s="8">
        <f t="shared" si="14"/>
        <v>0</v>
      </c>
    </row>
    <row r="312" spans="1:41" x14ac:dyDescent="0.2">
      <c r="A312" s="4" t="s">
        <v>320</v>
      </c>
      <c r="B312" s="4" t="str">
        <f>IFERROR(VLOOKUP(A312,'Validation List'!$A:$O,10,0),"--")</f>
        <v>--</v>
      </c>
      <c r="C312" s="4" t="str">
        <f>IFERROR(VLOOKUP(A312,January!$A:$AS,41,0),"--")</f>
        <v>--</v>
      </c>
      <c r="D312" s="4" t="str">
        <f>IFERROR(VLOOKUP(A312,January!$A:$AS,42,0),"--")</f>
        <v>--</v>
      </c>
      <c r="E312" s="4" t="str">
        <f>IFERROR(VLOOKUP(A312,#REF!,41,0),"--")</f>
        <v>--</v>
      </c>
      <c r="F312" s="4" t="str">
        <f>IFERROR(VLOOKUP(A312,#REF!,42,0),"--")</f>
        <v>--</v>
      </c>
      <c r="G312" s="4" t="str">
        <f>IFERROR(VLOOKUP(A312,#REF!,41,0),"--")</f>
        <v>--</v>
      </c>
      <c r="H312" s="4" t="str">
        <f>IFERROR(VLOOKUP(A312,#REF!,42,0),"--")</f>
        <v>--</v>
      </c>
      <c r="I312" s="4" t="str">
        <f>IFERROR(VLOOKUP(A312,#REF!,41,0),"--")</f>
        <v>--</v>
      </c>
      <c r="J312" s="4" t="str">
        <f>IFERROR(VLOOKUP(A312,#REF!,42,0),"--")</f>
        <v>--</v>
      </c>
      <c r="K312" s="4" t="str">
        <f>IFERROR(VLOOKUP(A312,#REF!,41,0),"--")</f>
        <v>--</v>
      </c>
      <c r="L312" s="4" t="str">
        <f>IFERROR(VLOOKUP(A312,#REF!,42,0),"--")</f>
        <v>--</v>
      </c>
      <c r="M312" s="4" t="str">
        <f>IFERROR(VLOOKUP(A312,#REF!,41,0),"--")</f>
        <v>--</v>
      </c>
      <c r="N312" s="4" t="str">
        <f>IFERROR(VLOOKUP(A312,#REF!,42,0),"--")</f>
        <v>--</v>
      </c>
      <c r="O312" s="4" t="str">
        <f>IFERROR(VLOOKUP(A312,#REF!,41,0),"--")</f>
        <v>--</v>
      </c>
      <c r="P312" s="4" t="str">
        <f>IFERROR(VLOOKUP(A312,#REF!,42,0),"--")</f>
        <v>--</v>
      </c>
      <c r="Q312" s="4" t="str">
        <f>IFERROR(VLOOKUP(A312,#REF!,41,0),"--")</f>
        <v>--</v>
      </c>
      <c r="R312" s="4" t="str">
        <f>IFERROR(VLOOKUP(A312,#REF!,42,0),"--")</f>
        <v>--</v>
      </c>
      <c r="S312" s="4" t="str">
        <f>IFERROR(VLOOKUP(A312,#REF!,41,0),"--")</f>
        <v>--</v>
      </c>
      <c r="T312" s="4" t="str">
        <f>IFERROR(VLOOKUP(A312,#REF!,42,0),"--")</f>
        <v>--</v>
      </c>
      <c r="U312" s="4" t="str">
        <f>IFERROR(VLOOKUP(A312,#REF!,41,0),"--")</f>
        <v>--</v>
      </c>
      <c r="V312" s="4" t="str">
        <f>IFERROR(VLOOKUP(A312,#REF!,42,0),"--")</f>
        <v>--</v>
      </c>
      <c r="W312" s="4" t="str">
        <f>IFERROR(VLOOKUP(A312,#REF!,41,0),"--")</f>
        <v>--</v>
      </c>
      <c r="X312" s="4" t="str">
        <f>IFERROR(VLOOKUP(A312,#REF!,42,0),"--")</f>
        <v>--</v>
      </c>
      <c r="Y312" s="4" t="str">
        <f>IFERROR(VLOOKUP(A312,#REF!,41,0),"--")</f>
        <v>--</v>
      </c>
      <c r="Z312" s="4" t="str">
        <f>IFERROR(VLOOKUP(A312,#REF!,42,0),"--")</f>
        <v>--</v>
      </c>
      <c r="AA312" s="4">
        <f t="shared" si="12"/>
        <v>0</v>
      </c>
      <c r="AB312" s="4">
        <f t="shared" si="13"/>
        <v>0</v>
      </c>
      <c r="AC312" s="8" t="str">
        <f>IFERROR(VLOOKUP(A312,January!$A:$AR,44,0),"--")</f>
        <v>--</v>
      </c>
      <c r="AD312" s="8" t="str">
        <f>IFERROR(VLOOKUP(A312,#REF!,44,0),"--")</f>
        <v>--</v>
      </c>
      <c r="AE312" s="8" t="str">
        <f>IFERROR(VLOOKUP(A312,#REF!,44,0),"--")</f>
        <v>--</v>
      </c>
      <c r="AF312" s="8" t="str">
        <f>IFERROR(VLOOKUP(A312,#REF!,44,0),"--")</f>
        <v>--</v>
      </c>
      <c r="AG312" s="8" t="str">
        <f>IFERROR(VLOOKUP(A312,#REF!,44,0),"--")</f>
        <v>--</v>
      </c>
      <c r="AH312" s="8" t="str">
        <f>IFERROR(VLOOKUP(A312,#REF!,44,0),"--")</f>
        <v>--</v>
      </c>
      <c r="AI312" s="8" t="str">
        <f>IFERROR(VLOOKUP(A312,#REF!,44,0),"--")</f>
        <v>--</v>
      </c>
      <c r="AJ312" s="8" t="str">
        <f>IFERROR(VLOOKUP(A312,#REF!,44,0),"--")</f>
        <v>--</v>
      </c>
      <c r="AK312" s="8" t="str">
        <f>IFERROR(VLOOKUP(A312,#REF!,44,0),"--")</f>
        <v>--</v>
      </c>
      <c r="AL312" s="8" t="str">
        <f>IFERROR(VLOOKUP(A312,#REF!,44,0),"--")</f>
        <v>--</v>
      </c>
      <c r="AM312" s="8" t="str">
        <f>IFERROR(VLOOKUP(A312,#REF!,44,0),"--")</f>
        <v>--</v>
      </c>
      <c r="AN312" s="8" t="str">
        <f>IFERROR(VLOOKUP(A312,#REF!,44,0),"--")</f>
        <v>--</v>
      </c>
      <c r="AO312" s="8">
        <f t="shared" si="14"/>
        <v>0</v>
      </c>
    </row>
    <row r="313" spans="1:41" x14ac:dyDescent="0.2">
      <c r="A313" s="4" t="s">
        <v>321</v>
      </c>
      <c r="B313" s="4" t="str">
        <f>IFERROR(VLOOKUP(A313,'Validation List'!$A:$O,10,0),"--")</f>
        <v>--</v>
      </c>
      <c r="C313" s="4" t="str">
        <f>IFERROR(VLOOKUP(A313,January!$A:$AS,41,0),"--")</f>
        <v>--</v>
      </c>
      <c r="D313" s="4" t="str">
        <f>IFERROR(VLOOKUP(A313,January!$A:$AS,42,0),"--")</f>
        <v>--</v>
      </c>
      <c r="E313" s="4" t="str">
        <f>IFERROR(VLOOKUP(A313,#REF!,41,0),"--")</f>
        <v>--</v>
      </c>
      <c r="F313" s="4" t="str">
        <f>IFERROR(VLOOKUP(A313,#REF!,42,0),"--")</f>
        <v>--</v>
      </c>
      <c r="G313" s="4" t="str">
        <f>IFERROR(VLOOKUP(A313,#REF!,41,0),"--")</f>
        <v>--</v>
      </c>
      <c r="H313" s="4" t="str">
        <f>IFERROR(VLOOKUP(A313,#REF!,42,0),"--")</f>
        <v>--</v>
      </c>
      <c r="I313" s="4" t="str">
        <f>IFERROR(VLOOKUP(A313,#REF!,41,0),"--")</f>
        <v>--</v>
      </c>
      <c r="J313" s="4" t="str">
        <f>IFERROR(VLOOKUP(A313,#REF!,42,0),"--")</f>
        <v>--</v>
      </c>
      <c r="K313" s="4" t="str">
        <f>IFERROR(VLOOKUP(A313,#REF!,41,0),"--")</f>
        <v>--</v>
      </c>
      <c r="L313" s="4" t="str">
        <f>IFERROR(VLOOKUP(A313,#REF!,42,0),"--")</f>
        <v>--</v>
      </c>
      <c r="M313" s="4" t="str">
        <f>IFERROR(VLOOKUP(A313,#REF!,41,0),"--")</f>
        <v>--</v>
      </c>
      <c r="N313" s="4" t="str">
        <f>IFERROR(VLOOKUP(A313,#REF!,42,0),"--")</f>
        <v>--</v>
      </c>
      <c r="O313" s="4" t="str">
        <f>IFERROR(VLOOKUP(A313,#REF!,41,0),"--")</f>
        <v>--</v>
      </c>
      <c r="P313" s="4" t="str">
        <f>IFERROR(VLOOKUP(A313,#REF!,42,0),"--")</f>
        <v>--</v>
      </c>
      <c r="Q313" s="4" t="str">
        <f>IFERROR(VLOOKUP(A313,#REF!,41,0),"--")</f>
        <v>--</v>
      </c>
      <c r="R313" s="4" t="str">
        <f>IFERROR(VLOOKUP(A313,#REF!,42,0),"--")</f>
        <v>--</v>
      </c>
      <c r="S313" s="4" t="str">
        <f>IFERROR(VLOOKUP(A313,#REF!,41,0),"--")</f>
        <v>--</v>
      </c>
      <c r="T313" s="4" t="str">
        <f>IFERROR(VLOOKUP(A313,#REF!,42,0),"--")</f>
        <v>--</v>
      </c>
      <c r="U313" s="4" t="str">
        <f>IFERROR(VLOOKUP(A313,#REF!,41,0),"--")</f>
        <v>--</v>
      </c>
      <c r="V313" s="4" t="str">
        <f>IFERROR(VLOOKUP(A313,#REF!,42,0),"--")</f>
        <v>--</v>
      </c>
      <c r="W313" s="4" t="str">
        <f>IFERROR(VLOOKUP(A313,#REF!,41,0),"--")</f>
        <v>--</v>
      </c>
      <c r="X313" s="4" t="str">
        <f>IFERROR(VLOOKUP(A313,#REF!,42,0),"--")</f>
        <v>--</v>
      </c>
      <c r="Y313" s="4" t="str">
        <f>IFERROR(VLOOKUP(A313,#REF!,41,0),"--")</f>
        <v>--</v>
      </c>
      <c r="Z313" s="4" t="str">
        <f>IFERROR(VLOOKUP(A313,#REF!,42,0),"--")</f>
        <v>--</v>
      </c>
      <c r="AA313" s="4">
        <f t="shared" si="12"/>
        <v>0</v>
      </c>
      <c r="AB313" s="4">
        <f t="shared" si="13"/>
        <v>0</v>
      </c>
      <c r="AC313" s="8" t="str">
        <f>IFERROR(VLOOKUP(A313,January!$A:$AR,44,0),"--")</f>
        <v>--</v>
      </c>
      <c r="AD313" s="8" t="str">
        <f>IFERROR(VLOOKUP(A313,#REF!,44,0),"--")</f>
        <v>--</v>
      </c>
      <c r="AE313" s="8" t="str">
        <f>IFERROR(VLOOKUP(A313,#REF!,44,0),"--")</f>
        <v>--</v>
      </c>
      <c r="AF313" s="8" t="str">
        <f>IFERROR(VLOOKUP(A313,#REF!,44,0),"--")</f>
        <v>--</v>
      </c>
      <c r="AG313" s="8" t="str">
        <f>IFERROR(VLOOKUP(A313,#REF!,44,0),"--")</f>
        <v>--</v>
      </c>
      <c r="AH313" s="8" t="str">
        <f>IFERROR(VLOOKUP(A313,#REF!,44,0),"--")</f>
        <v>--</v>
      </c>
      <c r="AI313" s="8" t="str">
        <f>IFERROR(VLOOKUP(A313,#REF!,44,0),"--")</f>
        <v>--</v>
      </c>
      <c r="AJ313" s="8" t="str">
        <f>IFERROR(VLOOKUP(A313,#REF!,44,0),"--")</f>
        <v>--</v>
      </c>
      <c r="AK313" s="8" t="str">
        <f>IFERROR(VLOOKUP(A313,#REF!,44,0),"--")</f>
        <v>--</v>
      </c>
      <c r="AL313" s="8" t="str">
        <f>IFERROR(VLOOKUP(A313,#REF!,44,0),"--")</f>
        <v>--</v>
      </c>
      <c r="AM313" s="8" t="str">
        <f>IFERROR(VLOOKUP(A313,#REF!,44,0),"--")</f>
        <v>--</v>
      </c>
      <c r="AN313" s="8" t="str">
        <f>IFERROR(VLOOKUP(A313,#REF!,44,0),"--")</f>
        <v>--</v>
      </c>
      <c r="AO313" s="8">
        <f t="shared" si="14"/>
        <v>0</v>
      </c>
    </row>
    <row r="314" spans="1:41" x14ac:dyDescent="0.2">
      <c r="A314" s="4" t="s">
        <v>322</v>
      </c>
      <c r="B314" s="4" t="str">
        <f>IFERROR(VLOOKUP(A314,'Validation List'!$A:$O,10,0),"--")</f>
        <v>--</v>
      </c>
      <c r="C314" s="4" t="str">
        <f>IFERROR(VLOOKUP(A314,January!$A:$AS,41,0),"--")</f>
        <v>--</v>
      </c>
      <c r="D314" s="4" t="str">
        <f>IFERROR(VLOOKUP(A314,January!$A:$AS,42,0),"--")</f>
        <v>--</v>
      </c>
      <c r="E314" s="4" t="str">
        <f>IFERROR(VLOOKUP(A314,#REF!,41,0),"--")</f>
        <v>--</v>
      </c>
      <c r="F314" s="4" t="str">
        <f>IFERROR(VLOOKUP(A314,#REF!,42,0),"--")</f>
        <v>--</v>
      </c>
      <c r="G314" s="4" t="str">
        <f>IFERROR(VLOOKUP(A314,#REF!,41,0),"--")</f>
        <v>--</v>
      </c>
      <c r="H314" s="4" t="str">
        <f>IFERROR(VLOOKUP(A314,#REF!,42,0),"--")</f>
        <v>--</v>
      </c>
      <c r="I314" s="4" t="str">
        <f>IFERROR(VLOOKUP(A314,#REF!,41,0),"--")</f>
        <v>--</v>
      </c>
      <c r="J314" s="4" t="str">
        <f>IFERROR(VLOOKUP(A314,#REF!,42,0),"--")</f>
        <v>--</v>
      </c>
      <c r="K314" s="4" t="str">
        <f>IFERROR(VLOOKUP(A314,#REF!,41,0),"--")</f>
        <v>--</v>
      </c>
      <c r="L314" s="4" t="str">
        <f>IFERROR(VLOOKUP(A314,#REF!,42,0),"--")</f>
        <v>--</v>
      </c>
      <c r="M314" s="4" t="str">
        <f>IFERROR(VLOOKUP(A314,#REF!,41,0),"--")</f>
        <v>--</v>
      </c>
      <c r="N314" s="4" t="str">
        <f>IFERROR(VLOOKUP(A314,#REF!,42,0),"--")</f>
        <v>--</v>
      </c>
      <c r="O314" s="4" t="str">
        <f>IFERROR(VLOOKUP(A314,#REF!,41,0),"--")</f>
        <v>--</v>
      </c>
      <c r="P314" s="4" t="str">
        <f>IFERROR(VLOOKUP(A314,#REF!,42,0),"--")</f>
        <v>--</v>
      </c>
      <c r="Q314" s="4" t="str">
        <f>IFERROR(VLOOKUP(A314,#REF!,41,0),"--")</f>
        <v>--</v>
      </c>
      <c r="R314" s="4" t="str">
        <f>IFERROR(VLOOKUP(A314,#REF!,42,0),"--")</f>
        <v>--</v>
      </c>
      <c r="S314" s="4" t="str">
        <f>IFERROR(VLOOKUP(A314,#REF!,41,0),"--")</f>
        <v>--</v>
      </c>
      <c r="T314" s="4" t="str">
        <f>IFERROR(VLOOKUP(A314,#REF!,42,0),"--")</f>
        <v>--</v>
      </c>
      <c r="U314" s="4" t="str">
        <f>IFERROR(VLOOKUP(A314,#REF!,41,0),"--")</f>
        <v>--</v>
      </c>
      <c r="V314" s="4" t="str">
        <f>IFERROR(VLOOKUP(A314,#REF!,42,0),"--")</f>
        <v>--</v>
      </c>
      <c r="W314" s="4" t="str">
        <f>IFERROR(VLOOKUP(A314,#REF!,41,0),"--")</f>
        <v>--</v>
      </c>
      <c r="X314" s="4" t="str">
        <f>IFERROR(VLOOKUP(A314,#REF!,42,0),"--")</f>
        <v>--</v>
      </c>
      <c r="Y314" s="4" t="str">
        <f>IFERROR(VLOOKUP(A314,#REF!,41,0),"--")</f>
        <v>--</v>
      </c>
      <c r="Z314" s="4" t="str">
        <f>IFERROR(VLOOKUP(A314,#REF!,42,0),"--")</f>
        <v>--</v>
      </c>
      <c r="AA314" s="4">
        <f t="shared" si="12"/>
        <v>0</v>
      </c>
      <c r="AB314" s="4">
        <f t="shared" si="13"/>
        <v>0</v>
      </c>
      <c r="AC314" s="8" t="str">
        <f>IFERROR(VLOOKUP(A314,January!$A:$AR,44,0),"--")</f>
        <v>--</v>
      </c>
      <c r="AD314" s="8" t="str">
        <f>IFERROR(VLOOKUP(A314,#REF!,44,0),"--")</f>
        <v>--</v>
      </c>
      <c r="AE314" s="8" t="str">
        <f>IFERROR(VLOOKUP(A314,#REF!,44,0),"--")</f>
        <v>--</v>
      </c>
      <c r="AF314" s="8" t="str">
        <f>IFERROR(VLOOKUP(A314,#REF!,44,0),"--")</f>
        <v>--</v>
      </c>
      <c r="AG314" s="8" t="str">
        <f>IFERROR(VLOOKUP(A314,#REF!,44,0),"--")</f>
        <v>--</v>
      </c>
      <c r="AH314" s="8" t="str">
        <f>IFERROR(VLOOKUP(A314,#REF!,44,0),"--")</f>
        <v>--</v>
      </c>
      <c r="AI314" s="8" t="str">
        <f>IFERROR(VLOOKUP(A314,#REF!,44,0),"--")</f>
        <v>--</v>
      </c>
      <c r="AJ314" s="8" t="str">
        <f>IFERROR(VLOOKUP(A314,#REF!,44,0),"--")</f>
        <v>--</v>
      </c>
      <c r="AK314" s="8" t="str">
        <f>IFERROR(VLOOKUP(A314,#REF!,44,0),"--")</f>
        <v>--</v>
      </c>
      <c r="AL314" s="8" t="str">
        <f>IFERROR(VLOOKUP(A314,#REF!,44,0),"--")</f>
        <v>--</v>
      </c>
      <c r="AM314" s="8" t="str">
        <f>IFERROR(VLOOKUP(A314,#REF!,44,0),"--")</f>
        <v>--</v>
      </c>
      <c r="AN314" s="8" t="str">
        <f>IFERROR(VLOOKUP(A314,#REF!,44,0),"--")</f>
        <v>--</v>
      </c>
      <c r="AO314" s="8">
        <f t="shared" si="14"/>
        <v>0</v>
      </c>
    </row>
    <row r="315" spans="1:41" x14ac:dyDescent="0.2">
      <c r="A315" s="4" t="s">
        <v>323</v>
      </c>
      <c r="B315" s="4" t="str">
        <f>IFERROR(VLOOKUP(A315,'Validation List'!$A:$O,10,0),"--")</f>
        <v>--</v>
      </c>
      <c r="C315" s="4" t="str">
        <f>IFERROR(VLOOKUP(A315,January!$A:$AS,41,0),"--")</f>
        <v>--</v>
      </c>
      <c r="D315" s="4" t="str">
        <f>IFERROR(VLOOKUP(A315,January!$A:$AS,42,0),"--")</f>
        <v>--</v>
      </c>
      <c r="E315" s="4" t="str">
        <f>IFERROR(VLOOKUP(A315,#REF!,41,0),"--")</f>
        <v>--</v>
      </c>
      <c r="F315" s="4" t="str">
        <f>IFERROR(VLOOKUP(A315,#REF!,42,0),"--")</f>
        <v>--</v>
      </c>
      <c r="G315" s="4" t="str">
        <f>IFERROR(VLOOKUP(A315,#REF!,41,0),"--")</f>
        <v>--</v>
      </c>
      <c r="H315" s="4" t="str">
        <f>IFERROR(VLOOKUP(A315,#REF!,42,0),"--")</f>
        <v>--</v>
      </c>
      <c r="I315" s="4" t="str">
        <f>IFERROR(VLOOKUP(A315,#REF!,41,0),"--")</f>
        <v>--</v>
      </c>
      <c r="J315" s="4" t="str">
        <f>IFERROR(VLOOKUP(A315,#REF!,42,0),"--")</f>
        <v>--</v>
      </c>
      <c r="K315" s="4" t="str">
        <f>IFERROR(VLOOKUP(A315,#REF!,41,0),"--")</f>
        <v>--</v>
      </c>
      <c r="L315" s="4" t="str">
        <f>IFERROR(VLOOKUP(A315,#REF!,42,0),"--")</f>
        <v>--</v>
      </c>
      <c r="M315" s="4" t="str">
        <f>IFERROR(VLOOKUP(A315,#REF!,41,0),"--")</f>
        <v>--</v>
      </c>
      <c r="N315" s="4" t="str">
        <f>IFERROR(VLOOKUP(A315,#REF!,42,0),"--")</f>
        <v>--</v>
      </c>
      <c r="O315" s="4" t="str">
        <f>IFERROR(VLOOKUP(A315,#REF!,41,0),"--")</f>
        <v>--</v>
      </c>
      <c r="P315" s="4" t="str">
        <f>IFERROR(VLOOKUP(A315,#REF!,42,0),"--")</f>
        <v>--</v>
      </c>
      <c r="Q315" s="4" t="str">
        <f>IFERROR(VLOOKUP(A315,#REF!,41,0),"--")</f>
        <v>--</v>
      </c>
      <c r="R315" s="4" t="str">
        <f>IFERROR(VLOOKUP(A315,#REF!,42,0),"--")</f>
        <v>--</v>
      </c>
      <c r="S315" s="4" t="str">
        <f>IFERROR(VLOOKUP(A315,#REF!,41,0),"--")</f>
        <v>--</v>
      </c>
      <c r="T315" s="4" t="str">
        <f>IFERROR(VLOOKUP(A315,#REF!,42,0),"--")</f>
        <v>--</v>
      </c>
      <c r="U315" s="4" t="str">
        <f>IFERROR(VLOOKUP(A315,#REF!,41,0),"--")</f>
        <v>--</v>
      </c>
      <c r="V315" s="4" t="str">
        <f>IFERROR(VLOOKUP(A315,#REF!,42,0),"--")</f>
        <v>--</v>
      </c>
      <c r="W315" s="4" t="str">
        <f>IFERROR(VLOOKUP(A315,#REF!,41,0),"--")</f>
        <v>--</v>
      </c>
      <c r="X315" s="4" t="str">
        <f>IFERROR(VLOOKUP(A315,#REF!,42,0),"--")</f>
        <v>--</v>
      </c>
      <c r="Y315" s="4" t="str">
        <f>IFERROR(VLOOKUP(A315,#REF!,41,0),"--")</f>
        <v>--</v>
      </c>
      <c r="Z315" s="4" t="str">
        <f>IFERROR(VLOOKUP(A315,#REF!,42,0),"--")</f>
        <v>--</v>
      </c>
      <c r="AA315" s="4">
        <f t="shared" si="12"/>
        <v>0</v>
      </c>
      <c r="AB315" s="4">
        <f t="shared" si="13"/>
        <v>0</v>
      </c>
      <c r="AC315" s="8" t="str">
        <f>IFERROR(VLOOKUP(A315,January!$A:$AR,44,0),"--")</f>
        <v>--</v>
      </c>
      <c r="AD315" s="8" t="str">
        <f>IFERROR(VLOOKUP(A315,#REF!,44,0),"--")</f>
        <v>--</v>
      </c>
      <c r="AE315" s="8" t="str">
        <f>IFERROR(VLOOKUP(A315,#REF!,44,0),"--")</f>
        <v>--</v>
      </c>
      <c r="AF315" s="8" t="str">
        <f>IFERROR(VLOOKUP(A315,#REF!,44,0),"--")</f>
        <v>--</v>
      </c>
      <c r="AG315" s="8" t="str">
        <f>IFERROR(VLOOKUP(A315,#REF!,44,0),"--")</f>
        <v>--</v>
      </c>
      <c r="AH315" s="8" t="str">
        <f>IFERROR(VLOOKUP(A315,#REF!,44,0),"--")</f>
        <v>--</v>
      </c>
      <c r="AI315" s="8" t="str">
        <f>IFERROR(VLOOKUP(A315,#REF!,44,0),"--")</f>
        <v>--</v>
      </c>
      <c r="AJ315" s="8" t="str">
        <f>IFERROR(VLOOKUP(A315,#REF!,44,0),"--")</f>
        <v>--</v>
      </c>
      <c r="AK315" s="8" t="str">
        <f>IFERROR(VLOOKUP(A315,#REF!,44,0),"--")</f>
        <v>--</v>
      </c>
      <c r="AL315" s="8" t="str">
        <f>IFERROR(VLOOKUP(A315,#REF!,44,0),"--")</f>
        <v>--</v>
      </c>
      <c r="AM315" s="8" t="str">
        <f>IFERROR(VLOOKUP(A315,#REF!,44,0),"--")</f>
        <v>--</v>
      </c>
      <c r="AN315" s="8" t="str">
        <f>IFERROR(VLOOKUP(A315,#REF!,44,0),"--")</f>
        <v>--</v>
      </c>
      <c r="AO315" s="8">
        <f t="shared" si="14"/>
        <v>0</v>
      </c>
    </row>
    <row r="316" spans="1:41" x14ac:dyDescent="0.2">
      <c r="A316" s="4" t="s">
        <v>324</v>
      </c>
      <c r="B316" s="4" t="str">
        <f>IFERROR(VLOOKUP(A316,'Validation List'!$A:$O,10,0),"--")</f>
        <v>--</v>
      </c>
      <c r="C316" s="4" t="str">
        <f>IFERROR(VLOOKUP(A316,January!$A:$AS,41,0),"--")</f>
        <v>--</v>
      </c>
      <c r="D316" s="4" t="str">
        <f>IFERROR(VLOOKUP(A316,January!$A:$AS,42,0),"--")</f>
        <v>--</v>
      </c>
      <c r="E316" s="4" t="str">
        <f>IFERROR(VLOOKUP(A316,#REF!,41,0),"--")</f>
        <v>--</v>
      </c>
      <c r="F316" s="4" t="str">
        <f>IFERROR(VLOOKUP(A316,#REF!,42,0),"--")</f>
        <v>--</v>
      </c>
      <c r="G316" s="4" t="str">
        <f>IFERROR(VLOOKUP(A316,#REF!,41,0),"--")</f>
        <v>--</v>
      </c>
      <c r="H316" s="4" t="str">
        <f>IFERROR(VLOOKUP(A316,#REF!,42,0),"--")</f>
        <v>--</v>
      </c>
      <c r="I316" s="4" t="str">
        <f>IFERROR(VLOOKUP(A316,#REF!,41,0),"--")</f>
        <v>--</v>
      </c>
      <c r="J316" s="4" t="str">
        <f>IFERROR(VLOOKUP(A316,#REF!,42,0),"--")</f>
        <v>--</v>
      </c>
      <c r="K316" s="4" t="str">
        <f>IFERROR(VLOOKUP(A316,#REF!,41,0),"--")</f>
        <v>--</v>
      </c>
      <c r="L316" s="4" t="str">
        <f>IFERROR(VLOOKUP(A316,#REF!,42,0),"--")</f>
        <v>--</v>
      </c>
      <c r="M316" s="4" t="str">
        <f>IFERROR(VLOOKUP(A316,#REF!,41,0),"--")</f>
        <v>--</v>
      </c>
      <c r="N316" s="4" t="str">
        <f>IFERROR(VLOOKUP(A316,#REF!,42,0),"--")</f>
        <v>--</v>
      </c>
      <c r="O316" s="4" t="str">
        <f>IFERROR(VLOOKUP(A316,#REF!,41,0),"--")</f>
        <v>--</v>
      </c>
      <c r="P316" s="4" t="str">
        <f>IFERROR(VLOOKUP(A316,#REF!,42,0),"--")</f>
        <v>--</v>
      </c>
      <c r="Q316" s="4" t="str">
        <f>IFERROR(VLOOKUP(A316,#REF!,41,0),"--")</f>
        <v>--</v>
      </c>
      <c r="R316" s="4" t="str">
        <f>IFERROR(VLOOKUP(A316,#REF!,42,0),"--")</f>
        <v>--</v>
      </c>
      <c r="S316" s="4" t="str">
        <f>IFERROR(VLOOKUP(A316,#REF!,41,0),"--")</f>
        <v>--</v>
      </c>
      <c r="T316" s="4" t="str">
        <f>IFERROR(VLOOKUP(A316,#REF!,42,0),"--")</f>
        <v>--</v>
      </c>
      <c r="U316" s="4" t="str">
        <f>IFERROR(VLOOKUP(A316,#REF!,41,0),"--")</f>
        <v>--</v>
      </c>
      <c r="V316" s="4" t="str">
        <f>IFERROR(VLOOKUP(A316,#REF!,42,0),"--")</f>
        <v>--</v>
      </c>
      <c r="W316" s="4" t="str">
        <f>IFERROR(VLOOKUP(A316,#REF!,41,0),"--")</f>
        <v>--</v>
      </c>
      <c r="X316" s="4" t="str">
        <f>IFERROR(VLOOKUP(A316,#REF!,42,0),"--")</f>
        <v>--</v>
      </c>
      <c r="Y316" s="4" t="str">
        <f>IFERROR(VLOOKUP(A316,#REF!,41,0),"--")</f>
        <v>--</v>
      </c>
      <c r="Z316" s="4" t="str">
        <f>IFERROR(VLOOKUP(A316,#REF!,42,0),"--")</f>
        <v>--</v>
      </c>
      <c r="AA316" s="4">
        <f t="shared" si="12"/>
        <v>0</v>
      </c>
      <c r="AB316" s="4">
        <f t="shared" si="13"/>
        <v>0</v>
      </c>
      <c r="AC316" s="8" t="str">
        <f>IFERROR(VLOOKUP(A316,January!$A:$AR,44,0),"--")</f>
        <v>--</v>
      </c>
      <c r="AD316" s="8" t="str">
        <f>IFERROR(VLOOKUP(A316,#REF!,44,0),"--")</f>
        <v>--</v>
      </c>
      <c r="AE316" s="8" t="str">
        <f>IFERROR(VLOOKUP(A316,#REF!,44,0),"--")</f>
        <v>--</v>
      </c>
      <c r="AF316" s="8" t="str">
        <f>IFERROR(VLOOKUP(A316,#REF!,44,0),"--")</f>
        <v>--</v>
      </c>
      <c r="AG316" s="8" t="str">
        <f>IFERROR(VLOOKUP(A316,#REF!,44,0),"--")</f>
        <v>--</v>
      </c>
      <c r="AH316" s="8" t="str">
        <f>IFERROR(VLOOKUP(A316,#REF!,44,0),"--")</f>
        <v>--</v>
      </c>
      <c r="AI316" s="8" t="str">
        <f>IFERROR(VLOOKUP(A316,#REF!,44,0),"--")</f>
        <v>--</v>
      </c>
      <c r="AJ316" s="8" t="str">
        <f>IFERROR(VLOOKUP(A316,#REF!,44,0),"--")</f>
        <v>--</v>
      </c>
      <c r="AK316" s="8" t="str">
        <f>IFERROR(VLOOKUP(A316,#REF!,44,0),"--")</f>
        <v>--</v>
      </c>
      <c r="AL316" s="8" t="str">
        <f>IFERROR(VLOOKUP(A316,#REF!,44,0),"--")</f>
        <v>--</v>
      </c>
      <c r="AM316" s="8" t="str">
        <f>IFERROR(VLOOKUP(A316,#REF!,44,0),"--")</f>
        <v>--</v>
      </c>
      <c r="AN316" s="8" t="str">
        <f>IFERROR(VLOOKUP(A316,#REF!,44,0),"--")</f>
        <v>--</v>
      </c>
      <c r="AO316" s="8">
        <f t="shared" si="14"/>
        <v>0</v>
      </c>
    </row>
    <row r="317" spans="1:41" x14ac:dyDescent="0.2">
      <c r="A317" s="4" t="s">
        <v>325</v>
      </c>
      <c r="B317" s="4" t="str">
        <f>IFERROR(VLOOKUP(A317,'Validation List'!$A:$O,10,0),"--")</f>
        <v>--</v>
      </c>
      <c r="C317" s="4" t="str">
        <f>IFERROR(VLOOKUP(A317,January!$A:$AS,41,0),"--")</f>
        <v>--</v>
      </c>
      <c r="D317" s="4" t="str">
        <f>IFERROR(VLOOKUP(A317,January!$A:$AS,42,0),"--")</f>
        <v>--</v>
      </c>
      <c r="E317" s="4" t="str">
        <f>IFERROR(VLOOKUP(A317,#REF!,41,0),"--")</f>
        <v>--</v>
      </c>
      <c r="F317" s="4" t="str">
        <f>IFERROR(VLOOKUP(A317,#REF!,42,0),"--")</f>
        <v>--</v>
      </c>
      <c r="G317" s="4" t="str">
        <f>IFERROR(VLOOKUP(A317,#REF!,41,0),"--")</f>
        <v>--</v>
      </c>
      <c r="H317" s="4" t="str">
        <f>IFERROR(VLOOKUP(A317,#REF!,42,0),"--")</f>
        <v>--</v>
      </c>
      <c r="I317" s="4" t="str">
        <f>IFERROR(VLOOKUP(A317,#REF!,41,0),"--")</f>
        <v>--</v>
      </c>
      <c r="J317" s="4" t="str">
        <f>IFERROR(VLOOKUP(A317,#REF!,42,0),"--")</f>
        <v>--</v>
      </c>
      <c r="K317" s="4" t="str">
        <f>IFERROR(VLOOKUP(A317,#REF!,41,0),"--")</f>
        <v>--</v>
      </c>
      <c r="L317" s="4" t="str">
        <f>IFERROR(VLOOKUP(A317,#REF!,42,0),"--")</f>
        <v>--</v>
      </c>
      <c r="M317" s="4" t="str">
        <f>IFERROR(VLOOKUP(A317,#REF!,41,0),"--")</f>
        <v>--</v>
      </c>
      <c r="N317" s="4" t="str">
        <f>IFERROR(VLOOKUP(A317,#REF!,42,0),"--")</f>
        <v>--</v>
      </c>
      <c r="O317" s="4" t="str">
        <f>IFERROR(VLOOKUP(A317,#REF!,41,0),"--")</f>
        <v>--</v>
      </c>
      <c r="P317" s="4" t="str">
        <f>IFERROR(VLOOKUP(A317,#REF!,42,0),"--")</f>
        <v>--</v>
      </c>
      <c r="Q317" s="4" t="str">
        <f>IFERROR(VLOOKUP(A317,#REF!,41,0),"--")</f>
        <v>--</v>
      </c>
      <c r="R317" s="4" t="str">
        <f>IFERROR(VLOOKUP(A317,#REF!,42,0),"--")</f>
        <v>--</v>
      </c>
      <c r="S317" s="4" t="str">
        <f>IFERROR(VLOOKUP(A317,#REF!,41,0),"--")</f>
        <v>--</v>
      </c>
      <c r="T317" s="4" t="str">
        <f>IFERROR(VLOOKUP(A317,#REF!,42,0),"--")</f>
        <v>--</v>
      </c>
      <c r="U317" s="4" t="str">
        <f>IFERROR(VLOOKUP(A317,#REF!,41,0),"--")</f>
        <v>--</v>
      </c>
      <c r="V317" s="4" t="str">
        <f>IFERROR(VLOOKUP(A317,#REF!,42,0),"--")</f>
        <v>--</v>
      </c>
      <c r="W317" s="4" t="str">
        <f>IFERROR(VLOOKUP(A317,#REF!,41,0),"--")</f>
        <v>--</v>
      </c>
      <c r="X317" s="4" t="str">
        <f>IFERROR(VLOOKUP(A317,#REF!,42,0),"--")</f>
        <v>--</v>
      </c>
      <c r="Y317" s="4" t="str">
        <f>IFERROR(VLOOKUP(A317,#REF!,41,0),"--")</f>
        <v>--</v>
      </c>
      <c r="Z317" s="4" t="str">
        <f>IFERROR(VLOOKUP(A317,#REF!,42,0),"--")</f>
        <v>--</v>
      </c>
      <c r="AA317" s="4">
        <f t="shared" si="12"/>
        <v>0</v>
      </c>
      <c r="AB317" s="4">
        <f t="shared" si="13"/>
        <v>0</v>
      </c>
      <c r="AC317" s="8" t="str">
        <f>IFERROR(VLOOKUP(A317,January!$A:$AR,44,0),"--")</f>
        <v>--</v>
      </c>
      <c r="AD317" s="8" t="str">
        <f>IFERROR(VLOOKUP(A317,#REF!,44,0),"--")</f>
        <v>--</v>
      </c>
      <c r="AE317" s="8" t="str">
        <f>IFERROR(VLOOKUP(A317,#REF!,44,0),"--")</f>
        <v>--</v>
      </c>
      <c r="AF317" s="8" t="str">
        <f>IFERROR(VLOOKUP(A317,#REF!,44,0),"--")</f>
        <v>--</v>
      </c>
      <c r="AG317" s="8" t="str">
        <f>IFERROR(VLOOKUP(A317,#REF!,44,0),"--")</f>
        <v>--</v>
      </c>
      <c r="AH317" s="8" t="str">
        <f>IFERROR(VLOOKUP(A317,#REF!,44,0),"--")</f>
        <v>--</v>
      </c>
      <c r="AI317" s="8" t="str">
        <f>IFERROR(VLOOKUP(A317,#REF!,44,0),"--")</f>
        <v>--</v>
      </c>
      <c r="AJ317" s="8" t="str">
        <f>IFERROR(VLOOKUP(A317,#REF!,44,0),"--")</f>
        <v>--</v>
      </c>
      <c r="AK317" s="8" t="str">
        <f>IFERROR(VLOOKUP(A317,#REF!,44,0),"--")</f>
        <v>--</v>
      </c>
      <c r="AL317" s="8" t="str">
        <f>IFERROR(VLOOKUP(A317,#REF!,44,0),"--")</f>
        <v>--</v>
      </c>
      <c r="AM317" s="8" t="str">
        <f>IFERROR(VLOOKUP(A317,#REF!,44,0),"--")</f>
        <v>--</v>
      </c>
      <c r="AN317" s="8" t="str">
        <f>IFERROR(VLOOKUP(A317,#REF!,44,0),"--")</f>
        <v>--</v>
      </c>
      <c r="AO317" s="8">
        <f t="shared" si="14"/>
        <v>0</v>
      </c>
    </row>
    <row r="318" spans="1:41" x14ac:dyDescent="0.2">
      <c r="A318" s="4" t="s">
        <v>326</v>
      </c>
      <c r="B318" s="4" t="str">
        <f>IFERROR(VLOOKUP(A318,'Validation List'!$A:$O,10,0),"--")</f>
        <v>--</v>
      </c>
      <c r="C318" s="4" t="str">
        <f>IFERROR(VLOOKUP(A318,January!$A:$AS,41,0),"--")</f>
        <v>--</v>
      </c>
      <c r="D318" s="4" t="str">
        <f>IFERROR(VLOOKUP(A318,January!$A:$AS,42,0),"--")</f>
        <v>--</v>
      </c>
      <c r="E318" s="4" t="str">
        <f>IFERROR(VLOOKUP(A318,#REF!,41,0),"--")</f>
        <v>--</v>
      </c>
      <c r="F318" s="4" t="str">
        <f>IFERROR(VLOOKUP(A318,#REF!,42,0),"--")</f>
        <v>--</v>
      </c>
      <c r="G318" s="4" t="str">
        <f>IFERROR(VLOOKUP(A318,#REF!,41,0),"--")</f>
        <v>--</v>
      </c>
      <c r="H318" s="4" t="str">
        <f>IFERROR(VLOOKUP(A318,#REF!,42,0),"--")</f>
        <v>--</v>
      </c>
      <c r="I318" s="4" t="str">
        <f>IFERROR(VLOOKUP(A318,#REF!,41,0),"--")</f>
        <v>--</v>
      </c>
      <c r="J318" s="4" t="str">
        <f>IFERROR(VLOOKUP(A318,#REF!,42,0),"--")</f>
        <v>--</v>
      </c>
      <c r="K318" s="4" t="str">
        <f>IFERROR(VLOOKUP(A318,#REF!,41,0),"--")</f>
        <v>--</v>
      </c>
      <c r="L318" s="4" t="str">
        <f>IFERROR(VLOOKUP(A318,#REF!,42,0),"--")</f>
        <v>--</v>
      </c>
      <c r="M318" s="4" t="str">
        <f>IFERROR(VLOOKUP(A318,#REF!,41,0),"--")</f>
        <v>--</v>
      </c>
      <c r="N318" s="4" t="str">
        <f>IFERROR(VLOOKUP(A318,#REF!,42,0),"--")</f>
        <v>--</v>
      </c>
      <c r="O318" s="4" t="str">
        <f>IFERROR(VLOOKUP(A318,#REF!,41,0),"--")</f>
        <v>--</v>
      </c>
      <c r="P318" s="4" t="str">
        <f>IFERROR(VLOOKUP(A318,#REF!,42,0),"--")</f>
        <v>--</v>
      </c>
      <c r="Q318" s="4" t="str">
        <f>IFERROR(VLOOKUP(A318,#REF!,41,0),"--")</f>
        <v>--</v>
      </c>
      <c r="R318" s="4" t="str">
        <f>IFERROR(VLOOKUP(A318,#REF!,42,0),"--")</f>
        <v>--</v>
      </c>
      <c r="S318" s="4" t="str">
        <f>IFERROR(VLOOKUP(A318,#REF!,41,0),"--")</f>
        <v>--</v>
      </c>
      <c r="T318" s="4" t="str">
        <f>IFERROR(VLOOKUP(A318,#REF!,42,0),"--")</f>
        <v>--</v>
      </c>
      <c r="U318" s="4" t="str">
        <f>IFERROR(VLOOKUP(A318,#REF!,41,0),"--")</f>
        <v>--</v>
      </c>
      <c r="V318" s="4" t="str">
        <f>IFERROR(VLOOKUP(A318,#REF!,42,0),"--")</f>
        <v>--</v>
      </c>
      <c r="W318" s="4" t="str">
        <f>IFERROR(VLOOKUP(A318,#REF!,41,0),"--")</f>
        <v>--</v>
      </c>
      <c r="X318" s="4" t="str">
        <f>IFERROR(VLOOKUP(A318,#REF!,42,0),"--")</f>
        <v>--</v>
      </c>
      <c r="Y318" s="4" t="str">
        <f>IFERROR(VLOOKUP(A318,#REF!,41,0),"--")</f>
        <v>--</v>
      </c>
      <c r="Z318" s="4" t="str">
        <f>IFERROR(VLOOKUP(A318,#REF!,42,0),"--")</f>
        <v>--</v>
      </c>
      <c r="AA318" s="4">
        <f t="shared" si="12"/>
        <v>0</v>
      </c>
      <c r="AB318" s="4">
        <f t="shared" si="13"/>
        <v>0</v>
      </c>
      <c r="AC318" s="8" t="str">
        <f>IFERROR(VLOOKUP(A318,January!$A:$AR,44,0),"--")</f>
        <v>--</v>
      </c>
      <c r="AD318" s="8" t="str">
        <f>IFERROR(VLOOKUP(A318,#REF!,44,0),"--")</f>
        <v>--</v>
      </c>
      <c r="AE318" s="8" t="str">
        <f>IFERROR(VLOOKUP(A318,#REF!,44,0),"--")</f>
        <v>--</v>
      </c>
      <c r="AF318" s="8" t="str">
        <f>IFERROR(VLOOKUP(A318,#REF!,44,0),"--")</f>
        <v>--</v>
      </c>
      <c r="AG318" s="8" t="str">
        <f>IFERROR(VLOOKUP(A318,#REF!,44,0),"--")</f>
        <v>--</v>
      </c>
      <c r="AH318" s="8" t="str">
        <f>IFERROR(VLOOKUP(A318,#REF!,44,0),"--")</f>
        <v>--</v>
      </c>
      <c r="AI318" s="8" t="str">
        <f>IFERROR(VLOOKUP(A318,#REF!,44,0),"--")</f>
        <v>--</v>
      </c>
      <c r="AJ318" s="8" t="str">
        <f>IFERROR(VLOOKUP(A318,#REF!,44,0),"--")</f>
        <v>--</v>
      </c>
      <c r="AK318" s="8" t="str">
        <f>IFERROR(VLOOKUP(A318,#REF!,44,0),"--")</f>
        <v>--</v>
      </c>
      <c r="AL318" s="8" t="str">
        <f>IFERROR(VLOOKUP(A318,#REF!,44,0),"--")</f>
        <v>--</v>
      </c>
      <c r="AM318" s="8" t="str">
        <f>IFERROR(VLOOKUP(A318,#REF!,44,0),"--")</f>
        <v>--</v>
      </c>
      <c r="AN318" s="8" t="str">
        <f>IFERROR(VLOOKUP(A318,#REF!,44,0),"--")</f>
        <v>--</v>
      </c>
      <c r="AO318" s="8">
        <f t="shared" si="14"/>
        <v>0</v>
      </c>
    </row>
    <row r="319" spans="1:41" x14ac:dyDescent="0.2">
      <c r="A319" s="4" t="s">
        <v>327</v>
      </c>
      <c r="B319" s="4" t="str">
        <f>IFERROR(VLOOKUP(A319,'Validation List'!$A:$O,10,0),"--")</f>
        <v>--</v>
      </c>
      <c r="C319" s="4" t="str">
        <f>IFERROR(VLOOKUP(A319,January!$A:$AS,41,0),"--")</f>
        <v>--</v>
      </c>
      <c r="D319" s="4" t="str">
        <f>IFERROR(VLOOKUP(A319,January!$A:$AS,42,0),"--")</f>
        <v>--</v>
      </c>
      <c r="E319" s="4" t="str">
        <f>IFERROR(VLOOKUP(A319,#REF!,41,0),"--")</f>
        <v>--</v>
      </c>
      <c r="F319" s="4" t="str">
        <f>IFERROR(VLOOKUP(A319,#REF!,42,0),"--")</f>
        <v>--</v>
      </c>
      <c r="G319" s="4" t="str">
        <f>IFERROR(VLOOKUP(A319,#REF!,41,0),"--")</f>
        <v>--</v>
      </c>
      <c r="H319" s="4" t="str">
        <f>IFERROR(VLOOKUP(A319,#REF!,42,0),"--")</f>
        <v>--</v>
      </c>
      <c r="I319" s="4" t="str">
        <f>IFERROR(VLOOKUP(A319,#REF!,41,0),"--")</f>
        <v>--</v>
      </c>
      <c r="J319" s="4" t="str">
        <f>IFERROR(VLOOKUP(A319,#REF!,42,0),"--")</f>
        <v>--</v>
      </c>
      <c r="K319" s="4" t="str">
        <f>IFERROR(VLOOKUP(A319,#REF!,41,0),"--")</f>
        <v>--</v>
      </c>
      <c r="L319" s="4" t="str">
        <f>IFERROR(VLOOKUP(A319,#REF!,42,0),"--")</f>
        <v>--</v>
      </c>
      <c r="M319" s="4" t="str">
        <f>IFERROR(VLOOKUP(A319,#REF!,41,0),"--")</f>
        <v>--</v>
      </c>
      <c r="N319" s="4" t="str">
        <f>IFERROR(VLOOKUP(A319,#REF!,42,0),"--")</f>
        <v>--</v>
      </c>
      <c r="O319" s="4" t="str">
        <f>IFERROR(VLOOKUP(A319,#REF!,41,0),"--")</f>
        <v>--</v>
      </c>
      <c r="P319" s="4" t="str">
        <f>IFERROR(VLOOKUP(A319,#REF!,42,0),"--")</f>
        <v>--</v>
      </c>
      <c r="Q319" s="4" t="str">
        <f>IFERROR(VLOOKUP(A319,#REF!,41,0),"--")</f>
        <v>--</v>
      </c>
      <c r="R319" s="4" t="str">
        <f>IFERROR(VLOOKUP(A319,#REF!,42,0),"--")</f>
        <v>--</v>
      </c>
      <c r="S319" s="4" t="str">
        <f>IFERROR(VLOOKUP(A319,#REF!,41,0),"--")</f>
        <v>--</v>
      </c>
      <c r="T319" s="4" t="str">
        <f>IFERROR(VLOOKUP(A319,#REF!,42,0),"--")</f>
        <v>--</v>
      </c>
      <c r="U319" s="4" t="str">
        <f>IFERROR(VLOOKUP(A319,#REF!,41,0),"--")</f>
        <v>--</v>
      </c>
      <c r="V319" s="4" t="str">
        <f>IFERROR(VLOOKUP(A319,#REF!,42,0),"--")</f>
        <v>--</v>
      </c>
      <c r="W319" s="4" t="str">
        <f>IFERROR(VLOOKUP(A319,#REF!,41,0),"--")</f>
        <v>--</v>
      </c>
      <c r="X319" s="4" t="str">
        <f>IFERROR(VLOOKUP(A319,#REF!,42,0),"--")</f>
        <v>--</v>
      </c>
      <c r="Y319" s="4" t="str">
        <f>IFERROR(VLOOKUP(A319,#REF!,41,0),"--")</f>
        <v>--</v>
      </c>
      <c r="Z319" s="4" t="str">
        <f>IFERROR(VLOOKUP(A319,#REF!,42,0),"--")</f>
        <v>--</v>
      </c>
      <c r="AA319" s="4">
        <f t="shared" si="12"/>
        <v>0</v>
      </c>
      <c r="AB319" s="4">
        <f t="shared" si="13"/>
        <v>0</v>
      </c>
      <c r="AC319" s="8" t="str">
        <f>IFERROR(VLOOKUP(A319,January!$A:$AR,44,0),"--")</f>
        <v>--</v>
      </c>
      <c r="AD319" s="8" t="str">
        <f>IFERROR(VLOOKUP(A319,#REF!,44,0),"--")</f>
        <v>--</v>
      </c>
      <c r="AE319" s="8" t="str">
        <f>IFERROR(VLOOKUP(A319,#REF!,44,0),"--")</f>
        <v>--</v>
      </c>
      <c r="AF319" s="8" t="str">
        <f>IFERROR(VLOOKUP(A319,#REF!,44,0),"--")</f>
        <v>--</v>
      </c>
      <c r="AG319" s="8" t="str">
        <f>IFERROR(VLOOKUP(A319,#REF!,44,0),"--")</f>
        <v>--</v>
      </c>
      <c r="AH319" s="8" t="str">
        <f>IFERROR(VLOOKUP(A319,#REF!,44,0),"--")</f>
        <v>--</v>
      </c>
      <c r="AI319" s="8" t="str">
        <f>IFERROR(VLOOKUP(A319,#REF!,44,0),"--")</f>
        <v>--</v>
      </c>
      <c r="AJ319" s="8" t="str">
        <f>IFERROR(VLOOKUP(A319,#REF!,44,0),"--")</f>
        <v>--</v>
      </c>
      <c r="AK319" s="8" t="str">
        <f>IFERROR(VLOOKUP(A319,#REF!,44,0),"--")</f>
        <v>--</v>
      </c>
      <c r="AL319" s="8" t="str">
        <f>IFERROR(VLOOKUP(A319,#REF!,44,0),"--")</f>
        <v>--</v>
      </c>
      <c r="AM319" s="8" t="str">
        <f>IFERROR(VLOOKUP(A319,#REF!,44,0),"--")</f>
        <v>--</v>
      </c>
      <c r="AN319" s="8" t="str">
        <f>IFERROR(VLOOKUP(A319,#REF!,44,0),"--")</f>
        <v>--</v>
      </c>
      <c r="AO319" s="8">
        <f t="shared" si="14"/>
        <v>0</v>
      </c>
    </row>
    <row r="320" spans="1:41" x14ac:dyDescent="0.2">
      <c r="A320" s="4" t="s">
        <v>328</v>
      </c>
      <c r="B320" s="4" t="str">
        <f>IFERROR(VLOOKUP(A320,'Validation List'!$A:$O,10,0),"--")</f>
        <v>--</v>
      </c>
      <c r="C320" s="4" t="str">
        <f>IFERROR(VLOOKUP(A320,January!$A:$AS,41,0),"--")</f>
        <v>--</v>
      </c>
      <c r="D320" s="4" t="str">
        <f>IFERROR(VLOOKUP(A320,January!$A:$AS,42,0),"--")</f>
        <v>--</v>
      </c>
      <c r="E320" s="4" t="str">
        <f>IFERROR(VLOOKUP(A320,#REF!,41,0),"--")</f>
        <v>--</v>
      </c>
      <c r="F320" s="4" t="str">
        <f>IFERROR(VLOOKUP(A320,#REF!,42,0),"--")</f>
        <v>--</v>
      </c>
      <c r="G320" s="4" t="str">
        <f>IFERROR(VLOOKUP(A320,#REF!,41,0),"--")</f>
        <v>--</v>
      </c>
      <c r="H320" s="4" t="str">
        <f>IFERROR(VLOOKUP(A320,#REF!,42,0),"--")</f>
        <v>--</v>
      </c>
      <c r="I320" s="4" t="str">
        <f>IFERROR(VLOOKUP(A320,#REF!,41,0),"--")</f>
        <v>--</v>
      </c>
      <c r="J320" s="4" t="str">
        <f>IFERROR(VLOOKUP(A320,#REF!,42,0),"--")</f>
        <v>--</v>
      </c>
      <c r="K320" s="4" t="str">
        <f>IFERROR(VLOOKUP(A320,#REF!,41,0),"--")</f>
        <v>--</v>
      </c>
      <c r="L320" s="4" t="str">
        <f>IFERROR(VLOOKUP(A320,#REF!,42,0),"--")</f>
        <v>--</v>
      </c>
      <c r="M320" s="4" t="str">
        <f>IFERROR(VLOOKUP(A320,#REF!,41,0),"--")</f>
        <v>--</v>
      </c>
      <c r="N320" s="4" t="str">
        <f>IFERROR(VLOOKUP(A320,#REF!,42,0),"--")</f>
        <v>--</v>
      </c>
      <c r="O320" s="4" t="str">
        <f>IFERROR(VLOOKUP(A320,#REF!,41,0),"--")</f>
        <v>--</v>
      </c>
      <c r="P320" s="4" t="str">
        <f>IFERROR(VLOOKUP(A320,#REF!,42,0),"--")</f>
        <v>--</v>
      </c>
      <c r="Q320" s="4" t="str">
        <f>IFERROR(VLOOKUP(A320,#REF!,41,0),"--")</f>
        <v>--</v>
      </c>
      <c r="R320" s="4" t="str">
        <f>IFERROR(VLOOKUP(A320,#REF!,42,0),"--")</f>
        <v>--</v>
      </c>
      <c r="S320" s="4" t="str">
        <f>IFERROR(VLOOKUP(A320,#REF!,41,0),"--")</f>
        <v>--</v>
      </c>
      <c r="T320" s="4" t="str">
        <f>IFERROR(VLOOKUP(A320,#REF!,42,0),"--")</f>
        <v>--</v>
      </c>
      <c r="U320" s="4" t="str">
        <f>IFERROR(VLOOKUP(A320,#REF!,41,0),"--")</f>
        <v>--</v>
      </c>
      <c r="V320" s="4" t="str">
        <f>IFERROR(VLOOKUP(A320,#REF!,42,0),"--")</f>
        <v>--</v>
      </c>
      <c r="W320" s="4" t="str">
        <f>IFERROR(VLOOKUP(A320,#REF!,41,0),"--")</f>
        <v>--</v>
      </c>
      <c r="X320" s="4" t="str">
        <f>IFERROR(VLOOKUP(A320,#REF!,42,0),"--")</f>
        <v>--</v>
      </c>
      <c r="Y320" s="4" t="str">
        <f>IFERROR(VLOOKUP(A320,#REF!,41,0),"--")</f>
        <v>--</v>
      </c>
      <c r="Z320" s="4" t="str">
        <f>IFERROR(VLOOKUP(A320,#REF!,42,0),"--")</f>
        <v>--</v>
      </c>
      <c r="AA320" s="4">
        <f t="shared" si="12"/>
        <v>0</v>
      </c>
      <c r="AB320" s="4">
        <f t="shared" si="13"/>
        <v>0</v>
      </c>
      <c r="AC320" s="8" t="str">
        <f>IFERROR(VLOOKUP(A320,January!$A:$AR,44,0),"--")</f>
        <v>--</v>
      </c>
      <c r="AD320" s="8" t="str">
        <f>IFERROR(VLOOKUP(A320,#REF!,44,0),"--")</f>
        <v>--</v>
      </c>
      <c r="AE320" s="8" t="str">
        <f>IFERROR(VLOOKUP(A320,#REF!,44,0),"--")</f>
        <v>--</v>
      </c>
      <c r="AF320" s="8" t="str">
        <f>IFERROR(VLOOKUP(A320,#REF!,44,0),"--")</f>
        <v>--</v>
      </c>
      <c r="AG320" s="8" t="str">
        <f>IFERROR(VLOOKUP(A320,#REF!,44,0),"--")</f>
        <v>--</v>
      </c>
      <c r="AH320" s="8" t="str">
        <f>IFERROR(VLOOKUP(A320,#REF!,44,0),"--")</f>
        <v>--</v>
      </c>
      <c r="AI320" s="8" t="str">
        <f>IFERROR(VLOOKUP(A320,#REF!,44,0),"--")</f>
        <v>--</v>
      </c>
      <c r="AJ320" s="8" t="str">
        <f>IFERROR(VLOOKUP(A320,#REF!,44,0),"--")</f>
        <v>--</v>
      </c>
      <c r="AK320" s="8" t="str">
        <f>IFERROR(VLOOKUP(A320,#REF!,44,0),"--")</f>
        <v>--</v>
      </c>
      <c r="AL320" s="8" t="str">
        <f>IFERROR(VLOOKUP(A320,#REF!,44,0),"--")</f>
        <v>--</v>
      </c>
      <c r="AM320" s="8" t="str">
        <f>IFERROR(VLOOKUP(A320,#REF!,44,0),"--")</f>
        <v>--</v>
      </c>
      <c r="AN320" s="8" t="str">
        <f>IFERROR(VLOOKUP(A320,#REF!,44,0),"--")</f>
        <v>--</v>
      </c>
      <c r="AO320" s="8">
        <f t="shared" si="14"/>
        <v>0</v>
      </c>
    </row>
    <row r="321" spans="1:41" x14ac:dyDescent="0.2">
      <c r="A321" s="4" t="s">
        <v>329</v>
      </c>
      <c r="B321" s="4" t="str">
        <f>IFERROR(VLOOKUP(A321,'Validation List'!$A:$O,10,0),"--")</f>
        <v>--</v>
      </c>
      <c r="C321" s="4" t="str">
        <f>IFERROR(VLOOKUP(A321,January!$A:$AS,41,0),"--")</f>
        <v>--</v>
      </c>
      <c r="D321" s="4" t="str">
        <f>IFERROR(VLOOKUP(A321,January!$A:$AS,42,0),"--")</f>
        <v>--</v>
      </c>
      <c r="E321" s="4" t="str">
        <f>IFERROR(VLOOKUP(A321,#REF!,41,0),"--")</f>
        <v>--</v>
      </c>
      <c r="F321" s="4" t="str">
        <f>IFERROR(VLOOKUP(A321,#REF!,42,0),"--")</f>
        <v>--</v>
      </c>
      <c r="G321" s="4" t="str">
        <f>IFERROR(VLOOKUP(A321,#REF!,41,0),"--")</f>
        <v>--</v>
      </c>
      <c r="H321" s="4" t="str">
        <f>IFERROR(VLOOKUP(A321,#REF!,42,0),"--")</f>
        <v>--</v>
      </c>
      <c r="I321" s="4" t="str">
        <f>IFERROR(VLOOKUP(A321,#REF!,41,0),"--")</f>
        <v>--</v>
      </c>
      <c r="J321" s="4" t="str">
        <f>IFERROR(VLOOKUP(A321,#REF!,42,0),"--")</f>
        <v>--</v>
      </c>
      <c r="K321" s="4" t="str">
        <f>IFERROR(VLOOKUP(A321,#REF!,41,0),"--")</f>
        <v>--</v>
      </c>
      <c r="L321" s="4" t="str">
        <f>IFERROR(VLOOKUP(A321,#REF!,42,0),"--")</f>
        <v>--</v>
      </c>
      <c r="M321" s="4" t="str">
        <f>IFERROR(VLOOKUP(A321,#REF!,41,0),"--")</f>
        <v>--</v>
      </c>
      <c r="N321" s="4" t="str">
        <f>IFERROR(VLOOKUP(A321,#REF!,42,0),"--")</f>
        <v>--</v>
      </c>
      <c r="O321" s="4" t="str">
        <f>IFERROR(VLOOKUP(A321,#REF!,41,0),"--")</f>
        <v>--</v>
      </c>
      <c r="P321" s="4" t="str">
        <f>IFERROR(VLOOKUP(A321,#REF!,42,0),"--")</f>
        <v>--</v>
      </c>
      <c r="Q321" s="4" t="str">
        <f>IFERROR(VLOOKUP(A321,#REF!,41,0),"--")</f>
        <v>--</v>
      </c>
      <c r="R321" s="4" t="str">
        <f>IFERROR(VLOOKUP(A321,#REF!,42,0),"--")</f>
        <v>--</v>
      </c>
      <c r="S321" s="4" t="str">
        <f>IFERROR(VLOOKUP(A321,#REF!,41,0),"--")</f>
        <v>--</v>
      </c>
      <c r="T321" s="4" t="str">
        <f>IFERROR(VLOOKUP(A321,#REF!,42,0),"--")</f>
        <v>--</v>
      </c>
      <c r="U321" s="4" t="str">
        <f>IFERROR(VLOOKUP(A321,#REF!,41,0),"--")</f>
        <v>--</v>
      </c>
      <c r="V321" s="4" t="str">
        <f>IFERROR(VLOOKUP(A321,#REF!,42,0),"--")</f>
        <v>--</v>
      </c>
      <c r="W321" s="4" t="str">
        <f>IFERROR(VLOOKUP(A321,#REF!,41,0),"--")</f>
        <v>--</v>
      </c>
      <c r="X321" s="4" t="str">
        <f>IFERROR(VLOOKUP(A321,#REF!,42,0),"--")</f>
        <v>--</v>
      </c>
      <c r="Y321" s="4" t="str">
        <f>IFERROR(VLOOKUP(A321,#REF!,41,0),"--")</f>
        <v>--</v>
      </c>
      <c r="Z321" s="4" t="str">
        <f>IFERROR(VLOOKUP(A321,#REF!,42,0),"--")</f>
        <v>--</v>
      </c>
      <c r="AA321" s="4">
        <f t="shared" si="12"/>
        <v>0</v>
      </c>
      <c r="AB321" s="4">
        <f t="shared" si="13"/>
        <v>0</v>
      </c>
      <c r="AC321" s="8" t="str">
        <f>IFERROR(VLOOKUP(A321,January!$A:$AR,44,0),"--")</f>
        <v>--</v>
      </c>
      <c r="AD321" s="8" t="str">
        <f>IFERROR(VLOOKUP(A321,#REF!,44,0),"--")</f>
        <v>--</v>
      </c>
      <c r="AE321" s="8" t="str">
        <f>IFERROR(VLOOKUP(A321,#REF!,44,0),"--")</f>
        <v>--</v>
      </c>
      <c r="AF321" s="8" t="str">
        <f>IFERROR(VLOOKUP(A321,#REF!,44,0),"--")</f>
        <v>--</v>
      </c>
      <c r="AG321" s="8" t="str">
        <f>IFERROR(VLOOKUP(A321,#REF!,44,0),"--")</f>
        <v>--</v>
      </c>
      <c r="AH321" s="8" t="str">
        <f>IFERROR(VLOOKUP(A321,#REF!,44,0),"--")</f>
        <v>--</v>
      </c>
      <c r="AI321" s="8" t="str">
        <f>IFERROR(VLOOKUP(A321,#REF!,44,0),"--")</f>
        <v>--</v>
      </c>
      <c r="AJ321" s="8" t="str">
        <f>IFERROR(VLOOKUP(A321,#REF!,44,0),"--")</f>
        <v>--</v>
      </c>
      <c r="AK321" s="8" t="str">
        <f>IFERROR(VLOOKUP(A321,#REF!,44,0),"--")</f>
        <v>--</v>
      </c>
      <c r="AL321" s="8" t="str">
        <f>IFERROR(VLOOKUP(A321,#REF!,44,0),"--")</f>
        <v>--</v>
      </c>
      <c r="AM321" s="8" t="str">
        <f>IFERROR(VLOOKUP(A321,#REF!,44,0),"--")</f>
        <v>--</v>
      </c>
      <c r="AN321" s="8" t="str">
        <f>IFERROR(VLOOKUP(A321,#REF!,44,0),"--")</f>
        <v>--</v>
      </c>
      <c r="AO321" s="8">
        <f t="shared" si="14"/>
        <v>0</v>
      </c>
    </row>
    <row r="322" spans="1:41" x14ac:dyDescent="0.2">
      <c r="A322" s="4" t="s">
        <v>330</v>
      </c>
      <c r="B322" s="4" t="str">
        <f>IFERROR(VLOOKUP(A322,'Validation List'!$A:$O,10,0),"--")</f>
        <v>--</v>
      </c>
      <c r="C322" s="4" t="str">
        <f>IFERROR(VLOOKUP(A322,January!$A:$AS,41,0),"--")</f>
        <v>--</v>
      </c>
      <c r="D322" s="4" t="str">
        <f>IFERROR(VLOOKUP(A322,January!$A:$AS,42,0),"--")</f>
        <v>--</v>
      </c>
      <c r="E322" s="4" t="str">
        <f>IFERROR(VLOOKUP(A322,#REF!,41,0),"--")</f>
        <v>--</v>
      </c>
      <c r="F322" s="4" t="str">
        <f>IFERROR(VLOOKUP(A322,#REF!,42,0),"--")</f>
        <v>--</v>
      </c>
      <c r="G322" s="4" t="str">
        <f>IFERROR(VLOOKUP(A322,#REF!,41,0),"--")</f>
        <v>--</v>
      </c>
      <c r="H322" s="4" t="str">
        <f>IFERROR(VLOOKUP(A322,#REF!,42,0),"--")</f>
        <v>--</v>
      </c>
      <c r="I322" s="4" t="str">
        <f>IFERROR(VLOOKUP(A322,#REF!,41,0),"--")</f>
        <v>--</v>
      </c>
      <c r="J322" s="4" t="str">
        <f>IFERROR(VLOOKUP(A322,#REF!,42,0),"--")</f>
        <v>--</v>
      </c>
      <c r="K322" s="4" t="str">
        <f>IFERROR(VLOOKUP(A322,#REF!,41,0),"--")</f>
        <v>--</v>
      </c>
      <c r="L322" s="4" t="str">
        <f>IFERROR(VLOOKUP(A322,#REF!,42,0),"--")</f>
        <v>--</v>
      </c>
      <c r="M322" s="4" t="str">
        <f>IFERROR(VLOOKUP(A322,#REF!,41,0),"--")</f>
        <v>--</v>
      </c>
      <c r="N322" s="4" t="str">
        <f>IFERROR(VLOOKUP(A322,#REF!,42,0),"--")</f>
        <v>--</v>
      </c>
      <c r="O322" s="4" t="str">
        <f>IFERROR(VLOOKUP(A322,#REF!,41,0),"--")</f>
        <v>--</v>
      </c>
      <c r="P322" s="4" t="str">
        <f>IFERROR(VLOOKUP(A322,#REF!,42,0),"--")</f>
        <v>--</v>
      </c>
      <c r="Q322" s="4" t="str">
        <f>IFERROR(VLOOKUP(A322,#REF!,41,0),"--")</f>
        <v>--</v>
      </c>
      <c r="R322" s="4" t="str">
        <f>IFERROR(VLOOKUP(A322,#REF!,42,0),"--")</f>
        <v>--</v>
      </c>
      <c r="S322" s="4" t="str">
        <f>IFERROR(VLOOKUP(A322,#REF!,41,0),"--")</f>
        <v>--</v>
      </c>
      <c r="T322" s="4" t="str">
        <f>IFERROR(VLOOKUP(A322,#REF!,42,0),"--")</f>
        <v>--</v>
      </c>
      <c r="U322" s="4" t="str">
        <f>IFERROR(VLOOKUP(A322,#REF!,41,0),"--")</f>
        <v>--</v>
      </c>
      <c r="V322" s="4" t="str">
        <f>IFERROR(VLOOKUP(A322,#REF!,42,0),"--")</f>
        <v>--</v>
      </c>
      <c r="W322" s="4" t="str">
        <f>IFERROR(VLOOKUP(A322,#REF!,41,0),"--")</f>
        <v>--</v>
      </c>
      <c r="X322" s="4" t="str">
        <f>IFERROR(VLOOKUP(A322,#REF!,42,0),"--")</f>
        <v>--</v>
      </c>
      <c r="Y322" s="4" t="str">
        <f>IFERROR(VLOOKUP(A322,#REF!,41,0),"--")</f>
        <v>--</v>
      </c>
      <c r="Z322" s="4" t="str">
        <f>IFERROR(VLOOKUP(A322,#REF!,42,0),"--")</f>
        <v>--</v>
      </c>
      <c r="AA322" s="4">
        <f t="shared" si="12"/>
        <v>0</v>
      </c>
      <c r="AB322" s="4">
        <f t="shared" si="13"/>
        <v>0</v>
      </c>
      <c r="AC322" s="8" t="str">
        <f>IFERROR(VLOOKUP(A322,January!$A:$AR,44,0),"--")</f>
        <v>--</v>
      </c>
      <c r="AD322" s="8" t="str">
        <f>IFERROR(VLOOKUP(A322,#REF!,44,0),"--")</f>
        <v>--</v>
      </c>
      <c r="AE322" s="8" t="str">
        <f>IFERROR(VLOOKUP(A322,#REF!,44,0),"--")</f>
        <v>--</v>
      </c>
      <c r="AF322" s="8" t="str">
        <f>IFERROR(VLOOKUP(A322,#REF!,44,0),"--")</f>
        <v>--</v>
      </c>
      <c r="AG322" s="8" t="str">
        <f>IFERROR(VLOOKUP(A322,#REF!,44,0),"--")</f>
        <v>--</v>
      </c>
      <c r="AH322" s="8" t="str">
        <f>IFERROR(VLOOKUP(A322,#REF!,44,0),"--")</f>
        <v>--</v>
      </c>
      <c r="AI322" s="8" t="str">
        <f>IFERROR(VLOOKUP(A322,#REF!,44,0),"--")</f>
        <v>--</v>
      </c>
      <c r="AJ322" s="8" t="str">
        <f>IFERROR(VLOOKUP(A322,#REF!,44,0),"--")</f>
        <v>--</v>
      </c>
      <c r="AK322" s="8" t="str">
        <f>IFERROR(VLOOKUP(A322,#REF!,44,0),"--")</f>
        <v>--</v>
      </c>
      <c r="AL322" s="8" t="str">
        <f>IFERROR(VLOOKUP(A322,#REF!,44,0),"--")</f>
        <v>--</v>
      </c>
      <c r="AM322" s="8" t="str">
        <f>IFERROR(VLOOKUP(A322,#REF!,44,0),"--")</f>
        <v>--</v>
      </c>
      <c r="AN322" s="8" t="str">
        <f>IFERROR(VLOOKUP(A322,#REF!,44,0),"--")</f>
        <v>--</v>
      </c>
      <c r="AO322" s="8">
        <f t="shared" si="14"/>
        <v>0</v>
      </c>
    </row>
    <row r="323" spans="1:41" x14ac:dyDescent="0.2">
      <c r="A323" s="4" t="s">
        <v>331</v>
      </c>
      <c r="B323" s="4" t="str">
        <f>IFERROR(VLOOKUP(A323,'Validation List'!$A:$O,10,0),"--")</f>
        <v>--</v>
      </c>
      <c r="C323" s="4" t="str">
        <f>IFERROR(VLOOKUP(A323,January!$A:$AS,41,0),"--")</f>
        <v>--</v>
      </c>
      <c r="D323" s="4" t="str">
        <f>IFERROR(VLOOKUP(A323,January!$A:$AS,42,0),"--")</f>
        <v>--</v>
      </c>
      <c r="E323" s="4" t="str">
        <f>IFERROR(VLOOKUP(A323,#REF!,41,0),"--")</f>
        <v>--</v>
      </c>
      <c r="F323" s="4" t="str">
        <f>IFERROR(VLOOKUP(A323,#REF!,42,0),"--")</f>
        <v>--</v>
      </c>
      <c r="G323" s="4" t="str">
        <f>IFERROR(VLOOKUP(A323,#REF!,41,0),"--")</f>
        <v>--</v>
      </c>
      <c r="H323" s="4" t="str">
        <f>IFERROR(VLOOKUP(A323,#REF!,42,0),"--")</f>
        <v>--</v>
      </c>
      <c r="I323" s="4" t="str">
        <f>IFERROR(VLOOKUP(A323,#REF!,41,0),"--")</f>
        <v>--</v>
      </c>
      <c r="J323" s="4" t="str">
        <f>IFERROR(VLOOKUP(A323,#REF!,42,0),"--")</f>
        <v>--</v>
      </c>
      <c r="K323" s="4" t="str">
        <f>IFERROR(VLOOKUP(A323,#REF!,41,0),"--")</f>
        <v>--</v>
      </c>
      <c r="L323" s="4" t="str">
        <f>IFERROR(VLOOKUP(A323,#REF!,42,0),"--")</f>
        <v>--</v>
      </c>
      <c r="M323" s="4" t="str">
        <f>IFERROR(VLOOKUP(A323,#REF!,41,0),"--")</f>
        <v>--</v>
      </c>
      <c r="N323" s="4" t="str">
        <f>IFERROR(VLOOKUP(A323,#REF!,42,0),"--")</f>
        <v>--</v>
      </c>
      <c r="O323" s="4" t="str">
        <f>IFERROR(VLOOKUP(A323,#REF!,41,0),"--")</f>
        <v>--</v>
      </c>
      <c r="P323" s="4" t="str">
        <f>IFERROR(VLOOKUP(A323,#REF!,42,0),"--")</f>
        <v>--</v>
      </c>
      <c r="Q323" s="4" t="str">
        <f>IFERROR(VLOOKUP(A323,#REF!,41,0),"--")</f>
        <v>--</v>
      </c>
      <c r="R323" s="4" t="str">
        <f>IFERROR(VLOOKUP(A323,#REF!,42,0),"--")</f>
        <v>--</v>
      </c>
      <c r="S323" s="4" t="str">
        <f>IFERROR(VLOOKUP(A323,#REF!,41,0),"--")</f>
        <v>--</v>
      </c>
      <c r="T323" s="4" t="str">
        <f>IFERROR(VLOOKUP(A323,#REF!,42,0),"--")</f>
        <v>--</v>
      </c>
      <c r="U323" s="4" t="str">
        <f>IFERROR(VLOOKUP(A323,#REF!,41,0),"--")</f>
        <v>--</v>
      </c>
      <c r="V323" s="4" t="str">
        <f>IFERROR(VLOOKUP(A323,#REF!,42,0),"--")</f>
        <v>--</v>
      </c>
      <c r="W323" s="4" t="str">
        <f>IFERROR(VLOOKUP(A323,#REF!,41,0),"--")</f>
        <v>--</v>
      </c>
      <c r="X323" s="4" t="str">
        <f>IFERROR(VLOOKUP(A323,#REF!,42,0),"--")</f>
        <v>--</v>
      </c>
      <c r="Y323" s="4" t="str">
        <f>IFERROR(VLOOKUP(A323,#REF!,41,0),"--")</f>
        <v>--</v>
      </c>
      <c r="Z323" s="4" t="str">
        <f>IFERROR(VLOOKUP(A323,#REF!,42,0),"--")</f>
        <v>--</v>
      </c>
      <c r="AA323" s="4">
        <f t="shared" si="12"/>
        <v>0</v>
      </c>
      <c r="AB323" s="4">
        <f t="shared" si="13"/>
        <v>0</v>
      </c>
      <c r="AC323" s="8" t="str">
        <f>IFERROR(VLOOKUP(A323,January!$A:$AR,44,0),"--")</f>
        <v>--</v>
      </c>
      <c r="AD323" s="8" t="str">
        <f>IFERROR(VLOOKUP(A323,#REF!,44,0),"--")</f>
        <v>--</v>
      </c>
      <c r="AE323" s="8" t="str">
        <f>IFERROR(VLOOKUP(A323,#REF!,44,0),"--")</f>
        <v>--</v>
      </c>
      <c r="AF323" s="8" t="str">
        <f>IFERROR(VLOOKUP(A323,#REF!,44,0),"--")</f>
        <v>--</v>
      </c>
      <c r="AG323" s="8" t="str">
        <f>IFERROR(VLOOKUP(A323,#REF!,44,0),"--")</f>
        <v>--</v>
      </c>
      <c r="AH323" s="8" t="str">
        <f>IFERROR(VLOOKUP(A323,#REF!,44,0),"--")</f>
        <v>--</v>
      </c>
      <c r="AI323" s="8" t="str">
        <f>IFERROR(VLOOKUP(A323,#REF!,44,0),"--")</f>
        <v>--</v>
      </c>
      <c r="AJ323" s="8" t="str">
        <f>IFERROR(VLOOKUP(A323,#REF!,44,0),"--")</f>
        <v>--</v>
      </c>
      <c r="AK323" s="8" t="str">
        <f>IFERROR(VLOOKUP(A323,#REF!,44,0),"--")</f>
        <v>--</v>
      </c>
      <c r="AL323" s="8" t="str">
        <f>IFERROR(VLOOKUP(A323,#REF!,44,0),"--")</f>
        <v>--</v>
      </c>
      <c r="AM323" s="8" t="str">
        <f>IFERROR(VLOOKUP(A323,#REF!,44,0),"--")</f>
        <v>--</v>
      </c>
      <c r="AN323" s="8" t="str">
        <f>IFERROR(VLOOKUP(A323,#REF!,44,0),"--")</f>
        <v>--</v>
      </c>
      <c r="AO323" s="8">
        <f t="shared" si="14"/>
        <v>0</v>
      </c>
    </row>
    <row r="324" spans="1:41" x14ac:dyDescent="0.2">
      <c r="A324" s="4" t="s">
        <v>332</v>
      </c>
      <c r="B324" s="4">
        <f>IFERROR(VLOOKUP(A324,'Validation List'!$A:$O,10,0),"--")</f>
        <v>0</v>
      </c>
      <c r="C324" s="4" t="str">
        <f>IFERROR(VLOOKUP(A324,January!$A:$AS,41,0),"--")</f>
        <v>--</v>
      </c>
      <c r="D324" s="4" t="str">
        <f>IFERROR(VLOOKUP(A324,January!$A:$AS,42,0),"--")</f>
        <v>--</v>
      </c>
      <c r="E324" s="4" t="str">
        <f>IFERROR(VLOOKUP(A324,#REF!,41,0),"--")</f>
        <v>--</v>
      </c>
      <c r="F324" s="4" t="str">
        <f>IFERROR(VLOOKUP(A324,#REF!,42,0),"--")</f>
        <v>--</v>
      </c>
      <c r="G324" s="4" t="str">
        <f>IFERROR(VLOOKUP(A324,#REF!,41,0),"--")</f>
        <v>--</v>
      </c>
      <c r="H324" s="4" t="str">
        <f>IFERROR(VLOOKUP(A324,#REF!,42,0),"--")</f>
        <v>--</v>
      </c>
      <c r="I324" s="4" t="str">
        <f>IFERROR(VLOOKUP(A324,#REF!,41,0),"--")</f>
        <v>--</v>
      </c>
      <c r="J324" s="4" t="str">
        <f>IFERROR(VLOOKUP(A324,#REF!,42,0),"--")</f>
        <v>--</v>
      </c>
      <c r="K324" s="4" t="str">
        <f>IFERROR(VLOOKUP(A324,#REF!,41,0),"--")</f>
        <v>--</v>
      </c>
      <c r="L324" s="4" t="str">
        <f>IFERROR(VLOOKUP(A324,#REF!,42,0),"--")</f>
        <v>--</v>
      </c>
      <c r="M324" s="4" t="str">
        <f>IFERROR(VLOOKUP(A324,#REF!,41,0),"--")</f>
        <v>--</v>
      </c>
      <c r="N324" s="4" t="str">
        <f>IFERROR(VLOOKUP(A324,#REF!,42,0),"--")</f>
        <v>--</v>
      </c>
      <c r="O324" s="4" t="str">
        <f>IFERROR(VLOOKUP(A324,#REF!,41,0),"--")</f>
        <v>--</v>
      </c>
      <c r="P324" s="4" t="str">
        <f>IFERROR(VLOOKUP(A324,#REF!,42,0),"--")</f>
        <v>--</v>
      </c>
      <c r="Q324" s="4" t="str">
        <f>IFERROR(VLOOKUP(A324,#REF!,41,0),"--")</f>
        <v>--</v>
      </c>
      <c r="R324" s="4" t="str">
        <f>IFERROR(VLOOKUP(A324,#REF!,42,0),"--")</f>
        <v>--</v>
      </c>
      <c r="S324" s="4" t="str">
        <f>IFERROR(VLOOKUP(A324,#REF!,41,0),"--")</f>
        <v>--</v>
      </c>
      <c r="T324" s="4" t="str">
        <f>IFERROR(VLOOKUP(A324,#REF!,42,0),"--")</f>
        <v>--</v>
      </c>
      <c r="U324" s="4" t="str">
        <f>IFERROR(VLOOKUP(A324,#REF!,41,0),"--")</f>
        <v>--</v>
      </c>
      <c r="V324" s="4" t="str">
        <f>IFERROR(VLOOKUP(A324,#REF!,42,0),"--")</f>
        <v>--</v>
      </c>
      <c r="W324" s="4" t="str">
        <f>IFERROR(VLOOKUP(A324,#REF!,41,0),"--")</f>
        <v>--</v>
      </c>
      <c r="X324" s="4" t="str">
        <f>IFERROR(VLOOKUP(A324,#REF!,42,0),"--")</f>
        <v>--</v>
      </c>
      <c r="Y324" s="4" t="str">
        <f>IFERROR(VLOOKUP(A324,#REF!,41,0),"--")</f>
        <v>--</v>
      </c>
      <c r="Z324" s="4" t="str">
        <f>IFERROR(VLOOKUP(A324,#REF!,42,0),"--")</f>
        <v>--</v>
      </c>
      <c r="AA324" s="4">
        <f t="shared" si="12"/>
        <v>0</v>
      </c>
      <c r="AB324" s="4">
        <f t="shared" si="13"/>
        <v>0</v>
      </c>
      <c r="AC324" s="8" t="str">
        <f>IFERROR(VLOOKUP(A324,January!$A:$AR,44,0),"--")</f>
        <v>--</v>
      </c>
      <c r="AD324" s="8" t="str">
        <f>IFERROR(VLOOKUP(A324,#REF!,44,0),"--")</f>
        <v>--</v>
      </c>
      <c r="AE324" s="8" t="str">
        <f>IFERROR(VLOOKUP(A324,#REF!,44,0),"--")</f>
        <v>--</v>
      </c>
      <c r="AF324" s="8" t="str">
        <f>IFERROR(VLOOKUP(A324,#REF!,44,0),"--")</f>
        <v>--</v>
      </c>
      <c r="AG324" s="8" t="str">
        <f>IFERROR(VLOOKUP(A324,#REF!,44,0),"--")</f>
        <v>--</v>
      </c>
      <c r="AH324" s="8" t="str">
        <f>IFERROR(VLOOKUP(A324,#REF!,44,0),"--")</f>
        <v>--</v>
      </c>
      <c r="AI324" s="8" t="str">
        <f>IFERROR(VLOOKUP(A324,#REF!,44,0),"--")</f>
        <v>--</v>
      </c>
      <c r="AJ324" s="8" t="str">
        <f>IFERROR(VLOOKUP(A324,#REF!,44,0),"--")</f>
        <v>--</v>
      </c>
      <c r="AK324" s="8" t="str">
        <f>IFERROR(VLOOKUP(A324,#REF!,44,0),"--")</f>
        <v>--</v>
      </c>
      <c r="AL324" s="8" t="str">
        <f>IFERROR(VLOOKUP(A324,#REF!,44,0),"--")</f>
        <v>--</v>
      </c>
      <c r="AM324" s="8" t="str">
        <f>IFERROR(VLOOKUP(A324,#REF!,44,0),"--")</f>
        <v>--</v>
      </c>
      <c r="AN324" s="8" t="str">
        <f>IFERROR(VLOOKUP(A324,#REF!,44,0),"--")</f>
        <v>--</v>
      </c>
      <c r="AO324" s="8">
        <f t="shared" si="14"/>
        <v>0</v>
      </c>
    </row>
    <row r="325" spans="1:41" x14ac:dyDescent="0.2">
      <c r="A325" s="4" t="s">
        <v>333</v>
      </c>
      <c r="B325" s="4" t="str">
        <f>IFERROR(VLOOKUP(A325,'Validation List'!$A:$O,10,0),"--")</f>
        <v>--</v>
      </c>
      <c r="C325" s="4" t="str">
        <f>IFERROR(VLOOKUP(A325,January!$A:$AS,41,0),"--")</f>
        <v>--</v>
      </c>
      <c r="D325" s="4" t="str">
        <f>IFERROR(VLOOKUP(A325,January!$A:$AS,42,0),"--")</f>
        <v>--</v>
      </c>
      <c r="E325" s="4" t="str">
        <f>IFERROR(VLOOKUP(A325,#REF!,41,0),"--")</f>
        <v>--</v>
      </c>
      <c r="F325" s="4" t="str">
        <f>IFERROR(VLOOKUP(A325,#REF!,42,0),"--")</f>
        <v>--</v>
      </c>
      <c r="G325" s="4" t="str">
        <f>IFERROR(VLOOKUP(A325,#REF!,41,0),"--")</f>
        <v>--</v>
      </c>
      <c r="H325" s="4" t="str">
        <f>IFERROR(VLOOKUP(A325,#REF!,42,0),"--")</f>
        <v>--</v>
      </c>
      <c r="I325" s="4" t="str">
        <f>IFERROR(VLOOKUP(A325,#REF!,41,0),"--")</f>
        <v>--</v>
      </c>
      <c r="J325" s="4" t="str">
        <f>IFERROR(VLOOKUP(A325,#REF!,42,0),"--")</f>
        <v>--</v>
      </c>
      <c r="K325" s="4" t="str">
        <f>IFERROR(VLOOKUP(A325,#REF!,41,0),"--")</f>
        <v>--</v>
      </c>
      <c r="L325" s="4" t="str">
        <f>IFERROR(VLOOKUP(A325,#REF!,42,0),"--")</f>
        <v>--</v>
      </c>
      <c r="M325" s="4" t="str">
        <f>IFERROR(VLOOKUP(A325,#REF!,41,0),"--")</f>
        <v>--</v>
      </c>
      <c r="N325" s="4" t="str">
        <f>IFERROR(VLOOKUP(A325,#REF!,42,0),"--")</f>
        <v>--</v>
      </c>
      <c r="O325" s="4" t="str">
        <f>IFERROR(VLOOKUP(A325,#REF!,41,0),"--")</f>
        <v>--</v>
      </c>
      <c r="P325" s="4" t="str">
        <f>IFERROR(VLOOKUP(A325,#REF!,42,0),"--")</f>
        <v>--</v>
      </c>
      <c r="Q325" s="4" t="str">
        <f>IFERROR(VLOOKUP(A325,#REF!,41,0),"--")</f>
        <v>--</v>
      </c>
      <c r="R325" s="4" t="str">
        <f>IFERROR(VLOOKUP(A325,#REF!,42,0),"--")</f>
        <v>--</v>
      </c>
      <c r="S325" s="4" t="str">
        <f>IFERROR(VLOOKUP(A325,#REF!,41,0),"--")</f>
        <v>--</v>
      </c>
      <c r="T325" s="4" t="str">
        <f>IFERROR(VLOOKUP(A325,#REF!,42,0),"--")</f>
        <v>--</v>
      </c>
      <c r="U325" s="4" t="str">
        <f>IFERROR(VLOOKUP(A325,#REF!,41,0),"--")</f>
        <v>--</v>
      </c>
      <c r="V325" s="4" t="str">
        <f>IFERROR(VLOOKUP(A325,#REF!,42,0),"--")</f>
        <v>--</v>
      </c>
      <c r="W325" s="4" t="str">
        <f>IFERROR(VLOOKUP(A325,#REF!,41,0),"--")</f>
        <v>--</v>
      </c>
      <c r="X325" s="4" t="str">
        <f>IFERROR(VLOOKUP(A325,#REF!,42,0),"--")</f>
        <v>--</v>
      </c>
      <c r="Y325" s="4" t="str">
        <f>IFERROR(VLOOKUP(A325,#REF!,41,0),"--")</f>
        <v>--</v>
      </c>
      <c r="Z325" s="4" t="str">
        <f>IFERROR(VLOOKUP(A325,#REF!,42,0),"--")</f>
        <v>--</v>
      </c>
      <c r="AA325" s="4">
        <f t="shared" si="12"/>
        <v>0</v>
      </c>
      <c r="AB325" s="4">
        <f t="shared" si="13"/>
        <v>0</v>
      </c>
      <c r="AC325" s="8" t="str">
        <f>IFERROR(VLOOKUP(A325,January!$A:$AR,44,0),"--")</f>
        <v>--</v>
      </c>
      <c r="AD325" s="8" t="str">
        <f>IFERROR(VLOOKUP(A325,#REF!,44,0),"--")</f>
        <v>--</v>
      </c>
      <c r="AE325" s="8" t="str">
        <f>IFERROR(VLOOKUP(A325,#REF!,44,0),"--")</f>
        <v>--</v>
      </c>
      <c r="AF325" s="8" t="str">
        <f>IFERROR(VLOOKUP(A325,#REF!,44,0),"--")</f>
        <v>--</v>
      </c>
      <c r="AG325" s="8" t="str">
        <f>IFERROR(VLOOKUP(A325,#REF!,44,0),"--")</f>
        <v>--</v>
      </c>
      <c r="AH325" s="8" t="str">
        <f>IFERROR(VLOOKUP(A325,#REF!,44,0),"--")</f>
        <v>--</v>
      </c>
      <c r="AI325" s="8" t="str">
        <f>IFERROR(VLOOKUP(A325,#REF!,44,0),"--")</f>
        <v>--</v>
      </c>
      <c r="AJ325" s="8" t="str">
        <f>IFERROR(VLOOKUP(A325,#REF!,44,0),"--")</f>
        <v>--</v>
      </c>
      <c r="AK325" s="8" t="str">
        <f>IFERROR(VLOOKUP(A325,#REF!,44,0),"--")</f>
        <v>--</v>
      </c>
      <c r="AL325" s="8" t="str">
        <f>IFERROR(VLOOKUP(A325,#REF!,44,0),"--")</f>
        <v>--</v>
      </c>
      <c r="AM325" s="8" t="str">
        <f>IFERROR(VLOOKUP(A325,#REF!,44,0),"--")</f>
        <v>--</v>
      </c>
      <c r="AN325" s="8" t="str">
        <f>IFERROR(VLOOKUP(A325,#REF!,44,0),"--")</f>
        <v>--</v>
      </c>
      <c r="AO325" s="8">
        <f t="shared" si="14"/>
        <v>0</v>
      </c>
    </row>
    <row r="326" spans="1:41" x14ac:dyDescent="0.2">
      <c r="A326" s="4" t="s">
        <v>334</v>
      </c>
      <c r="B326" s="4" t="str">
        <f>IFERROR(VLOOKUP(A326,'Validation List'!$A:$O,10,0),"--")</f>
        <v>--</v>
      </c>
      <c r="C326" s="4" t="str">
        <f>IFERROR(VLOOKUP(A326,January!$A:$AS,41,0),"--")</f>
        <v>--</v>
      </c>
      <c r="D326" s="4" t="str">
        <f>IFERROR(VLOOKUP(A326,January!$A:$AS,42,0),"--")</f>
        <v>--</v>
      </c>
      <c r="E326" s="4" t="str">
        <f>IFERROR(VLOOKUP(A326,#REF!,41,0),"--")</f>
        <v>--</v>
      </c>
      <c r="F326" s="4" t="str">
        <f>IFERROR(VLOOKUP(A326,#REF!,42,0),"--")</f>
        <v>--</v>
      </c>
      <c r="G326" s="4" t="str">
        <f>IFERROR(VLOOKUP(A326,#REF!,41,0),"--")</f>
        <v>--</v>
      </c>
      <c r="H326" s="4" t="str">
        <f>IFERROR(VLOOKUP(A326,#REF!,42,0),"--")</f>
        <v>--</v>
      </c>
      <c r="I326" s="4" t="str">
        <f>IFERROR(VLOOKUP(A326,#REF!,41,0),"--")</f>
        <v>--</v>
      </c>
      <c r="J326" s="4" t="str">
        <f>IFERROR(VLOOKUP(A326,#REF!,42,0),"--")</f>
        <v>--</v>
      </c>
      <c r="K326" s="4" t="str">
        <f>IFERROR(VLOOKUP(A326,#REF!,41,0),"--")</f>
        <v>--</v>
      </c>
      <c r="L326" s="4" t="str">
        <f>IFERROR(VLOOKUP(A326,#REF!,42,0),"--")</f>
        <v>--</v>
      </c>
      <c r="M326" s="4" t="str">
        <f>IFERROR(VLOOKUP(A326,#REF!,41,0),"--")</f>
        <v>--</v>
      </c>
      <c r="N326" s="4" t="str">
        <f>IFERROR(VLOOKUP(A326,#REF!,42,0),"--")</f>
        <v>--</v>
      </c>
      <c r="O326" s="4" t="str">
        <f>IFERROR(VLOOKUP(A326,#REF!,41,0),"--")</f>
        <v>--</v>
      </c>
      <c r="P326" s="4" t="str">
        <f>IFERROR(VLOOKUP(A326,#REF!,42,0),"--")</f>
        <v>--</v>
      </c>
      <c r="Q326" s="4" t="str">
        <f>IFERROR(VLOOKUP(A326,#REF!,41,0),"--")</f>
        <v>--</v>
      </c>
      <c r="R326" s="4" t="str">
        <f>IFERROR(VLOOKUP(A326,#REF!,42,0),"--")</f>
        <v>--</v>
      </c>
      <c r="S326" s="4" t="str">
        <f>IFERROR(VLOOKUP(A326,#REF!,41,0),"--")</f>
        <v>--</v>
      </c>
      <c r="T326" s="4" t="str">
        <f>IFERROR(VLOOKUP(A326,#REF!,42,0),"--")</f>
        <v>--</v>
      </c>
      <c r="U326" s="4" t="str">
        <f>IFERROR(VLOOKUP(A326,#REF!,41,0),"--")</f>
        <v>--</v>
      </c>
      <c r="V326" s="4" t="str">
        <f>IFERROR(VLOOKUP(A326,#REF!,42,0),"--")</f>
        <v>--</v>
      </c>
      <c r="W326" s="4" t="str">
        <f>IFERROR(VLOOKUP(A326,#REF!,41,0),"--")</f>
        <v>--</v>
      </c>
      <c r="X326" s="4" t="str">
        <f>IFERROR(VLOOKUP(A326,#REF!,42,0),"--")</f>
        <v>--</v>
      </c>
      <c r="Y326" s="4" t="str">
        <f>IFERROR(VLOOKUP(A326,#REF!,41,0),"--")</f>
        <v>--</v>
      </c>
      <c r="Z326" s="4" t="str">
        <f>IFERROR(VLOOKUP(A326,#REF!,42,0),"--")</f>
        <v>--</v>
      </c>
      <c r="AA326" s="4">
        <f t="shared" ref="AA326:AA389" si="15">SUM(C326,E326,G326,I326,K326,M326,O326,Q326,S326,U326,W326,Y326)</f>
        <v>0</v>
      </c>
      <c r="AB326" s="4">
        <f t="shared" ref="AB326:AB389" si="16">SUM(D326,F326,H326,J326,L326,N326,P326,R326,T326,V326,X326,Z326)</f>
        <v>0</v>
      </c>
      <c r="AC326" s="8" t="str">
        <f>IFERROR(VLOOKUP(A326,January!$A:$AR,44,0),"--")</f>
        <v>--</v>
      </c>
      <c r="AD326" s="8" t="str">
        <f>IFERROR(VLOOKUP(A326,#REF!,44,0),"--")</f>
        <v>--</v>
      </c>
      <c r="AE326" s="8" t="str">
        <f>IFERROR(VLOOKUP(A326,#REF!,44,0),"--")</f>
        <v>--</v>
      </c>
      <c r="AF326" s="8" t="str">
        <f>IFERROR(VLOOKUP(A326,#REF!,44,0),"--")</f>
        <v>--</v>
      </c>
      <c r="AG326" s="8" t="str">
        <f>IFERROR(VLOOKUP(A326,#REF!,44,0),"--")</f>
        <v>--</v>
      </c>
      <c r="AH326" s="8" t="str">
        <f>IFERROR(VLOOKUP(A326,#REF!,44,0),"--")</f>
        <v>--</v>
      </c>
      <c r="AI326" s="8" t="str">
        <f>IFERROR(VLOOKUP(A326,#REF!,44,0),"--")</f>
        <v>--</v>
      </c>
      <c r="AJ326" s="8" t="str">
        <f>IFERROR(VLOOKUP(A326,#REF!,44,0),"--")</f>
        <v>--</v>
      </c>
      <c r="AK326" s="8" t="str">
        <f>IFERROR(VLOOKUP(A326,#REF!,44,0),"--")</f>
        <v>--</v>
      </c>
      <c r="AL326" s="8" t="str">
        <f>IFERROR(VLOOKUP(A326,#REF!,44,0),"--")</f>
        <v>--</v>
      </c>
      <c r="AM326" s="8" t="str">
        <f>IFERROR(VLOOKUP(A326,#REF!,44,0),"--")</f>
        <v>--</v>
      </c>
      <c r="AN326" s="8" t="str">
        <f>IFERROR(VLOOKUP(A326,#REF!,44,0),"--")</f>
        <v>--</v>
      </c>
      <c r="AO326" s="8">
        <f t="shared" ref="AO326:AO389" si="17">SUM(AC326:AN326)</f>
        <v>0</v>
      </c>
    </row>
    <row r="327" spans="1:41" x14ac:dyDescent="0.2">
      <c r="A327" s="4" t="s">
        <v>335</v>
      </c>
      <c r="B327" s="4" t="str">
        <f>IFERROR(VLOOKUP(A327,'Validation List'!$A:$O,10,0),"--")</f>
        <v>--</v>
      </c>
      <c r="C327" s="4" t="str">
        <f>IFERROR(VLOOKUP(A327,January!$A:$AS,41,0),"--")</f>
        <v>--</v>
      </c>
      <c r="D327" s="4" t="str">
        <f>IFERROR(VLOOKUP(A327,January!$A:$AS,42,0),"--")</f>
        <v>--</v>
      </c>
      <c r="E327" s="4" t="str">
        <f>IFERROR(VLOOKUP(A327,#REF!,41,0),"--")</f>
        <v>--</v>
      </c>
      <c r="F327" s="4" t="str">
        <f>IFERROR(VLOOKUP(A327,#REF!,42,0),"--")</f>
        <v>--</v>
      </c>
      <c r="G327" s="4" t="str">
        <f>IFERROR(VLOOKUP(A327,#REF!,41,0),"--")</f>
        <v>--</v>
      </c>
      <c r="H327" s="4" t="str">
        <f>IFERROR(VLOOKUP(A327,#REF!,42,0),"--")</f>
        <v>--</v>
      </c>
      <c r="I327" s="4" t="str">
        <f>IFERROR(VLOOKUP(A327,#REF!,41,0),"--")</f>
        <v>--</v>
      </c>
      <c r="J327" s="4" t="str">
        <f>IFERROR(VLOOKUP(A327,#REF!,42,0),"--")</f>
        <v>--</v>
      </c>
      <c r="K327" s="4" t="str">
        <f>IFERROR(VLOOKUP(A327,#REF!,41,0),"--")</f>
        <v>--</v>
      </c>
      <c r="L327" s="4" t="str">
        <f>IFERROR(VLOOKUP(A327,#REF!,42,0),"--")</f>
        <v>--</v>
      </c>
      <c r="M327" s="4" t="str">
        <f>IFERROR(VLOOKUP(A327,#REF!,41,0),"--")</f>
        <v>--</v>
      </c>
      <c r="N327" s="4" t="str">
        <f>IFERROR(VLOOKUP(A327,#REF!,42,0),"--")</f>
        <v>--</v>
      </c>
      <c r="O327" s="4" t="str">
        <f>IFERROR(VLOOKUP(A327,#REF!,41,0),"--")</f>
        <v>--</v>
      </c>
      <c r="P327" s="4" t="str">
        <f>IFERROR(VLOOKUP(A327,#REF!,42,0),"--")</f>
        <v>--</v>
      </c>
      <c r="Q327" s="4" t="str">
        <f>IFERROR(VLOOKUP(A327,#REF!,41,0),"--")</f>
        <v>--</v>
      </c>
      <c r="R327" s="4" t="str">
        <f>IFERROR(VLOOKUP(A327,#REF!,42,0),"--")</f>
        <v>--</v>
      </c>
      <c r="S327" s="4" t="str">
        <f>IFERROR(VLOOKUP(A327,#REF!,41,0),"--")</f>
        <v>--</v>
      </c>
      <c r="T327" s="4" t="str">
        <f>IFERROR(VLOOKUP(A327,#REF!,42,0),"--")</f>
        <v>--</v>
      </c>
      <c r="U327" s="4" t="str">
        <f>IFERROR(VLOOKUP(A327,#REF!,41,0),"--")</f>
        <v>--</v>
      </c>
      <c r="V327" s="4" t="str">
        <f>IFERROR(VLOOKUP(A327,#REF!,42,0),"--")</f>
        <v>--</v>
      </c>
      <c r="W327" s="4" t="str">
        <f>IFERROR(VLOOKUP(A327,#REF!,41,0),"--")</f>
        <v>--</v>
      </c>
      <c r="X327" s="4" t="str">
        <f>IFERROR(VLOOKUP(A327,#REF!,42,0),"--")</f>
        <v>--</v>
      </c>
      <c r="Y327" s="4" t="str">
        <f>IFERROR(VLOOKUP(A327,#REF!,41,0),"--")</f>
        <v>--</v>
      </c>
      <c r="Z327" s="4" t="str">
        <f>IFERROR(VLOOKUP(A327,#REF!,42,0),"--")</f>
        <v>--</v>
      </c>
      <c r="AA327" s="4">
        <f t="shared" si="15"/>
        <v>0</v>
      </c>
      <c r="AB327" s="4">
        <f t="shared" si="16"/>
        <v>0</v>
      </c>
      <c r="AC327" s="8" t="str">
        <f>IFERROR(VLOOKUP(A327,January!$A:$AR,44,0),"--")</f>
        <v>--</v>
      </c>
      <c r="AD327" s="8" t="str">
        <f>IFERROR(VLOOKUP(A327,#REF!,44,0),"--")</f>
        <v>--</v>
      </c>
      <c r="AE327" s="8" t="str">
        <f>IFERROR(VLOOKUP(A327,#REF!,44,0),"--")</f>
        <v>--</v>
      </c>
      <c r="AF327" s="8" t="str">
        <f>IFERROR(VLOOKUP(A327,#REF!,44,0),"--")</f>
        <v>--</v>
      </c>
      <c r="AG327" s="8" t="str">
        <f>IFERROR(VLOOKUP(A327,#REF!,44,0),"--")</f>
        <v>--</v>
      </c>
      <c r="AH327" s="8" t="str">
        <f>IFERROR(VLOOKUP(A327,#REF!,44,0),"--")</f>
        <v>--</v>
      </c>
      <c r="AI327" s="8" t="str">
        <f>IFERROR(VLOOKUP(A327,#REF!,44,0),"--")</f>
        <v>--</v>
      </c>
      <c r="AJ327" s="8" t="str">
        <f>IFERROR(VLOOKUP(A327,#REF!,44,0),"--")</f>
        <v>--</v>
      </c>
      <c r="AK327" s="8" t="str">
        <f>IFERROR(VLOOKUP(A327,#REF!,44,0),"--")</f>
        <v>--</v>
      </c>
      <c r="AL327" s="8" t="str">
        <f>IFERROR(VLOOKUP(A327,#REF!,44,0),"--")</f>
        <v>--</v>
      </c>
      <c r="AM327" s="8" t="str">
        <f>IFERROR(VLOOKUP(A327,#REF!,44,0),"--")</f>
        <v>--</v>
      </c>
      <c r="AN327" s="8" t="str">
        <f>IFERROR(VLOOKUP(A327,#REF!,44,0),"--")</f>
        <v>--</v>
      </c>
      <c r="AO327" s="8">
        <f t="shared" si="17"/>
        <v>0</v>
      </c>
    </row>
    <row r="328" spans="1:41" x14ac:dyDescent="0.2">
      <c r="A328" s="4" t="s">
        <v>336</v>
      </c>
      <c r="B328" s="4" t="str">
        <f>IFERROR(VLOOKUP(A328,'Validation List'!$A:$O,10,0),"--")</f>
        <v>--</v>
      </c>
      <c r="C328" s="4" t="str">
        <f>IFERROR(VLOOKUP(A328,January!$A:$AS,41,0),"--")</f>
        <v>--</v>
      </c>
      <c r="D328" s="4" t="str">
        <f>IFERROR(VLOOKUP(A328,January!$A:$AS,42,0),"--")</f>
        <v>--</v>
      </c>
      <c r="E328" s="4" t="str">
        <f>IFERROR(VLOOKUP(A328,#REF!,41,0),"--")</f>
        <v>--</v>
      </c>
      <c r="F328" s="4" t="str">
        <f>IFERROR(VLOOKUP(A328,#REF!,42,0),"--")</f>
        <v>--</v>
      </c>
      <c r="G328" s="4" t="str">
        <f>IFERROR(VLOOKUP(A328,#REF!,41,0),"--")</f>
        <v>--</v>
      </c>
      <c r="H328" s="4" t="str">
        <f>IFERROR(VLOOKUP(A328,#REF!,42,0),"--")</f>
        <v>--</v>
      </c>
      <c r="I328" s="4" t="str">
        <f>IFERROR(VLOOKUP(A328,#REF!,41,0),"--")</f>
        <v>--</v>
      </c>
      <c r="J328" s="4" t="str">
        <f>IFERROR(VLOOKUP(A328,#REF!,42,0),"--")</f>
        <v>--</v>
      </c>
      <c r="K328" s="4" t="str">
        <f>IFERROR(VLOOKUP(A328,#REF!,41,0),"--")</f>
        <v>--</v>
      </c>
      <c r="L328" s="4" t="str">
        <f>IFERROR(VLOOKUP(A328,#REF!,42,0),"--")</f>
        <v>--</v>
      </c>
      <c r="M328" s="4" t="str">
        <f>IFERROR(VLOOKUP(A328,#REF!,41,0),"--")</f>
        <v>--</v>
      </c>
      <c r="N328" s="4" t="str">
        <f>IFERROR(VLOOKUP(A328,#REF!,42,0),"--")</f>
        <v>--</v>
      </c>
      <c r="O328" s="4" t="str">
        <f>IFERROR(VLOOKUP(A328,#REF!,41,0),"--")</f>
        <v>--</v>
      </c>
      <c r="P328" s="4" t="str">
        <f>IFERROR(VLOOKUP(A328,#REF!,42,0),"--")</f>
        <v>--</v>
      </c>
      <c r="Q328" s="4" t="str">
        <f>IFERROR(VLOOKUP(A328,#REF!,41,0),"--")</f>
        <v>--</v>
      </c>
      <c r="R328" s="4" t="str">
        <f>IFERROR(VLOOKUP(A328,#REF!,42,0),"--")</f>
        <v>--</v>
      </c>
      <c r="S328" s="4" t="str">
        <f>IFERROR(VLOOKUP(A328,#REF!,41,0),"--")</f>
        <v>--</v>
      </c>
      <c r="T328" s="4" t="str">
        <f>IFERROR(VLOOKUP(A328,#REF!,42,0),"--")</f>
        <v>--</v>
      </c>
      <c r="U328" s="4" t="str">
        <f>IFERROR(VLOOKUP(A328,#REF!,41,0),"--")</f>
        <v>--</v>
      </c>
      <c r="V328" s="4" t="str">
        <f>IFERROR(VLOOKUP(A328,#REF!,42,0),"--")</f>
        <v>--</v>
      </c>
      <c r="W328" s="4" t="str">
        <f>IFERROR(VLOOKUP(A328,#REF!,41,0),"--")</f>
        <v>--</v>
      </c>
      <c r="X328" s="4" t="str">
        <f>IFERROR(VLOOKUP(A328,#REF!,42,0),"--")</f>
        <v>--</v>
      </c>
      <c r="Y328" s="4" t="str">
        <f>IFERROR(VLOOKUP(A328,#REF!,41,0),"--")</f>
        <v>--</v>
      </c>
      <c r="Z328" s="4" t="str">
        <f>IFERROR(VLOOKUP(A328,#REF!,42,0),"--")</f>
        <v>--</v>
      </c>
      <c r="AA328" s="4">
        <f t="shared" si="15"/>
        <v>0</v>
      </c>
      <c r="AB328" s="4">
        <f t="shared" si="16"/>
        <v>0</v>
      </c>
      <c r="AC328" s="8" t="str">
        <f>IFERROR(VLOOKUP(A328,January!$A:$AR,44,0),"--")</f>
        <v>--</v>
      </c>
      <c r="AD328" s="8" t="str">
        <f>IFERROR(VLOOKUP(A328,#REF!,44,0),"--")</f>
        <v>--</v>
      </c>
      <c r="AE328" s="8" t="str">
        <f>IFERROR(VLOOKUP(A328,#REF!,44,0),"--")</f>
        <v>--</v>
      </c>
      <c r="AF328" s="8" t="str">
        <f>IFERROR(VLOOKUP(A328,#REF!,44,0),"--")</f>
        <v>--</v>
      </c>
      <c r="AG328" s="8" t="str">
        <f>IFERROR(VLOOKUP(A328,#REF!,44,0),"--")</f>
        <v>--</v>
      </c>
      <c r="AH328" s="8" t="str">
        <f>IFERROR(VLOOKUP(A328,#REF!,44,0),"--")</f>
        <v>--</v>
      </c>
      <c r="AI328" s="8" t="str">
        <f>IFERROR(VLOOKUP(A328,#REF!,44,0),"--")</f>
        <v>--</v>
      </c>
      <c r="AJ328" s="8" t="str">
        <f>IFERROR(VLOOKUP(A328,#REF!,44,0),"--")</f>
        <v>--</v>
      </c>
      <c r="AK328" s="8" t="str">
        <f>IFERROR(VLOOKUP(A328,#REF!,44,0),"--")</f>
        <v>--</v>
      </c>
      <c r="AL328" s="8" t="str">
        <f>IFERROR(VLOOKUP(A328,#REF!,44,0),"--")</f>
        <v>--</v>
      </c>
      <c r="AM328" s="8" t="str">
        <f>IFERROR(VLOOKUP(A328,#REF!,44,0),"--")</f>
        <v>--</v>
      </c>
      <c r="AN328" s="8" t="str">
        <f>IFERROR(VLOOKUP(A328,#REF!,44,0),"--")</f>
        <v>--</v>
      </c>
      <c r="AO328" s="8">
        <f t="shared" si="17"/>
        <v>0</v>
      </c>
    </row>
    <row r="329" spans="1:41" x14ac:dyDescent="0.2">
      <c r="A329" s="4" t="s">
        <v>337</v>
      </c>
      <c r="B329" s="4" t="str">
        <f>IFERROR(VLOOKUP(A329,'Validation List'!$A:$O,10,0),"--")</f>
        <v>--</v>
      </c>
      <c r="C329" s="4" t="str">
        <f>IFERROR(VLOOKUP(A329,January!$A:$AS,41,0),"--")</f>
        <v>--</v>
      </c>
      <c r="D329" s="4" t="str">
        <f>IFERROR(VLOOKUP(A329,January!$A:$AS,42,0),"--")</f>
        <v>--</v>
      </c>
      <c r="E329" s="4" t="str">
        <f>IFERROR(VLOOKUP(A329,#REF!,41,0),"--")</f>
        <v>--</v>
      </c>
      <c r="F329" s="4" t="str">
        <f>IFERROR(VLOOKUP(A329,#REF!,42,0),"--")</f>
        <v>--</v>
      </c>
      <c r="G329" s="4" t="str">
        <f>IFERROR(VLOOKUP(A329,#REF!,41,0),"--")</f>
        <v>--</v>
      </c>
      <c r="H329" s="4" t="str">
        <f>IFERROR(VLOOKUP(A329,#REF!,42,0),"--")</f>
        <v>--</v>
      </c>
      <c r="I329" s="4" t="str">
        <f>IFERROR(VLOOKUP(A329,#REF!,41,0),"--")</f>
        <v>--</v>
      </c>
      <c r="J329" s="4" t="str">
        <f>IFERROR(VLOOKUP(A329,#REF!,42,0),"--")</f>
        <v>--</v>
      </c>
      <c r="K329" s="4" t="str">
        <f>IFERROR(VLOOKUP(A329,#REF!,41,0),"--")</f>
        <v>--</v>
      </c>
      <c r="L329" s="4" t="str">
        <f>IFERROR(VLOOKUP(A329,#REF!,42,0),"--")</f>
        <v>--</v>
      </c>
      <c r="M329" s="4" t="str">
        <f>IFERROR(VLOOKUP(A329,#REF!,41,0),"--")</f>
        <v>--</v>
      </c>
      <c r="N329" s="4" t="str">
        <f>IFERROR(VLOOKUP(A329,#REF!,42,0),"--")</f>
        <v>--</v>
      </c>
      <c r="O329" s="4" t="str">
        <f>IFERROR(VLOOKUP(A329,#REF!,41,0),"--")</f>
        <v>--</v>
      </c>
      <c r="P329" s="4" t="str">
        <f>IFERROR(VLOOKUP(A329,#REF!,42,0),"--")</f>
        <v>--</v>
      </c>
      <c r="Q329" s="4" t="str">
        <f>IFERROR(VLOOKUP(A329,#REF!,41,0),"--")</f>
        <v>--</v>
      </c>
      <c r="R329" s="4" t="str">
        <f>IFERROR(VLOOKUP(A329,#REF!,42,0),"--")</f>
        <v>--</v>
      </c>
      <c r="S329" s="4" t="str">
        <f>IFERROR(VLOOKUP(A329,#REF!,41,0),"--")</f>
        <v>--</v>
      </c>
      <c r="T329" s="4" t="str">
        <f>IFERROR(VLOOKUP(A329,#REF!,42,0),"--")</f>
        <v>--</v>
      </c>
      <c r="U329" s="4" t="str">
        <f>IFERROR(VLOOKUP(A329,#REF!,41,0),"--")</f>
        <v>--</v>
      </c>
      <c r="V329" s="4" t="str">
        <f>IFERROR(VLOOKUP(A329,#REF!,42,0),"--")</f>
        <v>--</v>
      </c>
      <c r="W329" s="4" t="str">
        <f>IFERROR(VLOOKUP(A329,#REF!,41,0),"--")</f>
        <v>--</v>
      </c>
      <c r="X329" s="4" t="str">
        <f>IFERROR(VLOOKUP(A329,#REF!,42,0),"--")</f>
        <v>--</v>
      </c>
      <c r="Y329" s="4" t="str">
        <f>IFERROR(VLOOKUP(A329,#REF!,41,0),"--")</f>
        <v>--</v>
      </c>
      <c r="Z329" s="4" t="str">
        <f>IFERROR(VLOOKUP(A329,#REF!,42,0),"--")</f>
        <v>--</v>
      </c>
      <c r="AA329" s="4">
        <f t="shared" si="15"/>
        <v>0</v>
      </c>
      <c r="AB329" s="4">
        <f t="shared" si="16"/>
        <v>0</v>
      </c>
      <c r="AC329" s="8" t="str">
        <f>IFERROR(VLOOKUP(A329,January!$A:$AR,44,0),"--")</f>
        <v>--</v>
      </c>
      <c r="AD329" s="8" t="str">
        <f>IFERROR(VLOOKUP(A329,#REF!,44,0),"--")</f>
        <v>--</v>
      </c>
      <c r="AE329" s="8" t="str">
        <f>IFERROR(VLOOKUP(A329,#REF!,44,0),"--")</f>
        <v>--</v>
      </c>
      <c r="AF329" s="8" t="str">
        <f>IFERROR(VLOOKUP(A329,#REF!,44,0),"--")</f>
        <v>--</v>
      </c>
      <c r="AG329" s="8" t="str">
        <f>IFERROR(VLOOKUP(A329,#REF!,44,0),"--")</f>
        <v>--</v>
      </c>
      <c r="AH329" s="8" t="str">
        <f>IFERROR(VLOOKUP(A329,#REF!,44,0),"--")</f>
        <v>--</v>
      </c>
      <c r="AI329" s="8" t="str">
        <f>IFERROR(VLOOKUP(A329,#REF!,44,0),"--")</f>
        <v>--</v>
      </c>
      <c r="AJ329" s="8" t="str">
        <f>IFERROR(VLOOKUP(A329,#REF!,44,0),"--")</f>
        <v>--</v>
      </c>
      <c r="AK329" s="8" t="str">
        <f>IFERROR(VLOOKUP(A329,#REF!,44,0),"--")</f>
        <v>--</v>
      </c>
      <c r="AL329" s="8" t="str">
        <f>IFERROR(VLOOKUP(A329,#REF!,44,0),"--")</f>
        <v>--</v>
      </c>
      <c r="AM329" s="8" t="str">
        <f>IFERROR(VLOOKUP(A329,#REF!,44,0),"--")</f>
        <v>--</v>
      </c>
      <c r="AN329" s="8" t="str">
        <f>IFERROR(VLOOKUP(A329,#REF!,44,0),"--")</f>
        <v>--</v>
      </c>
      <c r="AO329" s="8">
        <f t="shared" si="17"/>
        <v>0</v>
      </c>
    </row>
    <row r="330" spans="1:41" x14ac:dyDescent="0.2">
      <c r="A330" s="4" t="s">
        <v>338</v>
      </c>
      <c r="B330" s="4" t="str">
        <f>IFERROR(VLOOKUP(A330,'Validation List'!$A:$O,10,0),"--")</f>
        <v>--</v>
      </c>
      <c r="C330" s="4" t="str">
        <f>IFERROR(VLOOKUP(A330,January!$A:$AS,41,0),"--")</f>
        <v>--</v>
      </c>
      <c r="D330" s="4" t="str">
        <f>IFERROR(VLOOKUP(A330,January!$A:$AS,42,0),"--")</f>
        <v>--</v>
      </c>
      <c r="E330" s="4" t="str">
        <f>IFERROR(VLOOKUP(A330,#REF!,41,0),"--")</f>
        <v>--</v>
      </c>
      <c r="F330" s="4" t="str">
        <f>IFERROR(VLOOKUP(A330,#REF!,42,0),"--")</f>
        <v>--</v>
      </c>
      <c r="G330" s="4" t="str">
        <f>IFERROR(VLOOKUP(A330,#REF!,41,0),"--")</f>
        <v>--</v>
      </c>
      <c r="H330" s="4" t="str">
        <f>IFERROR(VLOOKUP(A330,#REF!,42,0),"--")</f>
        <v>--</v>
      </c>
      <c r="I330" s="4" t="str">
        <f>IFERROR(VLOOKUP(A330,#REF!,41,0),"--")</f>
        <v>--</v>
      </c>
      <c r="J330" s="4" t="str">
        <f>IFERROR(VLOOKUP(A330,#REF!,42,0),"--")</f>
        <v>--</v>
      </c>
      <c r="K330" s="4" t="str">
        <f>IFERROR(VLOOKUP(A330,#REF!,41,0),"--")</f>
        <v>--</v>
      </c>
      <c r="L330" s="4" t="str">
        <f>IFERROR(VLOOKUP(A330,#REF!,42,0),"--")</f>
        <v>--</v>
      </c>
      <c r="M330" s="4" t="str">
        <f>IFERROR(VLOOKUP(A330,#REF!,41,0),"--")</f>
        <v>--</v>
      </c>
      <c r="N330" s="4" t="str">
        <f>IFERROR(VLOOKUP(A330,#REF!,42,0),"--")</f>
        <v>--</v>
      </c>
      <c r="O330" s="4" t="str">
        <f>IFERROR(VLOOKUP(A330,#REF!,41,0),"--")</f>
        <v>--</v>
      </c>
      <c r="P330" s="4" t="str">
        <f>IFERROR(VLOOKUP(A330,#REF!,42,0),"--")</f>
        <v>--</v>
      </c>
      <c r="Q330" s="4" t="str">
        <f>IFERROR(VLOOKUP(A330,#REF!,41,0),"--")</f>
        <v>--</v>
      </c>
      <c r="R330" s="4" t="str">
        <f>IFERROR(VLOOKUP(A330,#REF!,42,0),"--")</f>
        <v>--</v>
      </c>
      <c r="S330" s="4" t="str">
        <f>IFERROR(VLOOKUP(A330,#REF!,41,0),"--")</f>
        <v>--</v>
      </c>
      <c r="T330" s="4" t="str">
        <f>IFERROR(VLOOKUP(A330,#REF!,42,0),"--")</f>
        <v>--</v>
      </c>
      <c r="U330" s="4" t="str">
        <f>IFERROR(VLOOKUP(A330,#REF!,41,0),"--")</f>
        <v>--</v>
      </c>
      <c r="V330" s="4" t="str">
        <f>IFERROR(VLOOKUP(A330,#REF!,42,0),"--")</f>
        <v>--</v>
      </c>
      <c r="W330" s="4" t="str">
        <f>IFERROR(VLOOKUP(A330,#REF!,41,0),"--")</f>
        <v>--</v>
      </c>
      <c r="X330" s="4" t="str">
        <f>IFERROR(VLOOKUP(A330,#REF!,42,0),"--")</f>
        <v>--</v>
      </c>
      <c r="Y330" s="4" t="str">
        <f>IFERROR(VLOOKUP(A330,#REF!,41,0),"--")</f>
        <v>--</v>
      </c>
      <c r="Z330" s="4" t="str">
        <f>IFERROR(VLOOKUP(A330,#REF!,42,0),"--")</f>
        <v>--</v>
      </c>
      <c r="AA330" s="4">
        <f t="shared" si="15"/>
        <v>0</v>
      </c>
      <c r="AB330" s="4">
        <f t="shared" si="16"/>
        <v>0</v>
      </c>
      <c r="AC330" s="8" t="str">
        <f>IFERROR(VLOOKUP(A330,January!$A:$AR,44,0),"--")</f>
        <v>--</v>
      </c>
      <c r="AD330" s="8" t="str">
        <f>IFERROR(VLOOKUP(A330,#REF!,44,0),"--")</f>
        <v>--</v>
      </c>
      <c r="AE330" s="8" t="str">
        <f>IFERROR(VLOOKUP(A330,#REF!,44,0),"--")</f>
        <v>--</v>
      </c>
      <c r="AF330" s="8" t="str">
        <f>IFERROR(VLOOKUP(A330,#REF!,44,0),"--")</f>
        <v>--</v>
      </c>
      <c r="AG330" s="8" t="str">
        <f>IFERROR(VLOOKUP(A330,#REF!,44,0),"--")</f>
        <v>--</v>
      </c>
      <c r="AH330" s="8" t="str">
        <f>IFERROR(VLOOKUP(A330,#REF!,44,0),"--")</f>
        <v>--</v>
      </c>
      <c r="AI330" s="8" t="str">
        <f>IFERROR(VLOOKUP(A330,#REF!,44,0),"--")</f>
        <v>--</v>
      </c>
      <c r="AJ330" s="8" t="str">
        <f>IFERROR(VLOOKUP(A330,#REF!,44,0),"--")</f>
        <v>--</v>
      </c>
      <c r="AK330" s="8" t="str">
        <f>IFERROR(VLOOKUP(A330,#REF!,44,0),"--")</f>
        <v>--</v>
      </c>
      <c r="AL330" s="8" t="str">
        <f>IFERROR(VLOOKUP(A330,#REF!,44,0),"--")</f>
        <v>--</v>
      </c>
      <c r="AM330" s="8" t="str">
        <f>IFERROR(VLOOKUP(A330,#REF!,44,0),"--")</f>
        <v>--</v>
      </c>
      <c r="AN330" s="8" t="str">
        <f>IFERROR(VLOOKUP(A330,#REF!,44,0),"--")</f>
        <v>--</v>
      </c>
      <c r="AO330" s="8">
        <f t="shared" si="17"/>
        <v>0</v>
      </c>
    </row>
    <row r="331" spans="1:41" x14ac:dyDescent="0.2">
      <c r="A331" s="4" t="s">
        <v>339</v>
      </c>
      <c r="B331" s="4" t="str">
        <f>IFERROR(VLOOKUP(A331,'Validation List'!$A:$O,10,0),"--")</f>
        <v>--</v>
      </c>
      <c r="C331" s="4" t="str">
        <f>IFERROR(VLOOKUP(A331,January!$A:$AS,41,0),"--")</f>
        <v>--</v>
      </c>
      <c r="D331" s="4" t="str">
        <f>IFERROR(VLOOKUP(A331,January!$A:$AS,42,0),"--")</f>
        <v>--</v>
      </c>
      <c r="E331" s="4" t="str">
        <f>IFERROR(VLOOKUP(A331,#REF!,41,0),"--")</f>
        <v>--</v>
      </c>
      <c r="F331" s="4" t="str">
        <f>IFERROR(VLOOKUP(A331,#REF!,42,0),"--")</f>
        <v>--</v>
      </c>
      <c r="G331" s="4" t="str">
        <f>IFERROR(VLOOKUP(A331,#REF!,41,0),"--")</f>
        <v>--</v>
      </c>
      <c r="H331" s="4" t="str">
        <f>IFERROR(VLOOKUP(A331,#REF!,42,0),"--")</f>
        <v>--</v>
      </c>
      <c r="I331" s="4" t="str">
        <f>IFERROR(VLOOKUP(A331,#REF!,41,0),"--")</f>
        <v>--</v>
      </c>
      <c r="J331" s="4" t="str">
        <f>IFERROR(VLOOKUP(A331,#REF!,42,0),"--")</f>
        <v>--</v>
      </c>
      <c r="K331" s="4" t="str">
        <f>IFERROR(VLOOKUP(A331,#REF!,41,0),"--")</f>
        <v>--</v>
      </c>
      <c r="L331" s="4" t="str">
        <f>IFERROR(VLOOKUP(A331,#REF!,42,0),"--")</f>
        <v>--</v>
      </c>
      <c r="M331" s="4" t="str">
        <f>IFERROR(VLOOKUP(A331,#REF!,41,0),"--")</f>
        <v>--</v>
      </c>
      <c r="N331" s="4" t="str">
        <f>IFERROR(VLOOKUP(A331,#REF!,42,0),"--")</f>
        <v>--</v>
      </c>
      <c r="O331" s="4" t="str">
        <f>IFERROR(VLOOKUP(A331,#REF!,41,0),"--")</f>
        <v>--</v>
      </c>
      <c r="P331" s="4" t="str">
        <f>IFERROR(VLOOKUP(A331,#REF!,42,0),"--")</f>
        <v>--</v>
      </c>
      <c r="Q331" s="4" t="str">
        <f>IFERROR(VLOOKUP(A331,#REF!,41,0),"--")</f>
        <v>--</v>
      </c>
      <c r="R331" s="4" t="str">
        <f>IFERROR(VLOOKUP(A331,#REF!,42,0),"--")</f>
        <v>--</v>
      </c>
      <c r="S331" s="4" t="str">
        <f>IFERROR(VLOOKUP(A331,#REF!,41,0),"--")</f>
        <v>--</v>
      </c>
      <c r="T331" s="4" t="str">
        <f>IFERROR(VLOOKUP(A331,#REF!,42,0),"--")</f>
        <v>--</v>
      </c>
      <c r="U331" s="4" t="str">
        <f>IFERROR(VLOOKUP(A331,#REF!,41,0),"--")</f>
        <v>--</v>
      </c>
      <c r="V331" s="4" t="str">
        <f>IFERROR(VLOOKUP(A331,#REF!,42,0),"--")</f>
        <v>--</v>
      </c>
      <c r="W331" s="4" t="str">
        <f>IFERROR(VLOOKUP(A331,#REF!,41,0),"--")</f>
        <v>--</v>
      </c>
      <c r="X331" s="4" t="str">
        <f>IFERROR(VLOOKUP(A331,#REF!,42,0),"--")</f>
        <v>--</v>
      </c>
      <c r="Y331" s="4" t="str">
        <f>IFERROR(VLOOKUP(A331,#REF!,41,0),"--")</f>
        <v>--</v>
      </c>
      <c r="Z331" s="4" t="str">
        <f>IFERROR(VLOOKUP(A331,#REF!,42,0),"--")</f>
        <v>--</v>
      </c>
      <c r="AA331" s="4">
        <f t="shared" si="15"/>
        <v>0</v>
      </c>
      <c r="AB331" s="4">
        <f t="shared" si="16"/>
        <v>0</v>
      </c>
      <c r="AC331" s="8" t="str">
        <f>IFERROR(VLOOKUP(A331,January!$A:$AR,44,0),"--")</f>
        <v>--</v>
      </c>
      <c r="AD331" s="8" t="str">
        <f>IFERROR(VLOOKUP(A331,#REF!,44,0),"--")</f>
        <v>--</v>
      </c>
      <c r="AE331" s="8" t="str">
        <f>IFERROR(VLOOKUP(A331,#REF!,44,0),"--")</f>
        <v>--</v>
      </c>
      <c r="AF331" s="8" t="str">
        <f>IFERROR(VLOOKUP(A331,#REF!,44,0),"--")</f>
        <v>--</v>
      </c>
      <c r="AG331" s="8" t="str">
        <f>IFERROR(VLOOKUP(A331,#REF!,44,0),"--")</f>
        <v>--</v>
      </c>
      <c r="AH331" s="8" t="str">
        <f>IFERROR(VLOOKUP(A331,#REF!,44,0),"--")</f>
        <v>--</v>
      </c>
      <c r="AI331" s="8" t="str">
        <f>IFERROR(VLOOKUP(A331,#REF!,44,0),"--")</f>
        <v>--</v>
      </c>
      <c r="AJ331" s="8" t="str">
        <f>IFERROR(VLOOKUP(A331,#REF!,44,0),"--")</f>
        <v>--</v>
      </c>
      <c r="AK331" s="8" t="str">
        <f>IFERROR(VLOOKUP(A331,#REF!,44,0),"--")</f>
        <v>--</v>
      </c>
      <c r="AL331" s="8" t="str">
        <f>IFERROR(VLOOKUP(A331,#REF!,44,0),"--")</f>
        <v>--</v>
      </c>
      <c r="AM331" s="8" t="str">
        <f>IFERROR(VLOOKUP(A331,#REF!,44,0),"--")</f>
        <v>--</v>
      </c>
      <c r="AN331" s="8" t="str">
        <f>IFERROR(VLOOKUP(A331,#REF!,44,0),"--")</f>
        <v>--</v>
      </c>
      <c r="AO331" s="8">
        <f t="shared" si="17"/>
        <v>0</v>
      </c>
    </row>
    <row r="332" spans="1:41" x14ac:dyDescent="0.2">
      <c r="A332" s="4" t="s">
        <v>340</v>
      </c>
      <c r="B332" s="4" t="str">
        <f>IFERROR(VLOOKUP(A332,'Validation List'!$A:$O,10,0),"--")</f>
        <v>--</v>
      </c>
      <c r="C332" s="4" t="str">
        <f>IFERROR(VLOOKUP(A332,January!$A:$AS,41,0),"--")</f>
        <v>--</v>
      </c>
      <c r="D332" s="4" t="str">
        <f>IFERROR(VLOOKUP(A332,January!$A:$AS,42,0),"--")</f>
        <v>--</v>
      </c>
      <c r="E332" s="4" t="str">
        <f>IFERROR(VLOOKUP(A332,#REF!,41,0),"--")</f>
        <v>--</v>
      </c>
      <c r="F332" s="4" t="str">
        <f>IFERROR(VLOOKUP(A332,#REF!,42,0),"--")</f>
        <v>--</v>
      </c>
      <c r="G332" s="4" t="str">
        <f>IFERROR(VLOOKUP(A332,#REF!,41,0),"--")</f>
        <v>--</v>
      </c>
      <c r="H332" s="4" t="str">
        <f>IFERROR(VLOOKUP(A332,#REF!,42,0),"--")</f>
        <v>--</v>
      </c>
      <c r="I332" s="4" t="str">
        <f>IFERROR(VLOOKUP(A332,#REF!,41,0),"--")</f>
        <v>--</v>
      </c>
      <c r="J332" s="4" t="str">
        <f>IFERROR(VLOOKUP(A332,#REF!,42,0),"--")</f>
        <v>--</v>
      </c>
      <c r="K332" s="4" t="str">
        <f>IFERROR(VLOOKUP(A332,#REF!,41,0),"--")</f>
        <v>--</v>
      </c>
      <c r="L332" s="4" t="str">
        <f>IFERROR(VLOOKUP(A332,#REF!,42,0),"--")</f>
        <v>--</v>
      </c>
      <c r="M332" s="4" t="str">
        <f>IFERROR(VLOOKUP(A332,#REF!,41,0),"--")</f>
        <v>--</v>
      </c>
      <c r="N332" s="4" t="str">
        <f>IFERROR(VLOOKUP(A332,#REF!,42,0),"--")</f>
        <v>--</v>
      </c>
      <c r="O332" s="4" t="str">
        <f>IFERROR(VLOOKUP(A332,#REF!,41,0),"--")</f>
        <v>--</v>
      </c>
      <c r="P332" s="4" t="str">
        <f>IFERROR(VLOOKUP(A332,#REF!,42,0),"--")</f>
        <v>--</v>
      </c>
      <c r="Q332" s="4" t="str">
        <f>IFERROR(VLOOKUP(A332,#REF!,41,0),"--")</f>
        <v>--</v>
      </c>
      <c r="R332" s="4" t="str">
        <f>IFERROR(VLOOKUP(A332,#REF!,42,0),"--")</f>
        <v>--</v>
      </c>
      <c r="S332" s="4" t="str">
        <f>IFERROR(VLOOKUP(A332,#REF!,41,0),"--")</f>
        <v>--</v>
      </c>
      <c r="T332" s="4" t="str">
        <f>IFERROR(VLOOKUP(A332,#REF!,42,0),"--")</f>
        <v>--</v>
      </c>
      <c r="U332" s="4" t="str">
        <f>IFERROR(VLOOKUP(A332,#REF!,41,0),"--")</f>
        <v>--</v>
      </c>
      <c r="V332" s="4" t="str">
        <f>IFERROR(VLOOKUP(A332,#REF!,42,0),"--")</f>
        <v>--</v>
      </c>
      <c r="W332" s="4" t="str">
        <f>IFERROR(VLOOKUP(A332,#REF!,41,0),"--")</f>
        <v>--</v>
      </c>
      <c r="X332" s="4" t="str">
        <f>IFERROR(VLOOKUP(A332,#REF!,42,0),"--")</f>
        <v>--</v>
      </c>
      <c r="Y332" s="4" t="str">
        <f>IFERROR(VLOOKUP(A332,#REF!,41,0),"--")</f>
        <v>--</v>
      </c>
      <c r="Z332" s="4" t="str">
        <f>IFERROR(VLOOKUP(A332,#REF!,42,0),"--")</f>
        <v>--</v>
      </c>
      <c r="AA332" s="4">
        <f t="shared" si="15"/>
        <v>0</v>
      </c>
      <c r="AB332" s="4">
        <f t="shared" si="16"/>
        <v>0</v>
      </c>
      <c r="AC332" s="8" t="str">
        <f>IFERROR(VLOOKUP(A332,January!$A:$AR,44,0),"--")</f>
        <v>--</v>
      </c>
      <c r="AD332" s="8" t="str">
        <f>IFERROR(VLOOKUP(A332,#REF!,44,0),"--")</f>
        <v>--</v>
      </c>
      <c r="AE332" s="8" t="str">
        <f>IFERROR(VLOOKUP(A332,#REF!,44,0),"--")</f>
        <v>--</v>
      </c>
      <c r="AF332" s="8" t="str">
        <f>IFERROR(VLOOKUP(A332,#REF!,44,0),"--")</f>
        <v>--</v>
      </c>
      <c r="AG332" s="8" t="str">
        <f>IFERROR(VLOOKUP(A332,#REF!,44,0),"--")</f>
        <v>--</v>
      </c>
      <c r="AH332" s="8" t="str">
        <f>IFERROR(VLOOKUP(A332,#REF!,44,0),"--")</f>
        <v>--</v>
      </c>
      <c r="AI332" s="8" t="str">
        <f>IFERROR(VLOOKUP(A332,#REF!,44,0),"--")</f>
        <v>--</v>
      </c>
      <c r="AJ332" s="8" t="str">
        <f>IFERROR(VLOOKUP(A332,#REF!,44,0),"--")</f>
        <v>--</v>
      </c>
      <c r="AK332" s="8" t="str">
        <f>IFERROR(VLOOKUP(A332,#REF!,44,0),"--")</f>
        <v>--</v>
      </c>
      <c r="AL332" s="8" t="str">
        <f>IFERROR(VLOOKUP(A332,#REF!,44,0),"--")</f>
        <v>--</v>
      </c>
      <c r="AM332" s="8" t="str">
        <f>IFERROR(VLOOKUP(A332,#REF!,44,0),"--")</f>
        <v>--</v>
      </c>
      <c r="AN332" s="8" t="str">
        <f>IFERROR(VLOOKUP(A332,#REF!,44,0),"--")</f>
        <v>--</v>
      </c>
      <c r="AO332" s="8">
        <f t="shared" si="17"/>
        <v>0</v>
      </c>
    </row>
    <row r="333" spans="1:41" x14ac:dyDescent="0.2">
      <c r="A333" s="4" t="s">
        <v>341</v>
      </c>
      <c r="B333" s="4" t="str">
        <f>IFERROR(VLOOKUP(A333,'Validation List'!$A:$O,10,0),"--")</f>
        <v>--</v>
      </c>
      <c r="C333" s="4" t="str">
        <f>IFERROR(VLOOKUP(A333,January!$A:$AS,41,0),"--")</f>
        <v>--</v>
      </c>
      <c r="D333" s="4" t="str">
        <f>IFERROR(VLOOKUP(A333,January!$A:$AS,42,0),"--")</f>
        <v>--</v>
      </c>
      <c r="E333" s="4" t="str">
        <f>IFERROR(VLOOKUP(A333,#REF!,41,0),"--")</f>
        <v>--</v>
      </c>
      <c r="F333" s="4" t="str">
        <f>IFERROR(VLOOKUP(A333,#REF!,42,0),"--")</f>
        <v>--</v>
      </c>
      <c r="G333" s="4" t="str">
        <f>IFERROR(VLOOKUP(A333,#REF!,41,0),"--")</f>
        <v>--</v>
      </c>
      <c r="H333" s="4" t="str">
        <f>IFERROR(VLOOKUP(A333,#REF!,42,0),"--")</f>
        <v>--</v>
      </c>
      <c r="I333" s="4" t="str">
        <f>IFERROR(VLOOKUP(A333,#REF!,41,0),"--")</f>
        <v>--</v>
      </c>
      <c r="J333" s="4" t="str">
        <f>IFERROR(VLOOKUP(A333,#REF!,42,0),"--")</f>
        <v>--</v>
      </c>
      <c r="K333" s="4" t="str">
        <f>IFERROR(VLOOKUP(A333,#REF!,41,0),"--")</f>
        <v>--</v>
      </c>
      <c r="L333" s="4" t="str">
        <f>IFERROR(VLOOKUP(A333,#REF!,42,0),"--")</f>
        <v>--</v>
      </c>
      <c r="M333" s="4" t="str">
        <f>IFERROR(VLOOKUP(A333,#REF!,41,0),"--")</f>
        <v>--</v>
      </c>
      <c r="N333" s="4" t="str">
        <f>IFERROR(VLOOKUP(A333,#REF!,42,0),"--")</f>
        <v>--</v>
      </c>
      <c r="O333" s="4" t="str">
        <f>IFERROR(VLOOKUP(A333,#REF!,41,0),"--")</f>
        <v>--</v>
      </c>
      <c r="P333" s="4" t="str">
        <f>IFERROR(VLOOKUP(A333,#REF!,42,0),"--")</f>
        <v>--</v>
      </c>
      <c r="Q333" s="4" t="str">
        <f>IFERROR(VLOOKUP(A333,#REF!,41,0),"--")</f>
        <v>--</v>
      </c>
      <c r="R333" s="4" t="str">
        <f>IFERROR(VLOOKUP(A333,#REF!,42,0),"--")</f>
        <v>--</v>
      </c>
      <c r="S333" s="4" t="str">
        <f>IFERROR(VLOOKUP(A333,#REF!,41,0),"--")</f>
        <v>--</v>
      </c>
      <c r="T333" s="4" t="str">
        <f>IFERROR(VLOOKUP(A333,#REF!,42,0),"--")</f>
        <v>--</v>
      </c>
      <c r="U333" s="4" t="str">
        <f>IFERROR(VLOOKUP(A333,#REF!,41,0),"--")</f>
        <v>--</v>
      </c>
      <c r="V333" s="4" t="str">
        <f>IFERROR(VLOOKUP(A333,#REF!,42,0),"--")</f>
        <v>--</v>
      </c>
      <c r="W333" s="4" t="str">
        <f>IFERROR(VLOOKUP(A333,#REF!,41,0),"--")</f>
        <v>--</v>
      </c>
      <c r="X333" s="4" t="str">
        <f>IFERROR(VLOOKUP(A333,#REF!,42,0),"--")</f>
        <v>--</v>
      </c>
      <c r="Y333" s="4" t="str">
        <f>IFERROR(VLOOKUP(A333,#REF!,41,0),"--")</f>
        <v>--</v>
      </c>
      <c r="Z333" s="4" t="str">
        <f>IFERROR(VLOOKUP(A333,#REF!,42,0),"--")</f>
        <v>--</v>
      </c>
      <c r="AA333" s="4">
        <f t="shared" si="15"/>
        <v>0</v>
      </c>
      <c r="AB333" s="4">
        <f t="shared" si="16"/>
        <v>0</v>
      </c>
      <c r="AC333" s="8" t="str">
        <f>IFERROR(VLOOKUP(A333,January!$A:$AR,44,0),"--")</f>
        <v>--</v>
      </c>
      <c r="AD333" s="8" t="str">
        <f>IFERROR(VLOOKUP(A333,#REF!,44,0),"--")</f>
        <v>--</v>
      </c>
      <c r="AE333" s="8" t="str">
        <f>IFERROR(VLOOKUP(A333,#REF!,44,0),"--")</f>
        <v>--</v>
      </c>
      <c r="AF333" s="8" t="str">
        <f>IFERROR(VLOOKUP(A333,#REF!,44,0),"--")</f>
        <v>--</v>
      </c>
      <c r="AG333" s="8" t="str">
        <f>IFERROR(VLOOKUP(A333,#REF!,44,0),"--")</f>
        <v>--</v>
      </c>
      <c r="AH333" s="8" t="str">
        <f>IFERROR(VLOOKUP(A333,#REF!,44,0),"--")</f>
        <v>--</v>
      </c>
      <c r="AI333" s="8" t="str">
        <f>IFERROR(VLOOKUP(A333,#REF!,44,0),"--")</f>
        <v>--</v>
      </c>
      <c r="AJ333" s="8" t="str">
        <f>IFERROR(VLOOKUP(A333,#REF!,44,0),"--")</f>
        <v>--</v>
      </c>
      <c r="AK333" s="8" t="str">
        <f>IFERROR(VLOOKUP(A333,#REF!,44,0),"--")</f>
        <v>--</v>
      </c>
      <c r="AL333" s="8" t="str">
        <f>IFERROR(VLOOKUP(A333,#REF!,44,0),"--")</f>
        <v>--</v>
      </c>
      <c r="AM333" s="8" t="str">
        <f>IFERROR(VLOOKUP(A333,#REF!,44,0),"--")</f>
        <v>--</v>
      </c>
      <c r="AN333" s="8" t="str">
        <f>IFERROR(VLOOKUP(A333,#REF!,44,0),"--")</f>
        <v>--</v>
      </c>
      <c r="AO333" s="8">
        <f t="shared" si="17"/>
        <v>0</v>
      </c>
    </row>
    <row r="334" spans="1:41" x14ac:dyDescent="0.2">
      <c r="A334" s="4" t="s">
        <v>342</v>
      </c>
      <c r="B334" s="4" t="str">
        <f>IFERROR(VLOOKUP(A334,'Validation List'!$A:$O,10,0),"--")</f>
        <v>--</v>
      </c>
      <c r="C334" s="4" t="str">
        <f>IFERROR(VLOOKUP(A334,January!$A:$AS,41,0),"--")</f>
        <v>--</v>
      </c>
      <c r="D334" s="4" t="str">
        <f>IFERROR(VLOOKUP(A334,January!$A:$AS,42,0),"--")</f>
        <v>--</v>
      </c>
      <c r="E334" s="4" t="str">
        <f>IFERROR(VLOOKUP(A334,#REF!,41,0),"--")</f>
        <v>--</v>
      </c>
      <c r="F334" s="4" t="str">
        <f>IFERROR(VLOOKUP(A334,#REF!,42,0),"--")</f>
        <v>--</v>
      </c>
      <c r="G334" s="4" t="str">
        <f>IFERROR(VLOOKUP(A334,#REF!,41,0),"--")</f>
        <v>--</v>
      </c>
      <c r="H334" s="4" t="str">
        <f>IFERROR(VLOOKUP(A334,#REF!,42,0),"--")</f>
        <v>--</v>
      </c>
      <c r="I334" s="4" t="str">
        <f>IFERROR(VLOOKUP(A334,#REF!,41,0),"--")</f>
        <v>--</v>
      </c>
      <c r="J334" s="4" t="str">
        <f>IFERROR(VLOOKUP(A334,#REF!,42,0),"--")</f>
        <v>--</v>
      </c>
      <c r="K334" s="4" t="str">
        <f>IFERROR(VLOOKUP(A334,#REF!,41,0),"--")</f>
        <v>--</v>
      </c>
      <c r="L334" s="4" t="str">
        <f>IFERROR(VLOOKUP(A334,#REF!,42,0),"--")</f>
        <v>--</v>
      </c>
      <c r="M334" s="4" t="str">
        <f>IFERROR(VLOOKUP(A334,#REF!,41,0),"--")</f>
        <v>--</v>
      </c>
      <c r="N334" s="4" t="str">
        <f>IFERROR(VLOOKUP(A334,#REF!,42,0),"--")</f>
        <v>--</v>
      </c>
      <c r="O334" s="4" t="str">
        <f>IFERROR(VLOOKUP(A334,#REF!,41,0),"--")</f>
        <v>--</v>
      </c>
      <c r="P334" s="4" t="str">
        <f>IFERROR(VLOOKUP(A334,#REF!,42,0),"--")</f>
        <v>--</v>
      </c>
      <c r="Q334" s="4" t="str">
        <f>IFERROR(VLOOKUP(A334,#REF!,41,0),"--")</f>
        <v>--</v>
      </c>
      <c r="R334" s="4" t="str">
        <f>IFERROR(VLOOKUP(A334,#REF!,42,0),"--")</f>
        <v>--</v>
      </c>
      <c r="S334" s="4" t="str">
        <f>IFERROR(VLOOKUP(A334,#REF!,41,0),"--")</f>
        <v>--</v>
      </c>
      <c r="T334" s="4" t="str">
        <f>IFERROR(VLOOKUP(A334,#REF!,42,0),"--")</f>
        <v>--</v>
      </c>
      <c r="U334" s="4" t="str">
        <f>IFERROR(VLOOKUP(A334,#REF!,41,0),"--")</f>
        <v>--</v>
      </c>
      <c r="V334" s="4" t="str">
        <f>IFERROR(VLOOKUP(A334,#REF!,42,0),"--")</f>
        <v>--</v>
      </c>
      <c r="W334" s="4" t="str">
        <f>IFERROR(VLOOKUP(A334,#REF!,41,0),"--")</f>
        <v>--</v>
      </c>
      <c r="X334" s="4" t="str">
        <f>IFERROR(VLOOKUP(A334,#REF!,42,0),"--")</f>
        <v>--</v>
      </c>
      <c r="Y334" s="4" t="str">
        <f>IFERROR(VLOOKUP(A334,#REF!,41,0),"--")</f>
        <v>--</v>
      </c>
      <c r="Z334" s="4" t="str">
        <f>IFERROR(VLOOKUP(A334,#REF!,42,0),"--")</f>
        <v>--</v>
      </c>
      <c r="AA334" s="4">
        <f t="shared" si="15"/>
        <v>0</v>
      </c>
      <c r="AB334" s="4">
        <f t="shared" si="16"/>
        <v>0</v>
      </c>
      <c r="AC334" s="8" t="str">
        <f>IFERROR(VLOOKUP(A334,January!$A:$AR,44,0),"--")</f>
        <v>--</v>
      </c>
      <c r="AD334" s="8" t="str">
        <f>IFERROR(VLOOKUP(A334,#REF!,44,0),"--")</f>
        <v>--</v>
      </c>
      <c r="AE334" s="8" t="str">
        <f>IFERROR(VLOOKUP(A334,#REF!,44,0),"--")</f>
        <v>--</v>
      </c>
      <c r="AF334" s="8" t="str">
        <f>IFERROR(VLOOKUP(A334,#REF!,44,0),"--")</f>
        <v>--</v>
      </c>
      <c r="AG334" s="8" t="str">
        <f>IFERROR(VLOOKUP(A334,#REF!,44,0),"--")</f>
        <v>--</v>
      </c>
      <c r="AH334" s="8" t="str">
        <f>IFERROR(VLOOKUP(A334,#REF!,44,0),"--")</f>
        <v>--</v>
      </c>
      <c r="AI334" s="8" t="str">
        <f>IFERROR(VLOOKUP(A334,#REF!,44,0),"--")</f>
        <v>--</v>
      </c>
      <c r="AJ334" s="8" t="str">
        <f>IFERROR(VLOOKUP(A334,#REF!,44,0),"--")</f>
        <v>--</v>
      </c>
      <c r="AK334" s="8" t="str">
        <f>IFERROR(VLOOKUP(A334,#REF!,44,0),"--")</f>
        <v>--</v>
      </c>
      <c r="AL334" s="8" t="str">
        <f>IFERROR(VLOOKUP(A334,#REF!,44,0),"--")</f>
        <v>--</v>
      </c>
      <c r="AM334" s="8" t="str">
        <f>IFERROR(VLOOKUP(A334,#REF!,44,0),"--")</f>
        <v>--</v>
      </c>
      <c r="AN334" s="8" t="str">
        <f>IFERROR(VLOOKUP(A334,#REF!,44,0),"--")</f>
        <v>--</v>
      </c>
      <c r="AO334" s="8">
        <f t="shared" si="17"/>
        <v>0</v>
      </c>
    </row>
    <row r="335" spans="1:41" x14ac:dyDescent="0.2">
      <c r="A335" s="4" t="s">
        <v>343</v>
      </c>
      <c r="B335" s="4" t="str">
        <f>IFERROR(VLOOKUP(A335,'Validation List'!$A:$O,10,0),"--")</f>
        <v>--</v>
      </c>
      <c r="C335" s="4" t="str">
        <f>IFERROR(VLOOKUP(A335,January!$A:$AS,41,0),"--")</f>
        <v>--</v>
      </c>
      <c r="D335" s="4" t="str">
        <f>IFERROR(VLOOKUP(A335,January!$A:$AS,42,0),"--")</f>
        <v>--</v>
      </c>
      <c r="E335" s="4" t="str">
        <f>IFERROR(VLOOKUP(A335,#REF!,41,0),"--")</f>
        <v>--</v>
      </c>
      <c r="F335" s="4" t="str">
        <f>IFERROR(VLOOKUP(A335,#REF!,42,0),"--")</f>
        <v>--</v>
      </c>
      <c r="G335" s="4" t="str">
        <f>IFERROR(VLOOKUP(A335,#REF!,41,0),"--")</f>
        <v>--</v>
      </c>
      <c r="H335" s="4" t="str">
        <f>IFERROR(VLOOKUP(A335,#REF!,42,0),"--")</f>
        <v>--</v>
      </c>
      <c r="I335" s="4" t="str">
        <f>IFERROR(VLOOKUP(A335,#REF!,41,0),"--")</f>
        <v>--</v>
      </c>
      <c r="J335" s="4" t="str">
        <f>IFERROR(VLOOKUP(A335,#REF!,42,0),"--")</f>
        <v>--</v>
      </c>
      <c r="K335" s="4" t="str">
        <f>IFERROR(VLOOKUP(A335,#REF!,41,0),"--")</f>
        <v>--</v>
      </c>
      <c r="L335" s="4" t="str">
        <f>IFERROR(VLOOKUP(A335,#REF!,42,0),"--")</f>
        <v>--</v>
      </c>
      <c r="M335" s="4" t="str">
        <f>IFERROR(VLOOKUP(A335,#REF!,41,0),"--")</f>
        <v>--</v>
      </c>
      <c r="N335" s="4" t="str">
        <f>IFERROR(VLOOKUP(A335,#REF!,42,0),"--")</f>
        <v>--</v>
      </c>
      <c r="O335" s="4" t="str">
        <f>IFERROR(VLOOKUP(A335,#REF!,41,0),"--")</f>
        <v>--</v>
      </c>
      <c r="P335" s="4" t="str">
        <f>IFERROR(VLOOKUP(A335,#REF!,42,0),"--")</f>
        <v>--</v>
      </c>
      <c r="Q335" s="4" t="str">
        <f>IFERROR(VLOOKUP(A335,#REF!,41,0),"--")</f>
        <v>--</v>
      </c>
      <c r="R335" s="4" t="str">
        <f>IFERROR(VLOOKUP(A335,#REF!,42,0),"--")</f>
        <v>--</v>
      </c>
      <c r="S335" s="4" t="str">
        <f>IFERROR(VLOOKUP(A335,#REF!,41,0),"--")</f>
        <v>--</v>
      </c>
      <c r="T335" s="4" t="str">
        <f>IFERROR(VLOOKUP(A335,#REF!,42,0),"--")</f>
        <v>--</v>
      </c>
      <c r="U335" s="4" t="str">
        <f>IFERROR(VLOOKUP(A335,#REF!,41,0),"--")</f>
        <v>--</v>
      </c>
      <c r="V335" s="4" t="str">
        <f>IFERROR(VLOOKUP(A335,#REF!,42,0),"--")</f>
        <v>--</v>
      </c>
      <c r="W335" s="4" t="str">
        <f>IFERROR(VLOOKUP(A335,#REF!,41,0),"--")</f>
        <v>--</v>
      </c>
      <c r="X335" s="4" t="str">
        <f>IFERROR(VLOOKUP(A335,#REF!,42,0),"--")</f>
        <v>--</v>
      </c>
      <c r="Y335" s="4" t="str">
        <f>IFERROR(VLOOKUP(A335,#REF!,41,0),"--")</f>
        <v>--</v>
      </c>
      <c r="Z335" s="4" t="str">
        <f>IFERROR(VLOOKUP(A335,#REF!,42,0),"--")</f>
        <v>--</v>
      </c>
      <c r="AA335" s="4">
        <f t="shared" si="15"/>
        <v>0</v>
      </c>
      <c r="AB335" s="4">
        <f t="shared" si="16"/>
        <v>0</v>
      </c>
      <c r="AC335" s="8" t="str">
        <f>IFERROR(VLOOKUP(A335,January!$A:$AR,44,0),"--")</f>
        <v>--</v>
      </c>
      <c r="AD335" s="8" t="str">
        <f>IFERROR(VLOOKUP(A335,#REF!,44,0),"--")</f>
        <v>--</v>
      </c>
      <c r="AE335" s="8" t="str">
        <f>IFERROR(VLOOKUP(A335,#REF!,44,0),"--")</f>
        <v>--</v>
      </c>
      <c r="AF335" s="8" t="str">
        <f>IFERROR(VLOOKUP(A335,#REF!,44,0),"--")</f>
        <v>--</v>
      </c>
      <c r="AG335" s="8" t="str">
        <f>IFERROR(VLOOKUP(A335,#REF!,44,0),"--")</f>
        <v>--</v>
      </c>
      <c r="AH335" s="8" t="str">
        <f>IFERROR(VLOOKUP(A335,#REF!,44,0),"--")</f>
        <v>--</v>
      </c>
      <c r="AI335" s="8" t="str">
        <f>IFERROR(VLOOKUP(A335,#REF!,44,0),"--")</f>
        <v>--</v>
      </c>
      <c r="AJ335" s="8" t="str">
        <f>IFERROR(VLOOKUP(A335,#REF!,44,0),"--")</f>
        <v>--</v>
      </c>
      <c r="AK335" s="8" t="str">
        <f>IFERROR(VLOOKUP(A335,#REF!,44,0),"--")</f>
        <v>--</v>
      </c>
      <c r="AL335" s="8" t="str">
        <f>IFERROR(VLOOKUP(A335,#REF!,44,0),"--")</f>
        <v>--</v>
      </c>
      <c r="AM335" s="8" t="str">
        <f>IFERROR(VLOOKUP(A335,#REF!,44,0),"--")</f>
        <v>--</v>
      </c>
      <c r="AN335" s="8" t="str">
        <f>IFERROR(VLOOKUP(A335,#REF!,44,0),"--")</f>
        <v>--</v>
      </c>
      <c r="AO335" s="8">
        <f t="shared" si="17"/>
        <v>0</v>
      </c>
    </row>
    <row r="336" spans="1:41" x14ac:dyDescent="0.2">
      <c r="A336" s="4" t="s">
        <v>344</v>
      </c>
      <c r="B336" s="4" t="str">
        <f>IFERROR(VLOOKUP(A336,'Validation List'!$A:$O,10,0),"--")</f>
        <v>--</v>
      </c>
      <c r="C336" s="4" t="str">
        <f>IFERROR(VLOOKUP(A336,January!$A:$AS,41,0),"--")</f>
        <v>--</v>
      </c>
      <c r="D336" s="4" t="str">
        <f>IFERROR(VLOOKUP(A336,January!$A:$AS,42,0),"--")</f>
        <v>--</v>
      </c>
      <c r="E336" s="4" t="str">
        <f>IFERROR(VLOOKUP(A336,#REF!,41,0),"--")</f>
        <v>--</v>
      </c>
      <c r="F336" s="4" t="str">
        <f>IFERROR(VLOOKUP(A336,#REF!,42,0),"--")</f>
        <v>--</v>
      </c>
      <c r="G336" s="4" t="str">
        <f>IFERROR(VLOOKUP(A336,#REF!,41,0),"--")</f>
        <v>--</v>
      </c>
      <c r="H336" s="4" t="str">
        <f>IFERROR(VLOOKUP(A336,#REF!,42,0),"--")</f>
        <v>--</v>
      </c>
      <c r="I336" s="4" t="str">
        <f>IFERROR(VLOOKUP(A336,#REF!,41,0),"--")</f>
        <v>--</v>
      </c>
      <c r="J336" s="4" t="str">
        <f>IFERROR(VLOOKUP(A336,#REF!,42,0),"--")</f>
        <v>--</v>
      </c>
      <c r="K336" s="4" t="str">
        <f>IFERROR(VLOOKUP(A336,#REF!,41,0),"--")</f>
        <v>--</v>
      </c>
      <c r="L336" s="4" t="str">
        <f>IFERROR(VLOOKUP(A336,#REF!,42,0),"--")</f>
        <v>--</v>
      </c>
      <c r="M336" s="4" t="str">
        <f>IFERROR(VLOOKUP(A336,#REF!,41,0),"--")</f>
        <v>--</v>
      </c>
      <c r="N336" s="4" t="str">
        <f>IFERROR(VLOOKUP(A336,#REF!,42,0),"--")</f>
        <v>--</v>
      </c>
      <c r="O336" s="4" t="str">
        <f>IFERROR(VLOOKUP(A336,#REF!,41,0),"--")</f>
        <v>--</v>
      </c>
      <c r="P336" s="4" t="str">
        <f>IFERROR(VLOOKUP(A336,#REF!,42,0),"--")</f>
        <v>--</v>
      </c>
      <c r="Q336" s="4" t="str">
        <f>IFERROR(VLOOKUP(A336,#REF!,41,0),"--")</f>
        <v>--</v>
      </c>
      <c r="R336" s="4" t="str">
        <f>IFERROR(VLOOKUP(A336,#REF!,42,0),"--")</f>
        <v>--</v>
      </c>
      <c r="S336" s="4" t="str">
        <f>IFERROR(VLOOKUP(A336,#REF!,41,0),"--")</f>
        <v>--</v>
      </c>
      <c r="T336" s="4" t="str">
        <f>IFERROR(VLOOKUP(A336,#REF!,42,0),"--")</f>
        <v>--</v>
      </c>
      <c r="U336" s="4" t="str">
        <f>IFERROR(VLOOKUP(A336,#REF!,41,0),"--")</f>
        <v>--</v>
      </c>
      <c r="V336" s="4" t="str">
        <f>IFERROR(VLOOKUP(A336,#REF!,42,0),"--")</f>
        <v>--</v>
      </c>
      <c r="W336" s="4" t="str">
        <f>IFERROR(VLOOKUP(A336,#REF!,41,0),"--")</f>
        <v>--</v>
      </c>
      <c r="X336" s="4" t="str">
        <f>IFERROR(VLOOKUP(A336,#REF!,42,0),"--")</f>
        <v>--</v>
      </c>
      <c r="Y336" s="4" t="str">
        <f>IFERROR(VLOOKUP(A336,#REF!,41,0),"--")</f>
        <v>--</v>
      </c>
      <c r="Z336" s="4" t="str">
        <f>IFERROR(VLOOKUP(A336,#REF!,42,0),"--")</f>
        <v>--</v>
      </c>
      <c r="AA336" s="4">
        <f t="shared" si="15"/>
        <v>0</v>
      </c>
      <c r="AB336" s="4">
        <f t="shared" si="16"/>
        <v>0</v>
      </c>
      <c r="AC336" s="8" t="str">
        <f>IFERROR(VLOOKUP(A336,January!$A:$AR,44,0),"--")</f>
        <v>--</v>
      </c>
      <c r="AD336" s="8" t="str">
        <f>IFERROR(VLOOKUP(A336,#REF!,44,0),"--")</f>
        <v>--</v>
      </c>
      <c r="AE336" s="8" t="str">
        <f>IFERROR(VLOOKUP(A336,#REF!,44,0),"--")</f>
        <v>--</v>
      </c>
      <c r="AF336" s="8" t="str">
        <f>IFERROR(VLOOKUP(A336,#REF!,44,0),"--")</f>
        <v>--</v>
      </c>
      <c r="AG336" s="8" t="str">
        <f>IFERROR(VLOOKUP(A336,#REF!,44,0),"--")</f>
        <v>--</v>
      </c>
      <c r="AH336" s="8" t="str">
        <f>IFERROR(VLOOKUP(A336,#REF!,44,0),"--")</f>
        <v>--</v>
      </c>
      <c r="AI336" s="8" t="str">
        <f>IFERROR(VLOOKUP(A336,#REF!,44,0),"--")</f>
        <v>--</v>
      </c>
      <c r="AJ336" s="8" t="str">
        <f>IFERROR(VLOOKUP(A336,#REF!,44,0),"--")</f>
        <v>--</v>
      </c>
      <c r="AK336" s="8" t="str">
        <f>IFERROR(VLOOKUP(A336,#REF!,44,0),"--")</f>
        <v>--</v>
      </c>
      <c r="AL336" s="8" t="str">
        <f>IFERROR(VLOOKUP(A336,#REF!,44,0),"--")</f>
        <v>--</v>
      </c>
      <c r="AM336" s="8" t="str">
        <f>IFERROR(VLOOKUP(A336,#REF!,44,0),"--")</f>
        <v>--</v>
      </c>
      <c r="AN336" s="8" t="str">
        <f>IFERROR(VLOOKUP(A336,#REF!,44,0),"--")</f>
        <v>--</v>
      </c>
      <c r="AO336" s="8">
        <f t="shared" si="17"/>
        <v>0</v>
      </c>
    </row>
    <row r="337" spans="1:41" x14ac:dyDescent="0.2">
      <c r="A337" s="4" t="s">
        <v>345</v>
      </c>
      <c r="B337" s="4" t="str">
        <f>IFERROR(VLOOKUP(A337,'Validation List'!$A:$O,10,0),"--")</f>
        <v>--</v>
      </c>
      <c r="C337" s="4" t="str">
        <f>IFERROR(VLOOKUP(A337,January!$A:$AS,41,0),"--")</f>
        <v>--</v>
      </c>
      <c r="D337" s="4" t="str">
        <f>IFERROR(VLOOKUP(A337,January!$A:$AS,42,0),"--")</f>
        <v>--</v>
      </c>
      <c r="E337" s="4" t="str">
        <f>IFERROR(VLOOKUP(A337,#REF!,41,0),"--")</f>
        <v>--</v>
      </c>
      <c r="F337" s="4" t="str">
        <f>IFERROR(VLOOKUP(A337,#REF!,42,0),"--")</f>
        <v>--</v>
      </c>
      <c r="G337" s="4" t="str">
        <f>IFERROR(VLOOKUP(A337,#REF!,41,0),"--")</f>
        <v>--</v>
      </c>
      <c r="H337" s="4" t="str">
        <f>IFERROR(VLOOKUP(A337,#REF!,42,0),"--")</f>
        <v>--</v>
      </c>
      <c r="I337" s="4" t="str">
        <f>IFERROR(VLOOKUP(A337,#REF!,41,0),"--")</f>
        <v>--</v>
      </c>
      <c r="J337" s="4" t="str">
        <f>IFERROR(VLOOKUP(A337,#REF!,42,0),"--")</f>
        <v>--</v>
      </c>
      <c r="K337" s="4" t="str">
        <f>IFERROR(VLOOKUP(A337,#REF!,41,0),"--")</f>
        <v>--</v>
      </c>
      <c r="L337" s="4" t="str">
        <f>IFERROR(VLOOKUP(A337,#REF!,42,0),"--")</f>
        <v>--</v>
      </c>
      <c r="M337" s="4" t="str">
        <f>IFERROR(VLOOKUP(A337,#REF!,41,0),"--")</f>
        <v>--</v>
      </c>
      <c r="N337" s="4" t="str">
        <f>IFERROR(VLOOKUP(A337,#REF!,42,0),"--")</f>
        <v>--</v>
      </c>
      <c r="O337" s="4" t="str">
        <f>IFERROR(VLOOKUP(A337,#REF!,41,0),"--")</f>
        <v>--</v>
      </c>
      <c r="P337" s="4" t="str">
        <f>IFERROR(VLOOKUP(A337,#REF!,42,0),"--")</f>
        <v>--</v>
      </c>
      <c r="Q337" s="4" t="str">
        <f>IFERROR(VLOOKUP(A337,#REF!,41,0),"--")</f>
        <v>--</v>
      </c>
      <c r="R337" s="4" t="str">
        <f>IFERROR(VLOOKUP(A337,#REF!,42,0),"--")</f>
        <v>--</v>
      </c>
      <c r="S337" s="4" t="str">
        <f>IFERROR(VLOOKUP(A337,#REF!,41,0),"--")</f>
        <v>--</v>
      </c>
      <c r="T337" s="4" t="str">
        <f>IFERROR(VLOOKUP(A337,#REF!,42,0),"--")</f>
        <v>--</v>
      </c>
      <c r="U337" s="4" t="str">
        <f>IFERROR(VLOOKUP(A337,#REF!,41,0),"--")</f>
        <v>--</v>
      </c>
      <c r="V337" s="4" t="str">
        <f>IFERROR(VLOOKUP(A337,#REF!,42,0),"--")</f>
        <v>--</v>
      </c>
      <c r="W337" s="4" t="str">
        <f>IFERROR(VLOOKUP(A337,#REF!,41,0),"--")</f>
        <v>--</v>
      </c>
      <c r="X337" s="4" t="str">
        <f>IFERROR(VLOOKUP(A337,#REF!,42,0),"--")</f>
        <v>--</v>
      </c>
      <c r="Y337" s="4" t="str">
        <f>IFERROR(VLOOKUP(A337,#REF!,41,0),"--")</f>
        <v>--</v>
      </c>
      <c r="Z337" s="4" t="str">
        <f>IFERROR(VLOOKUP(A337,#REF!,42,0),"--")</f>
        <v>--</v>
      </c>
      <c r="AA337" s="4">
        <f t="shared" si="15"/>
        <v>0</v>
      </c>
      <c r="AB337" s="4">
        <f t="shared" si="16"/>
        <v>0</v>
      </c>
      <c r="AC337" s="8" t="str">
        <f>IFERROR(VLOOKUP(A337,January!$A:$AR,44,0),"--")</f>
        <v>--</v>
      </c>
      <c r="AD337" s="8" t="str">
        <f>IFERROR(VLOOKUP(A337,#REF!,44,0),"--")</f>
        <v>--</v>
      </c>
      <c r="AE337" s="8" t="str">
        <f>IFERROR(VLOOKUP(A337,#REF!,44,0),"--")</f>
        <v>--</v>
      </c>
      <c r="AF337" s="8" t="str">
        <f>IFERROR(VLOOKUP(A337,#REF!,44,0),"--")</f>
        <v>--</v>
      </c>
      <c r="AG337" s="8" t="str">
        <f>IFERROR(VLOOKUP(A337,#REF!,44,0),"--")</f>
        <v>--</v>
      </c>
      <c r="AH337" s="8" t="str">
        <f>IFERROR(VLOOKUP(A337,#REF!,44,0),"--")</f>
        <v>--</v>
      </c>
      <c r="AI337" s="8" t="str">
        <f>IFERROR(VLOOKUP(A337,#REF!,44,0),"--")</f>
        <v>--</v>
      </c>
      <c r="AJ337" s="8" t="str">
        <f>IFERROR(VLOOKUP(A337,#REF!,44,0),"--")</f>
        <v>--</v>
      </c>
      <c r="AK337" s="8" t="str">
        <f>IFERROR(VLOOKUP(A337,#REF!,44,0),"--")</f>
        <v>--</v>
      </c>
      <c r="AL337" s="8" t="str">
        <f>IFERROR(VLOOKUP(A337,#REF!,44,0),"--")</f>
        <v>--</v>
      </c>
      <c r="AM337" s="8" t="str">
        <f>IFERROR(VLOOKUP(A337,#REF!,44,0),"--")</f>
        <v>--</v>
      </c>
      <c r="AN337" s="8" t="str">
        <f>IFERROR(VLOOKUP(A337,#REF!,44,0),"--")</f>
        <v>--</v>
      </c>
      <c r="AO337" s="8">
        <f t="shared" si="17"/>
        <v>0</v>
      </c>
    </row>
    <row r="338" spans="1:41" x14ac:dyDescent="0.2">
      <c r="A338" s="4" t="s">
        <v>346</v>
      </c>
      <c r="B338" s="4" t="str">
        <f>IFERROR(VLOOKUP(A338,'Validation List'!$A:$O,10,0),"--")</f>
        <v>--</v>
      </c>
      <c r="C338" s="4" t="str">
        <f>IFERROR(VLOOKUP(A338,January!$A:$AS,41,0),"--")</f>
        <v>--</v>
      </c>
      <c r="D338" s="4" t="str">
        <f>IFERROR(VLOOKUP(A338,January!$A:$AS,42,0),"--")</f>
        <v>--</v>
      </c>
      <c r="E338" s="4" t="str">
        <f>IFERROR(VLOOKUP(A338,#REF!,41,0),"--")</f>
        <v>--</v>
      </c>
      <c r="F338" s="4" t="str">
        <f>IFERROR(VLOOKUP(A338,#REF!,42,0),"--")</f>
        <v>--</v>
      </c>
      <c r="G338" s="4" t="str">
        <f>IFERROR(VLOOKUP(A338,#REF!,41,0),"--")</f>
        <v>--</v>
      </c>
      <c r="H338" s="4" t="str">
        <f>IFERROR(VLOOKUP(A338,#REF!,42,0),"--")</f>
        <v>--</v>
      </c>
      <c r="I338" s="4" t="str">
        <f>IFERROR(VLOOKUP(A338,#REF!,41,0),"--")</f>
        <v>--</v>
      </c>
      <c r="J338" s="4" t="str">
        <f>IFERROR(VLOOKUP(A338,#REF!,42,0),"--")</f>
        <v>--</v>
      </c>
      <c r="K338" s="4" t="str">
        <f>IFERROR(VLOOKUP(A338,#REF!,41,0),"--")</f>
        <v>--</v>
      </c>
      <c r="L338" s="4" t="str">
        <f>IFERROR(VLOOKUP(A338,#REF!,42,0),"--")</f>
        <v>--</v>
      </c>
      <c r="M338" s="4" t="str">
        <f>IFERROR(VLOOKUP(A338,#REF!,41,0),"--")</f>
        <v>--</v>
      </c>
      <c r="N338" s="4" t="str">
        <f>IFERROR(VLOOKUP(A338,#REF!,42,0),"--")</f>
        <v>--</v>
      </c>
      <c r="O338" s="4" t="str">
        <f>IFERROR(VLOOKUP(A338,#REF!,41,0),"--")</f>
        <v>--</v>
      </c>
      <c r="P338" s="4" t="str">
        <f>IFERROR(VLOOKUP(A338,#REF!,42,0),"--")</f>
        <v>--</v>
      </c>
      <c r="Q338" s="4" t="str">
        <f>IFERROR(VLOOKUP(A338,#REF!,41,0),"--")</f>
        <v>--</v>
      </c>
      <c r="R338" s="4" t="str">
        <f>IFERROR(VLOOKUP(A338,#REF!,42,0),"--")</f>
        <v>--</v>
      </c>
      <c r="S338" s="4" t="str">
        <f>IFERROR(VLOOKUP(A338,#REF!,41,0),"--")</f>
        <v>--</v>
      </c>
      <c r="T338" s="4" t="str">
        <f>IFERROR(VLOOKUP(A338,#REF!,42,0),"--")</f>
        <v>--</v>
      </c>
      <c r="U338" s="4" t="str">
        <f>IFERROR(VLOOKUP(A338,#REF!,41,0),"--")</f>
        <v>--</v>
      </c>
      <c r="V338" s="4" t="str">
        <f>IFERROR(VLOOKUP(A338,#REF!,42,0),"--")</f>
        <v>--</v>
      </c>
      <c r="W338" s="4" t="str">
        <f>IFERROR(VLOOKUP(A338,#REF!,41,0),"--")</f>
        <v>--</v>
      </c>
      <c r="X338" s="4" t="str">
        <f>IFERROR(VLOOKUP(A338,#REF!,42,0),"--")</f>
        <v>--</v>
      </c>
      <c r="Y338" s="4" t="str">
        <f>IFERROR(VLOOKUP(A338,#REF!,41,0),"--")</f>
        <v>--</v>
      </c>
      <c r="Z338" s="4" t="str">
        <f>IFERROR(VLOOKUP(A338,#REF!,42,0),"--")</f>
        <v>--</v>
      </c>
      <c r="AA338" s="4">
        <f t="shared" si="15"/>
        <v>0</v>
      </c>
      <c r="AB338" s="4">
        <f t="shared" si="16"/>
        <v>0</v>
      </c>
      <c r="AC338" s="8" t="str">
        <f>IFERROR(VLOOKUP(A338,January!$A:$AR,44,0),"--")</f>
        <v>--</v>
      </c>
      <c r="AD338" s="8" t="str">
        <f>IFERROR(VLOOKUP(A338,#REF!,44,0),"--")</f>
        <v>--</v>
      </c>
      <c r="AE338" s="8" t="str">
        <f>IFERROR(VLOOKUP(A338,#REF!,44,0),"--")</f>
        <v>--</v>
      </c>
      <c r="AF338" s="8" t="str">
        <f>IFERROR(VLOOKUP(A338,#REF!,44,0),"--")</f>
        <v>--</v>
      </c>
      <c r="AG338" s="8" t="str">
        <f>IFERROR(VLOOKUP(A338,#REF!,44,0),"--")</f>
        <v>--</v>
      </c>
      <c r="AH338" s="8" t="str">
        <f>IFERROR(VLOOKUP(A338,#REF!,44,0),"--")</f>
        <v>--</v>
      </c>
      <c r="AI338" s="8" t="str">
        <f>IFERROR(VLOOKUP(A338,#REF!,44,0),"--")</f>
        <v>--</v>
      </c>
      <c r="AJ338" s="8" t="str">
        <f>IFERROR(VLOOKUP(A338,#REF!,44,0),"--")</f>
        <v>--</v>
      </c>
      <c r="AK338" s="8" t="str">
        <f>IFERROR(VLOOKUP(A338,#REF!,44,0),"--")</f>
        <v>--</v>
      </c>
      <c r="AL338" s="8" t="str">
        <f>IFERROR(VLOOKUP(A338,#REF!,44,0),"--")</f>
        <v>--</v>
      </c>
      <c r="AM338" s="8" t="str">
        <f>IFERROR(VLOOKUP(A338,#REF!,44,0),"--")</f>
        <v>--</v>
      </c>
      <c r="AN338" s="8" t="str">
        <f>IFERROR(VLOOKUP(A338,#REF!,44,0),"--")</f>
        <v>--</v>
      </c>
      <c r="AO338" s="8">
        <f t="shared" si="17"/>
        <v>0</v>
      </c>
    </row>
    <row r="339" spans="1:41" x14ac:dyDescent="0.2">
      <c r="A339" s="4" t="s">
        <v>347</v>
      </c>
      <c r="B339" s="4" t="str">
        <f>IFERROR(VLOOKUP(A339,'Validation List'!$A:$O,10,0),"--")</f>
        <v>--</v>
      </c>
      <c r="C339" s="4" t="str">
        <f>IFERROR(VLOOKUP(A339,January!$A:$AS,41,0),"--")</f>
        <v>--</v>
      </c>
      <c r="D339" s="4" t="str">
        <f>IFERROR(VLOOKUP(A339,January!$A:$AS,42,0),"--")</f>
        <v>--</v>
      </c>
      <c r="E339" s="4" t="str">
        <f>IFERROR(VLOOKUP(A339,#REF!,41,0),"--")</f>
        <v>--</v>
      </c>
      <c r="F339" s="4" t="str">
        <f>IFERROR(VLOOKUP(A339,#REF!,42,0),"--")</f>
        <v>--</v>
      </c>
      <c r="G339" s="4" t="str">
        <f>IFERROR(VLOOKUP(A339,#REF!,41,0),"--")</f>
        <v>--</v>
      </c>
      <c r="H339" s="4" t="str">
        <f>IFERROR(VLOOKUP(A339,#REF!,42,0),"--")</f>
        <v>--</v>
      </c>
      <c r="I339" s="4" t="str">
        <f>IFERROR(VLOOKUP(A339,#REF!,41,0),"--")</f>
        <v>--</v>
      </c>
      <c r="J339" s="4" t="str">
        <f>IFERROR(VLOOKUP(A339,#REF!,42,0),"--")</f>
        <v>--</v>
      </c>
      <c r="K339" s="4" t="str">
        <f>IFERROR(VLOOKUP(A339,#REF!,41,0),"--")</f>
        <v>--</v>
      </c>
      <c r="L339" s="4" t="str">
        <f>IFERROR(VLOOKUP(A339,#REF!,42,0),"--")</f>
        <v>--</v>
      </c>
      <c r="M339" s="4" t="str">
        <f>IFERROR(VLOOKUP(A339,#REF!,41,0),"--")</f>
        <v>--</v>
      </c>
      <c r="N339" s="4" t="str">
        <f>IFERROR(VLOOKUP(A339,#REF!,42,0),"--")</f>
        <v>--</v>
      </c>
      <c r="O339" s="4" t="str">
        <f>IFERROR(VLOOKUP(A339,#REF!,41,0),"--")</f>
        <v>--</v>
      </c>
      <c r="P339" s="4" t="str">
        <f>IFERROR(VLOOKUP(A339,#REF!,42,0),"--")</f>
        <v>--</v>
      </c>
      <c r="Q339" s="4" t="str">
        <f>IFERROR(VLOOKUP(A339,#REF!,41,0),"--")</f>
        <v>--</v>
      </c>
      <c r="R339" s="4" t="str">
        <f>IFERROR(VLOOKUP(A339,#REF!,42,0),"--")</f>
        <v>--</v>
      </c>
      <c r="S339" s="4" t="str">
        <f>IFERROR(VLOOKUP(A339,#REF!,41,0),"--")</f>
        <v>--</v>
      </c>
      <c r="T339" s="4" t="str">
        <f>IFERROR(VLOOKUP(A339,#REF!,42,0),"--")</f>
        <v>--</v>
      </c>
      <c r="U339" s="4" t="str">
        <f>IFERROR(VLOOKUP(A339,#REF!,41,0),"--")</f>
        <v>--</v>
      </c>
      <c r="V339" s="4" t="str">
        <f>IFERROR(VLOOKUP(A339,#REF!,42,0),"--")</f>
        <v>--</v>
      </c>
      <c r="W339" s="4" t="str">
        <f>IFERROR(VLOOKUP(A339,#REF!,41,0),"--")</f>
        <v>--</v>
      </c>
      <c r="X339" s="4" t="str">
        <f>IFERROR(VLOOKUP(A339,#REF!,42,0),"--")</f>
        <v>--</v>
      </c>
      <c r="Y339" s="4" t="str">
        <f>IFERROR(VLOOKUP(A339,#REF!,41,0),"--")</f>
        <v>--</v>
      </c>
      <c r="Z339" s="4" t="str">
        <f>IFERROR(VLOOKUP(A339,#REF!,42,0),"--")</f>
        <v>--</v>
      </c>
      <c r="AA339" s="4">
        <f t="shared" si="15"/>
        <v>0</v>
      </c>
      <c r="AB339" s="4">
        <f t="shared" si="16"/>
        <v>0</v>
      </c>
      <c r="AC339" s="8" t="str">
        <f>IFERROR(VLOOKUP(A339,January!$A:$AR,44,0),"--")</f>
        <v>--</v>
      </c>
      <c r="AD339" s="8" t="str">
        <f>IFERROR(VLOOKUP(A339,#REF!,44,0),"--")</f>
        <v>--</v>
      </c>
      <c r="AE339" s="8" t="str">
        <f>IFERROR(VLOOKUP(A339,#REF!,44,0),"--")</f>
        <v>--</v>
      </c>
      <c r="AF339" s="8" t="str">
        <f>IFERROR(VLOOKUP(A339,#REF!,44,0),"--")</f>
        <v>--</v>
      </c>
      <c r="AG339" s="8" t="str">
        <f>IFERROR(VLOOKUP(A339,#REF!,44,0),"--")</f>
        <v>--</v>
      </c>
      <c r="AH339" s="8" t="str">
        <f>IFERROR(VLOOKUP(A339,#REF!,44,0),"--")</f>
        <v>--</v>
      </c>
      <c r="AI339" s="8" t="str">
        <f>IFERROR(VLOOKUP(A339,#REF!,44,0),"--")</f>
        <v>--</v>
      </c>
      <c r="AJ339" s="8" t="str">
        <f>IFERROR(VLOOKUP(A339,#REF!,44,0),"--")</f>
        <v>--</v>
      </c>
      <c r="AK339" s="8" t="str">
        <f>IFERROR(VLOOKUP(A339,#REF!,44,0),"--")</f>
        <v>--</v>
      </c>
      <c r="AL339" s="8" t="str">
        <f>IFERROR(VLOOKUP(A339,#REF!,44,0),"--")</f>
        <v>--</v>
      </c>
      <c r="AM339" s="8" t="str">
        <f>IFERROR(VLOOKUP(A339,#REF!,44,0),"--")</f>
        <v>--</v>
      </c>
      <c r="AN339" s="8" t="str">
        <f>IFERROR(VLOOKUP(A339,#REF!,44,0),"--")</f>
        <v>--</v>
      </c>
      <c r="AO339" s="8">
        <f t="shared" si="17"/>
        <v>0</v>
      </c>
    </row>
    <row r="340" spans="1:41" x14ac:dyDescent="0.2">
      <c r="A340" s="4" t="s">
        <v>348</v>
      </c>
      <c r="B340" s="4" t="str">
        <f>IFERROR(VLOOKUP(A340,'Validation List'!$A:$O,10,0),"--")</f>
        <v>--</v>
      </c>
      <c r="C340" s="4" t="str">
        <f>IFERROR(VLOOKUP(A340,January!$A:$AS,41,0),"--")</f>
        <v>--</v>
      </c>
      <c r="D340" s="4" t="str">
        <f>IFERROR(VLOOKUP(A340,January!$A:$AS,42,0),"--")</f>
        <v>--</v>
      </c>
      <c r="E340" s="4" t="str">
        <f>IFERROR(VLOOKUP(A340,#REF!,41,0),"--")</f>
        <v>--</v>
      </c>
      <c r="F340" s="4" t="str">
        <f>IFERROR(VLOOKUP(A340,#REF!,42,0),"--")</f>
        <v>--</v>
      </c>
      <c r="G340" s="4" t="str">
        <f>IFERROR(VLOOKUP(A340,#REF!,41,0),"--")</f>
        <v>--</v>
      </c>
      <c r="H340" s="4" t="str">
        <f>IFERROR(VLOOKUP(A340,#REF!,42,0),"--")</f>
        <v>--</v>
      </c>
      <c r="I340" s="4" t="str">
        <f>IFERROR(VLOOKUP(A340,#REF!,41,0),"--")</f>
        <v>--</v>
      </c>
      <c r="J340" s="4" t="str">
        <f>IFERROR(VLOOKUP(A340,#REF!,42,0),"--")</f>
        <v>--</v>
      </c>
      <c r="K340" s="4" t="str">
        <f>IFERROR(VLOOKUP(A340,#REF!,41,0),"--")</f>
        <v>--</v>
      </c>
      <c r="L340" s="4" t="str">
        <f>IFERROR(VLOOKUP(A340,#REF!,42,0),"--")</f>
        <v>--</v>
      </c>
      <c r="M340" s="4" t="str">
        <f>IFERROR(VLOOKUP(A340,#REF!,41,0),"--")</f>
        <v>--</v>
      </c>
      <c r="N340" s="4" t="str">
        <f>IFERROR(VLOOKUP(A340,#REF!,42,0),"--")</f>
        <v>--</v>
      </c>
      <c r="O340" s="4" t="str">
        <f>IFERROR(VLOOKUP(A340,#REF!,41,0),"--")</f>
        <v>--</v>
      </c>
      <c r="P340" s="4" t="str">
        <f>IFERROR(VLOOKUP(A340,#REF!,42,0),"--")</f>
        <v>--</v>
      </c>
      <c r="Q340" s="4" t="str">
        <f>IFERROR(VLOOKUP(A340,#REF!,41,0),"--")</f>
        <v>--</v>
      </c>
      <c r="R340" s="4" t="str">
        <f>IFERROR(VLOOKUP(A340,#REF!,42,0),"--")</f>
        <v>--</v>
      </c>
      <c r="S340" s="4" t="str">
        <f>IFERROR(VLOOKUP(A340,#REF!,41,0),"--")</f>
        <v>--</v>
      </c>
      <c r="T340" s="4" t="str">
        <f>IFERROR(VLOOKUP(A340,#REF!,42,0),"--")</f>
        <v>--</v>
      </c>
      <c r="U340" s="4" t="str">
        <f>IFERROR(VLOOKUP(A340,#REF!,41,0),"--")</f>
        <v>--</v>
      </c>
      <c r="V340" s="4" t="str">
        <f>IFERROR(VLOOKUP(A340,#REF!,42,0),"--")</f>
        <v>--</v>
      </c>
      <c r="W340" s="4" t="str">
        <f>IFERROR(VLOOKUP(A340,#REF!,41,0),"--")</f>
        <v>--</v>
      </c>
      <c r="X340" s="4" t="str">
        <f>IFERROR(VLOOKUP(A340,#REF!,42,0),"--")</f>
        <v>--</v>
      </c>
      <c r="Y340" s="4" t="str">
        <f>IFERROR(VLOOKUP(A340,#REF!,41,0),"--")</f>
        <v>--</v>
      </c>
      <c r="Z340" s="4" t="str">
        <f>IFERROR(VLOOKUP(A340,#REF!,42,0),"--")</f>
        <v>--</v>
      </c>
      <c r="AA340" s="4">
        <f t="shared" si="15"/>
        <v>0</v>
      </c>
      <c r="AB340" s="4">
        <f t="shared" si="16"/>
        <v>0</v>
      </c>
      <c r="AC340" s="8" t="str">
        <f>IFERROR(VLOOKUP(A340,January!$A:$AR,44,0),"--")</f>
        <v>--</v>
      </c>
      <c r="AD340" s="8" t="str">
        <f>IFERROR(VLOOKUP(A340,#REF!,44,0),"--")</f>
        <v>--</v>
      </c>
      <c r="AE340" s="8" t="str">
        <f>IFERROR(VLOOKUP(A340,#REF!,44,0),"--")</f>
        <v>--</v>
      </c>
      <c r="AF340" s="8" t="str">
        <f>IFERROR(VLOOKUP(A340,#REF!,44,0),"--")</f>
        <v>--</v>
      </c>
      <c r="AG340" s="8" t="str">
        <f>IFERROR(VLOOKUP(A340,#REF!,44,0),"--")</f>
        <v>--</v>
      </c>
      <c r="AH340" s="8" t="str">
        <f>IFERROR(VLOOKUP(A340,#REF!,44,0),"--")</f>
        <v>--</v>
      </c>
      <c r="AI340" s="8" t="str">
        <f>IFERROR(VLOOKUP(A340,#REF!,44,0),"--")</f>
        <v>--</v>
      </c>
      <c r="AJ340" s="8" t="str">
        <f>IFERROR(VLOOKUP(A340,#REF!,44,0),"--")</f>
        <v>--</v>
      </c>
      <c r="AK340" s="8" t="str">
        <f>IFERROR(VLOOKUP(A340,#REF!,44,0),"--")</f>
        <v>--</v>
      </c>
      <c r="AL340" s="8" t="str">
        <f>IFERROR(VLOOKUP(A340,#REF!,44,0),"--")</f>
        <v>--</v>
      </c>
      <c r="AM340" s="8" t="str">
        <f>IFERROR(VLOOKUP(A340,#REF!,44,0),"--")</f>
        <v>--</v>
      </c>
      <c r="AN340" s="8" t="str">
        <f>IFERROR(VLOOKUP(A340,#REF!,44,0),"--")</f>
        <v>--</v>
      </c>
      <c r="AO340" s="8">
        <f t="shared" si="17"/>
        <v>0</v>
      </c>
    </row>
    <row r="341" spans="1:41" x14ac:dyDescent="0.2">
      <c r="A341" s="4" t="s">
        <v>349</v>
      </c>
      <c r="B341" s="4" t="str">
        <f>IFERROR(VLOOKUP(A341,'Validation List'!$A:$O,10,0),"--")</f>
        <v>--</v>
      </c>
      <c r="C341" s="4" t="str">
        <f>IFERROR(VLOOKUP(A341,January!$A:$AS,41,0),"--")</f>
        <v>--</v>
      </c>
      <c r="D341" s="4" t="str">
        <f>IFERROR(VLOOKUP(A341,January!$A:$AS,42,0),"--")</f>
        <v>--</v>
      </c>
      <c r="E341" s="4" t="str">
        <f>IFERROR(VLOOKUP(A341,#REF!,41,0),"--")</f>
        <v>--</v>
      </c>
      <c r="F341" s="4" t="str">
        <f>IFERROR(VLOOKUP(A341,#REF!,42,0),"--")</f>
        <v>--</v>
      </c>
      <c r="G341" s="4" t="str">
        <f>IFERROR(VLOOKUP(A341,#REF!,41,0),"--")</f>
        <v>--</v>
      </c>
      <c r="H341" s="4" t="str">
        <f>IFERROR(VLOOKUP(A341,#REF!,42,0),"--")</f>
        <v>--</v>
      </c>
      <c r="I341" s="4" t="str">
        <f>IFERROR(VLOOKUP(A341,#REF!,41,0),"--")</f>
        <v>--</v>
      </c>
      <c r="J341" s="4" t="str">
        <f>IFERROR(VLOOKUP(A341,#REF!,42,0),"--")</f>
        <v>--</v>
      </c>
      <c r="K341" s="4" t="str">
        <f>IFERROR(VLOOKUP(A341,#REF!,41,0),"--")</f>
        <v>--</v>
      </c>
      <c r="L341" s="4" t="str">
        <f>IFERROR(VLOOKUP(A341,#REF!,42,0),"--")</f>
        <v>--</v>
      </c>
      <c r="M341" s="4" t="str">
        <f>IFERROR(VLOOKUP(A341,#REF!,41,0),"--")</f>
        <v>--</v>
      </c>
      <c r="N341" s="4" t="str">
        <f>IFERROR(VLOOKUP(A341,#REF!,42,0),"--")</f>
        <v>--</v>
      </c>
      <c r="O341" s="4" t="str">
        <f>IFERROR(VLOOKUP(A341,#REF!,41,0),"--")</f>
        <v>--</v>
      </c>
      <c r="P341" s="4" t="str">
        <f>IFERROR(VLOOKUP(A341,#REF!,42,0),"--")</f>
        <v>--</v>
      </c>
      <c r="Q341" s="4" t="str">
        <f>IFERROR(VLOOKUP(A341,#REF!,41,0),"--")</f>
        <v>--</v>
      </c>
      <c r="R341" s="4" t="str">
        <f>IFERROR(VLOOKUP(A341,#REF!,42,0),"--")</f>
        <v>--</v>
      </c>
      <c r="S341" s="4" t="str">
        <f>IFERROR(VLOOKUP(A341,#REF!,41,0),"--")</f>
        <v>--</v>
      </c>
      <c r="T341" s="4" t="str">
        <f>IFERROR(VLOOKUP(A341,#REF!,42,0),"--")</f>
        <v>--</v>
      </c>
      <c r="U341" s="4" t="str">
        <f>IFERROR(VLOOKUP(A341,#REF!,41,0),"--")</f>
        <v>--</v>
      </c>
      <c r="V341" s="4" t="str">
        <f>IFERROR(VLOOKUP(A341,#REF!,42,0),"--")</f>
        <v>--</v>
      </c>
      <c r="W341" s="4" t="str">
        <f>IFERROR(VLOOKUP(A341,#REF!,41,0),"--")</f>
        <v>--</v>
      </c>
      <c r="X341" s="4" t="str">
        <f>IFERROR(VLOOKUP(A341,#REF!,42,0),"--")</f>
        <v>--</v>
      </c>
      <c r="Y341" s="4" t="str">
        <f>IFERROR(VLOOKUP(A341,#REF!,41,0),"--")</f>
        <v>--</v>
      </c>
      <c r="Z341" s="4" t="str">
        <f>IFERROR(VLOOKUP(A341,#REF!,42,0),"--")</f>
        <v>--</v>
      </c>
      <c r="AA341" s="4">
        <f t="shared" si="15"/>
        <v>0</v>
      </c>
      <c r="AB341" s="4">
        <f t="shared" si="16"/>
        <v>0</v>
      </c>
      <c r="AC341" s="8" t="str">
        <f>IFERROR(VLOOKUP(A341,January!$A:$AR,44,0),"--")</f>
        <v>--</v>
      </c>
      <c r="AD341" s="8" t="str">
        <f>IFERROR(VLOOKUP(A341,#REF!,44,0),"--")</f>
        <v>--</v>
      </c>
      <c r="AE341" s="8" t="str">
        <f>IFERROR(VLOOKUP(A341,#REF!,44,0),"--")</f>
        <v>--</v>
      </c>
      <c r="AF341" s="8" t="str">
        <f>IFERROR(VLOOKUP(A341,#REF!,44,0),"--")</f>
        <v>--</v>
      </c>
      <c r="AG341" s="8" t="str">
        <f>IFERROR(VLOOKUP(A341,#REF!,44,0),"--")</f>
        <v>--</v>
      </c>
      <c r="AH341" s="8" t="str">
        <f>IFERROR(VLOOKUP(A341,#REF!,44,0),"--")</f>
        <v>--</v>
      </c>
      <c r="AI341" s="8" t="str">
        <f>IFERROR(VLOOKUP(A341,#REF!,44,0),"--")</f>
        <v>--</v>
      </c>
      <c r="AJ341" s="8" t="str">
        <f>IFERROR(VLOOKUP(A341,#REF!,44,0),"--")</f>
        <v>--</v>
      </c>
      <c r="AK341" s="8" t="str">
        <f>IFERROR(VLOOKUP(A341,#REF!,44,0),"--")</f>
        <v>--</v>
      </c>
      <c r="AL341" s="8" t="str">
        <f>IFERROR(VLOOKUP(A341,#REF!,44,0),"--")</f>
        <v>--</v>
      </c>
      <c r="AM341" s="8" t="str">
        <f>IFERROR(VLOOKUP(A341,#REF!,44,0),"--")</f>
        <v>--</v>
      </c>
      <c r="AN341" s="8" t="str">
        <f>IFERROR(VLOOKUP(A341,#REF!,44,0),"--")</f>
        <v>--</v>
      </c>
      <c r="AO341" s="8">
        <f t="shared" si="17"/>
        <v>0</v>
      </c>
    </row>
    <row r="342" spans="1:41" x14ac:dyDescent="0.2">
      <c r="A342" s="4" t="s">
        <v>350</v>
      </c>
      <c r="B342" s="4" t="str">
        <f>IFERROR(VLOOKUP(A342,'Validation List'!$A:$O,10,0),"--")</f>
        <v>--</v>
      </c>
      <c r="C342" s="4" t="str">
        <f>IFERROR(VLOOKUP(A342,January!$A:$AS,41,0),"--")</f>
        <v>--</v>
      </c>
      <c r="D342" s="4" t="str">
        <f>IFERROR(VLOOKUP(A342,January!$A:$AS,42,0),"--")</f>
        <v>--</v>
      </c>
      <c r="E342" s="4" t="str">
        <f>IFERROR(VLOOKUP(A342,#REF!,41,0),"--")</f>
        <v>--</v>
      </c>
      <c r="F342" s="4" t="str">
        <f>IFERROR(VLOOKUP(A342,#REF!,42,0),"--")</f>
        <v>--</v>
      </c>
      <c r="G342" s="4" t="str">
        <f>IFERROR(VLOOKUP(A342,#REF!,41,0),"--")</f>
        <v>--</v>
      </c>
      <c r="H342" s="4" t="str">
        <f>IFERROR(VLOOKUP(A342,#REF!,42,0),"--")</f>
        <v>--</v>
      </c>
      <c r="I342" s="4" t="str">
        <f>IFERROR(VLOOKUP(A342,#REF!,41,0),"--")</f>
        <v>--</v>
      </c>
      <c r="J342" s="4" t="str">
        <f>IFERROR(VLOOKUP(A342,#REF!,42,0),"--")</f>
        <v>--</v>
      </c>
      <c r="K342" s="4" t="str">
        <f>IFERROR(VLOOKUP(A342,#REF!,41,0),"--")</f>
        <v>--</v>
      </c>
      <c r="L342" s="4" t="str">
        <f>IFERROR(VLOOKUP(A342,#REF!,42,0),"--")</f>
        <v>--</v>
      </c>
      <c r="M342" s="4" t="str">
        <f>IFERROR(VLOOKUP(A342,#REF!,41,0),"--")</f>
        <v>--</v>
      </c>
      <c r="N342" s="4" t="str">
        <f>IFERROR(VLOOKUP(A342,#REF!,42,0),"--")</f>
        <v>--</v>
      </c>
      <c r="O342" s="4" t="str">
        <f>IFERROR(VLOOKUP(A342,#REF!,41,0),"--")</f>
        <v>--</v>
      </c>
      <c r="P342" s="4" t="str">
        <f>IFERROR(VLOOKUP(A342,#REF!,42,0),"--")</f>
        <v>--</v>
      </c>
      <c r="Q342" s="4" t="str">
        <f>IFERROR(VLOOKUP(A342,#REF!,41,0),"--")</f>
        <v>--</v>
      </c>
      <c r="R342" s="4" t="str">
        <f>IFERROR(VLOOKUP(A342,#REF!,42,0),"--")</f>
        <v>--</v>
      </c>
      <c r="S342" s="4" t="str">
        <f>IFERROR(VLOOKUP(A342,#REF!,41,0),"--")</f>
        <v>--</v>
      </c>
      <c r="T342" s="4" t="str">
        <f>IFERROR(VLOOKUP(A342,#REF!,42,0),"--")</f>
        <v>--</v>
      </c>
      <c r="U342" s="4" t="str">
        <f>IFERROR(VLOOKUP(A342,#REF!,41,0),"--")</f>
        <v>--</v>
      </c>
      <c r="V342" s="4" t="str">
        <f>IFERROR(VLOOKUP(A342,#REF!,42,0),"--")</f>
        <v>--</v>
      </c>
      <c r="W342" s="4" t="str">
        <f>IFERROR(VLOOKUP(A342,#REF!,41,0),"--")</f>
        <v>--</v>
      </c>
      <c r="X342" s="4" t="str">
        <f>IFERROR(VLOOKUP(A342,#REF!,42,0),"--")</f>
        <v>--</v>
      </c>
      <c r="Y342" s="4" t="str">
        <f>IFERROR(VLOOKUP(A342,#REF!,41,0),"--")</f>
        <v>--</v>
      </c>
      <c r="Z342" s="4" t="str">
        <f>IFERROR(VLOOKUP(A342,#REF!,42,0),"--")</f>
        <v>--</v>
      </c>
      <c r="AA342" s="4">
        <f t="shared" si="15"/>
        <v>0</v>
      </c>
      <c r="AB342" s="4">
        <f t="shared" si="16"/>
        <v>0</v>
      </c>
      <c r="AC342" s="8" t="str">
        <f>IFERROR(VLOOKUP(A342,January!$A:$AR,44,0),"--")</f>
        <v>--</v>
      </c>
      <c r="AD342" s="8" t="str">
        <f>IFERROR(VLOOKUP(A342,#REF!,44,0),"--")</f>
        <v>--</v>
      </c>
      <c r="AE342" s="8" t="str">
        <f>IFERROR(VLOOKUP(A342,#REF!,44,0),"--")</f>
        <v>--</v>
      </c>
      <c r="AF342" s="8" t="str">
        <f>IFERROR(VLOOKUP(A342,#REF!,44,0),"--")</f>
        <v>--</v>
      </c>
      <c r="AG342" s="8" t="str">
        <f>IFERROR(VLOOKUP(A342,#REF!,44,0),"--")</f>
        <v>--</v>
      </c>
      <c r="AH342" s="8" t="str">
        <f>IFERROR(VLOOKUP(A342,#REF!,44,0),"--")</f>
        <v>--</v>
      </c>
      <c r="AI342" s="8" t="str">
        <f>IFERROR(VLOOKUP(A342,#REF!,44,0),"--")</f>
        <v>--</v>
      </c>
      <c r="AJ342" s="8" t="str">
        <f>IFERROR(VLOOKUP(A342,#REF!,44,0),"--")</f>
        <v>--</v>
      </c>
      <c r="AK342" s="8" t="str">
        <f>IFERROR(VLOOKUP(A342,#REF!,44,0),"--")</f>
        <v>--</v>
      </c>
      <c r="AL342" s="8" t="str">
        <f>IFERROR(VLOOKUP(A342,#REF!,44,0),"--")</f>
        <v>--</v>
      </c>
      <c r="AM342" s="8" t="str">
        <f>IFERROR(VLOOKUP(A342,#REF!,44,0),"--")</f>
        <v>--</v>
      </c>
      <c r="AN342" s="8" t="str">
        <f>IFERROR(VLOOKUP(A342,#REF!,44,0),"--")</f>
        <v>--</v>
      </c>
      <c r="AO342" s="8">
        <f t="shared" si="17"/>
        <v>0</v>
      </c>
    </row>
    <row r="343" spans="1:41" x14ac:dyDescent="0.2">
      <c r="A343" s="4" t="s">
        <v>240</v>
      </c>
      <c r="B343" s="4" t="str">
        <f>IFERROR(VLOOKUP(A343,'Validation List'!$A:$O,10,0),"--")</f>
        <v>--</v>
      </c>
      <c r="C343" s="4" t="str">
        <f>IFERROR(VLOOKUP(A343,January!$A:$AS,41,0),"--")</f>
        <v>--</v>
      </c>
      <c r="D343" s="4" t="str">
        <f>IFERROR(VLOOKUP(A343,January!$A:$AS,42,0),"--")</f>
        <v>--</v>
      </c>
      <c r="E343" s="4" t="str">
        <f>IFERROR(VLOOKUP(A343,#REF!,41,0),"--")</f>
        <v>--</v>
      </c>
      <c r="F343" s="4" t="str">
        <f>IFERROR(VLOOKUP(A343,#REF!,42,0),"--")</f>
        <v>--</v>
      </c>
      <c r="G343" s="4" t="str">
        <f>IFERROR(VLOOKUP(A343,#REF!,41,0),"--")</f>
        <v>--</v>
      </c>
      <c r="H343" s="4" t="str">
        <f>IFERROR(VLOOKUP(A343,#REF!,42,0),"--")</f>
        <v>--</v>
      </c>
      <c r="I343" s="4" t="str">
        <f>IFERROR(VLOOKUP(A343,#REF!,41,0),"--")</f>
        <v>--</v>
      </c>
      <c r="J343" s="4" t="str">
        <f>IFERROR(VLOOKUP(A343,#REF!,42,0),"--")</f>
        <v>--</v>
      </c>
      <c r="K343" s="4" t="str">
        <f>IFERROR(VLOOKUP(A343,#REF!,41,0),"--")</f>
        <v>--</v>
      </c>
      <c r="L343" s="4" t="str">
        <f>IFERROR(VLOOKUP(A343,#REF!,42,0),"--")</f>
        <v>--</v>
      </c>
      <c r="M343" s="4" t="str">
        <f>IFERROR(VLOOKUP(A343,#REF!,41,0),"--")</f>
        <v>--</v>
      </c>
      <c r="N343" s="4" t="str">
        <f>IFERROR(VLOOKUP(A343,#REF!,42,0),"--")</f>
        <v>--</v>
      </c>
      <c r="O343" s="4" t="str">
        <f>IFERROR(VLOOKUP(A343,#REF!,41,0),"--")</f>
        <v>--</v>
      </c>
      <c r="P343" s="4" t="str">
        <f>IFERROR(VLOOKUP(A343,#REF!,42,0),"--")</f>
        <v>--</v>
      </c>
      <c r="Q343" s="4" t="str">
        <f>IFERROR(VLOOKUP(A343,#REF!,41,0),"--")</f>
        <v>--</v>
      </c>
      <c r="R343" s="4" t="str">
        <f>IFERROR(VLOOKUP(A343,#REF!,42,0),"--")</f>
        <v>--</v>
      </c>
      <c r="S343" s="4" t="str">
        <f>IFERROR(VLOOKUP(A343,#REF!,41,0),"--")</f>
        <v>--</v>
      </c>
      <c r="T343" s="4" t="str">
        <f>IFERROR(VLOOKUP(A343,#REF!,42,0),"--")</f>
        <v>--</v>
      </c>
      <c r="U343" s="4" t="str">
        <f>IFERROR(VLOOKUP(A343,#REF!,41,0),"--")</f>
        <v>--</v>
      </c>
      <c r="V343" s="4" t="str">
        <f>IFERROR(VLOOKUP(A343,#REF!,42,0),"--")</f>
        <v>--</v>
      </c>
      <c r="W343" s="4" t="str">
        <f>IFERROR(VLOOKUP(A343,#REF!,41,0),"--")</f>
        <v>--</v>
      </c>
      <c r="X343" s="4" t="str">
        <f>IFERROR(VLOOKUP(A343,#REF!,42,0),"--")</f>
        <v>--</v>
      </c>
      <c r="Y343" s="4" t="str">
        <f>IFERROR(VLOOKUP(A343,#REF!,41,0),"--")</f>
        <v>--</v>
      </c>
      <c r="Z343" s="4" t="str">
        <f>IFERROR(VLOOKUP(A343,#REF!,42,0),"--")</f>
        <v>--</v>
      </c>
      <c r="AA343" s="4">
        <f t="shared" si="15"/>
        <v>0</v>
      </c>
      <c r="AB343" s="4">
        <f t="shared" si="16"/>
        <v>0</v>
      </c>
      <c r="AC343" s="8" t="str">
        <f>IFERROR(VLOOKUP(A343,January!$A:$AR,44,0),"--")</f>
        <v>--</v>
      </c>
      <c r="AD343" s="8" t="str">
        <f>IFERROR(VLOOKUP(A343,#REF!,44,0),"--")</f>
        <v>--</v>
      </c>
      <c r="AE343" s="8" t="str">
        <f>IFERROR(VLOOKUP(A343,#REF!,44,0),"--")</f>
        <v>--</v>
      </c>
      <c r="AF343" s="8" t="str">
        <f>IFERROR(VLOOKUP(A343,#REF!,44,0),"--")</f>
        <v>--</v>
      </c>
      <c r="AG343" s="8" t="str">
        <f>IFERROR(VLOOKUP(A343,#REF!,44,0),"--")</f>
        <v>--</v>
      </c>
      <c r="AH343" s="8" t="str">
        <f>IFERROR(VLOOKUP(A343,#REF!,44,0),"--")</f>
        <v>--</v>
      </c>
      <c r="AI343" s="8" t="str">
        <f>IFERROR(VLOOKUP(A343,#REF!,44,0),"--")</f>
        <v>--</v>
      </c>
      <c r="AJ343" s="8" t="str">
        <f>IFERROR(VLOOKUP(A343,#REF!,44,0),"--")</f>
        <v>--</v>
      </c>
      <c r="AK343" s="8" t="str">
        <f>IFERROR(VLOOKUP(A343,#REF!,44,0),"--")</f>
        <v>--</v>
      </c>
      <c r="AL343" s="8" t="str">
        <f>IFERROR(VLOOKUP(A343,#REF!,44,0),"--")</f>
        <v>--</v>
      </c>
      <c r="AM343" s="8" t="str">
        <f>IFERROR(VLOOKUP(A343,#REF!,44,0),"--")</f>
        <v>--</v>
      </c>
      <c r="AN343" s="8" t="str">
        <f>IFERROR(VLOOKUP(A343,#REF!,44,0),"--")</f>
        <v>--</v>
      </c>
      <c r="AO343" s="8">
        <f t="shared" si="17"/>
        <v>0</v>
      </c>
    </row>
    <row r="344" spans="1:41" x14ac:dyDescent="0.2">
      <c r="A344" s="4" t="s">
        <v>351</v>
      </c>
      <c r="B344" s="4">
        <f>IFERROR(VLOOKUP(A344,'Validation List'!$A:$O,10,0),"--")</f>
        <v>0</v>
      </c>
      <c r="C344" s="4" t="str">
        <f>IFERROR(VLOOKUP(A344,January!$A:$AS,41,0),"--")</f>
        <v>--</v>
      </c>
      <c r="D344" s="4" t="str">
        <f>IFERROR(VLOOKUP(A344,January!$A:$AS,42,0),"--")</f>
        <v>--</v>
      </c>
      <c r="E344" s="4" t="str">
        <f>IFERROR(VLOOKUP(A344,#REF!,41,0),"--")</f>
        <v>--</v>
      </c>
      <c r="F344" s="4" t="str">
        <f>IFERROR(VLOOKUP(A344,#REF!,42,0),"--")</f>
        <v>--</v>
      </c>
      <c r="G344" s="4" t="str">
        <f>IFERROR(VLOOKUP(A344,#REF!,41,0),"--")</f>
        <v>--</v>
      </c>
      <c r="H344" s="4" t="str">
        <f>IFERROR(VLOOKUP(A344,#REF!,42,0),"--")</f>
        <v>--</v>
      </c>
      <c r="I344" s="4" t="str">
        <f>IFERROR(VLOOKUP(A344,#REF!,41,0),"--")</f>
        <v>--</v>
      </c>
      <c r="J344" s="4" t="str">
        <f>IFERROR(VLOOKUP(A344,#REF!,42,0),"--")</f>
        <v>--</v>
      </c>
      <c r="K344" s="4" t="str">
        <f>IFERROR(VLOOKUP(A344,#REF!,41,0),"--")</f>
        <v>--</v>
      </c>
      <c r="L344" s="4" t="str">
        <f>IFERROR(VLOOKUP(A344,#REF!,42,0),"--")</f>
        <v>--</v>
      </c>
      <c r="M344" s="4" t="str">
        <f>IFERROR(VLOOKUP(A344,#REF!,41,0),"--")</f>
        <v>--</v>
      </c>
      <c r="N344" s="4" t="str">
        <f>IFERROR(VLOOKUP(A344,#REF!,42,0),"--")</f>
        <v>--</v>
      </c>
      <c r="O344" s="4" t="str">
        <f>IFERROR(VLOOKUP(A344,#REF!,41,0),"--")</f>
        <v>--</v>
      </c>
      <c r="P344" s="4" t="str">
        <f>IFERROR(VLOOKUP(A344,#REF!,42,0),"--")</f>
        <v>--</v>
      </c>
      <c r="Q344" s="4" t="str">
        <f>IFERROR(VLOOKUP(A344,#REF!,41,0),"--")</f>
        <v>--</v>
      </c>
      <c r="R344" s="4" t="str">
        <f>IFERROR(VLOOKUP(A344,#REF!,42,0),"--")</f>
        <v>--</v>
      </c>
      <c r="S344" s="4" t="str">
        <f>IFERROR(VLOOKUP(A344,#REF!,41,0),"--")</f>
        <v>--</v>
      </c>
      <c r="T344" s="4" t="str">
        <f>IFERROR(VLOOKUP(A344,#REF!,42,0),"--")</f>
        <v>--</v>
      </c>
      <c r="U344" s="4" t="str">
        <f>IFERROR(VLOOKUP(A344,#REF!,41,0),"--")</f>
        <v>--</v>
      </c>
      <c r="V344" s="4" t="str">
        <f>IFERROR(VLOOKUP(A344,#REF!,42,0),"--")</f>
        <v>--</v>
      </c>
      <c r="W344" s="4" t="str">
        <f>IFERROR(VLOOKUP(A344,#REF!,41,0),"--")</f>
        <v>--</v>
      </c>
      <c r="X344" s="4" t="str">
        <f>IFERROR(VLOOKUP(A344,#REF!,42,0),"--")</f>
        <v>--</v>
      </c>
      <c r="Y344" s="4" t="str">
        <f>IFERROR(VLOOKUP(A344,#REF!,41,0),"--")</f>
        <v>--</v>
      </c>
      <c r="Z344" s="4" t="str">
        <f>IFERROR(VLOOKUP(A344,#REF!,42,0),"--")</f>
        <v>--</v>
      </c>
      <c r="AA344" s="4">
        <f t="shared" si="15"/>
        <v>0</v>
      </c>
      <c r="AB344" s="4">
        <f t="shared" si="16"/>
        <v>0</v>
      </c>
      <c r="AC344" s="8" t="str">
        <f>IFERROR(VLOOKUP(A344,January!$A:$AR,44,0),"--")</f>
        <v>--</v>
      </c>
      <c r="AD344" s="8" t="str">
        <f>IFERROR(VLOOKUP(A344,#REF!,44,0),"--")</f>
        <v>--</v>
      </c>
      <c r="AE344" s="8" t="str">
        <f>IFERROR(VLOOKUP(A344,#REF!,44,0),"--")</f>
        <v>--</v>
      </c>
      <c r="AF344" s="8" t="str">
        <f>IFERROR(VLOOKUP(A344,#REF!,44,0),"--")</f>
        <v>--</v>
      </c>
      <c r="AG344" s="8" t="str">
        <f>IFERROR(VLOOKUP(A344,#REF!,44,0),"--")</f>
        <v>--</v>
      </c>
      <c r="AH344" s="8" t="str">
        <f>IFERROR(VLOOKUP(A344,#REF!,44,0),"--")</f>
        <v>--</v>
      </c>
      <c r="AI344" s="8" t="str">
        <f>IFERROR(VLOOKUP(A344,#REF!,44,0),"--")</f>
        <v>--</v>
      </c>
      <c r="AJ344" s="8" t="str">
        <f>IFERROR(VLOOKUP(A344,#REF!,44,0),"--")</f>
        <v>--</v>
      </c>
      <c r="AK344" s="8" t="str">
        <f>IFERROR(VLOOKUP(A344,#REF!,44,0),"--")</f>
        <v>--</v>
      </c>
      <c r="AL344" s="8" t="str">
        <f>IFERROR(VLOOKUP(A344,#REF!,44,0),"--")</f>
        <v>--</v>
      </c>
      <c r="AM344" s="8" t="str">
        <f>IFERROR(VLOOKUP(A344,#REF!,44,0),"--")</f>
        <v>--</v>
      </c>
      <c r="AN344" s="8" t="str">
        <f>IFERROR(VLOOKUP(A344,#REF!,44,0),"--")</f>
        <v>--</v>
      </c>
      <c r="AO344" s="8">
        <f t="shared" si="17"/>
        <v>0</v>
      </c>
    </row>
    <row r="345" spans="1:41" x14ac:dyDescent="0.2">
      <c r="A345" s="4" t="s">
        <v>352</v>
      </c>
      <c r="B345" s="4" t="str">
        <f>IFERROR(VLOOKUP(A345,'Validation List'!$A:$O,10,0),"--")</f>
        <v>--</v>
      </c>
      <c r="C345" s="4" t="str">
        <f>IFERROR(VLOOKUP(A345,January!$A:$AS,41,0),"--")</f>
        <v>--</v>
      </c>
      <c r="D345" s="4" t="str">
        <f>IFERROR(VLOOKUP(A345,January!$A:$AS,42,0),"--")</f>
        <v>--</v>
      </c>
      <c r="E345" s="4" t="str">
        <f>IFERROR(VLOOKUP(A345,#REF!,41,0),"--")</f>
        <v>--</v>
      </c>
      <c r="F345" s="4" t="str">
        <f>IFERROR(VLOOKUP(A345,#REF!,42,0),"--")</f>
        <v>--</v>
      </c>
      <c r="G345" s="4" t="str">
        <f>IFERROR(VLOOKUP(A345,#REF!,41,0),"--")</f>
        <v>--</v>
      </c>
      <c r="H345" s="4" t="str">
        <f>IFERROR(VLOOKUP(A345,#REF!,42,0),"--")</f>
        <v>--</v>
      </c>
      <c r="I345" s="4" t="str">
        <f>IFERROR(VLOOKUP(A345,#REF!,41,0),"--")</f>
        <v>--</v>
      </c>
      <c r="J345" s="4" t="str">
        <f>IFERROR(VLOOKUP(A345,#REF!,42,0),"--")</f>
        <v>--</v>
      </c>
      <c r="K345" s="4" t="str">
        <f>IFERROR(VLOOKUP(A345,#REF!,41,0),"--")</f>
        <v>--</v>
      </c>
      <c r="L345" s="4" t="str">
        <f>IFERROR(VLOOKUP(A345,#REF!,42,0),"--")</f>
        <v>--</v>
      </c>
      <c r="M345" s="4" t="str">
        <f>IFERROR(VLOOKUP(A345,#REF!,41,0),"--")</f>
        <v>--</v>
      </c>
      <c r="N345" s="4" t="str">
        <f>IFERROR(VLOOKUP(A345,#REF!,42,0),"--")</f>
        <v>--</v>
      </c>
      <c r="O345" s="4" t="str">
        <f>IFERROR(VLOOKUP(A345,#REF!,41,0),"--")</f>
        <v>--</v>
      </c>
      <c r="P345" s="4" t="str">
        <f>IFERROR(VLOOKUP(A345,#REF!,42,0),"--")</f>
        <v>--</v>
      </c>
      <c r="Q345" s="4" t="str">
        <f>IFERROR(VLOOKUP(A345,#REF!,41,0),"--")</f>
        <v>--</v>
      </c>
      <c r="R345" s="4" t="str">
        <f>IFERROR(VLOOKUP(A345,#REF!,42,0),"--")</f>
        <v>--</v>
      </c>
      <c r="S345" s="4" t="str">
        <f>IFERROR(VLOOKUP(A345,#REF!,41,0),"--")</f>
        <v>--</v>
      </c>
      <c r="T345" s="4" t="str">
        <f>IFERROR(VLOOKUP(A345,#REF!,42,0),"--")</f>
        <v>--</v>
      </c>
      <c r="U345" s="4" t="str">
        <f>IFERROR(VLOOKUP(A345,#REF!,41,0),"--")</f>
        <v>--</v>
      </c>
      <c r="V345" s="4" t="str">
        <f>IFERROR(VLOOKUP(A345,#REF!,42,0),"--")</f>
        <v>--</v>
      </c>
      <c r="W345" s="4" t="str">
        <f>IFERROR(VLOOKUP(A345,#REF!,41,0),"--")</f>
        <v>--</v>
      </c>
      <c r="X345" s="4" t="str">
        <f>IFERROR(VLOOKUP(A345,#REF!,42,0),"--")</f>
        <v>--</v>
      </c>
      <c r="Y345" s="4" t="str">
        <f>IFERROR(VLOOKUP(A345,#REF!,41,0),"--")</f>
        <v>--</v>
      </c>
      <c r="Z345" s="4" t="str">
        <f>IFERROR(VLOOKUP(A345,#REF!,42,0),"--")</f>
        <v>--</v>
      </c>
      <c r="AA345" s="4">
        <f t="shared" si="15"/>
        <v>0</v>
      </c>
      <c r="AB345" s="4">
        <f t="shared" si="16"/>
        <v>0</v>
      </c>
      <c r="AC345" s="8" t="str">
        <f>IFERROR(VLOOKUP(A345,January!$A:$AR,44,0),"--")</f>
        <v>--</v>
      </c>
      <c r="AD345" s="8" t="str">
        <f>IFERROR(VLOOKUP(A345,#REF!,44,0),"--")</f>
        <v>--</v>
      </c>
      <c r="AE345" s="8" t="str">
        <f>IFERROR(VLOOKUP(A345,#REF!,44,0),"--")</f>
        <v>--</v>
      </c>
      <c r="AF345" s="8" t="str">
        <f>IFERROR(VLOOKUP(A345,#REF!,44,0),"--")</f>
        <v>--</v>
      </c>
      <c r="AG345" s="8" t="str">
        <f>IFERROR(VLOOKUP(A345,#REF!,44,0),"--")</f>
        <v>--</v>
      </c>
      <c r="AH345" s="8" t="str">
        <f>IFERROR(VLOOKUP(A345,#REF!,44,0),"--")</f>
        <v>--</v>
      </c>
      <c r="AI345" s="8" t="str">
        <f>IFERROR(VLOOKUP(A345,#REF!,44,0),"--")</f>
        <v>--</v>
      </c>
      <c r="AJ345" s="8" t="str">
        <f>IFERROR(VLOOKUP(A345,#REF!,44,0),"--")</f>
        <v>--</v>
      </c>
      <c r="AK345" s="8" t="str">
        <f>IFERROR(VLOOKUP(A345,#REF!,44,0),"--")</f>
        <v>--</v>
      </c>
      <c r="AL345" s="8" t="str">
        <f>IFERROR(VLOOKUP(A345,#REF!,44,0),"--")</f>
        <v>--</v>
      </c>
      <c r="AM345" s="8" t="str">
        <f>IFERROR(VLOOKUP(A345,#REF!,44,0),"--")</f>
        <v>--</v>
      </c>
      <c r="AN345" s="8" t="str">
        <f>IFERROR(VLOOKUP(A345,#REF!,44,0),"--")</f>
        <v>--</v>
      </c>
      <c r="AO345" s="8">
        <f t="shared" si="17"/>
        <v>0</v>
      </c>
    </row>
    <row r="346" spans="1:41" x14ac:dyDescent="0.2">
      <c r="A346" s="4" t="s">
        <v>353</v>
      </c>
      <c r="B346" s="4" t="str">
        <f>IFERROR(VLOOKUP(A346,'Validation List'!$A:$O,10,0),"--")</f>
        <v>--</v>
      </c>
      <c r="C346" s="4" t="str">
        <f>IFERROR(VLOOKUP(A346,January!$A:$AS,41,0),"--")</f>
        <v>--</v>
      </c>
      <c r="D346" s="4" t="str">
        <f>IFERROR(VLOOKUP(A346,January!$A:$AS,42,0),"--")</f>
        <v>--</v>
      </c>
      <c r="E346" s="4" t="str">
        <f>IFERROR(VLOOKUP(A346,#REF!,41,0),"--")</f>
        <v>--</v>
      </c>
      <c r="F346" s="4" t="str">
        <f>IFERROR(VLOOKUP(A346,#REF!,42,0),"--")</f>
        <v>--</v>
      </c>
      <c r="G346" s="4" t="str">
        <f>IFERROR(VLOOKUP(A346,#REF!,41,0),"--")</f>
        <v>--</v>
      </c>
      <c r="H346" s="4" t="str">
        <f>IFERROR(VLOOKUP(A346,#REF!,42,0),"--")</f>
        <v>--</v>
      </c>
      <c r="I346" s="4" t="str">
        <f>IFERROR(VLOOKUP(A346,#REF!,41,0),"--")</f>
        <v>--</v>
      </c>
      <c r="J346" s="4" t="str">
        <f>IFERROR(VLOOKUP(A346,#REF!,42,0),"--")</f>
        <v>--</v>
      </c>
      <c r="K346" s="4" t="str">
        <f>IFERROR(VLOOKUP(A346,#REF!,41,0),"--")</f>
        <v>--</v>
      </c>
      <c r="L346" s="4" t="str">
        <f>IFERROR(VLOOKUP(A346,#REF!,42,0),"--")</f>
        <v>--</v>
      </c>
      <c r="M346" s="4" t="str">
        <f>IFERROR(VLOOKUP(A346,#REF!,41,0),"--")</f>
        <v>--</v>
      </c>
      <c r="N346" s="4" t="str">
        <f>IFERROR(VLOOKUP(A346,#REF!,42,0),"--")</f>
        <v>--</v>
      </c>
      <c r="O346" s="4" t="str">
        <f>IFERROR(VLOOKUP(A346,#REF!,41,0),"--")</f>
        <v>--</v>
      </c>
      <c r="P346" s="4" t="str">
        <f>IFERROR(VLOOKUP(A346,#REF!,42,0),"--")</f>
        <v>--</v>
      </c>
      <c r="Q346" s="4" t="str">
        <f>IFERROR(VLOOKUP(A346,#REF!,41,0),"--")</f>
        <v>--</v>
      </c>
      <c r="R346" s="4" t="str">
        <f>IFERROR(VLOOKUP(A346,#REF!,42,0),"--")</f>
        <v>--</v>
      </c>
      <c r="S346" s="4" t="str">
        <f>IFERROR(VLOOKUP(A346,#REF!,41,0),"--")</f>
        <v>--</v>
      </c>
      <c r="T346" s="4" t="str">
        <f>IFERROR(VLOOKUP(A346,#REF!,42,0),"--")</f>
        <v>--</v>
      </c>
      <c r="U346" s="4" t="str">
        <f>IFERROR(VLOOKUP(A346,#REF!,41,0),"--")</f>
        <v>--</v>
      </c>
      <c r="V346" s="4" t="str">
        <f>IFERROR(VLOOKUP(A346,#REF!,42,0),"--")</f>
        <v>--</v>
      </c>
      <c r="W346" s="4" t="str">
        <f>IFERROR(VLOOKUP(A346,#REF!,41,0),"--")</f>
        <v>--</v>
      </c>
      <c r="X346" s="4" t="str">
        <f>IFERROR(VLOOKUP(A346,#REF!,42,0),"--")</f>
        <v>--</v>
      </c>
      <c r="Y346" s="4" t="str">
        <f>IFERROR(VLOOKUP(A346,#REF!,41,0),"--")</f>
        <v>--</v>
      </c>
      <c r="Z346" s="4" t="str">
        <f>IFERROR(VLOOKUP(A346,#REF!,42,0),"--")</f>
        <v>--</v>
      </c>
      <c r="AA346" s="4">
        <f t="shared" si="15"/>
        <v>0</v>
      </c>
      <c r="AB346" s="4">
        <f t="shared" si="16"/>
        <v>0</v>
      </c>
      <c r="AC346" s="8" t="str">
        <f>IFERROR(VLOOKUP(A346,January!$A:$AR,44,0),"--")</f>
        <v>--</v>
      </c>
      <c r="AD346" s="8" t="str">
        <f>IFERROR(VLOOKUP(A346,#REF!,44,0),"--")</f>
        <v>--</v>
      </c>
      <c r="AE346" s="8" t="str">
        <f>IFERROR(VLOOKUP(A346,#REF!,44,0),"--")</f>
        <v>--</v>
      </c>
      <c r="AF346" s="8" t="str">
        <f>IFERROR(VLOOKUP(A346,#REF!,44,0),"--")</f>
        <v>--</v>
      </c>
      <c r="AG346" s="8" t="str">
        <f>IFERROR(VLOOKUP(A346,#REF!,44,0),"--")</f>
        <v>--</v>
      </c>
      <c r="AH346" s="8" t="str">
        <f>IFERROR(VLOOKUP(A346,#REF!,44,0),"--")</f>
        <v>--</v>
      </c>
      <c r="AI346" s="8" t="str">
        <f>IFERROR(VLOOKUP(A346,#REF!,44,0),"--")</f>
        <v>--</v>
      </c>
      <c r="AJ346" s="8" t="str">
        <f>IFERROR(VLOOKUP(A346,#REF!,44,0),"--")</f>
        <v>--</v>
      </c>
      <c r="AK346" s="8" t="str">
        <f>IFERROR(VLOOKUP(A346,#REF!,44,0),"--")</f>
        <v>--</v>
      </c>
      <c r="AL346" s="8" t="str">
        <f>IFERROR(VLOOKUP(A346,#REF!,44,0),"--")</f>
        <v>--</v>
      </c>
      <c r="AM346" s="8" t="str">
        <f>IFERROR(VLOOKUP(A346,#REF!,44,0),"--")</f>
        <v>--</v>
      </c>
      <c r="AN346" s="8" t="str">
        <f>IFERROR(VLOOKUP(A346,#REF!,44,0),"--")</f>
        <v>--</v>
      </c>
      <c r="AO346" s="8">
        <f t="shared" si="17"/>
        <v>0</v>
      </c>
    </row>
    <row r="347" spans="1:41" x14ac:dyDescent="0.2">
      <c r="A347" s="4" t="s">
        <v>354</v>
      </c>
      <c r="B347" s="4" t="str">
        <f>IFERROR(VLOOKUP(A347,'Validation List'!$A:$O,10,0),"--")</f>
        <v>--</v>
      </c>
      <c r="C347" s="4" t="str">
        <f>IFERROR(VLOOKUP(A347,January!$A:$AS,41,0),"--")</f>
        <v>--</v>
      </c>
      <c r="D347" s="4" t="str">
        <f>IFERROR(VLOOKUP(A347,January!$A:$AS,42,0),"--")</f>
        <v>--</v>
      </c>
      <c r="E347" s="4" t="str">
        <f>IFERROR(VLOOKUP(A347,#REF!,41,0),"--")</f>
        <v>--</v>
      </c>
      <c r="F347" s="4" t="str">
        <f>IFERROR(VLOOKUP(A347,#REF!,42,0),"--")</f>
        <v>--</v>
      </c>
      <c r="G347" s="4" t="str">
        <f>IFERROR(VLOOKUP(A347,#REF!,41,0),"--")</f>
        <v>--</v>
      </c>
      <c r="H347" s="4" t="str">
        <f>IFERROR(VLOOKUP(A347,#REF!,42,0),"--")</f>
        <v>--</v>
      </c>
      <c r="I347" s="4" t="str">
        <f>IFERROR(VLOOKUP(A347,#REF!,41,0),"--")</f>
        <v>--</v>
      </c>
      <c r="J347" s="4" t="str">
        <f>IFERROR(VLOOKUP(A347,#REF!,42,0),"--")</f>
        <v>--</v>
      </c>
      <c r="K347" s="4" t="str">
        <f>IFERROR(VLOOKUP(A347,#REF!,41,0),"--")</f>
        <v>--</v>
      </c>
      <c r="L347" s="4" t="str">
        <f>IFERROR(VLOOKUP(A347,#REF!,42,0),"--")</f>
        <v>--</v>
      </c>
      <c r="M347" s="4" t="str">
        <f>IFERROR(VLOOKUP(A347,#REF!,41,0),"--")</f>
        <v>--</v>
      </c>
      <c r="N347" s="4" t="str">
        <f>IFERROR(VLOOKUP(A347,#REF!,42,0),"--")</f>
        <v>--</v>
      </c>
      <c r="O347" s="4" t="str">
        <f>IFERROR(VLOOKUP(A347,#REF!,41,0),"--")</f>
        <v>--</v>
      </c>
      <c r="P347" s="4" t="str">
        <f>IFERROR(VLOOKUP(A347,#REF!,42,0),"--")</f>
        <v>--</v>
      </c>
      <c r="Q347" s="4" t="str">
        <f>IFERROR(VLOOKUP(A347,#REF!,41,0),"--")</f>
        <v>--</v>
      </c>
      <c r="R347" s="4" t="str">
        <f>IFERROR(VLOOKUP(A347,#REF!,42,0),"--")</f>
        <v>--</v>
      </c>
      <c r="S347" s="4" t="str">
        <f>IFERROR(VLOOKUP(A347,#REF!,41,0),"--")</f>
        <v>--</v>
      </c>
      <c r="T347" s="4" t="str">
        <f>IFERROR(VLOOKUP(A347,#REF!,42,0),"--")</f>
        <v>--</v>
      </c>
      <c r="U347" s="4" t="str">
        <f>IFERROR(VLOOKUP(A347,#REF!,41,0),"--")</f>
        <v>--</v>
      </c>
      <c r="V347" s="4" t="str">
        <f>IFERROR(VLOOKUP(A347,#REF!,42,0),"--")</f>
        <v>--</v>
      </c>
      <c r="W347" s="4" t="str">
        <f>IFERROR(VLOOKUP(A347,#REF!,41,0),"--")</f>
        <v>--</v>
      </c>
      <c r="X347" s="4" t="str">
        <f>IFERROR(VLOOKUP(A347,#REF!,42,0),"--")</f>
        <v>--</v>
      </c>
      <c r="Y347" s="4" t="str">
        <f>IFERROR(VLOOKUP(A347,#REF!,41,0),"--")</f>
        <v>--</v>
      </c>
      <c r="Z347" s="4" t="str">
        <f>IFERROR(VLOOKUP(A347,#REF!,42,0),"--")</f>
        <v>--</v>
      </c>
      <c r="AA347" s="4">
        <f t="shared" si="15"/>
        <v>0</v>
      </c>
      <c r="AB347" s="4">
        <f t="shared" si="16"/>
        <v>0</v>
      </c>
      <c r="AC347" s="8" t="str">
        <f>IFERROR(VLOOKUP(A347,January!$A:$AR,44,0),"--")</f>
        <v>--</v>
      </c>
      <c r="AD347" s="8" t="str">
        <f>IFERROR(VLOOKUP(A347,#REF!,44,0),"--")</f>
        <v>--</v>
      </c>
      <c r="AE347" s="8" t="str">
        <f>IFERROR(VLOOKUP(A347,#REF!,44,0),"--")</f>
        <v>--</v>
      </c>
      <c r="AF347" s="8" t="str">
        <f>IFERROR(VLOOKUP(A347,#REF!,44,0),"--")</f>
        <v>--</v>
      </c>
      <c r="AG347" s="8" t="str">
        <f>IFERROR(VLOOKUP(A347,#REF!,44,0),"--")</f>
        <v>--</v>
      </c>
      <c r="AH347" s="8" t="str">
        <f>IFERROR(VLOOKUP(A347,#REF!,44,0),"--")</f>
        <v>--</v>
      </c>
      <c r="AI347" s="8" t="str">
        <f>IFERROR(VLOOKUP(A347,#REF!,44,0),"--")</f>
        <v>--</v>
      </c>
      <c r="AJ347" s="8" t="str">
        <f>IFERROR(VLOOKUP(A347,#REF!,44,0),"--")</f>
        <v>--</v>
      </c>
      <c r="AK347" s="8" t="str">
        <f>IFERROR(VLOOKUP(A347,#REF!,44,0),"--")</f>
        <v>--</v>
      </c>
      <c r="AL347" s="8" t="str">
        <f>IFERROR(VLOOKUP(A347,#REF!,44,0),"--")</f>
        <v>--</v>
      </c>
      <c r="AM347" s="8" t="str">
        <f>IFERROR(VLOOKUP(A347,#REF!,44,0),"--")</f>
        <v>--</v>
      </c>
      <c r="AN347" s="8" t="str">
        <f>IFERROR(VLOOKUP(A347,#REF!,44,0),"--")</f>
        <v>--</v>
      </c>
      <c r="AO347" s="8">
        <f t="shared" si="17"/>
        <v>0</v>
      </c>
    </row>
    <row r="348" spans="1:41" x14ac:dyDescent="0.2">
      <c r="A348" s="4" t="s">
        <v>355</v>
      </c>
      <c r="B348" s="4" t="str">
        <f>IFERROR(VLOOKUP(A348,'Validation List'!$A:$O,10,0),"--")</f>
        <v>--</v>
      </c>
      <c r="C348" s="4" t="str">
        <f>IFERROR(VLOOKUP(A348,January!$A:$AS,41,0),"--")</f>
        <v>--</v>
      </c>
      <c r="D348" s="4" t="str">
        <f>IFERROR(VLOOKUP(A348,January!$A:$AS,42,0),"--")</f>
        <v>--</v>
      </c>
      <c r="E348" s="4" t="str">
        <f>IFERROR(VLOOKUP(A348,#REF!,41,0),"--")</f>
        <v>--</v>
      </c>
      <c r="F348" s="4" t="str">
        <f>IFERROR(VLOOKUP(A348,#REF!,42,0),"--")</f>
        <v>--</v>
      </c>
      <c r="G348" s="4" t="str">
        <f>IFERROR(VLOOKUP(A348,#REF!,41,0),"--")</f>
        <v>--</v>
      </c>
      <c r="H348" s="4" t="str">
        <f>IFERROR(VLOOKUP(A348,#REF!,42,0),"--")</f>
        <v>--</v>
      </c>
      <c r="I348" s="4" t="str">
        <f>IFERROR(VLOOKUP(A348,#REF!,41,0),"--")</f>
        <v>--</v>
      </c>
      <c r="J348" s="4" t="str">
        <f>IFERROR(VLOOKUP(A348,#REF!,42,0),"--")</f>
        <v>--</v>
      </c>
      <c r="K348" s="4" t="str">
        <f>IFERROR(VLOOKUP(A348,#REF!,41,0),"--")</f>
        <v>--</v>
      </c>
      <c r="L348" s="4" t="str">
        <f>IFERROR(VLOOKUP(A348,#REF!,42,0),"--")</f>
        <v>--</v>
      </c>
      <c r="M348" s="4" t="str">
        <f>IFERROR(VLOOKUP(A348,#REF!,41,0),"--")</f>
        <v>--</v>
      </c>
      <c r="N348" s="4" t="str">
        <f>IFERROR(VLOOKUP(A348,#REF!,42,0),"--")</f>
        <v>--</v>
      </c>
      <c r="O348" s="4" t="str">
        <f>IFERROR(VLOOKUP(A348,#REF!,41,0),"--")</f>
        <v>--</v>
      </c>
      <c r="P348" s="4" t="str">
        <f>IFERROR(VLOOKUP(A348,#REF!,42,0),"--")</f>
        <v>--</v>
      </c>
      <c r="Q348" s="4" t="str">
        <f>IFERROR(VLOOKUP(A348,#REF!,41,0),"--")</f>
        <v>--</v>
      </c>
      <c r="R348" s="4" t="str">
        <f>IFERROR(VLOOKUP(A348,#REF!,42,0),"--")</f>
        <v>--</v>
      </c>
      <c r="S348" s="4" t="str">
        <f>IFERROR(VLOOKUP(A348,#REF!,41,0),"--")</f>
        <v>--</v>
      </c>
      <c r="T348" s="4" t="str">
        <f>IFERROR(VLOOKUP(A348,#REF!,42,0),"--")</f>
        <v>--</v>
      </c>
      <c r="U348" s="4" t="str">
        <f>IFERROR(VLOOKUP(A348,#REF!,41,0),"--")</f>
        <v>--</v>
      </c>
      <c r="V348" s="4" t="str">
        <f>IFERROR(VLOOKUP(A348,#REF!,42,0),"--")</f>
        <v>--</v>
      </c>
      <c r="W348" s="4" t="str">
        <f>IFERROR(VLOOKUP(A348,#REF!,41,0),"--")</f>
        <v>--</v>
      </c>
      <c r="X348" s="4" t="str">
        <f>IFERROR(VLOOKUP(A348,#REF!,42,0),"--")</f>
        <v>--</v>
      </c>
      <c r="Y348" s="4" t="str">
        <f>IFERROR(VLOOKUP(A348,#REF!,41,0),"--")</f>
        <v>--</v>
      </c>
      <c r="Z348" s="4" t="str">
        <f>IFERROR(VLOOKUP(A348,#REF!,42,0),"--")</f>
        <v>--</v>
      </c>
      <c r="AA348" s="4">
        <f t="shared" si="15"/>
        <v>0</v>
      </c>
      <c r="AB348" s="4">
        <f t="shared" si="16"/>
        <v>0</v>
      </c>
      <c r="AC348" s="8" t="str">
        <f>IFERROR(VLOOKUP(A348,January!$A:$AR,44,0),"--")</f>
        <v>--</v>
      </c>
      <c r="AD348" s="8" t="str">
        <f>IFERROR(VLOOKUP(A348,#REF!,44,0),"--")</f>
        <v>--</v>
      </c>
      <c r="AE348" s="8" t="str">
        <f>IFERROR(VLOOKUP(A348,#REF!,44,0),"--")</f>
        <v>--</v>
      </c>
      <c r="AF348" s="8" t="str">
        <f>IFERROR(VLOOKUP(A348,#REF!,44,0),"--")</f>
        <v>--</v>
      </c>
      <c r="AG348" s="8" t="str">
        <f>IFERROR(VLOOKUP(A348,#REF!,44,0),"--")</f>
        <v>--</v>
      </c>
      <c r="AH348" s="8" t="str">
        <f>IFERROR(VLOOKUP(A348,#REF!,44,0),"--")</f>
        <v>--</v>
      </c>
      <c r="AI348" s="8" t="str">
        <f>IFERROR(VLOOKUP(A348,#REF!,44,0),"--")</f>
        <v>--</v>
      </c>
      <c r="AJ348" s="8" t="str">
        <f>IFERROR(VLOOKUP(A348,#REF!,44,0),"--")</f>
        <v>--</v>
      </c>
      <c r="AK348" s="8" t="str">
        <f>IFERROR(VLOOKUP(A348,#REF!,44,0),"--")</f>
        <v>--</v>
      </c>
      <c r="AL348" s="8" t="str">
        <f>IFERROR(VLOOKUP(A348,#REF!,44,0),"--")</f>
        <v>--</v>
      </c>
      <c r="AM348" s="8" t="str">
        <f>IFERROR(VLOOKUP(A348,#REF!,44,0),"--")</f>
        <v>--</v>
      </c>
      <c r="AN348" s="8" t="str">
        <f>IFERROR(VLOOKUP(A348,#REF!,44,0),"--")</f>
        <v>--</v>
      </c>
      <c r="AO348" s="8">
        <f t="shared" si="17"/>
        <v>0</v>
      </c>
    </row>
    <row r="349" spans="1:41" x14ac:dyDescent="0.2">
      <c r="A349" s="4" t="s">
        <v>356</v>
      </c>
      <c r="B349" s="4" t="str">
        <f>IFERROR(VLOOKUP(A349,'Validation List'!$A:$O,10,0),"--")</f>
        <v>--</v>
      </c>
      <c r="C349" s="4" t="str">
        <f>IFERROR(VLOOKUP(A349,January!$A:$AS,41,0),"--")</f>
        <v>--</v>
      </c>
      <c r="D349" s="4" t="str">
        <f>IFERROR(VLOOKUP(A349,January!$A:$AS,42,0),"--")</f>
        <v>--</v>
      </c>
      <c r="E349" s="4" t="str">
        <f>IFERROR(VLOOKUP(A349,#REF!,41,0),"--")</f>
        <v>--</v>
      </c>
      <c r="F349" s="4" t="str">
        <f>IFERROR(VLOOKUP(A349,#REF!,42,0),"--")</f>
        <v>--</v>
      </c>
      <c r="G349" s="4" t="str">
        <f>IFERROR(VLOOKUP(A349,#REF!,41,0),"--")</f>
        <v>--</v>
      </c>
      <c r="H349" s="4" t="str">
        <f>IFERROR(VLOOKUP(A349,#REF!,42,0),"--")</f>
        <v>--</v>
      </c>
      <c r="I349" s="4" t="str">
        <f>IFERROR(VLOOKUP(A349,#REF!,41,0),"--")</f>
        <v>--</v>
      </c>
      <c r="J349" s="4" t="str">
        <f>IFERROR(VLOOKUP(A349,#REF!,42,0),"--")</f>
        <v>--</v>
      </c>
      <c r="K349" s="4" t="str">
        <f>IFERROR(VLOOKUP(A349,#REF!,41,0),"--")</f>
        <v>--</v>
      </c>
      <c r="L349" s="4" t="str">
        <f>IFERROR(VLOOKUP(A349,#REF!,42,0),"--")</f>
        <v>--</v>
      </c>
      <c r="M349" s="4" t="str">
        <f>IFERROR(VLOOKUP(A349,#REF!,41,0),"--")</f>
        <v>--</v>
      </c>
      <c r="N349" s="4" t="str">
        <f>IFERROR(VLOOKUP(A349,#REF!,42,0),"--")</f>
        <v>--</v>
      </c>
      <c r="O349" s="4" t="str">
        <f>IFERROR(VLOOKUP(A349,#REF!,41,0),"--")</f>
        <v>--</v>
      </c>
      <c r="P349" s="4" t="str">
        <f>IFERROR(VLOOKUP(A349,#REF!,42,0),"--")</f>
        <v>--</v>
      </c>
      <c r="Q349" s="4" t="str">
        <f>IFERROR(VLOOKUP(A349,#REF!,41,0),"--")</f>
        <v>--</v>
      </c>
      <c r="R349" s="4" t="str">
        <f>IFERROR(VLOOKUP(A349,#REF!,42,0),"--")</f>
        <v>--</v>
      </c>
      <c r="S349" s="4" t="str">
        <f>IFERROR(VLOOKUP(A349,#REF!,41,0),"--")</f>
        <v>--</v>
      </c>
      <c r="T349" s="4" t="str">
        <f>IFERROR(VLOOKUP(A349,#REF!,42,0),"--")</f>
        <v>--</v>
      </c>
      <c r="U349" s="4" t="str">
        <f>IFERROR(VLOOKUP(A349,#REF!,41,0),"--")</f>
        <v>--</v>
      </c>
      <c r="V349" s="4" t="str">
        <f>IFERROR(VLOOKUP(A349,#REF!,42,0),"--")</f>
        <v>--</v>
      </c>
      <c r="W349" s="4" t="str">
        <f>IFERROR(VLOOKUP(A349,#REF!,41,0),"--")</f>
        <v>--</v>
      </c>
      <c r="X349" s="4" t="str">
        <f>IFERROR(VLOOKUP(A349,#REF!,42,0),"--")</f>
        <v>--</v>
      </c>
      <c r="Y349" s="4" t="str">
        <f>IFERROR(VLOOKUP(A349,#REF!,41,0),"--")</f>
        <v>--</v>
      </c>
      <c r="Z349" s="4" t="str">
        <f>IFERROR(VLOOKUP(A349,#REF!,42,0),"--")</f>
        <v>--</v>
      </c>
      <c r="AA349" s="4">
        <f t="shared" si="15"/>
        <v>0</v>
      </c>
      <c r="AB349" s="4">
        <f t="shared" si="16"/>
        <v>0</v>
      </c>
      <c r="AC349" s="8" t="str">
        <f>IFERROR(VLOOKUP(A349,January!$A:$AR,44,0),"--")</f>
        <v>--</v>
      </c>
      <c r="AD349" s="8" t="str">
        <f>IFERROR(VLOOKUP(A349,#REF!,44,0),"--")</f>
        <v>--</v>
      </c>
      <c r="AE349" s="8" t="str">
        <f>IFERROR(VLOOKUP(A349,#REF!,44,0),"--")</f>
        <v>--</v>
      </c>
      <c r="AF349" s="8" t="str">
        <f>IFERROR(VLOOKUP(A349,#REF!,44,0),"--")</f>
        <v>--</v>
      </c>
      <c r="AG349" s="8" t="str">
        <f>IFERROR(VLOOKUP(A349,#REF!,44,0),"--")</f>
        <v>--</v>
      </c>
      <c r="AH349" s="8" t="str">
        <f>IFERROR(VLOOKUP(A349,#REF!,44,0),"--")</f>
        <v>--</v>
      </c>
      <c r="AI349" s="8" t="str">
        <f>IFERROR(VLOOKUP(A349,#REF!,44,0),"--")</f>
        <v>--</v>
      </c>
      <c r="AJ349" s="8" t="str">
        <f>IFERROR(VLOOKUP(A349,#REF!,44,0),"--")</f>
        <v>--</v>
      </c>
      <c r="AK349" s="8" t="str">
        <f>IFERROR(VLOOKUP(A349,#REF!,44,0),"--")</f>
        <v>--</v>
      </c>
      <c r="AL349" s="8" t="str">
        <f>IFERROR(VLOOKUP(A349,#REF!,44,0),"--")</f>
        <v>--</v>
      </c>
      <c r="AM349" s="8" t="str">
        <f>IFERROR(VLOOKUP(A349,#REF!,44,0),"--")</f>
        <v>--</v>
      </c>
      <c r="AN349" s="8" t="str">
        <f>IFERROR(VLOOKUP(A349,#REF!,44,0),"--")</f>
        <v>--</v>
      </c>
      <c r="AO349" s="8">
        <f t="shared" si="17"/>
        <v>0</v>
      </c>
    </row>
    <row r="350" spans="1:41" x14ac:dyDescent="0.2">
      <c r="A350" s="4" t="s">
        <v>357</v>
      </c>
      <c r="B350" s="4" t="str">
        <f>IFERROR(VLOOKUP(A350,'Validation List'!$A:$O,10,0),"--")</f>
        <v>--</v>
      </c>
      <c r="C350" s="4" t="str">
        <f>IFERROR(VLOOKUP(A350,January!$A:$AS,41,0),"--")</f>
        <v>--</v>
      </c>
      <c r="D350" s="4" t="str">
        <f>IFERROR(VLOOKUP(A350,January!$A:$AS,42,0),"--")</f>
        <v>--</v>
      </c>
      <c r="E350" s="4" t="str">
        <f>IFERROR(VLOOKUP(A350,#REF!,41,0),"--")</f>
        <v>--</v>
      </c>
      <c r="F350" s="4" t="str">
        <f>IFERROR(VLOOKUP(A350,#REF!,42,0),"--")</f>
        <v>--</v>
      </c>
      <c r="G350" s="4" t="str">
        <f>IFERROR(VLOOKUP(A350,#REF!,41,0),"--")</f>
        <v>--</v>
      </c>
      <c r="H350" s="4" t="str">
        <f>IFERROR(VLOOKUP(A350,#REF!,42,0),"--")</f>
        <v>--</v>
      </c>
      <c r="I350" s="4" t="str">
        <f>IFERROR(VLOOKUP(A350,#REF!,41,0),"--")</f>
        <v>--</v>
      </c>
      <c r="J350" s="4" t="str">
        <f>IFERROR(VLOOKUP(A350,#REF!,42,0),"--")</f>
        <v>--</v>
      </c>
      <c r="K350" s="4" t="str">
        <f>IFERROR(VLOOKUP(A350,#REF!,41,0),"--")</f>
        <v>--</v>
      </c>
      <c r="L350" s="4" t="str">
        <f>IFERROR(VLOOKUP(A350,#REF!,42,0),"--")</f>
        <v>--</v>
      </c>
      <c r="M350" s="4" t="str">
        <f>IFERROR(VLOOKUP(A350,#REF!,41,0),"--")</f>
        <v>--</v>
      </c>
      <c r="N350" s="4" t="str">
        <f>IFERROR(VLOOKUP(A350,#REF!,42,0),"--")</f>
        <v>--</v>
      </c>
      <c r="O350" s="4" t="str">
        <f>IFERROR(VLOOKUP(A350,#REF!,41,0),"--")</f>
        <v>--</v>
      </c>
      <c r="P350" s="4" t="str">
        <f>IFERROR(VLOOKUP(A350,#REF!,42,0),"--")</f>
        <v>--</v>
      </c>
      <c r="Q350" s="4" t="str">
        <f>IFERROR(VLOOKUP(A350,#REF!,41,0),"--")</f>
        <v>--</v>
      </c>
      <c r="R350" s="4" t="str">
        <f>IFERROR(VLOOKUP(A350,#REF!,42,0),"--")</f>
        <v>--</v>
      </c>
      <c r="S350" s="4" t="str">
        <f>IFERROR(VLOOKUP(A350,#REF!,41,0),"--")</f>
        <v>--</v>
      </c>
      <c r="T350" s="4" t="str">
        <f>IFERROR(VLOOKUP(A350,#REF!,42,0),"--")</f>
        <v>--</v>
      </c>
      <c r="U350" s="4" t="str">
        <f>IFERROR(VLOOKUP(A350,#REF!,41,0),"--")</f>
        <v>--</v>
      </c>
      <c r="V350" s="4" t="str">
        <f>IFERROR(VLOOKUP(A350,#REF!,42,0),"--")</f>
        <v>--</v>
      </c>
      <c r="W350" s="4" t="str">
        <f>IFERROR(VLOOKUP(A350,#REF!,41,0),"--")</f>
        <v>--</v>
      </c>
      <c r="X350" s="4" t="str">
        <f>IFERROR(VLOOKUP(A350,#REF!,42,0),"--")</f>
        <v>--</v>
      </c>
      <c r="Y350" s="4" t="str">
        <f>IFERROR(VLOOKUP(A350,#REF!,41,0),"--")</f>
        <v>--</v>
      </c>
      <c r="Z350" s="4" t="str">
        <f>IFERROR(VLOOKUP(A350,#REF!,42,0),"--")</f>
        <v>--</v>
      </c>
      <c r="AA350" s="4">
        <f t="shared" si="15"/>
        <v>0</v>
      </c>
      <c r="AB350" s="4">
        <f t="shared" si="16"/>
        <v>0</v>
      </c>
      <c r="AC350" s="8" t="str">
        <f>IFERROR(VLOOKUP(A350,January!$A:$AR,44,0),"--")</f>
        <v>--</v>
      </c>
      <c r="AD350" s="8" t="str">
        <f>IFERROR(VLOOKUP(A350,#REF!,44,0),"--")</f>
        <v>--</v>
      </c>
      <c r="AE350" s="8" t="str">
        <f>IFERROR(VLOOKUP(A350,#REF!,44,0),"--")</f>
        <v>--</v>
      </c>
      <c r="AF350" s="8" t="str">
        <f>IFERROR(VLOOKUP(A350,#REF!,44,0),"--")</f>
        <v>--</v>
      </c>
      <c r="AG350" s="8" t="str">
        <f>IFERROR(VLOOKUP(A350,#REF!,44,0),"--")</f>
        <v>--</v>
      </c>
      <c r="AH350" s="8" t="str">
        <f>IFERROR(VLOOKUP(A350,#REF!,44,0),"--")</f>
        <v>--</v>
      </c>
      <c r="AI350" s="8" t="str">
        <f>IFERROR(VLOOKUP(A350,#REF!,44,0),"--")</f>
        <v>--</v>
      </c>
      <c r="AJ350" s="8" t="str">
        <f>IFERROR(VLOOKUP(A350,#REF!,44,0),"--")</f>
        <v>--</v>
      </c>
      <c r="AK350" s="8" t="str">
        <f>IFERROR(VLOOKUP(A350,#REF!,44,0),"--")</f>
        <v>--</v>
      </c>
      <c r="AL350" s="8" t="str">
        <f>IFERROR(VLOOKUP(A350,#REF!,44,0),"--")</f>
        <v>--</v>
      </c>
      <c r="AM350" s="8" t="str">
        <f>IFERROR(VLOOKUP(A350,#REF!,44,0),"--")</f>
        <v>--</v>
      </c>
      <c r="AN350" s="8" t="str">
        <f>IFERROR(VLOOKUP(A350,#REF!,44,0),"--")</f>
        <v>--</v>
      </c>
      <c r="AO350" s="8">
        <f t="shared" si="17"/>
        <v>0</v>
      </c>
    </row>
    <row r="351" spans="1:41" x14ac:dyDescent="0.2">
      <c r="A351" s="4" t="s">
        <v>358</v>
      </c>
      <c r="B351" s="4" t="str">
        <f>IFERROR(VLOOKUP(A351,'Validation List'!$A:$O,10,0),"--")</f>
        <v>--</v>
      </c>
      <c r="C351" s="4" t="str">
        <f>IFERROR(VLOOKUP(A351,January!$A:$AS,41,0),"--")</f>
        <v>--</v>
      </c>
      <c r="D351" s="4" t="str">
        <f>IFERROR(VLOOKUP(A351,January!$A:$AS,42,0),"--")</f>
        <v>--</v>
      </c>
      <c r="E351" s="4" t="str">
        <f>IFERROR(VLOOKUP(A351,#REF!,41,0),"--")</f>
        <v>--</v>
      </c>
      <c r="F351" s="4" t="str">
        <f>IFERROR(VLOOKUP(A351,#REF!,42,0),"--")</f>
        <v>--</v>
      </c>
      <c r="G351" s="4" t="str">
        <f>IFERROR(VLOOKUP(A351,#REF!,41,0),"--")</f>
        <v>--</v>
      </c>
      <c r="H351" s="4" t="str">
        <f>IFERROR(VLOOKUP(A351,#REF!,42,0),"--")</f>
        <v>--</v>
      </c>
      <c r="I351" s="4" t="str">
        <f>IFERROR(VLOOKUP(A351,#REF!,41,0),"--")</f>
        <v>--</v>
      </c>
      <c r="J351" s="4" t="str">
        <f>IFERROR(VLOOKUP(A351,#REF!,42,0),"--")</f>
        <v>--</v>
      </c>
      <c r="K351" s="4" t="str">
        <f>IFERROR(VLOOKUP(A351,#REF!,41,0),"--")</f>
        <v>--</v>
      </c>
      <c r="L351" s="4" t="str">
        <f>IFERROR(VLOOKUP(A351,#REF!,42,0),"--")</f>
        <v>--</v>
      </c>
      <c r="M351" s="4" t="str">
        <f>IFERROR(VLOOKUP(A351,#REF!,41,0),"--")</f>
        <v>--</v>
      </c>
      <c r="N351" s="4" t="str">
        <f>IFERROR(VLOOKUP(A351,#REF!,42,0),"--")</f>
        <v>--</v>
      </c>
      <c r="O351" s="4" t="str">
        <f>IFERROR(VLOOKUP(A351,#REF!,41,0),"--")</f>
        <v>--</v>
      </c>
      <c r="P351" s="4" t="str">
        <f>IFERROR(VLOOKUP(A351,#REF!,42,0),"--")</f>
        <v>--</v>
      </c>
      <c r="Q351" s="4" t="str">
        <f>IFERROR(VLOOKUP(A351,#REF!,41,0),"--")</f>
        <v>--</v>
      </c>
      <c r="R351" s="4" t="str">
        <f>IFERROR(VLOOKUP(A351,#REF!,42,0),"--")</f>
        <v>--</v>
      </c>
      <c r="S351" s="4" t="str">
        <f>IFERROR(VLOOKUP(A351,#REF!,41,0),"--")</f>
        <v>--</v>
      </c>
      <c r="T351" s="4" t="str">
        <f>IFERROR(VLOOKUP(A351,#REF!,42,0),"--")</f>
        <v>--</v>
      </c>
      <c r="U351" s="4" t="str">
        <f>IFERROR(VLOOKUP(A351,#REF!,41,0),"--")</f>
        <v>--</v>
      </c>
      <c r="V351" s="4" t="str">
        <f>IFERROR(VLOOKUP(A351,#REF!,42,0),"--")</f>
        <v>--</v>
      </c>
      <c r="W351" s="4" t="str">
        <f>IFERROR(VLOOKUP(A351,#REF!,41,0),"--")</f>
        <v>--</v>
      </c>
      <c r="X351" s="4" t="str">
        <f>IFERROR(VLOOKUP(A351,#REF!,42,0),"--")</f>
        <v>--</v>
      </c>
      <c r="Y351" s="4" t="str">
        <f>IFERROR(VLOOKUP(A351,#REF!,41,0),"--")</f>
        <v>--</v>
      </c>
      <c r="Z351" s="4" t="str">
        <f>IFERROR(VLOOKUP(A351,#REF!,42,0),"--")</f>
        <v>--</v>
      </c>
      <c r="AA351" s="4">
        <f t="shared" si="15"/>
        <v>0</v>
      </c>
      <c r="AB351" s="4">
        <f t="shared" si="16"/>
        <v>0</v>
      </c>
      <c r="AC351" s="8" t="str">
        <f>IFERROR(VLOOKUP(A351,January!$A:$AR,44,0),"--")</f>
        <v>--</v>
      </c>
      <c r="AD351" s="8" t="str">
        <f>IFERROR(VLOOKUP(A351,#REF!,44,0),"--")</f>
        <v>--</v>
      </c>
      <c r="AE351" s="8" t="str">
        <f>IFERROR(VLOOKUP(A351,#REF!,44,0),"--")</f>
        <v>--</v>
      </c>
      <c r="AF351" s="8" t="str">
        <f>IFERROR(VLOOKUP(A351,#REF!,44,0),"--")</f>
        <v>--</v>
      </c>
      <c r="AG351" s="8" t="str">
        <f>IFERROR(VLOOKUP(A351,#REF!,44,0),"--")</f>
        <v>--</v>
      </c>
      <c r="AH351" s="8" t="str">
        <f>IFERROR(VLOOKUP(A351,#REF!,44,0),"--")</f>
        <v>--</v>
      </c>
      <c r="AI351" s="8" t="str">
        <f>IFERROR(VLOOKUP(A351,#REF!,44,0),"--")</f>
        <v>--</v>
      </c>
      <c r="AJ351" s="8" t="str">
        <f>IFERROR(VLOOKUP(A351,#REF!,44,0),"--")</f>
        <v>--</v>
      </c>
      <c r="AK351" s="8" t="str">
        <f>IFERROR(VLOOKUP(A351,#REF!,44,0),"--")</f>
        <v>--</v>
      </c>
      <c r="AL351" s="8" t="str">
        <f>IFERROR(VLOOKUP(A351,#REF!,44,0),"--")</f>
        <v>--</v>
      </c>
      <c r="AM351" s="8" t="str">
        <f>IFERROR(VLOOKUP(A351,#REF!,44,0),"--")</f>
        <v>--</v>
      </c>
      <c r="AN351" s="8" t="str">
        <f>IFERROR(VLOOKUP(A351,#REF!,44,0),"--")</f>
        <v>--</v>
      </c>
      <c r="AO351" s="8">
        <f t="shared" si="17"/>
        <v>0</v>
      </c>
    </row>
    <row r="352" spans="1:41" x14ac:dyDescent="0.2">
      <c r="A352" s="4" t="s">
        <v>359</v>
      </c>
      <c r="B352" s="4" t="str">
        <f>IFERROR(VLOOKUP(A352,'Validation List'!$A:$O,10,0),"--")</f>
        <v>--</v>
      </c>
      <c r="C352" s="4" t="str">
        <f>IFERROR(VLOOKUP(A352,January!$A:$AS,41,0),"--")</f>
        <v>--</v>
      </c>
      <c r="D352" s="4" t="str">
        <f>IFERROR(VLOOKUP(A352,January!$A:$AS,42,0),"--")</f>
        <v>--</v>
      </c>
      <c r="E352" s="4" t="str">
        <f>IFERROR(VLOOKUP(A352,#REF!,41,0),"--")</f>
        <v>--</v>
      </c>
      <c r="F352" s="4" t="str">
        <f>IFERROR(VLOOKUP(A352,#REF!,42,0),"--")</f>
        <v>--</v>
      </c>
      <c r="G352" s="4" t="str">
        <f>IFERROR(VLOOKUP(A352,#REF!,41,0),"--")</f>
        <v>--</v>
      </c>
      <c r="H352" s="4" t="str">
        <f>IFERROR(VLOOKUP(A352,#REF!,42,0),"--")</f>
        <v>--</v>
      </c>
      <c r="I352" s="4" t="str">
        <f>IFERROR(VLOOKUP(A352,#REF!,41,0),"--")</f>
        <v>--</v>
      </c>
      <c r="J352" s="4" t="str">
        <f>IFERROR(VLOOKUP(A352,#REF!,42,0),"--")</f>
        <v>--</v>
      </c>
      <c r="K352" s="4" t="str">
        <f>IFERROR(VLOOKUP(A352,#REF!,41,0),"--")</f>
        <v>--</v>
      </c>
      <c r="L352" s="4" t="str">
        <f>IFERROR(VLOOKUP(A352,#REF!,42,0),"--")</f>
        <v>--</v>
      </c>
      <c r="M352" s="4" t="str">
        <f>IFERROR(VLOOKUP(A352,#REF!,41,0),"--")</f>
        <v>--</v>
      </c>
      <c r="N352" s="4" t="str">
        <f>IFERROR(VLOOKUP(A352,#REF!,42,0),"--")</f>
        <v>--</v>
      </c>
      <c r="O352" s="4" t="str">
        <f>IFERROR(VLOOKUP(A352,#REF!,41,0),"--")</f>
        <v>--</v>
      </c>
      <c r="P352" s="4" t="str">
        <f>IFERROR(VLOOKUP(A352,#REF!,42,0),"--")</f>
        <v>--</v>
      </c>
      <c r="Q352" s="4" t="str">
        <f>IFERROR(VLOOKUP(A352,#REF!,41,0),"--")</f>
        <v>--</v>
      </c>
      <c r="R352" s="4" t="str">
        <f>IFERROR(VLOOKUP(A352,#REF!,42,0),"--")</f>
        <v>--</v>
      </c>
      <c r="S352" s="4" t="str">
        <f>IFERROR(VLOOKUP(A352,#REF!,41,0),"--")</f>
        <v>--</v>
      </c>
      <c r="T352" s="4" t="str">
        <f>IFERROR(VLOOKUP(A352,#REF!,42,0),"--")</f>
        <v>--</v>
      </c>
      <c r="U352" s="4" t="str">
        <f>IFERROR(VLOOKUP(A352,#REF!,41,0),"--")</f>
        <v>--</v>
      </c>
      <c r="V352" s="4" t="str">
        <f>IFERROR(VLOOKUP(A352,#REF!,42,0),"--")</f>
        <v>--</v>
      </c>
      <c r="W352" s="4" t="str">
        <f>IFERROR(VLOOKUP(A352,#REF!,41,0),"--")</f>
        <v>--</v>
      </c>
      <c r="X352" s="4" t="str">
        <f>IFERROR(VLOOKUP(A352,#REF!,42,0),"--")</f>
        <v>--</v>
      </c>
      <c r="Y352" s="4" t="str">
        <f>IFERROR(VLOOKUP(A352,#REF!,41,0),"--")</f>
        <v>--</v>
      </c>
      <c r="Z352" s="4" t="str">
        <f>IFERROR(VLOOKUP(A352,#REF!,42,0),"--")</f>
        <v>--</v>
      </c>
      <c r="AA352" s="4">
        <f t="shared" si="15"/>
        <v>0</v>
      </c>
      <c r="AB352" s="4">
        <f t="shared" si="16"/>
        <v>0</v>
      </c>
      <c r="AC352" s="8" t="str">
        <f>IFERROR(VLOOKUP(A352,January!$A:$AR,44,0),"--")</f>
        <v>--</v>
      </c>
      <c r="AD352" s="8" t="str">
        <f>IFERROR(VLOOKUP(A352,#REF!,44,0),"--")</f>
        <v>--</v>
      </c>
      <c r="AE352" s="8" t="str">
        <f>IFERROR(VLOOKUP(A352,#REF!,44,0),"--")</f>
        <v>--</v>
      </c>
      <c r="AF352" s="8" t="str">
        <f>IFERROR(VLOOKUP(A352,#REF!,44,0),"--")</f>
        <v>--</v>
      </c>
      <c r="AG352" s="8" t="str">
        <f>IFERROR(VLOOKUP(A352,#REF!,44,0),"--")</f>
        <v>--</v>
      </c>
      <c r="AH352" s="8" t="str">
        <f>IFERROR(VLOOKUP(A352,#REF!,44,0),"--")</f>
        <v>--</v>
      </c>
      <c r="AI352" s="8" t="str">
        <f>IFERROR(VLOOKUP(A352,#REF!,44,0),"--")</f>
        <v>--</v>
      </c>
      <c r="AJ352" s="8" t="str">
        <f>IFERROR(VLOOKUP(A352,#REF!,44,0),"--")</f>
        <v>--</v>
      </c>
      <c r="AK352" s="8" t="str">
        <f>IFERROR(VLOOKUP(A352,#REF!,44,0),"--")</f>
        <v>--</v>
      </c>
      <c r="AL352" s="8" t="str">
        <f>IFERROR(VLOOKUP(A352,#REF!,44,0),"--")</f>
        <v>--</v>
      </c>
      <c r="AM352" s="8" t="str">
        <f>IFERROR(VLOOKUP(A352,#REF!,44,0),"--")</f>
        <v>--</v>
      </c>
      <c r="AN352" s="8" t="str">
        <f>IFERROR(VLOOKUP(A352,#REF!,44,0),"--")</f>
        <v>--</v>
      </c>
      <c r="AO352" s="8">
        <f t="shared" si="17"/>
        <v>0</v>
      </c>
    </row>
    <row r="353" spans="1:41" x14ac:dyDescent="0.2">
      <c r="A353" s="4" t="s">
        <v>360</v>
      </c>
      <c r="B353" s="4" t="str">
        <f>IFERROR(VLOOKUP(A353,'Validation List'!$A:$O,10,0),"--")</f>
        <v>--</v>
      </c>
      <c r="C353" s="4" t="str">
        <f>IFERROR(VLOOKUP(A353,January!$A:$AS,41,0),"--")</f>
        <v>--</v>
      </c>
      <c r="D353" s="4" t="str">
        <f>IFERROR(VLOOKUP(A353,January!$A:$AS,42,0),"--")</f>
        <v>--</v>
      </c>
      <c r="E353" s="4" t="str">
        <f>IFERROR(VLOOKUP(A353,#REF!,41,0),"--")</f>
        <v>--</v>
      </c>
      <c r="F353" s="4" t="str">
        <f>IFERROR(VLOOKUP(A353,#REF!,42,0),"--")</f>
        <v>--</v>
      </c>
      <c r="G353" s="4" t="str">
        <f>IFERROR(VLOOKUP(A353,#REF!,41,0),"--")</f>
        <v>--</v>
      </c>
      <c r="H353" s="4" t="str">
        <f>IFERROR(VLOOKUP(A353,#REF!,42,0),"--")</f>
        <v>--</v>
      </c>
      <c r="I353" s="4" t="str">
        <f>IFERROR(VLOOKUP(A353,#REF!,41,0),"--")</f>
        <v>--</v>
      </c>
      <c r="J353" s="4" t="str">
        <f>IFERROR(VLOOKUP(A353,#REF!,42,0),"--")</f>
        <v>--</v>
      </c>
      <c r="K353" s="4" t="str">
        <f>IFERROR(VLOOKUP(A353,#REF!,41,0),"--")</f>
        <v>--</v>
      </c>
      <c r="L353" s="4" t="str">
        <f>IFERROR(VLOOKUP(A353,#REF!,42,0),"--")</f>
        <v>--</v>
      </c>
      <c r="M353" s="4" t="str">
        <f>IFERROR(VLOOKUP(A353,#REF!,41,0),"--")</f>
        <v>--</v>
      </c>
      <c r="N353" s="4" t="str">
        <f>IFERROR(VLOOKUP(A353,#REF!,42,0),"--")</f>
        <v>--</v>
      </c>
      <c r="O353" s="4" t="str">
        <f>IFERROR(VLOOKUP(A353,#REF!,41,0),"--")</f>
        <v>--</v>
      </c>
      <c r="P353" s="4" t="str">
        <f>IFERROR(VLOOKUP(A353,#REF!,42,0),"--")</f>
        <v>--</v>
      </c>
      <c r="Q353" s="4" t="str">
        <f>IFERROR(VLOOKUP(A353,#REF!,41,0),"--")</f>
        <v>--</v>
      </c>
      <c r="R353" s="4" t="str">
        <f>IFERROR(VLOOKUP(A353,#REF!,42,0),"--")</f>
        <v>--</v>
      </c>
      <c r="S353" s="4" t="str">
        <f>IFERROR(VLOOKUP(A353,#REF!,41,0),"--")</f>
        <v>--</v>
      </c>
      <c r="T353" s="4" t="str">
        <f>IFERROR(VLOOKUP(A353,#REF!,42,0),"--")</f>
        <v>--</v>
      </c>
      <c r="U353" s="4" t="str">
        <f>IFERROR(VLOOKUP(A353,#REF!,41,0),"--")</f>
        <v>--</v>
      </c>
      <c r="V353" s="4" t="str">
        <f>IFERROR(VLOOKUP(A353,#REF!,42,0),"--")</f>
        <v>--</v>
      </c>
      <c r="W353" s="4" t="str">
        <f>IFERROR(VLOOKUP(A353,#REF!,41,0),"--")</f>
        <v>--</v>
      </c>
      <c r="X353" s="4" t="str">
        <f>IFERROR(VLOOKUP(A353,#REF!,42,0),"--")</f>
        <v>--</v>
      </c>
      <c r="Y353" s="4" t="str">
        <f>IFERROR(VLOOKUP(A353,#REF!,41,0),"--")</f>
        <v>--</v>
      </c>
      <c r="Z353" s="4" t="str">
        <f>IFERROR(VLOOKUP(A353,#REF!,42,0),"--")</f>
        <v>--</v>
      </c>
      <c r="AA353" s="4">
        <f t="shared" si="15"/>
        <v>0</v>
      </c>
      <c r="AB353" s="4">
        <f t="shared" si="16"/>
        <v>0</v>
      </c>
      <c r="AC353" s="8" t="str">
        <f>IFERROR(VLOOKUP(A353,January!$A:$AR,44,0),"--")</f>
        <v>--</v>
      </c>
      <c r="AD353" s="8" t="str">
        <f>IFERROR(VLOOKUP(A353,#REF!,44,0),"--")</f>
        <v>--</v>
      </c>
      <c r="AE353" s="8" t="str">
        <f>IFERROR(VLOOKUP(A353,#REF!,44,0),"--")</f>
        <v>--</v>
      </c>
      <c r="AF353" s="8" t="str">
        <f>IFERROR(VLOOKUP(A353,#REF!,44,0),"--")</f>
        <v>--</v>
      </c>
      <c r="AG353" s="8" t="str">
        <f>IFERROR(VLOOKUP(A353,#REF!,44,0),"--")</f>
        <v>--</v>
      </c>
      <c r="AH353" s="8" t="str">
        <f>IFERROR(VLOOKUP(A353,#REF!,44,0),"--")</f>
        <v>--</v>
      </c>
      <c r="AI353" s="8" t="str">
        <f>IFERROR(VLOOKUP(A353,#REF!,44,0),"--")</f>
        <v>--</v>
      </c>
      <c r="AJ353" s="8" t="str">
        <f>IFERROR(VLOOKUP(A353,#REF!,44,0),"--")</f>
        <v>--</v>
      </c>
      <c r="AK353" s="8" t="str">
        <f>IFERROR(VLOOKUP(A353,#REF!,44,0),"--")</f>
        <v>--</v>
      </c>
      <c r="AL353" s="8" t="str">
        <f>IFERROR(VLOOKUP(A353,#REF!,44,0),"--")</f>
        <v>--</v>
      </c>
      <c r="AM353" s="8" t="str">
        <f>IFERROR(VLOOKUP(A353,#REF!,44,0),"--")</f>
        <v>--</v>
      </c>
      <c r="AN353" s="8" t="str">
        <f>IFERROR(VLOOKUP(A353,#REF!,44,0),"--")</f>
        <v>--</v>
      </c>
      <c r="AO353" s="8">
        <f t="shared" si="17"/>
        <v>0</v>
      </c>
    </row>
    <row r="354" spans="1:41" x14ac:dyDescent="0.2">
      <c r="A354" s="4" t="s">
        <v>361</v>
      </c>
      <c r="B354" s="4" t="str">
        <f>IFERROR(VLOOKUP(A354,'Validation List'!$A:$O,10,0),"--")</f>
        <v>--</v>
      </c>
      <c r="C354" s="4" t="str">
        <f>IFERROR(VLOOKUP(A354,January!$A:$AS,41,0),"--")</f>
        <v>--</v>
      </c>
      <c r="D354" s="4" t="str">
        <f>IFERROR(VLOOKUP(A354,January!$A:$AS,42,0),"--")</f>
        <v>--</v>
      </c>
      <c r="E354" s="4" t="str">
        <f>IFERROR(VLOOKUP(A354,#REF!,41,0),"--")</f>
        <v>--</v>
      </c>
      <c r="F354" s="4" t="str">
        <f>IFERROR(VLOOKUP(A354,#REF!,42,0),"--")</f>
        <v>--</v>
      </c>
      <c r="G354" s="4" t="str">
        <f>IFERROR(VLOOKUP(A354,#REF!,41,0),"--")</f>
        <v>--</v>
      </c>
      <c r="H354" s="4" t="str">
        <f>IFERROR(VLOOKUP(A354,#REF!,42,0),"--")</f>
        <v>--</v>
      </c>
      <c r="I354" s="4" t="str">
        <f>IFERROR(VLOOKUP(A354,#REF!,41,0),"--")</f>
        <v>--</v>
      </c>
      <c r="J354" s="4" t="str">
        <f>IFERROR(VLOOKUP(A354,#REF!,42,0),"--")</f>
        <v>--</v>
      </c>
      <c r="K354" s="4" t="str">
        <f>IFERROR(VLOOKUP(A354,#REF!,41,0),"--")</f>
        <v>--</v>
      </c>
      <c r="L354" s="4" t="str">
        <f>IFERROR(VLOOKUP(A354,#REF!,42,0),"--")</f>
        <v>--</v>
      </c>
      <c r="M354" s="4" t="str">
        <f>IFERROR(VLOOKUP(A354,#REF!,41,0),"--")</f>
        <v>--</v>
      </c>
      <c r="N354" s="4" t="str">
        <f>IFERROR(VLOOKUP(A354,#REF!,42,0),"--")</f>
        <v>--</v>
      </c>
      <c r="O354" s="4" t="str">
        <f>IFERROR(VLOOKUP(A354,#REF!,41,0),"--")</f>
        <v>--</v>
      </c>
      <c r="P354" s="4" t="str">
        <f>IFERROR(VLOOKUP(A354,#REF!,42,0),"--")</f>
        <v>--</v>
      </c>
      <c r="Q354" s="4" t="str">
        <f>IFERROR(VLOOKUP(A354,#REF!,41,0),"--")</f>
        <v>--</v>
      </c>
      <c r="R354" s="4" t="str">
        <f>IFERROR(VLOOKUP(A354,#REF!,42,0),"--")</f>
        <v>--</v>
      </c>
      <c r="S354" s="4" t="str">
        <f>IFERROR(VLOOKUP(A354,#REF!,41,0),"--")</f>
        <v>--</v>
      </c>
      <c r="T354" s="4" t="str">
        <f>IFERROR(VLOOKUP(A354,#REF!,42,0),"--")</f>
        <v>--</v>
      </c>
      <c r="U354" s="4" t="str">
        <f>IFERROR(VLOOKUP(A354,#REF!,41,0),"--")</f>
        <v>--</v>
      </c>
      <c r="V354" s="4" t="str">
        <f>IFERROR(VLOOKUP(A354,#REF!,42,0),"--")</f>
        <v>--</v>
      </c>
      <c r="W354" s="4" t="str">
        <f>IFERROR(VLOOKUP(A354,#REF!,41,0),"--")</f>
        <v>--</v>
      </c>
      <c r="X354" s="4" t="str">
        <f>IFERROR(VLOOKUP(A354,#REF!,42,0),"--")</f>
        <v>--</v>
      </c>
      <c r="Y354" s="4" t="str">
        <f>IFERROR(VLOOKUP(A354,#REF!,41,0),"--")</f>
        <v>--</v>
      </c>
      <c r="Z354" s="4" t="str">
        <f>IFERROR(VLOOKUP(A354,#REF!,42,0),"--")</f>
        <v>--</v>
      </c>
      <c r="AA354" s="4">
        <f t="shared" si="15"/>
        <v>0</v>
      </c>
      <c r="AB354" s="4">
        <f t="shared" si="16"/>
        <v>0</v>
      </c>
      <c r="AC354" s="8" t="str">
        <f>IFERROR(VLOOKUP(A354,January!$A:$AR,44,0),"--")</f>
        <v>--</v>
      </c>
      <c r="AD354" s="8" t="str">
        <f>IFERROR(VLOOKUP(A354,#REF!,44,0),"--")</f>
        <v>--</v>
      </c>
      <c r="AE354" s="8" t="str">
        <f>IFERROR(VLOOKUP(A354,#REF!,44,0),"--")</f>
        <v>--</v>
      </c>
      <c r="AF354" s="8" t="str">
        <f>IFERROR(VLOOKUP(A354,#REF!,44,0),"--")</f>
        <v>--</v>
      </c>
      <c r="AG354" s="8" t="str">
        <f>IFERROR(VLOOKUP(A354,#REF!,44,0),"--")</f>
        <v>--</v>
      </c>
      <c r="AH354" s="8" t="str">
        <f>IFERROR(VLOOKUP(A354,#REF!,44,0),"--")</f>
        <v>--</v>
      </c>
      <c r="AI354" s="8" t="str">
        <f>IFERROR(VLOOKUP(A354,#REF!,44,0),"--")</f>
        <v>--</v>
      </c>
      <c r="AJ354" s="8" t="str">
        <f>IFERROR(VLOOKUP(A354,#REF!,44,0),"--")</f>
        <v>--</v>
      </c>
      <c r="AK354" s="8" t="str">
        <f>IFERROR(VLOOKUP(A354,#REF!,44,0),"--")</f>
        <v>--</v>
      </c>
      <c r="AL354" s="8" t="str">
        <f>IFERROR(VLOOKUP(A354,#REF!,44,0),"--")</f>
        <v>--</v>
      </c>
      <c r="AM354" s="8" t="str">
        <f>IFERROR(VLOOKUP(A354,#REF!,44,0),"--")</f>
        <v>--</v>
      </c>
      <c r="AN354" s="8" t="str">
        <f>IFERROR(VLOOKUP(A354,#REF!,44,0),"--")</f>
        <v>--</v>
      </c>
      <c r="AO354" s="8">
        <f t="shared" si="17"/>
        <v>0</v>
      </c>
    </row>
    <row r="355" spans="1:41" x14ac:dyDescent="0.2">
      <c r="A355" s="4" t="s">
        <v>362</v>
      </c>
      <c r="B355" s="4" t="str">
        <f>IFERROR(VLOOKUP(A355,'Validation List'!$A:$O,10,0),"--")</f>
        <v>--</v>
      </c>
      <c r="C355" s="4" t="str">
        <f>IFERROR(VLOOKUP(A355,January!$A:$AS,41,0),"--")</f>
        <v>--</v>
      </c>
      <c r="D355" s="4" t="str">
        <f>IFERROR(VLOOKUP(A355,January!$A:$AS,42,0),"--")</f>
        <v>--</v>
      </c>
      <c r="E355" s="4" t="str">
        <f>IFERROR(VLOOKUP(A355,#REF!,41,0),"--")</f>
        <v>--</v>
      </c>
      <c r="F355" s="4" t="str">
        <f>IFERROR(VLOOKUP(A355,#REF!,42,0),"--")</f>
        <v>--</v>
      </c>
      <c r="G355" s="4" t="str">
        <f>IFERROR(VLOOKUP(A355,#REF!,41,0),"--")</f>
        <v>--</v>
      </c>
      <c r="H355" s="4" t="str">
        <f>IFERROR(VLOOKUP(A355,#REF!,42,0),"--")</f>
        <v>--</v>
      </c>
      <c r="I355" s="4" t="str">
        <f>IFERROR(VLOOKUP(A355,#REF!,41,0),"--")</f>
        <v>--</v>
      </c>
      <c r="J355" s="4" t="str">
        <f>IFERROR(VLOOKUP(A355,#REF!,42,0),"--")</f>
        <v>--</v>
      </c>
      <c r="K355" s="4" t="str">
        <f>IFERROR(VLOOKUP(A355,#REF!,41,0),"--")</f>
        <v>--</v>
      </c>
      <c r="L355" s="4" t="str">
        <f>IFERROR(VLOOKUP(A355,#REF!,42,0),"--")</f>
        <v>--</v>
      </c>
      <c r="M355" s="4" t="str">
        <f>IFERROR(VLOOKUP(A355,#REF!,41,0),"--")</f>
        <v>--</v>
      </c>
      <c r="N355" s="4" t="str">
        <f>IFERROR(VLOOKUP(A355,#REF!,42,0),"--")</f>
        <v>--</v>
      </c>
      <c r="O355" s="4" t="str">
        <f>IFERROR(VLOOKUP(A355,#REF!,41,0),"--")</f>
        <v>--</v>
      </c>
      <c r="P355" s="4" t="str">
        <f>IFERROR(VLOOKUP(A355,#REF!,42,0),"--")</f>
        <v>--</v>
      </c>
      <c r="Q355" s="4" t="str">
        <f>IFERROR(VLOOKUP(A355,#REF!,41,0),"--")</f>
        <v>--</v>
      </c>
      <c r="R355" s="4" t="str">
        <f>IFERROR(VLOOKUP(A355,#REF!,42,0),"--")</f>
        <v>--</v>
      </c>
      <c r="S355" s="4" t="str">
        <f>IFERROR(VLOOKUP(A355,#REF!,41,0),"--")</f>
        <v>--</v>
      </c>
      <c r="T355" s="4" t="str">
        <f>IFERROR(VLOOKUP(A355,#REF!,42,0),"--")</f>
        <v>--</v>
      </c>
      <c r="U355" s="4" t="str">
        <f>IFERROR(VLOOKUP(A355,#REF!,41,0),"--")</f>
        <v>--</v>
      </c>
      <c r="V355" s="4" t="str">
        <f>IFERROR(VLOOKUP(A355,#REF!,42,0),"--")</f>
        <v>--</v>
      </c>
      <c r="W355" s="4" t="str">
        <f>IFERROR(VLOOKUP(A355,#REF!,41,0),"--")</f>
        <v>--</v>
      </c>
      <c r="X355" s="4" t="str">
        <f>IFERROR(VLOOKUP(A355,#REF!,42,0),"--")</f>
        <v>--</v>
      </c>
      <c r="Y355" s="4" t="str">
        <f>IFERROR(VLOOKUP(A355,#REF!,41,0),"--")</f>
        <v>--</v>
      </c>
      <c r="Z355" s="4" t="str">
        <f>IFERROR(VLOOKUP(A355,#REF!,42,0),"--")</f>
        <v>--</v>
      </c>
      <c r="AA355" s="4">
        <f t="shared" si="15"/>
        <v>0</v>
      </c>
      <c r="AB355" s="4">
        <f t="shared" si="16"/>
        <v>0</v>
      </c>
      <c r="AC355" s="8" t="str">
        <f>IFERROR(VLOOKUP(A355,January!$A:$AR,44,0),"--")</f>
        <v>--</v>
      </c>
      <c r="AD355" s="8" t="str">
        <f>IFERROR(VLOOKUP(A355,#REF!,44,0),"--")</f>
        <v>--</v>
      </c>
      <c r="AE355" s="8" t="str">
        <f>IFERROR(VLOOKUP(A355,#REF!,44,0),"--")</f>
        <v>--</v>
      </c>
      <c r="AF355" s="8" t="str">
        <f>IFERROR(VLOOKUP(A355,#REF!,44,0),"--")</f>
        <v>--</v>
      </c>
      <c r="AG355" s="8" t="str">
        <f>IFERROR(VLOOKUP(A355,#REF!,44,0),"--")</f>
        <v>--</v>
      </c>
      <c r="AH355" s="8" t="str">
        <f>IFERROR(VLOOKUP(A355,#REF!,44,0),"--")</f>
        <v>--</v>
      </c>
      <c r="AI355" s="8" t="str">
        <f>IFERROR(VLOOKUP(A355,#REF!,44,0),"--")</f>
        <v>--</v>
      </c>
      <c r="AJ355" s="8" t="str">
        <f>IFERROR(VLOOKUP(A355,#REF!,44,0),"--")</f>
        <v>--</v>
      </c>
      <c r="AK355" s="8" t="str">
        <f>IFERROR(VLOOKUP(A355,#REF!,44,0),"--")</f>
        <v>--</v>
      </c>
      <c r="AL355" s="8" t="str">
        <f>IFERROR(VLOOKUP(A355,#REF!,44,0),"--")</f>
        <v>--</v>
      </c>
      <c r="AM355" s="8" t="str">
        <f>IFERROR(VLOOKUP(A355,#REF!,44,0),"--")</f>
        <v>--</v>
      </c>
      <c r="AN355" s="8" t="str">
        <f>IFERROR(VLOOKUP(A355,#REF!,44,0),"--")</f>
        <v>--</v>
      </c>
      <c r="AO355" s="8">
        <f t="shared" si="17"/>
        <v>0</v>
      </c>
    </row>
    <row r="356" spans="1:41" x14ac:dyDescent="0.2">
      <c r="A356" s="4" t="s">
        <v>363</v>
      </c>
      <c r="B356" s="4" t="str">
        <f>IFERROR(VLOOKUP(A356,'Validation List'!$A:$O,10,0),"--")</f>
        <v>--</v>
      </c>
      <c r="C356" s="4" t="str">
        <f>IFERROR(VLOOKUP(A356,January!$A:$AS,41,0),"--")</f>
        <v>--</v>
      </c>
      <c r="D356" s="4" t="str">
        <f>IFERROR(VLOOKUP(A356,January!$A:$AS,42,0),"--")</f>
        <v>--</v>
      </c>
      <c r="E356" s="4" t="str">
        <f>IFERROR(VLOOKUP(A356,#REF!,41,0),"--")</f>
        <v>--</v>
      </c>
      <c r="F356" s="4" t="str">
        <f>IFERROR(VLOOKUP(A356,#REF!,42,0),"--")</f>
        <v>--</v>
      </c>
      <c r="G356" s="4" t="str">
        <f>IFERROR(VLOOKUP(A356,#REF!,41,0),"--")</f>
        <v>--</v>
      </c>
      <c r="H356" s="4" t="str">
        <f>IFERROR(VLOOKUP(A356,#REF!,42,0),"--")</f>
        <v>--</v>
      </c>
      <c r="I356" s="4" t="str">
        <f>IFERROR(VLOOKUP(A356,#REF!,41,0),"--")</f>
        <v>--</v>
      </c>
      <c r="J356" s="4" t="str">
        <f>IFERROR(VLOOKUP(A356,#REF!,42,0),"--")</f>
        <v>--</v>
      </c>
      <c r="K356" s="4" t="str">
        <f>IFERROR(VLOOKUP(A356,#REF!,41,0),"--")</f>
        <v>--</v>
      </c>
      <c r="L356" s="4" t="str">
        <f>IFERROR(VLOOKUP(A356,#REF!,42,0),"--")</f>
        <v>--</v>
      </c>
      <c r="M356" s="4" t="str">
        <f>IFERROR(VLOOKUP(A356,#REF!,41,0),"--")</f>
        <v>--</v>
      </c>
      <c r="N356" s="4" t="str">
        <f>IFERROR(VLOOKUP(A356,#REF!,42,0),"--")</f>
        <v>--</v>
      </c>
      <c r="O356" s="4" t="str">
        <f>IFERROR(VLOOKUP(A356,#REF!,41,0),"--")</f>
        <v>--</v>
      </c>
      <c r="P356" s="4" t="str">
        <f>IFERROR(VLOOKUP(A356,#REF!,42,0),"--")</f>
        <v>--</v>
      </c>
      <c r="Q356" s="4" t="str">
        <f>IFERROR(VLOOKUP(A356,#REF!,41,0),"--")</f>
        <v>--</v>
      </c>
      <c r="R356" s="4" t="str">
        <f>IFERROR(VLOOKUP(A356,#REF!,42,0),"--")</f>
        <v>--</v>
      </c>
      <c r="S356" s="4" t="str">
        <f>IFERROR(VLOOKUP(A356,#REF!,41,0),"--")</f>
        <v>--</v>
      </c>
      <c r="T356" s="4" t="str">
        <f>IFERROR(VLOOKUP(A356,#REF!,42,0),"--")</f>
        <v>--</v>
      </c>
      <c r="U356" s="4" t="str">
        <f>IFERROR(VLOOKUP(A356,#REF!,41,0),"--")</f>
        <v>--</v>
      </c>
      <c r="V356" s="4" t="str">
        <f>IFERROR(VLOOKUP(A356,#REF!,42,0),"--")</f>
        <v>--</v>
      </c>
      <c r="W356" s="4" t="str">
        <f>IFERROR(VLOOKUP(A356,#REF!,41,0),"--")</f>
        <v>--</v>
      </c>
      <c r="X356" s="4" t="str">
        <f>IFERROR(VLOOKUP(A356,#REF!,42,0),"--")</f>
        <v>--</v>
      </c>
      <c r="Y356" s="4" t="str">
        <f>IFERROR(VLOOKUP(A356,#REF!,41,0),"--")</f>
        <v>--</v>
      </c>
      <c r="Z356" s="4" t="str">
        <f>IFERROR(VLOOKUP(A356,#REF!,42,0),"--")</f>
        <v>--</v>
      </c>
      <c r="AA356" s="4">
        <f t="shared" si="15"/>
        <v>0</v>
      </c>
      <c r="AB356" s="4">
        <f t="shared" si="16"/>
        <v>0</v>
      </c>
      <c r="AC356" s="8" t="str">
        <f>IFERROR(VLOOKUP(A356,January!$A:$AR,44,0),"--")</f>
        <v>--</v>
      </c>
      <c r="AD356" s="8" t="str">
        <f>IFERROR(VLOOKUP(A356,#REF!,44,0),"--")</f>
        <v>--</v>
      </c>
      <c r="AE356" s="8" t="str">
        <f>IFERROR(VLOOKUP(A356,#REF!,44,0),"--")</f>
        <v>--</v>
      </c>
      <c r="AF356" s="8" t="str">
        <f>IFERROR(VLOOKUP(A356,#REF!,44,0),"--")</f>
        <v>--</v>
      </c>
      <c r="AG356" s="8" t="str">
        <f>IFERROR(VLOOKUP(A356,#REF!,44,0),"--")</f>
        <v>--</v>
      </c>
      <c r="AH356" s="8" t="str">
        <f>IFERROR(VLOOKUP(A356,#REF!,44,0),"--")</f>
        <v>--</v>
      </c>
      <c r="AI356" s="8" t="str">
        <f>IFERROR(VLOOKUP(A356,#REF!,44,0),"--")</f>
        <v>--</v>
      </c>
      <c r="AJ356" s="8" t="str">
        <f>IFERROR(VLOOKUP(A356,#REF!,44,0),"--")</f>
        <v>--</v>
      </c>
      <c r="AK356" s="8" t="str">
        <f>IFERROR(VLOOKUP(A356,#REF!,44,0),"--")</f>
        <v>--</v>
      </c>
      <c r="AL356" s="8" t="str">
        <f>IFERROR(VLOOKUP(A356,#REF!,44,0),"--")</f>
        <v>--</v>
      </c>
      <c r="AM356" s="8" t="str">
        <f>IFERROR(VLOOKUP(A356,#REF!,44,0),"--")</f>
        <v>--</v>
      </c>
      <c r="AN356" s="8" t="str">
        <f>IFERROR(VLOOKUP(A356,#REF!,44,0),"--")</f>
        <v>--</v>
      </c>
      <c r="AO356" s="8">
        <f t="shared" si="17"/>
        <v>0</v>
      </c>
    </row>
    <row r="357" spans="1:41" x14ac:dyDescent="0.2">
      <c r="A357" s="4" t="s">
        <v>364</v>
      </c>
      <c r="B357" s="4" t="str">
        <f>IFERROR(VLOOKUP(A357,'Validation List'!$A:$O,10,0),"--")</f>
        <v>--</v>
      </c>
      <c r="C357" s="4" t="str">
        <f>IFERROR(VLOOKUP(A357,January!$A:$AS,41,0),"--")</f>
        <v>--</v>
      </c>
      <c r="D357" s="4" t="str">
        <f>IFERROR(VLOOKUP(A357,January!$A:$AS,42,0),"--")</f>
        <v>--</v>
      </c>
      <c r="E357" s="4" t="str">
        <f>IFERROR(VLOOKUP(A357,#REF!,41,0),"--")</f>
        <v>--</v>
      </c>
      <c r="F357" s="4" t="str">
        <f>IFERROR(VLOOKUP(A357,#REF!,42,0),"--")</f>
        <v>--</v>
      </c>
      <c r="G357" s="4" t="str">
        <f>IFERROR(VLOOKUP(A357,#REF!,41,0),"--")</f>
        <v>--</v>
      </c>
      <c r="H357" s="4" t="str">
        <f>IFERROR(VLOOKUP(A357,#REF!,42,0),"--")</f>
        <v>--</v>
      </c>
      <c r="I357" s="4" t="str">
        <f>IFERROR(VLOOKUP(A357,#REF!,41,0),"--")</f>
        <v>--</v>
      </c>
      <c r="J357" s="4" t="str">
        <f>IFERROR(VLOOKUP(A357,#REF!,42,0),"--")</f>
        <v>--</v>
      </c>
      <c r="K357" s="4" t="str">
        <f>IFERROR(VLOOKUP(A357,#REF!,41,0),"--")</f>
        <v>--</v>
      </c>
      <c r="L357" s="4" t="str">
        <f>IFERROR(VLOOKUP(A357,#REF!,42,0),"--")</f>
        <v>--</v>
      </c>
      <c r="M357" s="4" t="str">
        <f>IFERROR(VLOOKUP(A357,#REF!,41,0),"--")</f>
        <v>--</v>
      </c>
      <c r="N357" s="4" t="str">
        <f>IFERROR(VLOOKUP(A357,#REF!,42,0),"--")</f>
        <v>--</v>
      </c>
      <c r="O357" s="4" t="str">
        <f>IFERROR(VLOOKUP(A357,#REF!,41,0),"--")</f>
        <v>--</v>
      </c>
      <c r="P357" s="4" t="str">
        <f>IFERROR(VLOOKUP(A357,#REF!,42,0),"--")</f>
        <v>--</v>
      </c>
      <c r="Q357" s="4" t="str">
        <f>IFERROR(VLOOKUP(A357,#REF!,41,0),"--")</f>
        <v>--</v>
      </c>
      <c r="R357" s="4" t="str">
        <f>IFERROR(VLOOKUP(A357,#REF!,42,0),"--")</f>
        <v>--</v>
      </c>
      <c r="S357" s="4" t="str">
        <f>IFERROR(VLOOKUP(A357,#REF!,41,0),"--")</f>
        <v>--</v>
      </c>
      <c r="T357" s="4" t="str">
        <f>IFERROR(VLOOKUP(A357,#REF!,42,0),"--")</f>
        <v>--</v>
      </c>
      <c r="U357" s="4" t="str">
        <f>IFERROR(VLOOKUP(A357,#REF!,41,0),"--")</f>
        <v>--</v>
      </c>
      <c r="V357" s="4" t="str">
        <f>IFERROR(VLOOKUP(A357,#REF!,42,0),"--")</f>
        <v>--</v>
      </c>
      <c r="W357" s="4" t="str">
        <f>IFERROR(VLOOKUP(A357,#REF!,41,0),"--")</f>
        <v>--</v>
      </c>
      <c r="X357" s="4" t="str">
        <f>IFERROR(VLOOKUP(A357,#REF!,42,0),"--")</f>
        <v>--</v>
      </c>
      <c r="Y357" s="4" t="str">
        <f>IFERROR(VLOOKUP(A357,#REF!,41,0),"--")</f>
        <v>--</v>
      </c>
      <c r="Z357" s="4" t="str">
        <f>IFERROR(VLOOKUP(A357,#REF!,42,0),"--")</f>
        <v>--</v>
      </c>
      <c r="AA357" s="4">
        <f t="shared" si="15"/>
        <v>0</v>
      </c>
      <c r="AB357" s="4">
        <f t="shared" si="16"/>
        <v>0</v>
      </c>
      <c r="AC357" s="8" t="str">
        <f>IFERROR(VLOOKUP(A357,January!$A:$AR,44,0),"--")</f>
        <v>--</v>
      </c>
      <c r="AD357" s="8" t="str">
        <f>IFERROR(VLOOKUP(A357,#REF!,44,0),"--")</f>
        <v>--</v>
      </c>
      <c r="AE357" s="8" t="str">
        <f>IFERROR(VLOOKUP(A357,#REF!,44,0),"--")</f>
        <v>--</v>
      </c>
      <c r="AF357" s="8" t="str">
        <f>IFERROR(VLOOKUP(A357,#REF!,44,0),"--")</f>
        <v>--</v>
      </c>
      <c r="AG357" s="8" t="str">
        <f>IFERROR(VLOOKUP(A357,#REF!,44,0),"--")</f>
        <v>--</v>
      </c>
      <c r="AH357" s="8" t="str">
        <f>IFERROR(VLOOKUP(A357,#REF!,44,0),"--")</f>
        <v>--</v>
      </c>
      <c r="AI357" s="8" t="str">
        <f>IFERROR(VLOOKUP(A357,#REF!,44,0),"--")</f>
        <v>--</v>
      </c>
      <c r="AJ357" s="8" t="str">
        <f>IFERROR(VLOOKUP(A357,#REF!,44,0),"--")</f>
        <v>--</v>
      </c>
      <c r="AK357" s="8" t="str">
        <f>IFERROR(VLOOKUP(A357,#REF!,44,0),"--")</f>
        <v>--</v>
      </c>
      <c r="AL357" s="8" t="str">
        <f>IFERROR(VLOOKUP(A357,#REF!,44,0),"--")</f>
        <v>--</v>
      </c>
      <c r="AM357" s="8" t="str">
        <f>IFERROR(VLOOKUP(A357,#REF!,44,0),"--")</f>
        <v>--</v>
      </c>
      <c r="AN357" s="8" t="str">
        <f>IFERROR(VLOOKUP(A357,#REF!,44,0),"--")</f>
        <v>--</v>
      </c>
      <c r="AO357" s="8">
        <f t="shared" si="17"/>
        <v>0</v>
      </c>
    </row>
    <row r="358" spans="1:41" x14ac:dyDescent="0.2">
      <c r="A358" s="4" t="s">
        <v>365</v>
      </c>
      <c r="B358" s="4" t="str">
        <f>IFERROR(VLOOKUP(A358,'Validation List'!$A:$O,10,0),"--")</f>
        <v>--</v>
      </c>
      <c r="C358" s="4" t="str">
        <f>IFERROR(VLOOKUP(A358,January!$A:$AS,41,0),"--")</f>
        <v>--</v>
      </c>
      <c r="D358" s="4" t="str">
        <f>IFERROR(VLOOKUP(A358,January!$A:$AS,42,0),"--")</f>
        <v>--</v>
      </c>
      <c r="E358" s="4" t="str">
        <f>IFERROR(VLOOKUP(A358,#REF!,41,0),"--")</f>
        <v>--</v>
      </c>
      <c r="F358" s="4" t="str">
        <f>IFERROR(VLOOKUP(A358,#REF!,42,0),"--")</f>
        <v>--</v>
      </c>
      <c r="G358" s="4" t="str">
        <f>IFERROR(VLOOKUP(A358,#REF!,41,0),"--")</f>
        <v>--</v>
      </c>
      <c r="H358" s="4" t="str">
        <f>IFERROR(VLOOKUP(A358,#REF!,42,0),"--")</f>
        <v>--</v>
      </c>
      <c r="I358" s="4" t="str">
        <f>IFERROR(VLOOKUP(A358,#REF!,41,0),"--")</f>
        <v>--</v>
      </c>
      <c r="J358" s="4" t="str">
        <f>IFERROR(VLOOKUP(A358,#REF!,42,0),"--")</f>
        <v>--</v>
      </c>
      <c r="K358" s="4" t="str">
        <f>IFERROR(VLOOKUP(A358,#REF!,41,0),"--")</f>
        <v>--</v>
      </c>
      <c r="L358" s="4" t="str">
        <f>IFERROR(VLOOKUP(A358,#REF!,42,0),"--")</f>
        <v>--</v>
      </c>
      <c r="M358" s="4" t="str">
        <f>IFERROR(VLOOKUP(A358,#REF!,41,0),"--")</f>
        <v>--</v>
      </c>
      <c r="N358" s="4" t="str">
        <f>IFERROR(VLOOKUP(A358,#REF!,42,0),"--")</f>
        <v>--</v>
      </c>
      <c r="O358" s="4" t="str">
        <f>IFERROR(VLOOKUP(A358,#REF!,41,0),"--")</f>
        <v>--</v>
      </c>
      <c r="P358" s="4" t="str">
        <f>IFERROR(VLOOKUP(A358,#REF!,42,0),"--")</f>
        <v>--</v>
      </c>
      <c r="Q358" s="4" t="str">
        <f>IFERROR(VLOOKUP(A358,#REF!,41,0),"--")</f>
        <v>--</v>
      </c>
      <c r="R358" s="4" t="str">
        <f>IFERROR(VLOOKUP(A358,#REF!,42,0),"--")</f>
        <v>--</v>
      </c>
      <c r="S358" s="4" t="str">
        <f>IFERROR(VLOOKUP(A358,#REF!,41,0),"--")</f>
        <v>--</v>
      </c>
      <c r="T358" s="4" t="str">
        <f>IFERROR(VLOOKUP(A358,#REF!,42,0),"--")</f>
        <v>--</v>
      </c>
      <c r="U358" s="4" t="str">
        <f>IFERROR(VLOOKUP(A358,#REF!,41,0),"--")</f>
        <v>--</v>
      </c>
      <c r="V358" s="4" t="str">
        <f>IFERROR(VLOOKUP(A358,#REF!,42,0),"--")</f>
        <v>--</v>
      </c>
      <c r="W358" s="4" t="str">
        <f>IFERROR(VLOOKUP(A358,#REF!,41,0),"--")</f>
        <v>--</v>
      </c>
      <c r="X358" s="4" t="str">
        <f>IFERROR(VLOOKUP(A358,#REF!,42,0),"--")</f>
        <v>--</v>
      </c>
      <c r="Y358" s="4" t="str">
        <f>IFERROR(VLOOKUP(A358,#REF!,41,0),"--")</f>
        <v>--</v>
      </c>
      <c r="Z358" s="4" t="str">
        <f>IFERROR(VLOOKUP(A358,#REF!,42,0),"--")</f>
        <v>--</v>
      </c>
      <c r="AA358" s="4">
        <f t="shared" si="15"/>
        <v>0</v>
      </c>
      <c r="AB358" s="4">
        <f t="shared" si="16"/>
        <v>0</v>
      </c>
      <c r="AC358" s="8" t="str">
        <f>IFERROR(VLOOKUP(A358,January!$A:$AR,44,0),"--")</f>
        <v>--</v>
      </c>
      <c r="AD358" s="8" t="str">
        <f>IFERROR(VLOOKUP(A358,#REF!,44,0),"--")</f>
        <v>--</v>
      </c>
      <c r="AE358" s="8" t="str">
        <f>IFERROR(VLOOKUP(A358,#REF!,44,0),"--")</f>
        <v>--</v>
      </c>
      <c r="AF358" s="8" t="str">
        <f>IFERROR(VLOOKUP(A358,#REF!,44,0),"--")</f>
        <v>--</v>
      </c>
      <c r="AG358" s="8" t="str">
        <f>IFERROR(VLOOKUP(A358,#REF!,44,0),"--")</f>
        <v>--</v>
      </c>
      <c r="AH358" s="8" t="str">
        <f>IFERROR(VLOOKUP(A358,#REF!,44,0),"--")</f>
        <v>--</v>
      </c>
      <c r="AI358" s="8" t="str">
        <f>IFERROR(VLOOKUP(A358,#REF!,44,0),"--")</f>
        <v>--</v>
      </c>
      <c r="AJ358" s="8" t="str">
        <f>IFERROR(VLOOKUP(A358,#REF!,44,0),"--")</f>
        <v>--</v>
      </c>
      <c r="AK358" s="8" t="str">
        <f>IFERROR(VLOOKUP(A358,#REF!,44,0),"--")</f>
        <v>--</v>
      </c>
      <c r="AL358" s="8" t="str">
        <f>IFERROR(VLOOKUP(A358,#REF!,44,0),"--")</f>
        <v>--</v>
      </c>
      <c r="AM358" s="8" t="str">
        <f>IFERROR(VLOOKUP(A358,#REF!,44,0),"--")</f>
        <v>--</v>
      </c>
      <c r="AN358" s="8" t="str">
        <f>IFERROR(VLOOKUP(A358,#REF!,44,0),"--")</f>
        <v>--</v>
      </c>
      <c r="AO358" s="8">
        <f t="shared" si="17"/>
        <v>0</v>
      </c>
    </row>
    <row r="359" spans="1:41" x14ac:dyDescent="0.2">
      <c r="A359" s="4" t="s">
        <v>366</v>
      </c>
      <c r="B359" s="4" t="str">
        <f>IFERROR(VLOOKUP(A359,'Validation List'!$A:$O,10,0),"--")</f>
        <v>--</v>
      </c>
      <c r="C359" s="4" t="str">
        <f>IFERROR(VLOOKUP(A359,January!$A:$AS,41,0),"--")</f>
        <v>--</v>
      </c>
      <c r="D359" s="4" t="str">
        <f>IFERROR(VLOOKUP(A359,January!$A:$AS,42,0),"--")</f>
        <v>--</v>
      </c>
      <c r="E359" s="4" t="str">
        <f>IFERROR(VLOOKUP(A359,#REF!,41,0),"--")</f>
        <v>--</v>
      </c>
      <c r="F359" s="4" t="str">
        <f>IFERROR(VLOOKUP(A359,#REF!,42,0),"--")</f>
        <v>--</v>
      </c>
      <c r="G359" s="4" t="str">
        <f>IFERROR(VLOOKUP(A359,#REF!,41,0),"--")</f>
        <v>--</v>
      </c>
      <c r="H359" s="4" t="str">
        <f>IFERROR(VLOOKUP(A359,#REF!,42,0),"--")</f>
        <v>--</v>
      </c>
      <c r="I359" s="4" t="str">
        <f>IFERROR(VLOOKUP(A359,#REF!,41,0),"--")</f>
        <v>--</v>
      </c>
      <c r="J359" s="4" t="str">
        <f>IFERROR(VLOOKUP(A359,#REF!,42,0),"--")</f>
        <v>--</v>
      </c>
      <c r="K359" s="4" t="str">
        <f>IFERROR(VLOOKUP(A359,#REF!,41,0),"--")</f>
        <v>--</v>
      </c>
      <c r="L359" s="4" t="str">
        <f>IFERROR(VLOOKUP(A359,#REF!,42,0),"--")</f>
        <v>--</v>
      </c>
      <c r="M359" s="4" t="str">
        <f>IFERROR(VLOOKUP(A359,#REF!,41,0),"--")</f>
        <v>--</v>
      </c>
      <c r="N359" s="4" t="str">
        <f>IFERROR(VLOOKUP(A359,#REF!,42,0),"--")</f>
        <v>--</v>
      </c>
      <c r="O359" s="4" t="str">
        <f>IFERROR(VLOOKUP(A359,#REF!,41,0),"--")</f>
        <v>--</v>
      </c>
      <c r="P359" s="4" t="str">
        <f>IFERROR(VLOOKUP(A359,#REF!,42,0),"--")</f>
        <v>--</v>
      </c>
      <c r="Q359" s="4" t="str">
        <f>IFERROR(VLOOKUP(A359,#REF!,41,0),"--")</f>
        <v>--</v>
      </c>
      <c r="R359" s="4" t="str">
        <f>IFERROR(VLOOKUP(A359,#REF!,42,0),"--")</f>
        <v>--</v>
      </c>
      <c r="S359" s="4" t="str">
        <f>IFERROR(VLOOKUP(A359,#REF!,41,0),"--")</f>
        <v>--</v>
      </c>
      <c r="T359" s="4" t="str">
        <f>IFERROR(VLOOKUP(A359,#REF!,42,0),"--")</f>
        <v>--</v>
      </c>
      <c r="U359" s="4" t="str">
        <f>IFERROR(VLOOKUP(A359,#REF!,41,0),"--")</f>
        <v>--</v>
      </c>
      <c r="V359" s="4" t="str">
        <f>IFERROR(VLOOKUP(A359,#REF!,42,0),"--")</f>
        <v>--</v>
      </c>
      <c r="W359" s="4" t="str">
        <f>IFERROR(VLOOKUP(A359,#REF!,41,0),"--")</f>
        <v>--</v>
      </c>
      <c r="X359" s="4" t="str">
        <f>IFERROR(VLOOKUP(A359,#REF!,42,0),"--")</f>
        <v>--</v>
      </c>
      <c r="Y359" s="4" t="str">
        <f>IFERROR(VLOOKUP(A359,#REF!,41,0),"--")</f>
        <v>--</v>
      </c>
      <c r="Z359" s="4" t="str">
        <f>IFERROR(VLOOKUP(A359,#REF!,42,0),"--")</f>
        <v>--</v>
      </c>
      <c r="AA359" s="4">
        <f t="shared" si="15"/>
        <v>0</v>
      </c>
      <c r="AB359" s="4">
        <f t="shared" si="16"/>
        <v>0</v>
      </c>
      <c r="AC359" s="8" t="str">
        <f>IFERROR(VLOOKUP(A359,January!$A:$AR,44,0),"--")</f>
        <v>--</v>
      </c>
      <c r="AD359" s="8" t="str">
        <f>IFERROR(VLOOKUP(A359,#REF!,44,0),"--")</f>
        <v>--</v>
      </c>
      <c r="AE359" s="8" t="str">
        <f>IFERROR(VLOOKUP(A359,#REF!,44,0),"--")</f>
        <v>--</v>
      </c>
      <c r="AF359" s="8" t="str">
        <f>IFERROR(VLOOKUP(A359,#REF!,44,0),"--")</f>
        <v>--</v>
      </c>
      <c r="AG359" s="8" t="str">
        <f>IFERROR(VLOOKUP(A359,#REF!,44,0),"--")</f>
        <v>--</v>
      </c>
      <c r="AH359" s="8" t="str">
        <f>IFERROR(VLOOKUP(A359,#REF!,44,0),"--")</f>
        <v>--</v>
      </c>
      <c r="AI359" s="8" t="str">
        <f>IFERROR(VLOOKUP(A359,#REF!,44,0),"--")</f>
        <v>--</v>
      </c>
      <c r="AJ359" s="8" t="str">
        <f>IFERROR(VLOOKUP(A359,#REF!,44,0),"--")</f>
        <v>--</v>
      </c>
      <c r="AK359" s="8" t="str">
        <f>IFERROR(VLOOKUP(A359,#REF!,44,0),"--")</f>
        <v>--</v>
      </c>
      <c r="AL359" s="8" t="str">
        <f>IFERROR(VLOOKUP(A359,#REF!,44,0),"--")</f>
        <v>--</v>
      </c>
      <c r="AM359" s="8" t="str">
        <f>IFERROR(VLOOKUP(A359,#REF!,44,0),"--")</f>
        <v>--</v>
      </c>
      <c r="AN359" s="8" t="str">
        <f>IFERROR(VLOOKUP(A359,#REF!,44,0),"--")</f>
        <v>--</v>
      </c>
      <c r="AO359" s="8">
        <f t="shared" si="17"/>
        <v>0</v>
      </c>
    </row>
    <row r="360" spans="1:41" x14ac:dyDescent="0.2">
      <c r="A360" s="4" t="s">
        <v>367</v>
      </c>
      <c r="B360" s="4" t="str">
        <f>IFERROR(VLOOKUP(A360,'Validation List'!$A:$O,10,0),"--")</f>
        <v>--</v>
      </c>
      <c r="C360" s="4" t="str">
        <f>IFERROR(VLOOKUP(A360,January!$A:$AS,41,0),"--")</f>
        <v>--</v>
      </c>
      <c r="D360" s="4" t="str">
        <f>IFERROR(VLOOKUP(A360,January!$A:$AS,42,0),"--")</f>
        <v>--</v>
      </c>
      <c r="E360" s="4" t="str">
        <f>IFERROR(VLOOKUP(A360,#REF!,41,0),"--")</f>
        <v>--</v>
      </c>
      <c r="F360" s="4" t="str">
        <f>IFERROR(VLOOKUP(A360,#REF!,42,0),"--")</f>
        <v>--</v>
      </c>
      <c r="G360" s="4" t="str">
        <f>IFERROR(VLOOKUP(A360,#REF!,41,0),"--")</f>
        <v>--</v>
      </c>
      <c r="H360" s="4" t="str">
        <f>IFERROR(VLOOKUP(A360,#REF!,42,0),"--")</f>
        <v>--</v>
      </c>
      <c r="I360" s="4" t="str">
        <f>IFERROR(VLOOKUP(A360,#REF!,41,0),"--")</f>
        <v>--</v>
      </c>
      <c r="J360" s="4" t="str">
        <f>IFERROR(VLOOKUP(A360,#REF!,42,0),"--")</f>
        <v>--</v>
      </c>
      <c r="K360" s="4" t="str">
        <f>IFERROR(VLOOKUP(A360,#REF!,41,0),"--")</f>
        <v>--</v>
      </c>
      <c r="L360" s="4" t="str">
        <f>IFERROR(VLOOKUP(A360,#REF!,42,0),"--")</f>
        <v>--</v>
      </c>
      <c r="M360" s="4" t="str">
        <f>IFERROR(VLOOKUP(A360,#REF!,41,0),"--")</f>
        <v>--</v>
      </c>
      <c r="N360" s="4" t="str">
        <f>IFERROR(VLOOKUP(A360,#REF!,42,0),"--")</f>
        <v>--</v>
      </c>
      <c r="O360" s="4" t="str">
        <f>IFERROR(VLOOKUP(A360,#REF!,41,0),"--")</f>
        <v>--</v>
      </c>
      <c r="P360" s="4" t="str">
        <f>IFERROR(VLOOKUP(A360,#REF!,42,0),"--")</f>
        <v>--</v>
      </c>
      <c r="Q360" s="4" t="str">
        <f>IFERROR(VLOOKUP(A360,#REF!,41,0),"--")</f>
        <v>--</v>
      </c>
      <c r="R360" s="4" t="str">
        <f>IFERROR(VLOOKUP(A360,#REF!,42,0),"--")</f>
        <v>--</v>
      </c>
      <c r="S360" s="4" t="str">
        <f>IFERROR(VLOOKUP(A360,#REF!,41,0),"--")</f>
        <v>--</v>
      </c>
      <c r="T360" s="4" t="str">
        <f>IFERROR(VLOOKUP(A360,#REF!,42,0),"--")</f>
        <v>--</v>
      </c>
      <c r="U360" s="4" t="str">
        <f>IFERROR(VLOOKUP(A360,#REF!,41,0),"--")</f>
        <v>--</v>
      </c>
      <c r="V360" s="4" t="str">
        <f>IFERROR(VLOOKUP(A360,#REF!,42,0),"--")</f>
        <v>--</v>
      </c>
      <c r="W360" s="4" t="str">
        <f>IFERROR(VLOOKUP(A360,#REF!,41,0),"--")</f>
        <v>--</v>
      </c>
      <c r="X360" s="4" t="str">
        <f>IFERROR(VLOOKUP(A360,#REF!,42,0),"--")</f>
        <v>--</v>
      </c>
      <c r="Y360" s="4" t="str">
        <f>IFERROR(VLOOKUP(A360,#REF!,41,0),"--")</f>
        <v>--</v>
      </c>
      <c r="Z360" s="4" t="str">
        <f>IFERROR(VLOOKUP(A360,#REF!,42,0),"--")</f>
        <v>--</v>
      </c>
      <c r="AA360" s="4">
        <f t="shared" si="15"/>
        <v>0</v>
      </c>
      <c r="AB360" s="4">
        <f t="shared" si="16"/>
        <v>0</v>
      </c>
      <c r="AC360" s="8" t="str">
        <f>IFERROR(VLOOKUP(A360,January!$A:$AR,44,0),"--")</f>
        <v>--</v>
      </c>
      <c r="AD360" s="8" t="str">
        <f>IFERROR(VLOOKUP(A360,#REF!,44,0),"--")</f>
        <v>--</v>
      </c>
      <c r="AE360" s="8" t="str">
        <f>IFERROR(VLOOKUP(A360,#REF!,44,0),"--")</f>
        <v>--</v>
      </c>
      <c r="AF360" s="8" t="str">
        <f>IFERROR(VLOOKUP(A360,#REF!,44,0),"--")</f>
        <v>--</v>
      </c>
      <c r="AG360" s="8" t="str">
        <f>IFERROR(VLOOKUP(A360,#REF!,44,0),"--")</f>
        <v>--</v>
      </c>
      <c r="AH360" s="8" t="str">
        <f>IFERROR(VLOOKUP(A360,#REF!,44,0),"--")</f>
        <v>--</v>
      </c>
      <c r="AI360" s="8" t="str">
        <f>IFERROR(VLOOKUP(A360,#REF!,44,0),"--")</f>
        <v>--</v>
      </c>
      <c r="AJ360" s="8" t="str">
        <f>IFERROR(VLOOKUP(A360,#REF!,44,0),"--")</f>
        <v>--</v>
      </c>
      <c r="AK360" s="8" t="str">
        <f>IFERROR(VLOOKUP(A360,#REF!,44,0),"--")</f>
        <v>--</v>
      </c>
      <c r="AL360" s="8" t="str">
        <f>IFERROR(VLOOKUP(A360,#REF!,44,0),"--")</f>
        <v>--</v>
      </c>
      <c r="AM360" s="8" t="str">
        <f>IFERROR(VLOOKUP(A360,#REF!,44,0),"--")</f>
        <v>--</v>
      </c>
      <c r="AN360" s="8" t="str">
        <f>IFERROR(VLOOKUP(A360,#REF!,44,0),"--")</f>
        <v>--</v>
      </c>
      <c r="AO360" s="8">
        <f t="shared" si="17"/>
        <v>0</v>
      </c>
    </row>
    <row r="361" spans="1:41" x14ac:dyDescent="0.2">
      <c r="A361" s="4" t="s">
        <v>368</v>
      </c>
      <c r="B361" s="4" t="str">
        <f>IFERROR(VLOOKUP(A361,'Validation List'!$A:$O,10,0),"--")</f>
        <v>--</v>
      </c>
      <c r="C361" s="4" t="str">
        <f>IFERROR(VLOOKUP(A361,January!$A:$AS,41,0),"--")</f>
        <v>--</v>
      </c>
      <c r="D361" s="4" t="str">
        <f>IFERROR(VLOOKUP(A361,January!$A:$AS,42,0),"--")</f>
        <v>--</v>
      </c>
      <c r="E361" s="4" t="str">
        <f>IFERROR(VLOOKUP(A361,#REF!,41,0),"--")</f>
        <v>--</v>
      </c>
      <c r="F361" s="4" t="str">
        <f>IFERROR(VLOOKUP(A361,#REF!,42,0),"--")</f>
        <v>--</v>
      </c>
      <c r="G361" s="4" t="str">
        <f>IFERROR(VLOOKUP(A361,#REF!,41,0),"--")</f>
        <v>--</v>
      </c>
      <c r="H361" s="4" t="str">
        <f>IFERROR(VLOOKUP(A361,#REF!,42,0),"--")</f>
        <v>--</v>
      </c>
      <c r="I361" s="4" t="str">
        <f>IFERROR(VLOOKUP(A361,#REF!,41,0),"--")</f>
        <v>--</v>
      </c>
      <c r="J361" s="4" t="str">
        <f>IFERROR(VLOOKUP(A361,#REF!,42,0),"--")</f>
        <v>--</v>
      </c>
      <c r="K361" s="4" t="str">
        <f>IFERROR(VLOOKUP(A361,#REF!,41,0),"--")</f>
        <v>--</v>
      </c>
      <c r="L361" s="4" t="str">
        <f>IFERROR(VLOOKUP(A361,#REF!,42,0),"--")</f>
        <v>--</v>
      </c>
      <c r="M361" s="4" t="str">
        <f>IFERROR(VLOOKUP(A361,#REF!,41,0),"--")</f>
        <v>--</v>
      </c>
      <c r="N361" s="4" t="str">
        <f>IFERROR(VLOOKUP(A361,#REF!,42,0),"--")</f>
        <v>--</v>
      </c>
      <c r="O361" s="4" t="str">
        <f>IFERROR(VLOOKUP(A361,#REF!,41,0),"--")</f>
        <v>--</v>
      </c>
      <c r="P361" s="4" t="str">
        <f>IFERROR(VLOOKUP(A361,#REF!,42,0),"--")</f>
        <v>--</v>
      </c>
      <c r="Q361" s="4" t="str">
        <f>IFERROR(VLOOKUP(A361,#REF!,41,0),"--")</f>
        <v>--</v>
      </c>
      <c r="R361" s="4" t="str">
        <f>IFERROR(VLOOKUP(A361,#REF!,42,0),"--")</f>
        <v>--</v>
      </c>
      <c r="S361" s="4" t="str">
        <f>IFERROR(VLOOKUP(A361,#REF!,41,0),"--")</f>
        <v>--</v>
      </c>
      <c r="T361" s="4" t="str">
        <f>IFERROR(VLOOKUP(A361,#REF!,42,0),"--")</f>
        <v>--</v>
      </c>
      <c r="U361" s="4" t="str">
        <f>IFERROR(VLOOKUP(A361,#REF!,41,0),"--")</f>
        <v>--</v>
      </c>
      <c r="V361" s="4" t="str">
        <f>IFERROR(VLOOKUP(A361,#REF!,42,0),"--")</f>
        <v>--</v>
      </c>
      <c r="W361" s="4" t="str">
        <f>IFERROR(VLOOKUP(A361,#REF!,41,0),"--")</f>
        <v>--</v>
      </c>
      <c r="X361" s="4" t="str">
        <f>IFERROR(VLOOKUP(A361,#REF!,42,0),"--")</f>
        <v>--</v>
      </c>
      <c r="Y361" s="4" t="str">
        <f>IFERROR(VLOOKUP(A361,#REF!,41,0),"--")</f>
        <v>--</v>
      </c>
      <c r="Z361" s="4" t="str">
        <f>IFERROR(VLOOKUP(A361,#REF!,42,0),"--")</f>
        <v>--</v>
      </c>
      <c r="AA361" s="4">
        <f t="shared" si="15"/>
        <v>0</v>
      </c>
      <c r="AB361" s="4">
        <f t="shared" si="16"/>
        <v>0</v>
      </c>
      <c r="AC361" s="8" t="str">
        <f>IFERROR(VLOOKUP(A361,January!$A:$AR,44,0),"--")</f>
        <v>--</v>
      </c>
      <c r="AD361" s="8" t="str">
        <f>IFERROR(VLOOKUP(A361,#REF!,44,0),"--")</f>
        <v>--</v>
      </c>
      <c r="AE361" s="8" t="str">
        <f>IFERROR(VLOOKUP(A361,#REF!,44,0),"--")</f>
        <v>--</v>
      </c>
      <c r="AF361" s="8" t="str">
        <f>IFERROR(VLOOKUP(A361,#REF!,44,0),"--")</f>
        <v>--</v>
      </c>
      <c r="AG361" s="8" t="str">
        <f>IFERROR(VLOOKUP(A361,#REF!,44,0),"--")</f>
        <v>--</v>
      </c>
      <c r="AH361" s="8" t="str">
        <f>IFERROR(VLOOKUP(A361,#REF!,44,0),"--")</f>
        <v>--</v>
      </c>
      <c r="AI361" s="8" t="str">
        <f>IFERROR(VLOOKUP(A361,#REF!,44,0),"--")</f>
        <v>--</v>
      </c>
      <c r="AJ361" s="8" t="str">
        <f>IFERROR(VLOOKUP(A361,#REF!,44,0),"--")</f>
        <v>--</v>
      </c>
      <c r="AK361" s="8" t="str">
        <f>IFERROR(VLOOKUP(A361,#REF!,44,0),"--")</f>
        <v>--</v>
      </c>
      <c r="AL361" s="8" t="str">
        <f>IFERROR(VLOOKUP(A361,#REF!,44,0),"--")</f>
        <v>--</v>
      </c>
      <c r="AM361" s="8" t="str">
        <f>IFERROR(VLOOKUP(A361,#REF!,44,0),"--")</f>
        <v>--</v>
      </c>
      <c r="AN361" s="8" t="str">
        <f>IFERROR(VLOOKUP(A361,#REF!,44,0),"--")</f>
        <v>--</v>
      </c>
      <c r="AO361" s="8">
        <f t="shared" si="17"/>
        <v>0</v>
      </c>
    </row>
    <row r="362" spans="1:41" x14ac:dyDescent="0.2">
      <c r="A362" s="4" t="s">
        <v>369</v>
      </c>
      <c r="B362" s="4" t="str">
        <f>IFERROR(VLOOKUP(A362,'Validation List'!$A:$O,10,0),"--")</f>
        <v>--</v>
      </c>
      <c r="C362" s="4" t="str">
        <f>IFERROR(VLOOKUP(A362,January!$A:$AS,41,0),"--")</f>
        <v>--</v>
      </c>
      <c r="D362" s="4" t="str">
        <f>IFERROR(VLOOKUP(A362,January!$A:$AS,42,0),"--")</f>
        <v>--</v>
      </c>
      <c r="E362" s="4" t="str">
        <f>IFERROR(VLOOKUP(A362,#REF!,41,0),"--")</f>
        <v>--</v>
      </c>
      <c r="F362" s="4" t="str">
        <f>IFERROR(VLOOKUP(A362,#REF!,42,0),"--")</f>
        <v>--</v>
      </c>
      <c r="G362" s="4" t="str">
        <f>IFERROR(VLOOKUP(A362,#REF!,41,0),"--")</f>
        <v>--</v>
      </c>
      <c r="H362" s="4" t="str">
        <f>IFERROR(VLOOKUP(A362,#REF!,42,0),"--")</f>
        <v>--</v>
      </c>
      <c r="I362" s="4" t="str">
        <f>IFERROR(VLOOKUP(A362,#REF!,41,0),"--")</f>
        <v>--</v>
      </c>
      <c r="J362" s="4" t="str">
        <f>IFERROR(VLOOKUP(A362,#REF!,42,0),"--")</f>
        <v>--</v>
      </c>
      <c r="K362" s="4" t="str">
        <f>IFERROR(VLOOKUP(A362,#REF!,41,0),"--")</f>
        <v>--</v>
      </c>
      <c r="L362" s="4" t="str">
        <f>IFERROR(VLOOKUP(A362,#REF!,42,0),"--")</f>
        <v>--</v>
      </c>
      <c r="M362" s="4" t="str">
        <f>IFERROR(VLOOKUP(A362,#REF!,41,0),"--")</f>
        <v>--</v>
      </c>
      <c r="N362" s="4" t="str">
        <f>IFERROR(VLOOKUP(A362,#REF!,42,0),"--")</f>
        <v>--</v>
      </c>
      <c r="O362" s="4" t="str">
        <f>IFERROR(VLOOKUP(A362,#REF!,41,0),"--")</f>
        <v>--</v>
      </c>
      <c r="P362" s="4" t="str">
        <f>IFERROR(VLOOKUP(A362,#REF!,42,0),"--")</f>
        <v>--</v>
      </c>
      <c r="Q362" s="4" t="str">
        <f>IFERROR(VLOOKUP(A362,#REF!,41,0),"--")</f>
        <v>--</v>
      </c>
      <c r="R362" s="4" t="str">
        <f>IFERROR(VLOOKUP(A362,#REF!,42,0),"--")</f>
        <v>--</v>
      </c>
      <c r="S362" s="4" t="str">
        <f>IFERROR(VLOOKUP(A362,#REF!,41,0),"--")</f>
        <v>--</v>
      </c>
      <c r="T362" s="4" t="str">
        <f>IFERROR(VLOOKUP(A362,#REF!,42,0),"--")</f>
        <v>--</v>
      </c>
      <c r="U362" s="4" t="str">
        <f>IFERROR(VLOOKUP(A362,#REF!,41,0),"--")</f>
        <v>--</v>
      </c>
      <c r="V362" s="4" t="str">
        <f>IFERROR(VLOOKUP(A362,#REF!,42,0),"--")</f>
        <v>--</v>
      </c>
      <c r="W362" s="4" t="str">
        <f>IFERROR(VLOOKUP(A362,#REF!,41,0),"--")</f>
        <v>--</v>
      </c>
      <c r="X362" s="4" t="str">
        <f>IFERROR(VLOOKUP(A362,#REF!,42,0),"--")</f>
        <v>--</v>
      </c>
      <c r="Y362" s="4" t="str">
        <f>IFERROR(VLOOKUP(A362,#REF!,41,0),"--")</f>
        <v>--</v>
      </c>
      <c r="Z362" s="4" t="str">
        <f>IFERROR(VLOOKUP(A362,#REF!,42,0),"--")</f>
        <v>--</v>
      </c>
      <c r="AA362" s="4">
        <f t="shared" si="15"/>
        <v>0</v>
      </c>
      <c r="AB362" s="4">
        <f t="shared" si="16"/>
        <v>0</v>
      </c>
      <c r="AC362" s="8" t="str">
        <f>IFERROR(VLOOKUP(A362,January!$A:$AR,44,0),"--")</f>
        <v>--</v>
      </c>
      <c r="AD362" s="8" t="str">
        <f>IFERROR(VLOOKUP(A362,#REF!,44,0),"--")</f>
        <v>--</v>
      </c>
      <c r="AE362" s="8" t="str">
        <f>IFERROR(VLOOKUP(A362,#REF!,44,0),"--")</f>
        <v>--</v>
      </c>
      <c r="AF362" s="8" t="str">
        <f>IFERROR(VLOOKUP(A362,#REF!,44,0),"--")</f>
        <v>--</v>
      </c>
      <c r="AG362" s="8" t="str">
        <f>IFERROR(VLOOKUP(A362,#REF!,44,0),"--")</f>
        <v>--</v>
      </c>
      <c r="AH362" s="8" t="str">
        <f>IFERROR(VLOOKUP(A362,#REF!,44,0),"--")</f>
        <v>--</v>
      </c>
      <c r="AI362" s="8" t="str">
        <f>IFERROR(VLOOKUP(A362,#REF!,44,0),"--")</f>
        <v>--</v>
      </c>
      <c r="AJ362" s="8" t="str">
        <f>IFERROR(VLOOKUP(A362,#REF!,44,0),"--")</f>
        <v>--</v>
      </c>
      <c r="AK362" s="8" t="str">
        <f>IFERROR(VLOOKUP(A362,#REF!,44,0),"--")</f>
        <v>--</v>
      </c>
      <c r="AL362" s="8" t="str">
        <f>IFERROR(VLOOKUP(A362,#REF!,44,0),"--")</f>
        <v>--</v>
      </c>
      <c r="AM362" s="8" t="str">
        <f>IFERROR(VLOOKUP(A362,#REF!,44,0),"--")</f>
        <v>--</v>
      </c>
      <c r="AN362" s="8" t="str">
        <f>IFERROR(VLOOKUP(A362,#REF!,44,0),"--")</f>
        <v>--</v>
      </c>
      <c r="AO362" s="8">
        <f t="shared" si="17"/>
        <v>0</v>
      </c>
    </row>
    <row r="363" spans="1:41" x14ac:dyDescent="0.2">
      <c r="A363" s="4" t="s">
        <v>370</v>
      </c>
      <c r="B363" s="4" t="str">
        <f>IFERROR(VLOOKUP(A363,'Validation List'!$A:$O,10,0),"--")</f>
        <v>--</v>
      </c>
      <c r="C363" s="4" t="str">
        <f>IFERROR(VLOOKUP(A363,January!$A:$AS,41,0),"--")</f>
        <v>--</v>
      </c>
      <c r="D363" s="4" t="str">
        <f>IFERROR(VLOOKUP(A363,January!$A:$AS,42,0),"--")</f>
        <v>--</v>
      </c>
      <c r="E363" s="4" t="str">
        <f>IFERROR(VLOOKUP(A363,#REF!,41,0),"--")</f>
        <v>--</v>
      </c>
      <c r="F363" s="4" t="str">
        <f>IFERROR(VLOOKUP(A363,#REF!,42,0),"--")</f>
        <v>--</v>
      </c>
      <c r="G363" s="4" t="str">
        <f>IFERROR(VLOOKUP(A363,#REF!,41,0),"--")</f>
        <v>--</v>
      </c>
      <c r="H363" s="4" t="str">
        <f>IFERROR(VLOOKUP(A363,#REF!,42,0),"--")</f>
        <v>--</v>
      </c>
      <c r="I363" s="4" t="str">
        <f>IFERROR(VLOOKUP(A363,#REF!,41,0),"--")</f>
        <v>--</v>
      </c>
      <c r="J363" s="4" t="str">
        <f>IFERROR(VLOOKUP(A363,#REF!,42,0),"--")</f>
        <v>--</v>
      </c>
      <c r="K363" s="4" t="str">
        <f>IFERROR(VLOOKUP(A363,#REF!,41,0),"--")</f>
        <v>--</v>
      </c>
      <c r="L363" s="4" t="str">
        <f>IFERROR(VLOOKUP(A363,#REF!,42,0),"--")</f>
        <v>--</v>
      </c>
      <c r="M363" s="4" t="str">
        <f>IFERROR(VLOOKUP(A363,#REF!,41,0),"--")</f>
        <v>--</v>
      </c>
      <c r="N363" s="4" t="str">
        <f>IFERROR(VLOOKUP(A363,#REF!,42,0),"--")</f>
        <v>--</v>
      </c>
      <c r="O363" s="4" t="str">
        <f>IFERROR(VLOOKUP(A363,#REF!,41,0),"--")</f>
        <v>--</v>
      </c>
      <c r="P363" s="4" t="str">
        <f>IFERROR(VLOOKUP(A363,#REF!,42,0),"--")</f>
        <v>--</v>
      </c>
      <c r="Q363" s="4" t="str">
        <f>IFERROR(VLOOKUP(A363,#REF!,41,0),"--")</f>
        <v>--</v>
      </c>
      <c r="R363" s="4" t="str">
        <f>IFERROR(VLOOKUP(A363,#REF!,42,0),"--")</f>
        <v>--</v>
      </c>
      <c r="S363" s="4" t="str">
        <f>IFERROR(VLOOKUP(A363,#REF!,41,0),"--")</f>
        <v>--</v>
      </c>
      <c r="T363" s="4" t="str">
        <f>IFERROR(VLOOKUP(A363,#REF!,42,0),"--")</f>
        <v>--</v>
      </c>
      <c r="U363" s="4" t="str">
        <f>IFERROR(VLOOKUP(A363,#REF!,41,0),"--")</f>
        <v>--</v>
      </c>
      <c r="V363" s="4" t="str">
        <f>IFERROR(VLOOKUP(A363,#REF!,42,0),"--")</f>
        <v>--</v>
      </c>
      <c r="W363" s="4" t="str">
        <f>IFERROR(VLOOKUP(A363,#REF!,41,0),"--")</f>
        <v>--</v>
      </c>
      <c r="X363" s="4" t="str">
        <f>IFERROR(VLOOKUP(A363,#REF!,42,0),"--")</f>
        <v>--</v>
      </c>
      <c r="Y363" s="4" t="str">
        <f>IFERROR(VLOOKUP(A363,#REF!,41,0),"--")</f>
        <v>--</v>
      </c>
      <c r="Z363" s="4" t="str">
        <f>IFERROR(VLOOKUP(A363,#REF!,42,0),"--")</f>
        <v>--</v>
      </c>
      <c r="AA363" s="4">
        <f t="shared" si="15"/>
        <v>0</v>
      </c>
      <c r="AB363" s="4">
        <f t="shared" si="16"/>
        <v>0</v>
      </c>
      <c r="AC363" s="8" t="str">
        <f>IFERROR(VLOOKUP(A363,January!$A:$AR,44,0),"--")</f>
        <v>--</v>
      </c>
      <c r="AD363" s="8" t="str">
        <f>IFERROR(VLOOKUP(A363,#REF!,44,0),"--")</f>
        <v>--</v>
      </c>
      <c r="AE363" s="8" t="str">
        <f>IFERROR(VLOOKUP(A363,#REF!,44,0),"--")</f>
        <v>--</v>
      </c>
      <c r="AF363" s="8" t="str">
        <f>IFERROR(VLOOKUP(A363,#REF!,44,0),"--")</f>
        <v>--</v>
      </c>
      <c r="AG363" s="8" t="str">
        <f>IFERROR(VLOOKUP(A363,#REF!,44,0),"--")</f>
        <v>--</v>
      </c>
      <c r="AH363" s="8" t="str">
        <f>IFERROR(VLOOKUP(A363,#REF!,44,0),"--")</f>
        <v>--</v>
      </c>
      <c r="AI363" s="8" t="str">
        <f>IFERROR(VLOOKUP(A363,#REF!,44,0),"--")</f>
        <v>--</v>
      </c>
      <c r="AJ363" s="8" t="str">
        <f>IFERROR(VLOOKUP(A363,#REF!,44,0),"--")</f>
        <v>--</v>
      </c>
      <c r="AK363" s="8" t="str">
        <f>IFERROR(VLOOKUP(A363,#REF!,44,0),"--")</f>
        <v>--</v>
      </c>
      <c r="AL363" s="8" t="str">
        <f>IFERROR(VLOOKUP(A363,#REF!,44,0),"--")</f>
        <v>--</v>
      </c>
      <c r="AM363" s="8" t="str">
        <f>IFERROR(VLOOKUP(A363,#REF!,44,0),"--")</f>
        <v>--</v>
      </c>
      <c r="AN363" s="8" t="str">
        <f>IFERROR(VLOOKUP(A363,#REF!,44,0),"--")</f>
        <v>--</v>
      </c>
      <c r="AO363" s="8">
        <f t="shared" si="17"/>
        <v>0</v>
      </c>
    </row>
    <row r="364" spans="1:41" x14ac:dyDescent="0.2">
      <c r="A364" s="4" t="s">
        <v>371</v>
      </c>
      <c r="B364" s="4" t="str">
        <f>IFERROR(VLOOKUP(A364,'Validation List'!$A:$O,10,0),"--")</f>
        <v>--</v>
      </c>
      <c r="C364" s="4" t="str">
        <f>IFERROR(VLOOKUP(A364,January!$A:$AS,41,0),"--")</f>
        <v>--</v>
      </c>
      <c r="D364" s="4" t="str">
        <f>IFERROR(VLOOKUP(A364,January!$A:$AS,42,0),"--")</f>
        <v>--</v>
      </c>
      <c r="E364" s="4" t="str">
        <f>IFERROR(VLOOKUP(A364,#REF!,41,0),"--")</f>
        <v>--</v>
      </c>
      <c r="F364" s="4" t="str">
        <f>IFERROR(VLOOKUP(A364,#REF!,42,0),"--")</f>
        <v>--</v>
      </c>
      <c r="G364" s="4" t="str">
        <f>IFERROR(VLOOKUP(A364,#REF!,41,0),"--")</f>
        <v>--</v>
      </c>
      <c r="H364" s="4" t="str">
        <f>IFERROR(VLOOKUP(A364,#REF!,42,0),"--")</f>
        <v>--</v>
      </c>
      <c r="I364" s="4" t="str">
        <f>IFERROR(VLOOKUP(A364,#REF!,41,0),"--")</f>
        <v>--</v>
      </c>
      <c r="J364" s="4" t="str">
        <f>IFERROR(VLOOKUP(A364,#REF!,42,0),"--")</f>
        <v>--</v>
      </c>
      <c r="K364" s="4" t="str">
        <f>IFERROR(VLOOKUP(A364,#REF!,41,0),"--")</f>
        <v>--</v>
      </c>
      <c r="L364" s="4" t="str">
        <f>IFERROR(VLOOKUP(A364,#REF!,42,0),"--")</f>
        <v>--</v>
      </c>
      <c r="M364" s="4" t="str">
        <f>IFERROR(VLOOKUP(A364,#REF!,41,0),"--")</f>
        <v>--</v>
      </c>
      <c r="N364" s="4" t="str">
        <f>IFERROR(VLOOKUP(A364,#REF!,42,0),"--")</f>
        <v>--</v>
      </c>
      <c r="O364" s="4" t="str">
        <f>IFERROR(VLOOKUP(A364,#REF!,41,0),"--")</f>
        <v>--</v>
      </c>
      <c r="P364" s="4" t="str">
        <f>IFERROR(VLOOKUP(A364,#REF!,42,0),"--")</f>
        <v>--</v>
      </c>
      <c r="Q364" s="4" t="str">
        <f>IFERROR(VLOOKUP(A364,#REF!,41,0),"--")</f>
        <v>--</v>
      </c>
      <c r="R364" s="4" t="str">
        <f>IFERROR(VLOOKUP(A364,#REF!,42,0),"--")</f>
        <v>--</v>
      </c>
      <c r="S364" s="4" t="str">
        <f>IFERROR(VLOOKUP(A364,#REF!,41,0),"--")</f>
        <v>--</v>
      </c>
      <c r="T364" s="4" t="str">
        <f>IFERROR(VLOOKUP(A364,#REF!,42,0),"--")</f>
        <v>--</v>
      </c>
      <c r="U364" s="4" t="str">
        <f>IFERROR(VLOOKUP(A364,#REF!,41,0),"--")</f>
        <v>--</v>
      </c>
      <c r="V364" s="4" t="str">
        <f>IFERROR(VLOOKUP(A364,#REF!,42,0),"--")</f>
        <v>--</v>
      </c>
      <c r="W364" s="4" t="str">
        <f>IFERROR(VLOOKUP(A364,#REF!,41,0),"--")</f>
        <v>--</v>
      </c>
      <c r="X364" s="4" t="str">
        <f>IFERROR(VLOOKUP(A364,#REF!,42,0),"--")</f>
        <v>--</v>
      </c>
      <c r="Y364" s="4" t="str">
        <f>IFERROR(VLOOKUP(A364,#REF!,41,0),"--")</f>
        <v>--</v>
      </c>
      <c r="Z364" s="4" t="str">
        <f>IFERROR(VLOOKUP(A364,#REF!,42,0),"--")</f>
        <v>--</v>
      </c>
      <c r="AA364" s="4">
        <f t="shared" si="15"/>
        <v>0</v>
      </c>
      <c r="AB364" s="4">
        <f t="shared" si="16"/>
        <v>0</v>
      </c>
      <c r="AC364" s="8" t="str">
        <f>IFERROR(VLOOKUP(A364,January!$A:$AR,44,0),"--")</f>
        <v>--</v>
      </c>
      <c r="AD364" s="8" t="str">
        <f>IFERROR(VLOOKUP(A364,#REF!,44,0),"--")</f>
        <v>--</v>
      </c>
      <c r="AE364" s="8" t="str">
        <f>IFERROR(VLOOKUP(A364,#REF!,44,0),"--")</f>
        <v>--</v>
      </c>
      <c r="AF364" s="8" t="str">
        <f>IFERROR(VLOOKUP(A364,#REF!,44,0),"--")</f>
        <v>--</v>
      </c>
      <c r="AG364" s="8" t="str">
        <f>IFERROR(VLOOKUP(A364,#REF!,44,0),"--")</f>
        <v>--</v>
      </c>
      <c r="AH364" s="8" t="str">
        <f>IFERROR(VLOOKUP(A364,#REF!,44,0),"--")</f>
        <v>--</v>
      </c>
      <c r="AI364" s="8" t="str">
        <f>IFERROR(VLOOKUP(A364,#REF!,44,0),"--")</f>
        <v>--</v>
      </c>
      <c r="AJ364" s="8" t="str">
        <f>IFERROR(VLOOKUP(A364,#REF!,44,0),"--")</f>
        <v>--</v>
      </c>
      <c r="AK364" s="8" t="str">
        <f>IFERROR(VLOOKUP(A364,#REF!,44,0),"--")</f>
        <v>--</v>
      </c>
      <c r="AL364" s="8" t="str">
        <f>IFERROR(VLOOKUP(A364,#REF!,44,0),"--")</f>
        <v>--</v>
      </c>
      <c r="AM364" s="8" t="str">
        <f>IFERROR(VLOOKUP(A364,#REF!,44,0),"--")</f>
        <v>--</v>
      </c>
      <c r="AN364" s="8" t="str">
        <f>IFERROR(VLOOKUP(A364,#REF!,44,0),"--")</f>
        <v>--</v>
      </c>
      <c r="AO364" s="8">
        <f t="shared" si="17"/>
        <v>0</v>
      </c>
    </row>
    <row r="365" spans="1:41" x14ac:dyDescent="0.2">
      <c r="A365" s="4" t="s">
        <v>372</v>
      </c>
      <c r="B365" s="4" t="str">
        <f>IFERROR(VLOOKUP(A365,'Validation List'!$A:$O,10,0),"--")</f>
        <v>--</v>
      </c>
      <c r="C365" s="4" t="str">
        <f>IFERROR(VLOOKUP(A365,January!$A:$AS,41,0),"--")</f>
        <v>--</v>
      </c>
      <c r="D365" s="4" t="str">
        <f>IFERROR(VLOOKUP(A365,January!$A:$AS,42,0),"--")</f>
        <v>--</v>
      </c>
      <c r="E365" s="4" t="str">
        <f>IFERROR(VLOOKUP(A365,#REF!,41,0),"--")</f>
        <v>--</v>
      </c>
      <c r="F365" s="4" t="str">
        <f>IFERROR(VLOOKUP(A365,#REF!,42,0),"--")</f>
        <v>--</v>
      </c>
      <c r="G365" s="4" t="str">
        <f>IFERROR(VLOOKUP(A365,#REF!,41,0),"--")</f>
        <v>--</v>
      </c>
      <c r="H365" s="4" t="str">
        <f>IFERROR(VLOOKUP(A365,#REF!,42,0),"--")</f>
        <v>--</v>
      </c>
      <c r="I365" s="4" t="str">
        <f>IFERROR(VLOOKUP(A365,#REF!,41,0),"--")</f>
        <v>--</v>
      </c>
      <c r="J365" s="4" t="str">
        <f>IFERROR(VLOOKUP(A365,#REF!,42,0),"--")</f>
        <v>--</v>
      </c>
      <c r="K365" s="4" t="str">
        <f>IFERROR(VLOOKUP(A365,#REF!,41,0),"--")</f>
        <v>--</v>
      </c>
      <c r="L365" s="4" t="str">
        <f>IFERROR(VLOOKUP(A365,#REF!,42,0),"--")</f>
        <v>--</v>
      </c>
      <c r="M365" s="4" t="str">
        <f>IFERROR(VLOOKUP(A365,#REF!,41,0),"--")</f>
        <v>--</v>
      </c>
      <c r="N365" s="4" t="str">
        <f>IFERROR(VLOOKUP(A365,#REF!,42,0),"--")</f>
        <v>--</v>
      </c>
      <c r="O365" s="4" t="str">
        <f>IFERROR(VLOOKUP(A365,#REF!,41,0),"--")</f>
        <v>--</v>
      </c>
      <c r="P365" s="4" t="str">
        <f>IFERROR(VLOOKUP(A365,#REF!,42,0),"--")</f>
        <v>--</v>
      </c>
      <c r="Q365" s="4" t="str">
        <f>IFERROR(VLOOKUP(A365,#REF!,41,0),"--")</f>
        <v>--</v>
      </c>
      <c r="R365" s="4" t="str">
        <f>IFERROR(VLOOKUP(A365,#REF!,42,0),"--")</f>
        <v>--</v>
      </c>
      <c r="S365" s="4" t="str">
        <f>IFERROR(VLOOKUP(A365,#REF!,41,0),"--")</f>
        <v>--</v>
      </c>
      <c r="T365" s="4" t="str">
        <f>IFERROR(VLOOKUP(A365,#REF!,42,0),"--")</f>
        <v>--</v>
      </c>
      <c r="U365" s="4" t="str">
        <f>IFERROR(VLOOKUP(A365,#REF!,41,0),"--")</f>
        <v>--</v>
      </c>
      <c r="V365" s="4" t="str">
        <f>IFERROR(VLOOKUP(A365,#REF!,42,0),"--")</f>
        <v>--</v>
      </c>
      <c r="W365" s="4" t="str">
        <f>IFERROR(VLOOKUP(A365,#REF!,41,0),"--")</f>
        <v>--</v>
      </c>
      <c r="X365" s="4" t="str">
        <f>IFERROR(VLOOKUP(A365,#REF!,42,0),"--")</f>
        <v>--</v>
      </c>
      <c r="Y365" s="4" t="str">
        <f>IFERROR(VLOOKUP(A365,#REF!,41,0),"--")</f>
        <v>--</v>
      </c>
      <c r="Z365" s="4" t="str">
        <f>IFERROR(VLOOKUP(A365,#REF!,42,0),"--")</f>
        <v>--</v>
      </c>
      <c r="AA365" s="4">
        <f t="shared" si="15"/>
        <v>0</v>
      </c>
      <c r="AB365" s="4">
        <f t="shared" si="16"/>
        <v>0</v>
      </c>
      <c r="AC365" s="8" t="str">
        <f>IFERROR(VLOOKUP(A365,January!$A:$AR,44,0),"--")</f>
        <v>--</v>
      </c>
      <c r="AD365" s="8" t="str">
        <f>IFERROR(VLOOKUP(A365,#REF!,44,0),"--")</f>
        <v>--</v>
      </c>
      <c r="AE365" s="8" t="str">
        <f>IFERROR(VLOOKUP(A365,#REF!,44,0),"--")</f>
        <v>--</v>
      </c>
      <c r="AF365" s="8" t="str">
        <f>IFERROR(VLOOKUP(A365,#REF!,44,0),"--")</f>
        <v>--</v>
      </c>
      <c r="AG365" s="8" t="str">
        <f>IFERROR(VLOOKUP(A365,#REF!,44,0),"--")</f>
        <v>--</v>
      </c>
      <c r="AH365" s="8" t="str">
        <f>IFERROR(VLOOKUP(A365,#REF!,44,0),"--")</f>
        <v>--</v>
      </c>
      <c r="AI365" s="8" t="str">
        <f>IFERROR(VLOOKUP(A365,#REF!,44,0),"--")</f>
        <v>--</v>
      </c>
      <c r="AJ365" s="8" t="str">
        <f>IFERROR(VLOOKUP(A365,#REF!,44,0),"--")</f>
        <v>--</v>
      </c>
      <c r="AK365" s="8" t="str">
        <f>IFERROR(VLOOKUP(A365,#REF!,44,0),"--")</f>
        <v>--</v>
      </c>
      <c r="AL365" s="8" t="str">
        <f>IFERROR(VLOOKUP(A365,#REF!,44,0),"--")</f>
        <v>--</v>
      </c>
      <c r="AM365" s="8" t="str">
        <f>IFERROR(VLOOKUP(A365,#REF!,44,0),"--")</f>
        <v>--</v>
      </c>
      <c r="AN365" s="8" t="str">
        <f>IFERROR(VLOOKUP(A365,#REF!,44,0),"--")</f>
        <v>--</v>
      </c>
      <c r="AO365" s="8">
        <f t="shared" si="17"/>
        <v>0</v>
      </c>
    </row>
    <row r="366" spans="1:41" x14ac:dyDescent="0.2">
      <c r="A366" s="4" t="s">
        <v>373</v>
      </c>
      <c r="B366" s="4" t="str">
        <f>IFERROR(VLOOKUP(A366,'Validation List'!$A:$O,10,0),"--")</f>
        <v>--</v>
      </c>
      <c r="C366" s="4" t="str">
        <f>IFERROR(VLOOKUP(A366,January!$A:$AS,41,0),"--")</f>
        <v>--</v>
      </c>
      <c r="D366" s="4" t="str">
        <f>IFERROR(VLOOKUP(A366,January!$A:$AS,42,0),"--")</f>
        <v>--</v>
      </c>
      <c r="E366" s="4" t="str">
        <f>IFERROR(VLOOKUP(A366,#REF!,41,0),"--")</f>
        <v>--</v>
      </c>
      <c r="F366" s="4" t="str">
        <f>IFERROR(VLOOKUP(A366,#REF!,42,0),"--")</f>
        <v>--</v>
      </c>
      <c r="G366" s="4" t="str">
        <f>IFERROR(VLOOKUP(A366,#REF!,41,0),"--")</f>
        <v>--</v>
      </c>
      <c r="H366" s="4" t="str">
        <f>IFERROR(VLOOKUP(A366,#REF!,42,0),"--")</f>
        <v>--</v>
      </c>
      <c r="I366" s="4" t="str">
        <f>IFERROR(VLOOKUP(A366,#REF!,41,0),"--")</f>
        <v>--</v>
      </c>
      <c r="J366" s="4" t="str">
        <f>IFERROR(VLOOKUP(A366,#REF!,42,0),"--")</f>
        <v>--</v>
      </c>
      <c r="K366" s="4" t="str">
        <f>IFERROR(VLOOKUP(A366,#REF!,41,0),"--")</f>
        <v>--</v>
      </c>
      <c r="L366" s="4" t="str">
        <f>IFERROR(VLOOKUP(A366,#REF!,42,0),"--")</f>
        <v>--</v>
      </c>
      <c r="M366" s="4" t="str">
        <f>IFERROR(VLOOKUP(A366,#REF!,41,0),"--")</f>
        <v>--</v>
      </c>
      <c r="N366" s="4" t="str">
        <f>IFERROR(VLOOKUP(A366,#REF!,42,0),"--")</f>
        <v>--</v>
      </c>
      <c r="O366" s="4" t="str">
        <f>IFERROR(VLOOKUP(A366,#REF!,41,0),"--")</f>
        <v>--</v>
      </c>
      <c r="P366" s="4" t="str">
        <f>IFERROR(VLOOKUP(A366,#REF!,42,0),"--")</f>
        <v>--</v>
      </c>
      <c r="Q366" s="4" t="str">
        <f>IFERROR(VLOOKUP(A366,#REF!,41,0),"--")</f>
        <v>--</v>
      </c>
      <c r="R366" s="4" t="str">
        <f>IFERROR(VLOOKUP(A366,#REF!,42,0),"--")</f>
        <v>--</v>
      </c>
      <c r="S366" s="4" t="str">
        <f>IFERROR(VLOOKUP(A366,#REF!,41,0),"--")</f>
        <v>--</v>
      </c>
      <c r="T366" s="4" t="str">
        <f>IFERROR(VLOOKUP(A366,#REF!,42,0),"--")</f>
        <v>--</v>
      </c>
      <c r="U366" s="4" t="str">
        <f>IFERROR(VLOOKUP(A366,#REF!,41,0),"--")</f>
        <v>--</v>
      </c>
      <c r="V366" s="4" t="str">
        <f>IFERROR(VLOOKUP(A366,#REF!,42,0),"--")</f>
        <v>--</v>
      </c>
      <c r="W366" s="4" t="str">
        <f>IFERROR(VLOOKUP(A366,#REF!,41,0),"--")</f>
        <v>--</v>
      </c>
      <c r="X366" s="4" t="str">
        <f>IFERROR(VLOOKUP(A366,#REF!,42,0),"--")</f>
        <v>--</v>
      </c>
      <c r="Y366" s="4" t="str">
        <f>IFERROR(VLOOKUP(A366,#REF!,41,0),"--")</f>
        <v>--</v>
      </c>
      <c r="Z366" s="4" t="str">
        <f>IFERROR(VLOOKUP(A366,#REF!,42,0),"--")</f>
        <v>--</v>
      </c>
      <c r="AA366" s="4">
        <f t="shared" si="15"/>
        <v>0</v>
      </c>
      <c r="AB366" s="4">
        <f t="shared" si="16"/>
        <v>0</v>
      </c>
      <c r="AC366" s="8" t="str">
        <f>IFERROR(VLOOKUP(A366,January!$A:$AR,44,0),"--")</f>
        <v>--</v>
      </c>
      <c r="AD366" s="8" t="str">
        <f>IFERROR(VLOOKUP(A366,#REF!,44,0),"--")</f>
        <v>--</v>
      </c>
      <c r="AE366" s="8" t="str">
        <f>IFERROR(VLOOKUP(A366,#REF!,44,0),"--")</f>
        <v>--</v>
      </c>
      <c r="AF366" s="8" t="str">
        <f>IFERROR(VLOOKUP(A366,#REF!,44,0),"--")</f>
        <v>--</v>
      </c>
      <c r="AG366" s="8" t="str">
        <f>IFERROR(VLOOKUP(A366,#REF!,44,0),"--")</f>
        <v>--</v>
      </c>
      <c r="AH366" s="8" t="str">
        <f>IFERROR(VLOOKUP(A366,#REF!,44,0),"--")</f>
        <v>--</v>
      </c>
      <c r="AI366" s="8" t="str">
        <f>IFERROR(VLOOKUP(A366,#REF!,44,0),"--")</f>
        <v>--</v>
      </c>
      <c r="AJ366" s="8" t="str">
        <f>IFERROR(VLOOKUP(A366,#REF!,44,0),"--")</f>
        <v>--</v>
      </c>
      <c r="AK366" s="8" t="str">
        <f>IFERROR(VLOOKUP(A366,#REF!,44,0),"--")</f>
        <v>--</v>
      </c>
      <c r="AL366" s="8" t="str">
        <f>IFERROR(VLOOKUP(A366,#REF!,44,0),"--")</f>
        <v>--</v>
      </c>
      <c r="AM366" s="8" t="str">
        <f>IFERROR(VLOOKUP(A366,#REF!,44,0),"--")</f>
        <v>--</v>
      </c>
      <c r="AN366" s="8" t="str">
        <f>IFERROR(VLOOKUP(A366,#REF!,44,0),"--")</f>
        <v>--</v>
      </c>
      <c r="AO366" s="8">
        <f t="shared" si="17"/>
        <v>0</v>
      </c>
    </row>
    <row r="367" spans="1:41" x14ac:dyDescent="0.2">
      <c r="A367" s="4" t="s">
        <v>374</v>
      </c>
      <c r="B367" s="4" t="str">
        <f>IFERROR(VLOOKUP(A367,'Validation List'!$A:$O,10,0),"--")</f>
        <v>--</v>
      </c>
      <c r="C367" s="4" t="str">
        <f>IFERROR(VLOOKUP(A367,January!$A:$AS,41,0),"--")</f>
        <v>--</v>
      </c>
      <c r="D367" s="4" t="str">
        <f>IFERROR(VLOOKUP(A367,January!$A:$AS,42,0),"--")</f>
        <v>--</v>
      </c>
      <c r="E367" s="4" t="str">
        <f>IFERROR(VLOOKUP(A367,#REF!,41,0),"--")</f>
        <v>--</v>
      </c>
      <c r="F367" s="4" t="str">
        <f>IFERROR(VLOOKUP(A367,#REF!,42,0),"--")</f>
        <v>--</v>
      </c>
      <c r="G367" s="4" t="str">
        <f>IFERROR(VLOOKUP(A367,#REF!,41,0),"--")</f>
        <v>--</v>
      </c>
      <c r="H367" s="4" t="str">
        <f>IFERROR(VLOOKUP(A367,#REF!,42,0),"--")</f>
        <v>--</v>
      </c>
      <c r="I367" s="4" t="str">
        <f>IFERROR(VLOOKUP(A367,#REF!,41,0),"--")</f>
        <v>--</v>
      </c>
      <c r="J367" s="4" t="str">
        <f>IFERROR(VLOOKUP(A367,#REF!,42,0),"--")</f>
        <v>--</v>
      </c>
      <c r="K367" s="4" t="str">
        <f>IFERROR(VLOOKUP(A367,#REF!,41,0),"--")</f>
        <v>--</v>
      </c>
      <c r="L367" s="4" t="str">
        <f>IFERROR(VLOOKUP(A367,#REF!,42,0),"--")</f>
        <v>--</v>
      </c>
      <c r="M367" s="4" t="str">
        <f>IFERROR(VLOOKUP(A367,#REF!,41,0),"--")</f>
        <v>--</v>
      </c>
      <c r="N367" s="4" t="str">
        <f>IFERROR(VLOOKUP(A367,#REF!,42,0),"--")</f>
        <v>--</v>
      </c>
      <c r="O367" s="4" t="str">
        <f>IFERROR(VLOOKUP(A367,#REF!,41,0),"--")</f>
        <v>--</v>
      </c>
      <c r="P367" s="4" t="str">
        <f>IFERROR(VLOOKUP(A367,#REF!,42,0),"--")</f>
        <v>--</v>
      </c>
      <c r="Q367" s="4" t="str">
        <f>IFERROR(VLOOKUP(A367,#REF!,41,0),"--")</f>
        <v>--</v>
      </c>
      <c r="R367" s="4" t="str">
        <f>IFERROR(VLOOKUP(A367,#REF!,42,0),"--")</f>
        <v>--</v>
      </c>
      <c r="S367" s="4" t="str">
        <f>IFERROR(VLOOKUP(A367,#REF!,41,0),"--")</f>
        <v>--</v>
      </c>
      <c r="T367" s="4" t="str">
        <f>IFERROR(VLOOKUP(A367,#REF!,42,0),"--")</f>
        <v>--</v>
      </c>
      <c r="U367" s="4" t="str">
        <f>IFERROR(VLOOKUP(A367,#REF!,41,0),"--")</f>
        <v>--</v>
      </c>
      <c r="V367" s="4" t="str">
        <f>IFERROR(VLOOKUP(A367,#REF!,42,0),"--")</f>
        <v>--</v>
      </c>
      <c r="W367" s="4" t="str">
        <f>IFERROR(VLOOKUP(A367,#REF!,41,0),"--")</f>
        <v>--</v>
      </c>
      <c r="X367" s="4" t="str">
        <f>IFERROR(VLOOKUP(A367,#REF!,42,0),"--")</f>
        <v>--</v>
      </c>
      <c r="Y367" s="4" t="str">
        <f>IFERROR(VLOOKUP(A367,#REF!,41,0),"--")</f>
        <v>--</v>
      </c>
      <c r="Z367" s="4" t="str">
        <f>IFERROR(VLOOKUP(A367,#REF!,42,0),"--")</f>
        <v>--</v>
      </c>
      <c r="AA367" s="4">
        <f t="shared" si="15"/>
        <v>0</v>
      </c>
      <c r="AB367" s="4">
        <f t="shared" si="16"/>
        <v>0</v>
      </c>
      <c r="AC367" s="8" t="str">
        <f>IFERROR(VLOOKUP(A367,January!$A:$AR,44,0),"--")</f>
        <v>--</v>
      </c>
      <c r="AD367" s="8" t="str">
        <f>IFERROR(VLOOKUP(A367,#REF!,44,0),"--")</f>
        <v>--</v>
      </c>
      <c r="AE367" s="8" t="str">
        <f>IFERROR(VLOOKUP(A367,#REF!,44,0),"--")</f>
        <v>--</v>
      </c>
      <c r="AF367" s="8" t="str">
        <f>IFERROR(VLOOKUP(A367,#REF!,44,0),"--")</f>
        <v>--</v>
      </c>
      <c r="AG367" s="8" t="str">
        <f>IFERROR(VLOOKUP(A367,#REF!,44,0),"--")</f>
        <v>--</v>
      </c>
      <c r="AH367" s="8" t="str">
        <f>IFERROR(VLOOKUP(A367,#REF!,44,0),"--")</f>
        <v>--</v>
      </c>
      <c r="AI367" s="8" t="str">
        <f>IFERROR(VLOOKUP(A367,#REF!,44,0),"--")</f>
        <v>--</v>
      </c>
      <c r="AJ367" s="8" t="str">
        <f>IFERROR(VLOOKUP(A367,#REF!,44,0),"--")</f>
        <v>--</v>
      </c>
      <c r="AK367" s="8" t="str">
        <f>IFERROR(VLOOKUP(A367,#REF!,44,0),"--")</f>
        <v>--</v>
      </c>
      <c r="AL367" s="8" t="str">
        <f>IFERROR(VLOOKUP(A367,#REF!,44,0),"--")</f>
        <v>--</v>
      </c>
      <c r="AM367" s="8" t="str">
        <f>IFERROR(VLOOKUP(A367,#REF!,44,0),"--")</f>
        <v>--</v>
      </c>
      <c r="AN367" s="8" t="str">
        <f>IFERROR(VLOOKUP(A367,#REF!,44,0),"--")</f>
        <v>--</v>
      </c>
      <c r="AO367" s="8">
        <f t="shared" si="17"/>
        <v>0</v>
      </c>
    </row>
    <row r="368" spans="1:41" x14ac:dyDescent="0.2">
      <c r="A368" s="4" t="s">
        <v>375</v>
      </c>
      <c r="B368" s="4" t="str">
        <f>IFERROR(VLOOKUP(A368,'Validation List'!$A:$O,10,0),"--")</f>
        <v>--</v>
      </c>
      <c r="C368" s="4" t="str">
        <f>IFERROR(VLOOKUP(A368,January!$A:$AS,41,0),"--")</f>
        <v>--</v>
      </c>
      <c r="D368" s="4" t="str">
        <f>IFERROR(VLOOKUP(A368,January!$A:$AS,42,0),"--")</f>
        <v>--</v>
      </c>
      <c r="E368" s="4" t="str">
        <f>IFERROR(VLOOKUP(A368,#REF!,41,0),"--")</f>
        <v>--</v>
      </c>
      <c r="F368" s="4" t="str">
        <f>IFERROR(VLOOKUP(A368,#REF!,42,0),"--")</f>
        <v>--</v>
      </c>
      <c r="G368" s="4" t="str">
        <f>IFERROR(VLOOKUP(A368,#REF!,41,0),"--")</f>
        <v>--</v>
      </c>
      <c r="H368" s="4" t="str">
        <f>IFERROR(VLOOKUP(A368,#REF!,42,0),"--")</f>
        <v>--</v>
      </c>
      <c r="I368" s="4" t="str">
        <f>IFERROR(VLOOKUP(A368,#REF!,41,0),"--")</f>
        <v>--</v>
      </c>
      <c r="J368" s="4" t="str">
        <f>IFERROR(VLOOKUP(A368,#REF!,42,0),"--")</f>
        <v>--</v>
      </c>
      <c r="K368" s="4" t="str">
        <f>IFERROR(VLOOKUP(A368,#REF!,41,0),"--")</f>
        <v>--</v>
      </c>
      <c r="L368" s="4" t="str">
        <f>IFERROR(VLOOKUP(A368,#REF!,42,0),"--")</f>
        <v>--</v>
      </c>
      <c r="M368" s="4" t="str">
        <f>IFERROR(VLOOKUP(A368,#REF!,41,0),"--")</f>
        <v>--</v>
      </c>
      <c r="N368" s="4" t="str">
        <f>IFERROR(VLOOKUP(A368,#REF!,42,0),"--")</f>
        <v>--</v>
      </c>
      <c r="O368" s="4" t="str">
        <f>IFERROR(VLOOKUP(A368,#REF!,41,0),"--")</f>
        <v>--</v>
      </c>
      <c r="P368" s="4" t="str">
        <f>IFERROR(VLOOKUP(A368,#REF!,42,0),"--")</f>
        <v>--</v>
      </c>
      <c r="Q368" s="4" t="str">
        <f>IFERROR(VLOOKUP(A368,#REF!,41,0),"--")</f>
        <v>--</v>
      </c>
      <c r="R368" s="4" t="str">
        <f>IFERROR(VLOOKUP(A368,#REF!,42,0),"--")</f>
        <v>--</v>
      </c>
      <c r="S368" s="4" t="str">
        <f>IFERROR(VLOOKUP(A368,#REF!,41,0),"--")</f>
        <v>--</v>
      </c>
      <c r="T368" s="4" t="str">
        <f>IFERROR(VLOOKUP(A368,#REF!,42,0),"--")</f>
        <v>--</v>
      </c>
      <c r="U368" s="4" t="str">
        <f>IFERROR(VLOOKUP(A368,#REF!,41,0),"--")</f>
        <v>--</v>
      </c>
      <c r="V368" s="4" t="str">
        <f>IFERROR(VLOOKUP(A368,#REF!,42,0),"--")</f>
        <v>--</v>
      </c>
      <c r="W368" s="4" t="str">
        <f>IFERROR(VLOOKUP(A368,#REF!,41,0),"--")</f>
        <v>--</v>
      </c>
      <c r="X368" s="4" t="str">
        <f>IFERROR(VLOOKUP(A368,#REF!,42,0),"--")</f>
        <v>--</v>
      </c>
      <c r="Y368" s="4" t="str">
        <f>IFERROR(VLOOKUP(A368,#REF!,41,0),"--")</f>
        <v>--</v>
      </c>
      <c r="Z368" s="4" t="str">
        <f>IFERROR(VLOOKUP(A368,#REF!,42,0),"--")</f>
        <v>--</v>
      </c>
      <c r="AA368" s="4">
        <f t="shared" si="15"/>
        <v>0</v>
      </c>
      <c r="AB368" s="4">
        <f t="shared" si="16"/>
        <v>0</v>
      </c>
      <c r="AC368" s="8" t="str">
        <f>IFERROR(VLOOKUP(A368,January!$A:$AR,44,0),"--")</f>
        <v>--</v>
      </c>
      <c r="AD368" s="8" t="str">
        <f>IFERROR(VLOOKUP(A368,#REF!,44,0),"--")</f>
        <v>--</v>
      </c>
      <c r="AE368" s="8" t="str">
        <f>IFERROR(VLOOKUP(A368,#REF!,44,0),"--")</f>
        <v>--</v>
      </c>
      <c r="AF368" s="8" t="str">
        <f>IFERROR(VLOOKUP(A368,#REF!,44,0),"--")</f>
        <v>--</v>
      </c>
      <c r="AG368" s="8" t="str">
        <f>IFERROR(VLOOKUP(A368,#REF!,44,0),"--")</f>
        <v>--</v>
      </c>
      <c r="AH368" s="8" t="str">
        <f>IFERROR(VLOOKUP(A368,#REF!,44,0),"--")</f>
        <v>--</v>
      </c>
      <c r="AI368" s="8" t="str">
        <f>IFERROR(VLOOKUP(A368,#REF!,44,0),"--")</f>
        <v>--</v>
      </c>
      <c r="AJ368" s="8" t="str">
        <f>IFERROR(VLOOKUP(A368,#REF!,44,0),"--")</f>
        <v>--</v>
      </c>
      <c r="AK368" s="8" t="str">
        <f>IFERROR(VLOOKUP(A368,#REF!,44,0),"--")</f>
        <v>--</v>
      </c>
      <c r="AL368" s="8" t="str">
        <f>IFERROR(VLOOKUP(A368,#REF!,44,0),"--")</f>
        <v>--</v>
      </c>
      <c r="AM368" s="8" t="str">
        <f>IFERROR(VLOOKUP(A368,#REF!,44,0),"--")</f>
        <v>--</v>
      </c>
      <c r="AN368" s="8" t="str">
        <f>IFERROR(VLOOKUP(A368,#REF!,44,0),"--")</f>
        <v>--</v>
      </c>
      <c r="AO368" s="8">
        <f t="shared" si="17"/>
        <v>0</v>
      </c>
    </row>
    <row r="369" spans="1:41" x14ac:dyDescent="0.2">
      <c r="A369" s="4" t="s">
        <v>376</v>
      </c>
      <c r="B369" s="4" t="str">
        <f>IFERROR(VLOOKUP(A369,'Validation List'!$A:$O,10,0),"--")</f>
        <v>--</v>
      </c>
      <c r="C369" s="4" t="str">
        <f>IFERROR(VLOOKUP(A369,January!$A:$AS,41,0),"--")</f>
        <v>--</v>
      </c>
      <c r="D369" s="4" t="str">
        <f>IFERROR(VLOOKUP(A369,January!$A:$AS,42,0),"--")</f>
        <v>--</v>
      </c>
      <c r="E369" s="4" t="str">
        <f>IFERROR(VLOOKUP(A369,#REF!,41,0),"--")</f>
        <v>--</v>
      </c>
      <c r="F369" s="4" t="str">
        <f>IFERROR(VLOOKUP(A369,#REF!,42,0),"--")</f>
        <v>--</v>
      </c>
      <c r="G369" s="4" t="str">
        <f>IFERROR(VLOOKUP(A369,#REF!,41,0),"--")</f>
        <v>--</v>
      </c>
      <c r="H369" s="4" t="str">
        <f>IFERROR(VLOOKUP(A369,#REF!,42,0),"--")</f>
        <v>--</v>
      </c>
      <c r="I369" s="4" t="str">
        <f>IFERROR(VLOOKUP(A369,#REF!,41,0),"--")</f>
        <v>--</v>
      </c>
      <c r="J369" s="4" t="str">
        <f>IFERROR(VLOOKUP(A369,#REF!,42,0),"--")</f>
        <v>--</v>
      </c>
      <c r="K369" s="4" t="str">
        <f>IFERROR(VLOOKUP(A369,#REF!,41,0),"--")</f>
        <v>--</v>
      </c>
      <c r="L369" s="4" t="str">
        <f>IFERROR(VLOOKUP(A369,#REF!,42,0),"--")</f>
        <v>--</v>
      </c>
      <c r="M369" s="4" t="str">
        <f>IFERROR(VLOOKUP(A369,#REF!,41,0),"--")</f>
        <v>--</v>
      </c>
      <c r="N369" s="4" t="str">
        <f>IFERROR(VLOOKUP(A369,#REF!,42,0),"--")</f>
        <v>--</v>
      </c>
      <c r="O369" s="4" t="str">
        <f>IFERROR(VLOOKUP(A369,#REF!,41,0),"--")</f>
        <v>--</v>
      </c>
      <c r="P369" s="4" t="str">
        <f>IFERROR(VLOOKUP(A369,#REF!,42,0),"--")</f>
        <v>--</v>
      </c>
      <c r="Q369" s="4" t="str">
        <f>IFERROR(VLOOKUP(A369,#REF!,41,0),"--")</f>
        <v>--</v>
      </c>
      <c r="R369" s="4" t="str">
        <f>IFERROR(VLOOKUP(A369,#REF!,42,0),"--")</f>
        <v>--</v>
      </c>
      <c r="S369" s="4" t="str">
        <f>IFERROR(VLOOKUP(A369,#REF!,41,0),"--")</f>
        <v>--</v>
      </c>
      <c r="T369" s="4" t="str">
        <f>IFERROR(VLOOKUP(A369,#REF!,42,0),"--")</f>
        <v>--</v>
      </c>
      <c r="U369" s="4" t="str">
        <f>IFERROR(VLOOKUP(A369,#REF!,41,0),"--")</f>
        <v>--</v>
      </c>
      <c r="V369" s="4" t="str">
        <f>IFERROR(VLOOKUP(A369,#REF!,42,0),"--")</f>
        <v>--</v>
      </c>
      <c r="W369" s="4" t="str">
        <f>IFERROR(VLOOKUP(A369,#REF!,41,0),"--")</f>
        <v>--</v>
      </c>
      <c r="X369" s="4" t="str">
        <f>IFERROR(VLOOKUP(A369,#REF!,42,0),"--")</f>
        <v>--</v>
      </c>
      <c r="Y369" s="4" t="str">
        <f>IFERROR(VLOOKUP(A369,#REF!,41,0),"--")</f>
        <v>--</v>
      </c>
      <c r="Z369" s="4" t="str">
        <f>IFERROR(VLOOKUP(A369,#REF!,42,0),"--")</f>
        <v>--</v>
      </c>
      <c r="AA369" s="4">
        <f t="shared" si="15"/>
        <v>0</v>
      </c>
      <c r="AB369" s="4">
        <f t="shared" si="16"/>
        <v>0</v>
      </c>
      <c r="AC369" s="8" t="str">
        <f>IFERROR(VLOOKUP(A369,January!$A:$AR,44,0),"--")</f>
        <v>--</v>
      </c>
      <c r="AD369" s="8" t="str">
        <f>IFERROR(VLOOKUP(A369,#REF!,44,0),"--")</f>
        <v>--</v>
      </c>
      <c r="AE369" s="8" t="str">
        <f>IFERROR(VLOOKUP(A369,#REF!,44,0),"--")</f>
        <v>--</v>
      </c>
      <c r="AF369" s="8" t="str">
        <f>IFERROR(VLOOKUP(A369,#REF!,44,0),"--")</f>
        <v>--</v>
      </c>
      <c r="AG369" s="8" t="str">
        <f>IFERROR(VLOOKUP(A369,#REF!,44,0),"--")</f>
        <v>--</v>
      </c>
      <c r="AH369" s="8" t="str">
        <f>IFERROR(VLOOKUP(A369,#REF!,44,0),"--")</f>
        <v>--</v>
      </c>
      <c r="AI369" s="8" t="str">
        <f>IFERROR(VLOOKUP(A369,#REF!,44,0),"--")</f>
        <v>--</v>
      </c>
      <c r="AJ369" s="8" t="str">
        <f>IFERROR(VLOOKUP(A369,#REF!,44,0),"--")</f>
        <v>--</v>
      </c>
      <c r="AK369" s="8" t="str">
        <f>IFERROR(VLOOKUP(A369,#REF!,44,0),"--")</f>
        <v>--</v>
      </c>
      <c r="AL369" s="8" t="str">
        <f>IFERROR(VLOOKUP(A369,#REF!,44,0),"--")</f>
        <v>--</v>
      </c>
      <c r="AM369" s="8" t="str">
        <f>IFERROR(VLOOKUP(A369,#REF!,44,0),"--")</f>
        <v>--</v>
      </c>
      <c r="AN369" s="8" t="str">
        <f>IFERROR(VLOOKUP(A369,#REF!,44,0),"--")</f>
        <v>--</v>
      </c>
      <c r="AO369" s="8">
        <f t="shared" si="17"/>
        <v>0</v>
      </c>
    </row>
    <row r="370" spans="1:41" x14ac:dyDescent="0.2">
      <c r="A370" s="4" t="s">
        <v>377</v>
      </c>
      <c r="B370" s="4" t="str">
        <f>IFERROR(VLOOKUP(A370,'Validation List'!$A:$O,10,0),"--")</f>
        <v>--</v>
      </c>
      <c r="C370" s="4" t="str">
        <f>IFERROR(VLOOKUP(A370,January!$A:$AS,41,0),"--")</f>
        <v>--</v>
      </c>
      <c r="D370" s="4" t="str">
        <f>IFERROR(VLOOKUP(A370,January!$A:$AS,42,0),"--")</f>
        <v>--</v>
      </c>
      <c r="E370" s="4" t="str">
        <f>IFERROR(VLOOKUP(A370,#REF!,41,0),"--")</f>
        <v>--</v>
      </c>
      <c r="F370" s="4" t="str">
        <f>IFERROR(VLOOKUP(A370,#REF!,42,0),"--")</f>
        <v>--</v>
      </c>
      <c r="G370" s="4" t="str">
        <f>IFERROR(VLOOKUP(A370,#REF!,41,0),"--")</f>
        <v>--</v>
      </c>
      <c r="H370" s="4" t="str">
        <f>IFERROR(VLOOKUP(A370,#REF!,42,0),"--")</f>
        <v>--</v>
      </c>
      <c r="I370" s="4" t="str">
        <f>IFERROR(VLOOKUP(A370,#REF!,41,0),"--")</f>
        <v>--</v>
      </c>
      <c r="J370" s="4" t="str">
        <f>IFERROR(VLOOKUP(A370,#REF!,42,0),"--")</f>
        <v>--</v>
      </c>
      <c r="K370" s="4" t="str">
        <f>IFERROR(VLOOKUP(A370,#REF!,41,0),"--")</f>
        <v>--</v>
      </c>
      <c r="L370" s="4" t="str">
        <f>IFERROR(VLOOKUP(A370,#REF!,42,0),"--")</f>
        <v>--</v>
      </c>
      <c r="M370" s="4" t="str">
        <f>IFERROR(VLOOKUP(A370,#REF!,41,0),"--")</f>
        <v>--</v>
      </c>
      <c r="N370" s="4" t="str">
        <f>IFERROR(VLOOKUP(A370,#REF!,42,0),"--")</f>
        <v>--</v>
      </c>
      <c r="O370" s="4" t="str">
        <f>IFERROR(VLOOKUP(A370,#REF!,41,0),"--")</f>
        <v>--</v>
      </c>
      <c r="P370" s="4" t="str">
        <f>IFERROR(VLOOKUP(A370,#REF!,42,0),"--")</f>
        <v>--</v>
      </c>
      <c r="Q370" s="4" t="str">
        <f>IFERROR(VLOOKUP(A370,#REF!,41,0),"--")</f>
        <v>--</v>
      </c>
      <c r="R370" s="4" t="str">
        <f>IFERROR(VLOOKUP(A370,#REF!,42,0),"--")</f>
        <v>--</v>
      </c>
      <c r="S370" s="4" t="str">
        <f>IFERROR(VLOOKUP(A370,#REF!,41,0),"--")</f>
        <v>--</v>
      </c>
      <c r="T370" s="4" t="str">
        <f>IFERROR(VLOOKUP(A370,#REF!,42,0),"--")</f>
        <v>--</v>
      </c>
      <c r="U370" s="4" t="str">
        <f>IFERROR(VLOOKUP(A370,#REF!,41,0),"--")</f>
        <v>--</v>
      </c>
      <c r="V370" s="4" t="str">
        <f>IFERROR(VLOOKUP(A370,#REF!,42,0),"--")</f>
        <v>--</v>
      </c>
      <c r="W370" s="4" t="str">
        <f>IFERROR(VLOOKUP(A370,#REF!,41,0),"--")</f>
        <v>--</v>
      </c>
      <c r="X370" s="4" t="str">
        <f>IFERROR(VLOOKUP(A370,#REF!,42,0),"--")</f>
        <v>--</v>
      </c>
      <c r="Y370" s="4" t="str">
        <f>IFERROR(VLOOKUP(A370,#REF!,41,0),"--")</f>
        <v>--</v>
      </c>
      <c r="Z370" s="4" t="str">
        <f>IFERROR(VLOOKUP(A370,#REF!,42,0),"--")</f>
        <v>--</v>
      </c>
      <c r="AA370" s="4">
        <f t="shared" si="15"/>
        <v>0</v>
      </c>
      <c r="AB370" s="4">
        <f t="shared" si="16"/>
        <v>0</v>
      </c>
      <c r="AC370" s="8" t="str">
        <f>IFERROR(VLOOKUP(A370,January!$A:$AR,44,0),"--")</f>
        <v>--</v>
      </c>
      <c r="AD370" s="8" t="str">
        <f>IFERROR(VLOOKUP(A370,#REF!,44,0),"--")</f>
        <v>--</v>
      </c>
      <c r="AE370" s="8" t="str">
        <f>IFERROR(VLOOKUP(A370,#REF!,44,0),"--")</f>
        <v>--</v>
      </c>
      <c r="AF370" s="8" t="str">
        <f>IFERROR(VLOOKUP(A370,#REF!,44,0),"--")</f>
        <v>--</v>
      </c>
      <c r="AG370" s="8" t="str">
        <f>IFERROR(VLOOKUP(A370,#REF!,44,0),"--")</f>
        <v>--</v>
      </c>
      <c r="AH370" s="8" t="str">
        <f>IFERROR(VLOOKUP(A370,#REF!,44,0),"--")</f>
        <v>--</v>
      </c>
      <c r="AI370" s="8" t="str">
        <f>IFERROR(VLOOKUP(A370,#REF!,44,0),"--")</f>
        <v>--</v>
      </c>
      <c r="AJ370" s="8" t="str">
        <f>IFERROR(VLOOKUP(A370,#REF!,44,0),"--")</f>
        <v>--</v>
      </c>
      <c r="AK370" s="8" t="str">
        <f>IFERROR(VLOOKUP(A370,#REF!,44,0),"--")</f>
        <v>--</v>
      </c>
      <c r="AL370" s="8" t="str">
        <f>IFERROR(VLOOKUP(A370,#REF!,44,0),"--")</f>
        <v>--</v>
      </c>
      <c r="AM370" s="8" t="str">
        <f>IFERROR(VLOOKUP(A370,#REF!,44,0),"--")</f>
        <v>--</v>
      </c>
      <c r="AN370" s="8" t="str">
        <f>IFERROR(VLOOKUP(A370,#REF!,44,0),"--")</f>
        <v>--</v>
      </c>
      <c r="AO370" s="8">
        <f t="shared" si="17"/>
        <v>0</v>
      </c>
    </row>
    <row r="371" spans="1:41" x14ac:dyDescent="0.2">
      <c r="A371" s="4" t="s">
        <v>378</v>
      </c>
      <c r="B371" s="4" t="str">
        <f>IFERROR(VLOOKUP(A371,'Validation List'!$A:$O,10,0),"--")</f>
        <v>--</v>
      </c>
      <c r="C371" s="4" t="str">
        <f>IFERROR(VLOOKUP(A371,January!$A:$AS,41,0),"--")</f>
        <v>--</v>
      </c>
      <c r="D371" s="4" t="str">
        <f>IFERROR(VLOOKUP(A371,January!$A:$AS,42,0),"--")</f>
        <v>--</v>
      </c>
      <c r="E371" s="4" t="str">
        <f>IFERROR(VLOOKUP(A371,#REF!,41,0),"--")</f>
        <v>--</v>
      </c>
      <c r="F371" s="4" t="str">
        <f>IFERROR(VLOOKUP(A371,#REF!,42,0),"--")</f>
        <v>--</v>
      </c>
      <c r="G371" s="4" t="str">
        <f>IFERROR(VLOOKUP(A371,#REF!,41,0),"--")</f>
        <v>--</v>
      </c>
      <c r="H371" s="4" t="str">
        <f>IFERROR(VLOOKUP(A371,#REF!,42,0),"--")</f>
        <v>--</v>
      </c>
      <c r="I371" s="4" t="str">
        <f>IFERROR(VLOOKUP(A371,#REF!,41,0),"--")</f>
        <v>--</v>
      </c>
      <c r="J371" s="4" t="str">
        <f>IFERROR(VLOOKUP(A371,#REF!,42,0),"--")</f>
        <v>--</v>
      </c>
      <c r="K371" s="4" t="str">
        <f>IFERROR(VLOOKUP(A371,#REF!,41,0),"--")</f>
        <v>--</v>
      </c>
      <c r="L371" s="4" t="str">
        <f>IFERROR(VLOOKUP(A371,#REF!,42,0),"--")</f>
        <v>--</v>
      </c>
      <c r="M371" s="4" t="str">
        <f>IFERROR(VLOOKUP(A371,#REF!,41,0),"--")</f>
        <v>--</v>
      </c>
      <c r="N371" s="4" t="str">
        <f>IFERROR(VLOOKUP(A371,#REF!,42,0),"--")</f>
        <v>--</v>
      </c>
      <c r="O371" s="4" t="str">
        <f>IFERROR(VLOOKUP(A371,#REF!,41,0),"--")</f>
        <v>--</v>
      </c>
      <c r="P371" s="4" t="str">
        <f>IFERROR(VLOOKUP(A371,#REF!,42,0),"--")</f>
        <v>--</v>
      </c>
      <c r="Q371" s="4" t="str">
        <f>IFERROR(VLOOKUP(A371,#REF!,41,0),"--")</f>
        <v>--</v>
      </c>
      <c r="R371" s="4" t="str">
        <f>IFERROR(VLOOKUP(A371,#REF!,42,0),"--")</f>
        <v>--</v>
      </c>
      <c r="S371" s="4" t="str">
        <f>IFERROR(VLOOKUP(A371,#REF!,41,0),"--")</f>
        <v>--</v>
      </c>
      <c r="T371" s="4" t="str">
        <f>IFERROR(VLOOKUP(A371,#REF!,42,0),"--")</f>
        <v>--</v>
      </c>
      <c r="U371" s="4" t="str">
        <f>IFERROR(VLOOKUP(A371,#REF!,41,0),"--")</f>
        <v>--</v>
      </c>
      <c r="V371" s="4" t="str">
        <f>IFERROR(VLOOKUP(A371,#REF!,42,0),"--")</f>
        <v>--</v>
      </c>
      <c r="W371" s="4" t="str">
        <f>IFERROR(VLOOKUP(A371,#REF!,41,0),"--")</f>
        <v>--</v>
      </c>
      <c r="X371" s="4" t="str">
        <f>IFERROR(VLOOKUP(A371,#REF!,42,0),"--")</f>
        <v>--</v>
      </c>
      <c r="Y371" s="4" t="str">
        <f>IFERROR(VLOOKUP(A371,#REF!,41,0),"--")</f>
        <v>--</v>
      </c>
      <c r="Z371" s="4" t="str">
        <f>IFERROR(VLOOKUP(A371,#REF!,42,0),"--")</f>
        <v>--</v>
      </c>
      <c r="AA371" s="4">
        <f t="shared" si="15"/>
        <v>0</v>
      </c>
      <c r="AB371" s="4">
        <f t="shared" si="16"/>
        <v>0</v>
      </c>
      <c r="AC371" s="8" t="str">
        <f>IFERROR(VLOOKUP(A371,January!$A:$AR,44,0),"--")</f>
        <v>--</v>
      </c>
      <c r="AD371" s="8" t="str">
        <f>IFERROR(VLOOKUP(A371,#REF!,44,0),"--")</f>
        <v>--</v>
      </c>
      <c r="AE371" s="8" t="str">
        <f>IFERROR(VLOOKUP(A371,#REF!,44,0),"--")</f>
        <v>--</v>
      </c>
      <c r="AF371" s="8" t="str">
        <f>IFERROR(VLOOKUP(A371,#REF!,44,0),"--")</f>
        <v>--</v>
      </c>
      <c r="AG371" s="8" t="str">
        <f>IFERROR(VLOOKUP(A371,#REF!,44,0),"--")</f>
        <v>--</v>
      </c>
      <c r="AH371" s="8" t="str">
        <f>IFERROR(VLOOKUP(A371,#REF!,44,0),"--")</f>
        <v>--</v>
      </c>
      <c r="AI371" s="8" t="str">
        <f>IFERROR(VLOOKUP(A371,#REF!,44,0),"--")</f>
        <v>--</v>
      </c>
      <c r="AJ371" s="8" t="str">
        <f>IFERROR(VLOOKUP(A371,#REF!,44,0),"--")</f>
        <v>--</v>
      </c>
      <c r="AK371" s="8" t="str">
        <f>IFERROR(VLOOKUP(A371,#REF!,44,0),"--")</f>
        <v>--</v>
      </c>
      <c r="AL371" s="8" t="str">
        <f>IFERROR(VLOOKUP(A371,#REF!,44,0),"--")</f>
        <v>--</v>
      </c>
      <c r="AM371" s="8" t="str">
        <f>IFERROR(VLOOKUP(A371,#REF!,44,0),"--")</f>
        <v>--</v>
      </c>
      <c r="AN371" s="8" t="str">
        <f>IFERROR(VLOOKUP(A371,#REF!,44,0),"--")</f>
        <v>--</v>
      </c>
      <c r="AO371" s="8">
        <f t="shared" si="17"/>
        <v>0</v>
      </c>
    </row>
    <row r="372" spans="1:41" x14ac:dyDescent="0.2">
      <c r="A372" s="4" t="s">
        <v>379</v>
      </c>
      <c r="B372" s="4" t="str">
        <f>IFERROR(VLOOKUP(A372,'Validation List'!$A:$O,10,0),"--")</f>
        <v>--</v>
      </c>
      <c r="C372" s="4" t="str">
        <f>IFERROR(VLOOKUP(A372,January!$A:$AS,41,0),"--")</f>
        <v>--</v>
      </c>
      <c r="D372" s="4" t="str">
        <f>IFERROR(VLOOKUP(A372,January!$A:$AS,42,0),"--")</f>
        <v>--</v>
      </c>
      <c r="E372" s="4" t="str">
        <f>IFERROR(VLOOKUP(A372,#REF!,41,0),"--")</f>
        <v>--</v>
      </c>
      <c r="F372" s="4" t="str">
        <f>IFERROR(VLOOKUP(A372,#REF!,42,0),"--")</f>
        <v>--</v>
      </c>
      <c r="G372" s="4" t="str">
        <f>IFERROR(VLOOKUP(A372,#REF!,41,0),"--")</f>
        <v>--</v>
      </c>
      <c r="H372" s="4" t="str">
        <f>IFERROR(VLOOKUP(A372,#REF!,42,0),"--")</f>
        <v>--</v>
      </c>
      <c r="I372" s="4" t="str">
        <f>IFERROR(VLOOKUP(A372,#REF!,41,0),"--")</f>
        <v>--</v>
      </c>
      <c r="J372" s="4" t="str">
        <f>IFERROR(VLOOKUP(A372,#REF!,42,0),"--")</f>
        <v>--</v>
      </c>
      <c r="K372" s="4" t="str">
        <f>IFERROR(VLOOKUP(A372,#REF!,41,0),"--")</f>
        <v>--</v>
      </c>
      <c r="L372" s="4" t="str">
        <f>IFERROR(VLOOKUP(A372,#REF!,42,0),"--")</f>
        <v>--</v>
      </c>
      <c r="M372" s="4" t="str">
        <f>IFERROR(VLOOKUP(A372,#REF!,41,0),"--")</f>
        <v>--</v>
      </c>
      <c r="N372" s="4" t="str">
        <f>IFERROR(VLOOKUP(A372,#REF!,42,0),"--")</f>
        <v>--</v>
      </c>
      <c r="O372" s="4" t="str">
        <f>IFERROR(VLOOKUP(A372,#REF!,41,0),"--")</f>
        <v>--</v>
      </c>
      <c r="P372" s="4" t="str">
        <f>IFERROR(VLOOKUP(A372,#REF!,42,0),"--")</f>
        <v>--</v>
      </c>
      <c r="Q372" s="4" t="str">
        <f>IFERROR(VLOOKUP(A372,#REF!,41,0),"--")</f>
        <v>--</v>
      </c>
      <c r="R372" s="4" t="str">
        <f>IFERROR(VLOOKUP(A372,#REF!,42,0),"--")</f>
        <v>--</v>
      </c>
      <c r="S372" s="4" t="str">
        <f>IFERROR(VLOOKUP(A372,#REF!,41,0),"--")</f>
        <v>--</v>
      </c>
      <c r="T372" s="4" t="str">
        <f>IFERROR(VLOOKUP(A372,#REF!,42,0),"--")</f>
        <v>--</v>
      </c>
      <c r="U372" s="4" t="str">
        <f>IFERROR(VLOOKUP(A372,#REF!,41,0),"--")</f>
        <v>--</v>
      </c>
      <c r="V372" s="4" t="str">
        <f>IFERROR(VLOOKUP(A372,#REF!,42,0),"--")</f>
        <v>--</v>
      </c>
      <c r="W372" s="4" t="str">
        <f>IFERROR(VLOOKUP(A372,#REF!,41,0),"--")</f>
        <v>--</v>
      </c>
      <c r="X372" s="4" t="str">
        <f>IFERROR(VLOOKUP(A372,#REF!,42,0),"--")</f>
        <v>--</v>
      </c>
      <c r="Y372" s="4" t="str">
        <f>IFERROR(VLOOKUP(A372,#REF!,41,0),"--")</f>
        <v>--</v>
      </c>
      <c r="Z372" s="4" t="str">
        <f>IFERROR(VLOOKUP(A372,#REF!,42,0),"--")</f>
        <v>--</v>
      </c>
      <c r="AA372" s="4">
        <f t="shared" si="15"/>
        <v>0</v>
      </c>
      <c r="AB372" s="4">
        <f t="shared" si="16"/>
        <v>0</v>
      </c>
      <c r="AC372" s="8" t="str">
        <f>IFERROR(VLOOKUP(A372,January!$A:$AR,44,0),"--")</f>
        <v>--</v>
      </c>
      <c r="AD372" s="8" t="str">
        <f>IFERROR(VLOOKUP(A372,#REF!,44,0),"--")</f>
        <v>--</v>
      </c>
      <c r="AE372" s="8" t="str">
        <f>IFERROR(VLOOKUP(A372,#REF!,44,0),"--")</f>
        <v>--</v>
      </c>
      <c r="AF372" s="8" t="str">
        <f>IFERROR(VLOOKUP(A372,#REF!,44,0),"--")</f>
        <v>--</v>
      </c>
      <c r="AG372" s="8" t="str">
        <f>IFERROR(VLOOKUP(A372,#REF!,44,0),"--")</f>
        <v>--</v>
      </c>
      <c r="AH372" s="8" t="str">
        <f>IFERROR(VLOOKUP(A372,#REF!,44,0),"--")</f>
        <v>--</v>
      </c>
      <c r="AI372" s="8" t="str">
        <f>IFERROR(VLOOKUP(A372,#REF!,44,0),"--")</f>
        <v>--</v>
      </c>
      <c r="AJ372" s="8" t="str">
        <f>IFERROR(VLOOKUP(A372,#REF!,44,0),"--")</f>
        <v>--</v>
      </c>
      <c r="AK372" s="8" t="str">
        <f>IFERROR(VLOOKUP(A372,#REF!,44,0),"--")</f>
        <v>--</v>
      </c>
      <c r="AL372" s="8" t="str">
        <f>IFERROR(VLOOKUP(A372,#REF!,44,0),"--")</f>
        <v>--</v>
      </c>
      <c r="AM372" s="8" t="str">
        <f>IFERROR(VLOOKUP(A372,#REF!,44,0),"--")</f>
        <v>--</v>
      </c>
      <c r="AN372" s="8" t="str">
        <f>IFERROR(VLOOKUP(A372,#REF!,44,0),"--")</f>
        <v>--</v>
      </c>
      <c r="AO372" s="8">
        <f t="shared" si="17"/>
        <v>0</v>
      </c>
    </row>
    <row r="373" spans="1:41" x14ac:dyDescent="0.2">
      <c r="A373" s="4" t="s">
        <v>380</v>
      </c>
      <c r="B373" s="4" t="str">
        <f>IFERROR(VLOOKUP(A373,'Validation List'!$A:$O,10,0),"--")</f>
        <v>--</v>
      </c>
      <c r="C373" s="4" t="str">
        <f>IFERROR(VLOOKUP(A373,January!$A:$AS,41,0),"--")</f>
        <v>--</v>
      </c>
      <c r="D373" s="4" t="str">
        <f>IFERROR(VLOOKUP(A373,January!$A:$AS,42,0),"--")</f>
        <v>--</v>
      </c>
      <c r="E373" s="4" t="str">
        <f>IFERROR(VLOOKUP(A373,#REF!,41,0),"--")</f>
        <v>--</v>
      </c>
      <c r="F373" s="4" t="str">
        <f>IFERROR(VLOOKUP(A373,#REF!,42,0),"--")</f>
        <v>--</v>
      </c>
      <c r="G373" s="4" t="str">
        <f>IFERROR(VLOOKUP(A373,#REF!,41,0),"--")</f>
        <v>--</v>
      </c>
      <c r="H373" s="4" t="str">
        <f>IFERROR(VLOOKUP(A373,#REF!,42,0),"--")</f>
        <v>--</v>
      </c>
      <c r="I373" s="4" t="str">
        <f>IFERROR(VLOOKUP(A373,#REF!,41,0),"--")</f>
        <v>--</v>
      </c>
      <c r="J373" s="4" t="str">
        <f>IFERROR(VLOOKUP(A373,#REF!,42,0),"--")</f>
        <v>--</v>
      </c>
      <c r="K373" s="4" t="str">
        <f>IFERROR(VLOOKUP(A373,#REF!,41,0),"--")</f>
        <v>--</v>
      </c>
      <c r="L373" s="4" t="str">
        <f>IFERROR(VLOOKUP(A373,#REF!,42,0),"--")</f>
        <v>--</v>
      </c>
      <c r="M373" s="4" t="str">
        <f>IFERROR(VLOOKUP(A373,#REF!,41,0),"--")</f>
        <v>--</v>
      </c>
      <c r="N373" s="4" t="str">
        <f>IFERROR(VLOOKUP(A373,#REF!,42,0),"--")</f>
        <v>--</v>
      </c>
      <c r="O373" s="4" t="str">
        <f>IFERROR(VLOOKUP(A373,#REF!,41,0),"--")</f>
        <v>--</v>
      </c>
      <c r="P373" s="4" t="str">
        <f>IFERROR(VLOOKUP(A373,#REF!,42,0),"--")</f>
        <v>--</v>
      </c>
      <c r="Q373" s="4" t="str">
        <f>IFERROR(VLOOKUP(A373,#REF!,41,0),"--")</f>
        <v>--</v>
      </c>
      <c r="R373" s="4" t="str">
        <f>IFERROR(VLOOKUP(A373,#REF!,42,0),"--")</f>
        <v>--</v>
      </c>
      <c r="S373" s="4" t="str">
        <f>IFERROR(VLOOKUP(A373,#REF!,41,0),"--")</f>
        <v>--</v>
      </c>
      <c r="T373" s="4" t="str">
        <f>IFERROR(VLOOKUP(A373,#REF!,42,0),"--")</f>
        <v>--</v>
      </c>
      <c r="U373" s="4" t="str">
        <f>IFERROR(VLOOKUP(A373,#REF!,41,0),"--")</f>
        <v>--</v>
      </c>
      <c r="V373" s="4" t="str">
        <f>IFERROR(VLOOKUP(A373,#REF!,42,0),"--")</f>
        <v>--</v>
      </c>
      <c r="W373" s="4" t="str">
        <f>IFERROR(VLOOKUP(A373,#REF!,41,0),"--")</f>
        <v>--</v>
      </c>
      <c r="X373" s="4" t="str">
        <f>IFERROR(VLOOKUP(A373,#REF!,42,0),"--")</f>
        <v>--</v>
      </c>
      <c r="Y373" s="4" t="str">
        <f>IFERROR(VLOOKUP(A373,#REF!,41,0),"--")</f>
        <v>--</v>
      </c>
      <c r="Z373" s="4" t="str">
        <f>IFERROR(VLOOKUP(A373,#REF!,42,0),"--")</f>
        <v>--</v>
      </c>
      <c r="AA373" s="4">
        <f t="shared" si="15"/>
        <v>0</v>
      </c>
      <c r="AB373" s="4">
        <f t="shared" si="16"/>
        <v>0</v>
      </c>
      <c r="AC373" s="8" t="str">
        <f>IFERROR(VLOOKUP(A373,January!$A:$AR,44,0),"--")</f>
        <v>--</v>
      </c>
      <c r="AD373" s="8" t="str">
        <f>IFERROR(VLOOKUP(A373,#REF!,44,0),"--")</f>
        <v>--</v>
      </c>
      <c r="AE373" s="8" t="str">
        <f>IFERROR(VLOOKUP(A373,#REF!,44,0),"--")</f>
        <v>--</v>
      </c>
      <c r="AF373" s="8" t="str">
        <f>IFERROR(VLOOKUP(A373,#REF!,44,0),"--")</f>
        <v>--</v>
      </c>
      <c r="AG373" s="8" t="str">
        <f>IFERROR(VLOOKUP(A373,#REF!,44,0),"--")</f>
        <v>--</v>
      </c>
      <c r="AH373" s="8" t="str">
        <f>IFERROR(VLOOKUP(A373,#REF!,44,0),"--")</f>
        <v>--</v>
      </c>
      <c r="AI373" s="8" t="str">
        <f>IFERROR(VLOOKUP(A373,#REF!,44,0),"--")</f>
        <v>--</v>
      </c>
      <c r="AJ373" s="8" t="str">
        <f>IFERROR(VLOOKUP(A373,#REF!,44,0),"--")</f>
        <v>--</v>
      </c>
      <c r="AK373" s="8" t="str">
        <f>IFERROR(VLOOKUP(A373,#REF!,44,0),"--")</f>
        <v>--</v>
      </c>
      <c r="AL373" s="8" t="str">
        <f>IFERROR(VLOOKUP(A373,#REF!,44,0),"--")</f>
        <v>--</v>
      </c>
      <c r="AM373" s="8" t="str">
        <f>IFERROR(VLOOKUP(A373,#REF!,44,0),"--")</f>
        <v>--</v>
      </c>
      <c r="AN373" s="8" t="str">
        <f>IFERROR(VLOOKUP(A373,#REF!,44,0),"--")</f>
        <v>--</v>
      </c>
      <c r="AO373" s="8">
        <f t="shared" si="17"/>
        <v>0</v>
      </c>
    </row>
    <row r="374" spans="1:41" x14ac:dyDescent="0.2">
      <c r="A374" s="4" t="s">
        <v>381</v>
      </c>
      <c r="B374" s="4" t="str">
        <f>IFERROR(VLOOKUP(A374,'Validation List'!$A:$O,10,0),"--")</f>
        <v>--</v>
      </c>
      <c r="C374" s="4" t="str">
        <f>IFERROR(VLOOKUP(A374,January!$A:$AS,41,0),"--")</f>
        <v>--</v>
      </c>
      <c r="D374" s="4" t="str">
        <f>IFERROR(VLOOKUP(A374,January!$A:$AS,42,0),"--")</f>
        <v>--</v>
      </c>
      <c r="E374" s="4" t="str">
        <f>IFERROR(VLOOKUP(A374,#REF!,41,0),"--")</f>
        <v>--</v>
      </c>
      <c r="F374" s="4" t="str">
        <f>IFERROR(VLOOKUP(A374,#REF!,42,0),"--")</f>
        <v>--</v>
      </c>
      <c r="G374" s="4" t="str">
        <f>IFERROR(VLOOKUP(A374,#REF!,41,0),"--")</f>
        <v>--</v>
      </c>
      <c r="H374" s="4" t="str">
        <f>IFERROR(VLOOKUP(A374,#REF!,42,0),"--")</f>
        <v>--</v>
      </c>
      <c r="I374" s="4" t="str">
        <f>IFERROR(VLOOKUP(A374,#REF!,41,0),"--")</f>
        <v>--</v>
      </c>
      <c r="J374" s="4" t="str">
        <f>IFERROR(VLOOKUP(A374,#REF!,42,0),"--")</f>
        <v>--</v>
      </c>
      <c r="K374" s="4" t="str">
        <f>IFERROR(VLOOKUP(A374,#REF!,41,0),"--")</f>
        <v>--</v>
      </c>
      <c r="L374" s="4" t="str">
        <f>IFERROR(VLOOKUP(A374,#REF!,42,0),"--")</f>
        <v>--</v>
      </c>
      <c r="M374" s="4" t="str">
        <f>IFERROR(VLOOKUP(A374,#REF!,41,0),"--")</f>
        <v>--</v>
      </c>
      <c r="N374" s="4" t="str">
        <f>IFERROR(VLOOKUP(A374,#REF!,42,0),"--")</f>
        <v>--</v>
      </c>
      <c r="O374" s="4" t="str">
        <f>IFERROR(VLOOKUP(A374,#REF!,41,0),"--")</f>
        <v>--</v>
      </c>
      <c r="P374" s="4" t="str">
        <f>IFERROR(VLOOKUP(A374,#REF!,42,0),"--")</f>
        <v>--</v>
      </c>
      <c r="Q374" s="4" t="str">
        <f>IFERROR(VLOOKUP(A374,#REF!,41,0),"--")</f>
        <v>--</v>
      </c>
      <c r="R374" s="4" t="str">
        <f>IFERROR(VLOOKUP(A374,#REF!,42,0),"--")</f>
        <v>--</v>
      </c>
      <c r="S374" s="4" t="str">
        <f>IFERROR(VLOOKUP(A374,#REF!,41,0),"--")</f>
        <v>--</v>
      </c>
      <c r="T374" s="4" t="str">
        <f>IFERROR(VLOOKUP(A374,#REF!,42,0),"--")</f>
        <v>--</v>
      </c>
      <c r="U374" s="4" t="str">
        <f>IFERROR(VLOOKUP(A374,#REF!,41,0),"--")</f>
        <v>--</v>
      </c>
      <c r="V374" s="4" t="str">
        <f>IFERROR(VLOOKUP(A374,#REF!,42,0),"--")</f>
        <v>--</v>
      </c>
      <c r="W374" s="4" t="str">
        <f>IFERROR(VLOOKUP(A374,#REF!,41,0),"--")</f>
        <v>--</v>
      </c>
      <c r="X374" s="4" t="str">
        <f>IFERROR(VLOOKUP(A374,#REF!,42,0),"--")</f>
        <v>--</v>
      </c>
      <c r="Y374" s="4" t="str">
        <f>IFERROR(VLOOKUP(A374,#REF!,41,0),"--")</f>
        <v>--</v>
      </c>
      <c r="Z374" s="4" t="str">
        <f>IFERROR(VLOOKUP(A374,#REF!,42,0),"--")</f>
        <v>--</v>
      </c>
      <c r="AA374" s="4">
        <f t="shared" si="15"/>
        <v>0</v>
      </c>
      <c r="AB374" s="4">
        <f t="shared" si="16"/>
        <v>0</v>
      </c>
      <c r="AC374" s="8" t="str">
        <f>IFERROR(VLOOKUP(A374,January!$A:$AR,44,0),"--")</f>
        <v>--</v>
      </c>
      <c r="AD374" s="8" t="str">
        <f>IFERROR(VLOOKUP(A374,#REF!,44,0),"--")</f>
        <v>--</v>
      </c>
      <c r="AE374" s="8" t="str">
        <f>IFERROR(VLOOKUP(A374,#REF!,44,0),"--")</f>
        <v>--</v>
      </c>
      <c r="AF374" s="8" t="str">
        <f>IFERROR(VLOOKUP(A374,#REF!,44,0),"--")</f>
        <v>--</v>
      </c>
      <c r="AG374" s="8" t="str">
        <f>IFERROR(VLOOKUP(A374,#REF!,44,0),"--")</f>
        <v>--</v>
      </c>
      <c r="AH374" s="8" t="str">
        <f>IFERROR(VLOOKUP(A374,#REF!,44,0),"--")</f>
        <v>--</v>
      </c>
      <c r="AI374" s="8" t="str">
        <f>IFERROR(VLOOKUP(A374,#REF!,44,0),"--")</f>
        <v>--</v>
      </c>
      <c r="AJ374" s="8" t="str">
        <f>IFERROR(VLOOKUP(A374,#REF!,44,0),"--")</f>
        <v>--</v>
      </c>
      <c r="AK374" s="8" t="str">
        <f>IFERROR(VLOOKUP(A374,#REF!,44,0),"--")</f>
        <v>--</v>
      </c>
      <c r="AL374" s="8" t="str">
        <f>IFERROR(VLOOKUP(A374,#REF!,44,0),"--")</f>
        <v>--</v>
      </c>
      <c r="AM374" s="8" t="str">
        <f>IFERROR(VLOOKUP(A374,#REF!,44,0),"--")</f>
        <v>--</v>
      </c>
      <c r="AN374" s="8" t="str">
        <f>IFERROR(VLOOKUP(A374,#REF!,44,0),"--")</f>
        <v>--</v>
      </c>
      <c r="AO374" s="8">
        <f t="shared" si="17"/>
        <v>0</v>
      </c>
    </row>
    <row r="375" spans="1:41" x14ac:dyDescent="0.2">
      <c r="A375" s="4" t="s">
        <v>382</v>
      </c>
      <c r="B375" s="4" t="str">
        <f>IFERROR(VLOOKUP(A375,'Validation List'!$A:$O,10,0),"--")</f>
        <v>--</v>
      </c>
      <c r="C375" s="4" t="str">
        <f>IFERROR(VLOOKUP(A375,January!$A:$AS,41,0),"--")</f>
        <v>--</v>
      </c>
      <c r="D375" s="4" t="str">
        <f>IFERROR(VLOOKUP(A375,January!$A:$AS,42,0),"--")</f>
        <v>--</v>
      </c>
      <c r="E375" s="4" t="str">
        <f>IFERROR(VLOOKUP(A375,#REF!,41,0),"--")</f>
        <v>--</v>
      </c>
      <c r="F375" s="4" t="str">
        <f>IFERROR(VLOOKUP(A375,#REF!,42,0),"--")</f>
        <v>--</v>
      </c>
      <c r="G375" s="4" t="str">
        <f>IFERROR(VLOOKUP(A375,#REF!,41,0),"--")</f>
        <v>--</v>
      </c>
      <c r="H375" s="4" t="str">
        <f>IFERROR(VLOOKUP(A375,#REF!,42,0),"--")</f>
        <v>--</v>
      </c>
      <c r="I375" s="4" t="str">
        <f>IFERROR(VLOOKUP(A375,#REF!,41,0),"--")</f>
        <v>--</v>
      </c>
      <c r="J375" s="4" t="str">
        <f>IFERROR(VLOOKUP(A375,#REF!,42,0),"--")</f>
        <v>--</v>
      </c>
      <c r="K375" s="4" t="str">
        <f>IFERROR(VLOOKUP(A375,#REF!,41,0),"--")</f>
        <v>--</v>
      </c>
      <c r="L375" s="4" t="str">
        <f>IFERROR(VLOOKUP(A375,#REF!,42,0),"--")</f>
        <v>--</v>
      </c>
      <c r="M375" s="4" t="str">
        <f>IFERROR(VLOOKUP(A375,#REF!,41,0),"--")</f>
        <v>--</v>
      </c>
      <c r="N375" s="4" t="str">
        <f>IFERROR(VLOOKUP(A375,#REF!,42,0),"--")</f>
        <v>--</v>
      </c>
      <c r="O375" s="4" t="str">
        <f>IFERROR(VLOOKUP(A375,#REF!,41,0),"--")</f>
        <v>--</v>
      </c>
      <c r="P375" s="4" t="str">
        <f>IFERROR(VLOOKUP(A375,#REF!,42,0),"--")</f>
        <v>--</v>
      </c>
      <c r="Q375" s="4" t="str">
        <f>IFERROR(VLOOKUP(A375,#REF!,41,0),"--")</f>
        <v>--</v>
      </c>
      <c r="R375" s="4" t="str">
        <f>IFERROR(VLOOKUP(A375,#REF!,42,0),"--")</f>
        <v>--</v>
      </c>
      <c r="S375" s="4" t="str">
        <f>IFERROR(VLOOKUP(A375,#REF!,41,0),"--")</f>
        <v>--</v>
      </c>
      <c r="T375" s="4" t="str">
        <f>IFERROR(VLOOKUP(A375,#REF!,42,0),"--")</f>
        <v>--</v>
      </c>
      <c r="U375" s="4" t="str">
        <f>IFERROR(VLOOKUP(A375,#REF!,41,0),"--")</f>
        <v>--</v>
      </c>
      <c r="V375" s="4" t="str">
        <f>IFERROR(VLOOKUP(A375,#REF!,42,0),"--")</f>
        <v>--</v>
      </c>
      <c r="W375" s="4" t="str">
        <f>IFERROR(VLOOKUP(A375,#REF!,41,0),"--")</f>
        <v>--</v>
      </c>
      <c r="X375" s="4" t="str">
        <f>IFERROR(VLOOKUP(A375,#REF!,42,0),"--")</f>
        <v>--</v>
      </c>
      <c r="Y375" s="4" t="str">
        <f>IFERROR(VLOOKUP(A375,#REF!,41,0),"--")</f>
        <v>--</v>
      </c>
      <c r="Z375" s="4" t="str">
        <f>IFERROR(VLOOKUP(A375,#REF!,42,0),"--")</f>
        <v>--</v>
      </c>
      <c r="AA375" s="4">
        <f t="shared" si="15"/>
        <v>0</v>
      </c>
      <c r="AB375" s="4">
        <f t="shared" si="16"/>
        <v>0</v>
      </c>
      <c r="AC375" s="8" t="str">
        <f>IFERROR(VLOOKUP(A375,January!$A:$AR,44,0),"--")</f>
        <v>--</v>
      </c>
      <c r="AD375" s="8" t="str">
        <f>IFERROR(VLOOKUP(A375,#REF!,44,0),"--")</f>
        <v>--</v>
      </c>
      <c r="AE375" s="8" t="str">
        <f>IFERROR(VLOOKUP(A375,#REF!,44,0),"--")</f>
        <v>--</v>
      </c>
      <c r="AF375" s="8" t="str">
        <f>IFERROR(VLOOKUP(A375,#REF!,44,0),"--")</f>
        <v>--</v>
      </c>
      <c r="AG375" s="8" t="str">
        <f>IFERROR(VLOOKUP(A375,#REF!,44,0),"--")</f>
        <v>--</v>
      </c>
      <c r="AH375" s="8" t="str">
        <f>IFERROR(VLOOKUP(A375,#REF!,44,0),"--")</f>
        <v>--</v>
      </c>
      <c r="AI375" s="8" t="str">
        <f>IFERROR(VLOOKUP(A375,#REF!,44,0),"--")</f>
        <v>--</v>
      </c>
      <c r="AJ375" s="8" t="str">
        <f>IFERROR(VLOOKUP(A375,#REF!,44,0),"--")</f>
        <v>--</v>
      </c>
      <c r="AK375" s="8" t="str">
        <f>IFERROR(VLOOKUP(A375,#REF!,44,0),"--")</f>
        <v>--</v>
      </c>
      <c r="AL375" s="8" t="str">
        <f>IFERROR(VLOOKUP(A375,#REF!,44,0),"--")</f>
        <v>--</v>
      </c>
      <c r="AM375" s="8" t="str">
        <f>IFERROR(VLOOKUP(A375,#REF!,44,0),"--")</f>
        <v>--</v>
      </c>
      <c r="AN375" s="8" t="str">
        <f>IFERROR(VLOOKUP(A375,#REF!,44,0),"--")</f>
        <v>--</v>
      </c>
      <c r="AO375" s="8">
        <f t="shared" si="17"/>
        <v>0</v>
      </c>
    </row>
    <row r="376" spans="1:41" x14ac:dyDescent="0.2">
      <c r="A376" s="4" t="s">
        <v>383</v>
      </c>
      <c r="B376" s="4" t="str">
        <f>IFERROR(VLOOKUP(A376,'Validation List'!$A:$O,10,0),"--")</f>
        <v>--</v>
      </c>
      <c r="C376" s="4" t="str">
        <f>IFERROR(VLOOKUP(A376,January!$A:$AS,41,0),"--")</f>
        <v>--</v>
      </c>
      <c r="D376" s="4" t="str">
        <f>IFERROR(VLOOKUP(A376,January!$A:$AS,42,0),"--")</f>
        <v>--</v>
      </c>
      <c r="E376" s="4" t="str">
        <f>IFERROR(VLOOKUP(A376,#REF!,41,0),"--")</f>
        <v>--</v>
      </c>
      <c r="F376" s="4" t="str">
        <f>IFERROR(VLOOKUP(A376,#REF!,42,0),"--")</f>
        <v>--</v>
      </c>
      <c r="G376" s="4" t="str">
        <f>IFERROR(VLOOKUP(A376,#REF!,41,0),"--")</f>
        <v>--</v>
      </c>
      <c r="H376" s="4" t="str">
        <f>IFERROR(VLOOKUP(A376,#REF!,42,0),"--")</f>
        <v>--</v>
      </c>
      <c r="I376" s="4" t="str">
        <f>IFERROR(VLOOKUP(A376,#REF!,41,0),"--")</f>
        <v>--</v>
      </c>
      <c r="J376" s="4" t="str">
        <f>IFERROR(VLOOKUP(A376,#REF!,42,0),"--")</f>
        <v>--</v>
      </c>
      <c r="K376" s="4" t="str">
        <f>IFERROR(VLOOKUP(A376,#REF!,41,0),"--")</f>
        <v>--</v>
      </c>
      <c r="L376" s="4" t="str">
        <f>IFERROR(VLOOKUP(A376,#REF!,42,0),"--")</f>
        <v>--</v>
      </c>
      <c r="M376" s="4" t="str">
        <f>IFERROR(VLOOKUP(A376,#REF!,41,0),"--")</f>
        <v>--</v>
      </c>
      <c r="N376" s="4" t="str">
        <f>IFERROR(VLOOKUP(A376,#REF!,42,0),"--")</f>
        <v>--</v>
      </c>
      <c r="O376" s="4" t="str">
        <f>IFERROR(VLOOKUP(A376,#REF!,41,0),"--")</f>
        <v>--</v>
      </c>
      <c r="P376" s="4" t="str">
        <f>IFERROR(VLOOKUP(A376,#REF!,42,0),"--")</f>
        <v>--</v>
      </c>
      <c r="Q376" s="4" t="str">
        <f>IFERROR(VLOOKUP(A376,#REF!,41,0),"--")</f>
        <v>--</v>
      </c>
      <c r="R376" s="4" t="str">
        <f>IFERROR(VLOOKUP(A376,#REF!,42,0),"--")</f>
        <v>--</v>
      </c>
      <c r="S376" s="4" t="str">
        <f>IFERROR(VLOOKUP(A376,#REF!,41,0),"--")</f>
        <v>--</v>
      </c>
      <c r="T376" s="4" t="str">
        <f>IFERROR(VLOOKUP(A376,#REF!,42,0),"--")</f>
        <v>--</v>
      </c>
      <c r="U376" s="4" t="str">
        <f>IFERROR(VLOOKUP(A376,#REF!,41,0),"--")</f>
        <v>--</v>
      </c>
      <c r="V376" s="4" t="str">
        <f>IFERROR(VLOOKUP(A376,#REF!,42,0),"--")</f>
        <v>--</v>
      </c>
      <c r="W376" s="4" t="str">
        <f>IFERROR(VLOOKUP(A376,#REF!,41,0),"--")</f>
        <v>--</v>
      </c>
      <c r="X376" s="4" t="str">
        <f>IFERROR(VLOOKUP(A376,#REF!,42,0),"--")</f>
        <v>--</v>
      </c>
      <c r="Y376" s="4" t="str">
        <f>IFERROR(VLOOKUP(A376,#REF!,41,0),"--")</f>
        <v>--</v>
      </c>
      <c r="Z376" s="4" t="str">
        <f>IFERROR(VLOOKUP(A376,#REF!,42,0),"--")</f>
        <v>--</v>
      </c>
      <c r="AA376" s="4">
        <f t="shared" si="15"/>
        <v>0</v>
      </c>
      <c r="AB376" s="4">
        <f t="shared" si="16"/>
        <v>0</v>
      </c>
      <c r="AC376" s="8" t="str">
        <f>IFERROR(VLOOKUP(A376,January!$A:$AR,44,0),"--")</f>
        <v>--</v>
      </c>
      <c r="AD376" s="8" t="str">
        <f>IFERROR(VLOOKUP(A376,#REF!,44,0),"--")</f>
        <v>--</v>
      </c>
      <c r="AE376" s="8" t="str">
        <f>IFERROR(VLOOKUP(A376,#REF!,44,0),"--")</f>
        <v>--</v>
      </c>
      <c r="AF376" s="8" t="str">
        <f>IFERROR(VLOOKUP(A376,#REF!,44,0),"--")</f>
        <v>--</v>
      </c>
      <c r="AG376" s="8" t="str">
        <f>IFERROR(VLOOKUP(A376,#REF!,44,0),"--")</f>
        <v>--</v>
      </c>
      <c r="AH376" s="8" t="str">
        <f>IFERROR(VLOOKUP(A376,#REF!,44,0),"--")</f>
        <v>--</v>
      </c>
      <c r="AI376" s="8" t="str">
        <f>IFERROR(VLOOKUP(A376,#REF!,44,0),"--")</f>
        <v>--</v>
      </c>
      <c r="AJ376" s="8" t="str">
        <f>IFERROR(VLOOKUP(A376,#REF!,44,0),"--")</f>
        <v>--</v>
      </c>
      <c r="AK376" s="8" t="str">
        <f>IFERROR(VLOOKUP(A376,#REF!,44,0),"--")</f>
        <v>--</v>
      </c>
      <c r="AL376" s="8" t="str">
        <f>IFERROR(VLOOKUP(A376,#REF!,44,0),"--")</f>
        <v>--</v>
      </c>
      <c r="AM376" s="8" t="str">
        <f>IFERROR(VLOOKUP(A376,#REF!,44,0),"--")</f>
        <v>--</v>
      </c>
      <c r="AN376" s="8" t="str">
        <f>IFERROR(VLOOKUP(A376,#REF!,44,0),"--")</f>
        <v>--</v>
      </c>
      <c r="AO376" s="8">
        <f t="shared" si="17"/>
        <v>0</v>
      </c>
    </row>
    <row r="377" spans="1:41" x14ac:dyDescent="0.2">
      <c r="A377" s="4" t="s">
        <v>384</v>
      </c>
      <c r="B377" s="4" t="str">
        <f>IFERROR(VLOOKUP(A377,'Validation List'!$A:$O,10,0),"--")</f>
        <v>--</v>
      </c>
      <c r="C377" s="4" t="str">
        <f>IFERROR(VLOOKUP(A377,January!$A:$AS,41,0),"--")</f>
        <v>--</v>
      </c>
      <c r="D377" s="4" t="str">
        <f>IFERROR(VLOOKUP(A377,January!$A:$AS,42,0),"--")</f>
        <v>--</v>
      </c>
      <c r="E377" s="4" t="str">
        <f>IFERROR(VLOOKUP(A377,#REF!,41,0),"--")</f>
        <v>--</v>
      </c>
      <c r="F377" s="4" t="str">
        <f>IFERROR(VLOOKUP(A377,#REF!,42,0),"--")</f>
        <v>--</v>
      </c>
      <c r="G377" s="4" t="str">
        <f>IFERROR(VLOOKUP(A377,#REF!,41,0),"--")</f>
        <v>--</v>
      </c>
      <c r="H377" s="4" t="str">
        <f>IFERROR(VLOOKUP(A377,#REF!,42,0),"--")</f>
        <v>--</v>
      </c>
      <c r="I377" s="4" t="str">
        <f>IFERROR(VLOOKUP(A377,#REF!,41,0),"--")</f>
        <v>--</v>
      </c>
      <c r="J377" s="4" t="str">
        <f>IFERROR(VLOOKUP(A377,#REF!,42,0),"--")</f>
        <v>--</v>
      </c>
      <c r="K377" s="4" t="str">
        <f>IFERROR(VLOOKUP(A377,#REF!,41,0),"--")</f>
        <v>--</v>
      </c>
      <c r="L377" s="4" t="str">
        <f>IFERROR(VLOOKUP(A377,#REF!,42,0),"--")</f>
        <v>--</v>
      </c>
      <c r="M377" s="4" t="str">
        <f>IFERROR(VLOOKUP(A377,#REF!,41,0),"--")</f>
        <v>--</v>
      </c>
      <c r="N377" s="4" t="str">
        <f>IFERROR(VLOOKUP(A377,#REF!,42,0),"--")</f>
        <v>--</v>
      </c>
      <c r="O377" s="4" t="str">
        <f>IFERROR(VLOOKUP(A377,#REF!,41,0),"--")</f>
        <v>--</v>
      </c>
      <c r="P377" s="4" t="str">
        <f>IFERROR(VLOOKUP(A377,#REF!,42,0),"--")</f>
        <v>--</v>
      </c>
      <c r="Q377" s="4" t="str">
        <f>IFERROR(VLOOKUP(A377,#REF!,41,0),"--")</f>
        <v>--</v>
      </c>
      <c r="R377" s="4" t="str">
        <f>IFERROR(VLOOKUP(A377,#REF!,42,0),"--")</f>
        <v>--</v>
      </c>
      <c r="S377" s="4" t="str">
        <f>IFERROR(VLOOKUP(A377,#REF!,41,0),"--")</f>
        <v>--</v>
      </c>
      <c r="T377" s="4" t="str">
        <f>IFERROR(VLOOKUP(A377,#REF!,42,0),"--")</f>
        <v>--</v>
      </c>
      <c r="U377" s="4" t="str">
        <f>IFERROR(VLOOKUP(A377,#REF!,41,0),"--")</f>
        <v>--</v>
      </c>
      <c r="V377" s="4" t="str">
        <f>IFERROR(VLOOKUP(A377,#REF!,42,0),"--")</f>
        <v>--</v>
      </c>
      <c r="W377" s="4" t="str">
        <f>IFERROR(VLOOKUP(A377,#REF!,41,0),"--")</f>
        <v>--</v>
      </c>
      <c r="X377" s="4" t="str">
        <f>IFERROR(VLOOKUP(A377,#REF!,42,0),"--")</f>
        <v>--</v>
      </c>
      <c r="Y377" s="4" t="str">
        <f>IFERROR(VLOOKUP(A377,#REF!,41,0),"--")</f>
        <v>--</v>
      </c>
      <c r="Z377" s="4" t="str">
        <f>IFERROR(VLOOKUP(A377,#REF!,42,0),"--")</f>
        <v>--</v>
      </c>
      <c r="AA377" s="4">
        <f t="shared" si="15"/>
        <v>0</v>
      </c>
      <c r="AB377" s="4">
        <f t="shared" si="16"/>
        <v>0</v>
      </c>
      <c r="AC377" s="8" t="str">
        <f>IFERROR(VLOOKUP(A377,January!$A:$AR,44,0),"--")</f>
        <v>--</v>
      </c>
      <c r="AD377" s="8" t="str">
        <f>IFERROR(VLOOKUP(A377,#REF!,44,0),"--")</f>
        <v>--</v>
      </c>
      <c r="AE377" s="8" t="str">
        <f>IFERROR(VLOOKUP(A377,#REF!,44,0),"--")</f>
        <v>--</v>
      </c>
      <c r="AF377" s="8" t="str">
        <f>IFERROR(VLOOKUP(A377,#REF!,44,0),"--")</f>
        <v>--</v>
      </c>
      <c r="AG377" s="8" t="str">
        <f>IFERROR(VLOOKUP(A377,#REF!,44,0),"--")</f>
        <v>--</v>
      </c>
      <c r="AH377" s="8" t="str">
        <f>IFERROR(VLOOKUP(A377,#REF!,44,0),"--")</f>
        <v>--</v>
      </c>
      <c r="AI377" s="8" t="str">
        <f>IFERROR(VLOOKUP(A377,#REF!,44,0),"--")</f>
        <v>--</v>
      </c>
      <c r="AJ377" s="8" t="str">
        <f>IFERROR(VLOOKUP(A377,#REF!,44,0),"--")</f>
        <v>--</v>
      </c>
      <c r="AK377" s="8" t="str">
        <f>IFERROR(VLOOKUP(A377,#REF!,44,0),"--")</f>
        <v>--</v>
      </c>
      <c r="AL377" s="8" t="str">
        <f>IFERROR(VLOOKUP(A377,#REF!,44,0),"--")</f>
        <v>--</v>
      </c>
      <c r="AM377" s="8" t="str">
        <f>IFERROR(VLOOKUP(A377,#REF!,44,0),"--")</f>
        <v>--</v>
      </c>
      <c r="AN377" s="8" t="str">
        <f>IFERROR(VLOOKUP(A377,#REF!,44,0),"--")</f>
        <v>--</v>
      </c>
      <c r="AO377" s="8">
        <f t="shared" si="17"/>
        <v>0</v>
      </c>
    </row>
    <row r="378" spans="1:41" x14ac:dyDescent="0.2">
      <c r="A378" s="4" t="s">
        <v>385</v>
      </c>
      <c r="B378" s="4" t="str">
        <f>IFERROR(VLOOKUP(A378,'Validation List'!$A:$O,10,0),"--")</f>
        <v>--</v>
      </c>
      <c r="C378" s="4" t="str">
        <f>IFERROR(VLOOKUP(A378,January!$A:$AS,41,0),"--")</f>
        <v>--</v>
      </c>
      <c r="D378" s="4" t="str">
        <f>IFERROR(VLOOKUP(A378,January!$A:$AS,42,0),"--")</f>
        <v>--</v>
      </c>
      <c r="E378" s="4" t="str">
        <f>IFERROR(VLOOKUP(A378,#REF!,41,0),"--")</f>
        <v>--</v>
      </c>
      <c r="F378" s="4" t="str">
        <f>IFERROR(VLOOKUP(A378,#REF!,42,0),"--")</f>
        <v>--</v>
      </c>
      <c r="G378" s="4" t="str">
        <f>IFERROR(VLOOKUP(A378,#REF!,41,0),"--")</f>
        <v>--</v>
      </c>
      <c r="H378" s="4" t="str">
        <f>IFERROR(VLOOKUP(A378,#REF!,42,0),"--")</f>
        <v>--</v>
      </c>
      <c r="I378" s="4" t="str">
        <f>IFERROR(VLOOKUP(A378,#REF!,41,0),"--")</f>
        <v>--</v>
      </c>
      <c r="J378" s="4" t="str">
        <f>IFERROR(VLOOKUP(A378,#REF!,42,0),"--")</f>
        <v>--</v>
      </c>
      <c r="K378" s="4" t="str">
        <f>IFERROR(VLOOKUP(A378,#REF!,41,0),"--")</f>
        <v>--</v>
      </c>
      <c r="L378" s="4" t="str">
        <f>IFERROR(VLOOKUP(A378,#REF!,42,0),"--")</f>
        <v>--</v>
      </c>
      <c r="M378" s="4" t="str">
        <f>IFERROR(VLOOKUP(A378,#REF!,41,0),"--")</f>
        <v>--</v>
      </c>
      <c r="N378" s="4" t="str">
        <f>IFERROR(VLOOKUP(A378,#REF!,42,0),"--")</f>
        <v>--</v>
      </c>
      <c r="O378" s="4" t="str">
        <f>IFERROR(VLOOKUP(A378,#REF!,41,0),"--")</f>
        <v>--</v>
      </c>
      <c r="P378" s="4" t="str">
        <f>IFERROR(VLOOKUP(A378,#REF!,42,0),"--")</f>
        <v>--</v>
      </c>
      <c r="Q378" s="4" t="str">
        <f>IFERROR(VLOOKUP(A378,#REF!,41,0),"--")</f>
        <v>--</v>
      </c>
      <c r="R378" s="4" t="str">
        <f>IFERROR(VLOOKUP(A378,#REF!,42,0),"--")</f>
        <v>--</v>
      </c>
      <c r="S378" s="4" t="str">
        <f>IFERROR(VLOOKUP(A378,#REF!,41,0),"--")</f>
        <v>--</v>
      </c>
      <c r="T378" s="4" t="str">
        <f>IFERROR(VLOOKUP(A378,#REF!,42,0),"--")</f>
        <v>--</v>
      </c>
      <c r="U378" s="4" t="str">
        <f>IFERROR(VLOOKUP(A378,#REF!,41,0),"--")</f>
        <v>--</v>
      </c>
      <c r="V378" s="4" t="str">
        <f>IFERROR(VLOOKUP(A378,#REF!,42,0),"--")</f>
        <v>--</v>
      </c>
      <c r="W378" s="4" t="str">
        <f>IFERROR(VLOOKUP(A378,#REF!,41,0),"--")</f>
        <v>--</v>
      </c>
      <c r="X378" s="4" t="str">
        <f>IFERROR(VLOOKUP(A378,#REF!,42,0),"--")</f>
        <v>--</v>
      </c>
      <c r="Y378" s="4" t="str">
        <f>IFERROR(VLOOKUP(A378,#REF!,41,0),"--")</f>
        <v>--</v>
      </c>
      <c r="Z378" s="4" t="str">
        <f>IFERROR(VLOOKUP(A378,#REF!,42,0),"--")</f>
        <v>--</v>
      </c>
      <c r="AA378" s="4">
        <f t="shared" si="15"/>
        <v>0</v>
      </c>
      <c r="AB378" s="4">
        <f t="shared" si="16"/>
        <v>0</v>
      </c>
      <c r="AC378" s="8" t="str">
        <f>IFERROR(VLOOKUP(A378,January!$A:$AR,44,0),"--")</f>
        <v>--</v>
      </c>
      <c r="AD378" s="8" t="str">
        <f>IFERROR(VLOOKUP(A378,#REF!,44,0),"--")</f>
        <v>--</v>
      </c>
      <c r="AE378" s="8" t="str">
        <f>IFERROR(VLOOKUP(A378,#REF!,44,0),"--")</f>
        <v>--</v>
      </c>
      <c r="AF378" s="8" t="str">
        <f>IFERROR(VLOOKUP(A378,#REF!,44,0),"--")</f>
        <v>--</v>
      </c>
      <c r="AG378" s="8" t="str">
        <f>IFERROR(VLOOKUP(A378,#REF!,44,0),"--")</f>
        <v>--</v>
      </c>
      <c r="AH378" s="8" t="str">
        <f>IFERROR(VLOOKUP(A378,#REF!,44,0),"--")</f>
        <v>--</v>
      </c>
      <c r="AI378" s="8" t="str">
        <f>IFERROR(VLOOKUP(A378,#REF!,44,0),"--")</f>
        <v>--</v>
      </c>
      <c r="AJ378" s="8" t="str">
        <f>IFERROR(VLOOKUP(A378,#REF!,44,0),"--")</f>
        <v>--</v>
      </c>
      <c r="AK378" s="8" t="str">
        <f>IFERROR(VLOOKUP(A378,#REF!,44,0),"--")</f>
        <v>--</v>
      </c>
      <c r="AL378" s="8" t="str">
        <f>IFERROR(VLOOKUP(A378,#REF!,44,0),"--")</f>
        <v>--</v>
      </c>
      <c r="AM378" s="8" t="str">
        <f>IFERROR(VLOOKUP(A378,#REF!,44,0),"--")</f>
        <v>--</v>
      </c>
      <c r="AN378" s="8" t="str">
        <f>IFERROR(VLOOKUP(A378,#REF!,44,0),"--")</f>
        <v>--</v>
      </c>
      <c r="AO378" s="8">
        <f t="shared" si="17"/>
        <v>0</v>
      </c>
    </row>
    <row r="379" spans="1:41" x14ac:dyDescent="0.2">
      <c r="A379" s="4" t="s">
        <v>386</v>
      </c>
      <c r="B379" s="4" t="str">
        <f>IFERROR(VLOOKUP(A379,'Validation List'!$A:$O,10,0),"--")</f>
        <v>--</v>
      </c>
      <c r="C379" s="4" t="str">
        <f>IFERROR(VLOOKUP(A379,January!$A:$AS,41,0),"--")</f>
        <v>--</v>
      </c>
      <c r="D379" s="4" t="str">
        <f>IFERROR(VLOOKUP(A379,January!$A:$AS,42,0),"--")</f>
        <v>--</v>
      </c>
      <c r="E379" s="4" t="str">
        <f>IFERROR(VLOOKUP(A379,#REF!,41,0),"--")</f>
        <v>--</v>
      </c>
      <c r="F379" s="4" t="str">
        <f>IFERROR(VLOOKUP(A379,#REF!,42,0),"--")</f>
        <v>--</v>
      </c>
      <c r="G379" s="4" t="str">
        <f>IFERROR(VLOOKUP(A379,#REF!,41,0),"--")</f>
        <v>--</v>
      </c>
      <c r="H379" s="4" t="str">
        <f>IFERROR(VLOOKUP(A379,#REF!,42,0),"--")</f>
        <v>--</v>
      </c>
      <c r="I379" s="4" t="str">
        <f>IFERROR(VLOOKUP(A379,#REF!,41,0),"--")</f>
        <v>--</v>
      </c>
      <c r="J379" s="4" t="str">
        <f>IFERROR(VLOOKUP(A379,#REF!,42,0),"--")</f>
        <v>--</v>
      </c>
      <c r="K379" s="4" t="str">
        <f>IFERROR(VLOOKUP(A379,#REF!,41,0),"--")</f>
        <v>--</v>
      </c>
      <c r="L379" s="4" t="str">
        <f>IFERROR(VLOOKUP(A379,#REF!,42,0),"--")</f>
        <v>--</v>
      </c>
      <c r="M379" s="4" t="str">
        <f>IFERROR(VLOOKUP(A379,#REF!,41,0),"--")</f>
        <v>--</v>
      </c>
      <c r="N379" s="4" t="str">
        <f>IFERROR(VLOOKUP(A379,#REF!,42,0),"--")</f>
        <v>--</v>
      </c>
      <c r="O379" s="4" t="str">
        <f>IFERROR(VLOOKUP(A379,#REF!,41,0),"--")</f>
        <v>--</v>
      </c>
      <c r="P379" s="4" t="str">
        <f>IFERROR(VLOOKUP(A379,#REF!,42,0),"--")</f>
        <v>--</v>
      </c>
      <c r="Q379" s="4" t="str">
        <f>IFERROR(VLOOKUP(A379,#REF!,41,0),"--")</f>
        <v>--</v>
      </c>
      <c r="R379" s="4" t="str">
        <f>IFERROR(VLOOKUP(A379,#REF!,42,0),"--")</f>
        <v>--</v>
      </c>
      <c r="S379" s="4" t="str">
        <f>IFERROR(VLOOKUP(A379,#REF!,41,0),"--")</f>
        <v>--</v>
      </c>
      <c r="T379" s="4" t="str">
        <f>IFERROR(VLOOKUP(A379,#REF!,42,0),"--")</f>
        <v>--</v>
      </c>
      <c r="U379" s="4" t="str">
        <f>IFERROR(VLOOKUP(A379,#REF!,41,0),"--")</f>
        <v>--</v>
      </c>
      <c r="V379" s="4" t="str">
        <f>IFERROR(VLOOKUP(A379,#REF!,42,0),"--")</f>
        <v>--</v>
      </c>
      <c r="W379" s="4" t="str">
        <f>IFERROR(VLOOKUP(A379,#REF!,41,0),"--")</f>
        <v>--</v>
      </c>
      <c r="X379" s="4" t="str">
        <f>IFERROR(VLOOKUP(A379,#REF!,42,0),"--")</f>
        <v>--</v>
      </c>
      <c r="Y379" s="4" t="str">
        <f>IFERROR(VLOOKUP(A379,#REF!,41,0),"--")</f>
        <v>--</v>
      </c>
      <c r="Z379" s="4" t="str">
        <f>IFERROR(VLOOKUP(A379,#REF!,42,0),"--")</f>
        <v>--</v>
      </c>
      <c r="AA379" s="4">
        <f t="shared" si="15"/>
        <v>0</v>
      </c>
      <c r="AB379" s="4">
        <f t="shared" si="16"/>
        <v>0</v>
      </c>
      <c r="AC379" s="8" t="str">
        <f>IFERROR(VLOOKUP(A379,January!$A:$AR,44,0),"--")</f>
        <v>--</v>
      </c>
      <c r="AD379" s="8" t="str">
        <f>IFERROR(VLOOKUP(A379,#REF!,44,0),"--")</f>
        <v>--</v>
      </c>
      <c r="AE379" s="8" t="str">
        <f>IFERROR(VLOOKUP(A379,#REF!,44,0),"--")</f>
        <v>--</v>
      </c>
      <c r="AF379" s="8" t="str">
        <f>IFERROR(VLOOKUP(A379,#REF!,44,0),"--")</f>
        <v>--</v>
      </c>
      <c r="AG379" s="8" t="str">
        <f>IFERROR(VLOOKUP(A379,#REF!,44,0),"--")</f>
        <v>--</v>
      </c>
      <c r="AH379" s="8" t="str">
        <f>IFERROR(VLOOKUP(A379,#REF!,44,0),"--")</f>
        <v>--</v>
      </c>
      <c r="AI379" s="8" t="str">
        <f>IFERROR(VLOOKUP(A379,#REF!,44,0),"--")</f>
        <v>--</v>
      </c>
      <c r="AJ379" s="8" t="str">
        <f>IFERROR(VLOOKUP(A379,#REF!,44,0),"--")</f>
        <v>--</v>
      </c>
      <c r="AK379" s="8" t="str">
        <f>IFERROR(VLOOKUP(A379,#REF!,44,0),"--")</f>
        <v>--</v>
      </c>
      <c r="AL379" s="8" t="str">
        <f>IFERROR(VLOOKUP(A379,#REF!,44,0),"--")</f>
        <v>--</v>
      </c>
      <c r="AM379" s="8" t="str">
        <f>IFERROR(VLOOKUP(A379,#REF!,44,0),"--")</f>
        <v>--</v>
      </c>
      <c r="AN379" s="8" t="str">
        <f>IFERROR(VLOOKUP(A379,#REF!,44,0),"--")</f>
        <v>--</v>
      </c>
      <c r="AO379" s="8">
        <f t="shared" si="17"/>
        <v>0</v>
      </c>
    </row>
    <row r="380" spans="1:41" x14ac:dyDescent="0.2">
      <c r="A380" s="4" t="s">
        <v>387</v>
      </c>
      <c r="B380" s="4" t="str">
        <f>IFERROR(VLOOKUP(A380,'Validation List'!$A:$O,10,0),"--")</f>
        <v>--</v>
      </c>
      <c r="C380" s="4" t="str">
        <f>IFERROR(VLOOKUP(A380,January!$A:$AS,41,0),"--")</f>
        <v>--</v>
      </c>
      <c r="D380" s="4" t="str">
        <f>IFERROR(VLOOKUP(A380,January!$A:$AS,42,0),"--")</f>
        <v>--</v>
      </c>
      <c r="E380" s="4" t="str">
        <f>IFERROR(VLOOKUP(A380,#REF!,41,0),"--")</f>
        <v>--</v>
      </c>
      <c r="F380" s="4" t="str">
        <f>IFERROR(VLOOKUP(A380,#REF!,42,0),"--")</f>
        <v>--</v>
      </c>
      <c r="G380" s="4" t="str">
        <f>IFERROR(VLOOKUP(A380,#REF!,41,0),"--")</f>
        <v>--</v>
      </c>
      <c r="H380" s="4" t="str">
        <f>IFERROR(VLOOKUP(A380,#REF!,42,0),"--")</f>
        <v>--</v>
      </c>
      <c r="I380" s="4" t="str">
        <f>IFERROR(VLOOKUP(A380,#REF!,41,0),"--")</f>
        <v>--</v>
      </c>
      <c r="J380" s="4" t="str">
        <f>IFERROR(VLOOKUP(A380,#REF!,42,0),"--")</f>
        <v>--</v>
      </c>
      <c r="K380" s="4" t="str">
        <f>IFERROR(VLOOKUP(A380,#REF!,41,0),"--")</f>
        <v>--</v>
      </c>
      <c r="L380" s="4" t="str">
        <f>IFERROR(VLOOKUP(A380,#REF!,42,0),"--")</f>
        <v>--</v>
      </c>
      <c r="M380" s="4" t="str">
        <f>IFERROR(VLOOKUP(A380,#REF!,41,0),"--")</f>
        <v>--</v>
      </c>
      <c r="N380" s="4" t="str">
        <f>IFERROR(VLOOKUP(A380,#REF!,42,0),"--")</f>
        <v>--</v>
      </c>
      <c r="O380" s="4" t="str">
        <f>IFERROR(VLOOKUP(A380,#REF!,41,0),"--")</f>
        <v>--</v>
      </c>
      <c r="P380" s="4" t="str">
        <f>IFERROR(VLOOKUP(A380,#REF!,42,0),"--")</f>
        <v>--</v>
      </c>
      <c r="Q380" s="4" t="str">
        <f>IFERROR(VLOOKUP(A380,#REF!,41,0),"--")</f>
        <v>--</v>
      </c>
      <c r="R380" s="4" t="str">
        <f>IFERROR(VLOOKUP(A380,#REF!,42,0),"--")</f>
        <v>--</v>
      </c>
      <c r="S380" s="4" t="str">
        <f>IFERROR(VLOOKUP(A380,#REF!,41,0),"--")</f>
        <v>--</v>
      </c>
      <c r="T380" s="4" t="str">
        <f>IFERROR(VLOOKUP(A380,#REF!,42,0),"--")</f>
        <v>--</v>
      </c>
      <c r="U380" s="4" t="str">
        <f>IFERROR(VLOOKUP(A380,#REF!,41,0),"--")</f>
        <v>--</v>
      </c>
      <c r="V380" s="4" t="str">
        <f>IFERROR(VLOOKUP(A380,#REF!,42,0),"--")</f>
        <v>--</v>
      </c>
      <c r="W380" s="4" t="str">
        <f>IFERROR(VLOOKUP(A380,#REF!,41,0),"--")</f>
        <v>--</v>
      </c>
      <c r="X380" s="4" t="str">
        <f>IFERROR(VLOOKUP(A380,#REF!,42,0),"--")</f>
        <v>--</v>
      </c>
      <c r="Y380" s="4" t="str">
        <f>IFERROR(VLOOKUP(A380,#REF!,41,0),"--")</f>
        <v>--</v>
      </c>
      <c r="Z380" s="4" t="str">
        <f>IFERROR(VLOOKUP(A380,#REF!,42,0),"--")</f>
        <v>--</v>
      </c>
      <c r="AA380" s="4">
        <f t="shared" si="15"/>
        <v>0</v>
      </c>
      <c r="AB380" s="4">
        <f t="shared" si="16"/>
        <v>0</v>
      </c>
      <c r="AC380" s="8" t="str">
        <f>IFERROR(VLOOKUP(A380,January!$A:$AR,44,0),"--")</f>
        <v>--</v>
      </c>
      <c r="AD380" s="8" t="str">
        <f>IFERROR(VLOOKUP(A380,#REF!,44,0),"--")</f>
        <v>--</v>
      </c>
      <c r="AE380" s="8" t="str">
        <f>IFERROR(VLOOKUP(A380,#REF!,44,0),"--")</f>
        <v>--</v>
      </c>
      <c r="AF380" s="8" t="str">
        <f>IFERROR(VLOOKUP(A380,#REF!,44,0),"--")</f>
        <v>--</v>
      </c>
      <c r="AG380" s="8" t="str">
        <f>IFERROR(VLOOKUP(A380,#REF!,44,0),"--")</f>
        <v>--</v>
      </c>
      <c r="AH380" s="8" t="str">
        <f>IFERROR(VLOOKUP(A380,#REF!,44,0),"--")</f>
        <v>--</v>
      </c>
      <c r="AI380" s="8" t="str">
        <f>IFERROR(VLOOKUP(A380,#REF!,44,0),"--")</f>
        <v>--</v>
      </c>
      <c r="AJ380" s="8" t="str">
        <f>IFERROR(VLOOKUP(A380,#REF!,44,0),"--")</f>
        <v>--</v>
      </c>
      <c r="AK380" s="8" t="str">
        <f>IFERROR(VLOOKUP(A380,#REF!,44,0),"--")</f>
        <v>--</v>
      </c>
      <c r="AL380" s="8" t="str">
        <f>IFERROR(VLOOKUP(A380,#REF!,44,0),"--")</f>
        <v>--</v>
      </c>
      <c r="AM380" s="8" t="str">
        <f>IFERROR(VLOOKUP(A380,#REF!,44,0),"--")</f>
        <v>--</v>
      </c>
      <c r="AN380" s="8" t="str">
        <f>IFERROR(VLOOKUP(A380,#REF!,44,0),"--")</f>
        <v>--</v>
      </c>
      <c r="AO380" s="8">
        <f t="shared" si="17"/>
        <v>0</v>
      </c>
    </row>
    <row r="381" spans="1:41" x14ac:dyDescent="0.2">
      <c r="A381" s="4" t="s">
        <v>388</v>
      </c>
      <c r="B381" s="4" t="str">
        <f>IFERROR(VLOOKUP(A381,'Validation List'!$A:$O,10,0),"--")</f>
        <v>--</v>
      </c>
      <c r="C381" s="4" t="str">
        <f>IFERROR(VLOOKUP(A381,January!$A:$AS,41,0),"--")</f>
        <v>--</v>
      </c>
      <c r="D381" s="4" t="str">
        <f>IFERROR(VLOOKUP(A381,January!$A:$AS,42,0),"--")</f>
        <v>--</v>
      </c>
      <c r="E381" s="4" t="str">
        <f>IFERROR(VLOOKUP(A381,#REF!,41,0),"--")</f>
        <v>--</v>
      </c>
      <c r="F381" s="4" t="str">
        <f>IFERROR(VLOOKUP(A381,#REF!,42,0),"--")</f>
        <v>--</v>
      </c>
      <c r="G381" s="4" t="str">
        <f>IFERROR(VLOOKUP(A381,#REF!,41,0),"--")</f>
        <v>--</v>
      </c>
      <c r="H381" s="4" t="str">
        <f>IFERROR(VLOOKUP(A381,#REF!,42,0),"--")</f>
        <v>--</v>
      </c>
      <c r="I381" s="4" t="str">
        <f>IFERROR(VLOOKUP(A381,#REF!,41,0),"--")</f>
        <v>--</v>
      </c>
      <c r="J381" s="4" t="str">
        <f>IFERROR(VLOOKUP(A381,#REF!,42,0),"--")</f>
        <v>--</v>
      </c>
      <c r="K381" s="4" t="str">
        <f>IFERROR(VLOOKUP(A381,#REF!,41,0),"--")</f>
        <v>--</v>
      </c>
      <c r="L381" s="4" t="str">
        <f>IFERROR(VLOOKUP(A381,#REF!,42,0),"--")</f>
        <v>--</v>
      </c>
      <c r="M381" s="4" t="str">
        <f>IFERROR(VLOOKUP(A381,#REF!,41,0),"--")</f>
        <v>--</v>
      </c>
      <c r="N381" s="4" t="str">
        <f>IFERROR(VLOOKUP(A381,#REF!,42,0),"--")</f>
        <v>--</v>
      </c>
      <c r="O381" s="4" t="str">
        <f>IFERROR(VLOOKUP(A381,#REF!,41,0),"--")</f>
        <v>--</v>
      </c>
      <c r="P381" s="4" t="str">
        <f>IFERROR(VLOOKUP(A381,#REF!,42,0),"--")</f>
        <v>--</v>
      </c>
      <c r="Q381" s="4" t="str">
        <f>IFERROR(VLOOKUP(A381,#REF!,41,0),"--")</f>
        <v>--</v>
      </c>
      <c r="R381" s="4" t="str">
        <f>IFERROR(VLOOKUP(A381,#REF!,42,0),"--")</f>
        <v>--</v>
      </c>
      <c r="S381" s="4" t="str">
        <f>IFERROR(VLOOKUP(A381,#REF!,41,0),"--")</f>
        <v>--</v>
      </c>
      <c r="T381" s="4" t="str">
        <f>IFERROR(VLOOKUP(A381,#REF!,42,0),"--")</f>
        <v>--</v>
      </c>
      <c r="U381" s="4" t="str">
        <f>IFERROR(VLOOKUP(A381,#REF!,41,0),"--")</f>
        <v>--</v>
      </c>
      <c r="V381" s="4" t="str">
        <f>IFERROR(VLOOKUP(A381,#REF!,42,0),"--")</f>
        <v>--</v>
      </c>
      <c r="W381" s="4" t="str">
        <f>IFERROR(VLOOKUP(A381,#REF!,41,0),"--")</f>
        <v>--</v>
      </c>
      <c r="X381" s="4" t="str">
        <f>IFERROR(VLOOKUP(A381,#REF!,42,0),"--")</f>
        <v>--</v>
      </c>
      <c r="Y381" s="4" t="str">
        <f>IFERROR(VLOOKUP(A381,#REF!,41,0),"--")</f>
        <v>--</v>
      </c>
      <c r="Z381" s="4" t="str">
        <f>IFERROR(VLOOKUP(A381,#REF!,42,0),"--")</f>
        <v>--</v>
      </c>
      <c r="AA381" s="4">
        <f t="shared" si="15"/>
        <v>0</v>
      </c>
      <c r="AB381" s="4">
        <f t="shared" si="16"/>
        <v>0</v>
      </c>
      <c r="AC381" s="8" t="str">
        <f>IFERROR(VLOOKUP(A381,January!$A:$AR,44,0),"--")</f>
        <v>--</v>
      </c>
      <c r="AD381" s="8" t="str">
        <f>IFERROR(VLOOKUP(A381,#REF!,44,0),"--")</f>
        <v>--</v>
      </c>
      <c r="AE381" s="8" t="str">
        <f>IFERROR(VLOOKUP(A381,#REF!,44,0),"--")</f>
        <v>--</v>
      </c>
      <c r="AF381" s="8" t="str">
        <f>IFERROR(VLOOKUP(A381,#REF!,44,0),"--")</f>
        <v>--</v>
      </c>
      <c r="AG381" s="8" t="str">
        <f>IFERROR(VLOOKUP(A381,#REF!,44,0),"--")</f>
        <v>--</v>
      </c>
      <c r="AH381" s="8" t="str">
        <f>IFERROR(VLOOKUP(A381,#REF!,44,0),"--")</f>
        <v>--</v>
      </c>
      <c r="AI381" s="8" t="str">
        <f>IFERROR(VLOOKUP(A381,#REF!,44,0),"--")</f>
        <v>--</v>
      </c>
      <c r="AJ381" s="8" t="str">
        <f>IFERROR(VLOOKUP(A381,#REF!,44,0),"--")</f>
        <v>--</v>
      </c>
      <c r="AK381" s="8" t="str">
        <f>IFERROR(VLOOKUP(A381,#REF!,44,0),"--")</f>
        <v>--</v>
      </c>
      <c r="AL381" s="8" t="str">
        <f>IFERROR(VLOOKUP(A381,#REF!,44,0),"--")</f>
        <v>--</v>
      </c>
      <c r="AM381" s="8" t="str">
        <f>IFERROR(VLOOKUP(A381,#REF!,44,0),"--")</f>
        <v>--</v>
      </c>
      <c r="AN381" s="8" t="str">
        <f>IFERROR(VLOOKUP(A381,#REF!,44,0),"--")</f>
        <v>--</v>
      </c>
      <c r="AO381" s="8">
        <f t="shared" si="17"/>
        <v>0</v>
      </c>
    </row>
    <row r="382" spans="1:41" x14ac:dyDescent="0.2">
      <c r="A382" s="4" t="s">
        <v>389</v>
      </c>
      <c r="B382" s="4" t="str">
        <f>IFERROR(VLOOKUP(A382,'Validation List'!$A:$O,10,0),"--")</f>
        <v>--</v>
      </c>
      <c r="C382" s="4" t="str">
        <f>IFERROR(VLOOKUP(A382,January!$A:$AS,41,0),"--")</f>
        <v>--</v>
      </c>
      <c r="D382" s="4" t="str">
        <f>IFERROR(VLOOKUP(A382,January!$A:$AS,42,0),"--")</f>
        <v>--</v>
      </c>
      <c r="E382" s="4" t="str">
        <f>IFERROR(VLOOKUP(A382,#REF!,41,0),"--")</f>
        <v>--</v>
      </c>
      <c r="F382" s="4" t="str">
        <f>IFERROR(VLOOKUP(A382,#REF!,42,0),"--")</f>
        <v>--</v>
      </c>
      <c r="G382" s="4" t="str">
        <f>IFERROR(VLOOKUP(A382,#REF!,41,0),"--")</f>
        <v>--</v>
      </c>
      <c r="H382" s="4" t="str">
        <f>IFERROR(VLOOKUP(A382,#REF!,42,0),"--")</f>
        <v>--</v>
      </c>
      <c r="I382" s="4" t="str">
        <f>IFERROR(VLOOKUP(A382,#REF!,41,0),"--")</f>
        <v>--</v>
      </c>
      <c r="J382" s="4" t="str">
        <f>IFERROR(VLOOKUP(A382,#REF!,42,0),"--")</f>
        <v>--</v>
      </c>
      <c r="K382" s="4" t="str">
        <f>IFERROR(VLOOKUP(A382,#REF!,41,0),"--")</f>
        <v>--</v>
      </c>
      <c r="L382" s="4" t="str">
        <f>IFERROR(VLOOKUP(A382,#REF!,42,0),"--")</f>
        <v>--</v>
      </c>
      <c r="M382" s="4" t="str">
        <f>IFERROR(VLOOKUP(A382,#REF!,41,0),"--")</f>
        <v>--</v>
      </c>
      <c r="N382" s="4" t="str">
        <f>IFERROR(VLOOKUP(A382,#REF!,42,0),"--")</f>
        <v>--</v>
      </c>
      <c r="O382" s="4" t="str">
        <f>IFERROR(VLOOKUP(A382,#REF!,41,0),"--")</f>
        <v>--</v>
      </c>
      <c r="P382" s="4" t="str">
        <f>IFERROR(VLOOKUP(A382,#REF!,42,0),"--")</f>
        <v>--</v>
      </c>
      <c r="Q382" s="4" t="str">
        <f>IFERROR(VLOOKUP(A382,#REF!,41,0),"--")</f>
        <v>--</v>
      </c>
      <c r="R382" s="4" t="str">
        <f>IFERROR(VLOOKUP(A382,#REF!,42,0),"--")</f>
        <v>--</v>
      </c>
      <c r="S382" s="4" t="str">
        <f>IFERROR(VLOOKUP(A382,#REF!,41,0),"--")</f>
        <v>--</v>
      </c>
      <c r="T382" s="4" t="str">
        <f>IFERROR(VLOOKUP(A382,#REF!,42,0),"--")</f>
        <v>--</v>
      </c>
      <c r="U382" s="4" t="str">
        <f>IFERROR(VLOOKUP(A382,#REF!,41,0),"--")</f>
        <v>--</v>
      </c>
      <c r="V382" s="4" t="str">
        <f>IFERROR(VLOOKUP(A382,#REF!,42,0),"--")</f>
        <v>--</v>
      </c>
      <c r="W382" s="4" t="str">
        <f>IFERROR(VLOOKUP(A382,#REF!,41,0),"--")</f>
        <v>--</v>
      </c>
      <c r="X382" s="4" t="str">
        <f>IFERROR(VLOOKUP(A382,#REF!,42,0),"--")</f>
        <v>--</v>
      </c>
      <c r="Y382" s="4" t="str">
        <f>IFERROR(VLOOKUP(A382,#REF!,41,0),"--")</f>
        <v>--</v>
      </c>
      <c r="Z382" s="4" t="str">
        <f>IFERROR(VLOOKUP(A382,#REF!,42,0),"--")</f>
        <v>--</v>
      </c>
      <c r="AA382" s="4">
        <f t="shared" si="15"/>
        <v>0</v>
      </c>
      <c r="AB382" s="4">
        <f t="shared" si="16"/>
        <v>0</v>
      </c>
      <c r="AC382" s="8" t="str">
        <f>IFERROR(VLOOKUP(A382,January!$A:$AR,44,0),"--")</f>
        <v>--</v>
      </c>
      <c r="AD382" s="8" t="str">
        <f>IFERROR(VLOOKUP(A382,#REF!,44,0),"--")</f>
        <v>--</v>
      </c>
      <c r="AE382" s="8" t="str">
        <f>IFERROR(VLOOKUP(A382,#REF!,44,0),"--")</f>
        <v>--</v>
      </c>
      <c r="AF382" s="8" t="str">
        <f>IFERROR(VLOOKUP(A382,#REF!,44,0),"--")</f>
        <v>--</v>
      </c>
      <c r="AG382" s="8" t="str">
        <f>IFERROR(VLOOKUP(A382,#REF!,44,0),"--")</f>
        <v>--</v>
      </c>
      <c r="AH382" s="8" t="str">
        <f>IFERROR(VLOOKUP(A382,#REF!,44,0),"--")</f>
        <v>--</v>
      </c>
      <c r="AI382" s="8" t="str">
        <f>IFERROR(VLOOKUP(A382,#REF!,44,0),"--")</f>
        <v>--</v>
      </c>
      <c r="AJ382" s="8" t="str">
        <f>IFERROR(VLOOKUP(A382,#REF!,44,0),"--")</f>
        <v>--</v>
      </c>
      <c r="AK382" s="8" t="str">
        <f>IFERROR(VLOOKUP(A382,#REF!,44,0),"--")</f>
        <v>--</v>
      </c>
      <c r="AL382" s="8" t="str">
        <f>IFERROR(VLOOKUP(A382,#REF!,44,0),"--")</f>
        <v>--</v>
      </c>
      <c r="AM382" s="8" t="str">
        <f>IFERROR(VLOOKUP(A382,#REF!,44,0),"--")</f>
        <v>--</v>
      </c>
      <c r="AN382" s="8" t="str">
        <f>IFERROR(VLOOKUP(A382,#REF!,44,0),"--")</f>
        <v>--</v>
      </c>
      <c r="AO382" s="8">
        <f t="shared" si="17"/>
        <v>0</v>
      </c>
    </row>
    <row r="383" spans="1:41" x14ac:dyDescent="0.2">
      <c r="A383" s="4" t="s">
        <v>390</v>
      </c>
      <c r="B383" s="4" t="str">
        <f>IFERROR(VLOOKUP(A383,'Validation List'!$A:$O,10,0),"--")</f>
        <v>--</v>
      </c>
      <c r="C383" s="4" t="str">
        <f>IFERROR(VLOOKUP(A383,January!$A:$AS,41,0),"--")</f>
        <v>--</v>
      </c>
      <c r="D383" s="4" t="str">
        <f>IFERROR(VLOOKUP(A383,January!$A:$AS,42,0),"--")</f>
        <v>--</v>
      </c>
      <c r="E383" s="4" t="str">
        <f>IFERROR(VLOOKUP(A383,#REF!,41,0),"--")</f>
        <v>--</v>
      </c>
      <c r="F383" s="4" t="str">
        <f>IFERROR(VLOOKUP(A383,#REF!,42,0),"--")</f>
        <v>--</v>
      </c>
      <c r="G383" s="4" t="str">
        <f>IFERROR(VLOOKUP(A383,#REF!,41,0),"--")</f>
        <v>--</v>
      </c>
      <c r="H383" s="4" t="str">
        <f>IFERROR(VLOOKUP(A383,#REF!,42,0),"--")</f>
        <v>--</v>
      </c>
      <c r="I383" s="4" t="str">
        <f>IFERROR(VLOOKUP(A383,#REF!,41,0),"--")</f>
        <v>--</v>
      </c>
      <c r="J383" s="4" t="str">
        <f>IFERROR(VLOOKUP(A383,#REF!,42,0),"--")</f>
        <v>--</v>
      </c>
      <c r="K383" s="4" t="str">
        <f>IFERROR(VLOOKUP(A383,#REF!,41,0),"--")</f>
        <v>--</v>
      </c>
      <c r="L383" s="4" t="str">
        <f>IFERROR(VLOOKUP(A383,#REF!,42,0),"--")</f>
        <v>--</v>
      </c>
      <c r="M383" s="4" t="str">
        <f>IFERROR(VLOOKUP(A383,#REF!,41,0),"--")</f>
        <v>--</v>
      </c>
      <c r="N383" s="4" t="str">
        <f>IFERROR(VLOOKUP(A383,#REF!,42,0),"--")</f>
        <v>--</v>
      </c>
      <c r="O383" s="4" t="str">
        <f>IFERROR(VLOOKUP(A383,#REF!,41,0),"--")</f>
        <v>--</v>
      </c>
      <c r="P383" s="4" t="str">
        <f>IFERROR(VLOOKUP(A383,#REF!,42,0),"--")</f>
        <v>--</v>
      </c>
      <c r="Q383" s="4" t="str">
        <f>IFERROR(VLOOKUP(A383,#REF!,41,0),"--")</f>
        <v>--</v>
      </c>
      <c r="R383" s="4" t="str">
        <f>IFERROR(VLOOKUP(A383,#REF!,42,0),"--")</f>
        <v>--</v>
      </c>
      <c r="S383" s="4" t="str">
        <f>IFERROR(VLOOKUP(A383,#REF!,41,0),"--")</f>
        <v>--</v>
      </c>
      <c r="T383" s="4" t="str">
        <f>IFERROR(VLOOKUP(A383,#REF!,42,0),"--")</f>
        <v>--</v>
      </c>
      <c r="U383" s="4" t="str">
        <f>IFERROR(VLOOKUP(A383,#REF!,41,0),"--")</f>
        <v>--</v>
      </c>
      <c r="V383" s="4" t="str">
        <f>IFERROR(VLOOKUP(A383,#REF!,42,0),"--")</f>
        <v>--</v>
      </c>
      <c r="W383" s="4" t="str">
        <f>IFERROR(VLOOKUP(A383,#REF!,41,0),"--")</f>
        <v>--</v>
      </c>
      <c r="X383" s="4" t="str">
        <f>IFERROR(VLOOKUP(A383,#REF!,42,0),"--")</f>
        <v>--</v>
      </c>
      <c r="Y383" s="4" t="str">
        <f>IFERROR(VLOOKUP(A383,#REF!,41,0),"--")</f>
        <v>--</v>
      </c>
      <c r="Z383" s="4" t="str">
        <f>IFERROR(VLOOKUP(A383,#REF!,42,0),"--")</f>
        <v>--</v>
      </c>
      <c r="AA383" s="4">
        <f t="shared" si="15"/>
        <v>0</v>
      </c>
      <c r="AB383" s="4">
        <f t="shared" si="16"/>
        <v>0</v>
      </c>
      <c r="AC383" s="8" t="str">
        <f>IFERROR(VLOOKUP(A383,January!$A:$AR,44,0),"--")</f>
        <v>--</v>
      </c>
      <c r="AD383" s="8" t="str">
        <f>IFERROR(VLOOKUP(A383,#REF!,44,0),"--")</f>
        <v>--</v>
      </c>
      <c r="AE383" s="8" t="str">
        <f>IFERROR(VLOOKUP(A383,#REF!,44,0),"--")</f>
        <v>--</v>
      </c>
      <c r="AF383" s="8" t="str">
        <f>IFERROR(VLOOKUP(A383,#REF!,44,0),"--")</f>
        <v>--</v>
      </c>
      <c r="AG383" s="8" t="str">
        <f>IFERROR(VLOOKUP(A383,#REF!,44,0),"--")</f>
        <v>--</v>
      </c>
      <c r="AH383" s="8" t="str">
        <f>IFERROR(VLOOKUP(A383,#REF!,44,0),"--")</f>
        <v>--</v>
      </c>
      <c r="AI383" s="8" t="str">
        <f>IFERROR(VLOOKUP(A383,#REF!,44,0),"--")</f>
        <v>--</v>
      </c>
      <c r="AJ383" s="8" t="str">
        <f>IFERROR(VLOOKUP(A383,#REF!,44,0),"--")</f>
        <v>--</v>
      </c>
      <c r="AK383" s="8" t="str">
        <f>IFERROR(VLOOKUP(A383,#REF!,44,0),"--")</f>
        <v>--</v>
      </c>
      <c r="AL383" s="8" t="str">
        <f>IFERROR(VLOOKUP(A383,#REF!,44,0),"--")</f>
        <v>--</v>
      </c>
      <c r="AM383" s="8" t="str">
        <f>IFERROR(VLOOKUP(A383,#REF!,44,0),"--")</f>
        <v>--</v>
      </c>
      <c r="AN383" s="8" t="str">
        <f>IFERROR(VLOOKUP(A383,#REF!,44,0),"--")</f>
        <v>--</v>
      </c>
      <c r="AO383" s="8">
        <f t="shared" si="17"/>
        <v>0</v>
      </c>
    </row>
    <row r="384" spans="1:41" x14ac:dyDescent="0.2">
      <c r="A384" s="4" t="s">
        <v>391</v>
      </c>
      <c r="B384" s="4" t="str">
        <f>IFERROR(VLOOKUP(A384,'Validation List'!$A:$O,10,0),"--")</f>
        <v>--</v>
      </c>
      <c r="C384" s="4" t="str">
        <f>IFERROR(VLOOKUP(A384,January!$A:$AS,41,0),"--")</f>
        <v>--</v>
      </c>
      <c r="D384" s="4" t="str">
        <f>IFERROR(VLOOKUP(A384,January!$A:$AS,42,0),"--")</f>
        <v>--</v>
      </c>
      <c r="E384" s="4" t="str">
        <f>IFERROR(VLOOKUP(A384,#REF!,41,0),"--")</f>
        <v>--</v>
      </c>
      <c r="F384" s="4" t="str">
        <f>IFERROR(VLOOKUP(A384,#REF!,42,0),"--")</f>
        <v>--</v>
      </c>
      <c r="G384" s="4" t="str">
        <f>IFERROR(VLOOKUP(A384,#REF!,41,0),"--")</f>
        <v>--</v>
      </c>
      <c r="H384" s="4" t="str">
        <f>IFERROR(VLOOKUP(A384,#REF!,42,0),"--")</f>
        <v>--</v>
      </c>
      <c r="I384" s="4" t="str">
        <f>IFERROR(VLOOKUP(A384,#REF!,41,0),"--")</f>
        <v>--</v>
      </c>
      <c r="J384" s="4" t="str">
        <f>IFERROR(VLOOKUP(A384,#REF!,42,0),"--")</f>
        <v>--</v>
      </c>
      <c r="K384" s="4" t="str">
        <f>IFERROR(VLOOKUP(A384,#REF!,41,0),"--")</f>
        <v>--</v>
      </c>
      <c r="L384" s="4" t="str">
        <f>IFERROR(VLOOKUP(A384,#REF!,42,0),"--")</f>
        <v>--</v>
      </c>
      <c r="M384" s="4" t="str">
        <f>IFERROR(VLOOKUP(A384,#REF!,41,0),"--")</f>
        <v>--</v>
      </c>
      <c r="N384" s="4" t="str">
        <f>IFERROR(VLOOKUP(A384,#REF!,42,0),"--")</f>
        <v>--</v>
      </c>
      <c r="O384" s="4" t="str">
        <f>IFERROR(VLOOKUP(A384,#REF!,41,0),"--")</f>
        <v>--</v>
      </c>
      <c r="P384" s="4" t="str">
        <f>IFERROR(VLOOKUP(A384,#REF!,42,0),"--")</f>
        <v>--</v>
      </c>
      <c r="Q384" s="4" t="str">
        <f>IFERROR(VLOOKUP(A384,#REF!,41,0),"--")</f>
        <v>--</v>
      </c>
      <c r="R384" s="4" t="str">
        <f>IFERROR(VLOOKUP(A384,#REF!,42,0),"--")</f>
        <v>--</v>
      </c>
      <c r="S384" s="4" t="str">
        <f>IFERROR(VLOOKUP(A384,#REF!,41,0),"--")</f>
        <v>--</v>
      </c>
      <c r="T384" s="4" t="str">
        <f>IFERROR(VLOOKUP(A384,#REF!,42,0),"--")</f>
        <v>--</v>
      </c>
      <c r="U384" s="4" t="str">
        <f>IFERROR(VLOOKUP(A384,#REF!,41,0),"--")</f>
        <v>--</v>
      </c>
      <c r="V384" s="4" t="str">
        <f>IFERROR(VLOOKUP(A384,#REF!,42,0),"--")</f>
        <v>--</v>
      </c>
      <c r="W384" s="4" t="str">
        <f>IFERROR(VLOOKUP(A384,#REF!,41,0),"--")</f>
        <v>--</v>
      </c>
      <c r="X384" s="4" t="str">
        <f>IFERROR(VLOOKUP(A384,#REF!,42,0),"--")</f>
        <v>--</v>
      </c>
      <c r="Y384" s="4" t="str">
        <f>IFERROR(VLOOKUP(A384,#REF!,41,0),"--")</f>
        <v>--</v>
      </c>
      <c r="Z384" s="4" t="str">
        <f>IFERROR(VLOOKUP(A384,#REF!,42,0),"--")</f>
        <v>--</v>
      </c>
      <c r="AA384" s="4">
        <f t="shared" si="15"/>
        <v>0</v>
      </c>
      <c r="AB384" s="4">
        <f t="shared" si="16"/>
        <v>0</v>
      </c>
      <c r="AC384" s="8" t="str">
        <f>IFERROR(VLOOKUP(A384,January!$A:$AR,44,0),"--")</f>
        <v>--</v>
      </c>
      <c r="AD384" s="8" t="str">
        <f>IFERROR(VLOOKUP(A384,#REF!,44,0),"--")</f>
        <v>--</v>
      </c>
      <c r="AE384" s="8" t="str">
        <f>IFERROR(VLOOKUP(A384,#REF!,44,0),"--")</f>
        <v>--</v>
      </c>
      <c r="AF384" s="8" t="str">
        <f>IFERROR(VLOOKUP(A384,#REF!,44,0),"--")</f>
        <v>--</v>
      </c>
      <c r="AG384" s="8" t="str">
        <f>IFERROR(VLOOKUP(A384,#REF!,44,0),"--")</f>
        <v>--</v>
      </c>
      <c r="AH384" s="8" t="str">
        <f>IFERROR(VLOOKUP(A384,#REF!,44,0),"--")</f>
        <v>--</v>
      </c>
      <c r="AI384" s="8" t="str">
        <f>IFERROR(VLOOKUP(A384,#REF!,44,0),"--")</f>
        <v>--</v>
      </c>
      <c r="AJ384" s="8" t="str">
        <f>IFERROR(VLOOKUP(A384,#REF!,44,0),"--")</f>
        <v>--</v>
      </c>
      <c r="AK384" s="8" t="str">
        <f>IFERROR(VLOOKUP(A384,#REF!,44,0),"--")</f>
        <v>--</v>
      </c>
      <c r="AL384" s="8" t="str">
        <f>IFERROR(VLOOKUP(A384,#REF!,44,0),"--")</f>
        <v>--</v>
      </c>
      <c r="AM384" s="8" t="str">
        <f>IFERROR(VLOOKUP(A384,#REF!,44,0),"--")</f>
        <v>--</v>
      </c>
      <c r="AN384" s="8" t="str">
        <f>IFERROR(VLOOKUP(A384,#REF!,44,0),"--")</f>
        <v>--</v>
      </c>
      <c r="AO384" s="8">
        <f t="shared" si="17"/>
        <v>0</v>
      </c>
    </row>
    <row r="385" spans="1:41" x14ac:dyDescent="0.2">
      <c r="A385" s="4" t="s">
        <v>392</v>
      </c>
      <c r="B385" s="4" t="str">
        <f>IFERROR(VLOOKUP(A385,'Validation List'!$A:$O,10,0),"--")</f>
        <v>--</v>
      </c>
      <c r="C385" s="4" t="str">
        <f>IFERROR(VLOOKUP(A385,January!$A:$AS,41,0),"--")</f>
        <v>--</v>
      </c>
      <c r="D385" s="4" t="str">
        <f>IFERROR(VLOOKUP(A385,January!$A:$AS,42,0),"--")</f>
        <v>--</v>
      </c>
      <c r="E385" s="4" t="str">
        <f>IFERROR(VLOOKUP(A385,#REF!,41,0),"--")</f>
        <v>--</v>
      </c>
      <c r="F385" s="4" t="str">
        <f>IFERROR(VLOOKUP(A385,#REF!,42,0),"--")</f>
        <v>--</v>
      </c>
      <c r="G385" s="4" t="str">
        <f>IFERROR(VLOOKUP(A385,#REF!,41,0),"--")</f>
        <v>--</v>
      </c>
      <c r="H385" s="4" t="str">
        <f>IFERROR(VLOOKUP(A385,#REF!,42,0),"--")</f>
        <v>--</v>
      </c>
      <c r="I385" s="4" t="str">
        <f>IFERROR(VLOOKUP(A385,#REF!,41,0),"--")</f>
        <v>--</v>
      </c>
      <c r="J385" s="4" t="str">
        <f>IFERROR(VLOOKUP(A385,#REF!,42,0),"--")</f>
        <v>--</v>
      </c>
      <c r="K385" s="4" t="str">
        <f>IFERROR(VLOOKUP(A385,#REF!,41,0),"--")</f>
        <v>--</v>
      </c>
      <c r="L385" s="4" t="str">
        <f>IFERROR(VLOOKUP(A385,#REF!,42,0),"--")</f>
        <v>--</v>
      </c>
      <c r="M385" s="4" t="str">
        <f>IFERROR(VLOOKUP(A385,#REF!,41,0),"--")</f>
        <v>--</v>
      </c>
      <c r="N385" s="4" t="str">
        <f>IFERROR(VLOOKUP(A385,#REF!,42,0),"--")</f>
        <v>--</v>
      </c>
      <c r="O385" s="4" t="str">
        <f>IFERROR(VLOOKUP(A385,#REF!,41,0),"--")</f>
        <v>--</v>
      </c>
      <c r="P385" s="4" t="str">
        <f>IFERROR(VLOOKUP(A385,#REF!,42,0),"--")</f>
        <v>--</v>
      </c>
      <c r="Q385" s="4" t="str">
        <f>IFERROR(VLOOKUP(A385,#REF!,41,0),"--")</f>
        <v>--</v>
      </c>
      <c r="R385" s="4" t="str">
        <f>IFERROR(VLOOKUP(A385,#REF!,42,0),"--")</f>
        <v>--</v>
      </c>
      <c r="S385" s="4" t="str">
        <f>IFERROR(VLOOKUP(A385,#REF!,41,0),"--")</f>
        <v>--</v>
      </c>
      <c r="T385" s="4" t="str">
        <f>IFERROR(VLOOKUP(A385,#REF!,42,0),"--")</f>
        <v>--</v>
      </c>
      <c r="U385" s="4" t="str">
        <f>IFERROR(VLOOKUP(A385,#REF!,41,0),"--")</f>
        <v>--</v>
      </c>
      <c r="V385" s="4" t="str">
        <f>IFERROR(VLOOKUP(A385,#REF!,42,0),"--")</f>
        <v>--</v>
      </c>
      <c r="W385" s="4" t="str">
        <f>IFERROR(VLOOKUP(A385,#REF!,41,0),"--")</f>
        <v>--</v>
      </c>
      <c r="X385" s="4" t="str">
        <f>IFERROR(VLOOKUP(A385,#REF!,42,0),"--")</f>
        <v>--</v>
      </c>
      <c r="Y385" s="4" t="str">
        <f>IFERROR(VLOOKUP(A385,#REF!,41,0),"--")</f>
        <v>--</v>
      </c>
      <c r="Z385" s="4" t="str">
        <f>IFERROR(VLOOKUP(A385,#REF!,42,0),"--")</f>
        <v>--</v>
      </c>
      <c r="AA385" s="4">
        <f t="shared" si="15"/>
        <v>0</v>
      </c>
      <c r="AB385" s="4">
        <f t="shared" si="16"/>
        <v>0</v>
      </c>
      <c r="AC385" s="8" t="str">
        <f>IFERROR(VLOOKUP(A385,January!$A:$AR,44,0),"--")</f>
        <v>--</v>
      </c>
      <c r="AD385" s="8" t="str">
        <f>IFERROR(VLOOKUP(A385,#REF!,44,0),"--")</f>
        <v>--</v>
      </c>
      <c r="AE385" s="8" t="str">
        <f>IFERROR(VLOOKUP(A385,#REF!,44,0),"--")</f>
        <v>--</v>
      </c>
      <c r="AF385" s="8" t="str">
        <f>IFERROR(VLOOKUP(A385,#REF!,44,0),"--")</f>
        <v>--</v>
      </c>
      <c r="AG385" s="8" t="str">
        <f>IFERROR(VLOOKUP(A385,#REF!,44,0),"--")</f>
        <v>--</v>
      </c>
      <c r="AH385" s="8" t="str">
        <f>IFERROR(VLOOKUP(A385,#REF!,44,0),"--")</f>
        <v>--</v>
      </c>
      <c r="AI385" s="8" t="str">
        <f>IFERROR(VLOOKUP(A385,#REF!,44,0),"--")</f>
        <v>--</v>
      </c>
      <c r="AJ385" s="8" t="str">
        <f>IFERROR(VLOOKUP(A385,#REF!,44,0),"--")</f>
        <v>--</v>
      </c>
      <c r="AK385" s="8" t="str">
        <f>IFERROR(VLOOKUP(A385,#REF!,44,0),"--")</f>
        <v>--</v>
      </c>
      <c r="AL385" s="8" t="str">
        <f>IFERROR(VLOOKUP(A385,#REF!,44,0),"--")</f>
        <v>--</v>
      </c>
      <c r="AM385" s="8" t="str">
        <f>IFERROR(VLOOKUP(A385,#REF!,44,0),"--")</f>
        <v>--</v>
      </c>
      <c r="AN385" s="8" t="str">
        <f>IFERROR(VLOOKUP(A385,#REF!,44,0),"--")</f>
        <v>--</v>
      </c>
      <c r="AO385" s="8">
        <f t="shared" si="17"/>
        <v>0</v>
      </c>
    </row>
    <row r="386" spans="1:41" x14ac:dyDescent="0.2">
      <c r="A386" s="4" t="s">
        <v>393</v>
      </c>
      <c r="B386" s="4" t="str">
        <f>IFERROR(VLOOKUP(A386,'Validation List'!$A:$O,10,0),"--")</f>
        <v>--</v>
      </c>
      <c r="C386" s="4" t="str">
        <f>IFERROR(VLOOKUP(A386,January!$A:$AS,41,0),"--")</f>
        <v>--</v>
      </c>
      <c r="D386" s="4" t="str">
        <f>IFERROR(VLOOKUP(A386,January!$A:$AS,42,0),"--")</f>
        <v>--</v>
      </c>
      <c r="E386" s="4" t="str">
        <f>IFERROR(VLOOKUP(A386,#REF!,41,0),"--")</f>
        <v>--</v>
      </c>
      <c r="F386" s="4" t="str">
        <f>IFERROR(VLOOKUP(A386,#REF!,42,0),"--")</f>
        <v>--</v>
      </c>
      <c r="G386" s="4" t="str">
        <f>IFERROR(VLOOKUP(A386,#REF!,41,0),"--")</f>
        <v>--</v>
      </c>
      <c r="H386" s="4" t="str">
        <f>IFERROR(VLOOKUP(A386,#REF!,42,0),"--")</f>
        <v>--</v>
      </c>
      <c r="I386" s="4" t="str">
        <f>IFERROR(VLOOKUP(A386,#REF!,41,0),"--")</f>
        <v>--</v>
      </c>
      <c r="J386" s="4" t="str">
        <f>IFERROR(VLOOKUP(A386,#REF!,42,0),"--")</f>
        <v>--</v>
      </c>
      <c r="K386" s="4" t="str">
        <f>IFERROR(VLOOKUP(A386,#REF!,41,0),"--")</f>
        <v>--</v>
      </c>
      <c r="L386" s="4" t="str">
        <f>IFERROR(VLOOKUP(A386,#REF!,42,0),"--")</f>
        <v>--</v>
      </c>
      <c r="M386" s="4" t="str">
        <f>IFERROR(VLOOKUP(A386,#REF!,41,0),"--")</f>
        <v>--</v>
      </c>
      <c r="N386" s="4" t="str">
        <f>IFERROR(VLOOKUP(A386,#REF!,42,0),"--")</f>
        <v>--</v>
      </c>
      <c r="O386" s="4" t="str">
        <f>IFERROR(VLOOKUP(A386,#REF!,41,0),"--")</f>
        <v>--</v>
      </c>
      <c r="P386" s="4" t="str">
        <f>IFERROR(VLOOKUP(A386,#REF!,42,0),"--")</f>
        <v>--</v>
      </c>
      <c r="Q386" s="4" t="str">
        <f>IFERROR(VLOOKUP(A386,#REF!,41,0),"--")</f>
        <v>--</v>
      </c>
      <c r="R386" s="4" t="str">
        <f>IFERROR(VLOOKUP(A386,#REF!,42,0),"--")</f>
        <v>--</v>
      </c>
      <c r="S386" s="4" t="str">
        <f>IFERROR(VLOOKUP(A386,#REF!,41,0),"--")</f>
        <v>--</v>
      </c>
      <c r="T386" s="4" t="str">
        <f>IFERROR(VLOOKUP(A386,#REF!,42,0),"--")</f>
        <v>--</v>
      </c>
      <c r="U386" s="4" t="str">
        <f>IFERROR(VLOOKUP(A386,#REF!,41,0),"--")</f>
        <v>--</v>
      </c>
      <c r="V386" s="4" t="str">
        <f>IFERROR(VLOOKUP(A386,#REF!,42,0),"--")</f>
        <v>--</v>
      </c>
      <c r="W386" s="4" t="str">
        <f>IFERROR(VLOOKUP(A386,#REF!,41,0),"--")</f>
        <v>--</v>
      </c>
      <c r="X386" s="4" t="str">
        <f>IFERROR(VLOOKUP(A386,#REF!,42,0),"--")</f>
        <v>--</v>
      </c>
      <c r="Y386" s="4" t="str">
        <f>IFERROR(VLOOKUP(A386,#REF!,41,0),"--")</f>
        <v>--</v>
      </c>
      <c r="Z386" s="4" t="str">
        <f>IFERROR(VLOOKUP(A386,#REF!,42,0),"--")</f>
        <v>--</v>
      </c>
      <c r="AA386" s="4">
        <f t="shared" si="15"/>
        <v>0</v>
      </c>
      <c r="AB386" s="4">
        <f t="shared" si="16"/>
        <v>0</v>
      </c>
      <c r="AC386" s="8" t="str">
        <f>IFERROR(VLOOKUP(A386,January!$A:$AR,44,0),"--")</f>
        <v>--</v>
      </c>
      <c r="AD386" s="8" t="str">
        <f>IFERROR(VLOOKUP(A386,#REF!,44,0),"--")</f>
        <v>--</v>
      </c>
      <c r="AE386" s="8" t="str">
        <f>IFERROR(VLOOKUP(A386,#REF!,44,0),"--")</f>
        <v>--</v>
      </c>
      <c r="AF386" s="8" t="str">
        <f>IFERROR(VLOOKUP(A386,#REF!,44,0),"--")</f>
        <v>--</v>
      </c>
      <c r="AG386" s="8" t="str">
        <f>IFERROR(VLOOKUP(A386,#REF!,44,0),"--")</f>
        <v>--</v>
      </c>
      <c r="AH386" s="8" t="str">
        <f>IFERROR(VLOOKUP(A386,#REF!,44,0),"--")</f>
        <v>--</v>
      </c>
      <c r="AI386" s="8" t="str">
        <f>IFERROR(VLOOKUP(A386,#REF!,44,0),"--")</f>
        <v>--</v>
      </c>
      <c r="AJ386" s="8" t="str">
        <f>IFERROR(VLOOKUP(A386,#REF!,44,0),"--")</f>
        <v>--</v>
      </c>
      <c r="AK386" s="8" t="str">
        <f>IFERROR(VLOOKUP(A386,#REF!,44,0),"--")</f>
        <v>--</v>
      </c>
      <c r="AL386" s="8" t="str">
        <f>IFERROR(VLOOKUP(A386,#REF!,44,0),"--")</f>
        <v>--</v>
      </c>
      <c r="AM386" s="8" t="str">
        <f>IFERROR(VLOOKUP(A386,#REF!,44,0),"--")</f>
        <v>--</v>
      </c>
      <c r="AN386" s="8" t="str">
        <f>IFERROR(VLOOKUP(A386,#REF!,44,0),"--")</f>
        <v>--</v>
      </c>
      <c r="AO386" s="8">
        <f t="shared" si="17"/>
        <v>0</v>
      </c>
    </row>
    <row r="387" spans="1:41" x14ac:dyDescent="0.2">
      <c r="A387" s="4" t="s">
        <v>394</v>
      </c>
      <c r="B387" s="4" t="str">
        <f>IFERROR(VLOOKUP(A387,'Validation List'!$A:$O,10,0),"--")</f>
        <v>--</v>
      </c>
      <c r="C387" s="4" t="str">
        <f>IFERROR(VLOOKUP(A387,January!$A:$AS,41,0),"--")</f>
        <v>--</v>
      </c>
      <c r="D387" s="4" t="str">
        <f>IFERROR(VLOOKUP(A387,January!$A:$AS,42,0),"--")</f>
        <v>--</v>
      </c>
      <c r="E387" s="4" t="str">
        <f>IFERROR(VLOOKUP(A387,#REF!,41,0),"--")</f>
        <v>--</v>
      </c>
      <c r="F387" s="4" t="str">
        <f>IFERROR(VLOOKUP(A387,#REF!,42,0),"--")</f>
        <v>--</v>
      </c>
      <c r="G387" s="4" t="str">
        <f>IFERROR(VLOOKUP(A387,#REF!,41,0),"--")</f>
        <v>--</v>
      </c>
      <c r="H387" s="4" t="str">
        <f>IFERROR(VLOOKUP(A387,#REF!,42,0),"--")</f>
        <v>--</v>
      </c>
      <c r="I387" s="4" t="str">
        <f>IFERROR(VLOOKUP(A387,#REF!,41,0),"--")</f>
        <v>--</v>
      </c>
      <c r="J387" s="4" t="str">
        <f>IFERROR(VLOOKUP(A387,#REF!,42,0),"--")</f>
        <v>--</v>
      </c>
      <c r="K387" s="4" t="str">
        <f>IFERROR(VLOOKUP(A387,#REF!,41,0),"--")</f>
        <v>--</v>
      </c>
      <c r="L387" s="4" t="str">
        <f>IFERROR(VLOOKUP(A387,#REF!,42,0),"--")</f>
        <v>--</v>
      </c>
      <c r="M387" s="4" t="str">
        <f>IFERROR(VLOOKUP(A387,#REF!,41,0),"--")</f>
        <v>--</v>
      </c>
      <c r="N387" s="4" t="str">
        <f>IFERROR(VLOOKUP(A387,#REF!,42,0),"--")</f>
        <v>--</v>
      </c>
      <c r="O387" s="4" t="str">
        <f>IFERROR(VLOOKUP(A387,#REF!,41,0),"--")</f>
        <v>--</v>
      </c>
      <c r="P387" s="4" t="str">
        <f>IFERROR(VLOOKUP(A387,#REF!,42,0),"--")</f>
        <v>--</v>
      </c>
      <c r="Q387" s="4" t="str">
        <f>IFERROR(VLOOKUP(A387,#REF!,41,0),"--")</f>
        <v>--</v>
      </c>
      <c r="R387" s="4" t="str">
        <f>IFERROR(VLOOKUP(A387,#REF!,42,0),"--")</f>
        <v>--</v>
      </c>
      <c r="S387" s="4" t="str">
        <f>IFERROR(VLOOKUP(A387,#REF!,41,0),"--")</f>
        <v>--</v>
      </c>
      <c r="T387" s="4" t="str">
        <f>IFERROR(VLOOKUP(A387,#REF!,42,0),"--")</f>
        <v>--</v>
      </c>
      <c r="U387" s="4" t="str">
        <f>IFERROR(VLOOKUP(A387,#REF!,41,0),"--")</f>
        <v>--</v>
      </c>
      <c r="V387" s="4" t="str">
        <f>IFERROR(VLOOKUP(A387,#REF!,42,0),"--")</f>
        <v>--</v>
      </c>
      <c r="W387" s="4" t="str">
        <f>IFERROR(VLOOKUP(A387,#REF!,41,0),"--")</f>
        <v>--</v>
      </c>
      <c r="X387" s="4" t="str">
        <f>IFERROR(VLOOKUP(A387,#REF!,42,0),"--")</f>
        <v>--</v>
      </c>
      <c r="Y387" s="4" t="str">
        <f>IFERROR(VLOOKUP(A387,#REF!,41,0),"--")</f>
        <v>--</v>
      </c>
      <c r="Z387" s="4" t="str">
        <f>IFERROR(VLOOKUP(A387,#REF!,42,0),"--")</f>
        <v>--</v>
      </c>
      <c r="AA387" s="4">
        <f t="shared" si="15"/>
        <v>0</v>
      </c>
      <c r="AB387" s="4">
        <f t="shared" si="16"/>
        <v>0</v>
      </c>
      <c r="AC387" s="8" t="str">
        <f>IFERROR(VLOOKUP(A387,January!$A:$AR,44,0),"--")</f>
        <v>--</v>
      </c>
      <c r="AD387" s="8" t="str">
        <f>IFERROR(VLOOKUP(A387,#REF!,44,0),"--")</f>
        <v>--</v>
      </c>
      <c r="AE387" s="8" t="str">
        <f>IFERROR(VLOOKUP(A387,#REF!,44,0),"--")</f>
        <v>--</v>
      </c>
      <c r="AF387" s="8" t="str">
        <f>IFERROR(VLOOKUP(A387,#REF!,44,0),"--")</f>
        <v>--</v>
      </c>
      <c r="AG387" s="8" t="str">
        <f>IFERROR(VLOOKUP(A387,#REF!,44,0),"--")</f>
        <v>--</v>
      </c>
      <c r="AH387" s="8" t="str">
        <f>IFERROR(VLOOKUP(A387,#REF!,44,0),"--")</f>
        <v>--</v>
      </c>
      <c r="AI387" s="8" t="str">
        <f>IFERROR(VLOOKUP(A387,#REF!,44,0),"--")</f>
        <v>--</v>
      </c>
      <c r="AJ387" s="8" t="str">
        <f>IFERROR(VLOOKUP(A387,#REF!,44,0),"--")</f>
        <v>--</v>
      </c>
      <c r="AK387" s="8" t="str">
        <f>IFERROR(VLOOKUP(A387,#REF!,44,0),"--")</f>
        <v>--</v>
      </c>
      <c r="AL387" s="8" t="str">
        <f>IFERROR(VLOOKUP(A387,#REF!,44,0),"--")</f>
        <v>--</v>
      </c>
      <c r="AM387" s="8" t="str">
        <f>IFERROR(VLOOKUP(A387,#REF!,44,0),"--")</f>
        <v>--</v>
      </c>
      <c r="AN387" s="8" t="str">
        <f>IFERROR(VLOOKUP(A387,#REF!,44,0),"--")</f>
        <v>--</v>
      </c>
      <c r="AO387" s="8">
        <f t="shared" si="17"/>
        <v>0</v>
      </c>
    </row>
    <row r="388" spans="1:41" x14ac:dyDescent="0.2">
      <c r="A388" s="4" t="s">
        <v>395</v>
      </c>
      <c r="B388" s="4" t="str">
        <f>IFERROR(VLOOKUP(A388,'Validation List'!$A:$O,10,0),"--")</f>
        <v>--</v>
      </c>
      <c r="C388" s="4" t="str">
        <f>IFERROR(VLOOKUP(A388,January!$A:$AS,41,0),"--")</f>
        <v>--</v>
      </c>
      <c r="D388" s="4" t="str">
        <f>IFERROR(VLOOKUP(A388,January!$A:$AS,42,0),"--")</f>
        <v>--</v>
      </c>
      <c r="E388" s="4" t="str">
        <f>IFERROR(VLOOKUP(A388,#REF!,41,0),"--")</f>
        <v>--</v>
      </c>
      <c r="F388" s="4" t="str">
        <f>IFERROR(VLOOKUP(A388,#REF!,42,0),"--")</f>
        <v>--</v>
      </c>
      <c r="G388" s="4" t="str">
        <f>IFERROR(VLOOKUP(A388,#REF!,41,0),"--")</f>
        <v>--</v>
      </c>
      <c r="H388" s="4" t="str">
        <f>IFERROR(VLOOKUP(A388,#REF!,42,0),"--")</f>
        <v>--</v>
      </c>
      <c r="I388" s="4" t="str">
        <f>IFERROR(VLOOKUP(A388,#REF!,41,0),"--")</f>
        <v>--</v>
      </c>
      <c r="J388" s="4" t="str">
        <f>IFERROR(VLOOKUP(A388,#REF!,42,0),"--")</f>
        <v>--</v>
      </c>
      <c r="K388" s="4" t="str">
        <f>IFERROR(VLOOKUP(A388,#REF!,41,0),"--")</f>
        <v>--</v>
      </c>
      <c r="L388" s="4" t="str">
        <f>IFERROR(VLOOKUP(A388,#REF!,42,0),"--")</f>
        <v>--</v>
      </c>
      <c r="M388" s="4" t="str">
        <f>IFERROR(VLOOKUP(A388,#REF!,41,0),"--")</f>
        <v>--</v>
      </c>
      <c r="N388" s="4" t="str">
        <f>IFERROR(VLOOKUP(A388,#REF!,42,0),"--")</f>
        <v>--</v>
      </c>
      <c r="O388" s="4" t="str">
        <f>IFERROR(VLOOKUP(A388,#REF!,41,0),"--")</f>
        <v>--</v>
      </c>
      <c r="P388" s="4" t="str">
        <f>IFERROR(VLOOKUP(A388,#REF!,42,0),"--")</f>
        <v>--</v>
      </c>
      <c r="Q388" s="4" t="str">
        <f>IFERROR(VLOOKUP(A388,#REF!,41,0),"--")</f>
        <v>--</v>
      </c>
      <c r="R388" s="4" t="str">
        <f>IFERROR(VLOOKUP(A388,#REF!,42,0),"--")</f>
        <v>--</v>
      </c>
      <c r="S388" s="4" t="str">
        <f>IFERROR(VLOOKUP(A388,#REF!,41,0),"--")</f>
        <v>--</v>
      </c>
      <c r="T388" s="4" t="str">
        <f>IFERROR(VLOOKUP(A388,#REF!,42,0),"--")</f>
        <v>--</v>
      </c>
      <c r="U388" s="4" t="str">
        <f>IFERROR(VLOOKUP(A388,#REF!,41,0),"--")</f>
        <v>--</v>
      </c>
      <c r="V388" s="4" t="str">
        <f>IFERROR(VLOOKUP(A388,#REF!,42,0),"--")</f>
        <v>--</v>
      </c>
      <c r="W388" s="4" t="str">
        <f>IFERROR(VLOOKUP(A388,#REF!,41,0),"--")</f>
        <v>--</v>
      </c>
      <c r="X388" s="4" t="str">
        <f>IFERROR(VLOOKUP(A388,#REF!,42,0),"--")</f>
        <v>--</v>
      </c>
      <c r="Y388" s="4" t="str">
        <f>IFERROR(VLOOKUP(A388,#REF!,41,0),"--")</f>
        <v>--</v>
      </c>
      <c r="Z388" s="4" t="str">
        <f>IFERROR(VLOOKUP(A388,#REF!,42,0),"--")</f>
        <v>--</v>
      </c>
      <c r="AA388" s="4">
        <f t="shared" si="15"/>
        <v>0</v>
      </c>
      <c r="AB388" s="4">
        <f t="shared" si="16"/>
        <v>0</v>
      </c>
      <c r="AC388" s="8" t="str">
        <f>IFERROR(VLOOKUP(A388,January!$A:$AR,44,0),"--")</f>
        <v>--</v>
      </c>
      <c r="AD388" s="8" t="str">
        <f>IFERROR(VLOOKUP(A388,#REF!,44,0),"--")</f>
        <v>--</v>
      </c>
      <c r="AE388" s="8" t="str">
        <f>IFERROR(VLOOKUP(A388,#REF!,44,0),"--")</f>
        <v>--</v>
      </c>
      <c r="AF388" s="8" t="str">
        <f>IFERROR(VLOOKUP(A388,#REF!,44,0),"--")</f>
        <v>--</v>
      </c>
      <c r="AG388" s="8" t="str">
        <f>IFERROR(VLOOKUP(A388,#REF!,44,0),"--")</f>
        <v>--</v>
      </c>
      <c r="AH388" s="8" t="str">
        <f>IFERROR(VLOOKUP(A388,#REF!,44,0),"--")</f>
        <v>--</v>
      </c>
      <c r="AI388" s="8" t="str">
        <f>IFERROR(VLOOKUP(A388,#REF!,44,0),"--")</f>
        <v>--</v>
      </c>
      <c r="AJ388" s="8" t="str">
        <f>IFERROR(VLOOKUP(A388,#REF!,44,0),"--")</f>
        <v>--</v>
      </c>
      <c r="AK388" s="8" t="str">
        <f>IFERROR(VLOOKUP(A388,#REF!,44,0),"--")</f>
        <v>--</v>
      </c>
      <c r="AL388" s="8" t="str">
        <f>IFERROR(VLOOKUP(A388,#REF!,44,0),"--")</f>
        <v>--</v>
      </c>
      <c r="AM388" s="8" t="str">
        <f>IFERROR(VLOOKUP(A388,#REF!,44,0),"--")</f>
        <v>--</v>
      </c>
      <c r="AN388" s="8" t="str">
        <f>IFERROR(VLOOKUP(A388,#REF!,44,0),"--")</f>
        <v>--</v>
      </c>
      <c r="AO388" s="8">
        <f t="shared" si="17"/>
        <v>0</v>
      </c>
    </row>
    <row r="389" spans="1:41" x14ac:dyDescent="0.2">
      <c r="A389" s="4" t="s">
        <v>396</v>
      </c>
      <c r="B389" s="4" t="str">
        <f>IFERROR(VLOOKUP(A389,'Validation List'!$A:$O,10,0),"--")</f>
        <v>--</v>
      </c>
      <c r="C389" s="4" t="str">
        <f>IFERROR(VLOOKUP(A389,January!$A:$AS,41,0),"--")</f>
        <v>--</v>
      </c>
      <c r="D389" s="4" t="str">
        <f>IFERROR(VLOOKUP(A389,January!$A:$AS,42,0),"--")</f>
        <v>--</v>
      </c>
      <c r="E389" s="4" t="str">
        <f>IFERROR(VLOOKUP(A389,#REF!,41,0),"--")</f>
        <v>--</v>
      </c>
      <c r="F389" s="4" t="str">
        <f>IFERROR(VLOOKUP(A389,#REF!,42,0),"--")</f>
        <v>--</v>
      </c>
      <c r="G389" s="4" t="str">
        <f>IFERROR(VLOOKUP(A389,#REF!,41,0),"--")</f>
        <v>--</v>
      </c>
      <c r="H389" s="4" t="str">
        <f>IFERROR(VLOOKUP(A389,#REF!,42,0),"--")</f>
        <v>--</v>
      </c>
      <c r="I389" s="4" t="str">
        <f>IFERROR(VLOOKUP(A389,#REF!,41,0),"--")</f>
        <v>--</v>
      </c>
      <c r="J389" s="4" t="str">
        <f>IFERROR(VLOOKUP(A389,#REF!,42,0),"--")</f>
        <v>--</v>
      </c>
      <c r="K389" s="4" t="str">
        <f>IFERROR(VLOOKUP(A389,#REF!,41,0),"--")</f>
        <v>--</v>
      </c>
      <c r="L389" s="4" t="str">
        <f>IFERROR(VLOOKUP(A389,#REF!,42,0),"--")</f>
        <v>--</v>
      </c>
      <c r="M389" s="4" t="str">
        <f>IFERROR(VLOOKUP(A389,#REF!,41,0),"--")</f>
        <v>--</v>
      </c>
      <c r="N389" s="4" t="str">
        <f>IFERROR(VLOOKUP(A389,#REF!,42,0),"--")</f>
        <v>--</v>
      </c>
      <c r="O389" s="4" t="str">
        <f>IFERROR(VLOOKUP(A389,#REF!,41,0),"--")</f>
        <v>--</v>
      </c>
      <c r="P389" s="4" t="str">
        <f>IFERROR(VLOOKUP(A389,#REF!,42,0),"--")</f>
        <v>--</v>
      </c>
      <c r="Q389" s="4" t="str">
        <f>IFERROR(VLOOKUP(A389,#REF!,41,0),"--")</f>
        <v>--</v>
      </c>
      <c r="R389" s="4" t="str">
        <f>IFERROR(VLOOKUP(A389,#REF!,42,0),"--")</f>
        <v>--</v>
      </c>
      <c r="S389" s="4" t="str">
        <f>IFERROR(VLOOKUP(A389,#REF!,41,0),"--")</f>
        <v>--</v>
      </c>
      <c r="T389" s="4" t="str">
        <f>IFERROR(VLOOKUP(A389,#REF!,42,0),"--")</f>
        <v>--</v>
      </c>
      <c r="U389" s="4" t="str">
        <f>IFERROR(VLOOKUP(A389,#REF!,41,0),"--")</f>
        <v>--</v>
      </c>
      <c r="V389" s="4" t="str">
        <f>IFERROR(VLOOKUP(A389,#REF!,42,0),"--")</f>
        <v>--</v>
      </c>
      <c r="W389" s="4" t="str">
        <f>IFERROR(VLOOKUP(A389,#REF!,41,0),"--")</f>
        <v>--</v>
      </c>
      <c r="X389" s="4" t="str">
        <f>IFERROR(VLOOKUP(A389,#REF!,42,0),"--")</f>
        <v>--</v>
      </c>
      <c r="Y389" s="4" t="str">
        <f>IFERROR(VLOOKUP(A389,#REF!,41,0),"--")</f>
        <v>--</v>
      </c>
      <c r="Z389" s="4" t="str">
        <f>IFERROR(VLOOKUP(A389,#REF!,42,0),"--")</f>
        <v>--</v>
      </c>
      <c r="AA389" s="4">
        <f t="shared" si="15"/>
        <v>0</v>
      </c>
      <c r="AB389" s="4">
        <f t="shared" si="16"/>
        <v>0</v>
      </c>
      <c r="AC389" s="8" t="str">
        <f>IFERROR(VLOOKUP(A389,January!$A:$AR,44,0),"--")</f>
        <v>--</v>
      </c>
      <c r="AD389" s="8" t="str">
        <f>IFERROR(VLOOKUP(A389,#REF!,44,0),"--")</f>
        <v>--</v>
      </c>
      <c r="AE389" s="8" t="str">
        <f>IFERROR(VLOOKUP(A389,#REF!,44,0),"--")</f>
        <v>--</v>
      </c>
      <c r="AF389" s="8" t="str">
        <f>IFERROR(VLOOKUP(A389,#REF!,44,0),"--")</f>
        <v>--</v>
      </c>
      <c r="AG389" s="8" t="str">
        <f>IFERROR(VLOOKUP(A389,#REF!,44,0),"--")</f>
        <v>--</v>
      </c>
      <c r="AH389" s="8" t="str">
        <f>IFERROR(VLOOKUP(A389,#REF!,44,0),"--")</f>
        <v>--</v>
      </c>
      <c r="AI389" s="8" t="str">
        <f>IFERROR(VLOOKUP(A389,#REF!,44,0),"--")</f>
        <v>--</v>
      </c>
      <c r="AJ389" s="8" t="str">
        <f>IFERROR(VLOOKUP(A389,#REF!,44,0),"--")</f>
        <v>--</v>
      </c>
      <c r="AK389" s="8" t="str">
        <f>IFERROR(VLOOKUP(A389,#REF!,44,0),"--")</f>
        <v>--</v>
      </c>
      <c r="AL389" s="8" t="str">
        <f>IFERROR(VLOOKUP(A389,#REF!,44,0),"--")</f>
        <v>--</v>
      </c>
      <c r="AM389" s="8" t="str">
        <f>IFERROR(VLOOKUP(A389,#REF!,44,0),"--")</f>
        <v>--</v>
      </c>
      <c r="AN389" s="8" t="str">
        <f>IFERROR(VLOOKUP(A389,#REF!,44,0),"--")</f>
        <v>--</v>
      </c>
      <c r="AO389" s="8">
        <f t="shared" si="17"/>
        <v>0</v>
      </c>
    </row>
    <row r="390" spans="1:41" x14ac:dyDescent="0.2">
      <c r="A390" s="4" t="s">
        <v>397</v>
      </c>
      <c r="B390" s="4" t="str">
        <f>IFERROR(VLOOKUP(A390,'Validation List'!$A:$O,10,0),"--")</f>
        <v>--</v>
      </c>
      <c r="C390" s="4" t="str">
        <f>IFERROR(VLOOKUP(A390,January!$A:$AS,41,0),"--")</f>
        <v>--</v>
      </c>
      <c r="D390" s="4" t="str">
        <f>IFERROR(VLOOKUP(A390,January!$A:$AS,42,0),"--")</f>
        <v>--</v>
      </c>
      <c r="E390" s="4" t="str">
        <f>IFERROR(VLOOKUP(A390,#REF!,41,0),"--")</f>
        <v>--</v>
      </c>
      <c r="F390" s="4" t="str">
        <f>IFERROR(VLOOKUP(A390,#REF!,42,0),"--")</f>
        <v>--</v>
      </c>
      <c r="G390" s="4" t="str">
        <f>IFERROR(VLOOKUP(A390,#REF!,41,0),"--")</f>
        <v>--</v>
      </c>
      <c r="H390" s="4" t="str">
        <f>IFERROR(VLOOKUP(A390,#REF!,42,0),"--")</f>
        <v>--</v>
      </c>
      <c r="I390" s="4" t="str">
        <f>IFERROR(VLOOKUP(A390,#REF!,41,0),"--")</f>
        <v>--</v>
      </c>
      <c r="J390" s="4" t="str">
        <f>IFERROR(VLOOKUP(A390,#REF!,42,0),"--")</f>
        <v>--</v>
      </c>
      <c r="K390" s="4" t="str">
        <f>IFERROR(VLOOKUP(A390,#REF!,41,0),"--")</f>
        <v>--</v>
      </c>
      <c r="L390" s="4" t="str">
        <f>IFERROR(VLOOKUP(A390,#REF!,42,0),"--")</f>
        <v>--</v>
      </c>
      <c r="M390" s="4" t="str">
        <f>IFERROR(VLOOKUP(A390,#REF!,41,0),"--")</f>
        <v>--</v>
      </c>
      <c r="N390" s="4" t="str">
        <f>IFERROR(VLOOKUP(A390,#REF!,42,0),"--")</f>
        <v>--</v>
      </c>
      <c r="O390" s="4" t="str">
        <f>IFERROR(VLOOKUP(A390,#REF!,41,0),"--")</f>
        <v>--</v>
      </c>
      <c r="P390" s="4" t="str">
        <f>IFERROR(VLOOKUP(A390,#REF!,42,0),"--")</f>
        <v>--</v>
      </c>
      <c r="Q390" s="4" t="str">
        <f>IFERROR(VLOOKUP(A390,#REF!,41,0),"--")</f>
        <v>--</v>
      </c>
      <c r="R390" s="4" t="str">
        <f>IFERROR(VLOOKUP(A390,#REF!,42,0),"--")</f>
        <v>--</v>
      </c>
      <c r="S390" s="4" t="str">
        <f>IFERROR(VLOOKUP(A390,#REF!,41,0),"--")</f>
        <v>--</v>
      </c>
      <c r="T390" s="4" t="str">
        <f>IFERROR(VLOOKUP(A390,#REF!,42,0),"--")</f>
        <v>--</v>
      </c>
      <c r="U390" s="4" t="str">
        <f>IFERROR(VLOOKUP(A390,#REF!,41,0),"--")</f>
        <v>--</v>
      </c>
      <c r="V390" s="4" t="str">
        <f>IFERROR(VLOOKUP(A390,#REF!,42,0),"--")</f>
        <v>--</v>
      </c>
      <c r="W390" s="4" t="str">
        <f>IFERROR(VLOOKUP(A390,#REF!,41,0),"--")</f>
        <v>--</v>
      </c>
      <c r="X390" s="4" t="str">
        <f>IFERROR(VLOOKUP(A390,#REF!,42,0),"--")</f>
        <v>--</v>
      </c>
      <c r="Y390" s="4" t="str">
        <f>IFERROR(VLOOKUP(A390,#REF!,41,0),"--")</f>
        <v>--</v>
      </c>
      <c r="Z390" s="4" t="str">
        <f>IFERROR(VLOOKUP(A390,#REF!,42,0),"--")</f>
        <v>--</v>
      </c>
      <c r="AA390" s="4">
        <f t="shared" ref="AA390:AA423" si="18">SUM(C390,E390,G390,I390,K390,M390,O390,Q390,S390,U390,W390,Y390)</f>
        <v>0</v>
      </c>
      <c r="AB390" s="4">
        <f t="shared" ref="AB390:AB423" si="19">SUM(D390,F390,H390,J390,L390,N390,P390,R390,T390,V390,X390,Z390)</f>
        <v>0</v>
      </c>
      <c r="AC390" s="8" t="str">
        <f>IFERROR(VLOOKUP(A390,January!$A:$AR,44,0),"--")</f>
        <v>--</v>
      </c>
      <c r="AD390" s="8" t="str">
        <f>IFERROR(VLOOKUP(A390,#REF!,44,0),"--")</f>
        <v>--</v>
      </c>
      <c r="AE390" s="8" t="str">
        <f>IFERROR(VLOOKUP(A390,#REF!,44,0),"--")</f>
        <v>--</v>
      </c>
      <c r="AF390" s="8" t="str">
        <f>IFERROR(VLOOKUP(A390,#REF!,44,0),"--")</f>
        <v>--</v>
      </c>
      <c r="AG390" s="8" t="str">
        <f>IFERROR(VLOOKUP(A390,#REF!,44,0),"--")</f>
        <v>--</v>
      </c>
      <c r="AH390" s="8" t="str">
        <f>IFERROR(VLOOKUP(A390,#REF!,44,0),"--")</f>
        <v>--</v>
      </c>
      <c r="AI390" s="8" t="str">
        <f>IFERROR(VLOOKUP(A390,#REF!,44,0),"--")</f>
        <v>--</v>
      </c>
      <c r="AJ390" s="8" t="str">
        <f>IFERROR(VLOOKUP(A390,#REF!,44,0),"--")</f>
        <v>--</v>
      </c>
      <c r="AK390" s="8" t="str">
        <f>IFERROR(VLOOKUP(A390,#REF!,44,0),"--")</f>
        <v>--</v>
      </c>
      <c r="AL390" s="8" t="str">
        <f>IFERROR(VLOOKUP(A390,#REF!,44,0),"--")</f>
        <v>--</v>
      </c>
      <c r="AM390" s="8" t="str">
        <f>IFERROR(VLOOKUP(A390,#REF!,44,0),"--")</f>
        <v>--</v>
      </c>
      <c r="AN390" s="8" t="str">
        <f>IFERROR(VLOOKUP(A390,#REF!,44,0),"--")</f>
        <v>--</v>
      </c>
      <c r="AO390" s="8">
        <f t="shared" ref="AO390:AO423" si="20">SUM(AC390:AN390)</f>
        <v>0</v>
      </c>
    </row>
    <row r="391" spans="1:41" x14ac:dyDescent="0.2">
      <c r="A391" s="4" t="s">
        <v>398</v>
      </c>
      <c r="B391" s="4" t="str">
        <f>IFERROR(VLOOKUP(A391,'Validation List'!$A:$O,10,0),"--")</f>
        <v>--</v>
      </c>
      <c r="C391" s="4" t="str">
        <f>IFERROR(VLOOKUP(A391,January!$A:$AS,41,0),"--")</f>
        <v>--</v>
      </c>
      <c r="D391" s="4" t="str">
        <f>IFERROR(VLOOKUP(A391,January!$A:$AS,42,0),"--")</f>
        <v>--</v>
      </c>
      <c r="E391" s="4" t="str">
        <f>IFERROR(VLOOKUP(A391,#REF!,41,0),"--")</f>
        <v>--</v>
      </c>
      <c r="F391" s="4" t="str">
        <f>IFERROR(VLOOKUP(A391,#REF!,42,0),"--")</f>
        <v>--</v>
      </c>
      <c r="G391" s="4" t="str">
        <f>IFERROR(VLOOKUP(A391,#REF!,41,0),"--")</f>
        <v>--</v>
      </c>
      <c r="H391" s="4" t="str">
        <f>IFERROR(VLOOKUP(A391,#REF!,42,0),"--")</f>
        <v>--</v>
      </c>
      <c r="I391" s="4" t="str">
        <f>IFERROR(VLOOKUP(A391,#REF!,41,0),"--")</f>
        <v>--</v>
      </c>
      <c r="J391" s="4" t="str">
        <f>IFERROR(VLOOKUP(A391,#REF!,42,0),"--")</f>
        <v>--</v>
      </c>
      <c r="K391" s="4" t="str">
        <f>IFERROR(VLOOKUP(A391,#REF!,41,0),"--")</f>
        <v>--</v>
      </c>
      <c r="L391" s="4" t="str">
        <f>IFERROR(VLOOKUP(A391,#REF!,42,0),"--")</f>
        <v>--</v>
      </c>
      <c r="M391" s="4" t="str">
        <f>IFERROR(VLOOKUP(A391,#REF!,41,0),"--")</f>
        <v>--</v>
      </c>
      <c r="N391" s="4" t="str">
        <f>IFERROR(VLOOKUP(A391,#REF!,42,0),"--")</f>
        <v>--</v>
      </c>
      <c r="O391" s="4" t="str">
        <f>IFERROR(VLOOKUP(A391,#REF!,41,0),"--")</f>
        <v>--</v>
      </c>
      <c r="P391" s="4" t="str">
        <f>IFERROR(VLOOKUP(A391,#REF!,42,0),"--")</f>
        <v>--</v>
      </c>
      <c r="Q391" s="4" t="str">
        <f>IFERROR(VLOOKUP(A391,#REF!,41,0),"--")</f>
        <v>--</v>
      </c>
      <c r="R391" s="4" t="str">
        <f>IFERROR(VLOOKUP(A391,#REF!,42,0),"--")</f>
        <v>--</v>
      </c>
      <c r="S391" s="4" t="str">
        <f>IFERROR(VLOOKUP(A391,#REF!,41,0),"--")</f>
        <v>--</v>
      </c>
      <c r="T391" s="4" t="str">
        <f>IFERROR(VLOOKUP(A391,#REF!,42,0),"--")</f>
        <v>--</v>
      </c>
      <c r="U391" s="4" t="str">
        <f>IFERROR(VLOOKUP(A391,#REF!,41,0),"--")</f>
        <v>--</v>
      </c>
      <c r="V391" s="4" t="str">
        <f>IFERROR(VLOOKUP(A391,#REF!,42,0),"--")</f>
        <v>--</v>
      </c>
      <c r="W391" s="4" t="str">
        <f>IFERROR(VLOOKUP(A391,#REF!,41,0),"--")</f>
        <v>--</v>
      </c>
      <c r="X391" s="4" t="str">
        <f>IFERROR(VLOOKUP(A391,#REF!,42,0),"--")</f>
        <v>--</v>
      </c>
      <c r="Y391" s="4" t="str">
        <f>IFERROR(VLOOKUP(A391,#REF!,41,0),"--")</f>
        <v>--</v>
      </c>
      <c r="Z391" s="4" t="str">
        <f>IFERROR(VLOOKUP(A391,#REF!,42,0),"--")</f>
        <v>--</v>
      </c>
      <c r="AA391" s="4">
        <f t="shared" si="18"/>
        <v>0</v>
      </c>
      <c r="AB391" s="4">
        <f t="shared" si="19"/>
        <v>0</v>
      </c>
      <c r="AC391" s="8" t="str">
        <f>IFERROR(VLOOKUP(A391,January!$A:$AR,44,0),"--")</f>
        <v>--</v>
      </c>
      <c r="AD391" s="8" t="str">
        <f>IFERROR(VLOOKUP(A391,#REF!,44,0),"--")</f>
        <v>--</v>
      </c>
      <c r="AE391" s="8" t="str">
        <f>IFERROR(VLOOKUP(A391,#REF!,44,0),"--")</f>
        <v>--</v>
      </c>
      <c r="AF391" s="8" t="str">
        <f>IFERROR(VLOOKUP(A391,#REF!,44,0),"--")</f>
        <v>--</v>
      </c>
      <c r="AG391" s="8" t="str">
        <f>IFERROR(VLOOKUP(A391,#REF!,44,0),"--")</f>
        <v>--</v>
      </c>
      <c r="AH391" s="8" t="str">
        <f>IFERROR(VLOOKUP(A391,#REF!,44,0),"--")</f>
        <v>--</v>
      </c>
      <c r="AI391" s="8" t="str">
        <f>IFERROR(VLOOKUP(A391,#REF!,44,0),"--")</f>
        <v>--</v>
      </c>
      <c r="AJ391" s="8" t="str">
        <f>IFERROR(VLOOKUP(A391,#REF!,44,0),"--")</f>
        <v>--</v>
      </c>
      <c r="AK391" s="8" t="str">
        <f>IFERROR(VLOOKUP(A391,#REF!,44,0),"--")</f>
        <v>--</v>
      </c>
      <c r="AL391" s="8" t="str">
        <f>IFERROR(VLOOKUP(A391,#REF!,44,0),"--")</f>
        <v>--</v>
      </c>
      <c r="AM391" s="8" t="str">
        <f>IFERROR(VLOOKUP(A391,#REF!,44,0),"--")</f>
        <v>--</v>
      </c>
      <c r="AN391" s="8" t="str">
        <f>IFERROR(VLOOKUP(A391,#REF!,44,0),"--")</f>
        <v>--</v>
      </c>
      <c r="AO391" s="8">
        <f t="shared" si="20"/>
        <v>0</v>
      </c>
    </row>
    <row r="392" spans="1:41" x14ac:dyDescent="0.2">
      <c r="A392" s="4" t="s">
        <v>399</v>
      </c>
      <c r="B392" s="4" t="str">
        <f>IFERROR(VLOOKUP(A392,'Validation List'!$A:$O,10,0),"--")</f>
        <v>--</v>
      </c>
      <c r="C392" s="4" t="str">
        <f>IFERROR(VLOOKUP(A392,January!$A:$AS,41,0),"--")</f>
        <v>--</v>
      </c>
      <c r="D392" s="4" t="str">
        <f>IFERROR(VLOOKUP(A392,January!$A:$AS,42,0),"--")</f>
        <v>--</v>
      </c>
      <c r="E392" s="4" t="str">
        <f>IFERROR(VLOOKUP(A392,#REF!,41,0),"--")</f>
        <v>--</v>
      </c>
      <c r="F392" s="4" t="str">
        <f>IFERROR(VLOOKUP(A392,#REF!,42,0),"--")</f>
        <v>--</v>
      </c>
      <c r="G392" s="4" t="str">
        <f>IFERROR(VLOOKUP(A392,#REF!,41,0),"--")</f>
        <v>--</v>
      </c>
      <c r="H392" s="4" t="str">
        <f>IFERROR(VLOOKUP(A392,#REF!,42,0),"--")</f>
        <v>--</v>
      </c>
      <c r="I392" s="4" t="str">
        <f>IFERROR(VLOOKUP(A392,#REF!,41,0),"--")</f>
        <v>--</v>
      </c>
      <c r="J392" s="4" t="str">
        <f>IFERROR(VLOOKUP(A392,#REF!,42,0),"--")</f>
        <v>--</v>
      </c>
      <c r="K392" s="4" t="str">
        <f>IFERROR(VLOOKUP(A392,#REF!,41,0),"--")</f>
        <v>--</v>
      </c>
      <c r="L392" s="4" t="str">
        <f>IFERROR(VLOOKUP(A392,#REF!,42,0),"--")</f>
        <v>--</v>
      </c>
      <c r="M392" s="4" t="str">
        <f>IFERROR(VLOOKUP(A392,#REF!,41,0),"--")</f>
        <v>--</v>
      </c>
      <c r="N392" s="4" t="str">
        <f>IFERROR(VLOOKUP(A392,#REF!,42,0),"--")</f>
        <v>--</v>
      </c>
      <c r="O392" s="4" t="str">
        <f>IFERROR(VLOOKUP(A392,#REF!,41,0),"--")</f>
        <v>--</v>
      </c>
      <c r="P392" s="4" t="str">
        <f>IFERROR(VLOOKUP(A392,#REF!,42,0),"--")</f>
        <v>--</v>
      </c>
      <c r="Q392" s="4" t="str">
        <f>IFERROR(VLOOKUP(A392,#REF!,41,0),"--")</f>
        <v>--</v>
      </c>
      <c r="R392" s="4" t="str">
        <f>IFERROR(VLOOKUP(A392,#REF!,42,0),"--")</f>
        <v>--</v>
      </c>
      <c r="S392" s="4" t="str">
        <f>IFERROR(VLOOKUP(A392,#REF!,41,0),"--")</f>
        <v>--</v>
      </c>
      <c r="T392" s="4" t="str">
        <f>IFERROR(VLOOKUP(A392,#REF!,42,0),"--")</f>
        <v>--</v>
      </c>
      <c r="U392" s="4" t="str">
        <f>IFERROR(VLOOKUP(A392,#REF!,41,0),"--")</f>
        <v>--</v>
      </c>
      <c r="V392" s="4" t="str">
        <f>IFERROR(VLOOKUP(A392,#REF!,42,0),"--")</f>
        <v>--</v>
      </c>
      <c r="W392" s="4" t="str">
        <f>IFERROR(VLOOKUP(A392,#REF!,41,0),"--")</f>
        <v>--</v>
      </c>
      <c r="X392" s="4" t="str">
        <f>IFERROR(VLOOKUP(A392,#REF!,42,0),"--")</f>
        <v>--</v>
      </c>
      <c r="Y392" s="4" t="str">
        <f>IFERROR(VLOOKUP(A392,#REF!,41,0),"--")</f>
        <v>--</v>
      </c>
      <c r="Z392" s="4" t="str">
        <f>IFERROR(VLOOKUP(A392,#REF!,42,0),"--")</f>
        <v>--</v>
      </c>
      <c r="AA392" s="4">
        <f t="shared" si="18"/>
        <v>0</v>
      </c>
      <c r="AB392" s="4">
        <f t="shared" si="19"/>
        <v>0</v>
      </c>
      <c r="AC392" s="8" t="str">
        <f>IFERROR(VLOOKUP(A392,January!$A:$AR,44,0),"--")</f>
        <v>--</v>
      </c>
      <c r="AD392" s="8" t="str">
        <f>IFERROR(VLOOKUP(A392,#REF!,44,0),"--")</f>
        <v>--</v>
      </c>
      <c r="AE392" s="8" t="str">
        <f>IFERROR(VLOOKUP(A392,#REF!,44,0),"--")</f>
        <v>--</v>
      </c>
      <c r="AF392" s="8" t="str">
        <f>IFERROR(VLOOKUP(A392,#REF!,44,0),"--")</f>
        <v>--</v>
      </c>
      <c r="AG392" s="8" t="str">
        <f>IFERROR(VLOOKUP(A392,#REF!,44,0),"--")</f>
        <v>--</v>
      </c>
      <c r="AH392" s="8" t="str">
        <f>IFERROR(VLOOKUP(A392,#REF!,44,0),"--")</f>
        <v>--</v>
      </c>
      <c r="AI392" s="8" t="str">
        <f>IFERROR(VLOOKUP(A392,#REF!,44,0),"--")</f>
        <v>--</v>
      </c>
      <c r="AJ392" s="8" t="str">
        <f>IFERROR(VLOOKUP(A392,#REF!,44,0),"--")</f>
        <v>--</v>
      </c>
      <c r="AK392" s="8" t="str">
        <f>IFERROR(VLOOKUP(A392,#REF!,44,0),"--")</f>
        <v>--</v>
      </c>
      <c r="AL392" s="8" t="str">
        <f>IFERROR(VLOOKUP(A392,#REF!,44,0),"--")</f>
        <v>--</v>
      </c>
      <c r="AM392" s="8" t="str">
        <f>IFERROR(VLOOKUP(A392,#REF!,44,0),"--")</f>
        <v>--</v>
      </c>
      <c r="AN392" s="8" t="str">
        <f>IFERROR(VLOOKUP(A392,#REF!,44,0),"--")</f>
        <v>--</v>
      </c>
      <c r="AO392" s="8">
        <f t="shared" si="20"/>
        <v>0</v>
      </c>
    </row>
    <row r="393" spans="1:41" x14ac:dyDescent="0.2">
      <c r="A393" s="4" t="s">
        <v>400</v>
      </c>
      <c r="B393" s="4" t="str">
        <f>IFERROR(VLOOKUP(A393,'Validation List'!$A:$O,10,0),"--")</f>
        <v>--</v>
      </c>
      <c r="C393" s="4" t="str">
        <f>IFERROR(VLOOKUP(A393,January!$A:$AS,41,0),"--")</f>
        <v>--</v>
      </c>
      <c r="D393" s="4" t="str">
        <f>IFERROR(VLOOKUP(A393,January!$A:$AS,42,0),"--")</f>
        <v>--</v>
      </c>
      <c r="E393" s="4" t="str">
        <f>IFERROR(VLOOKUP(A393,#REF!,41,0),"--")</f>
        <v>--</v>
      </c>
      <c r="F393" s="4" t="str">
        <f>IFERROR(VLOOKUP(A393,#REF!,42,0),"--")</f>
        <v>--</v>
      </c>
      <c r="G393" s="4" t="str">
        <f>IFERROR(VLOOKUP(A393,#REF!,41,0),"--")</f>
        <v>--</v>
      </c>
      <c r="H393" s="4" t="str">
        <f>IFERROR(VLOOKUP(A393,#REF!,42,0),"--")</f>
        <v>--</v>
      </c>
      <c r="I393" s="4" t="str">
        <f>IFERROR(VLOOKUP(A393,#REF!,41,0),"--")</f>
        <v>--</v>
      </c>
      <c r="J393" s="4" t="str">
        <f>IFERROR(VLOOKUP(A393,#REF!,42,0),"--")</f>
        <v>--</v>
      </c>
      <c r="K393" s="4" t="str">
        <f>IFERROR(VLOOKUP(A393,#REF!,41,0),"--")</f>
        <v>--</v>
      </c>
      <c r="L393" s="4" t="str">
        <f>IFERROR(VLOOKUP(A393,#REF!,42,0),"--")</f>
        <v>--</v>
      </c>
      <c r="M393" s="4" t="str">
        <f>IFERROR(VLOOKUP(A393,#REF!,41,0),"--")</f>
        <v>--</v>
      </c>
      <c r="N393" s="4" t="str">
        <f>IFERROR(VLOOKUP(A393,#REF!,42,0),"--")</f>
        <v>--</v>
      </c>
      <c r="O393" s="4" t="str">
        <f>IFERROR(VLOOKUP(A393,#REF!,41,0),"--")</f>
        <v>--</v>
      </c>
      <c r="P393" s="4" t="str">
        <f>IFERROR(VLOOKUP(A393,#REF!,42,0),"--")</f>
        <v>--</v>
      </c>
      <c r="Q393" s="4" t="str">
        <f>IFERROR(VLOOKUP(A393,#REF!,41,0),"--")</f>
        <v>--</v>
      </c>
      <c r="R393" s="4" t="str">
        <f>IFERROR(VLOOKUP(A393,#REF!,42,0),"--")</f>
        <v>--</v>
      </c>
      <c r="S393" s="4" t="str">
        <f>IFERROR(VLOOKUP(A393,#REF!,41,0),"--")</f>
        <v>--</v>
      </c>
      <c r="T393" s="4" t="str">
        <f>IFERROR(VLOOKUP(A393,#REF!,42,0),"--")</f>
        <v>--</v>
      </c>
      <c r="U393" s="4" t="str">
        <f>IFERROR(VLOOKUP(A393,#REF!,41,0),"--")</f>
        <v>--</v>
      </c>
      <c r="V393" s="4" t="str">
        <f>IFERROR(VLOOKUP(A393,#REF!,42,0),"--")</f>
        <v>--</v>
      </c>
      <c r="W393" s="4" t="str">
        <f>IFERROR(VLOOKUP(A393,#REF!,41,0),"--")</f>
        <v>--</v>
      </c>
      <c r="X393" s="4" t="str">
        <f>IFERROR(VLOOKUP(A393,#REF!,42,0),"--")</f>
        <v>--</v>
      </c>
      <c r="Y393" s="4" t="str">
        <f>IFERROR(VLOOKUP(A393,#REF!,41,0),"--")</f>
        <v>--</v>
      </c>
      <c r="Z393" s="4" t="str">
        <f>IFERROR(VLOOKUP(A393,#REF!,42,0),"--")</f>
        <v>--</v>
      </c>
      <c r="AA393" s="4">
        <f t="shared" si="18"/>
        <v>0</v>
      </c>
      <c r="AB393" s="4">
        <f t="shared" si="19"/>
        <v>0</v>
      </c>
      <c r="AC393" s="8" t="str">
        <f>IFERROR(VLOOKUP(A393,January!$A:$AR,44,0),"--")</f>
        <v>--</v>
      </c>
      <c r="AD393" s="8" t="str">
        <f>IFERROR(VLOOKUP(A393,#REF!,44,0),"--")</f>
        <v>--</v>
      </c>
      <c r="AE393" s="8" t="str">
        <f>IFERROR(VLOOKUP(A393,#REF!,44,0),"--")</f>
        <v>--</v>
      </c>
      <c r="AF393" s="8" t="str">
        <f>IFERROR(VLOOKUP(A393,#REF!,44,0),"--")</f>
        <v>--</v>
      </c>
      <c r="AG393" s="8" t="str">
        <f>IFERROR(VLOOKUP(A393,#REF!,44,0),"--")</f>
        <v>--</v>
      </c>
      <c r="AH393" s="8" t="str">
        <f>IFERROR(VLOOKUP(A393,#REF!,44,0),"--")</f>
        <v>--</v>
      </c>
      <c r="AI393" s="8" t="str">
        <f>IFERROR(VLOOKUP(A393,#REF!,44,0),"--")</f>
        <v>--</v>
      </c>
      <c r="AJ393" s="8" t="str">
        <f>IFERROR(VLOOKUP(A393,#REF!,44,0),"--")</f>
        <v>--</v>
      </c>
      <c r="AK393" s="8" t="str">
        <f>IFERROR(VLOOKUP(A393,#REF!,44,0),"--")</f>
        <v>--</v>
      </c>
      <c r="AL393" s="8" t="str">
        <f>IFERROR(VLOOKUP(A393,#REF!,44,0),"--")</f>
        <v>--</v>
      </c>
      <c r="AM393" s="8" t="str">
        <f>IFERROR(VLOOKUP(A393,#REF!,44,0),"--")</f>
        <v>--</v>
      </c>
      <c r="AN393" s="8" t="str">
        <f>IFERROR(VLOOKUP(A393,#REF!,44,0),"--")</f>
        <v>--</v>
      </c>
      <c r="AO393" s="8">
        <f t="shared" si="20"/>
        <v>0</v>
      </c>
    </row>
    <row r="394" spans="1:41" x14ac:dyDescent="0.2">
      <c r="A394" s="4" t="s">
        <v>204</v>
      </c>
      <c r="B394" s="4" t="str">
        <f>IFERROR(VLOOKUP(A394,'Validation List'!$A:$O,10,0),"--")</f>
        <v>--</v>
      </c>
      <c r="C394" s="4" t="str">
        <f>IFERROR(VLOOKUP(A394,January!$A:$AS,41,0),"--")</f>
        <v>--</v>
      </c>
      <c r="D394" s="4" t="str">
        <f>IFERROR(VLOOKUP(A394,January!$A:$AS,42,0),"--")</f>
        <v>--</v>
      </c>
      <c r="E394" s="4" t="str">
        <f>IFERROR(VLOOKUP(A394,#REF!,41,0),"--")</f>
        <v>--</v>
      </c>
      <c r="F394" s="4" t="str">
        <f>IFERROR(VLOOKUP(A394,#REF!,42,0),"--")</f>
        <v>--</v>
      </c>
      <c r="G394" s="4" t="str">
        <f>IFERROR(VLOOKUP(A394,#REF!,41,0),"--")</f>
        <v>--</v>
      </c>
      <c r="H394" s="4" t="str">
        <f>IFERROR(VLOOKUP(A394,#REF!,42,0),"--")</f>
        <v>--</v>
      </c>
      <c r="I394" s="4" t="str">
        <f>IFERROR(VLOOKUP(A394,#REF!,41,0),"--")</f>
        <v>--</v>
      </c>
      <c r="J394" s="4" t="str">
        <f>IFERROR(VLOOKUP(A394,#REF!,42,0),"--")</f>
        <v>--</v>
      </c>
      <c r="K394" s="4" t="str">
        <f>IFERROR(VLOOKUP(A394,#REF!,41,0),"--")</f>
        <v>--</v>
      </c>
      <c r="L394" s="4" t="str">
        <f>IFERROR(VLOOKUP(A394,#REF!,42,0),"--")</f>
        <v>--</v>
      </c>
      <c r="M394" s="4" t="str">
        <f>IFERROR(VLOOKUP(A394,#REF!,41,0),"--")</f>
        <v>--</v>
      </c>
      <c r="N394" s="4" t="str">
        <f>IFERROR(VLOOKUP(A394,#REF!,42,0),"--")</f>
        <v>--</v>
      </c>
      <c r="O394" s="4" t="str">
        <f>IFERROR(VLOOKUP(A394,#REF!,41,0),"--")</f>
        <v>--</v>
      </c>
      <c r="P394" s="4" t="str">
        <f>IFERROR(VLOOKUP(A394,#REF!,42,0),"--")</f>
        <v>--</v>
      </c>
      <c r="Q394" s="4" t="str">
        <f>IFERROR(VLOOKUP(A394,#REF!,41,0),"--")</f>
        <v>--</v>
      </c>
      <c r="R394" s="4" t="str">
        <f>IFERROR(VLOOKUP(A394,#REF!,42,0),"--")</f>
        <v>--</v>
      </c>
      <c r="S394" s="4" t="str">
        <f>IFERROR(VLOOKUP(A394,#REF!,41,0),"--")</f>
        <v>--</v>
      </c>
      <c r="T394" s="4" t="str">
        <f>IFERROR(VLOOKUP(A394,#REF!,42,0),"--")</f>
        <v>--</v>
      </c>
      <c r="U394" s="4" t="str">
        <f>IFERROR(VLOOKUP(A394,#REF!,41,0),"--")</f>
        <v>--</v>
      </c>
      <c r="V394" s="4" t="str">
        <f>IFERROR(VLOOKUP(A394,#REF!,42,0),"--")</f>
        <v>--</v>
      </c>
      <c r="W394" s="4" t="str">
        <f>IFERROR(VLOOKUP(A394,#REF!,41,0),"--")</f>
        <v>--</v>
      </c>
      <c r="X394" s="4" t="str">
        <f>IFERROR(VLOOKUP(A394,#REF!,42,0),"--")</f>
        <v>--</v>
      </c>
      <c r="Y394" s="4" t="str">
        <f>IFERROR(VLOOKUP(A394,#REF!,41,0),"--")</f>
        <v>--</v>
      </c>
      <c r="Z394" s="4" t="str">
        <f>IFERROR(VLOOKUP(A394,#REF!,42,0),"--")</f>
        <v>--</v>
      </c>
      <c r="AA394" s="4">
        <f t="shared" si="18"/>
        <v>0</v>
      </c>
      <c r="AB394" s="4">
        <f t="shared" si="19"/>
        <v>0</v>
      </c>
      <c r="AC394" s="8" t="str">
        <f>IFERROR(VLOOKUP(A394,January!$A:$AR,44,0),"--")</f>
        <v>--</v>
      </c>
      <c r="AD394" s="8" t="str">
        <f>IFERROR(VLOOKUP(A394,#REF!,44,0),"--")</f>
        <v>--</v>
      </c>
      <c r="AE394" s="8" t="str">
        <f>IFERROR(VLOOKUP(A394,#REF!,44,0),"--")</f>
        <v>--</v>
      </c>
      <c r="AF394" s="8" t="str">
        <f>IFERROR(VLOOKUP(A394,#REF!,44,0),"--")</f>
        <v>--</v>
      </c>
      <c r="AG394" s="8" t="str">
        <f>IFERROR(VLOOKUP(A394,#REF!,44,0),"--")</f>
        <v>--</v>
      </c>
      <c r="AH394" s="8" t="str">
        <f>IFERROR(VLOOKUP(A394,#REF!,44,0),"--")</f>
        <v>--</v>
      </c>
      <c r="AI394" s="8" t="str">
        <f>IFERROR(VLOOKUP(A394,#REF!,44,0),"--")</f>
        <v>--</v>
      </c>
      <c r="AJ394" s="8" t="str">
        <f>IFERROR(VLOOKUP(A394,#REF!,44,0),"--")</f>
        <v>--</v>
      </c>
      <c r="AK394" s="8" t="str">
        <f>IFERROR(VLOOKUP(A394,#REF!,44,0),"--")</f>
        <v>--</v>
      </c>
      <c r="AL394" s="8" t="str">
        <f>IFERROR(VLOOKUP(A394,#REF!,44,0),"--")</f>
        <v>--</v>
      </c>
      <c r="AM394" s="8" t="str">
        <f>IFERROR(VLOOKUP(A394,#REF!,44,0),"--")</f>
        <v>--</v>
      </c>
      <c r="AN394" s="8" t="str">
        <f>IFERROR(VLOOKUP(A394,#REF!,44,0),"--")</f>
        <v>--</v>
      </c>
      <c r="AO394" s="8">
        <f t="shared" si="20"/>
        <v>0</v>
      </c>
    </row>
    <row r="395" spans="1:41" x14ac:dyDescent="0.2">
      <c r="A395" s="4" t="s">
        <v>401</v>
      </c>
      <c r="B395" s="4" t="str">
        <f>IFERROR(VLOOKUP(A395,'Validation List'!$A:$O,10,0),"--")</f>
        <v>--</v>
      </c>
      <c r="C395" s="4" t="str">
        <f>IFERROR(VLOOKUP(A395,January!$A:$AS,41,0),"--")</f>
        <v>--</v>
      </c>
      <c r="D395" s="4" t="str">
        <f>IFERROR(VLOOKUP(A395,January!$A:$AS,42,0),"--")</f>
        <v>--</v>
      </c>
      <c r="E395" s="4" t="str">
        <f>IFERROR(VLOOKUP(A395,#REF!,41,0),"--")</f>
        <v>--</v>
      </c>
      <c r="F395" s="4" t="str">
        <f>IFERROR(VLOOKUP(A395,#REF!,42,0),"--")</f>
        <v>--</v>
      </c>
      <c r="G395" s="4" t="str">
        <f>IFERROR(VLOOKUP(A395,#REF!,41,0),"--")</f>
        <v>--</v>
      </c>
      <c r="H395" s="4" t="str">
        <f>IFERROR(VLOOKUP(A395,#REF!,42,0),"--")</f>
        <v>--</v>
      </c>
      <c r="I395" s="4" t="str">
        <f>IFERROR(VLOOKUP(A395,#REF!,41,0),"--")</f>
        <v>--</v>
      </c>
      <c r="J395" s="4" t="str">
        <f>IFERROR(VLOOKUP(A395,#REF!,42,0),"--")</f>
        <v>--</v>
      </c>
      <c r="K395" s="4" t="str">
        <f>IFERROR(VLOOKUP(A395,#REF!,41,0),"--")</f>
        <v>--</v>
      </c>
      <c r="L395" s="4" t="str">
        <f>IFERROR(VLOOKUP(A395,#REF!,42,0),"--")</f>
        <v>--</v>
      </c>
      <c r="M395" s="4" t="str">
        <f>IFERROR(VLOOKUP(A395,#REF!,41,0),"--")</f>
        <v>--</v>
      </c>
      <c r="N395" s="4" t="str">
        <f>IFERROR(VLOOKUP(A395,#REF!,42,0),"--")</f>
        <v>--</v>
      </c>
      <c r="O395" s="4" t="str">
        <f>IFERROR(VLOOKUP(A395,#REF!,41,0),"--")</f>
        <v>--</v>
      </c>
      <c r="P395" s="4" t="str">
        <f>IFERROR(VLOOKUP(A395,#REF!,42,0),"--")</f>
        <v>--</v>
      </c>
      <c r="Q395" s="4" t="str">
        <f>IFERROR(VLOOKUP(A395,#REF!,41,0),"--")</f>
        <v>--</v>
      </c>
      <c r="R395" s="4" t="str">
        <f>IFERROR(VLOOKUP(A395,#REF!,42,0),"--")</f>
        <v>--</v>
      </c>
      <c r="S395" s="4" t="str">
        <f>IFERROR(VLOOKUP(A395,#REF!,41,0),"--")</f>
        <v>--</v>
      </c>
      <c r="T395" s="4" t="str">
        <f>IFERROR(VLOOKUP(A395,#REF!,42,0),"--")</f>
        <v>--</v>
      </c>
      <c r="U395" s="4" t="str">
        <f>IFERROR(VLOOKUP(A395,#REF!,41,0),"--")</f>
        <v>--</v>
      </c>
      <c r="V395" s="4" t="str">
        <f>IFERROR(VLOOKUP(A395,#REF!,42,0),"--")</f>
        <v>--</v>
      </c>
      <c r="W395" s="4" t="str">
        <f>IFERROR(VLOOKUP(A395,#REF!,41,0),"--")</f>
        <v>--</v>
      </c>
      <c r="X395" s="4" t="str">
        <f>IFERROR(VLOOKUP(A395,#REF!,42,0),"--")</f>
        <v>--</v>
      </c>
      <c r="Y395" s="4" t="str">
        <f>IFERROR(VLOOKUP(A395,#REF!,41,0),"--")</f>
        <v>--</v>
      </c>
      <c r="Z395" s="4" t="str">
        <f>IFERROR(VLOOKUP(A395,#REF!,42,0),"--")</f>
        <v>--</v>
      </c>
      <c r="AA395" s="4">
        <f t="shared" si="18"/>
        <v>0</v>
      </c>
      <c r="AB395" s="4">
        <f t="shared" si="19"/>
        <v>0</v>
      </c>
      <c r="AC395" s="8" t="str">
        <f>IFERROR(VLOOKUP(A395,January!$A:$AR,44,0),"--")</f>
        <v>--</v>
      </c>
      <c r="AD395" s="8" t="str">
        <f>IFERROR(VLOOKUP(A395,#REF!,44,0),"--")</f>
        <v>--</v>
      </c>
      <c r="AE395" s="8" t="str">
        <f>IFERROR(VLOOKUP(A395,#REF!,44,0),"--")</f>
        <v>--</v>
      </c>
      <c r="AF395" s="8" t="str">
        <f>IFERROR(VLOOKUP(A395,#REF!,44,0),"--")</f>
        <v>--</v>
      </c>
      <c r="AG395" s="8" t="str">
        <f>IFERROR(VLOOKUP(A395,#REF!,44,0),"--")</f>
        <v>--</v>
      </c>
      <c r="AH395" s="8" t="str">
        <f>IFERROR(VLOOKUP(A395,#REF!,44,0),"--")</f>
        <v>--</v>
      </c>
      <c r="AI395" s="8" t="str">
        <f>IFERROR(VLOOKUP(A395,#REF!,44,0),"--")</f>
        <v>--</v>
      </c>
      <c r="AJ395" s="8" t="str">
        <f>IFERROR(VLOOKUP(A395,#REF!,44,0),"--")</f>
        <v>--</v>
      </c>
      <c r="AK395" s="8" t="str">
        <f>IFERROR(VLOOKUP(A395,#REF!,44,0),"--")</f>
        <v>--</v>
      </c>
      <c r="AL395" s="8" t="str">
        <f>IFERROR(VLOOKUP(A395,#REF!,44,0),"--")</f>
        <v>--</v>
      </c>
      <c r="AM395" s="8" t="str">
        <f>IFERROR(VLOOKUP(A395,#REF!,44,0),"--")</f>
        <v>--</v>
      </c>
      <c r="AN395" s="8" t="str">
        <f>IFERROR(VLOOKUP(A395,#REF!,44,0),"--")</f>
        <v>--</v>
      </c>
      <c r="AO395" s="8">
        <f t="shared" si="20"/>
        <v>0</v>
      </c>
    </row>
    <row r="396" spans="1:41" x14ac:dyDescent="0.2">
      <c r="A396" s="4" t="s">
        <v>402</v>
      </c>
      <c r="B396" s="4" t="str">
        <f>IFERROR(VLOOKUP(A396,'Validation List'!$A:$O,10,0),"--")</f>
        <v>--</v>
      </c>
      <c r="C396" s="4" t="str">
        <f>IFERROR(VLOOKUP(A396,January!$A:$AS,41,0),"--")</f>
        <v>--</v>
      </c>
      <c r="D396" s="4" t="str">
        <f>IFERROR(VLOOKUP(A396,January!$A:$AS,42,0),"--")</f>
        <v>--</v>
      </c>
      <c r="E396" s="4" t="str">
        <f>IFERROR(VLOOKUP(A396,#REF!,41,0),"--")</f>
        <v>--</v>
      </c>
      <c r="F396" s="4" t="str">
        <f>IFERROR(VLOOKUP(A396,#REF!,42,0),"--")</f>
        <v>--</v>
      </c>
      <c r="G396" s="4" t="str">
        <f>IFERROR(VLOOKUP(A396,#REF!,41,0),"--")</f>
        <v>--</v>
      </c>
      <c r="H396" s="4" t="str">
        <f>IFERROR(VLOOKUP(A396,#REF!,42,0),"--")</f>
        <v>--</v>
      </c>
      <c r="I396" s="4" t="str">
        <f>IFERROR(VLOOKUP(A396,#REF!,41,0),"--")</f>
        <v>--</v>
      </c>
      <c r="J396" s="4" t="str">
        <f>IFERROR(VLOOKUP(A396,#REF!,42,0),"--")</f>
        <v>--</v>
      </c>
      <c r="K396" s="4" t="str">
        <f>IFERROR(VLOOKUP(A396,#REF!,41,0),"--")</f>
        <v>--</v>
      </c>
      <c r="L396" s="4" t="str">
        <f>IFERROR(VLOOKUP(A396,#REF!,42,0),"--")</f>
        <v>--</v>
      </c>
      <c r="M396" s="4" t="str">
        <f>IFERROR(VLOOKUP(A396,#REF!,41,0),"--")</f>
        <v>--</v>
      </c>
      <c r="N396" s="4" t="str">
        <f>IFERROR(VLOOKUP(A396,#REF!,42,0),"--")</f>
        <v>--</v>
      </c>
      <c r="O396" s="4" t="str">
        <f>IFERROR(VLOOKUP(A396,#REF!,41,0),"--")</f>
        <v>--</v>
      </c>
      <c r="P396" s="4" t="str">
        <f>IFERROR(VLOOKUP(A396,#REF!,42,0),"--")</f>
        <v>--</v>
      </c>
      <c r="Q396" s="4" t="str">
        <f>IFERROR(VLOOKUP(A396,#REF!,41,0),"--")</f>
        <v>--</v>
      </c>
      <c r="R396" s="4" t="str">
        <f>IFERROR(VLOOKUP(A396,#REF!,42,0),"--")</f>
        <v>--</v>
      </c>
      <c r="S396" s="4" t="str">
        <f>IFERROR(VLOOKUP(A396,#REF!,41,0),"--")</f>
        <v>--</v>
      </c>
      <c r="T396" s="4" t="str">
        <f>IFERROR(VLOOKUP(A396,#REF!,42,0),"--")</f>
        <v>--</v>
      </c>
      <c r="U396" s="4" t="str">
        <f>IFERROR(VLOOKUP(A396,#REF!,41,0),"--")</f>
        <v>--</v>
      </c>
      <c r="V396" s="4" t="str">
        <f>IFERROR(VLOOKUP(A396,#REF!,42,0),"--")</f>
        <v>--</v>
      </c>
      <c r="W396" s="4" t="str">
        <f>IFERROR(VLOOKUP(A396,#REF!,41,0),"--")</f>
        <v>--</v>
      </c>
      <c r="X396" s="4" t="str">
        <f>IFERROR(VLOOKUP(A396,#REF!,42,0),"--")</f>
        <v>--</v>
      </c>
      <c r="Y396" s="4" t="str">
        <f>IFERROR(VLOOKUP(A396,#REF!,41,0),"--")</f>
        <v>--</v>
      </c>
      <c r="Z396" s="4" t="str">
        <f>IFERROR(VLOOKUP(A396,#REF!,42,0),"--")</f>
        <v>--</v>
      </c>
      <c r="AA396" s="4">
        <f t="shared" si="18"/>
        <v>0</v>
      </c>
      <c r="AB396" s="4">
        <f t="shared" si="19"/>
        <v>0</v>
      </c>
      <c r="AC396" s="8" t="str">
        <f>IFERROR(VLOOKUP(A396,January!$A:$AR,44,0),"--")</f>
        <v>--</v>
      </c>
      <c r="AD396" s="8" t="str">
        <f>IFERROR(VLOOKUP(A396,#REF!,44,0),"--")</f>
        <v>--</v>
      </c>
      <c r="AE396" s="8" t="str">
        <f>IFERROR(VLOOKUP(A396,#REF!,44,0),"--")</f>
        <v>--</v>
      </c>
      <c r="AF396" s="8" t="str">
        <f>IFERROR(VLOOKUP(A396,#REF!,44,0),"--")</f>
        <v>--</v>
      </c>
      <c r="AG396" s="8" t="str">
        <f>IFERROR(VLOOKUP(A396,#REF!,44,0),"--")</f>
        <v>--</v>
      </c>
      <c r="AH396" s="8" t="str">
        <f>IFERROR(VLOOKUP(A396,#REF!,44,0),"--")</f>
        <v>--</v>
      </c>
      <c r="AI396" s="8" t="str">
        <f>IFERROR(VLOOKUP(A396,#REF!,44,0),"--")</f>
        <v>--</v>
      </c>
      <c r="AJ396" s="8" t="str">
        <f>IFERROR(VLOOKUP(A396,#REF!,44,0),"--")</f>
        <v>--</v>
      </c>
      <c r="AK396" s="8" t="str">
        <f>IFERROR(VLOOKUP(A396,#REF!,44,0),"--")</f>
        <v>--</v>
      </c>
      <c r="AL396" s="8" t="str">
        <f>IFERROR(VLOOKUP(A396,#REF!,44,0),"--")</f>
        <v>--</v>
      </c>
      <c r="AM396" s="8" t="str">
        <f>IFERROR(VLOOKUP(A396,#REF!,44,0),"--")</f>
        <v>--</v>
      </c>
      <c r="AN396" s="8" t="str">
        <f>IFERROR(VLOOKUP(A396,#REF!,44,0),"--")</f>
        <v>--</v>
      </c>
      <c r="AO396" s="8">
        <f t="shared" si="20"/>
        <v>0</v>
      </c>
    </row>
    <row r="397" spans="1:41" x14ac:dyDescent="0.2">
      <c r="A397" s="4" t="s">
        <v>403</v>
      </c>
      <c r="B397" s="4" t="str">
        <f>IFERROR(VLOOKUP(A397,'Validation List'!$A:$O,10,0),"--")</f>
        <v>--</v>
      </c>
      <c r="C397" s="4" t="str">
        <f>IFERROR(VLOOKUP(A397,January!$A:$AS,41,0),"--")</f>
        <v>--</v>
      </c>
      <c r="D397" s="4" t="str">
        <f>IFERROR(VLOOKUP(A397,January!$A:$AS,42,0),"--")</f>
        <v>--</v>
      </c>
      <c r="E397" s="4" t="str">
        <f>IFERROR(VLOOKUP(A397,#REF!,41,0),"--")</f>
        <v>--</v>
      </c>
      <c r="F397" s="4" t="str">
        <f>IFERROR(VLOOKUP(A397,#REF!,42,0),"--")</f>
        <v>--</v>
      </c>
      <c r="G397" s="4" t="str">
        <f>IFERROR(VLOOKUP(A397,#REF!,41,0),"--")</f>
        <v>--</v>
      </c>
      <c r="H397" s="4" t="str">
        <f>IFERROR(VLOOKUP(A397,#REF!,42,0),"--")</f>
        <v>--</v>
      </c>
      <c r="I397" s="4" t="str">
        <f>IFERROR(VLOOKUP(A397,#REF!,41,0),"--")</f>
        <v>--</v>
      </c>
      <c r="J397" s="4" t="str">
        <f>IFERROR(VLOOKUP(A397,#REF!,42,0),"--")</f>
        <v>--</v>
      </c>
      <c r="K397" s="4" t="str">
        <f>IFERROR(VLOOKUP(A397,#REF!,41,0),"--")</f>
        <v>--</v>
      </c>
      <c r="L397" s="4" t="str">
        <f>IFERROR(VLOOKUP(A397,#REF!,42,0),"--")</f>
        <v>--</v>
      </c>
      <c r="M397" s="4" t="str">
        <f>IFERROR(VLOOKUP(A397,#REF!,41,0),"--")</f>
        <v>--</v>
      </c>
      <c r="N397" s="4" t="str">
        <f>IFERROR(VLOOKUP(A397,#REF!,42,0),"--")</f>
        <v>--</v>
      </c>
      <c r="O397" s="4" t="str">
        <f>IFERROR(VLOOKUP(A397,#REF!,41,0),"--")</f>
        <v>--</v>
      </c>
      <c r="P397" s="4" t="str">
        <f>IFERROR(VLOOKUP(A397,#REF!,42,0),"--")</f>
        <v>--</v>
      </c>
      <c r="Q397" s="4" t="str">
        <f>IFERROR(VLOOKUP(A397,#REF!,41,0),"--")</f>
        <v>--</v>
      </c>
      <c r="R397" s="4" t="str">
        <f>IFERROR(VLOOKUP(A397,#REF!,42,0),"--")</f>
        <v>--</v>
      </c>
      <c r="S397" s="4" t="str">
        <f>IFERROR(VLOOKUP(A397,#REF!,41,0),"--")</f>
        <v>--</v>
      </c>
      <c r="T397" s="4" t="str">
        <f>IFERROR(VLOOKUP(A397,#REF!,42,0),"--")</f>
        <v>--</v>
      </c>
      <c r="U397" s="4" t="str">
        <f>IFERROR(VLOOKUP(A397,#REF!,41,0),"--")</f>
        <v>--</v>
      </c>
      <c r="V397" s="4" t="str">
        <f>IFERROR(VLOOKUP(A397,#REF!,42,0),"--")</f>
        <v>--</v>
      </c>
      <c r="W397" s="4" t="str">
        <f>IFERROR(VLOOKUP(A397,#REF!,41,0),"--")</f>
        <v>--</v>
      </c>
      <c r="X397" s="4" t="str">
        <f>IFERROR(VLOOKUP(A397,#REF!,42,0),"--")</f>
        <v>--</v>
      </c>
      <c r="Y397" s="4" t="str">
        <f>IFERROR(VLOOKUP(A397,#REF!,41,0),"--")</f>
        <v>--</v>
      </c>
      <c r="Z397" s="4" t="str">
        <f>IFERROR(VLOOKUP(A397,#REF!,42,0),"--")</f>
        <v>--</v>
      </c>
      <c r="AA397" s="4">
        <f t="shared" si="18"/>
        <v>0</v>
      </c>
      <c r="AB397" s="4">
        <f t="shared" si="19"/>
        <v>0</v>
      </c>
      <c r="AC397" s="8" t="str">
        <f>IFERROR(VLOOKUP(A397,January!$A:$AR,44,0),"--")</f>
        <v>--</v>
      </c>
      <c r="AD397" s="8" t="str">
        <f>IFERROR(VLOOKUP(A397,#REF!,44,0),"--")</f>
        <v>--</v>
      </c>
      <c r="AE397" s="8" t="str">
        <f>IFERROR(VLOOKUP(A397,#REF!,44,0),"--")</f>
        <v>--</v>
      </c>
      <c r="AF397" s="8" t="str">
        <f>IFERROR(VLOOKUP(A397,#REF!,44,0),"--")</f>
        <v>--</v>
      </c>
      <c r="AG397" s="8" t="str">
        <f>IFERROR(VLOOKUP(A397,#REF!,44,0),"--")</f>
        <v>--</v>
      </c>
      <c r="AH397" s="8" t="str">
        <f>IFERROR(VLOOKUP(A397,#REF!,44,0),"--")</f>
        <v>--</v>
      </c>
      <c r="AI397" s="8" t="str">
        <f>IFERROR(VLOOKUP(A397,#REF!,44,0),"--")</f>
        <v>--</v>
      </c>
      <c r="AJ397" s="8" t="str">
        <f>IFERROR(VLOOKUP(A397,#REF!,44,0),"--")</f>
        <v>--</v>
      </c>
      <c r="AK397" s="8" t="str">
        <f>IFERROR(VLOOKUP(A397,#REF!,44,0),"--")</f>
        <v>--</v>
      </c>
      <c r="AL397" s="8" t="str">
        <f>IFERROR(VLOOKUP(A397,#REF!,44,0),"--")</f>
        <v>--</v>
      </c>
      <c r="AM397" s="8" t="str">
        <f>IFERROR(VLOOKUP(A397,#REF!,44,0),"--")</f>
        <v>--</v>
      </c>
      <c r="AN397" s="8" t="str">
        <f>IFERROR(VLOOKUP(A397,#REF!,44,0),"--")</f>
        <v>--</v>
      </c>
      <c r="AO397" s="8">
        <f t="shared" si="20"/>
        <v>0</v>
      </c>
    </row>
    <row r="398" spans="1:41" x14ac:dyDescent="0.2">
      <c r="A398" s="2" t="s">
        <v>404</v>
      </c>
      <c r="B398" s="4" t="str">
        <f>IFERROR(VLOOKUP(A398,'Validation List'!$A:$O,10,0),"--")</f>
        <v>--</v>
      </c>
      <c r="C398" s="4" t="str">
        <f>IFERROR(VLOOKUP(A398,January!$A:$AS,41,0),"--")</f>
        <v>--</v>
      </c>
      <c r="D398" s="4" t="str">
        <f>IFERROR(VLOOKUP(A398,January!$A:$AS,42,0),"--")</f>
        <v>--</v>
      </c>
      <c r="E398" s="4" t="str">
        <f>IFERROR(VLOOKUP(A398,#REF!,41,0),"--")</f>
        <v>--</v>
      </c>
      <c r="F398" s="4" t="str">
        <f>IFERROR(VLOOKUP(A398,#REF!,42,0),"--")</f>
        <v>--</v>
      </c>
      <c r="G398" s="4" t="str">
        <f>IFERROR(VLOOKUP(A398,#REF!,41,0),"--")</f>
        <v>--</v>
      </c>
      <c r="H398" s="4" t="str">
        <f>IFERROR(VLOOKUP(A398,#REF!,42,0),"--")</f>
        <v>--</v>
      </c>
      <c r="I398" s="4" t="str">
        <f>IFERROR(VLOOKUP(A398,#REF!,41,0),"--")</f>
        <v>--</v>
      </c>
      <c r="J398" s="4" t="str">
        <f>IFERROR(VLOOKUP(A398,#REF!,42,0),"--")</f>
        <v>--</v>
      </c>
      <c r="K398" s="4" t="str">
        <f>IFERROR(VLOOKUP(A398,#REF!,41,0),"--")</f>
        <v>--</v>
      </c>
      <c r="L398" s="4" t="str">
        <f>IFERROR(VLOOKUP(A398,#REF!,42,0),"--")</f>
        <v>--</v>
      </c>
      <c r="M398" s="4" t="str">
        <f>IFERROR(VLOOKUP(A398,#REF!,41,0),"--")</f>
        <v>--</v>
      </c>
      <c r="N398" s="4" t="str">
        <f>IFERROR(VLOOKUP(A398,#REF!,42,0),"--")</f>
        <v>--</v>
      </c>
      <c r="O398" s="4" t="str">
        <f>IFERROR(VLOOKUP(A398,#REF!,41,0),"--")</f>
        <v>--</v>
      </c>
      <c r="P398" s="4" t="str">
        <f>IFERROR(VLOOKUP(A398,#REF!,42,0),"--")</f>
        <v>--</v>
      </c>
      <c r="Q398" s="4" t="str">
        <f>IFERROR(VLOOKUP(A398,#REF!,41,0),"--")</f>
        <v>--</v>
      </c>
      <c r="R398" s="4" t="str">
        <f>IFERROR(VLOOKUP(A398,#REF!,42,0),"--")</f>
        <v>--</v>
      </c>
      <c r="S398" s="4" t="str">
        <f>IFERROR(VLOOKUP(A398,#REF!,41,0),"--")</f>
        <v>--</v>
      </c>
      <c r="T398" s="4" t="str">
        <f>IFERROR(VLOOKUP(A398,#REF!,42,0),"--")</f>
        <v>--</v>
      </c>
      <c r="U398" s="4" t="str">
        <f>IFERROR(VLOOKUP(A398,#REF!,41,0),"--")</f>
        <v>--</v>
      </c>
      <c r="V398" s="4" t="str">
        <f>IFERROR(VLOOKUP(A398,#REF!,42,0),"--")</f>
        <v>--</v>
      </c>
      <c r="W398" s="4" t="str">
        <f>IFERROR(VLOOKUP(A398,#REF!,41,0),"--")</f>
        <v>--</v>
      </c>
      <c r="X398" s="4" t="str">
        <f>IFERROR(VLOOKUP(A398,#REF!,42,0),"--")</f>
        <v>--</v>
      </c>
      <c r="Y398" s="4" t="str">
        <f>IFERROR(VLOOKUP(A398,#REF!,41,0),"--")</f>
        <v>--</v>
      </c>
      <c r="Z398" s="4" t="str">
        <f>IFERROR(VLOOKUP(A398,#REF!,42,0),"--")</f>
        <v>--</v>
      </c>
      <c r="AA398" s="4">
        <f t="shared" ref="AA398:AA420" si="21">SUM(C398,E398,G398,I398,K398,M398,O398,Q398,S398,U398,W398,Y398)</f>
        <v>0</v>
      </c>
      <c r="AB398" s="4">
        <f t="shared" si="19"/>
        <v>0</v>
      </c>
      <c r="AC398" s="8" t="str">
        <f>IFERROR(VLOOKUP(A398,January!$A:$AR,44,0),"--")</f>
        <v>--</v>
      </c>
      <c r="AD398" s="8" t="str">
        <f>IFERROR(VLOOKUP(A398,#REF!,44,0),"--")</f>
        <v>--</v>
      </c>
      <c r="AE398" s="8" t="str">
        <f>IFERROR(VLOOKUP(A398,#REF!,44,0),"--")</f>
        <v>--</v>
      </c>
      <c r="AF398" s="8" t="str">
        <f>IFERROR(VLOOKUP(A398,#REF!,44,0),"--")</f>
        <v>--</v>
      </c>
      <c r="AG398" s="8" t="str">
        <f>IFERROR(VLOOKUP(A398,#REF!,44,0),"--")</f>
        <v>--</v>
      </c>
      <c r="AH398" s="8" t="str">
        <f>IFERROR(VLOOKUP(A398,#REF!,44,0),"--")</f>
        <v>--</v>
      </c>
      <c r="AI398" s="8" t="str">
        <f>IFERROR(VLOOKUP(A398,#REF!,44,0),"--")</f>
        <v>--</v>
      </c>
      <c r="AJ398" s="8" t="str">
        <f>IFERROR(VLOOKUP(A398,#REF!,44,0),"--")</f>
        <v>--</v>
      </c>
      <c r="AK398" s="8" t="str">
        <f>IFERROR(VLOOKUP(A398,#REF!,44,0),"--")</f>
        <v>--</v>
      </c>
      <c r="AL398" s="8" t="str">
        <f>IFERROR(VLOOKUP(A398,#REF!,44,0),"--")</f>
        <v>--</v>
      </c>
      <c r="AM398" s="8" t="str">
        <f>IFERROR(VLOOKUP(A398,#REF!,44,0),"--")</f>
        <v>--</v>
      </c>
      <c r="AN398" s="8" t="str">
        <f>IFERROR(VLOOKUP(A398,#REF!,44,0),"--")</f>
        <v>--</v>
      </c>
      <c r="AO398" s="8">
        <f t="shared" ref="AO398:AO420" si="22">SUM(AC398:AN398)</f>
        <v>0</v>
      </c>
    </row>
    <row r="399" spans="1:41" x14ac:dyDescent="0.2">
      <c r="A399" s="2" t="s">
        <v>405</v>
      </c>
      <c r="B399" s="4" t="str">
        <f>IFERROR(VLOOKUP(A399,'Validation List'!$A:$O,10,0),"--")</f>
        <v>--</v>
      </c>
      <c r="C399" s="4" t="str">
        <f>IFERROR(VLOOKUP(A399,January!$A:$AS,41,0),"--")</f>
        <v>--</v>
      </c>
      <c r="D399" s="4" t="str">
        <f>IFERROR(VLOOKUP(A399,January!$A:$AS,42,0),"--")</f>
        <v>--</v>
      </c>
      <c r="E399" s="4" t="str">
        <f>IFERROR(VLOOKUP(A399,#REF!,41,0),"--")</f>
        <v>--</v>
      </c>
      <c r="F399" s="4" t="str">
        <f>IFERROR(VLOOKUP(A399,#REF!,42,0),"--")</f>
        <v>--</v>
      </c>
      <c r="G399" s="4" t="str">
        <f>IFERROR(VLOOKUP(A399,#REF!,41,0),"--")</f>
        <v>--</v>
      </c>
      <c r="H399" s="4" t="str">
        <f>IFERROR(VLOOKUP(A399,#REF!,42,0),"--")</f>
        <v>--</v>
      </c>
      <c r="I399" s="4" t="str">
        <f>IFERROR(VLOOKUP(A399,#REF!,41,0),"--")</f>
        <v>--</v>
      </c>
      <c r="J399" s="4" t="str">
        <f>IFERROR(VLOOKUP(A399,#REF!,42,0),"--")</f>
        <v>--</v>
      </c>
      <c r="K399" s="4" t="str">
        <f>IFERROR(VLOOKUP(A399,#REF!,41,0),"--")</f>
        <v>--</v>
      </c>
      <c r="L399" s="4" t="str">
        <f>IFERROR(VLOOKUP(A399,#REF!,42,0),"--")</f>
        <v>--</v>
      </c>
      <c r="M399" s="4" t="str">
        <f>IFERROR(VLOOKUP(A399,#REF!,41,0),"--")</f>
        <v>--</v>
      </c>
      <c r="N399" s="4" t="str">
        <f>IFERROR(VLOOKUP(A399,#REF!,42,0),"--")</f>
        <v>--</v>
      </c>
      <c r="O399" s="4" t="str">
        <f>IFERROR(VLOOKUP(A399,#REF!,41,0),"--")</f>
        <v>--</v>
      </c>
      <c r="P399" s="4" t="str">
        <f>IFERROR(VLOOKUP(A399,#REF!,42,0),"--")</f>
        <v>--</v>
      </c>
      <c r="Q399" s="4" t="str">
        <f>IFERROR(VLOOKUP(A399,#REF!,41,0),"--")</f>
        <v>--</v>
      </c>
      <c r="R399" s="4" t="str">
        <f>IFERROR(VLOOKUP(A399,#REF!,42,0),"--")</f>
        <v>--</v>
      </c>
      <c r="S399" s="4" t="str">
        <f>IFERROR(VLOOKUP(A399,#REF!,41,0),"--")</f>
        <v>--</v>
      </c>
      <c r="T399" s="4" t="str">
        <f>IFERROR(VLOOKUP(A399,#REF!,42,0),"--")</f>
        <v>--</v>
      </c>
      <c r="U399" s="4" t="str">
        <f>IFERROR(VLOOKUP(A399,#REF!,41,0),"--")</f>
        <v>--</v>
      </c>
      <c r="V399" s="4" t="str">
        <f>IFERROR(VLOOKUP(A399,#REF!,42,0),"--")</f>
        <v>--</v>
      </c>
      <c r="W399" s="4" t="str">
        <f>IFERROR(VLOOKUP(A399,#REF!,41,0),"--")</f>
        <v>--</v>
      </c>
      <c r="X399" s="4" t="str">
        <f>IFERROR(VLOOKUP(A399,#REF!,42,0),"--")</f>
        <v>--</v>
      </c>
      <c r="Y399" s="4" t="str">
        <f>IFERROR(VLOOKUP(A399,#REF!,41,0),"--")</f>
        <v>--</v>
      </c>
      <c r="Z399" s="4" t="str">
        <f>IFERROR(VLOOKUP(A399,#REF!,42,0),"--")</f>
        <v>--</v>
      </c>
      <c r="AA399" s="4">
        <f t="shared" si="21"/>
        <v>0</v>
      </c>
      <c r="AB399" s="4">
        <f t="shared" si="19"/>
        <v>0</v>
      </c>
      <c r="AC399" s="8" t="str">
        <f>IFERROR(VLOOKUP(A399,January!$A:$AR,44,0),"--")</f>
        <v>--</v>
      </c>
      <c r="AD399" s="8" t="str">
        <f>IFERROR(VLOOKUP(A399,#REF!,44,0),"--")</f>
        <v>--</v>
      </c>
      <c r="AE399" s="8" t="str">
        <f>IFERROR(VLOOKUP(A399,#REF!,44,0),"--")</f>
        <v>--</v>
      </c>
      <c r="AF399" s="8" t="str">
        <f>IFERROR(VLOOKUP(A399,#REF!,44,0),"--")</f>
        <v>--</v>
      </c>
      <c r="AG399" s="8" t="str">
        <f>IFERROR(VLOOKUP(A399,#REF!,44,0),"--")</f>
        <v>--</v>
      </c>
      <c r="AH399" s="8" t="str">
        <f>IFERROR(VLOOKUP(A399,#REF!,44,0),"--")</f>
        <v>--</v>
      </c>
      <c r="AI399" s="8" t="str">
        <f>IFERROR(VLOOKUP(A399,#REF!,44,0),"--")</f>
        <v>--</v>
      </c>
      <c r="AJ399" s="8" t="str">
        <f>IFERROR(VLOOKUP(A399,#REF!,44,0),"--")</f>
        <v>--</v>
      </c>
      <c r="AK399" s="8" t="str">
        <f>IFERROR(VLOOKUP(A399,#REF!,44,0),"--")</f>
        <v>--</v>
      </c>
      <c r="AL399" s="8" t="str">
        <f>IFERROR(VLOOKUP(A399,#REF!,44,0),"--")</f>
        <v>--</v>
      </c>
      <c r="AM399" s="8" t="str">
        <f>IFERROR(VLOOKUP(A399,#REF!,44,0),"--")</f>
        <v>--</v>
      </c>
      <c r="AN399" s="8" t="str">
        <f>IFERROR(VLOOKUP(A399,#REF!,44,0),"--")</f>
        <v>--</v>
      </c>
      <c r="AO399" s="8">
        <f t="shared" si="22"/>
        <v>0</v>
      </c>
    </row>
    <row r="400" spans="1:41" x14ac:dyDescent="0.2">
      <c r="A400" s="2" t="s">
        <v>406</v>
      </c>
      <c r="B400" s="4" t="str">
        <f>IFERROR(VLOOKUP(A400,'Validation List'!$A:$O,10,0),"--")</f>
        <v>--</v>
      </c>
      <c r="C400" s="4" t="str">
        <f>IFERROR(VLOOKUP(A400,January!$A:$AS,41,0),"--")</f>
        <v>--</v>
      </c>
      <c r="D400" s="4" t="str">
        <f>IFERROR(VLOOKUP(A400,January!$A:$AS,42,0),"--")</f>
        <v>--</v>
      </c>
      <c r="E400" s="4" t="str">
        <f>IFERROR(VLOOKUP(A400,#REF!,41,0),"--")</f>
        <v>--</v>
      </c>
      <c r="F400" s="4" t="str">
        <f>IFERROR(VLOOKUP(A400,#REF!,42,0),"--")</f>
        <v>--</v>
      </c>
      <c r="G400" s="4" t="str">
        <f>IFERROR(VLOOKUP(A400,#REF!,41,0),"--")</f>
        <v>--</v>
      </c>
      <c r="H400" s="4" t="str">
        <f>IFERROR(VLOOKUP(A400,#REF!,42,0),"--")</f>
        <v>--</v>
      </c>
      <c r="I400" s="4" t="str">
        <f>IFERROR(VLOOKUP(A400,#REF!,41,0),"--")</f>
        <v>--</v>
      </c>
      <c r="J400" s="4" t="str">
        <f>IFERROR(VLOOKUP(A400,#REF!,42,0),"--")</f>
        <v>--</v>
      </c>
      <c r="K400" s="4" t="str">
        <f>IFERROR(VLOOKUP(A400,#REF!,41,0),"--")</f>
        <v>--</v>
      </c>
      <c r="L400" s="4" t="str">
        <f>IFERROR(VLOOKUP(A400,#REF!,42,0),"--")</f>
        <v>--</v>
      </c>
      <c r="M400" s="4" t="str">
        <f>IFERROR(VLOOKUP(A400,#REF!,41,0),"--")</f>
        <v>--</v>
      </c>
      <c r="N400" s="4" t="str">
        <f>IFERROR(VLOOKUP(A400,#REF!,42,0),"--")</f>
        <v>--</v>
      </c>
      <c r="O400" s="4" t="str">
        <f>IFERROR(VLOOKUP(A400,#REF!,41,0),"--")</f>
        <v>--</v>
      </c>
      <c r="P400" s="4" t="str">
        <f>IFERROR(VLOOKUP(A400,#REF!,42,0),"--")</f>
        <v>--</v>
      </c>
      <c r="Q400" s="4" t="str">
        <f>IFERROR(VLOOKUP(A400,#REF!,41,0),"--")</f>
        <v>--</v>
      </c>
      <c r="R400" s="4" t="str">
        <f>IFERROR(VLOOKUP(A400,#REF!,42,0),"--")</f>
        <v>--</v>
      </c>
      <c r="S400" s="4" t="str">
        <f>IFERROR(VLOOKUP(A400,#REF!,41,0),"--")</f>
        <v>--</v>
      </c>
      <c r="T400" s="4" t="str">
        <f>IFERROR(VLOOKUP(A400,#REF!,42,0),"--")</f>
        <v>--</v>
      </c>
      <c r="U400" s="4" t="str">
        <f>IFERROR(VLOOKUP(A400,#REF!,41,0),"--")</f>
        <v>--</v>
      </c>
      <c r="V400" s="4" t="str">
        <f>IFERROR(VLOOKUP(A400,#REF!,42,0),"--")</f>
        <v>--</v>
      </c>
      <c r="W400" s="4" t="str">
        <f>IFERROR(VLOOKUP(A400,#REF!,41,0),"--")</f>
        <v>--</v>
      </c>
      <c r="X400" s="4" t="str">
        <f>IFERROR(VLOOKUP(A400,#REF!,42,0),"--")</f>
        <v>--</v>
      </c>
      <c r="Y400" s="4" t="str">
        <f>IFERROR(VLOOKUP(A400,#REF!,41,0),"--")</f>
        <v>--</v>
      </c>
      <c r="Z400" s="4" t="str">
        <f>IFERROR(VLOOKUP(A400,#REF!,42,0),"--")</f>
        <v>--</v>
      </c>
      <c r="AA400" s="4">
        <f t="shared" si="21"/>
        <v>0</v>
      </c>
      <c r="AB400" s="4">
        <f t="shared" si="19"/>
        <v>0</v>
      </c>
      <c r="AC400" s="8" t="str">
        <f>IFERROR(VLOOKUP(A400,January!$A:$AR,44,0),"--")</f>
        <v>--</v>
      </c>
      <c r="AD400" s="8" t="str">
        <f>IFERROR(VLOOKUP(A400,#REF!,44,0),"--")</f>
        <v>--</v>
      </c>
      <c r="AE400" s="8" t="str">
        <f>IFERROR(VLOOKUP(A400,#REF!,44,0),"--")</f>
        <v>--</v>
      </c>
      <c r="AF400" s="8" t="str">
        <f>IFERROR(VLOOKUP(A400,#REF!,44,0),"--")</f>
        <v>--</v>
      </c>
      <c r="AG400" s="8" t="str">
        <f>IFERROR(VLOOKUP(A400,#REF!,44,0),"--")</f>
        <v>--</v>
      </c>
      <c r="AH400" s="8" t="str">
        <f>IFERROR(VLOOKUP(A400,#REF!,44,0),"--")</f>
        <v>--</v>
      </c>
      <c r="AI400" s="8" t="str">
        <f>IFERROR(VLOOKUP(A400,#REF!,44,0),"--")</f>
        <v>--</v>
      </c>
      <c r="AJ400" s="8" t="str">
        <f>IFERROR(VLOOKUP(A400,#REF!,44,0),"--")</f>
        <v>--</v>
      </c>
      <c r="AK400" s="8" t="str">
        <f>IFERROR(VLOOKUP(A400,#REF!,44,0),"--")</f>
        <v>--</v>
      </c>
      <c r="AL400" s="8" t="str">
        <f>IFERROR(VLOOKUP(A400,#REF!,44,0),"--")</f>
        <v>--</v>
      </c>
      <c r="AM400" s="8" t="str">
        <f>IFERROR(VLOOKUP(A400,#REF!,44,0),"--")</f>
        <v>--</v>
      </c>
      <c r="AN400" s="8" t="str">
        <f>IFERROR(VLOOKUP(A400,#REF!,44,0),"--")</f>
        <v>--</v>
      </c>
      <c r="AO400" s="8">
        <f t="shared" si="22"/>
        <v>0</v>
      </c>
    </row>
    <row r="401" spans="1:41" x14ac:dyDescent="0.2">
      <c r="A401" s="2" t="s">
        <v>407</v>
      </c>
      <c r="B401" s="4" t="str">
        <f>IFERROR(VLOOKUP(A401,'Validation List'!$A:$O,10,0),"--")</f>
        <v>--</v>
      </c>
      <c r="C401" s="4" t="str">
        <f>IFERROR(VLOOKUP(A401,January!$A:$AS,41,0),"--")</f>
        <v>--</v>
      </c>
      <c r="D401" s="4" t="str">
        <f>IFERROR(VLOOKUP(A401,January!$A:$AS,42,0),"--")</f>
        <v>--</v>
      </c>
      <c r="E401" s="4" t="str">
        <f>IFERROR(VLOOKUP(A401,#REF!,41,0),"--")</f>
        <v>--</v>
      </c>
      <c r="F401" s="4" t="str">
        <f>IFERROR(VLOOKUP(A401,#REF!,42,0),"--")</f>
        <v>--</v>
      </c>
      <c r="G401" s="4" t="str">
        <f>IFERROR(VLOOKUP(A401,#REF!,41,0),"--")</f>
        <v>--</v>
      </c>
      <c r="H401" s="4" t="str">
        <f>IFERROR(VLOOKUP(A401,#REF!,42,0),"--")</f>
        <v>--</v>
      </c>
      <c r="I401" s="4" t="str">
        <f>IFERROR(VLOOKUP(A401,#REF!,41,0),"--")</f>
        <v>--</v>
      </c>
      <c r="J401" s="4" t="str">
        <f>IFERROR(VLOOKUP(A401,#REF!,42,0),"--")</f>
        <v>--</v>
      </c>
      <c r="K401" s="4" t="str">
        <f>IFERROR(VLOOKUP(A401,#REF!,41,0),"--")</f>
        <v>--</v>
      </c>
      <c r="L401" s="4" t="str">
        <f>IFERROR(VLOOKUP(A401,#REF!,42,0),"--")</f>
        <v>--</v>
      </c>
      <c r="M401" s="4" t="str">
        <f>IFERROR(VLOOKUP(A401,#REF!,41,0),"--")</f>
        <v>--</v>
      </c>
      <c r="N401" s="4" t="str">
        <f>IFERROR(VLOOKUP(A401,#REF!,42,0),"--")</f>
        <v>--</v>
      </c>
      <c r="O401" s="4" t="str">
        <f>IFERROR(VLOOKUP(A401,#REF!,41,0),"--")</f>
        <v>--</v>
      </c>
      <c r="P401" s="4" t="str">
        <f>IFERROR(VLOOKUP(A401,#REF!,42,0),"--")</f>
        <v>--</v>
      </c>
      <c r="Q401" s="4" t="str">
        <f>IFERROR(VLOOKUP(A401,#REF!,41,0),"--")</f>
        <v>--</v>
      </c>
      <c r="R401" s="4" t="str">
        <f>IFERROR(VLOOKUP(A401,#REF!,42,0),"--")</f>
        <v>--</v>
      </c>
      <c r="S401" s="4" t="str">
        <f>IFERROR(VLOOKUP(A401,#REF!,41,0),"--")</f>
        <v>--</v>
      </c>
      <c r="T401" s="4" t="str">
        <f>IFERROR(VLOOKUP(A401,#REF!,42,0),"--")</f>
        <v>--</v>
      </c>
      <c r="U401" s="4" t="str">
        <f>IFERROR(VLOOKUP(A401,#REF!,41,0),"--")</f>
        <v>--</v>
      </c>
      <c r="V401" s="4" t="str">
        <f>IFERROR(VLOOKUP(A401,#REF!,42,0),"--")</f>
        <v>--</v>
      </c>
      <c r="W401" s="4" t="str">
        <f>IFERROR(VLOOKUP(A401,#REF!,41,0),"--")</f>
        <v>--</v>
      </c>
      <c r="X401" s="4" t="str">
        <f>IFERROR(VLOOKUP(A401,#REF!,42,0),"--")</f>
        <v>--</v>
      </c>
      <c r="Y401" s="4" t="str">
        <f>IFERROR(VLOOKUP(A401,#REF!,41,0),"--")</f>
        <v>--</v>
      </c>
      <c r="Z401" s="4" t="str">
        <f>IFERROR(VLOOKUP(A401,#REF!,42,0),"--")</f>
        <v>--</v>
      </c>
      <c r="AA401" s="4">
        <f t="shared" si="21"/>
        <v>0</v>
      </c>
      <c r="AB401" s="4">
        <f t="shared" si="19"/>
        <v>0</v>
      </c>
      <c r="AC401" s="8" t="str">
        <f>IFERROR(VLOOKUP(A401,January!$A:$AR,44,0),"--")</f>
        <v>--</v>
      </c>
      <c r="AD401" s="8" t="str">
        <f>IFERROR(VLOOKUP(A401,#REF!,44,0),"--")</f>
        <v>--</v>
      </c>
      <c r="AE401" s="8" t="str">
        <f>IFERROR(VLOOKUP(A401,#REF!,44,0),"--")</f>
        <v>--</v>
      </c>
      <c r="AF401" s="8" t="str">
        <f>IFERROR(VLOOKUP(A401,#REF!,44,0),"--")</f>
        <v>--</v>
      </c>
      <c r="AG401" s="8" t="str">
        <f>IFERROR(VLOOKUP(A401,#REF!,44,0),"--")</f>
        <v>--</v>
      </c>
      <c r="AH401" s="8" t="str">
        <f>IFERROR(VLOOKUP(A401,#REF!,44,0),"--")</f>
        <v>--</v>
      </c>
      <c r="AI401" s="8" t="str">
        <f>IFERROR(VLOOKUP(A401,#REF!,44,0),"--")</f>
        <v>--</v>
      </c>
      <c r="AJ401" s="8" t="str">
        <f>IFERROR(VLOOKUP(A401,#REF!,44,0),"--")</f>
        <v>--</v>
      </c>
      <c r="AK401" s="8" t="str">
        <f>IFERROR(VLOOKUP(A401,#REF!,44,0),"--")</f>
        <v>--</v>
      </c>
      <c r="AL401" s="8" t="str">
        <f>IFERROR(VLOOKUP(A401,#REF!,44,0),"--")</f>
        <v>--</v>
      </c>
      <c r="AM401" s="8" t="str">
        <f>IFERROR(VLOOKUP(A401,#REF!,44,0),"--")</f>
        <v>--</v>
      </c>
      <c r="AN401" s="8" t="str">
        <f>IFERROR(VLOOKUP(A401,#REF!,44,0),"--")</f>
        <v>--</v>
      </c>
      <c r="AO401" s="8">
        <f t="shared" si="22"/>
        <v>0</v>
      </c>
    </row>
    <row r="402" spans="1:41" x14ac:dyDescent="0.2">
      <c r="A402" s="2" t="s">
        <v>408</v>
      </c>
      <c r="B402" s="4" t="str">
        <f>IFERROR(VLOOKUP(A402,'Validation List'!$A:$O,10,0),"--")</f>
        <v>--</v>
      </c>
      <c r="C402" s="4" t="str">
        <f>IFERROR(VLOOKUP(A402,January!$A:$AS,41,0),"--")</f>
        <v>--</v>
      </c>
      <c r="D402" s="4" t="str">
        <f>IFERROR(VLOOKUP(A402,January!$A:$AS,42,0),"--")</f>
        <v>--</v>
      </c>
      <c r="E402" s="4" t="str">
        <f>IFERROR(VLOOKUP(A402,#REF!,41,0),"--")</f>
        <v>--</v>
      </c>
      <c r="F402" s="4" t="str">
        <f>IFERROR(VLOOKUP(A402,#REF!,42,0),"--")</f>
        <v>--</v>
      </c>
      <c r="G402" s="4" t="str">
        <f>IFERROR(VLOOKUP(A402,#REF!,41,0),"--")</f>
        <v>--</v>
      </c>
      <c r="H402" s="4" t="str">
        <f>IFERROR(VLOOKUP(A402,#REF!,42,0),"--")</f>
        <v>--</v>
      </c>
      <c r="I402" s="4" t="str">
        <f>IFERROR(VLOOKUP(A402,#REF!,41,0),"--")</f>
        <v>--</v>
      </c>
      <c r="J402" s="4" t="str">
        <f>IFERROR(VLOOKUP(A402,#REF!,42,0),"--")</f>
        <v>--</v>
      </c>
      <c r="K402" s="4" t="str">
        <f>IFERROR(VLOOKUP(A402,#REF!,41,0),"--")</f>
        <v>--</v>
      </c>
      <c r="L402" s="4" t="str">
        <f>IFERROR(VLOOKUP(A402,#REF!,42,0),"--")</f>
        <v>--</v>
      </c>
      <c r="M402" s="4" t="str">
        <f>IFERROR(VLOOKUP(A402,#REF!,41,0),"--")</f>
        <v>--</v>
      </c>
      <c r="N402" s="4" t="str">
        <f>IFERROR(VLOOKUP(A402,#REF!,42,0),"--")</f>
        <v>--</v>
      </c>
      <c r="O402" s="4" t="str">
        <f>IFERROR(VLOOKUP(A402,#REF!,41,0),"--")</f>
        <v>--</v>
      </c>
      <c r="P402" s="4" t="str">
        <f>IFERROR(VLOOKUP(A402,#REF!,42,0),"--")</f>
        <v>--</v>
      </c>
      <c r="Q402" s="4" t="str">
        <f>IFERROR(VLOOKUP(A402,#REF!,41,0),"--")</f>
        <v>--</v>
      </c>
      <c r="R402" s="4" t="str">
        <f>IFERROR(VLOOKUP(A402,#REF!,42,0),"--")</f>
        <v>--</v>
      </c>
      <c r="S402" s="4" t="str">
        <f>IFERROR(VLOOKUP(A402,#REF!,41,0),"--")</f>
        <v>--</v>
      </c>
      <c r="T402" s="4" t="str">
        <f>IFERROR(VLOOKUP(A402,#REF!,42,0),"--")</f>
        <v>--</v>
      </c>
      <c r="U402" s="4" t="str">
        <f>IFERROR(VLOOKUP(A402,#REF!,41,0),"--")</f>
        <v>--</v>
      </c>
      <c r="V402" s="4" t="str">
        <f>IFERROR(VLOOKUP(A402,#REF!,42,0),"--")</f>
        <v>--</v>
      </c>
      <c r="W402" s="4" t="str">
        <f>IFERROR(VLOOKUP(A402,#REF!,41,0),"--")</f>
        <v>--</v>
      </c>
      <c r="X402" s="4" t="str">
        <f>IFERROR(VLOOKUP(A402,#REF!,42,0),"--")</f>
        <v>--</v>
      </c>
      <c r="Y402" s="4" t="str">
        <f>IFERROR(VLOOKUP(A402,#REF!,41,0),"--")</f>
        <v>--</v>
      </c>
      <c r="Z402" s="4" t="str">
        <f>IFERROR(VLOOKUP(A402,#REF!,42,0),"--")</f>
        <v>--</v>
      </c>
      <c r="AA402" s="4">
        <f t="shared" si="21"/>
        <v>0</v>
      </c>
      <c r="AB402" s="4">
        <f t="shared" si="19"/>
        <v>0</v>
      </c>
      <c r="AC402" s="8" t="str">
        <f>IFERROR(VLOOKUP(A402,January!$A:$AR,44,0),"--")</f>
        <v>--</v>
      </c>
      <c r="AD402" s="8" t="str">
        <f>IFERROR(VLOOKUP(A402,#REF!,44,0),"--")</f>
        <v>--</v>
      </c>
      <c r="AE402" s="8" t="str">
        <f>IFERROR(VLOOKUP(A402,#REF!,44,0),"--")</f>
        <v>--</v>
      </c>
      <c r="AF402" s="8" t="str">
        <f>IFERROR(VLOOKUP(A402,#REF!,44,0),"--")</f>
        <v>--</v>
      </c>
      <c r="AG402" s="8" t="str">
        <f>IFERROR(VLOOKUP(A402,#REF!,44,0),"--")</f>
        <v>--</v>
      </c>
      <c r="AH402" s="8" t="str">
        <f>IFERROR(VLOOKUP(A402,#REF!,44,0),"--")</f>
        <v>--</v>
      </c>
      <c r="AI402" s="8" t="str">
        <f>IFERROR(VLOOKUP(A402,#REF!,44,0),"--")</f>
        <v>--</v>
      </c>
      <c r="AJ402" s="8" t="str">
        <f>IFERROR(VLOOKUP(A402,#REF!,44,0),"--")</f>
        <v>--</v>
      </c>
      <c r="AK402" s="8" t="str">
        <f>IFERROR(VLOOKUP(A402,#REF!,44,0),"--")</f>
        <v>--</v>
      </c>
      <c r="AL402" s="8" t="str">
        <f>IFERROR(VLOOKUP(A402,#REF!,44,0),"--")</f>
        <v>--</v>
      </c>
      <c r="AM402" s="8" t="str">
        <f>IFERROR(VLOOKUP(A402,#REF!,44,0),"--")</f>
        <v>--</v>
      </c>
      <c r="AN402" s="8" t="str">
        <f>IFERROR(VLOOKUP(A402,#REF!,44,0),"--")</f>
        <v>--</v>
      </c>
      <c r="AO402" s="8">
        <f t="shared" si="22"/>
        <v>0</v>
      </c>
    </row>
    <row r="403" spans="1:41" x14ac:dyDescent="0.2">
      <c r="A403" s="2" t="s">
        <v>409</v>
      </c>
      <c r="B403" s="4" t="str">
        <f>IFERROR(VLOOKUP(A403,'Validation List'!$A:$O,10,0),"--")</f>
        <v>--</v>
      </c>
      <c r="C403" s="4" t="str">
        <f>IFERROR(VLOOKUP(A403,January!$A:$AS,41,0),"--")</f>
        <v>--</v>
      </c>
      <c r="D403" s="4" t="str">
        <f>IFERROR(VLOOKUP(A403,January!$A:$AS,42,0),"--")</f>
        <v>--</v>
      </c>
      <c r="E403" s="4" t="str">
        <f>IFERROR(VLOOKUP(A403,#REF!,41,0),"--")</f>
        <v>--</v>
      </c>
      <c r="F403" s="4" t="str">
        <f>IFERROR(VLOOKUP(A403,#REF!,42,0),"--")</f>
        <v>--</v>
      </c>
      <c r="G403" s="4" t="str">
        <f>IFERROR(VLOOKUP(A403,#REF!,41,0),"--")</f>
        <v>--</v>
      </c>
      <c r="H403" s="4" t="str">
        <f>IFERROR(VLOOKUP(A403,#REF!,42,0),"--")</f>
        <v>--</v>
      </c>
      <c r="I403" s="4" t="str">
        <f>IFERROR(VLOOKUP(A403,#REF!,41,0),"--")</f>
        <v>--</v>
      </c>
      <c r="J403" s="4" t="str">
        <f>IFERROR(VLOOKUP(A403,#REF!,42,0),"--")</f>
        <v>--</v>
      </c>
      <c r="K403" s="4" t="str">
        <f>IFERROR(VLOOKUP(A403,#REF!,41,0),"--")</f>
        <v>--</v>
      </c>
      <c r="L403" s="4" t="str">
        <f>IFERROR(VLOOKUP(A403,#REF!,42,0),"--")</f>
        <v>--</v>
      </c>
      <c r="M403" s="4" t="str">
        <f>IFERROR(VLOOKUP(A403,#REF!,41,0),"--")</f>
        <v>--</v>
      </c>
      <c r="N403" s="4" t="str">
        <f>IFERROR(VLOOKUP(A403,#REF!,42,0),"--")</f>
        <v>--</v>
      </c>
      <c r="O403" s="4" t="str">
        <f>IFERROR(VLOOKUP(A403,#REF!,41,0),"--")</f>
        <v>--</v>
      </c>
      <c r="P403" s="4" t="str">
        <f>IFERROR(VLOOKUP(A403,#REF!,42,0),"--")</f>
        <v>--</v>
      </c>
      <c r="Q403" s="4" t="str">
        <f>IFERROR(VLOOKUP(A403,#REF!,41,0),"--")</f>
        <v>--</v>
      </c>
      <c r="R403" s="4" t="str">
        <f>IFERROR(VLOOKUP(A403,#REF!,42,0),"--")</f>
        <v>--</v>
      </c>
      <c r="S403" s="4" t="str">
        <f>IFERROR(VLOOKUP(A403,#REF!,41,0),"--")</f>
        <v>--</v>
      </c>
      <c r="T403" s="4" t="str">
        <f>IFERROR(VLOOKUP(A403,#REF!,42,0),"--")</f>
        <v>--</v>
      </c>
      <c r="U403" s="4" t="str">
        <f>IFERROR(VLOOKUP(A403,#REF!,41,0),"--")</f>
        <v>--</v>
      </c>
      <c r="V403" s="4" t="str">
        <f>IFERROR(VLOOKUP(A403,#REF!,42,0),"--")</f>
        <v>--</v>
      </c>
      <c r="W403" s="4" t="str">
        <f>IFERROR(VLOOKUP(A403,#REF!,41,0),"--")</f>
        <v>--</v>
      </c>
      <c r="X403" s="4" t="str">
        <f>IFERROR(VLOOKUP(A403,#REF!,42,0),"--")</f>
        <v>--</v>
      </c>
      <c r="Y403" s="4" t="str">
        <f>IFERROR(VLOOKUP(A403,#REF!,41,0),"--")</f>
        <v>--</v>
      </c>
      <c r="Z403" s="4" t="str">
        <f>IFERROR(VLOOKUP(A403,#REF!,42,0),"--")</f>
        <v>--</v>
      </c>
      <c r="AA403" s="4">
        <f t="shared" si="21"/>
        <v>0</v>
      </c>
      <c r="AB403" s="4">
        <f t="shared" si="19"/>
        <v>0</v>
      </c>
      <c r="AC403" s="8" t="str">
        <f>IFERROR(VLOOKUP(A403,January!$A:$AR,44,0),"--")</f>
        <v>--</v>
      </c>
      <c r="AD403" s="8" t="str">
        <f>IFERROR(VLOOKUP(A403,#REF!,44,0),"--")</f>
        <v>--</v>
      </c>
      <c r="AE403" s="8" t="str">
        <f>IFERROR(VLOOKUP(A403,#REF!,44,0),"--")</f>
        <v>--</v>
      </c>
      <c r="AF403" s="8" t="str">
        <f>IFERROR(VLOOKUP(A403,#REF!,44,0),"--")</f>
        <v>--</v>
      </c>
      <c r="AG403" s="8" t="str">
        <f>IFERROR(VLOOKUP(A403,#REF!,44,0),"--")</f>
        <v>--</v>
      </c>
      <c r="AH403" s="8" t="str">
        <f>IFERROR(VLOOKUP(A403,#REF!,44,0),"--")</f>
        <v>--</v>
      </c>
      <c r="AI403" s="8" t="str">
        <f>IFERROR(VLOOKUP(A403,#REF!,44,0),"--")</f>
        <v>--</v>
      </c>
      <c r="AJ403" s="8" t="str">
        <f>IFERROR(VLOOKUP(A403,#REF!,44,0),"--")</f>
        <v>--</v>
      </c>
      <c r="AK403" s="8" t="str">
        <f>IFERROR(VLOOKUP(A403,#REF!,44,0),"--")</f>
        <v>--</v>
      </c>
      <c r="AL403" s="8" t="str">
        <f>IFERROR(VLOOKUP(A403,#REF!,44,0),"--")</f>
        <v>--</v>
      </c>
      <c r="AM403" s="8" t="str">
        <f>IFERROR(VLOOKUP(A403,#REF!,44,0),"--")</f>
        <v>--</v>
      </c>
      <c r="AN403" s="8" t="str">
        <f>IFERROR(VLOOKUP(A403,#REF!,44,0),"--")</f>
        <v>--</v>
      </c>
      <c r="AO403" s="8">
        <f t="shared" si="22"/>
        <v>0</v>
      </c>
    </row>
    <row r="404" spans="1:41" x14ac:dyDescent="0.2">
      <c r="A404" s="2" t="s">
        <v>410</v>
      </c>
      <c r="B404" s="4" t="str">
        <f>IFERROR(VLOOKUP(A404,'Validation List'!$A:$O,10,0),"--")</f>
        <v>--</v>
      </c>
      <c r="C404" s="4" t="str">
        <f>IFERROR(VLOOKUP(A404,January!$A:$AS,41,0),"--")</f>
        <v>--</v>
      </c>
      <c r="D404" s="4" t="str">
        <f>IFERROR(VLOOKUP(A404,January!$A:$AS,42,0),"--")</f>
        <v>--</v>
      </c>
      <c r="E404" s="4" t="str">
        <f>IFERROR(VLOOKUP(A404,#REF!,41,0),"--")</f>
        <v>--</v>
      </c>
      <c r="F404" s="4" t="str">
        <f>IFERROR(VLOOKUP(A404,#REF!,42,0),"--")</f>
        <v>--</v>
      </c>
      <c r="G404" s="4" t="str">
        <f>IFERROR(VLOOKUP(A404,#REF!,41,0),"--")</f>
        <v>--</v>
      </c>
      <c r="H404" s="4" t="str">
        <f>IFERROR(VLOOKUP(A404,#REF!,42,0),"--")</f>
        <v>--</v>
      </c>
      <c r="I404" s="4" t="str">
        <f>IFERROR(VLOOKUP(A404,#REF!,41,0),"--")</f>
        <v>--</v>
      </c>
      <c r="J404" s="4" t="str">
        <f>IFERROR(VLOOKUP(A404,#REF!,42,0),"--")</f>
        <v>--</v>
      </c>
      <c r="K404" s="4" t="str">
        <f>IFERROR(VLOOKUP(A404,#REF!,41,0),"--")</f>
        <v>--</v>
      </c>
      <c r="L404" s="4" t="str">
        <f>IFERROR(VLOOKUP(A404,#REF!,42,0),"--")</f>
        <v>--</v>
      </c>
      <c r="M404" s="4" t="str">
        <f>IFERROR(VLOOKUP(A404,#REF!,41,0),"--")</f>
        <v>--</v>
      </c>
      <c r="N404" s="4" t="str">
        <f>IFERROR(VLOOKUP(A404,#REF!,42,0),"--")</f>
        <v>--</v>
      </c>
      <c r="O404" s="4" t="str">
        <f>IFERROR(VLOOKUP(A404,#REF!,41,0),"--")</f>
        <v>--</v>
      </c>
      <c r="P404" s="4" t="str">
        <f>IFERROR(VLOOKUP(A404,#REF!,42,0),"--")</f>
        <v>--</v>
      </c>
      <c r="Q404" s="4" t="str">
        <f>IFERROR(VLOOKUP(A404,#REF!,41,0),"--")</f>
        <v>--</v>
      </c>
      <c r="R404" s="4" t="str">
        <f>IFERROR(VLOOKUP(A404,#REF!,42,0),"--")</f>
        <v>--</v>
      </c>
      <c r="S404" s="4" t="str">
        <f>IFERROR(VLOOKUP(A404,#REF!,41,0),"--")</f>
        <v>--</v>
      </c>
      <c r="T404" s="4" t="str">
        <f>IFERROR(VLOOKUP(A404,#REF!,42,0),"--")</f>
        <v>--</v>
      </c>
      <c r="U404" s="4" t="str">
        <f>IFERROR(VLOOKUP(A404,#REF!,41,0),"--")</f>
        <v>--</v>
      </c>
      <c r="V404" s="4" t="str">
        <f>IFERROR(VLOOKUP(A404,#REF!,42,0),"--")</f>
        <v>--</v>
      </c>
      <c r="W404" s="4" t="str">
        <f>IFERROR(VLOOKUP(A404,#REF!,41,0),"--")</f>
        <v>--</v>
      </c>
      <c r="X404" s="4" t="str">
        <f>IFERROR(VLOOKUP(A404,#REF!,42,0),"--")</f>
        <v>--</v>
      </c>
      <c r="Y404" s="4" t="str">
        <f>IFERROR(VLOOKUP(A404,#REF!,41,0),"--")</f>
        <v>--</v>
      </c>
      <c r="Z404" s="4" t="str">
        <f>IFERROR(VLOOKUP(A404,#REF!,42,0),"--")</f>
        <v>--</v>
      </c>
      <c r="AA404" s="4">
        <f t="shared" si="21"/>
        <v>0</v>
      </c>
      <c r="AB404" s="4">
        <f t="shared" si="19"/>
        <v>0</v>
      </c>
      <c r="AC404" s="8" t="str">
        <f>IFERROR(VLOOKUP(A404,January!$A:$AR,44,0),"--")</f>
        <v>--</v>
      </c>
      <c r="AD404" s="8" t="str">
        <f>IFERROR(VLOOKUP(A404,#REF!,44,0),"--")</f>
        <v>--</v>
      </c>
      <c r="AE404" s="8" t="str">
        <f>IFERROR(VLOOKUP(A404,#REF!,44,0),"--")</f>
        <v>--</v>
      </c>
      <c r="AF404" s="8" t="str">
        <f>IFERROR(VLOOKUP(A404,#REF!,44,0),"--")</f>
        <v>--</v>
      </c>
      <c r="AG404" s="8" t="str">
        <f>IFERROR(VLOOKUP(A404,#REF!,44,0),"--")</f>
        <v>--</v>
      </c>
      <c r="AH404" s="8" t="str">
        <f>IFERROR(VLOOKUP(A404,#REF!,44,0),"--")</f>
        <v>--</v>
      </c>
      <c r="AI404" s="8" t="str">
        <f>IFERROR(VLOOKUP(A404,#REF!,44,0),"--")</f>
        <v>--</v>
      </c>
      <c r="AJ404" s="8" t="str">
        <f>IFERROR(VLOOKUP(A404,#REF!,44,0),"--")</f>
        <v>--</v>
      </c>
      <c r="AK404" s="8" t="str">
        <f>IFERROR(VLOOKUP(A404,#REF!,44,0),"--")</f>
        <v>--</v>
      </c>
      <c r="AL404" s="8" t="str">
        <f>IFERROR(VLOOKUP(A404,#REF!,44,0),"--")</f>
        <v>--</v>
      </c>
      <c r="AM404" s="8" t="str">
        <f>IFERROR(VLOOKUP(A404,#REF!,44,0),"--")</f>
        <v>--</v>
      </c>
      <c r="AN404" s="8" t="str">
        <f>IFERROR(VLOOKUP(A404,#REF!,44,0),"--")</f>
        <v>--</v>
      </c>
      <c r="AO404" s="8">
        <f t="shared" si="22"/>
        <v>0</v>
      </c>
    </row>
    <row r="405" spans="1:41" x14ac:dyDescent="0.2">
      <c r="A405" s="2" t="s">
        <v>411</v>
      </c>
      <c r="B405" s="4" t="str">
        <f>IFERROR(VLOOKUP(A405,'Validation List'!$A:$O,10,0),"--")</f>
        <v>--</v>
      </c>
      <c r="C405" s="4" t="str">
        <f>IFERROR(VLOOKUP(A405,January!$A:$AS,41,0),"--")</f>
        <v>--</v>
      </c>
      <c r="D405" s="4" t="str">
        <f>IFERROR(VLOOKUP(A405,January!$A:$AS,42,0),"--")</f>
        <v>--</v>
      </c>
      <c r="E405" s="4" t="str">
        <f>IFERROR(VLOOKUP(A405,#REF!,41,0),"--")</f>
        <v>--</v>
      </c>
      <c r="F405" s="4" t="str">
        <f>IFERROR(VLOOKUP(A405,#REF!,42,0),"--")</f>
        <v>--</v>
      </c>
      <c r="G405" s="4" t="str">
        <f>IFERROR(VLOOKUP(A405,#REF!,41,0),"--")</f>
        <v>--</v>
      </c>
      <c r="H405" s="4" t="str">
        <f>IFERROR(VLOOKUP(A405,#REF!,42,0),"--")</f>
        <v>--</v>
      </c>
      <c r="I405" s="4" t="str">
        <f>IFERROR(VLOOKUP(A405,#REF!,41,0),"--")</f>
        <v>--</v>
      </c>
      <c r="J405" s="4" t="str">
        <f>IFERROR(VLOOKUP(A405,#REF!,42,0),"--")</f>
        <v>--</v>
      </c>
      <c r="K405" s="4" t="str">
        <f>IFERROR(VLOOKUP(A405,#REF!,41,0),"--")</f>
        <v>--</v>
      </c>
      <c r="L405" s="4" t="str">
        <f>IFERROR(VLOOKUP(A405,#REF!,42,0),"--")</f>
        <v>--</v>
      </c>
      <c r="M405" s="4" t="str">
        <f>IFERROR(VLOOKUP(A405,#REF!,41,0),"--")</f>
        <v>--</v>
      </c>
      <c r="N405" s="4" t="str">
        <f>IFERROR(VLOOKUP(A405,#REF!,42,0),"--")</f>
        <v>--</v>
      </c>
      <c r="O405" s="4" t="str">
        <f>IFERROR(VLOOKUP(A405,#REF!,41,0),"--")</f>
        <v>--</v>
      </c>
      <c r="P405" s="4" t="str">
        <f>IFERROR(VLOOKUP(A405,#REF!,42,0),"--")</f>
        <v>--</v>
      </c>
      <c r="Q405" s="4" t="str">
        <f>IFERROR(VLOOKUP(A405,#REF!,41,0),"--")</f>
        <v>--</v>
      </c>
      <c r="R405" s="4" t="str">
        <f>IFERROR(VLOOKUP(A405,#REF!,42,0),"--")</f>
        <v>--</v>
      </c>
      <c r="S405" s="4" t="str">
        <f>IFERROR(VLOOKUP(A405,#REF!,41,0),"--")</f>
        <v>--</v>
      </c>
      <c r="T405" s="4" t="str">
        <f>IFERROR(VLOOKUP(A405,#REF!,42,0),"--")</f>
        <v>--</v>
      </c>
      <c r="U405" s="4" t="str">
        <f>IFERROR(VLOOKUP(A405,#REF!,41,0),"--")</f>
        <v>--</v>
      </c>
      <c r="V405" s="4" t="str">
        <f>IFERROR(VLOOKUP(A405,#REF!,42,0),"--")</f>
        <v>--</v>
      </c>
      <c r="W405" s="4" t="str">
        <f>IFERROR(VLOOKUP(A405,#REF!,41,0),"--")</f>
        <v>--</v>
      </c>
      <c r="X405" s="4" t="str">
        <f>IFERROR(VLOOKUP(A405,#REF!,42,0),"--")</f>
        <v>--</v>
      </c>
      <c r="Y405" s="4" t="str">
        <f>IFERROR(VLOOKUP(A405,#REF!,41,0),"--")</f>
        <v>--</v>
      </c>
      <c r="Z405" s="4" t="str">
        <f>IFERROR(VLOOKUP(A405,#REF!,42,0),"--")</f>
        <v>--</v>
      </c>
      <c r="AA405" s="4">
        <f t="shared" si="21"/>
        <v>0</v>
      </c>
      <c r="AB405" s="4">
        <f t="shared" si="19"/>
        <v>0</v>
      </c>
      <c r="AC405" s="8" t="str">
        <f>IFERROR(VLOOKUP(A405,January!$A:$AR,44,0),"--")</f>
        <v>--</v>
      </c>
      <c r="AD405" s="8" t="str">
        <f>IFERROR(VLOOKUP(A405,#REF!,44,0),"--")</f>
        <v>--</v>
      </c>
      <c r="AE405" s="8" t="str">
        <f>IFERROR(VLOOKUP(A405,#REF!,44,0),"--")</f>
        <v>--</v>
      </c>
      <c r="AF405" s="8" t="str">
        <f>IFERROR(VLOOKUP(A405,#REF!,44,0),"--")</f>
        <v>--</v>
      </c>
      <c r="AG405" s="8" t="str">
        <f>IFERROR(VLOOKUP(A405,#REF!,44,0),"--")</f>
        <v>--</v>
      </c>
      <c r="AH405" s="8" t="str">
        <f>IFERROR(VLOOKUP(A405,#REF!,44,0),"--")</f>
        <v>--</v>
      </c>
      <c r="AI405" s="8" t="str">
        <f>IFERROR(VLOOKUP(A405,#REF!,44,0),"--")</f>
        <v>--</v>
      </c>
      <c r="AJ405" s="8" t="str">
        <f>IFERROR(VLOOKUP(A405,#REF!,44,0),"--")</f>
        <v>--</v>
      </c>
      <c r="AK405" s="8" t="str">
        <f>IFERROR(VLOOKUP(A405,#REF!,44,0),"--")</f>
        <v>--</v>
      </c>
      <c r="AL405" s="8" t="str">
        <f>IFERROR(VLOOKUP(A405,#REF!,44,0),"--")</f>
        <v>--</v>
      </c>
      <c r="AM405" s="8" t="str">
        <f>IFERROR(VLOOKUP(A405,#REF!,44,0),"--")</f>
        <v>--</v>
      </c>
      <c r="AN405" s="8" t="str">
        <f>IFERROR(VLOOKUP(A405,#REF!,44,0),"--")</f>
        <v>--</v>
      </c>
      <c r="AO405" s="8">
        <f t="shared" si="22"/>
        <v>0</v>
      </c>
    </row>
    <row r="406" spans="1:41" x14ac:dyDescent="0.2">
      <c r="A406" s="2" t="s">
        <v>412</v>
      </c>
      <c r="B406" s="4" t="str">
        <f>IFERROR(VLOOKUP(A406,'Validation List'!$A:$O,10,0),"--")</f>
        <v>--</v>
      </c>
      <c r="C406" s="4" t="str">
        <f>IFERROR(VLOOKUP(A406,January!$A:$AS,41,0),"--")</f>
        <v>--</v>
      </c>
      <c r="D406" s="4" t="str">
        <f>IFERROR(VLOOKUP(A406,January!$A:$AS,42,0),"--")</f>
        <v>--</v>
      </c>
      <c r="E406" s="4" t="str">
        <f>IFERROR(VLOOKUP(A406,#REF!,41,0),"--")</f>
        <v>--</v>
      </c>
      <c r="F406" s="4" t="str">
        <f>IFERROR(VLOOKUP(A406,#REF!,42,0),"--")</f>
        <v>--</v>
      </c>
      <c r="G406" s="4" t="str">
        <f>IFERROR(VLOOKUP(A406,#REF!,41,0),"--")</f>
        <v>--</v>
      </c>
      <c r="H406" s="4" t="str">
        <f>IFERROR(VLOOKUP(A406,#REF!,42,0),"--")</f>
        <v>--</v>
      </c>
      <c r="I406" s="4" t="str">
        <f>IFERROR(VLOOKUP(A406,#REF!,41,0),"--")</f>
        <v>--</v>
      </c>
      <c r="J406" s="4" t="str">
        <f>IFERROR(VLOOKUP(A406,#REF!,42,0),"--")</f>
        <v>--</v>
      </c>
      <c r="K406" s="4" t="str">
        <f>IFERROR(VLOOKUP(A406,#REF!,41,0),"--")</f>
        <v>--</v>
      </c>
      <c r="L406" s="4" t="str">
        <f>IFERROR(VLOOKUP(A406,#REF!,42,0),"--")</f>
        <v>--</v>
      </c>
      <c r="M406" s="4" t="str">
        <f>IFERROR(VLOOKUP(A406,#REF!,41,0),"--")</f>
        <v>--</v>
      </c>
      <c r="N406" s="4" t="str">
        <f>IFERROR(VLOOKUP(A406,#REF!,42,0),"--")</f>
        <v>--</v>
      </c>
      <c r="O406" s="4" t="str">
        <f>IFERROR(VLOOKUP(A406,#REF!,41,0),"--")</f>
        <v>--</v>
      </c>
      <c r="P406" s="4" t="str">
        <f>IFERROR(VLOOKUP(A406,#REF!,42,0),"--")</f>
        <v>--</v>
      </c>
      <c r="Q406" s="4" t="str">
        <f>IFERROR(VLOOKUP(A406,#REF!,41,0),"--")</f>
        <v>--</v>
      </c>
      <c r="R406" s="4" t="str">
        <f>IFERROR(VLOOKUP(A406,#REF!,42,0),"--")</f>
        <v>--</v>
      </c>
      <c r="S406" s="4" t="str">
        <f>IFERROR(VLOOKUP(A406,#REF!,41,0),"--")</f>
        <v>--</v>
      </c>
      <c r="T406" s="4" t="str">
        <f>IFERROR(VLOOKUP(A406,#REF!,42,0),"--")</f>
        <v>--</v>
      </c>
      <c r="U406" s="4" t="str">
        <f>IFERROR(VLOOKUP(A406,#REF!,41,0),"--")</f>
        <v>--</v>
      </c>
      <c r="V406" s="4" t="str">
        <f>IFERROR(VLOOKUP(A406,#REF!,42,0),"--")</f>
        <v>--</v>
      </c>
      <c r="W406" s="4" t="str">
        <f>IFERROR(VLOOKUP(A406,#REF!,41,0),"--")</f>
        <v>--</v>
      </c>
      <c r="X406" s="4" t="str">
        <f>IFERROR(VLOOKUP(A406,#REF!,42,0),"--")</f>
        <v>--</v>
      </c>
      <c r="Y406" s="4" t="str">
        <f>IFERROR(VLOOKUP(A406,#REF!,41,0),"--")</f>
        <v>--</v>
      </c>
      <c r="Z406" s="4" t="str">
        <f>IFERROR(VLOOKUP(A406,#REF!,42,0),"--")</f>
        <v>--</v>
      </c>
      <c r="AA406" s="4">
        <f t="shared" si="21"/>
        <v>0</v>
      </c>
      <c r="AB406" s="4">
        <f t="shared" si="19"/>
        <v>0</v>
      </c>
      <c r="AC406" s="8" t="str">
        <f>IFERROR(VLOOKUP(A406,January!$A:$AR,44,0),"--")</f>
        <v>--</v>
      </c>
      <c r="AD406" s="8" t="str">
        <f>IFERROR(VLOOKUP(A406,#REF!,44,0),"--")</f>
        <v>--</v>
      </c>
      <c r="AE406" s="8" t="str">
        <f>IFERROR(VLOOKUP(A406,#REF!,44,0),"--")</f>
        <v>--</v>
      </c>
      <c r="AF406" s="8" t="str">
        <f>IFERROR(VLOOKUP(A406,#REF!,44,0),"--")</f>
        <v>--</v>
      </c>
      <c r="AG406" s="8" t="str">
        <f>IFERROR(VLOOKUP(A406,#REF!,44,0),"--")</f>
        <v>--</v>
      </c>
      <c r="AH406" s="8" t="str">
        <f>IFERROR(VLOOKUP(A406,#REF!,44,0),"--")</f>
        <v>--</v>
      </c>
      <c r="AI406" s="8" t="str">
        <f>IFERROR(VLOOKUP(A406,#REF!,44,0),"--")</f>
        <v>--</v>
      </c>
      <c r="AJ406" s="8" t="str">
        <f>IFERROR(VLOOKUP(A406,#REF!,44,0),"--")</f>
        <v>--</v>
      </c>
      <c r="AK406" s="8" t="str">
        <f>IFERROR(VLOOKUP(A406,#REF!,44,0),"--")</f>
        <v>--</v>
      </c>
      <c r="AL406" s="8" t="str">
        <f>IFERROR(VLOOKUP(A406,#REF!,44,0),"--")</f>
        <v>--</v>
      </c>
      <c r="AM406" s="8" t="str">
        <f>IFERROR(VLOOKUP(A406,#REF!,44,0),"--")</f>
        <v>--</v>
      </c>
      <c r="AN406" s="8" t="str">
        <f>IFERROR(VLOOKUP(A406,#REF!,44,0),"--")</f>
        <v>--</v>
      </c>
      <c r="AO406" s="8">
        <f t="shared" si="22"/>
        <v>0</v>
      </c>
    </row>
    <row r="407" spans="1:41" x14ac:dyDescent="0.2">
      <c r="A407" s="2" t="s">
        <v>413</v>
      </c>
      <c r="B407" s="4" t="str">
        <f>IFERROR(VLOOKUP(A407,'Validation List'!$A:$O,10,0),"--")</f>
        <v>--</v>
      </c>
      <c r="C407" s="4" t="str">
        <f>IFERROR(VLOOKUP(A407,January!$A:$AS,41,0),"--")</f>
        <v>--</v>
      </c>
      <c r="D407" s="4" t="str">
        <f>IFERROR(VLOOKUP(A407,January!$A:$AS,42,0),"--")</f>
        <v>--</v>
      </c>
      <c r="E407" s="4" t="str">
        <f>IFERROR(VLOOKUP(A407,#REF!,41,0),"--")</f>
        <v>--</v>
      </c>
      <c r="F407" s="4" t="str">
        <f>IFERROR(VLOOKUP(A407,#REF!,42,0),"--")</f>
        <v>--</v>
      </c>
      <c r="G407" s="4" t="str">
        <f>IFERROR(VLOOKUP(A407,#REF!,41,0),"--")</f>
        <v>--</v>
      </c>
      <c r="H407" s="4" t="str">
        <f>IFERROR(VLOOKUP(A407,#REF!,42,0),"--")</f>
        <v>--</v>
      </c>
      <c r="I407" s="4" t="str">
        <f>IFERROR(VLOOKUP(A407,#REF!,41,0),"--")</f>
        <v>--</v>
      </c>
      <c r="J407" s="4" t="str">
        <f>IFERROR(VLOOKUP(A407,#REF!,42,0),"--")</f>
        <v>--</v>
      </c>
      <c r="K407" s="4" t="str">
        <f>IFERROR(VLOOKUP(A407,#REF!,41,0),"--")</f>
        <v>--</v>
      </c>
      <c r="L407" s="4" t="str">
        <f>IFERROR(VLOOKUP(A407,#REF!,42,0),"--")</f>
        <v>--</v>
      </c>
      <c r="M407" s="4" t="str">
        <f>IFERROR(VLOOKUP(A407,#REF!,41,0),"--")</f>
        <v>--</v>
      </c>
      <c r="N407" s="4" t="str">
        <f>IFERROR(VLOOKUP(A407,#REF!,42,0),"--")</f>
        <v>--</v>
      </c>
      <c r="O407" s="4" t="str">
        <f>IFERROR(VLOOKUP(A407,#REF!,41,0),"--")</f>
        <v>--</v>
      </c>
      <c r="P407" s="4" t="str">
        <f>IFERROR(VLOOKUP(A407,#REF!,42,0),"--")</f>
        <v>--</v>
      </c>
      <c r="Q407" s="4" t="str">
        <f>IFERROR(VLOOKUP(A407,#REF!,41,0),"--")</f>
        <v>--</v>
      </c>
      <c r="R407" s="4" t="str">
        <f>IFERROR(VLOOKUP(A407,#REF!,42,0),"--")</f>
        <v>--</v>
      </c>
      <c r="S407" s="4" t="str">
        <f>IFERROR(VLOOKUP(A407,#REF!,41,0),"--")</f>
        <v>--</v>
      </c>
      <c r="T407" s="4" t="str">
        <f>IFERROR(VLOOKUP(A407,#REF!,42,0),"--")</f>
        <v>--</v>
      </c>
      <c r="U407" s="4" t="str">
        <f>IFERROR(VLOOKUP(A407,#REF!,41,0),"--")</f>
        <v>--</v>
      </c>
      <c r="V407" s="4" t="str">
        <f>IFERROR(VLOOKUP(A407,#REF!,42,0),"--")</f>
        <v>--</v>
      </c>
      <c r="W407" s="4" t="str">
        <f>IFERROR(VLOOKUP(A407,#REF!,41,0),"--")</f>
        <v>--</v>
      </c>
      <c r="X407" s="4" t="str">
        <f>IFERROR(VLOOKUP(A407,#REF!,42,0),"--")</f>
        <v>--</v>
      </c>
      <c r="Y407" s="4" t="str">
        <f>IFERROR(VLOOKUP(A407,#REF!,41,0),"--")</f>
        <v>--</v>
      </c>
      <c r="Z407" s="4" t="str">
        <f>IFERROR(VLOOKUP(A407,#REF!,42,0),"--")</f>
        <v>--</v>
      </c>
      <c r="AA407" s="4">
        <f t="shared" si="21"/>
        <v>0</v>
      </c>
      <c r="AB407" s="4">
        <f t="shared" si="19"/>
        <v>0</v>
      </c>
      <c r="AC407" s="8" t="str">
        <f>IFERROR(VLOOKUP(A407,January!$A:$AR,44,0),"--")</f>
        <v>--</v>
      </c>
      <c r="AD407" s="8" t="str">
        <f>IFERROR(VLOOKUP(A407,#REF!,44,0),"--")</f>
        <v>--</v>
      </c>
      <c r="AE407" s="8" t="str">
        <f>IFERROR(VLOOKUP(A407,#REF!,44,0),"--")</f>
        <v>--</v>
      </c>
      <c r="AF407" s="8" t="str">
        <f>IFERROR(VLOOKUP(A407,#REF!,44,0),"--")</f>
        <v>--</v>
      </c>
      <c r="AG407" s="8" t="str">
        <f>IFERROR(VLOOKUP(A407,#REF!,44,0),"--")</f>
        <v>--</v>
      </c>
      <c r="AH407" s="8" t="str">
        <f>IFERROR(VLOOKUP(A407,#REF!,44,0),"--")</f>
        <v>--</v>
      </c>
      <c r="AI407" s="8" t="str">
        <f>IFERROR(VLOOKUP(A407,#REF!,44,0),"--")</f>
        <v>--</v>
      </c>
      <c r="AJ407" s="8" t="str">
        <f>IFERROR(VLOOKUP(A407,#REF!,44,0),"--")</f>
        <v>--</v>
      </c>
      <c r="AK407" s="8" t="str">
        <f>IFERROR(VLOOKUP(A407,#REF!,44,0),"--")</f>
        <v>--</v>
      </c>
      <c r="AL407" s="8" t="str">
        <f>IFERROR(VLOOKUP(A407,#REF!,44,0),"--")</f>
        <v>--</v>
      </c>
      <c r="AM407" s="8" t="str">
        <f>IFERROR(VLOOKUP(A407,#REF!,44,0),"--")</f>
        <v>--</v>
      </c>
      <c r="AN407" s="8" t="str">
        <f>IFERROR(VLOOKUP(A407,#REF!,44,0),"--")</f>
        <v>--</v>
      </c>
      <c r="AO407" s="8">
        <f t="shared" si="22"/>
        <v>0</v>
      </c>
    </row>
    <row r="408" spans="1:41" x14ac:dyDescent="0.2">
      <c r="A408" s="2" t="s">
        <v>414</v>
      </c>
      <c r="B408" s="4" t="str">
        <f>IFERROR(VLOOKUP(A408,'Validation List'!$A:$O,10,0),"--")</f>
        <v>--</v>
      </c>
      <c r="C408" s="4" t="str">
        <f>IFERROR(VLOOKUP(A408,January!$A:$AS,41,0),"--")</f>
        <v>--</v>
      </c>
      <c r="D408" s="4" t="str">
        <f>IFERROR(VLOOKUP(A408,January!$A:$AS,42,0),"--")</f>
        <v>--</v>
      </c>
      <c r="E408" s="4" t="str">
        <f>IFERROR(VLOOKUP(A408,#REF!,41,0),"--")</f>
        <v>--</v>
      </c>
      <c r="F408" s="4" t="str">
        <f>IFERROR(VLOOKUP(A408,#REF!,42,0),"--")</f>
        <v>--</v>
      </c>
      <c r="G408" s="4" t="str">
        <f>IFERROR(VLOOKUP(A408,#REF!,41,0),"--")</f>
        <v>--</v>
      </c>
      <c r="H408" s="4" t="str">
        <f>IFERROR(VLOOKUP(A408,#REF!,42,0),"--")</f>
        <v>--</v>
      </c>
      <c r="I408" s="4" t="str">
        <f>IFERROR(VLOOKUP(A408,#REF!,41,0),"--")</f>
        <v>--</v>
      </c>
      <c r="J408" s="4" t="str">
        <f>IFERROR(VLOOKUP(A408,#REF!,42,0),"--")</f>
        <v>--</v>
      </c>
      <c r="K408" s="4" t="str">
        <f>IFERROR(VLOOKUP(A408,#REF!,41,0),"--")</f>
        <v>--</v>
      </c>
      <c r="L408" s="4" t="str">
        <f>IFERROR(VLOOKUP(A408,#REF!,42,0),"--")</f>
        <v>--</v>
      </c>
      <c r="M408" s="4" t="str">
        <f>IFERROR(VLOOKUP(A408,#REF!,41,0),"--")</f>
        <v>--</v>
      </c>
      <c r="N408" s="4" t="str">
        <f>IFERROR(VLOOKUP(A408,#REF!,42,0),"--")</f>
        <v>--</v>
      </c>
      <c r="O408" s="4" t="str">
        <f>IFERROR(VLOOKUP(A408,#REF!,41,0),"--")</f>
        <v>--</v>
      </c>
      <c r="P408" s="4" t="str">
        <f>IFERROR(VLOOKUP(A408,#REF!,42,0),"--")</f>
        <v>--</v>
      </c>
      <c r="Q408" s="4" t="str">
        <f>IFERROR(VLOOKUP(A408,#REF!,41,0),"--")</f>
        <v>--</v>
      </c>
      <c r="R408" s="4" t="str">
        <f>IFERROR(VLOOKUP(A408,#REF!,42,0),"--")</f>
        <v>--</v>
      </c>
      <c r="S408" s="4" t="str">
        <f>IFERROR(VLOOKUP(A408,#REF!,41,0),"--")</f>
        <v>--</v>
      </c>
      <c r="T408" s="4" t="str">
        <f>IFERROR(VLOOKUP(A408,#REF!,42,0),"--")</f>
        <v>--</v>
      </c>
      <c r="U408" s="4" t="str">
        <f>IFERROR(VLOOKUP(A408,#REF!,41,0),"--")</f>
        <v>--</v>
      </c>
      <c r="V408" s="4" t="str">
        <f>IFERROR(VLOOKUP(A408,#REF!,42,0),"--")</f>
        <v>--</v>
      </c>
      <c r="W408" s="4" t="str">
        <f>IFERROR(VLOOKUP(A408,#REF!,41,0),"--")</f>
        <v>--</v>
      </c>
      <c r="X408" s="4" t="str">
        <f>IFERROR(VLOOKUP(A408,#REF!,42,0),"--")</f>
        <v>--</v>
      </c>
      <c r="Y408" s="4" t="str">
        <f>IFERROR(VLOOKUP(A408,#REF!,41,0),"--")</f>
        <v>--</v>
      </c>
      <c r="Z408" s="4" t="str">
        <f>IFERROR(VLOOKUP(A408,#REF!,42,0),"--")</f>
        <v>--</v>
      </c>
      <c r="AA408" s="4">
        <f t="shared" si="21"/>
        <v>0</v>
      </c>
      <c r="AB408" s="4">
        <f t="shared" si="19"/>
        <v>0</v>
      </c>
      <c r="AC408" s="8" t="str">
        <f>IFERROR(VLOOKUP(A408,January!$A:$AR,44,0),"--")</f>
        <v>--</v>
      </c>
      <c r="AD408" s="8" t="str">
        <f>IFERROR(VLOOKUP(A408,#REF!,44,0),"--")</f>
        <v>--</v>
      </c>
      <c r="AE408" s="8" t="str">
        <f>IFERROR(VLOOKUP(A408,#REF!,44,0),"--")</f>
        <v>--</v>
      </c>
      <c r="AF408" s="8" t="str">
        <f>IFERROR(VLOOKUP(A408,#REF!,44,0),"--")</f>
        <v>--</v>
      </c>
      <c r="AG408" s="8" t="str">
        <f>IFERROR(VLOOKUP(A408,#REF!,44,0),"--")</f>
        <v>--</v>
      </c>
      <c r="AH408" s="8" t="str">
        <f>IFERROR(VLOOKUP(A408,#REF!,44,0),"--")</f>
        <v>--</v>
      </c>
      <c r="AI408" s="8" t="str">
        <f>IFERROR(VLOOKUP(A408,#REF!,44,0),"--")</f>
        <v>--</v>
      </c>
      <c r="AJ408" s="8" t="str">
        <f>IFERROR(VLOOKUP(A408,#REF!,44,0),"--")</f>
        <v>--</v>
      </c>
      <c r="AK408" s="8" t="str">
        <f>IFERROR(VLOOKUP(A408,#REF!,44,0),"--")</f>
        <v>--</v>
      </c>
      <c r="AL408" s="8" t="str">
        <f>IFERROR(VLOOKUP(A408,#REF!,44,0),"--")</f>
        <v>--</v>
      </c>
      <c r="AM408" s="8" t="str">
        <f>IFERROR(VLOOKUP(A408,#REF!,44,0),"--")</f>
        <v>--</v>
      </c>
      <c r="AN408" s="8" t="str">
        <f>IFERROR(VLOOKUP(A408,#REF!,44,0),"--")</f>
        <v>--</v>
      </c>
      <c r="AO408" s="8">
        <f t="shared" si="22"/>
        <v>0</v>
      </c>
    </row>
    <row r="409" spans="1:41" x14ac:dyDescent="0.2">
      <c r="A409" s="2" t="s">
        <v>415</v>
      </c>
      <c r="B409" s="4" t="str">
        <f>IFERROR(VLOOKUP(A409,'Validation List'!$A:$O,10,0),"--")</f>
        <v>--</v>
      </c>
      <c r="C409" s="4" t="str">
        <f>IFERROR(VLOOKUP(A409,January!$A:$AS,41,0),"--")</f>
        <v>--</v>
      </c>
      <c r="D409" s="4" t="str">
        <f>IFERROR(VLOOKUP(A409,January!$A:$AS,42,0),"--")</f>
        <v>--</v>
      </c>
      <c r="E409" s="4" t="str">
        <f>IFERROR(VLOOKUP(A409,#REF!,41,0),"--")</f>
        <v>--</v>
      </c>
      <c r="F409" s="4" t="str">
        <f>IFERROR(VLOOKUP(A409,#REF!,42,0),"--")</f>
        <v>--</v>
      </c>
      <c r="G409" s="4" t="str">
        <f>IFERROR(VLOOKUP(A409,#REF!,41,0),"--")</f>
        <v>--</v>
      </c>
      <c r="H409" s="4" t="str">
        <f>IFERROR(VLOOKUP(A409,#REF!,42,0),"--")</f>
        <v>--</v>
      </c>
      <c r="I409" s="4" t="str">
        <f>IFERROR(VLOOKUP(A409,#REF!,41,0),"--")</f>
        <v>--</v>
      </c>
      <c r="J409" s="4" t="str">
        <f>IFERROR(VLOOKUP(A409,#REF!,42,0),"--")</f>
        <v>--</v>
      </c>
      <c r="K409" s="4" t="str">
        <f>IFERROR(VLOOKUP(A409,#REF!,41,0),"--")</f>
        <v>--</v>
      </c>
      <c r="L409" s="4" t="str">
        <f>IFERROR(VLOOKUP(A409,#REF!,42,0),"--")</f>
        <v>--</v>
      </c>
      <c r="M409" s="4" t="str">
        <f>IFERROR(VLOOKUP(A409,#REF!,41,0),"--")</f>
        <v>--</v>
      </c>
      <c r="N409" s="4" t="str">
        <f>IFERROR(VLOOKUP(A409,#REF!,42,0),"--")</f>
        <v>--</v>
      </c>
      <c r="O409" s="4" t="str">
        <f>IFERROR(VLOOKUP(A409,#REF!,41,0),"--")</f>
        <v>--</v>
      </c>
      <c r="P409" s="4" t="str">
        <f>IFERROR(VLOOKUP(A409,#REF!,42,0),"--")</f>
        <v>--</v>
      </c>
      <c r="Q409" s="4" t="str">
        <f>IFERROR(VLOOKUP(A409,#REF!,41,0),"--")</f>
        <v>--</v>
      </c>
      <c r="R409" s="4" t="str">
        <f>IFERROR(VLOOKUP(A409,#REF!,42,0),"--")</f>
        <v>--</v>
      </c>
      <c r="S409" s="4" t="str">
        <f>IFERROR(VLOOKUP(A409,#REF!,41,0),"--")</f>
        <v>--</v>
      </c>
      <c r="T409" s="4" t="str">
        <f>IFERROR(VLOOKUP(A409,#REF!,42,0),"--")</f>
        <v>--</v>
      </c>
      <c r="U409" s="4" t="str">
        <f>IFERROR(VLOOKUP(A409,#REF!,41,0),"--")</f>
        <v>--</v>
      </c>
      <c r="V409" s="4" t="str">
        <f>IFERROR(VLOOKUP(A409,#REF!,42,0),"--")</f>
        <v>--</v>
      </c>
      <c r="W409" s="4" t="str">
        <f>IFERROR(VLOOKUP(A409,#REF!,41,0),"--")</f>
        <v>--</v>
      </c>
      <c r="X409" s="4" t="str">
        <f>IFERROR(VLOOKUP(A409,#REF!,42,0),"--")</f>
        <v>--</v>
      </c>
      <c r="Y409" s="4" t="str">
        <f>IFERROR(VLOOKUP(A409,#REF!,41,0),"--")</f>
        <v>--</v>
      </c>
      <c r="Z409" s="4" t="str">
        <f>IFERROR(VLOOKUP(A409,#REF!,42,0),"--")</f>
        <v>--</v>
      </c>
      <c r="AA409" s="4">
        <f t="shared" si="21"/>
        <v>0</v>
      </c>
      <c r="AB409" s="4">
        <f t="shared" si="19"/>
        <v>0</v>
      </c>
      <c r="AC409" s="8" t="str">
        <f>IFERROR(VLOOKUP(A409,January!$A:$AR,44,0),"--")</f>
        <v>--</v>
      </c>
      <c r="AD409" s="8" t="str">
        <f>IFERROR(VLOOKUP(A409,#REF!,44,0),"--")</f>
        <v>--</v>
      </c>
      <c r="AE409" s="8" t="str">
        <f>IFERROR(VLOOKUP(A409,#REF!,44,0),"--")</f>
        <v>--</v>
      </c>
      <c r="AF409" s="8" t="str">
        <f>IFERROR(VLOOKUP(A409,#REF!,44,0),"--")</f>
        <v>--</v>
      </c>
      <c r="AG409" s="8" t="str">
        <f>IFERROR(VLOOKUP(A409,#REF!,44,0),"--")</f>
        <v>--</v>
      </c>
      <c r="AH409" s="8" t="str">
        <f>IFERROR(VLOOKUP(A409,#REF!,44,0),"--")</f>
        <v>--</v>
      </c>
      <c r="AI409" s="8" t="str">
        <f>IFERROR(VLOOKUP(A409,#REF!,44,0),"--")</f>
        <v>--</v>
      </c>
      <c r="AJ409" s="8" t="str">
        <f>IFERROR(VLOOKUP(A409,#REF!,44,0),"--")</f>
        <v>--</v>
      </c>
      <c r="AK409" s="8" t="str">
        <f>IFERROR(VLOOKUP(A409,#REF!,44,0),"--")</f>
        <v>--</v>
      </c>
      <c r="AL409" s="8" t="str">
        <f>IFERROR(VLOOKUP(A409,#REF!,44,0),"--")</f>
        <v>--</v>
      </c>
      <c r="AM409" s="8" t="str">
        <f>IFERROR(VLOOKUP(A409,#REF!,44,0),"--")</f>
        <v>--</v>
      </c>
      <c r="AN409" s="8" t="str">
        <f>IFERROR(VLOOKUP(A409,#REF!,44,0),"--")</f>
        <v>--</v>
      </c>
      <c r="AO409" s="8">
        <f t="shared" si="22"/>
        <v>0</v>
      </c>
    </row>
    <row r="410" spans="1:41" x14ac:dyDescent="0.2">
      <c r="A410" s="2" t="s">
        <v>416</v>
      </c>
      <c r="B410" s="4" t="str">
        <f>IFERROR(VLOOKUP(A410,'Validation List'!$A:$O,10,0),"--")</f>
        <v>--</v>
      </c>
      <c r="C410" s="4" t="str">
        <f>IFERROR(VLOOKUP(A410,January!$A:$AS,41,0),"--")</f>
        <v>--</v>
      </c>
      <c r="D410" s="4" t="str">
        <f>IFERROR(VLOOKUP(A410,January!$A:$AS,42,0),"--")</f>
        <v>--</v>
      </c>
      <c r="E410" s="4" t="str">
        <f>IFERROR(VLOOKUP(A410,#REF!,41,0),"--")</f>
        <v>--</v>
      </c>
      <c r="F410" s="4" t="str">
        <f>IFERROR(VLOOKUP(A410,#REF!,42,0),"--")</f>
        <v>--</v>
      </c>
      <c r="G410" s="4" t="str">
        <f>IFERROR(VLOOKUP(A410,#REF!,41,0),"--")</f>
        <v>--</v>
      </c>
      <c r="H410" s="4" t="str">
        <f>IFERROR(VLOOKUP(A410,#REF!,42,0),"--")</f>
        <v>--</v>
      </c>
      <c r="I410" s="4" t="str">
        <f>IFERROR(VLOOKUP(A410,#REF!,41,0),"--")</f>
        <v>--</v>
      </c>
      <c r="J410" s="4" t="str">
        <f>IFERROR(VLOOKUP(A410,#REF!,42,0),"--")</f>
        <v>--</v>
      </c>
      <c r="K410" s="4" t="str">
        <f>IFERROR(VLOOKUP(A410,#REF!,41,0),"--")</f>
        <v>--</v>
      </c>
      <c r="L410" s="4" t="str">
        <f>IFERROR(VLOOKUP(A410,#REF!,42,0),"--")</f>
        <v>--</v>
      </c>
      <c r="M410" s="4" t="str">
        <f>IFERROR(VLOOKUP(A410,#REF!,41,0),"--")</f>
        <v>--</v>
      </c>
      <c r="N410" s="4" t="str">
        <f>IFERROR(VLOOKUP(A410,#REF!,42,0),"--")</f>
        <v>--</v>
      </c>
      <c r="O410" s="4" t="str">
        <f>IFERROR(VLOOKUP(A410,#REF!,41,0),"--")</f>
        <v>--</v>
      </c>
      <c r="P410" s="4" t="str">
        <f>IFERROR(VLOOKUP(A410,#REF!,42,0),"--")</f>
        <v>--</v>
      </c>
      <c r="Q410" s="4" t="str">
        <f>IFERROR(VLOOKUP(A410,#REF!,41,0),"--")</f>
        <v>--</v>
      </c>
      <c r="R410" s="4" t="str">
        <f>IFERROR(VLOOKUP(A410,#REF!,42,0),"--")</f>
        <v>--</v>
      </c>
      <c r="S410" s="4" t="str">
        <f>IFERROR(VLOOKUP(A410,#REF!,41,0),"--")</f>
        <v>--</v>
      </c>
      <c r="T410" s="4" t="str">
        <f>IFERROR(VLOOKUP(A410,#REF!,42,0),"--")</f>
        <v>--</v>
      </c>
      <c r="U410" s="4" t="str">
        <f>IFERROR(VLOOKUP(A410,#REF!,41,0),"--")</f>
        <v>--</v>
      </c>
      <c r="V410" s="4" t="str">
        <f>IFERROR(VLOOKUP(A410,#REF!,42,0),"--")</f>
        <v>--</v>
      </c>
      <c r="W410" s="4" t="str">
        <f>IFERROR(VLOOKUP(A410,#REF!,41,0),"--")</f>
        <v>--</v>
      </c>
      <c r="X410" s="4" t="str">
        <f>IFERROR(VLOOKUP(A410,#REF!,42,0),"--")</f>
        <v>--</v>
      </c>
      <c r="Y410" s="4" t="str">
        <f>IFERROR(VLOOKUP(A410,#REF!,41,0),"--")</f>
        <v>--</v>
      </c>
      <c r="Z410" s="4" t="str">
        <f>IFERROR(VLOOKUP(A410,#REF!,42,0),"--")</f>
        <v>--</v>
      </c>
      <c r="AA410" s="4">
        <f t="shared" si="21"/>
        <v>0</v>
      </c>
      <c r="AB410" s="4">
        <f t="shared" si="19"/>
        <v>0</v>
      </c>
      <c r="AC410" s="8" t="str">
        <f>IFERROR(VLOOKUP(A410,January!$A:$AR,44,0),"--")</f>
        <v>--</v>
      </c>
      <c r="AD410" s="8" t="str">
        <f>IFERROR(VLOOKUP(A410,#REF!,44,0),"--")</f>
        <v>--</v>
      </c>
      <c r="AE410" s="8" t="str">
        <f>IFERROR(VLOOKUP(A410,#REF!,44,0),"--")</f>
        <v>--</v>
      </c>
      <c r="AF410" s="8" t="str">
        <f>IFERROR(VLOOKUP(A410,#REF!,44,0),"--")</f>
        <v>--</v>
      </c>
      <c r="AG410" s="8" t="str">
        <f>IFERROR(VLOOKUP(A410,#REF!,44,0),"--")</f>
        <v>--</v>
      </c>
      <c r="AH410" s="8" t="str">
        <f>IFERROR(VLOOKUP(A410,#REF!,44,0),"--")</f>
        <v>--</v>
      </c>
      <c r="AI410" s="8" t="str">
        <f>IFERROR(VLOOKUP(A410,#REF!,44,0),"--")</f>
        <v>--</v>
      </c>
      <c r="AJ410" s="8" t="str">
        <f>IFERROR(VLOOKUP(A410,#REF!,44,0),"--")</f>
        <v>--</v>
      </c>
      <c r="AK410" s="8" t="str">
        <f>IFERROR(VLOOKUP(A410,#REF!,44,0),"--")</f>
        <v>--</v>
      </c>
      <c r="AL410" s="8" t="str">
        <f>IFERROR(VLOOKUP(A410,#REF!,44,0),"--")</f>
        <v>--</v>
      </c>
      <c r="AM410" s="8" t="str">
        <f>IFERROR(VLOOKUP(A410,#REF!,44,0),"--")</f>
        <v>--</v>
      </c>
      <c r="AN410" s="8" t="str">
        <f>IFERROR(VLOOKUP(A410,#REF!,44,0),"--")</f>
        <v>--</v>
      </c>
      <c r="AO410" s="8">
        <f t="shared" si="22"/>
        <v>0</v>
      </c>
    </row>
    <row r="411" spans="1:41" x14ac:dyDescent="0.2">
      <c r="A411" s="4"/>
      <c r="B411" s="4" t="str">
        <f>IFERROR(VLOOKUP(A411,'Validation List'!$A:$O,10,0),"--")</f>
        <v>--</v>
      </c>
      <c r="C411" s="4" t="str">
        <f>IFERROR(VLOOKUP(A411,January!$A:$AS,41,0),"--")</f>
        <v>--</v>
      </c>
      <c r="D411" s="4" t="str">
        <f>IFERROR(VLOOKUP(A411,January!$A:$AS,42,0),"--")</f>
        <v>--</v>
      </c>
      <c r="E411" s="4" t="str">
        <f>IFERROR(VLOOKUP(A411,#REF!,41,0),"--")</f>
        <v>--</v>
      </c>
      <c r="F411" s="4" t="str">
        <f>IFERROR(VLOOKUP(A411,#REF!,42,0),"--")</f>
        <v>--</v>
      </c>
      <c r="G411" s="4" t="str">
        <f>IFERROR(VLOOKUP(A411,#REF!,41,0),"--")</f>
        <v>--</v>
      </c>
      <c r="H411" s="4" t="str">
        <f>IFERROR(VLOOKUP(A411,#REF!,42,0),"--")</f>
        <v>--</v>
      </c>
      <c r="I411" s="4" t="str">
        <f>IFERROR(VLOOKUP(A411,#REF!,41,0),"--")</f>
        <v>--</v>
      </c>
      <c r="J411" s="4" t="str">
        <f>IFERROR(VLOOKUP(A411,#REF!,42,0),"--")</f>
        <v>--</v>
      </c>
      <c r="K411" s="4" t="str">
        <f>IFERROR(VLOOKUP(A411,#REF!,41,0),"--")</f>
        <v>--</v>
      </c>
      <c r="L411" s="4" t="str">
        <f>IFERROR(VLOOKUP(A411,#REF!,42,0),"--")</f>
        <v>--</v>
      </c>
      <c r="M411" s="4" t="str">
        <f>IFERROR(VLOOKUP(A411,#REF!,41,0),"--")</f>
        <v>--</v>
      </c>
      <c r="N411" s="4" t="str">
        <f>IFERROR(VLOOKUP(A411,#REF!,42,0),"--")</f>
        <v>--</v>
      </c>
      <c r="O411" s="4" t="str">
        <f>IFERROR(VLOOKUP(A411,#REF!,41,0),"--")</f>
        <v>--</v>
      </c>
      <c r="P411" s="4" t="str">
        <f>IFERROR(VLOOKUP(A411,#REF!,42,0),"--")</f>
        <v>--</v>
      </c>
      <c r="Q411" s="4" t="str">
        <f>IFERROR(VLOOKUP(A411,#REF!,41,0),"--")</f>
        <v>--</v>
      </c>
      <c r="R411" s="4" t="str">
        <f>IFERROR(VLOOKUP(A411,#REF!,42,0),"--")</f>
        <v>--</v>
      </c>
      <c r="S411" s="4" t="str">
        <f>IFERROR(VLOOKUP(A411,#REF!,41,0),"--")</f>
        <v>--</v>
      </c>
      <c r="T411" s="4" t="str">
        <f>IFERROR(VLOOKUP(A411,#REF!,42,0),"--")</f>
        <v>--</v>
      </c>
      <c r="U411" s="4" t="str">
        <f>IFERROR(VLOOKUP(A411,#REF!,41,0),"--")</f>
        <v>--</v>
      </c>
      <c r="V411" s="4" t="str">
        <f>IFERROR(VLOOKUP(A411,#REF!,42,0),"--")</f>
        <v>--</v>
      </c>
      <c r="W411" s="4" t="str">
        <f>IFERROR(VLOOKUP(A411,#REF!,41,0),"--")</f>
        <v>--</v>
      </c>
      <c r="X411" s="4" t="str">
        <f>IFERROR(VLOOKUP(A411,#REF!,42,0),"--")</f>
        <v>--</v>
      </c>
      <c r="Y411" s="4" t="str">
        <f>IFERROR(VLOOKUP(A411,#REF!,41,0),"--")</f>
        <v>--</v>
      </c>
      <c r="Z411" s="4" t="str">
        <f>IFERROR(VLOOKUP(A411,#REF!,42,0),"--")</f>
        <v>--</v>
      </c>
      <c r="AA411" s="4">
        <f t="shared" si="21"/>
        <v>0</v>
      </c>
      <c r="AB411" s="4">
        <f t="shared" si="19"/>
        <v>0</v>
      </c>
      <c r="AC411" s="8" t="str">
        <f>IFERROR(VLOOKUP(A411,January!$A:$AR,44,0),"--")</f>
        <v>--</v>
      </c>
      <c r="AD411" s="8" t="str">
        <f>IFERROR(VLOOKUP(A411,#REF!,44,0),"--")</f>
        <v>--</v>
      </c>
      <c r="AE411" s="8" t="str">
        <f>IFERROR(VLOOKUP(A411,#REF!,44,0),"--")</f>
        <v>--</v>
      </c>
      <c r="AF411" s="8" t="str">
        <f>IFERROR(VLOOKUP(A411,#REF!,44,0),"--")</f>
        <v>--</v>
      </c>
      <c r="AG411" s="8" t="str">
        <f>IFERROR(VLOOKUP(A411,#REF!,44,0),"--")</f>
        <v>--</v>
      </c>
      <c r="AH411" s="8" t="str">
        <f>IFERROR(VLOOKUP(A411,#REF!,44,0),"--")</f>
        <v>--</v>
      </c>
      <c r="AI411" s="8" t="str">
        <f>IFERROR(VLOOKUP(A411,#REF!,44,0),"--")</f>
        <v>--</v>
      </c>
      <c r="AJ411" s="8" t="str">
        <f>IFERROR(VLOOKUP(A411,#REF!,44,0),"--")</f>
        <v>--</v>
      </c>
      <c r="AK411" s="8" t="str">
        <f>IFERROR(VLOOKUP(A411,#REF!,44,0),"--")</f>
        <v>--</v>
      </c>
      <c r="AL411" s="8" t="str">
        <f>IFERROR(VLOOKUP(A411,#REF!,44,0),"--")</f>
        <v>--</v>
      </c>
      <c r="AM411" s="8" t="str">
        <f>IFERROR(VLOOKUP(A411,#REF!,44,0),"--")</f>
        <v>--</v>
      </c>
      <c r="AN411" s="8" t="str">
        <f>IFERROR(VLOOKUP(A411,#REF!,44,0),"--")</f>
        <v>--</v>
      </c>
      <c r="AO411" s="8">
        <f t="shared" si="22"/>
        <v>0</v>
      </c>
    </row>
    <row r="412" spans="1:41" x14ac:dyDescent="0.2">
      <c r="A412" s="4"/>
      <c r="B412" s="4" t="str">
        <f>IFERROR(VLOOKUP(A412,'Validation List'!$A:$O,10,0),"--")</f>
        <v>--</v>
      </c>
      <c r="C412" s="4" t="str">
        <f>IFERROR(VLOOKUP(A412,January!$A:$AS,41,0),"--")</f>
        <v>--</v>
      </c>
      <c r="D412" s="4" t="str">
        <f>IFERROR(VLOOKUP(A412,January!$A:$AS,42,0),"--")</f>
        <v>--</v>
      </c>
      <c r="E412" s="4" t="str">
        <f>IFERROR(VLOOKUP(A412,#REF!,41,0),"--")</f>
        <v>--</v>
      </c>
      <c r="F412" s="4" t="str">
        <f>IFERROR(VLOOKUP(A412,#REF!,42,0),"--")</f>
        <v>--</v>
      </c>
      <c r="G412" s="4" t="str">
        <f>IFERROR(VLOOKUP(A412,#REF!,41,0),"--")</f>
        <v>--</v>
      </c>
      <c r="H412" s="4" t="str">
        <f>IFERROR(VLOOKUP(A412,#REF!,42,0),"--")</f>
        <v>--</v>
      </c>
      <c r="I412" s="4" t="str">
        <f>IFERROR(VLOOKUP(A412,#REF!,41,0),"--")</f>
        <v>--</v>
      </c>
      <c r="J412" s="4" t="str">
        <f>IFERROR(VLOOKUP(A412,#REF!,42,0),"--")</f>
        <v>--</v>
      </c>
      <c r="K412" s="4" t="str">
        <f>IFERROR(VLOOKUP(A412,#REF!,41,0),"--")</f>
        <v>--</v>
      </c>
      <c r="L412" s="4" t="str">
        <f>IFERROR(VLOOKUP(A412,#REF!,42,0),"--")</f>
        <v>--</v>
      </c>
      <c r="M412" s="4" t="str">
        <f>IFERROR(VLOOKUP(A412,#REF!,41,0),"--")</f>
        <v>--</v>
      </c>
      <c r="N412" s="4" t="str">
        <f>IFERROR(VLOOKUP(A412,#REF!,42,0),"--")</f>
        <v>--</v>
      </c>
      <c r="O412" s="4" t="str">
        <f>IFERROR(VLOOKUP(A412,#REF!,41,0),"--")</f>
        <v>--</v>
      </c>
      <c r="P412" s="4" t="str">
        <f>IFERROR(VLOOKUP(A412,#REF!,42,0),"--")</f>
        <v>--</v>
      </c>
      <c r="Q412" s="4" t="str">
        <f>IFERROR(VLOOKUP(A412,#REF!,41,0),"--")</f>
        <v>--</v>
      </c>
      <c r="R412" s="4" t="str">
        <f>IFERROR(VLOOKUP(A412,#REF!,42,0),"--")</f>
        <v>--</v>
      </c>
      <c r="S412" s="4" t="str">
        <f>IFERROR(VLOOKUP(A412,#REF!,41,0),"--")</f>
        <v>--</v>
      </c>
      <c r="T412" s="4" t="str">
        <f>IFERROR(VLOOKUP(A412,#REF!,42,0),"--")</f>
        <v>--</v>
      </c>
      <c r="U412" s="4" t="str">
        <f>IFERROR(VLOOKUP(A412,#REF!,41,0),"--")</f>
        <v>--</v>
      </c>
      <c r="V412" s="4" t="str">
        <f>IFERROR(VLOOKUP(A412,#REF!,42,0),"--")</f>
        <v>--</v>
      </c>
      <c r="W412" s="4" t="str">
        <f>IFERROR(VLOOKUP(A412,#REF!,41,0),"--")</f>
        <v>--</v>
      </c>
      <c r="X412" s="4" t="str">
        <f>IFERROR(VLOOKUP(A412,#REF!,42,0),"--")</f>
        <v>--</v>
      </c>
      <c r="Y412" s="4" t="str">
        <f>IFERROR(VLOOKUP(A412,#REF!,41,0),"--")</f>
        <v>--</v>
      </c>
      <c r="Z412" s="4" t="str">
        <f>IFERROR(VLOOKUP(A412,#REF!,42,0),"--")</f>
        <v>--</v>
      </c>
      <c r="AA412" s="4">
        <f t="shared" si="21"/>
        <v>0</v>
      </c>
      <c r="AB412" s="4">
        <f t="shared" si="19"/>
        <v>0</v>
      </c>
      <c r="AC412" s="8" t="str">
        <f>IFERROR(VLOOKUP(A412,January!$A:$AR,44,0),"--")</f>
        <v>--</v>
      </c>
      <c r="AD412" s="8" t="str">
        <f>IFERROR(VLOOKUP(A412,#REF!,44,0),"--")</f>
        <v>--</v>
      </c>
      <c r="AE412" s="8" t="str">
        <f>IFERROR(VLOOKUP(A412,#REF!,44,0),"--")</f>
        <v>--</v>
      </c>
      <c r="AF412" s="8" t="str">
        <f>IFERROR(VLOOKUP(A412,#REF!,44,0),"--")</f>
        <v>--</v>
      </c>
      <c r="AG412" s="8" t="str">
        <f>IFERROR(VLOOKUP(A412,#REF!,44,0),"--")</f>
        <v>--</v>
      </c>
      <c r="AH412" s="8" t="str">
        <f>IFERROR(VLOOKUP(A412,#REF!,44,0),"--")</f>
        <v>--</v>
      </c>
      <c r="AI412" s="8" t="str">
        <f>IFERROR(VLOOKUP(A412,#REF!,44,0),"--")</f>
        <v>--</v>
      </c>
      <c r="AJ412" s="8" t="str">
        <f>IFERROR(VLOOKUP(A412,#REF!,44,0),"--")</f>
        <v>--</v>
      </c>
      <c r="AK412" s="8" t="str">
        <f>IFERROR(VLOOKUP(A412,#REF!,44,0),"--")</f>
        <v>--</v>
      </c>
      <c r="AL412" s="8" t="str">
        <f>IFERROR(VLOOKUP(A412,#REF!,44,0),"--")</f>
        <v>--</v>
      </c>
      <c r="AM412" s="8" t="str">
        <f>IFERROR(VLOOKUP(A412,#REF!,44,0),"--")</f>
        <v>--</v>
      </c>
      <c r="AN412" s="8" t="str">
        <f>IFERROR(VLOOKUP(A412,#REF!,44,0),"--")</f>
        <v>--</v>
      </c>
      <c r="AO412" s="8">
        <f t="shared" si="22"/>
        <v>0</v>
      </c>
    </row>
    <row r="413" spans="1:41" x14ac:dyDescent="0.2">
      <c r="A413" s="4"/>
      <c r="B413" s="4" t="str">
        <f>IFERROR(VLOOKUP(A413,'Validation List'!$A:$O,10,0),"--")</f>
        <v>--</v>
      </c>
      <c r="C413" s="4" t="str">
        <f>IFERROR(VLOOKUP(A413,January!$A:$AS,41,0),"--")</f>
        <v>--</v>
      </c>
      <c r="D413" s="4" t="str">
        <f>IFERROR(VLOOKUP(A413,January!$A:$AS,42,0),"--")</f>
        <v>--</v>
      </c>
      <c r="E413" s="4" t="str">
        <f>IFERROR(VLOOKUP(A413,#REF!,41,0),"--")</f>
        <v>--</v>
      </c>
      <c r="F413" s="4" t="str">
        <f>IFERROR(VLOOKUP(A413,#REF!,42,0),"--")</f>
        <v>--</v>
      </c>
      <c r="G413" s="4" t="str">
        <f>IFERROR(VLOOKUP(A413,#REF!,41,0),"--")</f>
        <v>--</v>
      </c>
      <c r="H413" s="4" t="str">
        <f>IFERROR(VLOOKUP(A413,#REF!,42,0),"--")</f>
        <v>--</v>
      </c>
      <c r="I413" s="4" t="str">
        <f>IFERROR(VLOOKUP(A413,#REF!,41,0),"--")</f>
        <v>--</v>
      </c>
      <c r="J413" s="4" t="str">
        <f>IFERROR(VLOOKUP(A413,#REF!,42,0),"--")</f>
        <v>--</v>
      </c>
      <c r="K413" s="4" t="str">
        <f>IFERROR(VLOOKUP(A413,#REF!,41,0),"--")</f>
        <v>--</v>
      </c>
      <c r="L413" s="4" t="str">
        <f>IFERROR(VLOOKUP(A413,#REF!,42,0),"--")</f>
        <v>--</v>
      </c>
      <c r="M413" s="4" t="str">
        <f>IFERROR(VLOOKUP(A413,#REF!,41,0),"--")</f>
        <v>--</v>
      </c>
      <c r="N413" s="4" t="str">
        <f>IFERROR(VLOOKUP(A413,#REF!,42,0),"--")</f>
        <v>--</v>
      </c>
      <c r="O413" s="4" t="str">
        <f>IFERROR(VLOOKUP(A413,#REF!,41,0),"--")</f>
        <v>--</v>
      </c>
      <c r="P413" s="4" t="str">
        <f>IFERROR(VLOOKUP(A413,#REF!,42,0),"--")</f>
        <v>--</v>
      </c>
      <c r="Q413" s="4" t="str">
        <f>IFERROR(VLOOKUP(A413,#REF!,41,0),"--")</f>
        <v>--</v>
      </c>
      <c r="R413" s="4" t="str">
        <f>IFERROR(VLOOKUP(A413,#REF!,42,0),"--")</f>
        <v>--</v>
      </c>
      <c r="S413" s="4" t="str">
        <f>IFERROR(VLOOKUP(A413,#REF!,41,0),"--")</f>
        <v>--</v>
      </c>
      <c r="T413" s="4" t="str">
        <f>IFERROR(VLOOKUP(A413,#REF!,42,0),"--")</f>
        <v>--</v>
      </c>
      <c r="U413" s="4" t="str">
        <f>IFERROR(VLOOKUP(A413,#REF!,41,0),"--")</f>
        <v>--</v>
      </c>
      <c r="V413" s="4" t="str">
        <f>IFERROR(VLOOKUP(A413,#REF!,42,0),"--")</f>
        <v>--</v>
      </c>
      <c r="W413" s="4" t="str">
        <f>IFERROR(VLOOKUP(A413,#REF!,41,0),"--")</f>
        <v>--</v>
      </c>
      <c r="X413" s="4" t="str">
        <f>IFERROR(VLOOKUP(A413,#REF!,42,0),"--")</f>
        <v>--</v>
      </c>
      <c r="Y413" s="4" t="str">
        <f>IFERROR(VLOOKUP(A413,#REF!,41,0),"--")</f>
        <v>--</v>
      </c>
      <c r="Z413" s="4" t="str">
        <f>IFERROR(VLOOKUP(A413,#REF!,42,0),"--")</f>
        <v>--</v>
      </c>
      <c r="AA413" s="4">
        <f t="shared" si="21"/>
        <v>0</v>
      </c>
      <c r="AB413" s="4">
        <f t="shared" si="19"/>
        <v>0</v>
      </c>
      <c r="AC413" s="8" t="str">
        <f>IFERROR(VLOOKUP(A413,January!$A:$AR,44,0),"--")</f>
        <v>--</v>
      </c>
      <c r="AD413" s="8" t="str">
        <f>IFERROR(VLOOKUP(A413,#REF!,44,0),"--")</f>
        <v>--</v>
      </c>
      <c r="AE413" s="8" t="str">
        <f>IFERROR(VLOOKUP(A413,#REF!,44,0),"--")</f>
        <v>--</v>
      </c>
      <c r="AF413" s="8" t="str">
        <f>IFERROR(VLOOKUP(A413,#REF!,44,0),"--")</f>
        <v>--</v>
      </c>
      <c r="AG413" s="8" t="str">
        <f>IFERROR(VLOOKUP(A413,#REF!,44,0),"--")</f>
        <v>--</v>
      </c>
      <c r="AH413" s="8" t="str">
        <f>IFERROR(VLOOKUP(A413,#REF!,44,0),"--")</f>
        <v>--</v>
      </c>
      <c r="AI413" s="8" t="str">
        <f>IFERROR(VLOOKUP(A413,#REF!,44,0),"--")</f>
        <v>--</v>
      </c>
      <c r="AJ413" s="8" t="str">
        <f>IFERROR(VLOOKUP(A413,#REF!,44,0),"--")</f>
        <v>--</v>
      </c>
      <c r="AK413" s="8" t="str">
        <f>IFERROR(VLOOKUP(A413,#REF!,44,0),"--")</f>
        <v>--</v>
      </c>
      <c r="AL413" s="8" t="str">
        <f>IFERROR(VLOOKUP(A413,#REF!,44,0),"--")</f>
        <v>--</v>
      </c>
      <c r="AM413" s="8" t="str">
        <f>IFERROR(VLOOKUP(A413,#REF!,44,0),"--")</f>
        <v>--</v>
      </c>
      <c r="AN413" s="8" t="str">
        <f>IFERROR(VLOOKUP(A413,#REF!,44,0),"--")</f>
        <v>--</v>
      </c>
      <c r="AO413" s="8">
        <f t="shared" si="22"/>
        <v>0</v>
      </c>
    </row>
    <row r="414" spans="1:41" x14ac:dyDescent="0.2">
      <c r="A414" s="4"/>
      <c r="B414" s="4" t="str">
        <f>IFERROR(VLOOKUP(A414,'Validation List'!$A:$O,10,0),"--")</f>
        <v>--</v>
      </c>
      <c r="C414" s="4" t="str">
        <f>IFERROR(VLOOKUP(A414,January!$A:$AS,41,0),"--")</f>
        <v>--</v>
      </c>
      <c r="D414" s="4" t="str">
        <f>IFERROR(VLOOKUP(A414,January!$A:$AS,42,0),"--")</f>
        <v>--</v>
      </c>
      <c r="E414" s="4" t="str">
        <f>IFERROR(VLOOKUP(A414,#REF!,41,0),"--")</f>
        <v>--</v>
      </c>
      <c r="F414" s="4" t="str">
        <f>IFERROR(VLOOKUP(A414,#REF!,42,0),"--")</f>
        <v>--</v>
      </c>
      <c r="G414" s="4" t="str">
        <f>IFERROR(VLOOKUP(A414,#REF!,41,0),"--")</f>
        <v>--</v>
      </c>
      <c r="H414" s="4" t="str">
        <f>IFERROR(VLOOKUP(A414,#REF!,42,0),"--")</f>
        <v>--</v>
      </c>
      <c r="I414" s="4" t="str">
        <f>IFERROR(VLOOKUP(A414,#REF!,41,0),"--")</f>
        <v>--</v>
      </c>
      <c r="J414" s="4" t="str">
        <f>IFERROR(VLOOKUP(A414,#REF!,42,0),"--")</f>
        <v>--</v>
      </c>
      <c r="K414" s="4" t="str">
        <f>IFERROR(VLOOKUP(A414,#REF!,41,0),"--")</f>
        <v>--</v>
      </c>
      <c r="L414" s="4" t="str">
        <f>IFERROR(VLOOKUP(A414,#REF!,42,0),"--")</f>
        <v>--</v>
      </c>
      <c r="M414" s="4" t="str">
        <f>IFERROR(VLOOKUP(A414,#REF!,41,0),"--")</f>
        <v>--</v>
      </c>
      <c r="N414" s="4" t="str">
        <f>IFERROR(VLOOKUP(A414,#REF!,42,0),"--")</f>
        <v>--</v>
      </c>
      <c r="O414" s="4" t="str">
        <f>IFERROR(VLOOKUP(A414,#REF!,41,0),"--")</f>
        <v>--</v>
      </c>
      <c r="P414" s="4" t="str">
        <f>IFERROR(VLOOKUP(A414,#REF!,42,0),"--")</f>
        <v>--</v>
      </c>
      <c r="Q414" s="4" t="str">
        <f>IFERROR(VLOOKUP(A414,#REF!,41,0),"--")</f>
        <v>--</v>
      </c>
      <c r="R414" s="4" t="str">
        <f>IFERROR(VLOOKUP(A414,#REF!,42,0),"--")</f>
        <v>--</v>
      </c>
      <c r="S414" s="4" t="str">
        <f>IFERROR(VLOOKUP(A414,#REF!,41,0),"--")</f>
        <v>--</v>
      </c>
      <c r="T414" s="4" t="str">
        <f>IFERROR(VLOOKUP(A414,#REF!,42,0),"--")</f>
        <v>--</v>
      </c>
      <c r="U414" s="4" t="str">
        <f>IFERROR(VLOOKUP(A414,#REF!,41,0),"--")</f>
        <v>--</v>
      </c>
      <c r="V414" s="4" t="str">
        <f>IFERROR(VLOOKUP(A414,#REF!,42,0),"--")</f>
        <v>--</v>
      </c>
      <c r="W414" s="4" t="str">
        <f>IFERROR(VLOOKUP(A414,#REF!,41,0),"--")</f>
        <v>--</v>
      </c>
      <c r="X414" s="4" t="str">
        <f>IFERROR(VLOOKUP(A414,#REF!,42,0),"--")</f>
        <v>--</v>
      </c>
      <c r="Y414" s="4" t="str">
        <f>IFERROR(VLOOKUP(A414,#REF!,41,0),"--")</f>
        <v>--</v>
      </c>
      <c r="Z414" s="4" t="str">
        <f>IFERROR(VLOOKUP(A414,#REF!,42,0),"--")</f>
        <v>--</v>
      </c>
      <c r="AA414" s="4">
        <f t="shared" si="21"/>
        <v>0</v>
      </c>
      <c r="AB414" s="4">
        <f t="shared" si="19"/>
        <v>0</v>
      </c>
      <c r="AC414" s="8" t="str">
        <f>IFERROR(VLOOKUP(A414,January!$A:$AR,44,0),"--")</f>
        <v>--</v>
      </c>
      <c r="AD414" s="8" t="str">
        <f>IFERROR(VLOOKUP(A414,#REF!,44,0),"--")</f>
        <v>--</v>
      </c>
      <c r="AE414" s="8" t="str">
        <f>IFERROR(VLOOKUP(A414,#REF!,44,0),"--")</f>
        <v>--</v>
      </c>
      <c r="AF414" s="8" t="str">
        <f>IFERROR(VLOOKUP(A414,#REF!,44,0),"--")</f>
        <v>--</v>
      </c>
      <c r="AG414" s="8" t="str">
        <f>IFERROR(VLOOKUP(A414,#REF!,44,0),"--")</f>
        <v>--</v>
      </c>
      <c r="AH414" s="8" t="str">
        <f>IFERROR(VLOOKUP(A414,#REF!,44,0),"--")</f>
        <v>--</v>
      </c>
      <c r="AI414" s="8" t="str">
        <f>IFERROR(VLOOKUP(A414,#REF!,44,0),"--")</f>
        <v>--</v>
      </c>
      <c r="AJ414" s="8" t="str">
        <f>IFERROR(VLOOKUP(A414,#REF!,44,0),"--")</f>
        <v>--</v>
      </c>
      <c r="AK414" s="8" t="str">
        <f>IFERROR(VLOOKUP(A414,#REF!,44,0),"--")</f>
        <v>--</v>
      </c>
      <c r="AL414" s="8" t="str">
        <f>IFERROR(VLOOKUP(A414,#REF!,44,0),"--")</f>
        <v>--</v>
      </c>
      <c r="AM414" s="8" t="str">
        <f>IFERROR(VLOOKUP(A414,#REF!,44,0),"--")</f>
        <v>--</v>
      </c>
      <c r="AN414" s="8" t="str">
        <f>IFERROR(VLOOKUP(A414,#REF!,44,0),"--")</f>
        <v>--</v>
      </c>
      <c r="AO414" s="8">
        <f t="shared" si="22"/>
        <v>0</v>
      </c>
    </row>
    <row r="415" spans="1:41" x14ac:dyDescent="0.2">
      <c r="A415" s="4"/>
      <c r="B415" s="4" t="str">
        <f>IFERROR(VLOOKUP(A415,'Validation List'!$A:$O,10,0),"--")</f>
        <v>--</v>
      </c>
      <c r="C415" s="4" t="str">
        <f>IFERROR(VLOOKUP(A415,January!$A:$AS,41,0),"--")</f>
        <v>--</v>
      </c>
      <c r="D415" s="4" t="str">
        <f>IFERROR(VLOOKUP(A415,January!$A:$AS,42,0),"--")</f>
        <v>--</v>
      </c>
      <c r="E415" s="4" t="str">
        <f>IFERROR(VLOOKUP(A415,#REF!,41,0),"--")</f>
        <v>--</v>
      </c>
      <c r="F415" s="4" t="str">
        <f>IFERROR(VLOOKUP(A415,#REF!,42,0),"--")</f>
        <v>--</v>
      </c>
      <c r="G415" s="4" t="str">
        <f>IFERROR(VLOOKUP(A415,#REF!,41,0),"--")</f>
        <v>--</v>
      </c>
      <c r="H415" s="4" t="str">
        <f>IFERROR(VLOOKUP(A415,#REF!,42,0),"--")</f>
        <v>--</v>
      </c>
      <c r="I415" s="4" t="str">
        <f>IFERROR(VLOOKUP(A415,#REF!,41,0),"--")</f>
        <v>--</v>
      </c>
      <c r="J415" s="4" t="str">
        <f>IFERROR(VLOOKUP(A415,#REF!,42,0),"--")</f>
        <v>--</v>
      </c>
      <c r="K415" s="4" t="str">
        <f>IFERROR(VLOOKUP(A415,#REF!,41,0),"--")</f>
        <v>--</v>
      </c>
      <c r="L415" s="4" t="str">
        <f>IFERROR(VLOOKUP(A415,#REF!,42,0),"--")</f>
        <v>--</v>
      </c>
      <c r="M415" s="4" t="str">
        <f>IFERROR(VLOOKUP(A415,#REF!,41,0),"--")</f>
        <v>--</v>
      </c>
      <c r="N415" s="4" t="str">
        <f>IFERROR(VLOOKUP(A415,#REF!,42,0),"--")</f>
        <v>--</v>
      </c>
      <c r="O415" s="4" t="str">
        <f>IFERROR(VLOOKUP(A415,#REF!,41,0),"--")</f>
        <v>--</v>
      </c>
      <c r="P415" s="4" t="str">
        <f>IFERROR(VLOOKUP(A415,#REF!,42,0),"--")</f>
        <v>--</v>
      </c>
      <c r="Q415" s="4" t="str">
        <f>IFERROR(VLOOKUP(A415,#REF!,41,0),"--")</f>
        <v>--</v>
      </c>
      <c r="R415" s="4" t="str">
        <f>IFERROR(VLOOKUP(A415,#REF!,42,0),"--")</f>
        <v>--</v>
      </c>
      <c r="S415" s="4" t="str">
        <f>IFERROR(VLOOKUP(A415,#REF!,41,0),"--")</f>
        <v>--</v>
      </c>
      <c r="T415" s="4" t="str">
        <f>IFERROR(VLOOKUP(A415,#REF!,42,0),"--")</f>
        <v>--</v>
      </c>
      <c r="U415" s="4" t="str">
        <f>IFERROR(VLOOKUP(A415,#REF!,41,0),"--")</f>
        <v>--</v>
      </c>
      <c r="V415" s="4" t="str">
        <f>IFERROR(VLOOKUP(A415,#REF!,42,0),"--")</f>
        <v>--</v>
      </c>
      <c r="W415" s="4" t="str">
        <f>IFERROR(VLOOKUP(A415,#REF!,41,0),"--")</f>
        <v>--</v>
      </c>
      <c r="X415" s="4" t="str">
        <f>IFERROR(VLOOKUP(A415,#REF!,42,0),"--")</f>
        <v>--</v>
      </c>
      <c r="Y415" s="4" t="str">
        <f>IFERROR(VLOOKUP(A415,#REF!,41,0),"--")</f>
        <v>--</v>
      </c>
      <c r="Z415" s="4" t="str">
        <f>IFERROR(VLOOKUP(A415,#REF!,42,0),"--")</f>
        <v>--</v>
      </c>
      <c r="AA415" s="4">
        <f t="shared" si="21"/>
        <v>0</v>
      </c>
      <c r="AB415" s="4">
        <f t="shared" si="19"/>
        <v>0</v>
      </c>
      <c r="AC415" s="8" t="str">
        <f>IFERROR(VLOOKUP(A415,January!$A:$AR,44,0),"--")</f>
        <v>--</v>
      </c>
      <c r="AD415" s="8" t="str">
        <f>IFERROR(VLOOKUP(A415,#REF!,44,0),"--")</f>
        <v>--</v>
      </c>
      <c r="AE415" s="8" t="str">
        <f>IFERROR(VLOOKUP(A415,#REF!,44,0),"--")</f>
        <v>--</v>
      </c>
      <c r="AF415" s="8" t="str">
        <f>IFERROR(VLOOKUP(A415,#REF!,44,0),"--")</f>
        <v>--</v>
      </c>
      <c r="AG415" s="8" t="str">
        <f>IFERROR(VLOOKUP(A415,#REF!,44,0),"--")</f>
        <v>--</v>
      </c>
      <c r="AH415" s="8" t="str">
        <f>IFERROR(VLOOKUP(A415,#REF!,44,0),"--")</f>
        <v>--</v>
      </c>
      <c r="AI415" s="8" t="str">
        <f>IFERROR(VLOOKUP(A415,#REF!,44,0),"--")</f>
        <v>--</v>
      </c>
      <c r="AJ415" s="8" t="str">
        <f>IFERROR(VLOOKUP(A415,#REF!,44,0),"--")</f>
        <v>--</v>
      </c>
      <c r="AK415" s="8" t="str">
        <f>IFERROR(VLOOKUP(A415,#REF!,44,0),"--")</f>
        <v>--</v>
      </c>
      <c r="AL415" s="8" t="str">
        <f>IFERROR(VLOOKUP(A415,#REF!,44,0),"--")</f>
        <v>--</v>
      </c>
      <c r="AM415" s="8" t="str">
        <f>IFERROR(VLOOKUP(A415,#REF!,44,0),"--")</f>
        <v>--</v>
      </c>
      <c r="AN415" s="8" t="str">
        <f>IFERROR(VLOOKUP(A415,#REF!,44,0),"--")</f>
        <v>--</v>
      </c>
      <c r="AO415" s="8">
        <f t="shared" si="22"/>
        <v>0</v>
      </c>
    </row>
    <row r="416" spans="1:41" x14ac:dyDescent="0.2">
      <c r="A416" s="4"/>
      <c r="B416" s="4" t="str">
        <f>IFERROR(VLOOKUP(A416,'Validation List'!$A:$O,10,0),"--")</f>
        <v>--</v>
      </c>
      <c r="C416" s="4" t="str">
        <f>IFERROR(VLOOKUP(A416,January!$A:$AS,41,0),"--")</f>
        <v>--</v>
      </c>
      <c r="D416" s="4" t="str">
        <f>IFERROR(VLOOKUP(A416,January!$A:$AS,42,0),"--")</f>
        <v>--</v>
      </c>
      <c r="E416" s="4" t="str">
        <f>IFERROR(VLOOKUP(A416,#REF!,41,0),"--")</f>
        <v>--</v>
      </c>
      <c r="F416" s="4" t="str">
        <f>IFERROR(VLOOKUP(A416,#REF!,42,0),"--")</f>
        <v>--</v>
      </c>
      <c r="G416" s="4" t="str">
        <f>IFERROR(VLOOKUP(A416,#REF!,41,0),"--")</f>
        <v>--</v>
      </c>
      <c r="H416" s="4" t="str">
        <f>IFERROR(VLOOKUP(A416,#REF!,42,0),"--")</f>
        <v>--</v>
      </c>
      <c r="I416" s="4" t="str">
        <f>IFERROR(VLOOKUP(A416,#REF!,41,0),"--")</f>
        <v>--</v>
      </c>
      <c r="J416" s="4" t="str">
        <f>IFERROR(VLOOKUP(A416,#REF!,42,0),"--")</f>
        <v>--</v>
      </c>
      <c r="K416" s="4" t="str">
        <f>IFERROR(VLOOKUP(A416,#REF!,41,0),"--")</f>
        <v>--</v>
      </c>
      <c r="L416" s="4" t="str">
        <f>IFERROR(VLOOKUP(A416,#REF!,42,0),"--")</f>
        <v>--</v>
      </c>
      <c r="M416" s="4" t="str">
        <f>IFERROR(VLOOKUP(A416,#REF!,41,0),"--")</f>
        <v>--</v>
      </c>
      <c r="N416" s="4" t="str">
        <f>IFERROR(VLOOKUP(A416,#REF!,42,0),"--")</f>
        <v>--</v>
      </c>
      <c r="O416" s="4" t="str">
        <f>IFERROR(VLOOKUP(A416,#REF!,41,0),"--")</f>
        <v>--</v>
      </c>
      <c r="P416" s="4" t="str">
        <f>IFERROR(VLOOKUP(A416,#REF!,42,0),"--")</f>
        <v>--</v>
      </c>
      <c r="Q416" s="4" t="str">
        <f>IFERROR(VLOOKUP(A416,#REF!,41,0),"--")</f>
        <v>--</v>
      </c>
      <c r="R416" s="4" t="str">
        <f>IFERROR(VLOOKUP(A416,#REF!,42,0),"--")</f>
        <v>--</v>
      </c>
      <c r="S416" s="4" t="str">
        <f>IFERROR(VLOOKUP(A416,#REF!,41,0),"--")</f>
        <v>--</v>
      </c>
      <c r="T416" s="4" t="str">
        <f>IFERROR(VLOOKUP(A416,#REF!,42,0),"--")</f>
        <v>--</v>
      </c>
      <c r="U416" s="4" t="str">
        <f>IFERROR(VLOOKUP(A416,#REF!,41,0),"--")</f>
        <v>--</v>
      </c>
      <c r="V416" s="4" t="str">
        <f>IFERROR(VLOOKUP(A416,#REF!,42,0),"--")</f>
        <v>--</v>
      </c>
      <c r="W416" s="4" t="str">
        <f>IFERROR(VLOOKUP(A416,#REF!,41,0),"--")</f>
        <v>--</v>
      </c>
      <c r="X416" s="4" t="str">
        <f>IFERROR(VLOOKUP(A416,#REF!,42,0),"--")</f>
        <v>--</v>
      </c>
      <c r="Y416" s="4" t="str">
        <f>IFERROR(VLOOKUP(A416,#REF!,41,0),"--")</f>
        <v>--</v>
      </c>
      <c r="Z416" s="4" t="str">
        <f>IFERROR(VLOOKUP(A416,#REF!,42,0),"--")</f>
        <v>--</v>
      </c>
      <c r="AA416" s="4">
        <f t="shared" si="21"/>
        <v>0</v>
      </c>
      <c r="AB416" s="4">
        <f t="shared" si="19"/>
        <v>0</v>
      </c>
      <c r="AC416" s="8" t="str">
        <f>IFERROR(VLOOKUP(A416,January!$A:$AR,44,0),"--")</f>
        <v>--</v>
      </c>
      <c r="AD416" s="8" t="str">
        <f>IFERROR(VLOOKUP(A416,#REF!,44,0),"--")</f>
        <v>--</v>
      </c>
      <c r="AE416" s="8" t="str">
        <f>IFERROR(VLOOKUP(A416,#REF!,44,0),"--")</f>
        <v>--</v>
      </c>
      <c r="AF416" s="8" t="str">
        <f>IFERROR(VLOOKUP(A416,#REF!,44,0),"--")</f>
        <v>--</v>
      </c>
      <c r="AG416" s="8" t="str">
        <f>IFERROR(VLOOKUP(A416,#REF!,44,0),"--")</f>
        <v>--</v>
      </c>
      <c r="AH416" s="8" t="str">
        <f>IFERROR(VLOOKUP(A416,#REF!,44,0),"--")</f>
        <v>--</v>
      </c>
      <c r="AI416" s="8" t="str">
        <f>IFERROR(VLOOKUP(A416,#REF!,44,0),"--")</f>
        <v>--</v>
      </c>
      <c r="AJ416" s="8" t="str">
        <f>IFERROR(VLOOKUP(A416,#REF!,44,0),"--")</f>
        <v>--</v>
      </c>
      <c r="AK416" s="8" t="str">
        <f>IFERROR(VLOOKUP(A416,#REF!,44,0),"--")</f>
        <v>--</v>
      </c>
      <c r="AL416" s="8" t="str">
        <f>IFERROR(VLOOKUP(A416,#REF!,44,0),"--")</f>
        <v>--</v>
      </c>
      <c r="AM416" s="8" t="str">
        <f>IFERROR(VLOOKUP(A416,#REF!,44,0),"--")</f>
        <v>--</v>
      </c>
      <c r="AN416" s="8" t="str">
        <f>IFERROR(VLOOKUP(A416,#REF!,44,0),"--")</f>
        <v>--</v>
      </c>
      <c r="AO416" s="8">
        <f t="shared" si="22"/>
        <v>0</v>
      </c>
    </row>
    <row r="417" spans="1:41" x14ac:dyDescent="0.2">
      <c r="A417" s="4"/>
      <c r="B417" s="4" t="str">
        <f>IFERROR(VLOOKUP(A417,'Validation List'!$A:$O,10,0),"--")</f>
        <v>--</v>
      </c>
      <c r="C417" s="4" t="str">
        <f>IFERROR(VLOOKUP(A417,January!$A:$AS,41,0),"--")</f>
        <v>--</v>
      </c>
      <c r="D417" s="4" t="str">
        <f>IFERROR(VLOOKUP(A417,January!$A:$AS,42,0),"--")</f>
        <v>--</v>
      </c>
      <c r="E417" s="4" t="str">
        <f>IFERROR(VLOOKUP(A417,#REF!,41,0),"--")</f>
        <v>--</v>
      </c>
      <c r="F417" s="4" t="str">
        <f>IFERROR(VLOOKUP(A417,#REF!,42,0),"--")</f>
        <v>--</v>
      </c>
      <c r="G417" s="4" t="str">
        <f>IFERROR(VLOOKUP(A417,#REF!,41,0),"--")</f>
        <v>--</v>
      </c>
      <c r="H417" s="4" t="str">
        <f>IFERROR(VLOOKUP(A417,#REF!,42,0),"--")</f>
        <v>--</v>
      </c>
      <c r="I417" s="4" t="str">
        <f>IFERROR(VLOOKUP(A417,#REF!,41,0),"--")</f>
        <v>--</v>
      </c>
      <c r="J417" s="4" t="str">
        <f>IFERROR(VLOOKUP(A417,#REF!,42,0),"--")</f>
        <v>--</v>
      </c>
      <c r="K417" s="4" t="str">
        <f>IFERROR(VLOOKUP(A417,#REF!,41,0),"--")</f>
        <v>--</v>
      </c>
      <c r="L417" s="4" t="str">
        <f>IFERROR(VLOOKUP(A417,#REF!,42,0),"--")</f>
        <v>--</v>
      </c>
      <c r="M417" s="4" t="str">
        <f>IFERROR(VLOOKUP(A417,#REF!,41,0),"--")</f>
        <v>--</v>
      </c>
      <c r="N417" s="4" t="str">
        <f>IFERROR(VLOOKUP(A417,#REF!,42,0),"--")</f>
        <v>--</v>
      </c>
      <c r="O417" s="4" t="str">
        <f>IFERROR(VLOOKUP(A417,#REF!,41,0),"--")</f>
        <v>--</v>
      </c>
      <c r="P417" s="4" t="str">
        <f>IFERROR(VLOOKUP(A417,#REF!,42,0),"--")</f>
        <v>--</v>
      </c>
      <c r="Q417" s="4" t="str">
        <f>IFERROR(VLOOKUP(A417,#REF!,41,0),"--")</f>
        <v>--</v>
      </c>
      <c r="R417" s="4" t="str">
        <f>IFERROR(VLOOKUP(A417,#REF!,42,0),"--")</f>
        <v>--</v>
      </c>
      <c r="S417" s="4" t="str">
        <f>IFERROR(VLOOKUP(A417,#REF!,41,0),"--")</f>
        <v>--</v>
      </c>
      <c r="T417" s="4" t="str">
        <f>IFERROR(VLOOKUP(A417,#REF!,42,0),"--")</f>
        <v>--</v>
      </c>
      <c r="U417" s="4" t="str">
        <f>IFERROR(VLOOKUP(A417,#REF!,41,0),"--")</f>
        <v>--</v>
      </c>
      <c r="V417" s="4" t="str">
        <f>IFERROR(VLOOKUP(A417,#REF!,42,0),"--")</f>
        <v>--</v>
      </c>
      <c r="W417" s="4" t="str">
        <f>IFERROR(VLOOKUP(A417,#REF!,41,0),"--")</f>
        <v>--</v>
      </c>
      <c r="X417" s="4" t="str">
        <f>IFERROR(VLOOKUP(A417,#REF!,42,0),"--")</f>
        <v>--</v>
      </c>
      <c r="Y417" s="4" t="str">
        <f>IFERROR(VLOOKUP(A417,#REF!,41,0),"--")</f>
        <v>--</v>
      </c>
      <c r="Z417" s="4" t="str">
        <f>IFERROR(VLOOKUP(A417,#REF!,42,0),"--")</f>
        <v>--</v>
      </c>
      <c r="AA417" s="4">
        <f t="shared" si="21"/>
        <v>0</v>
      </c>
      <c r="AB417" s="4">
        <f t="shared" si="19"/>
        <v>0</v>
      </c>
      <c r="AC417" s="8" t="str">
        <f>IFERROR(VLOOKUP(A417,January!$A:$AR,44,0),"--")</f>
        <v>--</v>
      </c>
      <c r="AD417" s="8" t="str">
        <f>IFERROR(VLOOKUP(A417,#REF!,44,0),"--")</f>
        <v>--</v>
      </c>
      <c r="AE417" s="8" t="str">
        <f>IFERROR(VLOOKUP(A417,#REF!,44,0),"--")</f>
        <v>--</v>
      </c>
      <c r="AF417" s="8" t="str">
        <f>IFERROR(VLOOKUP(A417,#REF!,44,0),"--")</f>
        <v>--</v>
      </c>
      <c r="AG417" s="8" t="str">
        <f>IFERROR(VLOOKUP(A417,#REF!,44,0),"--")</f>
        <v>--</v>
      </c>
      <c r="AH417" s="8" t="str">
        <f>IFERROR(VLOOKUP(A417,#REF!,44,0),"--")</f>
        <v>--</v>
      </c>
      <c r="AI417" s="8" t="str">
        <f>IFERROR(VLOOKUP(A417,#REF!,44,0),"--")</f>
        <v>--</v>
      </c>
      <c r="AJ417" s="8" t="str">
        <f>IFERROR(VLOOKUP(A417,#REF!,44,0),"--")</f>
        <v>--</v>
      </c>
      <c r="AK417" s="8" t="str">
        <f>IFERROR(VLOOKUP(A417,#REF!,44,0),"--")</f>
        <v>--</v>
      </c>
      <c r="AL417" s="8" t="str">
        <f>IFERROR(VLOOKUP(A417,#REF!,44,0),"--")</f>
        <v>--</v>
      </c>
      <c r="AM417" s="8" t="str">
        <f>IFERROR(VLOOKUP(A417,#REF!,44,0),"--")</f>
        <v>--</v>
      </c>
      <c r="AN417" s="8" t="str">
        <f>IFERROR(VLOOKUP(A417,#REF!,44,0),"--")</f>
        <v>--</v>
      </c>
      <c r="AO417" s="8">
        <f t="shared" si="22"/>
        <v>0</v>
      </c>
    </row>
    <row r="418" spans="1:41" x14ac:dyDescent="0.2">
      <c r="A418" s="4"/>
      <c r="B418" s="4" t="str">
        <f>IFERROR(VLOOKUP(A418,'Validation List'!$A:$O,10,0),"--")</f>
        <v>--</v>
      </c>
      <c r="C418" s="4" t="str">
        <f>IFERROR(VLOOKUP(A418,January!$A:$AS,41,0),"--")</f>
        <v>--</v>
      </c>
      <c r="D418" s="4" t="str">
        <f>IFERROR(VLOOKUP(A418,January!$A:$AS,42,0),"--")</f>
        <v>--</v>
      </c>
      <c r="E418" s="4" t="str">
        <f>IFERROR(VLOOKUP(A418,#REF!,41,0),"--")</f>
        <v>--</v>
      </c>
      <c r="F418" s="4" t="str">
        <f>IFERROR(VLOOKUP(A418,#REF!,42,0),"--")</f>
        <v>--</v>
      </c>
      <c r="G418" s="4" t="str">
        <f>IFERROR(VLOOKUP(A418,#REF!,41,0),"--")</f>
        <v>--</v>
      </c>
      <c r="H418" s="4" t="str">
        <f>IFERROR(VLOOKUP(A418,#REF!,42,0),"--")</f>
        <v>--</v>
      </c>
      <c r="I418" s="4" t="str">
        <f>IFERROR(VLOOKUP(A418,#REF!,41,0),"--")</f>
        <v>--</v>
      </c>
      <c r="J418" s="4" t="str">
        <f>IFERROR(VLOOKUP(A418,#REF!,42,0),"--")</f>
        <v>--</v>
      </c>
      <c r="K418" s="4" t="str">
        <f>IFERROR(VLOOKUP(A418,#REF!,41,0),"--")</f>
        <v>--</v>
      </c>
      <c r="L418" s="4" t="str">
        <f>IFERROR(VLOOKUP(A418,#REF!,42,0),"--")</f>
        <v>--</v>
      </c>
      <c r="M418" s="4" t="str">
        <f>IFERROR(VLOOKUP(A418,#REF!,41,0),"--")</f>
        <v>--</v>
      </c>
      <c r="N418" s="4" t="str">
        <f>IFERROR(VLOOKUP(A418,#REF!,42,0),"--")</f>
        <v>--</v>
      </c>
      <c r="O418" s="4" t="str">
        <f>IFERROR(VLOOKUP(A418,#REF!,41,0),"--")</f>
        <v>--</v>
      </c>
      <c r="P418" s="4" t="str">
        <f>IFERROR(VLOOKUP(A418,#REF!,42,0),"--")</f>
        <v>--</v>
      </c>
      <c r="Q418" s="4" t="str">
        <f>IFERROR(VLOOKUP(A418,#REF!,41,0),"--")</f>
        <v>--</v>
      </c>
      <c r="R418" s="4" t="str">
        <f>IFERROR(VLOOKUP(A418,#REF!,42,0),"--")</f>
        <v>--</v>
      </c>
      <c r="S418" s="4" t="str">
        <f>IFERROR(VLOOKUP(A418,#REF!,41,0),"--")</f>
        <v>--</v>
      </c>
      <c r="T418" s="4" t="str">
        <f>IFERROR(VLOOKUP(A418,#REF!,42,0),"--")</f>
        <v>--</v>
      </c>
      <c r="U418" s="4" t="str">
        <f>IFERROR(VLOOKUP(A418,#REF!,41,0),"--")</f>
        <v>--</v>
      </c>
      <c r="V418" s="4" t="str">
        <f>IFERROR(VLOOKUP(A418,#REF!,42,0),"--")</f>
        <v>--</v>
      </c>
      <c r="W418" s="4" t="str">
        <f>IFERROR(VLOOKUP(A418,#REF!,41,0),"--")</f>
        <v>--</v>
      </c>
      <c r="X418" s="4" t="str">
        <f>IFERROR(VLOOKUP(A418,#REF!,42,0),"--")</f>
        <v>--</v>
      </c>
      <c r="Y418" s="4" t="str">
        <f>IFERROR(VLOOKUP(A418,#REF!,41,0),"--")</f>
        <v>--</v>
      </c>
      <c r="Z418" s="4" t="str">
        <f>IFERROR(VLOOKUP(A418,#REF!,42,0),"--")</f>
        <v>--</v>
      </c>
      <c r="AA418" s="4">
        <f t="shared" si="21"/>
        <v>0</v>
      </c>
      <c r="AB418" s="4">
        <f t="shared" si="19"/>
        <v>0</v>
      </c>
      <c r="AC418" s="8" t="str">
        <f>IFERROR(VLOOKUP(A418,January!$A:$AR,44,0),"--")</f>
        <v>--</v>
      </c>
      <c r="AD418" s="8" t="str">
        <f>IFERROR(VLOOKUP(A418,#REF!,44,0),"--")</f>
        <v>--</v>
      </c>
      <c r="AE418" s="8" t="str">
        <f>IFERROR(VLOOKUP(A418,#REF!,44,0),"--")</f>
        <v>--</v>
      </c>
      <c r="AF418" s="8" t="str">
        <f>IFERROR(VLOOKUP(A418,#REF!,44,0),"--")</f>
        <v>--</v>
      </c>
      <c r="AG418" s="8" t="str">
        <f>IFERROR(VLOOKUP(A418,#REF!,44,0),"--")</f>
        <v>--</v>
      </c>
      <c r="AH418" s="8" t="str">
        <f>IFERROR(VLOOKUP(A418,#REF!,44,0),"--")</f>
        <v>--</v>
      </c>
      <c r="AI418" s="8" t="str">
        <f>IFERROR(VLOOKUP(A418,#REF!,44,0),"--")</f>
        <v>--</v>
      </c>
      <c r="AJ418" s="8" t="str">
        <f>IFERROR(VLOOKUP(A418,#REF!,44,0),"--")</f>
        <v>--</v>
      </c>
      <c r="AK418" s="8" t="str">
        <f>IFERROR(VLOOKUP(A418,#REF!,44,0),"--")</f>
        <v>--</v>
      </c>
      <c r="AL418" s="8" t="str">
        <f>IFERROR(VLOOKUP(A418,#REF!,44,0),"--")</f>
        <v>--</v>
      </c>
      <c r="AM418" s="8" t="str">
        <f>IFERROR(VLOOKUP(A418,#REF!,44,0),"--")</f>
        <v>--</v>
      </c>
      <c r="AN418" s="8" t="str">
        <f>IFERROR(VLOOKUP(A418,#REF!,44,0),"--")</f>
        <v>--</v>
      </c>
      <c r="AO418" s="8">
        <f t="shared" si="22"/>
        <v>0</v>
      </c>
    </row>
    <row r="419" spans="1:41" x14ac:dyDescent="0.2">
      <c r="A419" s="4"/>
      <c r="B419" s="4" t="str">
        <f>IFERROR(VLOOKUP(A419,'Validation List'!$A:$O,10,0),"--")</f>
        <v>--</v>
      </c>
      <c r="C419" s="4" t="str">
        <f>IFERROR(VLOOKUP(A419,January!$A:$AS,41,0),"--")</f>
        <v>--</v>
      </c>
      <c r="D419" s="4" t="str">
        <f>IFERROR(VLOOKUP(A419,January!$A:$AS,42,0),"--")</f>
        <v>--</v>
      </c>
      <c r="E419" s="4" t="str">
        <f>IFERROR(VLOOKUP(A419,#REF!,41,0),"--")</f>
        <v>--</v>
      </c>
      <c r="F419" s="4" t="str">
        <f>IFERROR(VLOOKUP(A419,#REF!,42,0),"--")</f>
        <v>--</v>
      </c>
      <c r="G419" s="4" t="str">
        <f>IFERROR(VLOOKUP(A419,#REF!,41,0),"--")</f>
        <v>--</v>
      </c>
      <c r="H419" s="4" t="str">
        <f>IFERROR(VLOOKUP(A419,#REF!,42,0),"--")</f>
        <v>--</v>
      </c>
      <c r="I419" s="4" t="str">
        <f>IFERROR(VLOOKUP(A419,#REF!,41,0),"--")</f>
        <v>--</v>
      </c>
      <c r="J419" s="4" t="str">
        <f>IFERROR(VLOOKUP(A419,#REF!,42,0),"--")</f>
        <v>--</v>
      </c>
      <c r="K419" s="4" t="str">
        <f>IFERROR(VLOOKUP(A419,#REF!,41,0),"--")</f>
        <v>--</v>
      </c>
      <c r="L419" s="4" t="str">
        <f>IFERROR(VLOOKUP(A419,#REF!,42,0),"--")</f>
        <v>--</v>
      </c>
      <c r="M419" s="4" t="str">
        <f>IFERROR(VLOOKUP(A419,#REF!,41,0),"--")</f>
        <v>--</v>
      </c>
      <c r="N419" s="4" t="str">
        <f>IFERROR(VLOOKUP(A419,#REF!,42,0),"--")</f>
        <v>--</v>
      </c>
      <c r="O419" s="4" t="str">
        <f>IFERROR(VLOOKUP(A419,#REF!,41,0),"--")</f>
        <v>--</v>
      </c>
      <c r="P419" s="4" t="str">
        <f>IFERROR(VLOOKUP(A419,#REF!,42,0),"--")</f>
        <v>--</v>
      </c>
      <c r="Q419" s="4" t="str">
        <f>IFERROR(VLOOKUP(A419,#REF!,41,0),"--")</f>
        <v>--</v>
      </c>
      <c r="R419" s="4" t="str">
        <f>IFERROR(VLOOKUP(A419,#REF!,42,0),"--")</f>
        <v>--</v>
      </c>
      <c r="S419" s="4" t="str">
        <f>IFERROR(VLOOKUP(A419,#REF!,41,0),"--")</f>
        <v>--</v>
      </c>
      <c r="T419" s="4" t="str">
        <f>IFERROR(VLOOKUP(A419,#REF!,42,0),"--")</f>
        <v>--</v>
      </c>
      <c r="U419" s="4" t="str">
        <f>IFERROR(VLOOKUP(A419,#REF!,41,0),"--")</f>
        <v>--</v>
      </c>
      <c r="V419" s="4" t="str">
        <f>IFERROR(VLOOKUP(A419,#REF!,42,0),"--")</f>
        <v>--</v>
      </c>
      <c r="W419" s="4" t="str">
        <f>IFERROR(VLOOKUP(A419,#REF!,41,0),"--")</f>
        <v>--</v>
      </c>
      <c r="X419" s="4" t="str">
        <f>IFERROR(VLOOKUP(A419,#REF!,42,0),"--")</f>
        <v>--</v>
      </c>
      <c r="Y419" s="4" t="str">
        <f>IFERROR(VLOOKUP(A419,#REF!,41,0),"--")</f>
        <v>--</v>
      </c>
      <c r="Z419" s="4" t="str">
        <f>IFERROR(VLOOKUP(A419,#REF!,42,0),"--")</f>
        <v>--</v>
      </c>
      <c r="AA419" s="4">
        <f t="shared" si="21"/>
        <v>0</v>
      </c>
      <c r="AB419" s="4">
        <f t="shared" si="19"/>
        <v>0</v>
      </c>
      <c r="AC419" s="8" t="str">
        <f>IFERROR(VLOOKUP(A419,January!$A:$AR,44,0),"--")</f>
        <v>--</v>
      </c>
      <c r="AD419" s="8" t="str">
        <f>IFERROR(VLOOKUP(A419,#REF!,44,0),"--")</f>
        <v>--</v>
      </c>
      <c r="AE419" s="8" t="str">
        <f>IFERROR(VLOOKUP(A419,#REF!,44,0),"--")</f>
        <v>--</v>
      </c>
      <c r="AF419" s="8" t="str">
        <f>IFERROR(VLOOKUP(A419,#REF!,44,0),"--")</f>
        <v>--</v>
      </c>
      <c r="AG419" s="8" t="str">
        <f>IFERROR(VLOOKUP(A419,#REF!,44,0),"--")</f>
        <v>--</v>
      </c>
      <c r="AH419" s="8" t="str">
        <f>IFERROR(VLOOKUP(A419,#REF!,44,0),"--")</f>
        <v>--</v>
      </c>
      <c r="AI419" s="8" t="str">
        <f>IFERROR(VLOOKUP(A419,#REF!,44,0),"--")</f>
        <v>--</v>
      </c>
      <c r="AJ419" s="8" t="str">
        <f>IFERROR(VLOOKUP(A419,#REF!,44,0),"--")</f>
        <v>--</v>
      </c>
      <c r="AK419" s="8" t="str">
        <f>IFERROR(VLOOKUP(A419,#REF!,44,0),"--")</f>
        <v>--</v>
      </c>
      <c r="AL419" s="8" t="str">
        <f>IFERROR(VLOOKUP(A419,#REF!,44,0),"--")</f>
        <v>--</v>
      </c>
      <c r="AM419" s="8" t="str">
        <f>IFERROR(VLOOKUP(A419,#REF!,44,0),"--")</f>
        <v>--</v>
      </c>
      <c r="AN419" s="8" t="str">
        <f>IFERROR(VLOOKUP(A419,#REF!,44,0),"--")</f>
        <v>--</v>
      </c>
      <c r="AO419" s="8">
        <f t="shared" si="22"/>
        <v>0</v>
      </c>
    </row>
    <row r="420" spans="1:41" x14ac:dyDescent="0.2">
      <c r="A420" s="4"/>
      <c r="B420" s="4" t="str">
        <f>IFERROR(VLOOKUP(A420,'Validation List'!$A:$O,10,0),"--")</f>
        <v>--</v>
      </c>
      <c r="C420" s="4" t="str">
        <f>IFERROR(VLOOKUP(A420,January!$A:$AS,41,0),"--")</f>
        <v>--</v>
      </c>
      <c r="D420" s="4" t="str">
        <f>IFERROR(VLOOKUP(A420,January!$A:$AS,42,0),"--")</f>
        <v>--</v>
      </c>
      <c r="E420" s="4" t="str">
        <f>IFERROR(VLOOKUP(A420,#REF!,41,0),"--")</f>
        <v>--</v>
      </c>
      <c r="F420" s="4" t="str">
        <f>IFERROR(VLOOKUP(A420,#REF!,42,0),"--")</f>
        <v>--</v>
      </c>
      <c r="G420" s="4" t="str">
        <f>IFERROR(VLOOKUP(A420,#REF!,41,0),"--")</f>
        <v>--</v>
      </c>
      <c r="H420" s="4" t="str">
        <f>IFERROR(VLOOKUP(A420,#REF!,42,0),"--")</f>
        <v>--</v>
      </c>
      <c r="I420" s="4" t="str">
        <f>IFERROR(VLOOKUP(A420,#REF!,41,0),"--")</f>
        <v>--</v>
      </c>
      <c r="J420" s="4" t="str">
        <f>IFERROR(VLOOKUP(A420,#REF!,42,0),"--")</f>
        <v>--</v>
      </c>
      <c r="K420" s="4" t="str">
        <f>IFERROR(VLOOKUP(A420,#REF!,41,0),"--")</f>
        <v>--</v>
      </c>
      <c r="L420" s="4" t="str">
        <f>IFERROR(VLOOKUP(A420,#REF!,42,0),"--")</f>
        <v>--</v>
      </c>
      <c r="M420" s="4" t="str">
        <f>IFERROR(VLOOKUP(A420,#REF!,41,0),"--")</f>
        <v>--</v>
      </c>
      <c r="N420" s="4" t="str">
        <f>IFERROR(VLOOKUP(A420,#REF!,42,0),"--")</f>
        <v>--</v>
      </c>
      <c r="O420" s="4" t="str">
        <f>IFERROR(VLOOKUP(A420,#REF!,41,0),"--")</f>
        <v>--</v>
      </c>
      <c r="P420" s="4" t="str">
        <f>IFERROR(VLOOKUP(A420,#REF!,42,0),"--")</f>
        <v>--</v>
      </c>
      <c r="Q420" s="4" t="str">
        <f>IFERROR(VLOOKUP(A420,#REF!,41,0),"--")</f>
        <v>--</v>
      </c>
      <c r="R420" s="4" t="str">
        <f>IFERROR(VLOOKUP(A420,#REF!,42,0),"--")</f>
        <v>--</v>
      </c>
      <c r="S420" s="4" t="str">
        <f>IFERROR(VLOOKUP(A420,#REF!,41,0),"--")</f>
        <v>--</v>
      </c>
      <c r="T420" s="4" t="str">
        <f>IFERROR(VLOOKUP(A420,#REF!,42,0),"--")</f>
        <v>--</v>
      </c>
      <c r="U420" s="4" t="str">
        <f>IFERROR(VLOOKUP(A420,#REF!,41,0),"--")</f>
        <v>--</v>
      </c>
      <c r="V420" s="4" t="str">
        <f>IFERROR(VLOOKUP(A420,#REF!,42,0),"--")</f>
        <v>--</v>
      </c>
      <c r="W420" s="4" t="str">
        <f>IFERROR(VLOOKUP(A420,#REF!,41,0),"--")</f>
        <v>--</v>
      </c>
      <c r="X420" s="4" t="str">
        <f>IFERROR(VLOOKUP(A420,#REF!,42,0),"--")</f>
        <v>--</v>
      </c>
      <c r="Y420" s="4" t="str">
        <f>IFERROR(VLOOKUP(A420,#REF!,41,0),"--")</f>
        <v>--</v>
      </c>
      <c r="Z420" s="4" t="str">
        <f>IFERROR(VLOOKUP(A420,#REF!,42,0),"--")</f>
        <v>--</v>
      </c>
      <c r="AA420" s="4">
        <f t="shared" si="21"/>
        <v>0</v>
      </c>
      <c r="AB420" s="4">
        <f t="shared" si="19"/>
        <v>0</v>
      </c>
      <c r="AC420" s="8" t="str">
        <f>IFERROR(VLOOKUP(A420,January!$A:$AR,44,0),"--")</f>
        <v>--</v>
      </c>
      <c r="AD420" s="8" t="str">
        <f>IFERROR(VLOOKUP(A420,#REF!,44,0),"--")</f>
        <v>--</v>
      </c>
      <c r="AE420" s="8" t="str">
        <f>IFERROR(VLOOKUP(A420,#REF!,44,0),"--")</f>
        <v>--</v>
      </c>
      <c r="AF420" s="8" t="str">
        <f>IFERROR(VLOOKUP(A420,#REF!,44,0),"--")</f>
        <v>--</v>
      </c>
      <c r="AG420" s="8" t="str">
        <f>IFERROR(VLOOKUP(A420,#REF!,44,0),"--")</f>
        <v>--</v>
      </c>
      <c r="AH420" s="8" t="str">
        <f>IFERROR(VLOOKUP(A420,#REF!,44,0),"--")</f>
        <v>--</v>
      </c>
      <c r="AI420" s="8" t="str">
        <f>IFERROR(VLOOKUP(A420,#REF!,44,0),"--")</f>
        <v>--</v>
      </c>
      <c r="AJ420" s="8" t="str">
        <f>IFERROR(VLOOKUP(A420,#REF!,44,0),"--")</f>
        <v>--</v>
      </c>
      <c r="AK420" s="8" t="str">
        <f>IFERROR(VLOOKUP(A420,#REF!,44,0),"--")</f>
        <v>--</v>
      </c>
      <c r="AL420" s="8" t="str">
        <f>IFERROR(VLOOKUP(A420,#REF!,44,0),"--")</f>
        <v>--</v>
      </c>
      <c r="AM420" s="8" t="str">
        <f>IFERROR(VLOOKUP(A420,#REF!,44,0),"--")</f>
        <v>--</v>
      </c>
      <c r="AN420" s="8" t="str">
        <f>IFERROR(VLOOKUP(A420,#REF!,44,0),"--")</f>
        <v>--</v>
      </c>
      <c r="AO420" s="8">
        <f t="shared" si="22"/>
        <v>0</v>
      </c>
    </row>
    <row r="421" spans="1:41" x14ac:dyDescent="0.2">
      <c r="A421" s="4"/>
      <c r="B421" s="4" t="str">
        <f>IFERROR(VLOOKUP(A421,'Validation List'!$A:$O,10,0),"--")</f>
        <v>--</v>
      </c>
      <c r="C421" s="4" t="str">
        <f>IFERROR(VLOOKUP(A421,January!$A:$AS,41,0),"--")</f>
        <v>--</v>
      </c>
      <c r="D421" s="4" t="str">
        <f>IFERROR(VLOOKUP(A421,January!$A:$AS,42,0),"--")</f>
        <v>--</v>
      </c>
      <c r="E421" s="4" t="str">
        <f>IFERROR(VLOOKUP(A421,#REF!,41,0),"--")</f>
        <v>--</v>
      </c>
      <c r="F421" s="4" t="str">
        <f>IFERROR(VLOOKUP(A421,#REF!,42,0),"--")</f>
        <v>--</v>
      </c>
      <c r="G421" s="4" t="str">
        <f>IFERROR(VLOOKUP(A421,#REF!,41,0),"--")</f>
        <v>--</v>
      </c>
      <c r="H421" s="4" t="str">
        <f>IFERROR(VLOOKUP(A421,#REF!,42,0),"--")</f>
        <v>--</v>
      </c>
      <c r="I421" s="4" t="str">
        <f>IFERROR(VLOOKUP(A421,#REF!,41,0),"--")</f>
        <v>--</v>
      </c>
      <c r="J421" s="4" t="str">
        <f>IFERROR(VLOOKUP(A421,#REF!,42,0),"--")</f>
        <v>--</v>
      </c>
      <c r="K421" s="4" t="str">
        <f>IFERROR(VLOOKUP(A421,#REF!,41,0),"--")</f>
        <v>--</v>
      </c>
      <c r="L421" s="4" t="str">
        <f>IFERROR(VLOOKUP(A421,#REF!,42,0),"--")</f>
        <v>--</v>
      </c>
      <c r="M421" s="4" t="str">
        <f>IFERROR(VLOOKUP(A421,#REF!,41,0),"--")</f>
        <v>--</v>
      </c>
      <c r="N421" s="4" t="str">
        <f>IFERROR(VLOOKUP(A421,#REF!,42,0),"--")</f>
        <v>--</v>
      </c>
      <c r="O421" s="4" t="str">
        <f>IFERROR(VLOOKUP(A421,#REF!,41,0),"--")</f>
        <v>--</v>
      </c>
      <c r="P421" s="4" t="str">
        <f>IFERROR(VLOOKUP(A421,#REF!,42,0),"--")</f>
        <v>--</v>
      </c>
      <c r="Q421" s="4" t="str">
        <f>IFERROR(VLOOKUP(A421,#REF!,41,0),"--")</f>
        <v>--</v>
      </c>
      <c r="R421" s="4" t="str">
        <f>IFERROR(VLOOKUP(A421,#REF!,42,0),"--")</f>
        <v>--</v>
      </c>
      <c r="S421" s="4" t="str">
        <f>IFERROR(VLOOKUP(A421,#REF!,41,0),"--")</f>
        <v>--</v>
      </c>
      <c r="T421" s="4" t="str">
        <f>IFERROR(VLOOKUP(A421,#REF!,42,0),"--")</f>
        <v>--</v>
      </c>
      <c r="U421" s="4" t="str">
        <f>IFERROR(VLOOKUP(A421,#REF!,41,0),"--")</f>
        <v>--</v>
      </c>
      <c r="V421" s="4" t="str">
        <f>IFERROR(VLOOKUP(A421,#REF!,42,0),"--")</f>
        <v>--</v>
      </c>
      <c r="W421" s="4" t="str">
        <f>IFERROR(VLOOKUP(A421,#REF!,41,0),"--")</f>
        <v>--</v>
      </c>
      <c r="X421" s="4" t="str">
        <f>IFERROR(VLOOKUP(A421,#REF!,42,0),"--")</f>
        <v>--</v>
      </c>
      <c r="Y421" s="4" t="str">
        <f>IFERROR(VLOOKUP(A421,#REF!,41,0),"--")</f>
        <v>--</v>
      </c>
      <c r="Z421" s="4" t="str">
        <f>IFERROR(VLOOKUP(A421,#REF!,42,0),"--")</f>
        <v>--</v>
      </c>
      <c r="AA421" s="4">
        <f t="shared" si="18"/>
        <v>0</v>
      </c>
      <c r="AB421" s="4">
        <f t="shared" si="19"/>
        <v>0</v>
      </c>
      <c r="AC421" s="8" t="str">
        <f>IFERROR(VLOOKUP(A421,January!$A:$AR,44,0),"--")</f>
        <v>--</v>
      </c>
      <c r="AD421" s="8" t="str">
        <f>IFERROR(VLOOKUP(A421,#REF!,44,0),"--")</f>
        <v>--</v>
      </c>
      <c r="AE421" s="8" t="str">
        <f>IFERROR(VLOOKUP(A421,#REF!,44,0),"--")</f>
        <v>--</v>
      </c>
      <c r="AF421" s="8" t="str">
        <f>IFERROR(VLOOKUP(A421,#REF!,44,0),"--")</f>
        <v>--</v>
      </c>
      <c r="AG421" s="8" t="str">
        <f>IFERROR(VLOOKUP(A421,#REF!,44,0),"--")</f>
        <v>--</v>
      </c>
      <c r="AH421" s="8" t="str">
        <f>IFERROR(VLOOKUP(A421,#REF!,44,0),"--")</f>
        <v>--</v>
      </c>
      <c r="AI421" s="8" t="str">
        <f>IFERROR(VLOOKUP(A421,#REF!,44,0),"--")</f>
        <v>--</v>
      </c>
      <c r="AJ421" s="8" t="str">
        <f>IFERROR(VLOOKUP(A421,#REF!,44,0),"--")</f>
        <v>--</v>
      </c>
      <c r="AK421" s="8" t="str">
        <f>IFERROR(VLOOKUP(A421,#REF!,44,0),"--")</f>
        <v>--</v>
      </c>
      <c r="AL421" s="8" t="str">
        <f>IFERROR(VLOOKUP(A421,#REF!,44,0),"--")</f>
        <v>--</v>
      </c>
      <c r="AM421" s="8" t="str">
        <f>IFERROR(VLOOKUP(A421,#REF!,44,0),"--")</f>
        <v>--</v>
      </c>
      <c r="AN421" s="8" t="str">
        <f>IFERROR(VLOOKUP(A421,#REF!,44,0),"--")</f>
        <v>--</v>
      </c>
      <c r="AO421" s="8">
        <f t="shared" si="20"/>
        <v>0</v>
      </c>
    </row>
    <row r="422" spans="1:41" x14ac:dyDescent="0.2">
      <c r="A422" s="4"/>
      <c r="B422" s="4" t="str">
        <f>IFERROR(VLOOKUP(A422,'Validation List'!$A:$O,10,0),"--")</f>
        <v>--</v>
      </c>
      <c r="C422" s="4" t="str">
        <f>IFERROR(VLOOKUP(A422,January!$A:$AS,41,0),"--")</f>
        <v>--</v>
      </c>
      <c r="D422" s="4" t="str">
        <f>IFERROR(VLOOKUP(A422,January!$A:$AS,42,0),"--")</f>
        <v>--</v>
      </c>
      <c r="E422" s="4" t="str">
        <f>IFERROR(VLOOKUP(A422,#REF!,41,0),"--")</f>
        <v>--</v>
      </c>
      <c r="F422" s="4" t="str">
        <f>IFERROR(VLOOKUP(A422,#REF!,42,0),"--")</f>
        <v>--</v>
      </c>
      <c r="G422" s="4" t="str">
        <f>IFERROR(VLOOKUP(A422,#REF!,41,0),"--")</f>
        <v>--</v>
      </c>
      <c r="H422" s="4" t="str">
        <f>IFERROR(VLOOKUP(A422,#REF!,42,0),"--")</f>
        <v>--</v>
      </c>
      <c r="I422" s="4" t="str">
        <f>IFERROR(VLOOKUP(A422,#REF!,41,0),"--")</f>
        <v>--</v>
      </c>
      <c r="J422" s="4" t="str">
        <f>IFERROR(VLOOKUP(A422,#REF!,42,0),"--")</f>
        <v>--</v>
      </c>
      <c r="K422" s="4" t="str">
        <f>IFERROR(VLOOKUP(A422,#REF!,41,0),"--")</f>
        <v>--</v>
      </c>
      <c r="L422" s="4" t="str">
        <f>IFERROR(VLOOKUP(A422,#REF!,42,0),"--")</f>
        <v>--</v>
      </c>
      <c r="M422" s="4" t="str">
        <f>IFERROR(VLOOKUP(A422,#REF!,41,0),"--")</f>
        <v>--</v>
      </c>
      <c r="N422" s="4" t="str">
        <f>IFERROR(VLOOKUP(A422,#REF!,42,0),"--")</f>
        <v>--</v>
      </c>
      <c r="O422" s="4" t="str">
        <f>IFERROR(VLOOKUP(A422,#REF!,41,0),"--")</f>
        <v>--</v>
      </c>
      <c r="P422" s="4" t="str">
        <f>IFERROR(VLOOKUP(A422,#REF!,42,0),"--")</f>
        <v>--</v>
      </c>
      <c r="Q422" s="4" t="str">
        <f>IFERROR(VLOOKUP(A422,#REF!,41,0),"--")</f>
        <v>--</v>
      </c>
      <c r="R422" s="4" t="str">
        <f>IFERROR(VLOOKUP(A422,#REF!,42,0),"--")</f>
        <v>--</v>
      </c>
      <c r="S422" s="4" t="str">
        <f>IFERROR(VLOOKUP(A422,#REF!,41,0),"--")</f>
        <v>--</v>
      </c>
      <c r="T422" s="4" t="str">
        <f>IFERROR(VLOOKUP(A422,#REF!,42,0),"--")</f>
        <v>--</v>
      </c>
      <c r="U422" s="4" t="str">
        <f>IFERROR(VLOOKUP(A422,#REF!,41,0),"--")</f>
        <v>--</v>
      </c>
      <c r="V422" s="4" t="str">
        <f>IFERROR(VLOOKUP(A422,#REF!,42,0),"--")</f>
        <v>--</v>
      </c>
      <c r="W422" s="4" t="str">
        <f>IFERROR(VLOOKUP(A422,#REF!,41,0),"--")</f>
        <v>--</v>
      </c>
      <c r="X422" s="4" t="str">
        <f>IFERROR(VLOOKUP(A422,#REF!,42,0),"--")</f>
        <v>--</v>
      </c>
      <c r="Y422" s="4" t="str">
        <f>IFERROR(VLOOKUP(A422,#REF!,41,0),"--")</f>
        <v>--</v>
      </c>
      <c r="Z422" s="4" t="str">
        <f>IFERROR(VLOOKUP(A422,#REF!,42,0),"--")</f>
        <v>--</v>
      </c>
      <c r="AA422" s="4">
        <f t="shared" si="18"/>
        <v>0</v>
      </c>
      <c r="AB422" s="4">
        <f t="shared" si="19"/>
        <v>0</v>
      </c>
      <c r="AC422" s="8" t="str">
        <f>IFERROR(VLOOKUP(A422,January!$A:$AR,44,0),"--")</f>
        <v>--</v>
      </c>
      <c r="AD422" s="8" t="str">
        <f>IFERROR(VLOOKUP(A422,#REF!,44,0),"--")</f>
        <v>--</v>
      </c>
      <c r="AE422" s="8" t="str">
        <f>IFERROR(VLOOKUP(A422,#REF!,44,0),"--")</f>
        <v>--</v>
      </c>
      <c r="AF422" s="8" t="str">
        <f>IFERROR(VLOOKUP(A422,#REF!,44,0),"--")</f>
        <v>--</v>
      </c>
      <c r="AG422" s="8" t="str">
        <f>IFERROR(VLOOKUP(A422,#REF!,44,0),"--")</f>
        <v>--</v>
      </c>
      <c r="AH422" s="8" t="str">
        <f>IFERROR(VLOOKUP(A422,#REF!,44,0),"--")</f>
        <v>--</v>
      </c>
      <c r="AI422" s="8" t="str">
        <f>IFERROR(VLOOKUP(A422,#REF!,44,0),"--")</f>
        <v>--</v>
      </c>
      <c r="AJ422" s="8" t="str">
        <f>IFERROR(VLOOKUP(A422,#REF!,44,0),"--")</f>
        <v>--</v>
      </c>
      <c r="AK422" s="8" t="str">
        <f>IFERROR(VLOOKUP(A422,#REF!,44,0),"--")</f>
        <v>--</v>
      </c>
      <c r="AL422" s="8" t="str">
        <f>IFERROR(VLOOKUP(A422,#REF!,44,0),"--")</f>
        <v>--</v>
      </c>
      <c r="AM422" s="8" t="str">
        <f>IFERROR(VLOOKUP(A422,#REF!,44,0),"--")</f>
        <v>--</v>
      </c>
      <c r="AN422" s="8" t="str">
        <f>IFERROR(VLOOKUP(A422,#REF!,44,0),"--")</f>
        <v>--</v>
      </c>
      <c r="AO422" s="8">
        <f t="shared" si="20"/>
        <v>0</v>
      </c>
    </row>
    <row r="423" spans="1:41" x14ac:dyDescent="0.2">
      <c r="A423" s="4"/>
      <c r="B423" s="4" t="str">
        <f>IFERROR(VLOOKUP(A423,'Validation List'!$A:$O,10,0),"--")</f>
        <v>--</v>
      </c>
      <c r="C423" s="4" t="str">
        <f>IFERROR(VLOOKUP(A423,January!$A:$AS,41,0),"--")</f>
        <v>--</v>
      </c>
      <c r="D423" s="4" t="str">
        <f>IFERROR(VLOOKUP(A423,January!$A:$AS,42,0),"--")</f>
        <v>--</v>
      </c>
      <c r="E423" s="4" t="str">
        <f>IFERROR(VLOOKUP(A423,#REF!,41,0),"--")</f>
        <v>--</v>
      </c>
      <c r="F423" s="4" t="str">
        <f>IFERROR(VLOOKUP(A423,#REF!,42,0),"--")</f>
        <v>--</v>
      </c>
      <c r="G423" s="4" t="str">
        <f>IFERROR(VLOOKUP(A423,#REF!,41,0),"--")</f>
        <v>--</v>
      </c>
      <c r="H423" s="4" t="str">
        <f>IFERROR(VLOOKUP(A423,#REF!,42,0),"--")</f>
        <v>--</v>
      </c>
      <c r="I423" s="4" t="str">
        <f>IFERROR(VLOOKUP(A423,#REF!,41,0),"--")</f>
        <v>--</v>
      </c>
      <c r="J423" s="4" t="str">
        <f>IFERROR(VLOOKUP(A423,#REF!,42,0),"--")</f>
        <v>--</v>
      </c>
      <c r="K423" s="4" t="str">
        <f>IFERROR(VLOOKUP(A423,#REF!,41,0),"--")</f>
        <v>--</v>
      </c>
      <c r="L423" s="4" t="str">
        <f>IFERROR(VLOOKUP(A423,#REF!,42,0),"--")</f>
        <v>--</v>
      </c>
      <c r="M423" s="4" t="str">
        <f>IFERROR(VLOOKUP(A423,#REF!,41,0),"--")</f>
        <v>--</v>
      </c>
      <c r="N423" s="4" t="str">
        <f>IFERROR(VLOOKUP(A423,#REF!,42,0),"--")</f>
        <v>--</v>
      </c>
      <c r="O423" s="4" t="str">
        <f>IFERROR(VLOOKUP(A423,#REF!,41,0),"--")</f>
        <v>--</v>
      </c>
      <c r="P423" s="4" t="str">
        <f>IFERROR(VLOOKUP(A423,#REF!,42,0),"--")</f>
        <v>--</v>
      </c>
      <c r="Q423" s="4" t="str">
        <f>IFERROR(VLOOKUP(A423,#REF!,41,0),"--")</f>
        <v>--</v>
      </c>
      <c r="R423" s="4" t="str">
        <f>IFERROR(VLOOKUP(A423,#REF!,42,0),"--")</f>
        <v>--</v>
      </c>
      <c r="S423" s="4" t="str">
        <f>IFERROR(VLOOKUP(A423,#REF!,41,0),"--")</f>
        <v>--</v>
      </c>
      <c r="T423" s="4" t="str">
        <f>IFERROR(VLOOKUP(A423,#REF!,42,0),"--")</f>
        <v>--</v>
      </c>
      <c r="U423" s="4" t="str">
        <f>IFERROR(VLOOKUP(A423,#REF!,41,0),"--")</f>
        <v>--</v>
      </c>
      <c r="V423" s="4" t="str">
        <f>IFERROR(VLOOKUP(A423,#REF!,42,0),"--")</f>
        <v>--</v>
      </c>
      <c r="W423" s="4" t="str">
        <f>IFERROR(VLOOKUP(A423,#REF!,41,0),"--")</f>
        <v>--</v>
      </c>
      <c r="X423" s="4" t="str">
        <f>IFERROR(VLOOKUP(A423,#REF!,42,0),"--")</f>
        <v>--</v>
      </c>
      <c r="Y423" s="4" t="str">
        <f>IFERROR(VLOOKUP(A423,#REF!,41,0),"--")</f>
        <v>--</v>
      </c>
      <c r="Z423" s="4" t="str">
        <f>IFERROR(VLOOKUP(A423,#REF!,42,0),"--")</f>
        <v>--</v>
      </c>
      <c r="AA423" s="4">
        <f t="shared" si="18"/>
        <v>0</v>
      </c>
      <c r="AB423" s="4">
        <f t="shared" si="19"/>
        <v>0</v>
      </c>
      <c r="AC423" s="8" t="str">
        <f>IFERROR(VLOOKUP(A423,January!$A:$AR,44,0),"--")</f>
        <v>--</v>
      </c>
      <c r="AD423" s="8" t="str">
        <f>IFERROR(VLOOKUP(A423,#REF!,44,0),"--")</f>
        <v>--</v>
      </c>
      <c r="AE423" s="8" t="str">
        <f>IFERROR(VLOOKUP(A423,#REF!,44,0),"--")</f>
        <v>--</v>
      </c>
      <c r="AF423" s="8" t="str">
        <f>IFERROR(VLOOKUP(A423,#REF!,44,0),"--")</f>
        <v>--</v>
      </c>
      <c r="AG423" s="8" t="str">
        <f>IFERROR(VLOOKUP(A423,#REF!,44,0),"--")</f>
        <v>--</v>
      </c>
      <c r="AH423" s="8" t="str">
        <f>IFERROR(VLOOKUP(A423,#REF!,44,0),"--")</f>
        <v>--</v>
      </c>
      <c r="AI423" s="8" t="str">
        <f>IFERROR(VLOOKUP(A423,#REF!,44,0),"--")</f>
        <v>--</v>
      </c>
      <c r="AJ423" s="8" t="str">
        <f>IFERROR(VLOOKUP(A423,#REF!,44,0),"--")</f>
        <v>--</v>
      </c>
      <c r="AK423" s="8" t="str">
        <f>IFERROR(VLOOKUP(A423,#REF!,44,0),"--")</f>
        <v>--</v>
      </c>
      <c r="AL423" s="8" t="str">
        <f>IFERROR(VLOOKUP(A423,#REF!,44,0),"--")</f>
        <v>--</v>
      </c>
      <c r="AM423" s="8" t="str">
        <f>IFERROR(VLOOKUP(A423,#REF!,44,0),"--")</f>
        <v>--</v>
      </c>
      <c r="AN423" s="8" t="str">
        <f>IFERROR(VLOOKUP(A423,#REF!,44,0),"--")</f>
        <v>--</v>
      </c>
      <c r="AO423" s="8">
        <f t="shared" si="20"/>
        <v>0</v>
      </c>
    </row>
  </sheetData>
  <customSheetViews>
    <customSheetView guid="{F5995483-9480-4D43-B959-EF9F94D17B73}" scale="80" showGridLines="0" state="hidden">
      <selection activeCell="D267" sqref="D267"/>
      <pageMargins left="0" right="0" top="0" bottom="0" header="0" footer="0"/>
    </customSheetView>
    <customSheetView guid="{6798E58F-7DD8-4241-8B48-FB682488ED8E}" scale="80" showGridLines="0" state="hidden">
      <selection activeCell="D267" sqref="D267"/>
      <pageMargins left="0" right="0" top="0" bottom="0" header="0" footer="0"/>
    </customSheetView>
    <customSheetView guid="{9256FF98-86AB-0B42-B871-E22DF6F442E9}" scale="80" showGridLines="0" state="hidden">
      <selection activeCell="D267" sqref="D267"/>
      <pageMargins left="0" right="0" top="0" bottom="0" header="0" footer="0"/>
    </customSheetView>
  </customSheetViews>
  <conditionalFormatting sqref="A398:A410">
    <cfRule type="duplicateValues" dxfId="121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6921-3DEB-A943-B649-FC6381E9BC44}">
  <dimension ref="A1:AN100"/>
  <sheetViews>
    <sheetView zoomScale="120" zoomScaleNormal="120" workbookViewId="0">
      <pane xSplit="1" ySplit="1" topLeftCell="B53" activePane="bottomRight" state="frozen"/>
      <selection pane="topRight"/>
      <selection pane="bottomLeft"/>
      <selection pane="bottomRight" activeCell="A63" sqref="A63"/>
    </sheetView>
  </sheetViews>
  <sheetFormatPr baseColWidth="10" defaultColWidth="11.5" defaultRowHeight="15" x14ac:dyDescent="0.2"/>
  <cols>
    <col min="1" max="1" width="19" style="131" bestFit="1" customWidth="1"/>
    <col min="2" max="4" width="11.5" style="131"/>
    <col min="5" max="5" width="11.5" style="179"/>
    <col min="6" max="7" width="11.5" style="131"/>
    <col min="8" max="8" width="11.5" style="179"/>
    <col min="9" max="10" width="11.5" style="131"/>
    <col min="11" max="11" width="11.5" style="179"/>
    <col min="12" max="13" width="11.5" style="131"/>
    <col min="14" max="14" width="11.5" style="179"/>
    <col min="15" max="16" width="11.5" style="131"/>
    <col min="17" max="17" width="11.5" style="179"/>
    <col min="18" max="19" width="11.5" style="131"/>
    <col min="20" max="20" width="11.5" style="179"/>
    <col min="21" max="22" width="11.5" style="131"/>
    <col min="23" max="23" width="11.5" style="179"/>
    <col min="24" max="25" width="11.5" style="131"/>
    <col min="26" max="26" width="11.5" style="179"/>
    <col min="27" max="28" width="11.5" style="131"/>
    <col min="29" max="29" width="11.5" style="179"/>
    <col min="30" max="31" width="11.5" style="131"/>
    <col min="32" max="32" width="11.5" style="179"/>
    <col min="33" max="34" width="11.5" style="131"/>
    <col min="35" max="35" width="11.5" style="179"/>
    <col min="36" max="38" width="11.5" style="131"/>
  </cols>
  <sheetData>
    <row r="1" spans="1:40" x14ac:dyDescent="0.2">
      <c r="A1" s="125" t="s">
        <v>417</v>
      </c>
      <c r="B1" s="206" t="s">
        <v>2</v>
      </c>
      <c r="C1" s="206"/>
      <c r="D1" s="206"/>
      <c r="E1" s="207" t="s">
        <v>3</v>
      </c>
      <c r="F1" s="208"/>
      <c r="G1" s="208"/>
      <c r="H1" s="207" t="s">
        <v>4</v>
      </c>
      <c r="I1" s="208"/>
      <c r="J1" s="208"/>
      <c r="K1" s="209" t="s">
        <v>5</v>
      </c>
      <c r="L1" s="206"/>
      <c r="M1" s="206"/>
      <c r="N1" s="207" t="s">
        <v>6</v>
      </c>
      <c r="O1" s="208"/>
      <c r="P1" s="208"/>
      <c r="Q1" s="209" t="s">
        <v>7</v>
      </c>
      <c r="R1" s="206"/>
      <c r="S1" s="206"/>
      <c r="T1" s="207" t="s">
        <v>8</v>
      </c>
      <c r="U1" s="208"/>
      <c r="V1" s="208"/>
      <c r="W1" s="209" t="s">
        <v>9</v>
      </c>
      <c r="X1" s="206"/>
      <c r="Y1" s="206"/>
      <c r="Z1" s="207" t="s">
        <v>10</v>
      </c>
      <c r="AA1" s="208"/>
      <c r="AB1" s="208"/>
      <c r="AC1" s="209" t="s">
        <v>11</v>
      </c>
      <c r="AD1" s="206"/>
      <c r="AE1" s="206"/>
      <c r="AF1" s="207" t="s">
        <v>12</v>
      </c>
      <c r="AG1" s="208"/>
      <c r="AH1" s="208"/>
      <c r="AI1" s="209" t="s">
        <v>13</v>
      </c>
      <c r="AJ1" s="206"/>
      <c r="AK1" s="212"/>
      <c r="AL1" s="210" t="s">
        <v>418</v>
      </c>
      <c r="AM1" s="211"/>
    </row>
    <row r="2" spans="1:40" ht="14.25" customHeight="1" x14ac:dyDescent="0.2">
      <c r="A2" t="s">
        <v>419</v>
      </c>
      <c r="B2" s="126" t="s">
        <v>16</v>
      </c>
      <c r="C2" s="127" t="s">
        <v>17</v>
      </c>
      <c r="D2" s="128" t="s">
        <v>420</v>
      </c>
      <c r="E2" s="177" t="s">
        <v>16</v>
      </c>
      <c r="F2" s="127" t="s">
        <v>17</v>
      </c>
      <c r="G2" s="128" t="s">
        <v>420</v>
      </c>
      <c r="H2" s="177" t="s">
        <v>16</v>
      </c>
      <c r="I2" s="127" t="s">
        <v>17</v>
      </c>
      <c r="J2" s="128" t="s">
        <v>420</v>
      </c>
      <c r="K2" s="177" t="s">
        <v>16</v>
      </c>
      <c r="L2" s="127" t="s">
        <v>17</v>
      </c>
      <c r="M2" s="128" t="s">
        <v>420</v>
      </c>
      <c r="N2" s="177" t="s">
        <v>16</v>
      </c>
      <c r="O2" s="127" t="s">
        <v>17</v>
      </c>
      <c r="P2" s="128" t="s">
        <v>420</v>
      </c>
      <c r="Q2" s="177" t="s">
        <v>16</v>
      </c>
      <c r="R2" s="127" t="s">
        <v>17</v>
      </c>
      <c r="S2" s="128" t="s">
        <v>420</v>
      </c>
      <c r="T2" s="177" t="s">
        <v>16</v>
      </c>
      <c r="U2" s="127" t="s">
        <v>17</v>
      </c>
      <c r="V2" s="128" t="s">
        <v>420</v>
      </c>
      <c r="W2" s="177" t="s">
        <v>16</v>
      </c>
      <c r="X2" s="127" t="s">
        <v>17</v>
      </c>
      <c r="Y2" s="128" t="s">
        <v>420</v>
      </c>
      <c r="Z2" s="177" t="s">
        <v>16</v>
      </c>
      <c r="AA2" s="127" t="s">
        <v>17</v>
      </c>
      <c r="AB2" s="128" t="s">
        <v>420</v>
      </c>
      <c r="AC2" s="177" t="s">
        <v>16</v>
      </c>
      <c r="AD2" s="127" t="s">
        <v>17</v>
      </c>
      <c r="AE2" s="128" t="s">
        <v>420</v>
      </c>
      <c r="AF2" s="177" t="s">
        <v>16</v>
      </c>
      <c r="AG2" s="127" t="s">
        <v>17</v>
      </c>
      <c r="AH2" s="128" t="s">
        <v>420</v>
      </c>
      <c r="AI2" s="177" t="s">
        <v>16</v>
      </c>
      <c r="AJ2" s="127" t="s">
        <v>17</v>
      </c>
      <c r="AK2" s="128" t="s">
        <v>420</v>
      </c>
      <c r="AL2" s="124" t="s">
        <v>421</v>
      </c>
      <c r="AM2" t="s">
        <v>420</v>
      </c>
      <c r="AN2" t="s">
        <v>17</v>
      </c>
    </row>
    <row r="3" spans="1:40" ht="16" x14ac:dyDescent="0.2">
      <c r="A3" s="122" t="str">
        <f>'Validation List'!A2</f>
        <v>Albert Alindogan</v>
      </c>
      <c r="B3" s="130">
        <f>SUMIF(January!$A$24:$A$42,'Consolidated Data'!A3,January!$AO$24:$AO$42)</f>
        <v>0</v>
      </c>
      <c r="C3" s="130">
        <f>SUMIF(January!$A$24:$A$42,'Consolidated Data'!A3,January!$AP$24:$AP$42)</f>
        <v>0</v>
      </c>
      <c r="D3" s="130">
        <f>SUMIF(January!$A$24:$A$42,'Consolidated Data'!A3,January!$AQ$24:$AQ$42)</f>
        <v>0</v>
      </c>
      <c r="E3" s="130">
        <f>SUMIF(February!$A$24:$A$69,'Consolidated Data'!A3,February!$AM$24:$AM$69)</f>
        <v>0</v>
      </c>
      <c r="F3" s="130">
        <f>SUMIF(February!$A$24:$A$69,'Consolidated Data'!A3,February!$AN$24:$AN$69)</f>
        <v>0</v>
      </c>
      <c r="G3" s="130">
        <f>SUMIF(February!$A$24:$A$69,'Consolidated Data'!A3,February!$AO$24:$AO$69)</f>
        <v>0</v>
      </c>
      <c r="H3" s="130">
        <f>SUMIF(March!$A$24:$A$78,'Consolidated Data'!A3,March!$AP$24:$AP$78)</f>
        <v>0</v>
      </c>
      <c r="I3" s="130">
        <f>SUMIF(March!$A$24:$A$78,'Consolidated Data'!A3,March!$AQ$24:$AQ$78)</f>
        <v>0</v>
      </c>
      <c r="J3" s="130">
        <f>SUMIF(March!$A$24:$A$78,'Consolidated Data'!A3,March!$AR$24:$AR$78)</f>
        <v>0</v>
      </c>
      <c r="K3" s="130">
        <f>SUMIF(April!$A$24:$A$150,'Consolidated Data'!A3,April!$AS$24:$AS$150)</f>
        <v>0</v>
      </c>
      <c r="L3" s="130">
        <f>SUMIF(April!$A$24:$A$150,'Consolidated Data'!A3,April!$AT$24:$AT$150)</f>
        <v>3</v>
      </c>
      <c r="M3" s="130">
        <f>SUMIF(April!$A$24:$A$150,'Consolidated Data'!A3,April!$AU$24:$AU$150)</f>
        <v>0</v>
      </c>
      <c r="N3" s="130">
        <f>SUMIF(May!$A$25:$A$149,'Consolidated Data'!A3,May!$AS$25:$AS$149)</f>
        <v>0</v>
      </c>
      <c r="O3" s="130">
        <f>SUMIF(May!$A$25:$A$149,'Consolidated Data'!A3,May!$AT$25:$AT$149)</f>
        <v>0</v>
      </c>
      <c r="P3" s="130">
        <f>SUMIF(May!$A$25:$A$149,'Consolidated Data'!A3,May!$AU$25:$AU$149)</f>
        <v>4</v>
      </c>
      <c r="Q3" s="130">
        <f>SUMIF(June!$A$24:$A$142,'Consolidated Data'!A3,June!$AS$24:$AS$142)</f>
        <v>0</v>
      </c>
      <c r="R3" s="130">
        <f>SUMIF(June!$A$24:$A$142,'Consolidated Data'!A3,June!$AT$24:$AT$142)</f>
        <v>0</v>
      </c>
      <c r="S3" s="130">
        <f>SUMIF(June!$A$24:$A$142,'Consolidated Data'!A3,June!$AU$24:$AU$142)</f>
        <v>3</v>
      </c>
      <c r="T3" s="130">
        <f>SUMIF(July!$A$24:$A$139,'Consolidated Data'!A3,July!$AS$24:$AS$139)</f>
        <v>0</v>
      </c>
      <c r="U3" s="130">
        <f>SUMIF(July!$A$24:$A$139,'Consolidated Data'!A3,July!$AT$24:$AT$139)</f>
        <v>1</v>
      </c>
      <c r="V3" s="130">
        <f>SUMIF(July!$A$24:$A$139,'Consolidated Data'!A3,July!$AU$24:$AU$139)</f>
        <v>3</v>
      </c>
      <c r="W3" s="130">
        <f>SUMIF(August!$A$24:$A$136,'Consolidated Data'!A3,August!$AS$24:$AS$136)</f>
        <v>0</v>
      </c>
      <c r="X3" s="130">
        <f>SUMIF(August!$A$24:$A$136,'Consolidated Data'!A3,August!$AT$24:$AT$136)</f>
        <v>0</v>
      </c>
      <c r="Y3" s="130">
        <f>SUMIF(August!$A$24:$A$136,'Consolidated Data'!A3,August!$AU$24:$AU$136)</f>
        <v>2</v>
      </c>
      <c r="Z3" s="130">
        <f>SUMIF(September!$A$24:$A$129,'Consolidated Data'!A3,September!$AR$24:$AR$129)</f>
        <v>1</v>
      </c>
      <c r="AA3" s="130">
        <f>SUMIF(September!$A$24:$A$129,'Consolidated Data'!A3,September!$AS$24:$AS$129)</f>
        <v>0</v>
      </c>
      <c r="AB3" s="130">
        <f>SUMIF(September!$A$24:$A$129,'Consolidated Data'!A3,September!$AT$24:$AT$129)</f>
        <v>6</v>
      </c>
      <c r="AC3" s="130">
        <f>SUMIF(October!$A$24:$A$127,'Consolidated Data'!A3,October!$AS$24:$AS$127)</f>
        <v>0</v>
      </c>
      <c r="AD3" s="130">
        <f>SUMIF(October!$A$24:$A$127,'Consolidated Data'!A3,October!$AT$24:$AT$127)</f>
        <v>0</v>
      </c>
      <c r="AE3" s="130">
        <f>SUMIF(October!$A$24:$A$127,'Consolidated Data'!A3,October!$AU$24:$AU$127)</f>
        <v>0</v>
      </c>
      <c r="AF3" s="130">
        <f>SUMIF(November!$A$24:$A$124,'Consolidated Data'!A3,November!$AS$24:$AS$124)</f>
        <v>0</v>
      </c>
      <c r="AG3" s="130">
        <f>SUMIF(November!$A$24:$A$124,'Consolidated Data'!A3,November!$AT$24:$AT$124)</f>
        <v>0</v>
      </c>
      <c r="AH3" s="130">
        <f>SUMIF(November!$A$24:$A$124,'Consolidated Data'!A3,November!$AU$24:$AU$124)</f>
        <v>0</v>
      </c>
      <c r="AI3" s="130">
        <f>SUMIF(December!$A$24:$A$124,'Consolidated Data'!A3,December!$AS$24:$AS$124)</f>
        <v>0</v>
      </c>
      <c r="AJ3" s="130">
        <f>SUMIF(December!$A$24:$A$124,'Consolidated Data'!A3,December!$AT$24:$AT$124)</f>
        <v>0</v>
      </c>
      <c r="AK3" s="130">
        <f>SUMIF(December!$A$24:$A$124,'Consolidated Data'!A3,December!$AU$24:$AU$124)</f>
        <v>0</v>
      </c>
      <c r="AL3" s="129">
        <f>SUM(B3:C3,E3:F3,H3:I3,K3:L3,N3:O3,Q3:R3,T3:U3,W3:X3,Z3:AA3,AC3:AD3,AF3:AG3,AI3:AJ3)</f>
        <v>5</v>
      </c>
      <c r="AM3">
        <f>SUM(AK3,AH3,AE3,AB3,Y3,V3,S3,M3,P3,J3,G3,D3)</f>
        <v>18</v>
      </c>
    </row>
    <row r="4" spans="1:40" ht="16" x14ac:dyDescent="0.2">
      <c r="A4" s="122" t="str">
        <f>'Validation List'!A3</f>
        <v>Alvin Tran</v>
      </c>
      <c r="B4" s="130">
        <f>SUMIF(January!$A$24:$A$42,'Consolidated Data'!A4,January!$AO$24:$AO$42)</f>
        <v>0</v>
      </c>
      <c r="C4" s="130">
        <f>SUMIF(January!$A$24:$A$42,'Consolidated Data'!A4,January!$AP$24:$AP$42)</f>
        <v>0</v>
      </c>
      <c r="D4" s="130">
        <f>SUMIF(January!$A$24:$A$42,'Consolidated Data'!A4,January!$AQ$24:$AQ$42)</f>
        <v>0</v>
      </c>
      <c r="E4" s="130">
        <f>SUMIF(February!$A$24:$A$69,'Consolidated Data'!A4,February!$AM$24:$AM$69)</f>
        <v>0</v>
      </c>
      <c r="F4" s="130">
        <f>SUMIF(February!$A$24:$A$69,'Consolidated Data'!A4,February!$AN$24:$AN$69)</f>
        <v>0</v>
      </c>
      <c r="G4" s="130">
        <f>SUMIF(February!$A$24:$A$69,'Consolidated Data'!A4,February!$AO$24:$AO$69)</f>
        <v>0</v>
      </c>
      <c r="H4" s="130">
        <f>SUMIF(March!$A$24:$A$78,'Consolidated Data'!A4,March!$AP$24:$AP$78)</f>
        <v>0</v>
      </c>
      <c r="I4" s="130">
        <f>SUMIF(March!$A$24:$A$78,'Consolidated Data'!A4,March!$AQ$24:$AQ$78)</f>
        <v>0</v>
      </c>
      <c r="J4" s="130">
        <f>SUMIF(March!$A$24:$A$78,'Consolidated Data'!A4,March!$AR$24:$AR$78)</f>
        <v>1</v>
      </c>
      <c r="K4" s="130">
        <f>SUMIF(April!$A$24:$A$150,'Consolidated Data'!A4,April!$AS$24:$AS$150)</f>
        <v>1</v>
      </c>
      <c r="L4" s="130">
        <f>SUMIF(April!$A$24:$A$150,'Consolidated Data'!A4,April!$AT$24:$AT$150)</f>
        <v>1</v>
      </c>
      <c r="M4" s="130">
        <f>SUMIF(April!$A$24:$A$150,'Consolidated Data'!A4,April!$AU$24:$AU$150)</f>
        <v>0</v>
      </c>
      <c r="N4" s="130">
        <f>SUMIF(May!$A$25:$A$149,'Consolidated Data'!A4,May!$AS$25:$AS$149)</f>
        <v>0</v>
      </c>
      <c r="O4" s="130">
        <f>SUMIF(May!$A$25:$A$149,'Consolidated Data'!A4,May!$AT$25:$AT$149)</f>
        <v>0</v>
      </c>
      <c r="P4" s="130">
        <f>SUMIF(May!$A$25:$A$149,'Consolidated Data'!A4,May!$AU$25:$AU$149)</f>
        <v>0</v>
      </c>
      <c r="Q4" s="130">
        <f>SUMIF(June!$A$24:$A$142,'Consolidated Data'!A4,June!$AS$24:$AS$142)</f>
        <v>0</v>
      </c>
      <c r="R4" s="130">
        <f>SUMIF(June!$A$24:$A$142,'Consolidated Data'!A4,June!$AT$24:$AT$142)</f>
        <v>0</v>
      </c>
      <c r="S4" s="130">
        <f>SUMIF(June!$A$24:$A$142,'Consolidated Data'!A4,June!$AU$24:$AU$142)</f>
        <v>0.5</v>
      </c>
      <c r="T4" s="130">
        <f>SUMIF(July!$A$24:$A$139,'Consolidated Data'!A4,July!$AS$24:$AS$139)</f>
        <v>1</v>
      </c>
      <c r="U4" s="130">
        <f>SUMIF(July!$A$24:$A$139,'Consolidated Data'!A4,July!$AT$24:$AT$139)</f>
        <v>0</v>
      </c>
      <c r="V4" s="130">
        <f>SUMIF(July!$A$24:$A$139,'Consolidated Data'!A4,July!$AU$24:$AU$139)</f>
        <v>0</v>
      </c>
      <c r="W4" s="130">
        <f>SUMIF(August!$A$24:$A$136,'Consolidated Data'!A4,August!$AS$24:$AS$136)</f>
        <v>0</v>
      </c>
      <c r="X4" s="130">
        <f>SUMIF(August!$A$24:$A$136,'Consolidated Data'!A4,August!$AT$24:$AT$136)</f>
        <v>0</v>
      </c>
      <c r="Y4" s="130">
        <f>SUMIF(August!$A$24:$A$136,'Consolidated Data'!A4,August!$AU$24:$AU$136)</f>
        <v>1</v>
      </c>
      <c r="Z4" s="130">
        <f>SUMIF(September!$A$24:$A$129,'Consolidated Data'!A4,September!$AR$24:$AR$129)</f>
        <v>1</v>
      </c>
      <c r="AA4" s="130">
        <f>SUMIF(September!$A$24:$A$129,'Consolidated Data'!A4,September!$AS$24:$AS$129)</f>
        <v>0</v>
      </c>
      <c r="AB4" s="130">
        <f>SUMIF(September!$A$24:$A$129,'Consolidated Data'!A4,September!$AT$24:$AT$129)</f>
        <v>1.5</v>
      </c>
      <c r="AC4" s="130">
        <f>SUMIF(October!$A$24:$A$127,'Consolidated Data'!A4,October!$AS$24:$AS$127)</f>
        <v>1</v>
      </c>
      <c r="AD4" s="130">
        <f>SUMIF(October!$A$24:$A$127,'Consolidated Data'!A4,October!$AT$24:$AT$127)</f>
        <v>0</v>
      </c>
      <c r="AE4" s="130">
        <f>SUMIF(October!$A$24:$A$127,'Consolidated Data'!A4,October!$AU$24:$AU$127)</f>
        <v>2</v>
      </c>
      <c r="AF4" s="130">
        <f>SUMIF(November!$A$24:$A$124,'Consolidated Data'!A4,November!$AS$24:$AS$124)</f>
        <v>0</v>
      </c>
      <c r="AG4" s="130">
        <f>SUMIF(November!$A$24:$A$124,'Consolidated Data'!A4,November!$AT$24:$AT$124)</f>
        <v>0</v>
      </c>
      <c r="AH4" s="130">
        <f>SUMIF(November!$A$24:$A$124,'Consolidated Data'!A4,November!$AU$24:$AU$124)</f>
        <v>0</v>
      </c>
      <c r="AI4" s="130">
        <f>SUMIF(December!$A$24:$A$124,'Consolidated Data'!A4,December!$AS$24:$AS$124)</f>
        <v>0</v>
      </c>
      <c r="AJ4" s="130">
        <f>SUMIF(December!$A$24:$A$124,'Consolidated Data'!A4,December!$AT$24:$AT$124)</f>
        <v>0</v>
      </c>
      <c r="AK4" s="130">
        <f>SUMIF(December!$A$24:$A$124,'Consolidated Data'!A4,December!$AU$24:$AU$124)</f>
        <v>0</v>
      </c>
      <c r="AL4" s="129">
        <f t="shared" ref="AL4:AL67" si="0">SUM(B4:C4,E4:F4,H4:I4,K4:L4,N4:O4,Q4:R4,T4:U4,W4:X4,Z4:AA4,AC4:AD4,AF4:AG4,AI4:AJ4)</f>
        <v>5</v>
      </c>
      <c r="AM4">
        <f t="shared" ref="AM4:AM67" si="1">SUM(AK4,AH4,AE4,AB4,Y4,V4,S4,M4,P4,J4,G4,D4)</f>
        <v>6</v>
      </c>
    </row>
    <row r="5" spans="1:40" ht="16" x14ac:dyDescent="0.2">
      <c r="A5" s="122" t="str">
        <f>'Validation List'!A4</f>
        <v>An Nguyen</v>
      </c>
      <c r="B5" s="130">
        <f>SUMIF(January!$A$24:$A$42,'Consolidated Data'!A5,January!$AO$24:$AO$42)</f>
        <v>0</v>
      </c>
      <c r="C5" s="130">
        <f>SUMIF(January!$A$24:$A$42,'Consolidated Data'!A5,January!$AP$24:$AP$42)</f>
        <v>5</v>
      </c>
      <c r="D5" s="130">
        <f>SUMIF(January!$A$24:$A$42,'Consolidated Data'!A5,January!$AQ$24:$AQ$42)</f>
        <v>0.5</v>
      </c>
      <c r="E5" s="130">
        <f>SUMIF(February!$A$24:$A$69,'Consolidated Data'!A5,February!$AM$24:$AM$69)</f>
        <v>0</v>
      </c>
      <c r="F5" s="130">
        <f>SUMIF(February!$A$24:$A$69,'Consolidated Data'!A5,February!$AN$24:$AN$69)</f>
        <v>1</v>
      </c>
      <c r="G5" s="130">
        <f>SUMIF(February!$A$24:$A$69,'Consolidated Data'!A5,February!$AO$24:$AO$69)</f>
        <v>6</v>
      </c>
      <c r="H5" s="130">
        <f>SUMIF(March!$A$24:$A$78,'Consolidated Data'!A5,March!$AP$24:$AP$78)</f>
        <v>1</v>
      </c>
      <c r="I5" s="130">
        <f>SUMIF(March!$A$24:$A$78,'Consolidated Data'!A5,March!$AQ$24:$AQ$78)</f>
        <v>0</v>
      </c>
      <c r="J5" s="130">
        <f>SUMIF(March!$A$24:$A$78,'Consolidated Data'!A5,March!$AR$24:$AR$78)</f>
        <v>16.25</v>
      </c>
      <c r="K5" s="130">
        <f>SUMIF(April!$A$24:$A$150,'Consolidated Data'!A5,April!$AS$24:$AS$150)</f>
        <v>2</v>
      </c>
      <c r="L5" s="130">
        <f>SUMIF(April!$A$24:$A$150,'Consolidated Data'!A5,April!$AT$24:$AT$150)</f>
        <v>2</v>
      </c>
      <c r="M5" s="130">
        <f>SUMIF(April!$A$24:$A$150,'Consolidated Data'!A5,April!$AU$24:$AU$150)</f>
        <v>12</v>
      </c>
      <c r="N5" s="130">
        <f>SUMIF(May!$A$25:$A$149,'Consolidated Data'!A5,May!$AS$25:$AS$149)</f>
        <v>3</v>
      </c>
      <c r="O5" s="130">
        <f>SUMIF(May!$A$25:$A$149,'Consolidated Data'!A5,May!$AT$25:$AT$149)</f>
        <v>0</v>
      </c>
      <c r="P5" s="130">
        <f>SUMIF(May!$A$25:$A$149,'Consolidated Data'!A5,May!$AU$25:$AU$149)</f>
        <v>1.75</v>
      </c>
      <c r="Q5" s="130">
        <f>SUMIF(June!$A$24:$A$142,'Consolidated Data'!A5,June!$AS$24:$AS$142)</f>
        <v>0</v>
      </c>
      <c r="R5" s="130">
        <f>SUMIF(June!$A$24:$A$142,'Consolidated Data'!A5,June!$AT$24:$AT$142)</f>
        <v>0</v>
      </c>
      <c r="S5" s="130">
        <f>SUMIF(June!$A$24:$A$142,'Consolidated Data'!A5,June!$AU$24:$AU$142)</f>
        <v>2</v>
      </c>
      <c r="T5" s="130">
        <f>SUMIF(July!$A$24:$A$139,'Consolidated Data'!A5,July!$AS$24:$AS$139)</f>
        <v>0</v>
      </c>
      <c r="U5" s="130">
        <f>SUMIF(July!$A$24:$A$139,'Consolidated Data'!A5,July!$AT$24:$AT$139)</f>
        <v>0</v>
      </c>
      <c r="V5" s="130">
        <f>SUMIF(July!$A$24:$A$139,'Consolidated Data'!A5,July!$AU$24:$AU$139)</f>
        <v>11</v>
      </c>
      <c r="W5" s="130">
        <f>SUMIF(August!$A$24:$A$136,'Consolidated Data'!A5,August!$AS$24:$AS$136)</f>
        <v>0</v>
      </c>
      <c r="X5" s="130">
        <f>SUMIF(August!$A$24:$A$136,'Consolidated Data'!A5,August!$AT$24:$AT$136)</f>
        <v>1</v>
      </c>
      <c r="Y5" s="130">
        <f>SUMIF(August!$A$24:$A$136,'Consolidated Data'!A5,August!$AU$24:$AU$136)</f>
        <v>10.5</v>
      </c>
      <c r="Z5" s="130">
        <f>SUMIF(September!$A$24:$A$129,'Consolidated Data'!A5,September!$AR$24:$AR$129)</f>
        <v>0</v>
      </c>
      <c r="AA5" s="130">
        <f>SUMIF(September!$A$24:$A$129,'Consolidated Data'!A5,September!$AS$24:$AS$129)</f>
        <v>0</v>
      </c>
      <c r="AB5" s="130">
        <f>SUMIF(September!$A$24:$A$129,'Consolidated Data'!A5,September!$AT$24:$AT$129)</f>
        <v>4.5</v>
      </c>
      <c r="AC5" s="130">
        <f>SUMIF(October!$A$24:$A$127,'Consolidated Data'!A5,October!$AS$24:$AS$127)</f>
        <v>0</v>
      </c>
      <c r="AD5" s="130">
        <f>SUMIF(October!$A$24:$A$127,'Consolidated Data'!A5,October!$AT$24:$AT$127)</f>
        <v>0</v>
      </c>
      <c r="AE5" s="130">
        <f>SUMIF(October!$A$24:$A$127,'Consolidated Data'!A5,October!$AU$24:$AU$127)</f>
        <v>1</v>
      </c>
      <c r="AF5" s="130">
        <f>SUMIF(November!$A$24:$A$124,'Consolidated Data'!A5,November!$AS$24:$AS$124)</f>
        <v>0</v>
      </c>
      <c r="AG5" s="130">
        <f>SUMIF(November!$A$24:$A$124,'Consolidated Data'!A5,November!$AT$24:$AT$124)</f>
        <v>0</v>
      </c>
      <c r="AH5" s="130">
        <f>SUMIF(November!$A$24:$A$124,'Consolidated Data'!A5,November!$AU$24:$AU$124)</f>
        <v>0</v>
      </c>
      <c r="AI5" s="130">
        <f>SUMIF(December!$A$24:$A$124,'Consolidated Data'!A5,December!$AS$24:$AS$124)</f>
        <v>0</v>
      </c>
      <c r="AJ5" s="130">
        <f>SUMIF(December!$A$24:$A$124,'Consolidated Data'!A5,December!$AT$24:$AT$124)</f>
        <v>0</v>
      </c>
      <c r="AK5" s="130">
        <f>SUMIF(December!$A$24:$A$124,'Consolidated Data'!A5,December!$AU$24:$AU$124)</f>
        <v>0</v>
      </c>
      <c r="AL5" s="129">
        <f t="shared" si="0"/>
        <v>15</v>
      </c>
      <c r="AM5">
        <f t="shared" si="1"/>
        <v>65.5</v>
      </c>
    </row>
    <row r="6" spans="1:40" ht="16" x14ac:dyDescent="0.2">
      <c r="A6" s="122" t="str">
        <f>'Validation List'!A5</f>
        <v>Bonnie Light</v>
      </c>
      <c r="B6" s="130">
        <f>SUMIF(January!$A$24:$A$42,'Consolidated Data'!A6,January!$AO$24:$AO$42)</f>
        <v>0</v>
      </c>
      <c r="C6" s="130">
        <f>SUMIF(January!$A$24:$A$42,'Consolidated Data'!A6,January!$AP$24:$AP$42)</f>
        <v>0</v>
      </c>
      <c r="D6" s="130">
        <f>SUMIF(January!$A$24:$A$42,'Consolidated Data'!A6,January!$AQ$24:$AQ$42)</f>
        <v>0</v>
      </c>
      <c r="E6" s="130">
        <f>SUMIF(February!$A$24:$A$69,'Consolidated Data'!A6,February!$AM$24:$AM$69)</f>
        <v>0</v>
      </c>
      <c r="F6" s="130">
        <f>SUMIF(February!$A$24:$A$69,'Consolidated Data'!A6,February!$AN$24:$AN$69)</f>
        <v>0</v>
      </c>
      <c r="G6" s="130">
        <f>SUMIF(February!$A$24:$A$69,'Consolidated Data'!A6,February!$AO$24:$AO$69)</f>
        <v>0</v>
      </c>
      <c r="H6" s="130">
        <f>SUMIF(March!$A$24:$A$78,'Consolidated Data'!A6,March!$AP$24:$AP$78)</f>
        <v>0</v>
      </c>
      <c r="I6" s="130">
        <f>SUMIF(March!$A$24:$A$78,'Consolidated Data'!A6,March!$AQ$24:$AQ$78)</f>
        <v>0</v>
      </c>
      <c r="J6" s="130">
        <f>SUMIF(March!$A$24:$A$78,'Consolidated Data'!A6,March!$AR$24:$AR$78)</f>
        <v>0</v>
      </c>
      <c r="K6" s="130">
        <f>SUMIF(April!$A$24:$A$150,'Consolidated Data'!A6,April!$AS$24:$AS$150)</f>
        <v>0</v>
      </c>
      <c r="L6" s="130">
        <f>SUMIF(April!$A$24:$A$150,'Consolidated Data'!A6,April!$AT$24:$AT$150)</f>
        <v>0</v>
      </c>
      <c r="M6" s="130">
        <f>SUMIF(April!$A$24:$A$150,'Consolidated Data'!A6,April!$AU$24:$AU$150)</f>
        <v>0</v>
      </c>
      <c r="N6" s="130">
        <f>SUMIF(May!$A$25:$A$149,'Consolidated Data'!A6,May!$AS$25:$AS$149)</f>
        <v>0</v>
      </c>
      <c r="O6" s="130">
        <f>SUMIF(May!$A$25:$A$149,'Consolidated Data'!A6,May!$AT$25:$AT$149)</f>
        <v>0</v>
      </c>
      <c r="P6" s="130">
        <f>SUMIF(May!$A$25:$A$149,'Consolidated Data'!A6,May!$AU$25:$AU$149)</f>
        <v>0</v>
      </c>
      <c r="Q6" s="130">
        <f>SUMIF(June!$A$24:$A$142,'Consolidated Data'!A6,June!$AS$24:$AS$142)</f>
        <v>0</v>
      </c>
      <c r="R6" s="130">
        <f>SUMIF(June!$A$24:$A$142,'Consolidated Data'!A6,June!$AT$24:$AT$142)</f>
        <v>0</v>
      </c>
      <c r="S6" s="130">
        <f>SUMIF(June!$A$24:$A$142,'Consolidated Data'!A6,June!$AU$24:$AU$142)</f>
        <v>0</v>
      </c>
      <c r="T6" s="130">
        <f>SUMIF(July!$A$24:$A$139,'Consolidated Data'!A6,July!$AS$24:$AS$139)</f>
        <v>0</v>
      </c>
      <c r="U6" s="130">
        <f>SUMIF(July!$A$24:$A$139,'Consolidated Data'!A6,July!$AT$24:$AT$139)</f>
        <v>0</v>
      </c>
      <c r="V6" s="130">
        <f>SUMIF(July!$A$24:$A$139,'Consolidated Data'!A6,July!$AU$24:$AU$139)</f>
        <v>0</v>
      </c>
      <c r="W6" s="130">
        <f>SUMIF(August!$A$24:$A$136,'Consolidated Data'!A6,August!$AS$24:$AS$136)</f>
        <v>0</v>
      </c>
      <c r="X6" s="130">
        <f>SUMIF(August!$A$24:$A$136,'Consolidated Data'!A6,August!$AT$24:$AT$136)</f>
        <v>1</v>
      </c>
      <c r="Y6" s="130">
        <f>SUMIF(August!$A$24:$A$136,'Consolidated Data'!A6,August!$AU$24:$AU$136)</f>
        <v>0</v>
      </c>
      <c r="Z6" s="130">
        <f>SUMIF(September!$A$24:$A$129,'Consolidated Data'!A6,September!$AR$24:$AR$129)</f>
        <v>0</v>
      </c>
      <c r="AA6" s="130">
        <f>SUMIF(September!$A$24:$A$129,'Consolidated Data'!A6,September!$AS$24:$AS$129)</f>
        <v>1</v>
      </c>
      <c r="AB6" s="130">
        <f>SUMIF(September!$A$24:$A$129,'Consolidated Data'!A6,September!$AT$24:$AT$129)</f>
        <v>19</v>
      </c>
      <c r="AC6" s="130">
        <f>SUMIF(October!$A$24:$A$127,'Consolidated Data'!A6,October!$AS$24:$AS$127)</f>
        <v>0</v>
      </c>
      <c r="AD6" s="130">
        <f>SUMIF(October!$A$24:$A$127,'Consolidated Data'!A6,October!$AT$24:$AT$127)</f>
        <v>0</v>
      </c>
      <c r="AE6" s="130">
        <f>SUMIF(October!$A$24:$A$127,'Consolidated Data'!A6,October!$AU$24:$AU$127)</f>
        <v>0</v>
      </c>
      <c r="AF6" s="130">
        <f>SUMIF(November!$A$24:$A$124,'Consolidated Data'!A6,November!$AS$24:$AS$124)</f>
        <v>0</v>
      </c>
      <c r="AG6" s="130">
        <f>SUMIF(November!$A$24:$A$124,'Consolidated Data'!A6,November!$AT$24:$AT$124)</f>
        <v>0</v>
      </c>
      <c r="AH6" s="130">
        <f>SUMIF(November!$A$24:$A$124,'Consolidated Data'!A6,November!$AU$24:$AU$124)</f>
        <v>0</v>
      </c>
      <c r="AI6" s="130">
        <f>SUMIF(December!$A$24:$A$124,'Consolidated Data'!A6,December!$AS$24:$AS$124)</f>
        <v>2</v>
      </c>
      <c r="AJ6" s="130">
        <f>SUMIF(December!$A$24:$A$124,'Consolidated Data'!A6,December!$AT$24:$AT$124)</f>
        <v>0</v>
      </c>
      <c r="AK6" s="130">
        <f>SUMIF(December!$A$24:$A$124,'Consolidated Data'!A6,December!$AU$24:$AU$124)</f>
        <v>0</v>
      </c>
      <c r="AL6" s="129">
        <f t="shared" si="0"/>
        <v>4</v>
      </c>
      <c r="AM6">
        <f t="shared" si="1"/>
        <v>19</v>
      </c>
    </row>
    <row r="7" spans="1:40" ht="16" x14ac:dyDescent="0.2">
      <c r="A7" s="122" t="str">
        <f>'Validation List'!A6</f>
        <v>Brenda Ceja</v>
      </c>
      <c r="B7" s="130">
        <f>SUMIF(January!$A$24:$A$42,'Consolidated Data'!A7,January!$AO$24:$AO$42)</f>
        <v>0</v>
      </c>
      <c r="C7" s="130">
        <f>SUMIF(January!$A$24:$A$42,'Consolidated Data'!A7,January!$AP$24:$AP$42)</f>
        <v>0</v>
      </c>
      <c r="D7" s="130">
        <f>SUMIF(January!$A$24:$A$42,'Consolidated Data'!A7,January!$AQ$24:$AQ$42)</f>
        <v>0</v>
      </c>
      <c r="E7" s="130">
        <f>SUMIF(February!$A$24:$A$69,'Consolidated Data'!A7,February!$AM$24:$AM$69)</f>
        <v>0</v>
      </c>
      <c r="F7" s="130">
        <f>SUMIF(February!$A$24:$A$69,'Consolidated Data'!A7,February!$AN$24:$AN$69)</f>
        <v>0</v>
      </c>
      <c r="G7" s="130">
        <f>SUMIF(February!$A$24:$A$69,'Consolidated Data'!A7,February!$AO$24:$AO$69)</f>
        <v>0</v>
      </c>
      <c r="H7" s="130">
        <f>SUMIF(March!$A$24:$A$78,'Consolidated Data'!A7,March!$AP$24:$AP$78)</f>
        <v>0</v>
      </c>
      <c r="I7" s="130">
        <f>SUMIF(March!$A$24:$A$78,'Consolidated Data'!A7,March!$AQ$24:$AQ$78)</f>
        <v>1</v>
      </c>
      <c r="J7" s="130">
        <f>SUMIF(March!$A$24:$A$78,'Consolidated Data'!A7,March!$AR$24:$AR$78)</f>
        <v>0</v>
      </c>
      <c r="K7" s="130">
        <f>SUMIF(April!$A$24:$A$150,'Consolidated Data'!A7,April!$AS$24:$AS$150)</f>
        <v>0</v>
      </c>
      <c r="L7" s="130">
        <f>SUMIF(April!$A$24:$A$150,'Consolidated Data'!A7,April!$AT$24:$AT$150)</f>
        <v>1</v>
      </c>
      <c r="M7" s="130">
        <f>SUMIF(April!$A$24:$A$150,'Consolidated Data'!A7,April!$AU$24:$AU$150)</f>
        <v>8</v>
      </c>
      <c r="N7" s="130">
        <f>SUMIF(May!$A$25:$A$149,'Consolidated Data'!A7,May!$AS$25:$AS$149)</f>
        <v>0</v>
      </c>
      <c r="O7" s="130">
        <f>SUMIF(May!$A$25:$A$149,'Consolidated Data'!A7,May!$AT$25:$AT$149)</f>
        <v>0</v>
      </c>
      <c r="P7" s="130">
        <f>SUMIF(May!$A$25:$A$149,'Consolidated Data'!A7,May!$AU$25:$AU$149)</f>
        <v>4</v>
      </c>
      <c r="Q7" s="130">
        <f>SUMIF(June!$A$24:$A$142,'Consolidated Data'!A7,June!$AS$24:$AS$142)</f>
        <v>3</v>
      </c>
      <c r="R7" s="130">
        <f>SUMIF(June!$A$24:$A$142,'Consolidated Data'!A7,June!$AT$24:$AT$142)</f>
        <v>1</v>
      </c>
      <c r="S7" s="130">
        <f>SUMIF(June!$A$24:$A$142,'Consolidated Data'!A7,June!$AU$24:$AU$142)</f>
        <v>6</v>
      </c>
      <c r="T7" s="130">
        <f>SUMIF(July!$A$24:$A$139,'Consolidated Data'!A7,July!$AS$24:$AS$139)</f>
        <v>1</v>
      </c>
      <c r="U7" s="130">
        <f>SUMIF(July!$A$24:$A$139,'Consolidated Data'!A7,July!$AT$24:$AT$139)</f>
        <v>1</v>
      </c>
      <c r="V7" s="130">
        <f>SUMIF(July!$A$24:$A$139,'Consolidated Data'!A7,July!$AU$24:$AU$139)</f>
        <v>0</v>
      </c>
      <c r="W7" s="130">
        <f>SUMIF(August!$A$24:$A$136,'Consolidated Data'!A7,August!$AS$24:$AS$136)</f>
        <v>0</v>
      </c>
      <c r="X7" s="130">
        <f>SUMIF(August!$A$24:$A$136,'Consolidated Data'!A7,August!$AT$24:$AT$136)</f>
        <v>0</v>
      </c>
      <c r="Y7" s="130">
        <f>SUMIF(August!$A$24:$A$136,'Consolidated Data'!A7,August!$AU$24:$AU$136)</f>
        <v>0</v>
      </c>
      <c r="Z7" s="130">
        <f>SUMIF(September!$A$24:$A$129,'Consolidated Data'!A7,September!$AR$24:$AR$129)</f>
        <v>1</v>
      </c>
      <c r="AA7" s="130">
        <f>SUMIF(September!$A$24:$A$129,'Consolidated Data'!A7,September!$AS$24:$AS$129)</f>
        <v>0</v>
      </c>
      <c r="AB7" s="130">
        <f>SUMIF(September!$A$24:$A$129,'Consolidated Data'!A7,September!$AT$24:$AT$129)</f>
        <v>1.5</v>
      </c>
      <c r="AC7" s="130">
        <f>SUMIF(October!$A$24:$A$127,'Consolidated Data'!A7,October!$AS$24:$AS$127)</f>
        <v>0</v>
      </c>
      <c r="AD7" s="130">
        <f>SUMIF(October!$A$24:$A$127,'Consolidated Data'!A7,October!$AT$24:$AT$127)</f>
        <v>0</v>
      </c>
      <c r="AE7" s="130">
        <f>SUMIF(October!$A$24:$A$127,'Consolidated Data'!A7,October!$AU$24:$AU$127)</f>
        <v>4</v>
      </c>
      <c r="AF7" s="130">
        <f>SUMIF(November!$A$24:$A$124,'Consolidated Data'!A7,November!$AS$24:$AS$124)</f>
        <v>0</v>
      </c>
      <c r="AG7" s="130">
        <f>SUMIF(November!$A$24:$A$124,'Consolidated Data'!A7,November!$AT$24:$AT$124)</f>
        <v>0</v>
      </c>
      <c r="AH7" s="130">
        <f>SUMIF(November!$A$24:$A$124,'Consolidated Data'!A7,November!$AU$24:$AU$124)</f>
        <v>0</v>
      </c>
      <c r="AI7" s="130">
        <f>SUMIF(December!$A$24:$A$124,'Consolidated Data'!A7,December!$AS$24:$AS$124)</f>
        <v>0</v>
      </c>
      <c r="AJ7" s="130">
        <f>SUMIF(December!$A$24:$A$124,'Consolidated Data'!A7,December!$AT$24:$AT$124)</f>
        <v>0</v>
      </c>
      <c r="AK7" s="130">
        <f>SUMIF(December!$A$24:$A$124,'Consolidated Data'!A7,December!$AU$24:$AU$124)</f>
        <v>0</v>
      </c>
      <c r="AL7" s="129">
        <f t="shared" si="0"/>
        <v>9</v>
      </c>
      <c r="AM7">
        <f t="shared" si="1"/>
        <v>23.5</v>
      </c>
    </row>
    <row r="8" spans="1:40" ht="16" x14ac:dyDescent="0.2">
      <c r="A8" s="122" t="str">
        <f>'Validation List'!A7</f>
        <v>Buford Brown</v>
      </c>
      <c r="B8" s="130">
        <f>SUMIF(January!$A$24:$A$42,'Consolidated Data'!A8,January!$AO$24:$AO$42)</f>
        <v>0</v>
      </c>
      <c r="C8" s="130">
        <f>SUMIF(January!$A$24:$A$42,'Consolidated Data'!A8,January!$AP$24:$AP$42)</f>
        <v>0</v>
      </c>
      <c r="D8" s="130">
        <f>SUMIF(January!$A$24:$A$42,'Consolidated Data'!A8,January!$AQ$24:$AQ$42)</f>
        <v>0</v>
      </c>
      <c r="E8" s="130">
        <f>SUMIF(February!$A$24:$A$69,'Consolidated Data'!A8,February!$AM$24:$AM$69)</f>
        <v>0</v>
      </c>
      <c r="F8" s="130">
        <f>SUMIF(February!$A$24:$A$69,'Consolidated Data'!A8,February!$AN$24:$AN$69)</f>
        <v>0</v>
      </c>
      <c r="G8" s="130">
        <f>SUMIF(February!$A$24:$A$69,'Consolidated Data'!A8,February!$AO$24:$AO$69)</f>
        <v>0</v>
      </c>
      <c r="H8" s="130">
        <f>SUMIF(March!$A$24:$A$78,'Consolidated Data'!A8,March!$AP$24:$AP$78)</f>
        <v>0</v>
      </c>
      <c r="I8" s="130">
        <f>SUMIF(March!$A$24:$A$78,'Consolidated Data'!A8,March!$AQ$24:$AQ$78)</f>
        <v>0</v>
      </c>
      <c r="J8" s="130">
        <f>SUMIF(March!$A$24:$A$78,'Consolidated Data'!A8,March!$AR$24:$AR$78)</f>
        <v>0</v>
      </c>
      <c r="K8" s="130">
        <f>SUMIF(April!$A$24:$A$150,'Consolidated Data'!A8,April!$AS$24:$AS$150)</f>
        <v>0</v>
      </c>
      <c r="L8" s="130">
        <f>SUMIF(April!$A$24:$A$150,'Consolidated Data'!A8,April!$AT$24:$AT$150)</f>
        <v>0</v>
      </c>
      <c r="M8" s="130">
        <f>SUMIF(April!$A$24:$A$150,'Consolidated Data'!A8,April!$AU$24:$AU$150)</f>
        <v>0</v>
      </c>
      <c r="N8" s="130">
        <f>SUMIF(May!$A$25:$A$149,'Consolidated Data'!A8,May!$AS$25:$AS$149)</f>
        <v>0</v>
      </c>
      <c r="O8" s="130">
        <f>SUMIF(May!$A$25:$A$149,'Consolidated Data'!A8,May!$AT$25:$AT$149)</f>
        <v>0</v>
      </c>
      <c r="P8" s="130">
        <f>SUMIF(May!$A$25:$A$149,'Consolidated Data'!A8,May!$AU$25:$AU$149)</f>
        <v>6.5</v>
      </c>
      <c r="Q8" s="130">
        <f>SUMIF(June!$A$24:$A$142,'Consolidated Data'!A8,June!$AS$24:$AS$142)</f>
        <v>4</v>
      </c>
      <c r="R8" s="130">
        <f>SUMIF(June!$A$24:$A$142,'Consolidated Data'!A8,June!$AT$24:$AT$142)</f>
        <v>0</v>
      </c>
      <c r="S8" s="130">
        <f>SUMIF(June!$A$24:$A$142,'Consolidated Data'!A8,June!$AU$24:$AU$142)</f>
        <v>5</v>
      </c>
      <c r="T8" s="130">
        <f>SUMIF(July!$A$24:$A$139,'Consolidated Data'!A8,July!$AS$24:$AS$139)</f>
        <v>0</v>
      </c>
      <c r="U8" s="130">
        <f>SUMIF(July!$A$24:$A$139,'Consolidated Data'!A8,July!$AT$24:$AT$139)</f>
        <v>0</v>
      </c>
      <c r="V8" s="130">
        <f>SUMIF(July!$A$24:$A$139,'Consolidated Data'!A8,July!$AU$24:$AU$139)</f>
        <v>0</v>
      </c>
      <c r="W8" s="130">
        <f>SUMIF(August!$A$24:$A$136,'Consolidated Data'!A8,August!$AS$24:$AS$136)</f>
        <v>0</v>
      </c>
      <c r="X8" s="130">
        <f>SUMIF(August!$A$24:$A$136,'Consolidated Data'!A8,August!$AT$24:$AT$136)</f>
        <v>1</v>
      </c>
      <c r="Y8" s="130">
        <f>SUMIF(August!$A$24:$A$136,'Consolidated Data'!A8,August!$AU$24:$AU$136)</f>
        <v>3</v>
      </c>
      <c r="Z8" s="130">
        <f>SUMIF(September!$A$24:$A$129,'Consolidated Data'!A8,September!$AR$24:$AR$129)</f>
        <v>0</v>
      </c>
      <c r="AA8" s="130">
        <f>SUMIF(September!$A$24:$A$129,'Consolidated Data'!A8,September!$AS$24:$AS$129)</f>
        <v>1</v>
      </c>
      <c r="AB8" s="130">
        <f>SUMIF(September!$A$24:$A$129,'Consolidated Data'!A8,September!$AT$24:$AT$129)</f>
        <v>6</v>
      </c>
      <c r="AC8" s="130">
        <f>SUMIF(October!$A$24:$A$127,'Consolidated Data'!A8,October!$AS$24:$AS$127)</f>
        <v>0</v>
      </c>
      <c r="AD8" s="130">
        <f>SUMIF(October!$A$24:$A$127,'Consolidated Data'!A8,October!$AT$24:$AT$127)</f>
        <v>2</v>
      </c>
      <c r="AE8" s="130">
        <f>SUMIF(October!$A$24:$A$127,'Consolidated Data'!A8,October!$AU$24:$AU$127)</f>
        <v>4.5</v>
      </c>
      <c r="AF8" s="130">
        <f>SUMIF(November!$A$24:$A$124,'Consolidated Data'!A8,November!$AS$24:$AS$124)</f>
        <v>0</v>
      </c>
      <c r="AG8" s="130">
        <f>SUMIF(November!$A$24:$A$124,'Consolidated Data'!A8,November!$AT$24:$AT$124)</f>
        <v>0</v>
      </c>
      <c r="AH8" s="130">
        <f>SUMIF(November!$A$24:$A$124,'Consolidated Data'!A8,November!$AU$24:$AU$124)</f>
        <v>0</v>
      </c>
      <c r="AI8" s="130">
        <f>SUMIF(December!$A$24:$A$124,'Consolidated Data'!A8,December!$AS$24:$AS$124)</f>
        <v>0</v>
      </c>
      <c r="AJ8" s="130">
        <f>SUMIF(December!$A$24:$A$124,'Consolidated Data'!A8,December!$AT$24:$AT$124)</f>
        <v>0</v>
      </c>
      <c r="AK8" s="130">
        <f>SUMIF(December!$A$24:$A$124,'Consolidated Data'!A8,December!$AU$24:$AU$124)</f>
        <v>0</v>
      </c>
      <c r="AL8" s="129">
        <f t="shared" si="0"/>
        <v>8</v>
      </c>
      <c r="AM8">
        <f t="shared" si="1"/>
        <v>25</v>
      </c>
    </row>
    <row r="9" spans="1:40" ht="16" x14ac:dyDescent="0.2">
      <c r="A9" s="122" t="str">
        <f>'Validation List'!A8</f>
        <v>David Sakamoto</v>
      </c>
      <c r="B9" s="130">
        <f>SUMIF(January!$A$24:$A$42,'Consolidated Data'!A9,January!$AO$24:$AO$42)</f>
        <v>0</v>
      </c>
      <c r="C9" s="130">
        <f>SUMIF(January!$A$24:$A$42,'Consolidated Data'!A9,January!$AP$24:$AP$42)</f>
        <v>1</v>
      </c>
      <c r="D9" s="130">
        <f>SUMIF(January!$A$24:$A$42,'Consolidated Data'!A9,January!$AQ$24:$AQ$42)</f>
        <v>0</v>
      </c>
      <c r="E9" s="130">
        <f>SUMIF(February!$A$24:$A$69,'Consolidated Data'!A9,February!$AM$24:$AM$69)</f>
        <v>0</v>
      </c>
      <c r="F9" s="130">
        <f>SUMIF(February!$A$24:$A$69,'Consolidated Data'!A9,February!$AN$24:$AN$69)</f>
        <v>2</v>
      </c>
      <c r="G9" s="130">
        <f>SUMIF(February!$A$24:$A$69,'Consolidated Data'!A9,February!$AO$24:$AO$69)</f>
        <v>3.5</v>
      </c>
      <c r="H9" s="130">
        <f>SUMIF(March!$A$24:$A$78,'Consolidated Data'!A9,March!$AP$24:$AP$78)</f>
        <v>1</v>
      </c>
      <c r="I9" s="130">
        <f>SUMIF(March!$A$24:$A$78,'Consolidated Data'!A9,March!$AQ$24:$AQ$78)</f>
        <v>1</v>
      </c>
      <c r="J9" s="130">
        <f>SUMIF(March!$A$24:$A$78,'Consolidated Data'!A9,March!$AR$24:$AR$78)</f>
        <v>8.25</v>
      </c>
      <c r="K9" s="130">
        <f>SUMIF(April!$A$24:$A$150,'Consolidated Data'!A9,April!$AS$24:$AS$150)</f>
        <v>0</v>
      </c>
      <c r="L9" s="130">
        <f>SUMIF(April!$A$24:$A$150,'Consolidated Data'!A9,April!$AT$24:$AT$150)</f>
        <v>3</v>
      </c>
      <c r="M9" s="130">
        <f>SUMIF(April!$A$24:$A$150,'Consolidated Data'!A9,April!$AU$24:$AU$150)</f>
        <v>5.5</v>
      </c>
      <c r="N9" s="130">
        <f>SUMIF(May!$A$25:$A$149,'Consolidated Data'!A9,May!$AS$25:$AS$149)</f>
        <v>0</v>
      </c>
      <c r="O9" s="130">
        <f>SUMIF(May!$A$25:$A$149,'Consolidated Data'!A9,May!$AT$25:$AT$149)</f>
        <v>4</v>
      </c>
      <c r="P9" s="130">
        <f>SUMIF(May!$A$25:$A$149,'Consolidated Data'!A9,May!$AU$25:$AU$149)</f>
        <v>5</v>
      </c>
      <c r="Q9" s="130">
        <f>SUMIF(June!$A$24:$A$142,'Consolidated Data'!A9,June!$AS$24:$AS$142)</f>
        <v>0</v>
      </c>
      <c r="R9" s="130">
        <f>SUMIF(June!$A$24:$A$142,'Consolidated Data'!A9,June!$AT$24:$AT$142)</f>
        <v>1</v>
      </c>
      <c r="S9" s="130">
        <f>SUMIF(June!$A$24:$A$142,'Consolidated Data'!A9,June!$AU$24:$AU$142)</f>
        <v>6.5</v>
      </c>
      <c r="T9" s="130">
        <f>SUMIF(July!$A$24:$A$139,'Consolidated Data'!A9,July!$AS$24:$AS$139)</f>
        <v>0</v>
      </c>
      <c r="U9" s="130">
        <f>SUMIF(July!$A$24:$A$139,'Consolidated Data'!A9,July!$AT$24:$AT$139)</f>
        <v>0</v>
      </c>
      <c r="V9" s="130">
        <f>SUMIF(July!$A$24:$A$139,'Consolidated Data'!A9,July!$AU$24:$AU$139)</f>
        <v>5.5</v>
      </c>
      <c r="W9" s="130">
        <f>SUMIF(August!$A$24:$A$136,'Consolidated Data'!A9,August!$AS$24:$AS$136)</f>
        <v>2</v>
      </c>
      <c r="X9" s="130">
        <f>SUMIF(August!$A$24:$A$136,'Consolidated Data'!A9,August!$AT$24:$AT$136)</f>
        <v>8</v>
      </c>
      <c r="Y9" s="130">
        <f>SUMIF(August!$A$24:$A$136,'Consolidated Data'!A9,August!$AU$24:$AU$136)</f>
        <v>0</v>
      </c>
      <c r="Z9" s="130">
        <f>SUMIF(September!$A$24:$A$129,'Consolidated Data'!A9,September!$AR$24:$AR$129)</f>
        <v>0</v>
      </c>
      <c r="AA9" s="130">
        <f>SUMIF(September!$A$24:$A$129,'Consolidated Data'!A9,September!$AS$24:$AS$129)</f>
        <v>1</v>
      </c>
      <c r="AB9" s="130">
        <f>SUMIF(September!$A$24:$A$129,'Consolidated Data'!A9,September!$AT$24:$AT$129)</f>
        <v>5.5</v>
      </c>
      <c r="AC9" s="130">
        <f>SUMIF(October!$A$24:$A$127,'Consolidated Data'!A9,October!$AS$24:$AS$127)</f>
        <v>0</v>
      </c>
      <c r="AD9" s="130">
        <f>SUMIF(October!$A$24:$A$127,'Consolidated Data'!A9,October!$AT$24:$AT$127)</f>
        <v>0</v>
      </c>
      <c r="AE9" s="130">
        <f>SUMIF(October!$A$24:$A$127,'Consolidated Data'!A9,October!$AU$24:$AU$127)</f>
        <v>0</v>
      </c>
      <c r="AF9" s="130">
        <f>SUMIF(November!$A$24:$A$124,'Consolidated Data'!A9,November!$AS$24:$AS$124)</f>
        <v>0</v>
      </c>
      <c r="AG9" s="130">
        <f>SUMIF(November!$A$24:$A$124,'Consolidated Data'!A9,November!$AT$24:$AT$124)</f>
        <v>0</v>
      </c>
      <c r="AH9" s="130">
        <f>SUMIF(November!$A$24:$A$124,'Consolidated Data'!A9,November!$AU$24:$AU$124)</f>
        <v>0</v>
      </c>
      <c r="AI9" s="130">
        <f>SUMIF(December!$A$24:$A$124,'Consolidated Data'!A9,December!$AS$24:$AS$124)</f>
        <v>0</v>
      </c>
      <c r="AJ9" s="130">
        <f>SUMIF(December!$A$24:$A$124,'Consolidated Data'!A9,December!$AT$24:$AT$124)</f>
        <v>0</v>
      </c>
      <c r="AK9" s="130">
        <f>SUMIF(December!$A$24:$A$124,'Consolidated Data'!A9,December!$AU$24:$AU$124)</f>
        <v>0</v>
      </c>
      <c r="AL9" s="129">
        <f t="shared" si="0"/>
        <v>24</v>
      </c>
      <c r="AM9">
        <f t="shared" si="1"/>
        <v>39.75</v>
      </c>
    </row>
    <row r="10" spans="1:40" ht="16" x14ac:dyDescent="0.2">
      <c r="A10" s="122" t="str">
        <f>'Validation List'!A9</f>
        <v>Elena Velasquez</v>
      </c>
      <c r="B10" s="130">
        <f>SUMIF(January!$A$24:$A$42,'Consolidated Data'!A10,January!$AO$24:$AO$42)</f>
        <v>0</v>
      </c>
      <c r="C10" s="130">
        <f>SUMIF(January!$A$24:$A$42,'Consolidated Data'!A10,January!$AP$24:$AP$42)</f>
        <v>0</v>
      </c>
      <c r="D10" s="130">
        <f>SUMIF(January!$A$24:$A$42,'Consolidated Data'!A10,January!$AQ$24:$AQ$42)</f>
        <v>0</v>
      </c>
      <c r="E10" s="130">
        <f>SUMIF(February!$A$24:$A$69,'Consolidated Data'!A10,February!$AM$24:$AM$69)</f>
        <v>0</v>
      </c>
      <c r="F10" s="130">
        <f>SUMIF(February!$A$24:$A$69,'Consolidated Data'!A10,February!$AN$24:$AN$69)</f>
        <v>0</v>
      </c>
      <c r="G10" s="130">
        <f>SUMIF(February!$A$24:$A$69,'Consolidated Data'!A10,February!$AO$24:$AO$69)</f>
        <v>0</v>
      </c>
      <c r="H10" s="130">
        <f>SUMIF(March!$A$24:$A$78,'Consolidated Data'!A10,March!$AP$24:$AP$78)</f>
        <v>0</v>
      </c>
      <c r="I10" s="130">
        <f>SUMIF(March!$A$24:$A$78,'Consolidated Data'!A10,March!$AQ$24:$AQ$78)</f>
        <v>0</v>
      </c>
      <c r="J10" s="130">
        <f>SUMIF(March!$A$24:$A$78,'Consolidated Data'!A10,March!$AR$24:$AR$78)</f>
        <v>0</v>
      </c>
      <c r="K10" s="130">
        <f>SUMIF(April!$A$24:$A$150,'Consolidated Data'!A10,April!$AS$24:$AS$150)</f>
        <v>0</v>
      </c>
      <c r="L10" s="130">
        <f>SUMIF(April!$A$24:$A$150,'Consolidated Data'!A10,April!$AT$24:$AT$150)</f>
        <v>1</v>
      </c>
      <c r="M10" s="130">
        <f>SUMIF(April!$A$24:$A$150,'Consolidated Data'!A10,April!$AU$24:$AU$150)</f>
        <v>2</v>
      </c>
      <c r="N10" s="130">
        <f>SUMIF(May!$A$25:$A$149,'Consolidated Data'!A10,May!$AS$25:$AS$149)</f>
        <v>10</v>
      </c>
      <c r="O10" s="130">
        <f>SUMIF(May!$A$25:$A$149,'Consolidated Data'!A10,May!$AT$25:$AT$149)</f>
        <v>3</v>
      </c>
      <c r="P10" s="130">
        <f>SUMIF(May!$A$25:$A$149,'Consolidated Data'!A10,May!$AU$25:$AU$149)</f>
        <v>3.5</v>
      </c>
      <c r="Q10" s="130">
        <f>SUMIF(June!$A$24:$A$142,'Consolidated Data'!A10,June!$AS$24:$AS$142)</f>
        <v>0</v>
      </c>
      <c r="R10" s="130">
        <f>SUMIF(June!$A$24:$A$142,'Consolidated Data'!A10,June!$AT$24:$AT$142)</f>
        <v>1</v>
      </c>
      <c r="S10" s="130">
        <f>SUMIF(June!$A$24:$A$142,'Consolidated Data'!A10,June!$AU$24:$AU$142)</f>
        <v>8</v>
      </c>
      <c r="T10" s="130">
        <f>SUMIF(July!$A$24:$A$139,'Consolidated Data'!A10,July!$AS$24:$AS$139)</f>
        <v>0</v>
      </c>
      <c r="U10" s="130">
        <f>SUMIF(July!$A$24:$A$139,'Consolidated Data'!A10,July!$AT$24:$AT$139)</f>
        <v>3</v>
      </c>
      <c r="V10" s="130">
        <f>SUMIF(July!$A$24:$A$139,'Consolidated Data'!A10,July!$AU$24:$AU$139)</f>
        <v>0</v>
      </c>
      <c r="W10" s="130">
        <f>SUMIF(August!$A$24:$A$136,'Consolidated Data'!A10,August!$AS$24:$AS$136)</f>
        <v>2</v>
      </c>
      <c r="X10" s="130">
        <f>SUMIF(August!$A$24:$A$136,'Consolidated Data'!A10,August!$AT$24:$AT$136)</f>
        <v>0</v>
      </c>
      <c r="Y10" s="130">
        <f>SUMIF(August!$A$24:$A$136,'Consolidated Data'!A10,August!$AU$24:$AU$136)</f>
        <v>5</v>
      </c>
      <c r="Z10" s="130">
        <f>SUMIF(September!$A$24:$A$129,'Consolidated Data'!A10,September!$AR$24:$AR$129)</f>
        <v>0</v>
      </c>
      <c r="AA10" s="130">
        <f>SUMIF(September!$A$24:$A$129,'Consolidated Data'!A10,September!$AS$24:$AS$129)</f>
        <v>2</v>
      </c>
      <c r="AB10" s="130">
        <f>SUMIF(September!$A$24:$A$129,'Consolidated Data'!A10,September!$AT$24:$AT$129)</f>
        <v>1</v>
      </c>
      <c r="AC10" s="130">
        <f>SUMIF(October!$A$24:$A$127,'Consolidated Data'!A10,October!$AS$24:$AS$127)</f>
        <v>0</v>
      </c>
      <c r="AD10" s="130">
        <f>SUMIF(October!$A$24:$A$127,'Consolidated Data'!A10,October!$AT$24:$AT$127)</f>
        <v>0</v>
      </c>
      <c r="AE10" s="130">
        <f>SUMIF(October!$A$24:$A$127,'Consolidated Data'!A10,October!$AU$24:$AU$127)</f>
        <v>0</v>
      </c>
      <c r="AF10" s="130">
        <f>SUMIF(November!$A$24:$A$124,'Consolidated Data'!A10,November!$AS$24:$AS$124)</f>
        <v>0</v>
      </c>
      <c r="AG10" s="130">
        <f>SUMIF(November!$A$24:$A$124,'Consolidated Data'!A10,November!$AT$24:$AT$124)</f>
        <v>0</v>
      </c>
      <c r="AH10" s="130">
        <f>SUMIF(November!$A$24:$A$124,'Consolidated Data'!A10,November!$AU$24:$AU$124)</f>
        <v>0</v>
      </c>
      <c r="AI10" s="130">
        <f>SUMIF(December!$A$24:$A$124,'Consolidated Data'!A10,December!$AS$24:$AS$124)</f>
        <v>2</v>
      </c>
      <c r="AJ10" s="130">
        <f>SUMIF(December!$A$24:$A$124,'Consolidated Data'!A10,December!$AT$24:$AT$124)</f>
        <v>0</v>
      </c>
      <c r="AK10" s="130">
        <f>SUMIF(December!$A$24:$A$124,'Consolidated Data'!A10,December!$AU$24:$AU$124)</f>
        <v>0</v>
      </c>
      <c r="AL10" s="129">
        <f t="shared" si="0"/>
        <v>24</v>
      </c>
      <c r="AM10">
        <f t="shared" si="1"/>
        <v>19.5</v>
      </c>
    </row>
    <row r="11" spans="1:40" ht="16" x14ac:dyDescent="0.2">
      <c r="A11" s="122" t="str">
        <f>'Validation List'!A10</f>
        <v>Giliannie De Castro</v>
      </c>
      <c r="B11" s="130">
        <f>SUMIF(January!$A$24:$A$42,'Consolidated Data'!A11,January!$AO$24:$AO$42)</f>
        <v>0</v>
      </c>
      <c r="C11" s="130">
        <f>SUMIF(January!$A$24:$A$42,'Consolidated Data'!A11,January!$AP$24:$AP$42)</f>
        <v>0</v>
      </c>
      <c r="D11" s="130">
        <f>SUMIF(January!$A$24:$A$42,'Consolidated Data'!A11,January!$AQ$24:$AQ$42)</f>
        <v>0</v>
      </c>
      <c r="E11" s="130">
        <f>SUMIF(February!$A$24:$A$69,'Consolidated Data'!A11,February!$AM$24:$AM$69)</f>
        <v>0</v>
      </c>
      <c r="F11" s="130">
        <f>SUMIF(February!$A$24:$A$69,'Consolidated Data'!A11,February!$AN$24:$AN$69)</f>
        <v>0</v>
      </c>
      <c r="G11" s="130">
        <f>SUMIF(February!$A$24:$A$69,'Consolidated Data'!A11,February!$AO$24:$AO$69)</f>
        <v>0</v>
      </c>
      <c r="H11" s="130">
        <f>SUMIF(March!$A$24:$A$78,'Consolidated Data'!A11,March!$AP$24:$AP$78)</f>
        <v>0</v>
      </c>
      <c r="I11" s="130">
        <f>SUMIF(March!$A$24:$A$78,'Consolidated Data'!A11,March!$AQ$24:$AQ$78)</f>
        <v>3</v>
      </c>
      <c r="J11" s="130">
        <f>SUMIF(March!$A$24:$A$78,'Consolidated Data'!A11,March!$AR$24:$AR$78)</f>
        <v>3.5</v>
      </c>
      <c r="K11" s="130">
        <f>SUMIF(April!$A$24:$A$150,'Consolidated Data'!A11,April!$AS$24:$AS$150)</f>
        <v>0</v>
      </c>
      <c r="L11" s="130">
        <f>SUMIF(April!$A$24:$A$150,'Consolidated Data'!A11,April!$AT$24:$AT$150)</f>
        <v>2</v>
      </c>
      <c r="M11" s="130">
        <f>SUMIF(April!$A$24:$A$150,'Consolidated Data'!A11,April!$AU$24:$AU$150)</f>
        <v>1</v>
      </c>
      <c r="N11" s="130">
        <f>SUMIF(May!$A$25:$A$149,'Consolidated Data'!A11,May!$AS$25:$AS$149)</f>
        <v>0</v>
      </c>
      <c r="O11" s="130">
        <f>SUMIF(May!$A$25:$A$149,'Consolidated Data'!A11,May!$AT$25:$AT$149)</f>
        <v>2</v>
      </c>
      <c r="P11" s="130">
        <f>SUMIF(May!$A$25:$A$149,'Consolidated Data'!A11,May!$AU$25:$AU$149)</f>
        <v>8</v>
      </c>
      <c r="Q11" s="130">
        <f>SUMIF(June!$A$24:$A$142,'Consolidated Data'!A11,June!$AS$24:$AS$142)</f>
        <v>0</v>
      </c>
      <c r="R11" s="130">
        <f>SUMIF(June!$A$24:$A$142,'Consolidated Data'!A11,June!$AT$24:$AT$142)</f>
        <v>4</v>
      </c>
      <c r="S11" s="130">
        <f>SUMIF(June!$A$24:$A$142,'Consolidated Data'!A11,June!$AU$24:$AU$142)</f>
        <v>5</v>
      </c>
      <c r="T11" s="130">
        <f>SUMIF(July!$A$24:$A$139,'Consolidated Data'!A11,July!$AS$24:$AS$139)</f>
        <v>0</v>
      </c>
      <c r="U11" s="130">
        <f>SUMIF(July!$A$24:$A$139,'Consolidated Data'!A11,July!$AT$24:$AT$139)</f>
        <v>1</v>
      </c>
      <c r="V11" s="130">
        <f>SUMIF(July!$A$24:$A$139,'Consolidated Data'!A11,July!$AU$24:$AU$139)</f>
        <v>0</v>
      </c>
      <c r="W11" s="130">
        <f>SUMIF(August!$A$24:$A$136,'Consolidated Data'!A11,August!$AS$24:$AS$136)</f>
        <v>0</v>
      </c>
      <c r="X11" s="130">
        <f>SUMIF(August!$A$24:$A$136,'Consolidated Data'!A11,August!$AT$24:$AT$136)</f>
        <v>1</v>
      </c>
      <c r="Y11" s="130">
        <f>SUMIF(August!$A$24:$A$136,'Consolidated Data'!A11,August!$AU$24:$AU$136)</f>
        <v>0</v>
      </c>
      <c r="Z11" s="130">
        <f>SUMIF(September!$A$24:$A$129,'Consolidated Data'!A11,September!$AR$24:$AR$129)</f>
        <v>2</v>
      </c>
      <c r="AA11" s="130">
        <f>SUMIF(September!$A$24:$A$129,'Consolidated Data'!A11,September!$AS$24:$AS$129)</f>
        <v>1</v>
      </c>
      <c r="AB11" s="130">
        <f>SUMIF(September!$A$24:$A$129,'Consolidated Data'!A11,September!$AT$24:$AT$129)</f>
        <v>3</v>
      </c>
      <c r="AC11" s="130">
        <f>SUMIF(October!$A$24:$A$127,'Consolidated Data'!A11,October!$AS$24:$AS$127)</f>
        <v>0</v>
      </c>
      <c r="AD11" s="130">
        <f>SUMIF(October!$A$24:$A$127,'Consolidated Data'!A11,October!$AT$24:$AT$127)</f>
        <v>0</v>
      </c>
      <c r="AE11" s="130">
        <f>SUMIF(October!$A$24:$A$127,'Consolidated Data'!A11,October!$AU$24:$AU$127)</f>
        <v>0</v>
      </c>
      <c r="AF11" s="130">
        <f>SUMIF(November!$A$24:$A$124,'Consolidated Data'!A11,November!$AS$24:$AS$124)</f>
        <v>0</v>
      </c>
      <c r="AG11" s="130">
        <f>SUMIF(November!$A$24:$A$124,'Consolidated Data'!A11,November!$AT$24:$AT$124)</f>
        <v>0</v>
      </c>
      <c r="AH11" s="130">
        <f>SUMIF(November!$A$24:$A$124,'Consolidated Data'!A11,November!$AU$24:$AU$124)</f>
        <v>0</v>
      </c>
      <c r="AI11" s="130">
        <f>SUMIF(December!$A$24:$A$124,'Consolidated Data'!A11,December!$AS$24:$AS$124)</f>
        <v>3</v>
      </c>
      <c r="AJ11" s="130">
        <f>SUMIF(December!$A$24:$A$124,'Consolidated Data'!A11,December!$AT$24:$AT$124)</f>
        <v>0</v>
      </c>
      <c r="AK11" s="130">
        <f>SUMIF(December!$A$24:$A$124,'Consolidated Data'!A11,December!$AU$24:$AU$124)</f>
        <v>0</v>
      </c>
      <c r="AL11" s="129">
        <f t="shared" si="0"/>
        <v>19</v>
      </c>
      <c r="AM11">
        <f t="shared" si="1"/>
        <v>20.5</v>
      </c>
    </row>
    <row r="12" spans="1:40" ht="16" x14ac:dyDescent="0.2">
      <c r="A12" s="122" t="str">
        <f>'Validation List'!A11</f>
        <v>Gwendoline Diaz</v>
      </c>
      <c r="B12" s="130">
        <f>SUMIF(January!$A$24:$A$42,'Consolidated Data'!A12,January!$AO$24:$AO$42)</f>
        <v>0</v>
      </c>
      <c r="C12" s="130">
        <f>SUMIF(January!$A$24:$A$42,'Consolidated Data'!A12,January!$AP$24:$AP$42)</f>
        <v>2</v>
      </c>
      <c r="D12" s="130">
        <f>SUMIF(January!$A$24:$A$42,'Consolidated Data'!A12,January!$AQ$24:$AQ$42)</f>
        <v>0</v>
      </c>
      <c r="E12" s="130">
        <f>SUMIF(February!$A$24:$A$69,'Consolidated Data'!A12,February!$AM$24:$AM$69)</f>
        <v>0</v>
      </c>
      <c r="F12" s="130">
        <f>SUMIF(February!$A$24:$A$69,'Consolidated Data'!A12,February!$AN$24:$AN$69)</f>
        <v>3</v>
      </c>
      <c r="G12" s="130">
        <f>SUMIF(February!$A$24:$A$69,'Consolidated Data'!A12,February!$AO$24:$AO$69)</f>
        <v>0</v>
      </c>
      <c r="H12" s="130">
        <f>SUMIF(March!$A$24:$A$78,'Consolidated Data'!A12,March!$AP$24:$AP$78)</f>
        <v>0</v>
      </c>
      <c r="I12" s="130">
        <f>SUMIF(March!$A$24:$A$78,'Consolidated Data'!A12,March!$AQ$24:$AQ$78)</f>
        <v>2</v>
      </c>
      <c r="J12" s="130">
        <f>SUMIF(March!$A$24:$A$78,'Consolidated Data'!A12,March!$AR$24:$AR$78)</f>
        <v>2.5</v>
      </c>
      <c r="K12" s="130">
        <f>SUMIF(April!$A$24:$A$150,'Consolidated Data'!A12,April!$AS$24:$AS$150)</f>
        <v>0</v>
      </c>
      <c r="L12" s="130">
        <f>SUMIF(April!$A$24:$A$150,'Consolidated Data'!A12,April!$AT$24:$AT$150)</f>
        <v>4</v>
      </c>
      <c r="M12" s="130">
        <f>SUMIF(April!$A$24:$A$150,'Consolidated Data'!A12,April!$AU$24:$AU$150)</f>
        <v>4</v>
      </c>
      <c r="N12" s="130">
        <f>SUMIF(May!$A$25:$A$149,'Consolidated Data'!A12,May!$AS$25:$AS$149)</f>
        <v>0</v>
      </c>
      <c r="O12" s="130">
        <f>SUMIF(May!$A$25:$A$149,'Consolidated Data'!A12,May!$AT$25:$AT$149)</f>
        <v>0</v>
      </c>
      <c r="P12" s="130">
        <f>SUMIF(May!$A$25:$A$149,'Consolidated Data'!A12,May!$AU$25:$AU$149)</f>
        <v>6.5</v>
      </c>
      <c r="Q12" s="130">
        <f>SUMIF(June!$A$24:$A$142,'Consolidated Data'!A12,June!$AS$24:$AS$142)</f>
        <v>0</v>
      </c>
      <c r="R12" s="130">
        <f>SUMIF(June!$A$24:$A$142,'Consolidated Data'!A12,June!$AT$24:$AT$142)</f>
        <v>0</v>
      </c>
      <c r="S12" s="130">
        <f>SUMIF(June!$A$24:$A$142,'Consolidated Data'!A12,June!$AU$24:$AU$142)</f>
        <v>5.75</v>
      </c>
      <c r="T12" s="130">
        <f>SUMIF(July!$A$24:$A$139,'Consolidated Data'!A12,July!$AS$24:$AS$139)</f>
        <v>0</v>
      </c>
      <c r="U12" s="130">
        <f>SUMIF(July!$A$24:$A$139,'Consolidated Data'!A12,July!$AT$24:$AT$139)</f>
        <v>0</v>
      </c>
      <c r="V12" s="130">
        <f>SUMIF(July!$A$24:$A$139,'Consolidated Data'!A12,July!$AU$24:$AU$139)</f>
        <v>2</v>
      </c>
      <c r="W12" s="130">
        <f>SUMIF(August!$A$24:$A$136,'Consolidated Data'!A12,August!$AS$24:$AS$136)</f>
        <v>0</v>
      </c>
      <c r="X12" s="130">
        <f>SUMIF(August!$A$24:$A$136,'Consolidated Data'!A12,August!$AT$24:$AT$136)</f>
        <v>1</v>
      </c>
      <c r="Y12" s="130">
        <f>SUMIF(August!$A$24:$A$136,'Consolidated Data'!A12,August!$AU$24:$AU$136)</f>
        <v>5.5</v>
      </c>
      <c r="Z12" s="130">
        <f>SUMIF(September!$A$24:$A$129,'Consolidated Data'!A12,September!$AR$24:$AR$129)</f>
        <v>0</v>
      </c>
      <c r="AA12" s="130">
        <f>SUMIF(September!$A$24:$A$129,'Consolidated Data'!A12,September!$AS$24:$AS$129)</f>
        <v>0</v>
      </c>
      <c r="AB12" s="130">
        <f>SUMIF(September!$A$24:$A$129,'Consolidated Data'!A12,September!$AT$24:$AT$129)</f>
        <v>0.5</v>
      </c>
      <c r="AC12" s="130">
        <f>SUMIF(October!$A$24:$A$127,'Consolidated Data'!A12,October!$AS$24:$AS$127)</f>
        <v>0</v>
      </c>
      <c r="AD12" s="130">
        <f>SUMIF(October!$A$24:$A$127,'Consolidated Data'!A12,October!$AT$24:$AT$127)</f>
        <v>0</v>
      </c>
      <c r="AE12" s="130">
        <f>SUMIF(October!$A$24:$A$127,'Consolidated Data'!A12,October!$AU$24:$AU$127)</f>
        <v>0</v>
      </c>
      <c r="AF12" s="130">
        <f>SUMIF(November!$A$24:$A$124,'Consolidated Data'!A12,November!$AS$24:$AS$124)</f>
        <v>0</v>
      </c>
      <c r="AG12" s="130">
        <f>SUMIF(November!$A$24:$A$124,'Consolidated Data'!A12,November!$AT$24:$AT$124)</f>
        <v>0</v>
      </c>
      <c r="AH12" s="130">
        <f>SUMIF(November!$A$24:$A$124,'Consolidated Data'!A12,November!$AU$24:$AU$124)</f>
        <v>0</v>
      </c>
      <c r="AI12" s="130">
        <f>SUMIF(December!$A$24:$A$124,'Consolidated Data'!A12,December!$AS$24:$AS$124)</f>
        <v>0</v>
      </c>
      <c r="AJ12" s="130">
        <f>SUMIF(December!$A$24:$A$124,'Consolidated Data'!A12,December!$AT$24:$AT$124)</f>
        <v>0</v>
      </c>
      <c r="AK12" s="130">
        <f>SUMIF(December!$A$24:$A$124,'Consolidated Data'!A12,December!$AU$24:$AU$124)</f>
        <v>0</v>
      </c>
      <c r="AL12" s="129">
        <f t="shared" si="0"/>
        <v>12</v>
      </c>
      <c r="AM12">
        <f t="shared" si="1"/>
        <v>26.75</v>
      </c>
    </row>
    <row r="13" spans="1:40" ht="16" x14ac:dyDescent="0.2">
      <c r="A13" s="122" t="str">
        <f>'Validation List'!A12</f>
        <v>Harold Cao</v>
      </c>
      <c r="B13" s="130">
        <f>SUMIF(January!$A$24:$A$42,'Consolidated Data'!A13,January!$AO$24:$AO$42)</f>
        <v>0</v>
      </c>
      <c r="C13" s="130">
        <f>SUMIF(January!$A$24:$A$42,'Consolidated Data'!A13,January!$AP$24:$AP$42)</f>
        <v>0</v>
      </c>
      <c r="D13" s="130">
        <f>SUMIF(January!$A$24:$A$42,'Consolidated Data'!A13,January!$AQ$24:$AQ$42)</f>
        <v>0</v>
      </c>
      <c r="E13" s="130">
        <f>SUMIF(February!$A$24:$A$69,'Consolidated Data'!A13,February!$AM$24:$AM$69)</f>
        <v>0</v>
      </c>
      <c r="F13" s="130">
        <f>SUMIF(February!$A$24:$A$69,'Consolidated Data'!A13,February!$AN$24:$AN$69)</f>
        <v>0</v>
      </c>
      <c r="G13" s="130">
        <f>SUMIF(February!$A$24:$A$69,'Consolidated Data'!A13,February!$AO$24:$AO$69)</f>
        <v>0</v>
      </c>
      <c r="H13" s="130">
        <f>SUMIF(March!$A$24:$A$78,'Consolidated Data'!A13,March!$AP$24:$AP$78)</f>
        <v>0</v>
      </c>
      <c r="I13" s="130">
        <f>SUMIF(March!$A$24:$A$78,'Consolidated Data'!A13,March!$AQ$24:$AQ$78)</f>
        <v>0</v>
      </c>
      <c r="J13" s="130">
        <f>SUMIF(March!$A$24:$A$78,'Consolidated Data'!A13,March!$AR$24:$AR$78)</f>
        <v>2</v>
      </c>
      <c r="K13" s="130">
        <f>SUMIF(April!$A$24:$A$150,'Consolidated Data'!A13,April!$AS$24:$AS$150)</f>
        <v>0</v>
      </c>
      <c r="L13" s="130">
        <f>SUMIF(April!$A$24:$A$150,'Consolidated Data'!A13,April!$AT$24:$AT$150)</f>
        <v>0</v>
      </c>
      <c r="M13" s="130">
        <f>SUMIF(April!$A$24:$A$150,'Consolidated Data'!A13,April!$AU$24:$AU$150)</f>
        <v>0</v>
      </c>
      <c r="N13" s="130">
        <f>SUMIF(May!$A$25:$A$149,'Consolidated Data'!A13,May!$AS$25:$AS$149)</f>
        <v>0</v>
      </c>
      <c r="O13" s="130">
        <f>SUMIF(May!$A$25:$A$149,'Consolidated Data'!A13,May!$AT$25:$AT$149)</f>
        <v>1</v>
      </c>
      <c r="P13" s="130">
        <f>SUMIF(May!$A$25:$A$149,'Consolidated Data'!A13,May!$AU$25:$AU$149)</f>
        <v>3.5</v>
      </c>
      <c r="Q13" s="130">
        <f>SUMIF(June!$A$24:$A$142,'Consolidated Data'!A13,June!$AS$24:$AS$142)</f>
        <v>0</v>
      </c>
      <c r="R13" s="130">
        <f>SUMIF(June!$A$24:$A$142,'Consolidated Data'!A13,June!$AT$24:$AT$142)</f>
        <v>0</v>
      </c>
      <c r="S13" s="130">
        <f>SUMIF(June!$A$24:$A$142,'Consolidated Data'!A13,June!$AU$24:$AU$142)</f>
        <v>0</v>
      </c>
      <c r="T13" s="130">
        <f>SUMIF(July!$A$24:$A$139,'Consolidated Data'!A13,July!$AS$24:$AS$139)</f>
        <v>0</v>
      </c>
      <c r="U13" s="130">
        <f>SUMIF(July!$A$24:$A$139,'Consolidated Data'!A13,July!$AT$24:$AT$139)</f>
        <v>0</v>
      </c>
      <c r="V13" s="130">
        <f>SUMIF(July!$A$24:$A$139,'Consolidated Data'!A13,July!$AU$24:$AU$139)</f>
        <v>0</v>
      </c>
      <c r="W13" s="130">
        <f>SUMIF(August!$A$24:$A$136,'Consolidated Data'!A13,August!$AS$24:$AS$136)</f>
        <v>0</v>
      </c>
      <c r="X13" s="130">
        <f>SUMIF(August!$A$24:$A$136,'Consolidated Data'!A13,August!$AT$24:$AT$136)</f>
        <v>1</v>
      </c>
      <c r="Y13" s="130">
        <f>SUMIF(August!$A$24:$A$136,'Consolidated Data'!A13,August!$AU$24:$AU$136)</f>
        <v>2</v>
      </c>
      <c r="Z13" s="130">
        <f>SUMIF(September!$A$24:$A$129,'Consolidated Data'!A13,September!$AR$24:$AR$129)</f>
        <v>0</v>
      </c>
      <c r="AA13" s="130">
        <f>SUMIF(September!$A$24:$A$129,'Consolidated Data'!A13,September!$AS$24:$AS$129)</f>
        <v>0</v>
      </c>
      <c r="AB13" s="130">
        <f>SUMIF(September!$A$24:$A$129,'Consolidated Data'!A13,September!$AT$24:$AT$129)</f>
        <v>0</v>
      </c>
      <c r="AC13" s="130">
        <f>SUMIF(October!$A$24:$A$127,'Consolidated Data'!A13,October!$AS$24:$AS$127)</f>
        <v>1</v>
      </c>
      <c r="AD13" s="130">
        <f>SUMIF(October!$A$24:$A$127,'Consolidated Data'!A13,October!$AT$24:$AT$127)</f>
        <v>0</v>
      </c>
      <c r="AE13" s="130">
        <f>SUMIF(October!$A$24:$A$127,'Consolidated Data'!A13,October!$AU$24:$AU$127)</f>
        <v>0</v>
      </c>
      <c r="AF13" s="130">
        <f>SUMIF(November!$A$24:$A$124,'Consolidated Data'!A13,November!$AS$24:$AS$124)</f>
        <v>1</v>
      </c>
      <c r="AG13" s="130">
        <f>SUMIF(November!$A$24:$A$124,'Consolidated Data'!A13,November!$AT$24:$AT$124)</f>
        <v>0</v>
      </c>
      <c r="AH13" s="130">
        <f>SUMIF(November!$A$24:$A$124,'Consolidated Data'!A13,November!$AU$24:$AU$124)</f>
        <v>0</v>
      </c>
      <c r="AI13" s="130">
        <f>SUMIF(December!$A$24:$A$124,'Consolidated Data'!A13,December!$AS$24:$AS$124)</f>
        <v>0</v>
      </c>
      <c r="AJ13" s="130">
        <f>SUMIF(December!$A$24:$A$124,'Consolidated Data'!A13,December!$AT$24:$AT$124)</f>
        <v>0</v>
      </c>
      <c r="AK13" s="130">
        <f>SUMIF(December!$A$24:$A$124,'Consolidated Data'!A13,December!$AU$24:$AU$124)</f>
        <v>0</v>
      </c>
      <c r="AL13" s="129">
        <f t="shared" si="0"/>
        <v>4</v>
      </c>
      <c r="AM13">
        <f t="shared" si="1"/>
        <v>7.5</v>
      </c>
    </row>
    <row r="14" spans="1:40" ht="16" x14ac:dyDescent="0.2">
      <c r="A14" s="122" t="str">
        <f>'Validation List'!A13</f>
        <v>Jenilyn Mata</v>
      </c>
      <c r="B14" s="130">
        <f>SUMIF(January!$A$24:$A$42,'Consolidated Data'!A14,January!$AO$24:$AO$42)</f>
        <v>0</v>
      </c>
      <c r="C14" s="130">
        <f>SUMIF(January!$A$24:$A$42,'Consolidated Data'!A14,January!$AP$24:$AP$42)</f>
        <v>0</v>
      </c>
      <c r="D14" s="130">
        <f>SUMIF(January!$A$24:$A$42,'Consolidated Data'!A14,January!$AQ$24:$AQ$42)</f>
        <v>0</v>
      </c>
      <c r="E14" s="130">
        <f>SUMIF(February!$A$24:$A$69,'Consolidated Data'!A14,February!$AM$24:$AM$69)</f>
        <v>0</v>
      </c>
      <c r="F14" s="130">
        <f>SUMIF(February!$A$24:$A$69,'Consolidated Data'!A14,February!$AN$24:$AN$69)</f>
        <v>0</v>
      </c>
      <c r="G14" s="130">
        <f>SUMIF(February!$A$24:$A$69,'Consolidated Data'!A14,February!$AO$24:$AO$69)</f>
        <v>0</v>
      </c>
      <c r="H14" s="130">
        <f>SUMIF(March!$A$24:$A$78,'Consolidated Data'!A14,March!$AP$24:$AP$78)</f>
        <v>0</v>
      </c>
      <c r="I14" s="130">
        <f>SUMIF(March!$A$24:$A$78,'Consolidated Data'!A14,March!$AQ$24:$AQ$78)</f>
        <v>0</v>
      </c>
      <c r="J14" s="130">
        <f>SUMIF(March!$A$24:$A$78,'Consolidated Data'!A14,March!$AR$24:$AR$78)</f>
        <v>0</v>
      </c>
      <c r="K14" s="130">
        <f>SUMIF(April!$A$24:$A$150,'Consolidated Data'!A14,April!$AS$24:$AS$150)</f>
        <v>0</v>
      </c>
      <c r="L14" s="130">
        <f>SUMIF(April!$A$24:$A$150,'Consolidated Data'!A14,April!$AT$24:$AT$150)</f>
        <v>1</v>
      </c>
      <c r="M14" s="130">
        <f>SUMIF(April!$A$24:$A$150,'Consolidated Data'!A14,April!$AU$24:$AU$150)</f>
        <v>2</v>
      </c>
      <c r="N14" s="130">
        <f>SUMIF(May!$A$25:$A$149,'Consolidated Data'!A14,May!$AS$25:$AS$149)</f>
        <v>0</v>
      </c>
      <c r="O14" s="130">
        <f>SUMIF(May!$A$25:$A$149,'Consolidated Data'!A14,May!$AT$25:$AT$149)</f>
        <v>3</v>
      </c>
      <c r="P14" s="130">
        <f>SUMIF(May!$A$25:$A$149,'Consolidated Data'!A14,May!$AU$25:$AU$149)</f>
        <v>0</v>
      </c>
      <c r="Q14" s="130">
        <f>SUMIF(June!$A$24:$A$142,'Consolidated Data'!A14,June!$AS$24:$AS$142)</f>
        <v>0</v>
      </c>
      <c r="R14" s="130">
        <f>SUMIF(June!$A$24:$A$142,'Consolidated Data'!A14,June!$AT$24:$AT$142)</f>
        <v>1</v>
      </c>
      <c r="S14" s="130">
        <f>SUMIF(June!$A$24:$A$142,'Consolidated Data'!A14,June!$AU$24:$AU$142)</f>
        <v>0</v>
      </c>
      <c r="T14" s="130">
        <f>SUMIF(July!$A$24:$A$139,'Consolidated Data'!A14,July!$AS$24:$AS$139)</f>
        <v>0</v>
      </c>
      <c r="U14" s="130">
        <f>SUMIF(July!$A$24:$A$139,'Consolidated Data'!A14,July!$AT$24:$AT$139)</f>
        <v>1</v>
      </c>
      <c r="V14" s="130">
        <f>SUMIF(July!$A$24:$A$139,'Consolidated Data'!A14,July!$AU$24:$AU$139)</f>
        <v>0.5</v>
      </c>
      <c r="W14" s="130">
        <f>SUMIF(August!$A$24:$A$136,'Consolidated Data'!A14,August!$AS$24:$AS$136)</f>
        <v>0</v>
      </c>
      <c r="X14" s="130">
        <f>SUMIF(August!$A$24:$A$136,'Consolidated Data'!A14,August!$AT$24:$AT$136)</f>
        <v>1</v>
      </c>
      <c r="Y14" s="130">
        <f>SUMIF(August!$A$24:$A$136,'Consolidated Data'!A14,August!$AU$24:$AU$136)</f>
        <v>0</v>
      </c>
      <c r="Z14" s="130">
        <f>SUMIF(September!$A$24:$A$129,'Consolidated Data'!A14,September!$AR$24:$AR$129)</f>
        <v>3</v>
      </c>
      <c r="AA14" s="130">
        <f>SUMIF(September!$A$24:$A$129,'Consolidated Data'!A14,September!$AS$24:$AS$129)</f>
        <v>0</v>
      </c>
      <c r="AB14" s="130">
        <f>SUMIF(September!$A$24:$A$129,'Consolidated Data'!A14,September!$AT$24:$AT$129)</f>
        <v>0</v>
      </c>
      <c r="AC14" s="130">
        <f>SUMIF(October!$A$24:$A$127,'Consolidated Data'!A14,October!$AS$24:$AS$127)</f>
        <v>0</v>
      </c>
      <c r="AD14" s="130">
        <f>SUMIF(October!$A$24:$A$127,'Consolidated Data'!A14,October!$AT$24:$AT$127)</f>
        <v>0</v>
      </c>
      <c r="AE14" s="130">
        <f>SUMIF(October!$A$24:$A$127,'Consolidated Data'!A14,October!$AU$24:$AU$127)</f>
        <v>1</v>
      </c>
      <c r="AF14" s="130">
        <f>SUMIF(November!$A$24:$A$124,'Consolidated Data'!A14,November!$AS$24:$AS$124)</f>
        <v>0</v>
      </c>
      <c r="AG14" s="130">
        <f>SUMIF(November!$A$24:$A$124,'Consolidated Data'!A14,November!$AT$24:$AT$124)</f>
        <v>0</v>
      </c>
      <c r="AH14" s="130">
        <f>SUMIF(November!$A$24:$A$124,'Consolidated Data'!A14,November!$AU$24:$AU$124)</f>
        <v>0</v>
      </c>
      <c r="AI14" s="130">
        <f>SUMIF(December!$A$24:$A$124,'Consolidated Data'!A14,December!$AS$24:$AS$124)</f>
        <v>0</v>
      </c>
      <c r="AJ14" s="130">
        <f>SUMIF(December!$A$24:$A$124,'Consolidated Data'!A14,December!$AT$24:$AT$124)</f>
        <v>0</v>
      </c>
      <c r="AK14" s="130">
        <f>SUMIF(December!$A$24:$A$124,'Consolidated Data'!A14,December!$AU$24:$AU$124)</f>
        <v>0</v>
      </c>
      <c r="AL14" s="129">
        <f t="shared" si="0"/>
        <v>10</v>
      </c>
      <c r="AM14">
        <f t="shared" si="1"/>
        <v>3.5</v>
      </c>
    </row>
    <row r="15" spans="1:40" ht="16" x14ac:dyDescent="0.2">
      <c r="A15" s="122" t="str">
        <f>'Validation List'!A14</f>
        <v>Jeranica Zablan</v>
      </c>
      <c r="B15" s="130">
        <f>SUMIF(January!$A$24:$A$42,'Consolidated Data'!A15,January!$AO$24:$AO$42)</f>
        <v>0</v>
      </c>
      <c r="C15" s="130">
        <f>SUMIF(January!$A$24:$A$42,'Consolidated Data'!A15,January!$AP$24:$AP$42)</f>
        <v>0</v>
      </c>
      <c r="D15" s="130">
        <f>SUMIF(January!$A$24:$A$42,'Consolidated Data'!A15,January!$AQ$24:$AQ$42)</f>
        <v>0</v>
      </c>
      <c r="E15" s="130">
        <f>SUMIF(February!$A$24:$A$69,'Consolidated Data'!A15,February!$AM$24:$AM$69)</f>
        <v>0</v>
      </c>
      <c r="F15" s="130">
        <f>SUMIF(February!$A$24:$A$69,'Consolidated Data'!A15,February!$AN$24:$AN$69)</f>
        <v>0</v>
      </c>
      <c r="G15" s="130">
        <f>SUMIF(February!$A$24:$A$69,'Consolidated Data'!A15,February!$AO$24:$AO$69)</f>
        <v>0.5</v>
      </c>
      <c r="H15" s="130">
        <f>SUMIF(March!$A$24:$A$78,'Consolidated Data'!A15,March!$AP$24:$AP$78)</f>
        <v>0</v>
      </c>
      <c r="I15" s="130">
        <f>SUMIF(March!$A$24:$A$78,'Consolidated Data'!A15,March!$AQ$24:$AQ$78)</f>
        <v>4</v>
      </c>
      <c r="J15" s="130">
        <f>SUMIF(March!$A$24:$A$78,'Consolidated Data'!A15,March!$AR$24:$AR$78)</f>
        <v>2</v>
      </c>
      <c r="K15" s="130">
        <f>SUMIF(April!$A$24:$A$150,'Consolidated Data'!A15,April!$AS$24:$AS$150)</f>
        <v>0</v>
      </c>
      <c r="L15" s="130">
        <f>SUMIF(April!$A$24:$A$150,'Consolidated Data'!A15,April!$AT$24:$AT$150)</f>
        <v>1</v>
      </c>
      <c r="M15" s="130">
        <f>SUMIF(April!$A$24:$A$150,'Consolidated Data'!A15,April!$AU$24:$AU$150)</f>
        <v>2</v>
      </c>
      <c r="N15" s="130">
        <f>SUMIF(May!$A$25:$A$149,'Consolidated Data'!A15,May!$AS$25:$AS$149)</f>
        <v>5</v>
      </c>
      <c r="O15" s="130">
        <f>SUMIF(May!$A$25:$A$149,'Consolidated Data'!A15,May!$AT$25:$AT$149)</f>
        <v>3</v>
      </c>
      <c r="P15" s="130">
        <f>SUMIF(May!$A$25:$A$149,'Consolidated Data'!A15,May!$AU$25:$AU$149)</f>
        <v>11.5</v>
      </c>
      <c r="Q15" s="130">
        <f>SUMIF(June!$A$24:$A$142,'Consolidated Data'!A15,June!$AS$24:$AS$142)</f>
        <v>0</v>
      </c>
      <c r="R15" s="130">
        <f>SUMIF(June!$A$24:$A$142,'Consolidated Data'!A15,June!$AT$24:$AT$142)</f>
        <v>2</v>
      </c>
      <c r="S15" s="130">
        <f>SUMIF(June!$A$24:$A$142,'Consolidated Data'!A15,June!$AU$24:$AU$142)</f>
        <v>6</v>
      </c>
      <c r="T15" s="130">
        <f>SUMIF(July!$A$24:$A$139,'Consolidated Data'!A15,July!$AS$24:$AS$139)</f>
        <v>0</v>
      </c>
      <c r="U15" s="130">
        <f>SUMIF(July!$A$24:$A$139,'Consolidated Data'!A15,July!$AT$24:$AT$139)</f>
        <v>0</v>
      </c>
      <c r="V15" s="130">
        <f>SUMIF(July!$A$24:$A$139,'Consolidated Data'!A15,July!$AU$24:$AU$139)</f>
        <v>6</v>
      </c>
      <c r="W15" s="130">
        <f>SUMIF(August!$A$24:$A$136,'Consolidated Data'!A15,August!$AS$24:$AS$136)</f>
        <v>4</v>
      </c>
      <c r="X15" s="130">
        <f>SUMIF(August!$A$24:$A$136,'Consolidated Data'!A15,August!$AT$24:$AT$136)</f>
        <v>0</v>
      </c>
      <c r="Y15" s="130">
        <f>SUMIF(August!$A$24:$A$136,'Consolidated Data'!A15,August!$AU$24:$AU$136)</f>
        <v>0</v>
      </c>
      <c r="Z15" s="130">
        <f>SUMIF(September!$A$24:$A$129,'Consolidated Data'!A15,September!$AR$24:$AR$129)</f>
        <v>1</v>
      </c>
      <c r="AA15" s="130">
        <f>SUMIF(September!$A$24:$A$129,'Consolidated Data'!A15,September!$AS$24:$AS$129)</f>
        <v>1</v>
      </c>
      <c r="AB15" s="130">
        <f>SUMIF(September!$A$24:$A$129,'Consolidated Data'!A15,September!$AT$24:$AT$129)</f>
        <v>8.5</v>
      </c>
      <c r="AC15" s="130">
        <f>SUMIF(October!$A$24:$A$127,'Consolidated Data'!A15,October!$AS$24:$AS$127)</f>
        <v>0</v>
      </c>
      <c r="AD15" s="130">
        <f>SUMIF(October!$A$24:$A$127,'Consolidated Data'!A15,October!$AT$24:$AT$127)</f>
        <v>1</v>
      </c>
      <c r="AE15" s="130">
        <f>SUMIF(October!$A$24:$A$127,'Consolidated Data'!A15,October!$AU$24:$AU$127)</f>
        <v>0</v>
      </c>
      <c r="AF15" s="130">
        <f>SUMIF(November!$A$24:$A$124,'Consolidated Data'!A15,November!$AS$24:$AS$124)</f>
        <v>0</v>
      </c>
      <c r="AG15" s="130">
        <f>SUMIF(November!$A$24:$A$124,'Consolidated Data'!A15,November!$AT$24:$AT$124)</f>
        <v>0</v>
      </c>
      <c r="AH15" s="130">
        <f>SUMIF(November!$A$24:$A$124,'Consolidated Data'!A15,November!$AU$24:$AU$124)</f>
        <v>0</v>
      </c>
      <c r="AI15" s="130">
        <f>SUMIF(December!$A$24:$A$124,'Consolidated Data'!A15,December!$AS$24:$AS$124)</f>
        <v>5</v>
      </c>
      <c r="AJ15" s="130">
        <f>SUMIF(December!$A$24:$A$124,'Consolidated Data'!A15,December!$AT$24:$AT$124)</f>
        <v>0</v>
      </c>
      <c r="AK15" s="130">
        <f>SUMIF(December!$A$24:$A$124,'Consolidated Data'!A15,December!$AU$24:$AU$124)</f>
        <v>0</v>
      </c>
      <c r="AL15" s="129">
        <f t="shared" si="0"/>
        <v>27</v>
      </c>
      <c r="AM15">
        <f t="shared" si="1"/>
        <v>36.5</v>
      </c>
    </row>
    <row r="16" spans="1:40" ht="16" x14ac:dyDescent="0.2">
      <c r="A16" s="122" t="str">
        <f>'Validation List'!A15</f>
        <v>Kevin Ly</v>
      </c>
      <c r="B16" s="130">
        <f>SUMIF(January!$A$24:$A$42,'Consolidated Data'!A16,January!$AO$24:$AO$42)</f>
        <v>0</v>
      </c>
      <c r="C16" s="130">
        <f>SUMIF(January!$A$24:$A$42,'Consolidated Data'!A16,January!$AP$24:$AP$42)</f>
        <v>0</v>
      </c>
      <c r="D16" s="130">
        <f>SUMIF(January!$A$24:$A$42,'Consolidated Data'!A16,January!$AQ$24:$AQ$42)</f>
        <v>0</v>
      </c>
      <c r="E16" s="130">
        <f>SUMIF(February!$A$24:$A$69,'Consolidated Data'!A16,February!$AM$24:$AM$69)</f>
        <v>0</v>
      </c>
      <c r="F16" s="130">
        <f>SUMIF(February!$A$24:$A$69,'Consolidated Data'!A16,February!$AN$24:$AN$69)</f>
        <v>0</v>
      </c>
      <c r="G16" s="130">
        <f>SUMIF(February!$A$24:$A$69,'Consolidated Data'!A16,February!$AO$24:$AO$69)</f>
        <v>0</v>
      </c>
      <c r="H16" s="130">
        <f>SUMIF(March!$A$24:$A$78,'Consolidated Data'!A16,March!$AP$24:$AP$78)</f>
        <v>0</v>
      </c>
      <c r="I16" s="130">
        <f>SUMIF(March!$A$24:$A$78,'Consolidated Data'!A16,March!$AQ$24:$AQ$78)</f>
        <v>0</v>
      </c>
      <c r="J16" s="130">
        <f>SUMIF(March!$A$24:$A$78,'Consolidated Data'!A16,March!$AR$24:$AR$78)</f>
        <v>0</v>
      </c>
      <c r="K16" s="130">
        <f>SUMIF(April!$A$24:$A$150,'Consolidated Data'!A16,April!$AS$24:$AS$150)</f>
        <v>0</v>
      </c>
      <c r="L16" s="130">
        <f>SUMIF(April!$A$24:$A$150,'Consolidated Data'!A16,April!$AT$24:$AT$150)</f>
        <v>1</v>
      </c>
      <c r="M16" s="130">
        <f>SUMIF(April!$A$24:$A$150,'Consolidated Data'!A16,April!$AU$24:$AU$150)</f>
        <v>0</v>
      </c>
      <c r="N16" s="130">
        <f>SUMIF(May!$A$25:$A$149,'Consolidated Data'!A16,May!$AS$25:$AS$149)</f>
        <v>3</v>
      </c>
      <c r="O16" s="130">
        <f>SUMIF(May!$A$25:$A$149,'Consolidated Data'!A16,May!$AT$25:$AT$149)</f>
        <v>0</v>
      </c>
      <c r="P16" s="130">
        <f>SUMIF(May!$A$25:$A$149,'Consolidated Data'!A16,May!$AU$25:$AU$149)</f>
        <v>3.5</v>
      </c>
      <c r="Q16" s="130">
        <f>SUMIF(June!$A$24:$A$142,'Consolidated Data'!A16,June!$AS$24:$AS$142)</f>
        <v>0</v>
      </c>
      <c r="R16" s="130">
        <f>SUMIF(June!$A$24:$A$142,'Consolidated Data'!A16,June!$AT$24:$AT$142)</f>
        <v>0</v>
      </c>
      <c r="S16" s="130">
        <f>SUMIF(June!$A$24:$A$142,'Consolidated Data'!A16,June!$AU$24:$AU$142)</f>
        <v>0</v>
      </c>
      <c r="T16" s="130">
        <f>SUMIF(July!$A$24:$A$139,'Consolidated Data'!A16,July!$AS$24:$AS$139)</f>
        <v>0</v>
      </c>
      <c r="U16" s="130">
        <f>SUMIF(July!$A$24:$A$139,'Consolidated Data'!A16,July!$AT$24:$AT$139)</f>
        <v>1</v>
      </c>
      <c r="V16" s="130">
        <f>SUMIF(July!$A$24:$A$139,'Consolidated Data'!A16,July!$AU$24:$AU$139)</f>
        <v>0</v>
      </c>
      <c r="W16" s="130">
        <f>SUMIF(August!$A$24:$A$136,'Consolidated Data'!A16,August!$AS$24:$AS$136)</f>
        <v>0</v>
      </c>
      <c r="X16" s="130">
        <f>SUMIF(August!$A$24:$A$136,'Consolidated Data'!A16,August!$AT$24:$AT$136)</f>
        <v>1</v>
      </c>
      <c r="Y16" s="130">
        <f>SUMIF(August!$A$24:$A$136,'Consolidated Data'!A16,August!$AU$24:$AU$136)</f>
        <v>1</v>
      </c>
      <c r="Z16" s="130">
        <f>SUMIF(September!$A$24:$A$129,'Consolidated Data'!A16,September!$AR$24:$AR$129)</f>
        <v>2</v>
      </c>
      <c r="AA16" s="130">
        <f>SUMIF(September!$A$24:$A$129,'Consolidated Data'!A16,September!$AS$24:$AS$129)</f>
        <v>0</v>
      </c>
      <c r="AB16" s="130">
        <f>SUMIF(September!$A$24:$A$129,'Consolidated Data'!A16,September!$AT$24:$AT$129)</f>
        <v>0</v>
      </c>
      <c r="AC16" s="130">
        <f>SUMIF(October!$A$24:$A$127,'Consolidated Data'!A16,October!$AS$24:$AS$127)</f>
        <v>3</v>
      </c>
      <c r="AD16" s="130">
        <f>SUMIF(October!$A$24:$A$127,'Consolidated Data'!A16,October!$AT$24:$AT$127)</f>
        <v>1</v>
      </c>
      <c r="AE16" s="130">
        <f>SUMIF(October!$A$24:$A$127,'Consolidated Data'!A16,October!$AU$24:$AU$127)</f>
        <v>0</v>
      </c>
      <c r="AF16" s="130">
        <f>SUMIF(November!$A$24:$A$124,'Consolidated Data'!A16,November!$AS$24:$AS$124)</f>
        <v>0</v>
      </c>
      <c r="AG16" s="130">
        <f>SUMIF(November!$A$24:$A$124,'Consolidated Data'!A16,November!$AT$24:$AT$124)</f>
        <v>0</v>
      </c>
      <c r="AH16" s="130">
        <f>SUMIF(November!$A$24:$A$124,'Consolidated Data'!A16,November!$AU$24:$AU$124)</f>
        <v>0</v>
      </c>
      <c r="AI16" s="130">
        <f>SUMIF(December!$A$24:$A$124,'Consolidated Data'!A16,December!$AS$24:$AS$124)</f>
        <v>2</v>
      </c>
      <c r="AJ16" s="130">
        <f>SUMIF(December!$A$24:$A$124,'Consolidated Data'!A16,December!$AT$24:$AT$124)</f>
        <v>0</v>
      </c>
      <c r="AK16" s="130">
        <f>SUMIF(December!$A$24:$A$124,'Consolidated Data'!A16,December!$AU$24:$AU$124)</f>
        <v>0</v>
      </c>
      <c r="AL16" s="129">
        <f t="shared" si="0"/>
        <v>14</v>
      </c>
      <c r="AM16">
        <f t="shared" si="1"/>
        <v>4.5</v>
      </c>
    </row>
    <row r="17" spans="1:39" ht="16" x14ac:dyDescent="0.2">
      <c r="A17" s="122" t="str">
        <f>'Validation List'!A16</f>
        <v>Kevin Subijano</v>
      </c>
      <c r="B17" s="130">
        <f>SUMIF(January!$A$24:$A$42,'Consolidated Data'!A17,January!$AO$24:$AO$42)</f>
        <v>0</v>
      </c>
      <c r="C17" s="130">
        <f>SUMIF(January!$A$24:$A$42,'Consolidated Data'!A17,January!$AP$24:$AP$42)</f>
        <v>0</v>
      </c>
      <c r="D17" s="130">
        <f>SUMIF(January!$A$24:$A$42,'Consolidated Data'!A17,January!$AQ$24:$AQ$42)</f>
        <v>0</v>
      </c>
      <c r="E17" s="130">
        <f>SUMIF(February!$A$24:$A$69,'Consolidated Data'!A17,February!$AM$24:$AM$69)</f>
        <v>0</v>
      </c>
      <c r="F17" s="130">
        <f>SUMIF(February!$A$24:$A$69,'Consolidated Data'!A17,February!$AN$24:$AN$69)</f>
        <v>0</v>
      </c>
      <c r="G17" s="130">
        <f>SUMIF(February!$A$24:$A$69,'Consolidated Data'!A17,February!$AO$24:$AO$69)</f>
        <v>0</v>
      </c>
      <c r="H17" s="130">
        <f>SUMIF(March!$A$24:$A$78,'Consolidated Data'!A17,March!$AP$24:$AP$78)</f>
        <v>0</v>
      </c>
      <c r="I17" s="130">
        <f>SUMIF(March!$A$24:$A$78,'Consolidated Data'!A17,March!$AQ$24:$AQ$78)</f>
        <v>0</v>
      </c>
      <c r="J17" s="130">
        <f>SUMIF(March!$A$24:$A$78,'Consolidated Data'!A17,March!$AR$24:$AR$78)</f>
        <v>0</v>
      </c>
      <c r="K17" s="130">
        <f>SUMIF(April!$A$24:$A$150,'Consolidated Data'!A17,April!$AS$24:$AS$150)</f>
        <v>0</v>
      </c>
      <c r="L17" s="130">
        <f>SUMIF(April!$A$24:$A$150,'Consolidated Data'!A17,April!$AT$24:$AT$150)</f>
        <v>0</v>
      </c>
      <c r="M17" s="130">
        <f>SUMIF(April!$A$24:$A$150,'Consolidated Data'!A17,April!$AU$24:$AU$150)</f>
        <v>0</v>
      </c>
      <c r="N17" s="130">
        <f>SUMIF(May!$A$25:$A$149,'Consolidated Data'!A17,May!$AS$25:$AS$149)</f>
        <v>8</v>
      </c>
      <c r="O17" s="130">
        <f>SUMIF(May!$A$25:$A$149,'Consolidated Data'!A17,May!$AT$25:$AT$149)</f>
        <v>4</v>
      </c>
      <c r="P17" s="130">
        <f>SUMIF(May!$A$25:$A$149,'Consolidated Data'!A17,May!$AU$25:$AU$149)</f>
        <v>0</v>
      </c>
      <c r="Q17" s="130">
        <f>SUMIF(June!$A$24:$A$142,'Consolidated Data'!A17,June!$AS$24:$AS$142)</f>
        <v>0</v>
      </c>
      <c r="R17" s="130">
        <f>SUMIF(June!$A$24:$A$142,'Consolidated Data'!A17,June!$AT$24:$AT$142)</f>
        <v>1</v>
      </c>
      <c r="S17" s="130">
        <f>SUMIF(June!$A$24:$A$142,'Consolidated Data'!A17,June!$AU$24:$AU$142)</f>
        <v>2.75</v>
      </c>
      <c r="T17" s="130">
        <f>SUMIF(July!$A$24:$A$139,'Consolidated Data'!A17,July!$AS$24:$AS$139)</f>
        <v>0</v>
      </c>
      <c r="U17" s="130">
        <f>SUMIF(July!$A$24:$A$139,'Consolidated Data'!A17,July!$AT$24:$AT$139)</f>
        <v>3</v>
      </c>
      <c r="V17" s="130">
        <f>SUMIF(July!$A$24:$A$139,'Consolidated Data'!A17,July!$AU$24:$AU$139)</f>
        <v>0</v>
      </c>
      <c r="W17" s="130">
        <f>SUMIF(August!$A$24:$A$136,'Consolidated Data'!A17,August!$AS$24:$AS$136)</f>
        <v>0</v>
      </c>
      <c r="X17" s="130">
        <f>SUMIF(August!$A$24:$A$136,'Consolidated Data'!A17,August!$AT$24:$AT$136)</f>
        <v>0</v>
      </c>
      <c r="Y17" s="130">
        <f>SUMIF(August!$A$24:$A$136,'Consolidated Data'!A17,August!$AU$24:$AU$136)</f>
        <v>0</v>
      </c>
      <c r="Z17" s="130">
        <f>SUMIF(September!$A$24:$A$129,'Consolidated Data'!A17,September!$AR$24:$AR$129)</f>
        <v>0</v>
      </c>
      <c r="AA17" s="130">
        <f>SUMIF(September!$A$24:$A$129,'Consolidated Data'!A17,September!$AS$24:$AS$129)</f>
        <v>0</v>
      </c>
      <c r="AB17" s="130">
        <f>SUMIF(September!$A$24:$A$129,'Consolidated Data'!A17,September!$AT$24:$AT$129)</f>
        <v>0</v>
      </c>
      <c r="AC17" s="130">
        <f>SUMIF(October!$A$24:$A$127,'Consolidated Data'!A17,October!$AS$24:$AS$127)</f>
        <v>1</v>
      </c>
      <c r="AD17" s="130">
        <f>SUMIF(October!$A$24:$A$127,'Consolidated Data'!A17,October!$AT$24:$AT$127)</f>
        <v>0</v>
      </c>
      <c r="AE17" s="130">
        <f>SUMIF(October!$A$24:$A$127,'Consolidated Data'!A17,October!$AU$24:$AU$127)</f>
        <v>0</v>
      </c>
      <c r="AF17" s="130">
        <f>SUMIF(November!$A$24:$A$124,'Consolidated Data'!A17,November!$AS$24:$AS$124)</f>
        <v>0</v>
      </c>
      <c r="AG17" s="130">
        <f>SUMIF(November!$A$24:$A$124,'Consolidated Data'!A17,November!$AT$24:$AT$124)</f>
        <v>0</v>
      </c>
      <c r="AH17" s="130">
        <f>SUMIF(November!$A$24:$A$124,'Consolidated Data'!A17,November!$AU$24:$AU$124)</f>
        <v>0</v>
      </c>
      <c r="AI17" s="130">
        <f>SUMIF(December!$A$24:$A$124,'Consolidated Data'!A17,December!$AS$24:$AS$124)</f>
        <v>3</v>
      </c>
      <c r="AJ17" s="130">
        <f>SUMIF(December!$A$24:$A$124,'Consolidated Data'!A17,December!$AT$24:$AT$124)</f>
        <v>0</v>
      </c>
      <c r="AK17" s="130">
        <f>SUMIF(December!$A$24:$A$124,'Consolidated Data'!A17,December!$AU$24:$AU$124)</f>
        <v>0</v>
      </c>
      <c r="AL17" s="129">
        <f t="shared" si="0"/>
        <v>20</v>
      </c>
      <c r="AM17">
        <f t="shared" si="1"/>
        <v>2.75</v>
      </c>
    </row>
    <row r="18" spans="1:39" ht="16" x14ac:dyDescent="0.2">
      <c r="A18" s="122" t="str">
        <f>'Validation List'!A17</f>
        <v>Kiana Allen</v>
      </c>
      <c r="B18" s="130">
        <f>SUMIF(January!$A$24:$A$42,'Consolidated Data'!A18,January!$AO$24:$AO$42)</f>
        <v>0</v>
      </c>
      <c r="C18" s="130">
        <f>SUMIF(January!$A$24:$A$42,'Consolidated Data'!A18,January!$AP$24:$AP$42)</f>
        <v>1</v>
      </c>
      <c r="D18" s="130">
        <f>SUMIF(January!$A$24:$A$42,'Consolidated Data'!A18,January!$AQ$24:$AQ$42)</f>
        <v>6.5</v>
      </c>
      <c r="E18" s="130">
        <f>SUMIF(February!$A$24:$A$69,'Consolidated Data'!A18,February!$AM$24:$AM$69)</f>
        <v>0</v>
      </c>
      <c r="F18" s="130">
        <f>SUMIF(February!$A$24:$A$69,'Consolidated Data'!A18,February!$AN$24:$AN$69)</f>
        <v>0</v>
      </c>
      <c r="G18" s="130">
        <f>SUMIF(February!$A$24:$A$69,'Consolidated Data'!A18,February!$AO$24:$AO$69)</f>
        <v>0</v>
      </c>
      <c r="H18" s="130">
        <f>SUMIF(March!$A$24:$A$78,'Consolidated Data'!A18,March!$AP$24:$AP$78)</f>
        <v>1</v>
      </c>
      <c r="I18" s="130">
        <f>SUMIF(March!$A$24:$A$78,'Consolidated Data'!A18,March!$AQ$24:$AQ$78)</f>
        <v>0</v>
      </c>
      <c r="J18" s="130">
        <f>SUMIF(March!$A$24:$A$78,'Consolidated Data'!A18,March!$AR$24:$AR$78)</f>
        <v>0</v>
      </c>
      <c r="K18" s="130">
        <f>SUMIF(April!$A$24:$A$150,'Consolidated Data'!A18,April!$AS$24:$AS$150)</f>
        <v>2</v>
      </c>
      <c r="L18" s="130">
        <f>SUMIF(April!$A$24:$A$150,'Consolidated Data'!A18,April!$AT$24:$AT$150)</f>
        <v>1</v>
      </c>
      <c r="M18" s="130">
        <f>SUMIF(April!$A$24:$A$150,'Consolidated Data'!A18,April!$AU$24:$AU$150)</f>
        <v>0</v>
      </c>
      <c r="N18" s="130">
        <f>SUMIF(May!$A$25:$A$149,'Consolidated Data'!A18,May!$AS$25:$AS$149)</f>
        <v>0</v>
      </c>
      <c r="O18" s="130">
        <f>SUMIF(May!$A$25:$A$149,'Consolidated Data'!A18,May!$AT$25:$AT$149)</f>
        <v>3</v>
      </c>
      <c r="P18" s="130">
        <f>SUMIF(May!$A$25:$A$149,'Consolidated Data'!A18,May!$AU$25:$AU$149)</f>
        <v>0</v>
      </c>
      <c r="Q18" s="130">
        <f>SUMIF(June!$A$24:$A$142,'Consolidated Data'!A18,June!$AS$24:$AS$142)</f>
        <v>1</v>
      </c>
      <c r="R18" s="130">
        <f>SUMIF(June!$A$24:$A$142,'Consolidated Data'!A18,June!$AT$24:$AT$142)</f>
        <v>0</v>
      </c>
      <c r="S18" s="130">
        <f>SUMIF(June!$A$24:$A$142,'Consolidated Data'!A18,June!$AU$24:$AU$142)</f>
        <v>0</v>
      </c>
      <c r="T18" s="130">
        <f>SUMIF(July!$A$24:$A$139,'Consolidated Data'!A18,July!$AS$24:$AS$139)</f>
        <v>0</v>
      </c>
      <c r="U18" s="130">
        <f>SUMIF(July!$A$24:$A$139,'Consolidated Data'!A18,July!$AT$24:$AT$139)</f>
        <v>3</v>
      </c>
      <c r="V18" s="130">
        <f>SUMIF(July!$A$24:$A$139,'Consolidated Data'!A18,July!$AU$24:$AU$139)</f>
        <v>0</v>
      </c>
      <c r="W18" s="130">
        <f>SUMIF(August!$A$24:$A$136,'Consolidated Data'!A18,August!$AS$24:$AS$136)</f>
        <v>0</v>
      </c>
      <c r="X18" s="130">
        <f>SUMIF(August!$A$24:$A$136,'Consolidated Data'!A18,August!$AT$24:$AT$136)</f>
        <v>0</v>
      </c>
      <c r="Y18" s="130">
        <f>SUMIF(August!$A$24:$A$136,'Consolidated Data'!A18,August!$AU$24:$AU$136)</f>
        <v>2</v>
      </c>
      <c r="Z18" s="130">
        <f>SUMIF(September!$A$24:$A$129,'Consolidated Data'!A18,September!$AR$24:$AR$129)</f>
        <v>0</v>
      </c>
      <c r="AA18" s="130">
        <f>SUMIF(September!$A$24:$A$129,'Consolidated Data'!A18,September!$AS$24:$AS$129)</f>
        <v>0</v>
      </c>
      <c r="AB18" s="130">
        <f>SUMIF(September!$A$24:$A$129,'Consolidated Data'!A18,September!$AT$24:$AT$129)</f>
        <v>0</v>
      </c>
      <c r="AC18" s="130">
        <f>SUMIF(October!$A$24:$A$127,'Consolidated Data'!A18,October!$AS$24:$AS$127)</f>
        <v>0</v>
      </c>
      <c r="AD18" s="130">
        <f>SUMIF(October!$A$24:$A$127,'Consolidated Data'!A18,October!$AT$24:$AT$127)</f>
        <v>0</v>
      </c>
      <c r="AE18" s="130">
        <f>SUMIF(October!$A$24:$A$127,'Consolidated Data'!A18,October!$AU$24:$AU$127)</f>
        <v>4</v>
      </c>
      <c r="AF18" s="130">
        <f>SUMIF(November!$A$24:$A$124,'Consolidated Data'!A18,November!$AS$24:$AS$124)</f>
        <v>2</v>
      </c>
      <c r="AG18" s="130">
        <f>SUMIF(November!$A$24:$A$124,'Consolidated Data'!A18,November!$AT$24:$AT$124)</f>
        <v>0</v>
      </c>
      <c r="AH18" s="130">
        <f>SUMIF(November!$A$24:$A$124,'Consolidated Data'!A18,November!$AU$24:$AU$124)</f>
        <v>0</v>
      </c>
      <c r="AI18" s="130">
        <f>SUMIF(December!$A$24:$A$124,'Consolidated Data'!A18,December!$AS$24:$AS$124)</f>
        <v>1</v>
      </c>
      <c r="AJ18" s="130">
        <f>SUMIF(December!$A$24:$A$124,'Consolidated Data'!A18,December!$AT$24:$AT$124)</f>
        <v>0</v>
      </c>
      <c r="AK18" s="130">
        <f>SUMIF(December!$A$24:$A$124,'Consolidated Data'!A18,December!$AU$24:$AU$124)</f>
        <v>0</v>
      </c>
      <c r="AL18" s="129">
        <f t="shared" si="0"/>
        <v>15</v>
      </c>
      <c r="AM18">
        <f t="shared" si="1"/>
        <v>12.5</v>
      </c>
    </row>
    <row r="19" spans="1:39" ht="16" x14ac:dyDescent="0.2">
      <c r="A19" s="122" t="str">
        <f>'Validation List'!A18</f>
        <v>Leilani Lopez</v>
      </c>
      <c r="B19" s="130">
        <f>SUMIF(January!$A$24:$A$42,'Consolidated Data'!A19,January!$AO$24:$AO$42)</f>
        <v>0</v>
      </c>
      <c r="C19" s="130">
        <f>SUMIF(January!$A$24:$A$42,'Consolidated Data'!A19,January!$AP$24:$AP$42)</f>
        <v>2</v>
      </c>
      <c r="D19" s="130">
        <f>SUMIF(January!$A$24:$A$42,'Consolidated Data'!A19,January!$AQ$24:$AQ$42)</f>
        <v>0</v>
      </c>
      <c r="E19" s="130">
        <f>SUMIF(February!$A$24:$A$69,'Consolidated Data'!A19,February!$AM$24:$AM$69)</f>
        <v>3</v>
      </c>
      <c r="F19" s="130">
        <f>SUMIF(February!$A$24:$A$69,'Consolidated Data'!A19,February!$AN$24:$AN$69)</f>
        <v>0</v>
      </c>
      <c r="G19" s="130">
        <f>SUMIF(February!$A$24:$A$69,'Consolidated Data'!A19,February!$AO$24:$AO$69)</f>
        <v>3</v>
      </c>
      <c r="H19" s="130">
        <f>SUMIF(March!$A$24:$A$78,'Consolidated Data'!A19,March!$AP$24:$AP$78)</f>
        <v>0</v>
      </c>
      <c r="I19" s="130">
        <f>SUMIF(March!$A$24:$A$78,'Consolidated Data'!A19,March!$AQ$24:$AQ$78)</f>
        <v>0</v>
      </c>
      <c r="J19" s="130">
        <f>SUMIF(March!$A$24:$A$78,'Consolidated Data'!A19,March!$AR$24:$AR$78)</f>
        <v>3</v>
      </c>
      <c r="K19" s="130">
        <f>SUMIF(April!$A$24:$A$150,'Consolidated Data'!A19,April!$AS$24:$AS$150)</f>
        <v>0</v>
      </c>
      <c r="L19" s="130">
        <f>SUMIF(April!$A$24:$A$150,'Consolidated Data'!A19,April!$AT$24:$AT$150)</f>
        <v>0</v>
      </c>
      <c r="M19" s="130">
        <f>SUMIF(April!$A$24:$A$150,'Consolidated Data'!A19,April!$AU$24:$AU$150)</f>
        <v>4</v>
      </c>
      <c r="N19" s="130">
        <f>SUMIF(May!$A$25:$A$149,'Consolidated Data'!A19,May!$AS$25:$AS$149)</f>
        <v>1</v>
      </c>
      <c r="O19" s="130">
        <f>SUMIF(May!$A$25:$A$149,'Consolidated Data'!A19,May!$AT$25:$AT$149)</f>
        <v>0</v>
      </c>
      <c r="P19" s="130">
        <f>SUMIF(May!$A$25:$A$149,'Consolidated Data'!A19,May!$AU$25:$AU$149)</f>
        <v>4</v>
      </c>
      <c r="Q19" s="130">
        <f>SUMIF(June!$A$24:$A$142,'Consolidated Data'!A19,June!$AS$24:$AS$142)</f>
        <v>0</v>
      </c>
      <c r="R19" s="130">
        <f>SUMIF(June!$A$24:$A$142,'Consolidated Data'!A19,June!$AT$24:$AT$142)</f>
        <v>0</v>
      </c>
      <c r="S19" s="130">
        <f>SUMIF(June!$A$24:$A$142,'Consolidated Data'!A19,June!$AU$24:$AU$142)</f>
        <v>0</v>
      </c>
      <c r="T19" s="130">
        <f>SUMIF(July!$A$24:$A$139,'Consolidated Data'!A19,July!$AS$24:$AS$139)</f>
        <v>0</v>
      </c>
      <c r="U19" s="130">
        <f>SUMIF(July!$A$24:$A$139,'Consolidated Data'!A19,July!$AT$24:$AT$139)</f>
        <v>0</v>
      </c>
      <c r="V19" s="130">
        <f>SUMIF(July!$A$24:$A$139,'Consolidated Data'!A19,July!$AU$24:$AU$139)</f>
        <v>2</v>
      </c>
      <c r="W19" s="130">
        <f>SUMIF(August!$A$24:$A$136,'Consolidated Data'!A19,August!$AS$24:$AS$136)</f>
        <v>0</v>
      </c>
      <c r="X19" s="130">
        <f>SUMIF(August!$A$24:$A$136,'Consolidated Data'!A19,August!$AT$24:$AT$136)</f>
        <v>0</v>
      </c>
      <c r="Y19" s="130">
        <f>SUMIF(August!$A$24:$A$136,'Consolidated Data'!A19,August!$AU$24:$AU$136)</f>
        <v>0</v>
      </c>
      <c r="Z19" s="130">
        <f>SUMIF(September!$A$24:$A$129,'Consolidated Data'!A19,September!$AR$24:$AR$129)</f>
        <v>0</v>
      </c>
      <c r="AA19" s="130">
        <f>SUMIF(September!$A$24:$A$129,'Consolidated Data'!A19,September!$AS$24:$AS$129)</f>
        <v>0</v>
      </c>
      <c r="AB19" s="130">
        <f>SUMIF(September!$A$24:$A$129,'Consolidated Data'!A19,September!$AT$24:$AT$129)</f>
        <v>3</v>
      </c>
      <c r="AC19" s="130">
        <f>SUMIF(October!$A$24:$A$127,'Consolidated Data'!A19,October!$AS$24:$AS$127)</f>
        <v>3</v>
      </c>
      <c r="AD19" s="130">
        <f>SUMIF(October!$A$24:$A$127,'Consolidated Data'!A19,October!$AT$24:$AT$127)</f>
        <v>0</v>
      </c>
      <c r="AE19" s="130">
        <f>SUMIF(October!$A$24:$A$127,'Consolidated Data'!A19,October!$AU$24:$AU$127)</f>
        <v>0</v>
      </c>
      <c r="AF19" s="130">
        <f>SUMIF(November!$A$24:$A$124,'Consolidated Data'!A19,November!$AS$24:$AS$124)</f>
        <v>0</v>
      </c>
      <c r="AG19" s="130">
        <f>SUMIF(November!$A$24:$A$124,'Consolidated Data'!A19,November!$AT$24:$AT$124)</f>
        <v>0</v>
      </c>
      <c r="AH19" s="130">
        <f>SUMIF(November!$A$24:$A$124,'Consolidated Data'!A19,November!$AU$24:$AU$124)</f>
        <v>0</v>
      </c>
      <c r="AI19" s="130">
        <f>SUMIF(December!$A$24:$A$124,'Consolidated Data'!A19,December!$AS$24:$AS$124)</f>
        <v>0</v>
      </c>
      <c r="AJ19" s="130">
        <f>SUMIF(December!$A$24:$A$124,'Consolidated Data'!A19,December!$AT$24:$AT$124)</f>
        <v>0</v>
      </c>
      <c r="AK19" s="130">
        <f>SUMIF(December!$A$24:$A$124,'Consolidated Data'!A19,December!$AU$24:$AU$124)</f>
        <v>0</v>
      </c>
      <c r="AL19" s="129">
        <f t="shared" si="0"/>
        <v>9</v>
      </c>
      <c r="AM19">
        <f t="shared" si="1"/>
        <v>19</v>
      </c>
    </row>
    <row r="20" spans="1:39" ht="16" x14ac:dyDescent="0.2">
      <c r="A20" s="122" t="str">
        <f>'Validation List'!A19</f>
        <v>Lesly Arellano</v>
      </c>
      <c r="B20" s="130">
        <f>SUMIF(January!$A$24:$A$42,'Consolidated Data'!A20,January!$AO$24:$AO$42)</f>
        <v>0</v>
      </c>
      <c r="C20" s="130">
        <f>SUMIF(January!$A$24:$A$42,'Consolidated Data'!A20,January!$AP$24:$AP$42)</f>
        <v>0</v>
      </c>
      <c r="D20" s="130">
        <f>SUMIF(January!$A$24:$A$42,'Consolidated Data'!A20,January!$AQ$24:$AQ$42)</f>
        <v>0</v>
      </c>
      <c r="E20" s="130">
        <f>SUMIF(February!$A$24:$A$69,'Consolidated Data'!A20,February!$AM$24:$AM$69)</f>
        <v>0</v>
      </c>
      <c r="F20" s="130">
        <f>SUMIF(February!$A$24:$A$69,'Consolidated Data'!A20,February!$AN$24:$AN$69)</f>
        <v>0</v>
      </c>
      <c r="G20" s="130">
        <f>SUMIF(February!$A$24:$A$69,'Consolidated Data'!A20,February!$AO$24:$AO$69)</f>
        <v>0</v>
      </c>
      <c r="H20" s="130">
        <f>SUMIF(March!$A$24:$A$78,'Consolidated Data'!A20,March!$AP$24:$AP$78)</f>
        <v>0</v>
      </c>
      <c r="I20" s="130">
        <f>SUMIF(March!$A$24:$A$78,'Consolidated Data'!A20,March!$AQ$24:$AQ$78)</f>
        <v>0</v>
      </c>
      <c r="J20" s="130">
        <f>SUMIF(March!$A$24:$A$78,'Consolidated Data'!A20,March!$AR$24:$AR$78)</f>
        <v>0</v>
      </c>
      <c r="K20" s="130">
        <f>SUMIF(April!$A$24:$A$150,'Consolidated Data'!A20,April!$AS$24:$AS$150)</f>
        <v>0</v>
      </c>
      <c r="L20" s="130">
        <f>SUMIF(April!$A$24:$A$150,'Consolidated Data'!A20,April!$AT$24:$AT$150)</f>
        <v>0</v>
      </c>
      <c r="M20" s="130">
        <f>SUMIF(April!$A$24:$A$150,'Consolidated Data'!A20,April!$AU$24:$AU$150)</f>
        <v>2</v>
      </c>
      <c r="N20" s="130">
        <f>SUMIF(May!$A$25:$A$149,'Consolidated Data'!A20,May!$AS$25:$AS$149)</f>
        <v>0</v>
      </c>
      <c r="O20" s="130">
        <f>SUMIF(May!$A$25:$A$149,'Consolidated Data'!A20,May!$AT$25:$AT$149)</f>
        <v>0</v>
      </c>
      <c r="P20" s="130">
        <f>SUMIF(May!$A$25:$A$149,'Consolidated Data'!A20,May!$AU$25:$AU$149)</f>
        <v>2.5</v>
      </c>
      <c r="Q20" s="130">
        <f>SUMIF(June!$A$24:$A$142,'Consolidated Data'!A20,June!$AS$24:$AS$142)</f>
        <v>1</v>
      </c>
      <c r="R20" s="130">
        <f>SUMIF(June!$A$24:$A$142,'Consolidated Data'!A20,June!$AT$24:$AT$142)</f>
        <v>0</v>
      </c>
      <c r="S20" s="130">
        <f>SUMIF(June!$A$24:$A$142,'Consolidated Data'!A20,June!$AU$24:$AU$142)</f>
        <v>0.25</v>
      </c>
      <c r="T20" s="130">
        <f>SUMIF(July!$A$24:$A$139,'Consolidated Data'!A20,July!$AS$24:$AS$139)</f>
        <v>1</v>
      </c>
      <c r="U20" s="130">
        <f>SUMIF(July!$A$24:$A$139,'Consolidated Data'!A20,July!$AT$24:$AT$139)</f>
        <v>1</v>
      </c>
      <c r="V20" s="130">
        <f>SUMIF(July!$A$24:$A$139,'Consolidated Data'!A20,July!$AU$24:$AU$139)</f>
        <v>0</v>
      </c>
      <c r="W20" s="130">
        <f>SUMIF(August!$A$24:$A$136,'Consolidated Data'!A20,August!$AS$24:$AS$136)</f>
        <v>1</v>
      </c>
      <c r="X20" s="130">
        <f>SUMIF(August!$A$24:$A$136,'Consolidated Data'!A20,August!$AT$24:$AT$136)</f>
        <v>2</v>
      </c>
      <c r="Y20" s="130">
        <f>SUMIF(August!$A$24:$A$136,'Consolidated Data'!A20,August!$AU$24:$AU$136)</f>
        <v>0</v>
      </c>
      <c r="Z20" s="130">
        <f>SUMIF(September!$A$24:$A$129,'Consolidated Data'!A20,September!$AR$24:$AR$129)</f>
        <v>0</v>
      </c>
      <c r="AA20" s="130">
        <f>SUMIF(September!$A$24:$A$129,'Consolidated Data'!A20,September!$AS$24:$AS$129)</f>
        <v>1</v>
      </c>
      <c r="AB20" s="130">
        <f>SUMIF(September!$A$24:$A$129,'Consolidated Data'!A20,September!$AT$24:$AT$129)</f>
        <v>8.5</v>
      </c>
      <c r="AC20" s="130">
        <f>SUMIF(October!$A$24:$A$127,'Consolidated Data'!A20,October!$AS$24:$AS$127)</f>
        <v>0</v>
      </c>
      <c r="AD20" s="130">
        <f>SUMIF(October!$A$24:$A$127,'Consolidated Data'!A20,October!$AT$24:$AT$127)</f>
        <v>0</v>
      </c>
      <c r="AE20" s="130">
        <f>SUMIF(October!$A$24:$A$127,'Consolidated Data'!A20,October!$AU$24:$AU$127)</f>
        <v>1</v>
      </c>
      <c r="AF20" s="130">
        <f>SUMIF(November!$A$24:$A$124,'Consolidated Data'!A20,November!$AS$24:$AS$124)</f>
        <v>0</v>
      </c>
      <c r="AG20" s="130">
        <f>SUMIF(November!$A$24:$A$124,'Consolidated Data'!A20,November!$AT$24:$AT$124)</f>
        <v>0</v>
      </c>
      <c r="AH20" s="130">
        <f>SUMIF(November!$A$24:$A$124,'Consolidated Data'!A20,November!$AU$24:$AU$124)</f>
        <v>0</v>
      </c>
      <c r="AI20" s="130">
        <f>SUMIF(December!$A$24:$A$124,'Consolidated Data'!A20,December!$AS$24:$AS$124)</f>
        <v>0</v>
      </c>
      <c r="AJ20" s="130">
        <f>SUMIF(December!$A$24:$A$124,'Consolidated Data'!A20,December!$AT$24:$AT$124)</f>
        <v>0</v>
      </c>
      <c r="AK20" s="130">
        <f>SUMIF(December!$A$24:$A$124,'Consolidated Data'!A20,December!$AU$24:$AU$124)</f>
        <v>0</v>
      </c>
      <c r="AL20" s="129">
        <f t="shared" si="0"/>
        <v>7</v>
      </c>
      <c r="AM20">
        <f t="shared" si="1"/>
        <v>14.25</v>
      </c>
    </row>
    <row r="21" spans="1:39" ht="16" x14ac:dyDescent="0.2">
      <c r="A21" s="122" t="str">
        <f>'Validation List'!A20</f>
        <v>Lizaveta Verte</v>
      </c>
      <c r="B21" s="130">
        <f>SUMIF(January!$A$24:$A$42,'Consolidated Data'!A21,January!$AO$24:$AO$42)</f>
        <v>0</v>
      </c>
      <c r="C21" s="130">
        <f>SUMIF(January!$A$24:$A$42,'Consolidated Data'!A21,January!$AP$24:$AP$42)</f>
        <v>0</v>
      </c>
      <c r="D21" s="130">
        <f>SUMIF(January!$A$24:$A$42,'Consolidated Data'!A21,January!$AQ$24:$AQ$42)</f>
        <v>0</v>
      </c>
      <c r="E21" s="130">
        <f>SUMIF(February!$A$24:$A$69,'Consolidated Data'!A21,February!$AM$24:$AM$69)</f>
        <v>0</v>
      </c>
      <c r="F21" s="130">
        <f>SUMIF(February!$A$24:$A$69,'Consolidated Data'!A21,February!$AN$24:$AN$69)</f>
        <v>0</v>
      </c>
      <c r="G21" s="130">
        <f>SUMIF(February!$A$24:$A$69,'Consolidated Data'!A21,February!$AO$24:$AO$69)</f>
        <v>0</v>
      </c>
      <c r="H21" s="130">
        <f>SUMIF(March!$A$24:$A$78,'Consolidated Data'!A21,March!$AP$24:$AP$78)</f>
        <v>0</v>
      </c>
      <c r="I21" s="130">
        <f>SUMIF(March!$A$24:$A$78,'Consolidated Data'!A21,March!$AQ$24:$AQ$78)</f>
        <v>0</v>
      </c>
      <c r="J21" s="130">
        <f>SUMIF(March!$A$24:$A$78,'Consolidated Data'!A21,March!$AR$24:$AR$78)</f>
        <v>0</v>
      </c>
      <c r="K21" s="130">
        <f>SUMIF(April!$A$24:$A$150,'Consolidated Data'!A21,April!$AS$24:$AS$150)</f>
        <v>0</v>
      </c>
      <c r="L21" s="130">
        <f>SUMIF(April!$A$24:$A$150,'Consolidated Data'!A21,April!$AT$24:$AT$150)</f>
        <v>0</v>
      </c>
      <c r="M21" s="130">
        <f>SUMIF(April!$A$24:$A$150,'Consolidated Data'!A21,April!$AU$24:$AU$150)</f>
        <v>0</v>
      </c>
      <c r="N21" s="130">
        <f>SUMIF(May!$A$25:$A$149,'Consolidated Data'!A21,May!$AS$25:$AS$149)</f>
        <v>0</v>
      </c>
      <c r="O21" s="130">
        <f>SUMIF(May!$A$25:$A$149,'Consolidated Data'!A21,May!$AT$25:$AT$149)</f>
        <v>0</v>
      </c>
      <c r="P21" s="130">
        <f>SUMIF(May!$A$25:$A$149,'Consolidated Data'!A21,May!$AU$25:$AU$149)</f>
        <v>3</v>
      </c>
      <c r="Q21" s="130">
        <f>SUMIF(June!$A$24:$A$142,'Consolidated Data'!A21,June!$AS$24:$AS$142)</f>
        <v>1</v>
      </c>
      <c r="R21" s="130">
        <f>SUMIF(June!$A$24:$A$142,'Consolidated Data'!A21,June!$AT$24:$AT$142)</f>
        <v>0</v>
      </c>
      <c r="S21" s="130">
        <f>SUMIF(June!$A$24:$A$142,'Consolidated Data'!A21,June!$AU$24:$AU$142)</f>
        <v>1.5</v>
      </c>
      <c r="T21" s="130">
        <f>SUMIF(July!$A$24:$A$139,'Consolidated Data'!A21,July!$AS$24:$AS$139)</f>
        <v>1</v>
      </c>
      <c r="U21" s="130">
        <f>SUMIF(July!$A$24:$A$139,'Consolidated Data'!A21,July!$AT$24:$AT$139)</f>
        <v>0</v>
      </c>
      <c r="V21" s="130">
        <f>SUMIF(July!$A$24:$A$139,'Consolidated Data'!A21,July!$AU$24:$AU$139)</f>
        <v>0</v>
      </c>
      <c r="W21" s="130">
        <f>SUMIF(August!$A$24:$A$136,'Consolidated Data'!A21,August!$AS$24:$AS$136)</f>
        <v>0</v>
      </c>
      <c r="X21" s="130">
        <f>SUMIF(August!$A$24:$A$136,'Consolidated Data'!A21,August!$AT$24:$AT$136)</f>
        <v>0</v>
      </c>
      <c r="Y21" s="130">
        <f>SUMIF(August!$A$24:$A$136,'Consolidated Data'!A21,August!$AU$24:$AU$136)</f>
        <v>0.5</v>
      </c>
      <c r="Z21" s="130">
        <f>SUMIF(September!$A$24:$A$129,'Consolidated Data'!A21,September!$AR$24:$AR$129)</f>
        <v>0</v>
      </c>
      <c r="AA21" s="130">
        <f>SUMIF(September!$A$24:$A$129,'Consolidated Data'!A21,September!$AS$24:$AS$129)</f>
        <v>0</v>
      </c>
      <c r="AB21" s="130">
        <f>SUMIF(September!$A$24:$A$129,'Consolidated Data'!A21,September!$AT$24:$AT$129)</f>
        <v>0</v>
      </c>
      <c r="AC21" s="130">
        <f>SUMIF(October!$A$24:$A$127,'Consolidated Data'!A21,October!$AS$24:$AS$127)</f>
        <v>0</v>
      </c>
      <c r="AD21" s="130">
        <f>SUMIF(October!$A$24:$A$127,'Consolidated Data'!A21,October!$AT$24:$AT$127)</f>
        <v>0</v>
      </c>
      <c r="AE21" s="130">
        <f>SUMIF(October!$A$24:$A$127,'Consolidated Data'!A21,October!$AU$24:$AU$127)</f>
        <v>0</v>
      </c>
      <c r="AF21" s="130">
        <f>SUMIF(November!$A$24:$A$124,'Consolidated Data'!A21,November!$AS$24:$AS$124)</f>
        <v>0</v>
      </c>
      <c r="AG21" s="130">
        <f>SUMIF(November!$A$24:$A$124,'Consolidated Data'!A21,November!$AT$24:$AT$124)</f>
        <v>0</v>
      </c>
      <c r="AH21" s="130">
        <f>SUMIF(November!$A$24:$A$124,'Consolidated Data'!A21,November!$AU$24:$AU$124)</f>
        <v>0</v>
      </c>
      <c r="AI21" s="130">
        <f>SUMIF(December!$A$24:$A$124,'Consolidated Data'!A21,December!$AS$24:$AS$124)</f>
        <v>2</v>
      </c>
      <c r="AJ21" s="130">
        <f>SUMIF(December!$A$24:$A$124,'Consolidated Data'!A21,December!$AT$24:$AT$124)</f>
        <v>0</v>
      </c>
      <c r="AK21" s="130">
        <f>SUMIF(December!$A$24:$A$124,'Consolidated Data'!A21,December!$AU$24:$AU$124)</f>
        <v>0</v>
      </c>
      <c r="AL21" s="129">
        <f t="shared" si="0"/>
        <v>4</v>
      </c>
      <c r="AM21">
        <f t="shared" si="1"/>
        <v>5</v>
      </c>
    </row>
    <row r="22" spans="1:39" ht="16" x14ac:dyDescent="0.2">
      <c r="A22" s="122" t="str">
        <f>'Validation List'!A21</f>
        <v>Lucy Zheng</v>
      </c>
      <c r="B22" s="130">
        <f>SUMIF(January!$A$24:$A$42,'Consolidated Data'!A22,January!$AO$24:$AO$42)</f>
        <v>0</v>
      </c>
      <c r="C22" s="130">
        <f>SUMIF(January!$A$24:$A$42,'Consolidated Data'!A22,January!$AP$24:$AP$42)</f>
        <v>0</v>
      </c>
      <c r="D22" s="130">
        <f>SUMIF(January!$A$24:$A$42,'Consolidated Data'!A22,January!$AQ$24:$AQ$42)</f>
        <v>0</v>
      </c>
      <c r="E22" s="130">
        <f>SUMIF(February!$A$24:$A$69,'Consolidated Data'!A22,February!$AM$24:$AM$69)</f>
        <v>0</v>
      </c>
      <c r="F22" s="130">
        <f>SUMIF(February!$A$24:$A$69,'Consolidated Data'!A22,February!$AN$24:$AN$69)</f>
        <v>0</v>
      </c>
      <c r="G22" s="130">
        <f>SUMIF(February!$A$24:$A$69,'Consolidated Data'!A22,February!$AO$24:$AO$69)</f>
        <v>0</v>
      </c>
      <c r="H22" s="130">
        <f>SUMIF(March!$A$24:$A$78,'Consolidated Data'!A22,March!$AP$24:$AP$78)</f>
        <v>0</v>
      </c>
      <c r="I22" s="130">
        <f>SUMIF(March!$A$24:$A$78,'Consolidated Data'!A22,March!$AQ$24:$AQ$78)</f>
        <v>0</v>
      </c>
      <c r="J22" s="130">
        <f>SUMIF(March!$A$24:$A$78,'Consolidated Data'!A22,March!$AR$24:$AR$78)</f>
        <v>4</v>
      </c>
      <c r="K22" s="130">
        <f>SUMIF(April!$A$24:$A$150,'Consolidated Data'!A22,April!$AS$24:$AS$150)</f>
        <v>0</v>
      </c>
      <c r="L22" s="130">
        <f>SUMIF(April!$A$24:$A$150,'Consolidated Data'!A22,April!$AT$24:$AT$150)</f>
        <v>1</v>
      </c>
      <c r="M22" s="130">
        <f>SUMIF(April!$A$24:$A$150,'Consolidated Data'!A22,April!$AU$24:$AU$150)</f>
        <v>0</v>
      </c>
      <c r="N22" s="130">
        <f>SUMIF(May!$A$25:$A$149,'Consolidated Data'!A22,May!$AS$25:$AS$149)</f>
        <v>0</v>
      </c>
      <c r="O22" s="130">
        <f>SUMIF(May!$A$25:$A$149,'Consolidated Data'!A22,May!$AT$25:$AT$149)</f>
        <v>2</v>
      </c>
      <c r="P22" s="130">
        <f>SUMIF(May!$A$25:$A$149,'Consolidated Data'!A22,May!$AU$25:$AU$149)</f>
        <v>1.5</v>
      </c>
      <c r="Q22" s="130">
        <f>SUMIF(June!$A$24:$A$142,'Consolidated Data'!A22,June!$AS$24:$AS$142)</f>
        <v>0</v>
      </c>
      <c r="R22" s="130">
        <f>SUMIF(June!$A$24:$A$142,'Consolidated Data'!A22,June!$AT$24:$AT$142)</f>
        <v>0</v>
      </c>
      <c r="S22" s="130">
        <f>SUMIF(June!$A$24:$A$142,'Consolidated Data'!A22,June!$AU$24:$AU$142)</f>
        <v>4</v>
      </c>
      <c r="T22" s="130">
        <f>SUMIF(July!$A$24:$A$139,'Consolidated Data'!A22,July!$AS$24:$AS$139)</f>
        <v>2</v>
      </c>
      <c r="U22" s="130">
        <f>SUMIF(July!$A$24:$A$139,'Consolidated Data'!A22,July!$AT$24:$AT$139)</f>
        <v>0</v>
      </c>
      <c r="V22" s="130">
        <f>SUMIF(July!$A$24:$A$139,'Consolidated Data'!A22,July!$AU$24:$AU$139)</f>
        <v>0</v>
      </c>
      <c r="W22" s="130">
        <f>SUMIF(August!$A$24:$A$136,'Consolidated Data'!A22,August!$AS$24:$AS$136)</f>
        <v>2</v>
      </c>
      <c r="X22" s="130">
        <f>SUMIF(August!$A$24:$A$136,'Consolidated Data'!A22,August!$AT$24:$AT$136)</f>
        <v>0</v>
      </c>
      <c r="Y22" s="130">
        <f>SUMIF(August!$A$24:$A$136,'Consolidated Data'!A22,August!$AU$24:$AU$136)</f>
        <v>0</v>
      </c>
      <c r="Z22" s="130">
        <f>SUMIF(September!$A$24:$A$129,'Consolidated Data'!A22,September!$AR$24:$AR$129)</f>
        <v>0</v>
      </c>
      <c r="AA22" s="130">
        <f>SUMIF(September!$A$24:$A$129,'Consolidated Data'!A22,September!$AS$24:$AS$129)</f>
        <v>0</v>
      </c>
      <c r="AB22" s="130">
        <f>SUMIF(September!$A$24:$A$129,'Consolidated Data'!A22,September!$AT$24:$AT$129)</f>
        <v>3</v>
      </c>
      <c r="AC22" s="130">
        <f>SUMIF(October!$A$24:$A$127,'Consolidated Data'!A22,October!$AS$24:$AS$127)</f>
        <v>0</v>
      </c>
      <c r="AD22" s="130">
        <f>SUMIF(October!$A$24:$A$127,'Consolidated Data'!A22,October!$AT$24:$AT$127)</f>
        <v>0</v>
      </c>
      <c r="AE22" s="130">
        <f>SUMIF(October!$A$24:$A$127,'Consolidated Data'!A22,October!$AU$24:$AU$127)</f>
        <v>0</v>
      </c>
      <c r="AF22" s="130">
        <f>SUMIF(November!$A$24:$A$124,'Consolidated Data'!A22,November!$AS$24:$AS$124)</f>
        <v>5</v>
      </c>
      <c r="AG22" s="130">
        <f>SUMIF(November!$A$24:$A$124,'Consolidated Data'!A22,November!$AT$24:$AT$124)</f>
        <v>0</v>
      </c>
      <c r="AH22" s="130">
        <f>SUMIF(November!$A$24:$A$124,'Consolidated Data'!A22,November!$AU$24:$AU$124)</f>
        <v>0</v>
      </c>
      <c r="AI22" s="130">
        <f>SUMIF(December!$A$24:$A$124,'Consolidated Data'!A22,December!$AS$24:$AS$124)</f>
        <v>0</v>
      </c>
      <c r="AJ22" s="130">
        <f>SUMIF(December!$A$24:$A$124,'Consolidated Data'!A22,December!$AT$24:$AT$124)</f>
        <v>0</v>
      </c>
      <c r="AK22" s="130">
        <f>SUMIF(December!$A$24:$A$124,'Consolidated Data'!A22,December!$AU$24:$AU$124)</f>
        <v>0</v>
      </c>
      <c r="AL22" s="129">
        <f t="shared" si="0"/>
        <v>12</v>
      </c>
      <c r="AM22">
        <f t="shared" si="1"/>
        <v>12.5</v>
      </c>
    </row>
    <row r="23" spans="1:39" ht="16" x14ac:dyDescent="0.2">
      <c r="A23" s="122" t="str">
        <f>'Validation List'!A22</f>
        <v>Mark Medalle</v>
      </c>
      <c r="B23" s="130">
        <f>SUMIF(January!$A$24:$A$42,'Consolidated Data'!A23,January!$AO$24:$AO$42)</f>
        <v>0</v>
      </c>
      <c r="C23" s="130">
        <f>SUMIF(January!$A$24:$A$42,'Consolidated Data'!A23,January!$AP$24:$AP$42)</f>
        <v>0</v>
      </c>
      <c r="D23" s="130">
        <f>SUMIF(January!$A$24:$A$42,'Consolidated Data'!A23,January!$AQ$24:$AQ$42)</f>
        <v>0</v>
      </c>
      <c r="E23" s="130">
        <f>SUMIF(February!$A$24:$A$69,'Consolidated Data'!A23,February!$AM$24:$AM$69)</f>
        <v>0</v>
      </c>
      <c r="F23" s="130">
        <f>SUMIF(February!$A$24:$A$69,'Consolidated Data'!A23,February!$AN$24:$AN$69)</f>
        <v>0</v>
      </c>
      <c r="G23" s="130">
        <f>SUMIF(February!$A$24:$A$69,'Consolidated Data'!A23,February!$AO$24:$AO$69)</f>
        <v>0.5</v>
      </c>
      <c r="H23" s="130">
        <f>SUMIF(March!$A$24:$A$78,'Consolidated Data'!A23,March!$AP$24:$AP$78)</f>
        <v>0</v>
      </c>
      <c r="I23" s="130">
        <f>SUMIF(March!$A$24:$A$78,'Consolidated Data'!A23,March!$AQ$24:$AQ$78)</f>
        <v>1</v>
      </c>
      <c r="J23" s="130">
        <f>SUMIF(March!$A$24:$A$78,'Consolidated Data'!A23,March!$AR$24:$AR$78)</f>
        <v>0</v>
      </c>
      <c r="K23" s="130">
        <f>SUMIF(April!$A$24:$A$150,'Consolidated Data'!A23,April!$AS$24:$AS$150)</f>
        <v>4</v>
      </c>
      <c r="L23" s="130">
        <f>SUMIF(April!$A$24:$A$150,'Consolidated Data'!A23,April!$AT$24:$AT$150)</f>
        <v>2</v>
      </c>
      <c r="M23" s="130">
        <f>SUMIF(April!$A$24:$A$150,'Consolidated Data'!A23,April!$AU$24:$AU$150)</f>
        <v>5</v>
      </c>
      <c r="N23" s="130">
        <f>SUMIF(May!$A$25:$A$149,'Consolidated Data'!A23,May!$AS$25:$AS$149)</f>
        <v>0</v>
      </c>
      <c r="O23" s="130">
        <f>SUMIF(May!$A$25:$A$149,'Consolidated Data'!A23,May!$AT$25:$AT$149)</f>
        <v>1</v>
      </c>
      <c r="P23" s="130">
        <f>SUMIF(May!$A$25:$A$149,'Consolidated Data'!A23,May!$AU$25:$AU$149)</f>
        <v>4</v>
      </c>
      <c r="Q23" s="130">
        <f>SUMIF(June!$A$24:$A$142,'Consolidated Data'!A23,June!$AS$24:$AS$142)</f>
        <v>0</v>
      </c>
      <c r="R23" s="130">
        <f>SUMIF(June!$A$24:$A$142,'Consolidated Data'!A23,June!$AT$24:$AT$142)</f>
        <v>0</v>
      </c>
      <c r="S23" s="130">
        <f>SUMIF(June!$A$24:$A$142,'Consolidated Data'!A23,June!$AU$24:$AU$142)</f>
        <v>0</v>
      </c>
      <c r="T23" s="130">
        <f>SUMIF(July!$A$24:$A$139,'Consolidated Data'!A23,July!$AS$24:$AS$139)</f>
        <v>0</v>
      </c>
      <c r="U23" s="130">
        <f>SUMIF(July!$A$24:$A$139,'Consolidated Data'!A23,July!$AT$24:$AT$139)</f>
        <v>1</v>
      </c>
      <c r="V23" s="130">
        <f>SUMIF(July!$A$24:$A$139,'Consolidated Data'!A23,July!$AU$24:$AU$139)</f>
        <v>1.5</v>
      </c>
      <c r="W23" s="130">
        <f>SUMIF(August!$A$24:$A$136,'Consolidated Data'!A23,August!$AS$24:$AS$136)</f>
        <v>5</v>
      </c>
      <c r="X23" s="130">
        <f>SUMIF(August!$A$24:$A$136,'Consolidated Data'!A23,August!$AT$24:$AT$136)</f>
        <v>1</v>
      </c>
      <c r="Y23" s="130">
        <f>SUMIF(August!$A$24:$A$136,'Consolidated Data'!A23,August!$AU$24:$AU$136)</f>
        <v>0</v>
      </c>
      <c r="Z23" s="130">
        <f>SUMIF(September!$A$24:$A$129,'Consolidated Data'!A23,September!$AR$24:$AR$129)</f>
        <v>0</v>
      </c>
      <c r="AA23" s="130">
        <f>SUMIF(September!$A$24:$A$129,'Consolidated Data'!A23,September!$AS$24:$AS$129)</f>
        <v>0</v>
      </c>
      <c r="AB23" s="130">
        <f>SUMIF(September!$A$24:$A$129,'Consolidated Data'!A23,September!$AT$24:$AT$129)</f>
        <v>0</v>
      </c>
      <c r="AC23" s="130">
        <f>SUMIF(October!$A$24:$A$127,'Consolidated Data'!A23,October!$AS$24:$AS$127)</f>
        <v>5</v>
      </c>
      <c r="AD23" s="130">
        <f>SUMIF(October!$A$24:$A$127,'Consolidated Data'!A23,October!$AT$24:$AT$127)</f>
        <v>0</v>
      </c>
      <c r="AE23" s="130">
        <f>SUMIF(October!$A$24:$A$127,'Consolidated Data'!A23,October!$AU$24:$AU$127)</f>
        <v>0</v>
      </c>
      <c r="AF23" s="130">
        <f>SUMIF(November!$A$24:$A$124,'Consolidated Data'!A23,November!$AS$24:$AS$124)</f>
        <v>0</v>
      </c>
      <c r="AG23" s="130">
        <f>SUMIF(November!$A$24:$A$124,'Consolidated Data'!A23,November!$AT$24:$AT$124)</f>
        <v>0</v>
      </c>
      <c r="AH23" s="130">
        <f>SUMIF(November!$A$24:$A$124,'Consolidated Data'!A23,November!$AU$24:$AU$124)</f>
        <v>0</v>
      </c>
      <c r="AI23" s="130">
        <f>SUMIF(December!$A$24:$A$124,'Consolidated Data'!A23,December!$AS$24:$AS$124)</f>
        <v>0</v>
      </c>
      <c r="AJ23" s="130">
        <f>SUMIF(December!$A$24:$A$124,'Consolidated Data'!A23,December!$AT$24:$AT$124)</f>
        <v>0</v>
      </c>
      <c r="AK23" s="130">
        <f>SUMIF(December!$A$24:$A$124,'Consolidated Data'!A23,December!$AU$24:$AU$124)</f>
        <v>0</v>
      </c>
      <c r="AL23" s="129">
        <f t="shared" si="0"/>
        <v>20</v>
      </c>
      <c r="AM23">
        <f t="shared" si="1"/>
        <v>11</v>
      </c>
    </row>
    <row r="24" spans="1:39" ht="16" x14ac:dyDescent="0.2">
      <c r="A24" s="122" t="str">
        <f>'Validation List'!A23</f>
        <v>Monique Maldonado</v>
      </c>
      <c r="B24" s="130">
        <f>SUMIF(January!$A$24:$A$42,'Consolidated Data'!A24,January!$AO$24:$AO$42)</f>
        <v>0</v>
      </c>
      <c r="C24" s="130">
        <f>SUMIF(January!$A$24:$A$42,'Consolidated Data'!A24,January!$AP$24:$AP$42)</f>
        <v>0</v>
      </c>
      <c r="D24" s="130">
        <f>SUMIF(January!$A$24:$A$42,'Consolidated Data'!A24,January!$AQ$24:$AQ$42)</f>
        <v>0</v>
      </c>
      <c r="E24" s="130">
        <f>SUMIF(February!$A$24:$A$69,'Consolidated Data'!A24,February!$AM$24:$AM$69)</f>
        <v>0</v>
      </c>
      <c r="F24" s="130">
        <f>SUMIF(February!$A$24:$A$69,'Consolidated Data'!A24,February!$AN$24:$AN$69)</f>
        <v>0</v>
      </c>
      <c r="G24" s="130">
        <f>SUMIF(February!$A$24:$A$69,'Consolidated Data'!A24,February!$AO$24:$AO$69)</f>
        <v>0</v>
      </c>
      <c r="H24" s="130">
        <f>SUMIF(March!$A$24:$A$78,'Consolidated Data'!A24,March!$AP$24:$AP$78)</f>
        <v>0</v>
      </c>
      <c r="I24" s="130">
        <f>SUMIF(March!$A$24:$A$78,'Consolidated Data'!A24,March!$AQ$24:$AQ$78)</f>
        <v>1</v>
      </c>
      <c r="J24" s="130">
        <f>SUMIF(March!$A$24:$A$78,'Consolidated Data'!A24,March!$AR$24:$AR$78)</f>
        <v>6</v>
      </c>
      <c r="K24" s="130">
        <f>SUMIF(April!$A$24:$A$150,'Consolidated Data'!A24,April!$AS$24:$AS$150)</f>
        <v>3</v>
      </c>
      <c r="L24" s="130">
        <f>SUMIF(April!$A$24:$A$150,'Consolidated Data'!A24,April!$AT$24:$AT$150)</f>
        <v>1</v>
      </c>
      <c r="M24" s="130">
        <f>SUMIF(April!$A$24:$A$150,'Consolidated Data'!A24,April!$AU$24:$AU$150)</f>
        <v>4</v>
      </c>
      <c r="N24" s="130">
        <f>SUMIF(May!$A$25:$A$149,'Consolidated Data'!A24,May!$AS$25:$AS$149)</f>
        <v>0</v>
      </c>
      <c r="O24" s="130">
        <f>SUMIF(May!$A$25:$A$149,'Consolidated Data'!A24,May!$AT$25:$AT$149)</f>
        <v>0</v>
      </c>
      <c r="P24" s="130">
        <f>SUMIF(May!$A$25:$A$149,'Consolidated Data'!A24,May!$AU$25:$AU$149)</f>
        <v>8</v>
      </c>
      <c r="Q24" s="130">
        <f>SUMIF(June!$A$24:$A$142,'Consolidated Data'!A24,June!$AS$24:$AS$142)</f>
        <v>0</v>
      </c>
      <c r="R24" s="130">
        <f>SUMIF(June!$A$24:$A$142,'Consolidated Data'!A24,June!$AT$24:$AT$142)</f>
        <v>0</v>
      </c>
      <c r="S24" s="130">
        <f>SUMIF(June!$A$24:$A$142,'Consolidated Data'!A24,June!$AU$24:$AU$142)</f>
        <v>0</v>
      </c>
      <c r="T24" s="130">
        <f>SUMIF(July!$A$24:$A$139,'Consolidated Data'!A24,July!$AS$24:$AS$139)</f>
        <v>0</v>
      </c>
      <c r="U24" s="130">
        <f>SUMIF(July!$A$24:$A$139,'Consolidated Data'!A24,July!$AT$24:$AT$139)</f>
        <v>0</v>
      </c>
      <c r="V24" s="130">
        <f>SUMIF(July!$A$24:$A$139,'Consolidated Data'!A24,July!$AU$24:$AU$139)</f>
        <v>0</v>
      </c>
      <c r="W24" s="130">
        <f>SUMIF(August!$A$24:$A$136,'Consolidated Data'!A24,August!$AS$24:$AS$136)</f>
        <v>2</v>
      </c>
      <c r="X24" s="130">
        <f>SUMIF(August!$A$24:$A$136,'Consolidated Data'!A24,August!$AT$24:$AT$136)</f>
        <v>2</v>
      </c>
      <c r="Y24" s="130">
        <f>SUMIF(August!$A$24:$A$136,'Consolidated Data'!A24,August!$AU$24:$AU$136)</f>
        <v>1.5</v>
      </c>
      <c r="Z24" s="130">
        <f>SUMIF(September!$A$24:$A$129,'Consolidated Data'!A24,September!$AR$24:$AR$129)</f>
        <v>0</v>
      </c>
      <c r="AA24" s="130">
        <f>SUMIF(September!$A$24:$A$129,'Consolidated Data'!A24,September!$AS$24:$AS$129)</f>
        <v>0</v>
      </c>
      <c r="AB24" s="130">
        <f>SUMIF(September!$A$24:$A$129,'Consolidated Data'!A24,September!$AT$24:$AT$129)</f>
        <v>5</v>
      </c>
      <c r="AC24" s="130">
        <f>SUMIF(October!$A$24:$A$127,'Consolidated Data'!A24,October!$AS$24:$AS$127)</f>
        <v>0</v>
      </c>
      <c r="AD24" s="130">
        <f>SUMIF(October!$A$24:$A$127,'Consolidated Data'!A24,October!$AT$24:$AT$127)</f>
        <v>0</v>
      </c>
      <c r="AE24" s="130">
        <f>SUMIF(October!$A$24:$A$127,'Consolidated Data'!A24,October!$AU$24:$AU$127)</f>
        <v>0</v>
      </c>
      <c r="AF24" s="130">
        <f>SUMIF(November!$A$24:$A$124,'Consolidated Data'!A24,November!$AS$24:$AS$124)</f>
        <v>1</v>
      </c>
      <c r="AG24" s="130">
        <f>SUMIF(November!$A$24:$A$124,'Consolidated Data'!A24,November!$AT$24:$AT$124)</f>
        <v>0</v>
      </c>
      <c r="AH24" s="130">
        <f>SUMIF(November!$A$24:$A$124,'Consolidated Data'!A24,November!$AU$24:$AU$124)</f>
        <v>0</v>
      </c>
      <c r="AI24" s="130">
        <f>SUMIF(December!$A$24:$A$124,'Consolidated Data'!A24,December!$AS$24:$AS$124)</f>
        <v>0</v>
      </c>
      <c r="AJ24" s="130">
        <f>SUMIF(December!$A$24:$A$124,'Consolidated Data'!A24,December!$AT$24:$AT$124)</f>
        <v>0</v>
      </c>
      <c r="AK24" s="130">
        <f>SUMIF(December!$A$24:$A$124,'Consolidated Data'!A24,December!$AU$24:$AU$124)</f>
        <v>0</v>
      </c>
      <c r="AL24" s="129">
        <f t="shared" si="0"/>
        <v>10</v>
      </c>
      <c r="AM24">
        <f t="shared" si="1"/>
        <v>24.5</v>
      </c>
    </row>
    <row r="25" spans="1:39" ht="16" x14ac:dyDescent="0.2">
      <c r="A25" s="122" t="str">
        <f>'Validation List'!A24</f>
        <v>Rachelle Balili</v>
      </c>
      <c r="B25" s="130">
        <f>SUMIF(January!$A$24:$A$42,'Consolidated Data'!A25,January!$AO$24:$AO$42)</f>
        <v>0</v>
      </c>
      <c r="C25" s="130">
        <f>SUMIF(January!$A$24:$A$42,'Consolidated Data'!A25,January!$AP$24:$AP$42)</f>
        <v>0</v>
      </c>
      <c r="D25" s="130">
        <f>SUMIF(January!$A$24:$A$42,'Consolidated Data'!A25,January!$AQ$24:$AQ$42)</f>
        <v>0</v>
      </c>
      <c r="E25" s="130">
        <f>SUMIF(February!$A$24:$A$69,'Consolidated Data'!A25,February!$AM$24:$AM$69)</f>
        <v>0</v>
      </c>
      <c r="F25" s="130">
        <f>SUMIF(February!$A$24:$A$69,'Consolidated Data'!A25,February!$AN$24:$AN$69)</f>
        <v>0</v>
      </c>
      <c r="G25" s="130">
        <f>SUMIF(February!$A$24:$A$69,'Consolidated Data'!A25,February!$AO$24:$AO$69)</f>
        <v>0</v>
      </c>
      <c r="H25" s="130">
        <f>SUMIF(March!$A$24:$A$78,'Consolidated Data'!A25,March!$AP$24:$AP$78)</f>
        <v>0</v>
      </c>
      <c r="I25" s="130">
        <f>SUMIF(March!$A$24:$A$78,'Consolidated Data'!A25,March!$AQ$24:$AQ$78)</f>
        <v>0</v>
      </c>
      <c r="J25" s="130">
        <f>SUMIF(March!$A$24:$A$78,'Consolidated Data'!A25,March!$AR$24:$AR$78)</f>
        <v>0</v>
      </c>
      <c r="K25" s="130">
        <f>SUMIF(April!$A$24:$A$150,'Consolidated Data'!A25,April!$AS$24:$AS$150)</f>
        <v>0</v>
      </c>
      <c r="L25" s="130">
        <f>SUMIF(April!$A$24:$A$150,'Consolidated Data'!A25,April!$AT$24:$AT$150)</f>
        <v>0</v>
      </c>
      <c r="M25" s="130">
        <f>SUMIF(April!$A$24:$A$150,'Consolidated Data'!A25,April!$AU$24:$AU$150)</f>
        <v>0</v>
      </c>
      <c r="N25" s="130">
        <f>SUMIF(May!$A$25:$A$149,'Consolidated Data'!A25,May!$AS$25:$AS$149)</f>
        <v>0</v>
      </c>
      <c r="O25" s="130">
        <f>SUMIF(May!$A$25:$A$149,'Consolidated Data'!A25,May!$AT$25:$AT$149)</f>
        <v>0</v>
      </c>
      <c r="P25" s="130">
        <f>SUMIF(May!$A$25:$A$149,'Consolidated Data'!A25,May!$AU$25:$AU$149)</f>
        <v>0</v>
      </c>
      <c r="Q25" s="130">
        <f>SUMIF(June!$A$24:$A$142,'Consolidated Data'!A25,June!$AS$24:$AS$142)</f>
        <v>0</v>
      </c>
      <c r="R25" s="130">
        <f>SUMIF(June!$A$24:$A$142,'Consolidated Data'!A25,June!$AT$24:$AT$142)</f>
        <v>0</v>
      </c>
      <c r="S25" s="130">
        <f>SUMIF(June!$A$24:$A$142,'Consolidated Data'!A25,June!$AU$24:$AU$142)</f>
        <v>0</v>
      </c>
      <c r="T25" s="130">
        <f>SUMIF(July!$A$24:$A$139,'Consolidated Data'!A25,July!$AS$24:$AS$139)</f>
        <v>0</v>
      </c>
      <c r="U25" s="130">
        <f>SUMIF(July!$A$24:$A$139,'Consolidated Data'!A25,July!$AT$24:$AT$139)</f>
        <v>0</v>
      </c>
      <c r="V25" s="130">
        <f>SUMIF(July!$A$24:$A$139,'Consolidated Data'!A25,July!$AU$24:$AU$139)</f>
        <v>0</v>
      </c>
      <c r="W25" s="130">
        <f>SUMIF(August!$A$24:$A$136,'Consolidated Data'!A25,August!$AS$24:$AS$136)</f>
        <v>6</v>
      </c>
      <c r="X25" s="130">
        <f>SUMIF(August!$A$24:$A$136,'Consolidated Data'!A25,August!$AT$24:$AT$136)</f>
        <v>0</v>
      </c>
      <c r="Y25" s="130">
        <f>SUMIF(August!$A$24:$A$136,'Consolidated Data'!A25,August!$AU$24:$AU$136)</f>
        <v>0</v>
      </c>
      <c r="Z25" s="130">
        <f>SUMIF(September!$A$24:$A$129,'Consolidated Data'!A25,September!$AR$24:$AR$129)</f>
        <v>0</v>
      </c>
      <c r="AA25" s="130">
        <f>SUMIF(September!$A$24:$A$129,'Consolidated Data'!A25,September!$AS$24:$AS$129)</f>
        <v>0</v>
      </c>
      <c r="AB25" s="130">
        <f>SUMIF(September!$A$24:$A$129,'Consolidated Data'!A25,September!$AT$24:$AT$129)</f>
        <v>5</v>
      </c>
      <c r="AC25" s="130">
        <f>SUMIF(October!$A$24:$A$127,'Consolidated Data'!A25,October!$AS$24:$AS$127)</f>
        <v>0</v>
      </c>
      <c r="AD25" s="130">
        <f>SUMIF(October!$A$24:$A$127,'Consolidated Data'!A25,October!$AT$24:$AT$127)</f>
        <v>0</v>
      </c>
      <c r="AE25" s="130">
        <f>SUMIF(October!$A$24:$A$127,'Consolidated Data'!A25,October!$AU$24:$AU$127)</f>
        <v>0</v>
      </c>
      <c r="AF25" s="130">
        <f>SUMIF(November!$A$24:$A$124,'Consolidated Data'!A25,November!$AS$24:$AS$124)</f>
        <v>0</v>
      </c>
      <c r="AG25" s="130">
        <f>SUMIF(November!$A$24:$A$124,'Consolidated Data'!A25,November!$AT$24:$AT$124)</f>
        <v>0</v>
      </c>
      <c r="AH25" s="130">
        <f>SUMIF(November!$A$24:$A$124,'Consolidated Data'!A25,November!$AU$24:$AU$124)</f>
        <v>0</v>
      </c>
      <c r="AI25" s="130">
        <f>SUMIF(December!$A$24:$A$124,'Consolidated Data'!A25,December!$AS$24:$AS$124)</f>
        <v>0</v>
      </c>
      <c r="AJ25" s="130">
        <f>SUMIF(December!$A$24:$A$124,'Consolidated Data'!A25,December!$AT$24:$AT$124)</f>
        <v>0</v>
      </c>
      <c r="AK25" s="130">
        <f>SUMIF(December!$A$24:$A$124,'Consolidated Data'!A25,December!$AU$24:$AU$124)</f>
        <v>0</v>
      </c>
      <c r="AL25" s="129">
        <f t="shared" si="0"/>
        <v>6</v>
      </c>
      <c r="AM25">
        <f t="shared" si="1"/>
        <v>5</v>
      </c>
    </row>
    <row r="26" spans="1:39" ht="16" x14ac:dyDescent="0.2">
      <c r="A26" s="122" t="str">
        <f>'Validation List'!A25</f>
        <v>Roman Tapia</v>
      </c>
      <c r="B26" s="130">
        <f>SUMIF(January!$A$24:$A$42,'Consolidated Data'!A26,January!$AO$24:$AO$42)</f>
        <v>0</v>
      </c>
      <c r="C26" s="130">
        <f>SUMIF(January!$A$24:$A$42,'Consolidated Data'!A26,January!$AP$24:$AP$42)</f>
        <v>0</v>
      </c>
      <c r="D26" s="130">
        <f>SUMIF(January!$A$24:$A$42,'Consolidated Data'!A26,January!$AQ$24:$AQ$42)</f>
        <v>0</v>
      </c>
      <c r="E26" s="130">
        <f>SUMIF(February!$A$24:$A$69,'Consolidated Data'!A26,February!$AM$24:$AM$69)</f>
        <v>0</v>
      </c>
      <c r="F26" s="130">
        <f>SUMIF(February!$A$24:$A$69,'Consolidated Data'!A26,February!$AN$24:$AN$69)</f>
        <v>0</v>
      </c>
      <c r="G26" s="130">
        <f>SUMIF(February!$A$24:$A$69,'Consolidated Data'!A26,February!$AO$24:$AO$69)</f>
        <v>0</v>
      </c>
      <c r="H26" s="130">
        <f>SUMIF(March!$A$24:$A$78,'Consolidated Data'!A26,March!$AP$24:$AP$78)</f>
        <v>0</v>
      </c>
      <c r="I26" s="130">
        <f>SUMIF(March!$A$24:$A$78,'Consolidated Data'!A26,March!$AQ$24:$AQ$78)</f>
        <v>0</v>
      </c>
      <c r="J26" s="130">
        <f>SUMIF(March!$A$24:$A$78,'Consolidated Data'!A26,March!$AR$24:$AR$78)</f>
        <v>0</v>
      </c>
      <c r="K26" s="130">
        <f>SUMIF(April!$A$24:$A$150,'Consolidated Data'!A26,April!$AS$24:$AS$150)</f>
        <v>0</v>
      </c>
      <c r="L26" s="130">
        <f>SUMIF(April!$A$24:$A$150,'Consolidated Data'!A26,April!$AT$24:$AT$150)</f>
        <v>3</v>
      </c>
      <c r="M26" s="130">
        <f>SUMIF(April!$A$24:$A$150,'Consolidated Data'!A26,April!$AU$24:$AU$150)</f>
        <v>0</v>
      </c>
      <c r="N26" s="130">
        <f>SUMIF(May!$A$25:$A$149,'Consolidated Data'!A26,May!$AS$25:$AS$149)</f>
        <v>1</v>
      </c>
      <c r="O26" s="130">
        <f>SUMIF(May!$A$25:$A$149,'Consolidated Data'!A26,May!$AT$25:$AT$149)</f>
        <v>0</v>
      </c>
      <c r="P26" s="130">
        <f>SUMIF(May!$A$25:$A$149,'Consolidated Data'!A26,May!$AU$25:$AU$149)</f>
        <v>1.5</v>
      </c>
      <c r="Q26" s="130">
        <f>SUMIF(June!$A$24:$A$142,'Consolidated Data'!A26,June!$AS$24:$AS$142)</f>
        <v>4</v>
      </c>
      <c r="R26" s="130">
        <f>SUMIF(June!$A$24:$A$142,'Consolidated Data'!A26,June!$AT$24:$AT$142)</f>
        <v>1</v>
      </c>
      <c r="S26" s="130">
        <f>SUMIF(June!$A$24:$A$142,'Consolidated Data'!A26,June!$AU$24:$AU$142)</f>
        <v>7.5</v>
      </c>
      <c r="T26" s="130">
        <f>SUMIF(July!$A$24:$A$139,'Consolidated Data'!A26,July!$AS$24:$AS$139)</f>
        <v>0</v>
      </c>
      <c r="U26" s="130">
        <f>SUMIF(July!$A$24:$A$139,'Consolidated Data'!A26,July!$AT$24:$AT$139)</f>
        <v>0</v>
      </c>
      <c r="V26" s="130">
        <f>SUMIF(July!$A$24:$A$139,'Consolidated Data'!A26,July!$AU$24:$AU$139)</f>
        <v>0</v>
      </c>
      <c r="W26" s="130">
        <f>SUMIF(August!$A$24:$A$136,'Consolidated Data'!A26,August!$AS$24:$AS$136)</f>
        <v>0</v>
      </c>
      <c r="X26" s="130">
        <f>SUMIF(August!$A$24:$A$136,'Consolidated Data'!A26,August!$AT$24:$AT$136)</f>
        <v>1</v>
      </c>
      <c r="Y26" s="130">
        <f>SUMIF(August!$A$24:$A$136,'Consolidated Data'!A26,August!$AU$24:$AU$136)</f>
        <v>0</v>
      </c>
      <c r="Z26" s="130">
        <f>SUMIF(September!$A$24:$A$129,'Consolidated Data'!A26,September!$AR$24:$AR$129)</f>
        <v>0</v>
      </c>
      <c r="AA26" s="130">
        <f>SUMIF(September!$A$24:$A$129,'Consolidated Data'!A26,September!$AS$24:$AS$129)</f>
        <v>2</v>
      </c>
      <c r="AB26" s="130">
        <f>SUMIF(September!$A$24:$A$129,'Consolidated Data'!A26,September!$AT$24:$AT$129)</f>
        <v>0</v>
      </c>
      <c r="AC26" s="130">
        <f>SUMIF(October!$A$24:$A$127,'Consolidated Data'!A26,October!$AS$24:$AS$127)</f>
        <v>0</v>
      </c>
      <c r="AD26" s="130">
        <f>SUMIF(October!$A$24:$A$127,'Consolidated Data'!A26,October!$AT$24:$AT$127)</f>
        <v>0</v>
      </c>
      <c r="AE26" s="130">
        <f>SUMIF(October!$A$24:$A$127,'Consolidated Data'!A26,October!$AU$24:$AU$127)</f>
        <v>0</v>
      </c>
      <c r="AF26" s="130">
        <f>SUMIF(November!$A$24:$A$124,'Consolidated Data'!A26,November!$AS$24:$AS$124)</f>
        <v>0</v>
      </c>
      <c r="AG26" s="130">
        <f>SUMIF(November!$A$24:$A$124,'Consolidated Data'!A26,November!$AT$24:$AT$124)</f>
        <v>0</v>
      </c>
      <c r="AH26" s="130">
        <f>SUMIF(November!$A$24:$A$124,'Consolidated Data'!A26,November!$AU$24:$AU$124)</f>
        <v>0</v>
      </c>
      <c r="AI26" s="130">
        <f>SUMIF(December!$A$24:$A$124,'Consolidated Data'!A26,December!$AS$24:$AS$124)</f>
        <v>0</v>
      </c>
      <c r="AJ26" s="130">
        <f>SUMIF(December!$A$24:$A$124,'Consolidated Data'!A26,December!$AT$24:$AT$124)</f>
        <v>0</v>
      </c>
      <c r="AK26" s="130">
        <f>SUMIF(December!$A$24:$A$124,'Consolidated Data'!A26,December!$AU$24:$AU$124)</f>
        <v>0</v>
      </c>
      <c r="AL26" s="129">
        <f t="shared" si="0"/>
        <v>12</v>
      </c>
      <c r="AM26">
        <f t="shared" si="1"/>
        <v>9</v>
      </c>
    </row>
    <row r="27" spans="1:39" ht="16" x14ac:dyDescent="0.2">
      <c r="A27" s="122" t="str">
        <f>'Validation List'!A26</f>
        <v>Samantha Caravez</v>
      </c>
      <c r="B27" s="130">
        <f>SUMIF(January!$A$24:$A$42,'Consolidated Data'!A27,January!$AO$24:$AO$42)</f>
        <v>0</v>
      </c>
      <c r="C27" s="130">
        <f>SUMIF(January!$A$24:$A$42,'Consolidated Data'!A27,January!$AP$24:$AP$42)</f>
        <v>0</v>
      </c>
      <c r="D27" s="130">
        <f>SUMIF(January!$A$24:$A$42,'Consolidated Data'!A27,January!$AQ$24:$AQ$42)</f>
        <v>0</v>
      </c>
      <c r="E27" s="130">
        <f>SUMIF(February!$A$24:$A$69,'Consolidated Data'!A27,February!$AM$24:$AM$69)</f>
        <v>0</v>
      </c>
      <c r="F27" s="130">
        <f>SUMIF(February!$A$24:$A$69,'Consolidated Data'!A27,February!$AN$24:$AN$69)</f>
        <v>0</v>
      </c>
      <c r="G27" s="130">
        <f>SUMIF(February!$A$24:$A$69,'Consolidated Data'!A27,February!$AO$24:$AO$69)</f>
        <v>0</v>
      </c>
      <c r="H27" s="130">
        <f>SUMIF(March!$A$24:$A$78,'Consolidated Data'!A27,March!$AP$24:$AP$78)</f>
        <v>0</v>
      </c>
      <c r="I27" s="130">
        <f>SUMIF(March!$A$24:$A$78,'Consolidated Data'!A27,March!$AQ$24:$AQ$78)</f>
        <v>0</v>
      </c>
      <c r="J27" s="130">
        <f>SUMIF(March!$A$24:$A$78,'Consolidated Data'!A27,March!$AR$24:$AR$78)</f>
        <v>0</v>
      </c>
      <c r="K27" s="130">
        <f>SUMIF(April!$A$24:$A$150,'Consolidated Data'!A27,April!$AS$24:$AS$150)</f>
        <v>0</v>
      </c>
      <c r="L27" s="130">
        <f>SUMIF(April!$A$24:$A$150,'Consolidated Data'!A27,April!$AT$24:$AT$150)</f>
        <v>0</v>
      </c>
      <c r="M27" s="130">
        <f>SUMIF(April!$A$24:$A$150,'Consolidated Data'!A27,April!$AU$24:$AU$150)</f>
        <v>0</v>
      </c>
      <c r="N27" s="130">
        <f>SUMIF(May!$A$25:$A$149,'Consolidated Data'!A27,May!$AS$25:$AS$149)</f>
        <v>0</v>
      </c>
      <c r="O27" s="130">
        <f>SUMIF(May!$A$25:$A$149,'Consolidated Data'!A27,May!$AT$25:$AT$149)</f>
        <v>0</v>
      </c>
      <c r="P27" s="130">
        <f>SUMIF(May!$A$25:$A$149,'Consolidated Data'!A27,May!$AU$25:$AU$149)</f>
        <v>0</v>
      </c>
      <c r="Q27" s="130">
        <f>SUMIF(June!$A$24:$A$142,'Consolidated Data'!A27,June!$AS$24:$AS$142)</f>
        <v>0</v>
      </c>
      <c r="R27" s="130">
        <f>SUMIF(June!$A$24:$A$142,'Consolidated Data'!A27,June!$AT$24:$AT$142)</f>
        <v>2</v>
      </c>
      <c r="S27" s="130">
        <f>SUMIF(June!$A$24:$A$142,'Consolidated Data'!A27,June!$AU$24:$AU$142)</f>
        <v>4</v>
      </c>
      <c r="T27" s="130">
        <f>SUMIF(July!$A$24:$A$139,'Consolidated Data'!A27,July!$AS$24:$AS$139)</f>
        <v>0</v>
      </c>
      <c r="U27" s="130">
        <f>SUMIF(July!$A$24:$A$139,'Consolidated Data'!A27,July!$AT$24:$AT$139)</f>
        <v>2</v>
      </c>
      <c r="V27" s="130">
        <f>SUMIF(July!$A$24:$A$139,'Consolidated Data'!A27,July!$AU$24:$AU$139)</f>
        <v>7.5</v>
      </c>
      <c r="W27" s="130">
        <f>SUMIF(August!$A$24:$A$136,'Consolidated Data'!A27,August!$AS$24:$AS$136)</f>
        <v>0</v>
      </c>
      <c r="X27" s="130">
        <f>SUMIF(August!$A$24:$A$136,'Consolidated Data'!A27,August!$AT$24:$AT$136)</f>
        <v>1</v>
      </c>
      <c r="Y27" s="130">
        <f>SUMIF(August!$A$24:$A$136,'Consolidated Data'!A27,August!$AU$24:$AU$136)</f>
        <v>0</v>
      </c>
      <c r="Z27" s="130">
        <f>SUMIF(September!$A$24:$A$129,'Consolidated Data'!A27,September!$AR$24:$AR$129)</f>
        <v>0</v>
      </c>
      <c r="AA27" s="130">
        <f>SUMIF(September!$A$24:$A$129,'Consolidated Data'!A27,September!$AS$24:$AS$129)</f>
        <v>1</v>
      </c>
      <c r="AB27" s="130">
        <f>SUMIF(September!$A$24:$A$129,'Consolidated Data'!A27,September!$AT$24:$AT$129)</f>
        <v>0</v>
      </c>
      <c r="AC27" s="130">
        <f>SUMIF(October!$A$24:$A$127,'Consolidated Data'!A27,October!$AS$24:$AS$127)</f>
        <v>0</v>
      </c>
      <c r="AD27" s="130">
        <f>SUMIF(October!$A$24:$A$127,'Consolidated Data'!A27,October!$AT$24:$AT$127)</f>
        <v>0</v>
      </c>
      <c r="AE27" s="130">
        <f>SUMIF(October!$A$24:$A$127,'Consolidated Data'!A27,October!$AU$24:$AU$127)</f>
        <v>0</v>
      </c>
      <c r="AF27" s="130">
        <f>SUMIF(November!$A$24:$A$124,'Consolidated Data'!A27,November!$AS$24:$AS$124)</f>
        <v>0</v>
      </c>
      <c r="AG27" s="130">
        <f>SUMIF(November!$A$24:$A$124,'Consolidated Data'!A27,November!$AT$24:$AT$124)</f>
        <v>0</v>
      </c>
      <c r="AH27" s="130">
        <f>SUMIF(November!$A$24:$A$124,'Consolidated Data'!A27,November!$AU$24:$AU$124)</f>
        <v>0</v>
      </c>
      <c r="AI27" s="130">
        <f>SUMIF(December!$A$24:$A$124,'Consolidated Data'!A27,December!$AS$24:$AS$124)</f>
        <v>0</v>
      </c>
      <c r="AJ27" s="130">
        <f>SUMIF(December!$A$24:$A$124,'Consolidated Data'!A27,December!$AT$24:$AT$124)</f>
        <v>0</v>
      </c>
      <c r="AK27" s="130">
        <f>SUMIF(December!$A$24:$A$124,'Consolidated Data'!A27,December!$AU$24:$AU$124)</f>
        <v>0</v>
      </c>
      <c r="AL27" s="129">
        <f t="shared" si="0"/>
        <v>6</v>
      </c>
      <c r="AM27">
        <f t="shared" si="1"/>
        <v>11.5</v>
      </c>
    </row>
    <row r="28" spans="1:39" ht="16" x14ac:dyDescent="0.2">
      <c r="A28" s="122" t="str">
        <f>'Validation List'!A27</f>
        <v>Thu Tran</v>
      </c>
      <c r="B28" s="130">
        <f>SUMIF(January!$A$24:$A$42,'Consolidated Data'!A28,January!$AO$24:$AO$42)</f>
        <v>0</v>
      </c>
      <c r="C28" s="130">
        <f>SUMIF(January!$A$24:$A$42,'Consolidated Data'!A28,January!$AP$24:$AP$42)</f>
        <v>0</v>
      </c>
      <c r="D28" s="130">
        <f>SUMIF(January!$A$24:$A$42,'Consolidated Data'!A28,January!$AQ$24:$AQ$42)</f>
        <v>0</v>
      </c>
      <c r="E28" s="178">
        <f>SUMIF(February!$A$24:$A$69,'Consolidated Data'!A28,February!$AM$24:$AM$69)</f>
        <v>0</v>
      </c>
      <c r="F28" s="130">
        <f>SUMIF(February!$A$24:$A$69,'Consolidated Data'!A28,February!$AN$24:$AN$69)</f>
        <v>0</v>
      </c>
      <c r="G28" s="130">
        <f>SUMIF(February!$A$24:$A$69,'Consolidated Data'!A28,February!$AO$24:$AO$69)</f>
        <v>0</v>
      </c>
      <c r="H28" s="178">
        <f>SUMIF(March!$A$24:$A$78,'Consolidated Data'!A28,March!$AP$24:$AP$78)</f>
        <v>0</v>
      </c>
      <c r="I28" s="130">
        <f>SUMIF(March!$A$24:$A$78,'Consolidated Data'!A28,March!$AQ$24:$AQ$78)</f>
        <v>0</v>
      </c>
      <c r="J28" s="130">
        <f>SUMIF(March!$A$24:$A$78,'Consolidated Data'!A28,March!$AR$24:$AR$78)</f>
        <v>0</v>
      </c>
      <c r="K28" s="178">
        <f>SUMIF(April!$A$24:$A$150,'Consolidated Data'!A28,April!$AS$24:$AS$150)</f>
        <v>1</v>
      </c>
      <c r="L28" s="130">
        <f>SUMIF(April!$A$24:$A$150,'Consolidated Data'!A28,April!$AT$24:$AT$150)</f>
        <v>0</v>
      </c>
      <c r="M28" s="130">
        <f>SUMIF(April!$A$24:$A$150,'Consolidated Data'!A28,April!$AU$24:$AU$150)</f>
        <v>0</v>
      </c>
      <c r="N28" s="178">
        <f>SUMIF(May!$A$25:$A$149,'Consolidated Data'!A28,May!$AS$25:$AS$149)</f>
        <v>1</v>
      </c>
      <c r="O28" s="130">
        <f>SUMIF(May!$A$25:$A$149,'Consolidated Data'!A28,May!$AT$25:$AT$149)</f>
        <v>1</v>
      </c>
      <c r="P28" s="130">
        <f>SUMIF(May!$A$25:$A$149,'Consolidated Data'!A28,May!$AU$25:$AU$149)</f>
        <v>0</v>
      </c>
      <c r="Q28" s="178">
        <f>SUMIF(June!$A$24:$A$142,'Consolidated Data'!A28,June!$AS$24:$AS$142)</f>
        <v>1</v>
      </c>
      <c r="R28" s="130">
        <f>SUMIF(June!$A$24:$A$142,'Consolidated Data'!A28,June!$AT$24:$AT$142)</f>
        <v>0</v>
      </c>
      <c r="S28" s="130">
        <f>SUMIF(June!$A$24:$A$142,'Consolidated Data'!A28,June!$AU$24:$AU$142)</f>
        <v>1</v>
      </c>
      <c r="T28" s="178">
        <f>SUMIF(July!$A$24:$A$139,'Consolidated Data'!A28,July!$AS$24:$AS$139)</f>
        <v>2</v>
      </c>
      <c r="U28" s="130">
        <f>SUMIF(July!$A$24:$A$139,'Consolidated Data'!A28,July!$AT$24:$AT$139)</f>
        <v>0</v>
      </c>
      <c r="V28" s="130">
        <f>SUMIF(July!$A$24:$A$139,'Consolidated Data'!A28,July!$AU$24:$AU$139)</f>
        <v>0</v>
      </c>
      <c r="W28" s="178">
        <f>SUMIF(August!$A$24:$A$136,'Consolidated Data'!A28,August!$AS$24:$AS$136)</f>
        <v>0</v>
      </c>
      <c r="X28" s="130">
        <f>SUMIF(August!$A$24:$A$136,'Consolidated Data'!A28,August!$AT$24:$AT$136)</f>
        <v>1</v>
      </c>
      <c r="Y28" s="130">
        <f>SUMIF(August!$A$24:$A$136,'Consolidated Data'!A28,August!$AU$24:$AU$136)</f>
        <v>0</v>
      </c>
      <c r="Z28" s="178">
        <f>SUMIF(September!$A$24:$A$129,'Consolidated Data'!A28,September!$AR$24:$AR$129)</f>
        <v>1</v>
      </c>
      <c r="AA28" s="130">
        <f>SUMIF(September!$A$24:$A$129,'Consolidated Data'!A28,September!$AS$24:$AS$129)</f>
        <v>0</v>
      </c>
      <c r="AB28" s="130">
        <f>SUMIF(September!$A$24:$A$129,'Consolidated Data'!A28,September!$AT$24:$AT$129)</f>
        <v>5.5</v>
      </c>
      <c r="AC28" s="178">
        <f>SUMIF(October!$A$24:$A$127,'Consolidated Data'!A28,October!$AS$24:$AS$127)</f>
        <v>0</v>
      </c>
      <c r="AD28" s="130">
        <f>SUMIF(October!$A$24:$A$127,'Consolidated Data'!A28,October!$AT$24:$AT$127)</f>
        <v>1</v>
      </c>
      <c r="AE28" s="130">
        <f>SUMIF(October!$A$24:$A$127,'Consolidated Data'!A28,October!$AU$24:$AU$127)</f>
        <v>0</v>
      </c>
      <c r="AF28" s="178">
        <f>SUMIF(November!$A$24:$A$124,'Consolidated Data'!A28,November!$AS$24:$AS$124)</f>
        <v>0</v>
      </c>
      <c r="AG28" s="130">
        <f>SUMIF(November!$A$24:$A$124,'Consolidated Data'!A28,November!$AT$24:$AT$124)</f>
        <v>0</v>
      </c>
      <c r="AH28" s="130">
        <f>SUMIF(November!$A$24:$A$124,'Consolidated Data'!A28,November!$AU$24:$AU$124)</f>
        <v>0</v>
      </c>
      <c r="AI28" s="178">
        <f>SUMIF(December!$A$24:$A$124,'Consolidated Data'!A28,December!$AS$24:$AS$124)</f>
        <v>0</v>
      </c>
      <c r="AJ28" s="130">
        <f>SUMIF(December!$A$24:$A$124,'Consolidated Data'!A28,December!$AT$24:$AT$124)</f>
        <v>0</v>
      </c>
      <c r="AK28" s="130">
        <f>SUMIF(December!$A$24:$A$124,'Consolidated Data'!A28,December!$AU$24:$AU$124)</f>
        <v>0</v>
      </c>
      <c r="AL28" s="129">
        <f t="shared" si="0"/>
        <v>9</v>
      </c>
      <c r="AM28">
        <f t="shared" si="1"/>
        <v>6.5</v>
      </c>
    </row>
    <row r="29" spans="1:39" ht="16" x14ac:dyDescent="0.2">
      <c r="A29" s="122" t="str">
        <f>'Validation List'!A28</f>
        <v>Brittany Rodgers</v>
      </c>
      <c r="B29" s="130">
        <f>SUMIF(January!$A$24:$A$42,'Consolidated Data'!A29,January!$AO$24:$AO$42)</f>
        <v>0</v>
      </c>
      <c r="C29" s="130">
        <f>SUMIF(January!$A$24:$A$42,'Consolidated Data'!A29,January!$AP$24:$AP$42)</f>
        <v>0</v>
      </c>
      <c r="D29" s="130">
        <f>SUMIF(January!$A$24:$A$42,'Consolidated Data'!A29,January!$AQ$24:$AQ$42)</f>
        <v>0</v>
      </c>
      <c r="E29" s="130">
        <f>SUMIF(February!$A$24:$A$69,'Consolidated Data'!A29,February!$AM$24:$AM$69)</f>
        <v>0</v>
      </c>
      <c r="F29" s="130">
        <f>SUMIF(February!$A$24:$A$69,'Consolidated Data'!A29,February!$AN$24:$AN$69)</f>
        <v>0</v>
      </c>
      <c r="G29" s="130">
        <f>SUMIF(February!$A$24:$A$69,'Consolidated Data'!A29,February!$AO$24:$AO$69)</f>
        <v>0</v>
      </c>
      <c r="H29" s="130">
        <f>SUMIF(March!$A$24:$A$78,'Consolidated Data'!A29,March!$AP$24:$AP$78)</f>
        <v>0</v>
      </c>
      <c r="I29" s="130">
        <f>SUMIF(March!$A$24:$A$78,'Consolidated Data'!A29,March!$AQ$24:$AQ$78)</f>
        <v>0</v>
      </c>
      <c r="J29" s="130">
        <f>SUMIF(March!$A$24:$A$78,'Consolidated Data'!A29,March!$AR$24:$AR$78)</f>
        <v>0</v>
      </c>
      <c r="K29" s="130">
        <f>SUMIF(April!$A$24:$A$150,'Consolidated Data'!A29,April!$AS$24:$AS$150)</f>
        <v>0</v>
      </c>
      <c r="L29" s="130">
        <f>SUMIF(April!$A$24:$A$150,'Consolidated Data'!A29,April!$AT$24:$AT$150)</f>
        <v>0</v>
      </c>
      <c r="M29" s="130">
        <f>SUMIF(April!$A$24:$A$150,'Consolidated Data'!A29,April!$AU$24:$AU$150)</f>
        <v>0</v>
      </c>
      <c r="N29" s="130">
        <f>SUMIF(May!$A$25:$A$149,'Consolidated Data'!A29,May!$AS$25:$AS$149)</f>
        <v>0</v>
      </c>
      <c r="O29" s="130">
        <f>SUMIF(May!$A$25:$A$149,'Consolidated Data'!A29,May!$AT$25:$AT$149)</f>
        <v>0</v>
      </c>
      <c r="P29" s="130">
        <f>SUMIF(May!$A$25:$A$149,'Consolidated Data'!A29,May!$AU$25:$AU$149)</f>
        <v>0</v>
      </c>
      <c r="Q29" s="130">
        <f>SUMIF(June!$A$24:$A$142,'Consolidated Data'!A29,June!$AS$24:$AS$142)</f>
        <v>0</v>
      </c>
      <c r="R29" s="130">
        <f>SUMIF(June!$A$24:$A$142,'Consolidated Data'!A29,June!$AT$24:$AT$142)</f>
        <v>0</v>
      </c>
      <c r="S29" s="130">
        <f>SUMIF(June!$A$24:$A$142,'Consolidated Data'!A29,June!$AU$24:$AU$142)</f>
        <v>0</v>
      </c>
      <c r="T29" s="130">
        <f>SUMIF(July!$A$24:$A$139,'Consolidated Data'!A29,July!$AS$24:$AS$139)</f>
        <v>0</v>
      </c>
      <c r="U29" s="130">
        <f>SUMIF(July!$A$24:$A$139,'Consolidated Data'!A29,July!$AT$24:$AT$139)</f>
        <v>0</v>
      </c>
      <c r="V29" s="130">
        <f>SUMIF(July!$A$24:$A$139,'Consolidated Data'!A29,July!$AU$24:$AU$139)</f>
        <v>0</v>
      </c>
      <c r="W29" s="130">
        <f>SUMIF(August!$A$24:$A$136,'Consolidated Data'!A29,August!$AS$24:$AS$136)</f>
        <v>0</v>
      </c>
      <c r="X29" s="130">
        <f>SUMIF(August!$A$24:$A$136,'Consolidated Data'!A29,August!$AT$24:$AT$136)</f>
        <v>0</v>
      </c>
      <c r="Y29" s="130">
        <f>SUMIF(August!$A$24:$A$136,'Consolidated Data'!A29,August!$AU$24:$AU$136)</f>
        <v>0</v>
      </c>
      <c r="Z29" s="130">
        <f>SUMIF(September!$A$24:$A$129,'Consolidated Data'!A29,September!$AR$24:$AR$129)</f>
        <v>0</v>
      </c>
      <c r="AA29" s="130">
        <f>SUMIF(September!$A$24:$A$129,'Consolidated Data'!A29,September!$AS$24:$AS$129)</f>
        <v>0</v>
      </c>
      <c r="AB29" s="130">
        <f>SUMIF(September!$A$24:$A$129,'Consolidated Data'!A29,September!$AT$24:$AT$129)</f>
        <v>0</v>
      </c>
      <c r="AC29" s="130">
        <f>SUMIF(October!$A$24:$A$127,'Consolidated Data'!A29,October!$AS$24:$AS$127)</f>
        <v>3</v>
      </c>
      <c r="AD29" s="130">
        <f>SUMIF(October!$A$24:$A$127,'Consolidated Data'!A29,October!$AT$24:$AT$127)</f>
        <v>0</v>
      </c>
      <c r="AE29" s="130">
        <f>SUMIF(October!$A$24:$A$127,'Consolidated Data'!A29,October!$AU$24:$AU$127)</f>
        <v>0</v>
      </c>
      <c r="AF29" s="130">
        <f>SUMIF(November!$A$24:$A$124,'Consolidated Data'!A29,November!$AS$24:$AS$124)</f>
        <v>0</v>
      </c>
      <c r="AG29" s="130">
        <f>SUMIF(November!$A$24:$A$124,'Consolidated Data'!A29,November!$AT$24:$AT$124)</f>
        <v>0</v>
      </c>
      <c r="AH29" s="130">
        <f>SUMIF(November!$A$24:$A$124,'Consolidated Data'!A29,November!$AU$24:$AU$124)</f>
        <v>0</v>
      </c>
      <c r="AI29" s="130">
        <f>SUMIF(December!$A$24:$A$124,'Consolidated Data'!A29,December!$AS$24:$AS$124)</f>
        <v>0</v>
      </c>
      <c r="AJ29" s="130">
        <f>SUMIF(December!$A$24:$A$124,'Consolidated Data'!A29,December!$AT$24:$AT$124)</f>
        <v>0</v>
      </c>
      <c r="AK29" s="130">
        <f>SUMIF(December!$A$24:$A$124,'Consolidated Data'!A29,December!$AU$24:$AU$124)</f>
        <v>0</v>
      </c>
      <c r="AL29" s="129">
        <f t="shared" si="0"/>
        <v>3</v>
      </c>
      <c r="AM29">
        <f t="shared" si="1"/>
        <v>0</v>
      </c>
    </row>
    <row r="30" spans="1:39" ht="16" x14ac:dyDescent="0.2">
      <c r="A30" s="122" t="str">
        <f>'Validation List'!A29</f>
        <v>Aliya Akbar</v>
      </c>
      <c r="B30" s="130">
        <f>SUMIF(January!$A$24:$A$42,'Consolidated Data'!A30,January!$AO$24:$AO$42)</f>
        <v>0</v>
      </c>
      <c r="C30" s="130">
        <f>SUMIF(January!$A$24:$A$42,'Consolidated Data'!A30,January!$AP$24:$AP$42)</f>
        <v>0</v>
      </c>
      <c r="D30" s="130">
        <f>SUMIF(January!$A$24:$A$42,'Consolidated Data'!A30,January!$AQ$24:$AQ$42)</f>
        <v>0</v>
      </c>
      <c r="E30" s="130">
        <f>SUMIF(February!$A$24:$A$69,'Consolidated Data'!A30,February!$AM$24:$AM$69)</f>
        <v>0</v>
      </c>
      <c r="F30" s="130">
        <f>SUMIF(February!$A$24:$A$69,'Consolidated Data'!A30,February!$AN$24:$AN$69)</f>
        <v>0</v>
      </c>
      <c r="G30" s="130">
        <f>SUMIF(February!$A$24:$A$69,'Consolidated Data'!A30,February!$AO$24:$AO$69)</f>
        <v>0</v>
      </c>
      <c r="H30" s="130">
        <f>SUMIF(March!$A$24:$A$78,'Consolidated Data'!A30,March!$AP$24:$AP$78)</f>
        <v>0</v>
      </c>
      <c r="I30" s="130">
        <f>SUMIF(March!$A$24:$A$78,'Consolidated Data'!A30,March!$AQ$24:$AQ$78)</f>
        <v>0</v>
      </c>
      <c r="J30" s="130">
        <f>SUMIF(March!$A$24:$A$78,'Consolidated Data'!A30,March!$AR$24:$AR$78)</f>
        <v>0</v>
      </c>
      <c r="K30" s="130">
        <f>SUMIF(April!$A$24:$A$150,'Consolidated Data'!A30,April!$AS$24:$AS$150)</f>
        <v>0</v>
      </c>
      <c r="L30" s="130">
        <f>SUMIF(April!$A$24:$A$150,'Consolidated Data'!A30,April!$AT$24:$AT$150)</f>
        <v>0</v>
      </c>
      <c r="M30" s="130">
        <f>SUMIF(April!$A$24:$A$150,'Consolidated Data'!A30,April!$AU$24:$AU$150)</f>
        <v>0</v>
      </c>
      <c r="N30" s="130">
        <f>SUMIF(May!$A$25:$A$149,'Consolidated Data'!A30,May!$AS$25:$AS$149)</f>
        <v>0</v>
      </c>
      <c r="O30" s="130">
        <f>SUMIF(May!$A$25:$A$149,'Consolidated Data'!A30,May!$AT$25:$AT$149)</f>
        <v>0</v>
      </c>
      <c r="P30" s="130">
        <f>SUMIF(May!$A$25:$A$149,'Consolidated Data'!A30,May!$AU$25:$AU$149)</f>
        <v>0</v>
      </c>
      <c r="Q30" s="130">
        <f>SUMIF(June!$A$24:$A$142,'Consolidated Data'!A30,June!$AS$24:$AS$142)</f>
        <v>0</v>
      </c>
      <c r="R30" s="130">
        <f>SUMIF(June!$A$24:$A$142,'Consolidated Data'!A30,June!$AT$24:$AT$142)</f>
        <v>0</v>
      </c>
      <c r="S30" s="130">
        <f>SUMIF(June!$A$24:$A$142,'Consolidated Data'!A30,June!$AU$24:$AU$142)</f>
        <v>0</v>
      </c>
      <c r="T30" s="130">
        <f>SUMIF(July!$A$24:$A$139,'Consolidated Data'!A30,July!$AS$24:$AS$139)</f>
        <v>0</v>
      </c>
      <c r="U30" s="130">
        <f>SUMIF(July!$A$24:$A$139,'Consolidated Data'!A30,July!$AT$24:$AT$139)</f>
        <v>0</v>
      </c>
      <c r="V30" s="130">
        <f>SUMIF(July!$A$24:$A$139,'Consolidated Data'!A30,July!$AU$24:$AU$139)</f>
        <v>0</v>
      </c>
      <c r="W30" s="130">
        <f>SUMIF(August!$A$24:$A$136,'Consolidated Data'!A30,August!$AS$24:$AS$136)</f>
        <v>0</v>
      </c>
      <c r="X30" s="130">
        <f>SUMIF(August!$A$24:$A$136,'Consolidated Data'!A30,August!$AT$24:$AT$136)</f>
        <v>0</v>
      </c>
      <c r="Y30" s="130">
        <f>SUMIF(August!$A$24:$A$136,'Consolidated Data'!A30,August!$AU$24:$AU$136)</f>
        <v>0</v>
      </c>
      <c r="Z30" s="130">
        <f>SUMIF(September!$A$24:$A$129,'Consolidated Data'!A30,September!$AR$24:$AR$129)</f>
        <v>1</v>
      </c>
      <c r="AA30" s="130">
        <f>SUMIF(September!$A$24:$A$129,'Consolidated Data'!A30,September!$AS$24:$AS$129)</f>
        <v>0</v>
      </c>
      <c r="AB30" s="130">
        <f>SUMIF(September!$A$24:$A$129,'Consolidated Data'!A30,September!$AT$24:$AT$129)</f>
        <v>0</v>
      </c>
      <c r="AC30" s="130">
        <f>SUMIF(October!$A$24:$A$127,'Consolidated Data'!A30,October!$AS$24:$AS$127)</f>
        <v>0</v>
      </c>
      <c r="AD30" s="130">
        <f>SUMIF(October!$A$24:$A$127,'Consolidated Data'!A30,October!$AT$24:$AT$127)</f>
        <v>0</v>
      </c>
      <c r="AE30" s="130">
        <f>SUMIF(October!$A$24:$A$127,'Consolidated Data'!A30,October!$AU$24:$AU$127)</f>
        <v>12</v>
      </c>
      <c r="AF30" s="130">
        <f>SUMIF(November!$A$24:$A$124,'Consolidated Data'!A30,November!$AS$24:$AS$124)</f>
        <v>0</v>
      </c>
      <c r="AG30" s="130">
        <f>SUMIF(November!$A$24:$A$124,'Consolidated Data'!A30,November!$AT$24:$AT$124)</f>
        <v>0</v>
      </c>
      <c r="AH30" s="130">
        <f>SUMIF(November!$A$24:$A$124,'Consolidated Data'!A30,November!$AU$24:$AU$124)</f>
        <v>0</v>
      </c>
      <c r="AI30" s="130">
        <f>SUMIF(December!$A$24:$A$124,'Consolidated Data'!A30,December!$AS$24:$AS$124)</f>
        <v>3</v>
      </c>
      <c r="AJ30" s="130">
        <f>SUMIF(December!$A$24:$A$124,'Consolidated Data'!A30,December!$AT$24:$AT$124)</f>
        <v>0</v>
      </c>
      <c r="AK30" s="130">
        <f>SUMIF(December!$A$24:$A$124,'Consolidated Data'!A30,December!$AU$24:$AU$124)</f>
        <v>0</v>
      </c>
      <c r="AL30" s="129">
        <f t="shared" si="0"/>
        <v>4</v>
      </c>
      <c r="AM30">
        <f t="shared" si="1"/>
        <v>12</v>
      </c>
    </row>
    <row r="31" spans="1:39" ht="16" x14ac:dyDescent="0.2">
      <c r="A31" s="122" t="str">
        <f>'Validation List'!A30</f>
        <v>Patrick Daniel Rondez</v>
      </c>
      <c r="B31" s="130">
        <f>SUMIF(January!$A$24:$A$42,'Consolidated Data'!A31,January!$AO$24:$AO$42)</f>
        <v>0</v>
      </c>
      <c r="C31" s="130">
        <f>SUMIF(January!$A$24:$A$42,'Consolidated Data'!A31,January!$AP$24:$AP$42)</f>
        <v>0</v>
      </c>
      <c r="D31" s="130">
        <f>SUMIF(January!$A$24:$A$42,'Consolidated Data'!A31,January!$AQ$24:$AQ$42)</f>
        <v>0</v>
      </c>
      <c r="E31" s="130">
        <f>SUMIF(February!$A$24:$A$69,'Consolidated Data'!A31,February!$AM$24:$AM$69)</f>
        <v>0</v>
      </c>
      <c r="F31" s="130">
        <f>SUMIF(February!$A$24:$A$69,'Consolidated Data'!A31,February!$AN$24:$AN$69)</f>
        <v>0</v>
      </c>
      <c r="G31" s="130">
        <f>SUMIF(February!$A$24:$A$69,'Consolidated Data'!A31,February!$AO$24:$AO$69)</f>
        <v>0</v>
      </c>
      <c r="H31" s="130">
        <f>SUMIF(March!$A$24:$A$78,'Consolidated Data'!A31,March!$AP$24:$AP$78)</f>
        <v>0</v>
      </c>
      <c r="I31" s="130">
        <f>SUMIF(March!$A$24:$A$78,'Consolidated Data'!A31,March!$AQ$24:$AQ$78)</f>
        <v>0</v>
      </c>
      <c r="J31" s="130">
        <f>SUMIF(March!$A$24:$A$78,'Consolidated Data'!A31,March!$AR$24:$AR$78)</f>
        <v>0</v>
      </c>
      <c r="K31" s="130">
        <f>SUMIF(April!$A$24:$A$150,'Consolidated Data'!A31,April!$AS$24:$AS$150)</f>
        <v>0</v>
      </c>
      <c r="L31" s="130">
        <f>SUMIF(April!$A$24:$A$150,'Consolidated Data'!A31,April!$AT$24:$AT$150)</f>
        <v>0</v>
      </c>
      <c r="M31" s="130">
        <f>SUMIF(April!$A$24:$A$150,'Consolidated Data'!A31,April!$AU$24:$AU$150)</f>
        <v>0</v>
      </c>
      <c r="N31" s="130">
        <f>SUMIF(May!$A$25:$A$149,'Consolidated Data'!A31,May!$AS$25:$AS$149)</f>
        <v>0</v>
      </c>
      <c r="O31" s="130">
        <f>SUMIF(May!$A$25:$A$149,'Consolidated Data'!A31,May!$AT$25:$AT$149)</f>
        <v>0</v>
      </c>
      <c r="P31" s="130">
        <f>SUMIF(May!$A$25:$A$149,'Consolidated Data'!A31,May!$AU$25:$AU$149)</f>
        <v>0</v>
      </c>
      <c r="Q31" s="130">
        <f>SUMIF(June!$A$24:$A$142,'Consolidated Data'!A31,June!$AS$24:$AS$142)</f>
        <v>0</v>
      </c>
      <c r="R31" s="130">
        <f>SUMIF(June!$A$24:$A$142,'Consolidated Data'!A31,June!$AT$24:$AT$142)</f>
        <v>0</v>
      </c>
      <c r="S31" s="130">
        <f>SUMIF(June!$A$24:$A$142,'Consolidated Data'!A31,June!$AU$24:$AU$142)</f>
        <v>0</v>
      </c>
      <c r="T31" s="130">
        <f>SUMIF(July!$A$24:$A$139,'Consolidated Data'!A31,July!$AS$24:$AS$139)</f>
        <v>0</v>
      </c>
      <c r="U31" s="130">
        <f>SUMIF(July!$A$24:$A$139,'Consolidated Data'!A31,July!$AT$24:$AT$139)</f>
        <v>0</v>
      </c>
      <c r="V31" s="130">
        <f>SUMIF(July!$A$24:$A$139,'Consolidated Data'!A31,July!$AU$24:$AU$139)</f>
        <v>0</v>
      </c>
      <c r="W31" s="130">
        <f>SUMIF(August!$A$24:$A$136,'Consolidated Data'!A31,August!$AS$24:$AS$136)</f>
        <v>0</v>
      </c>
      <c r="X31" s="130">
        <f>SUMIF(August!$A$24:$A$136,'Consolidated Data'!A31,August!$AT$24:$AT$136)</f>
        <v>0</v>
      </c>
      <c r="Y31" s="130">
        <f>SUMIF(August!$A$24:$A$136,'Consolidated Data'!A31,August!$AU$24:$AU$136)</f>
        <v>0</v>
      </c>
      <c r="Z31" s="130">
        <f>SUMIF(September!$A$24:$A$129,'Consolidated Data'!A31,September!$AR$24:$AR$129)</f>
        <v>3</v>
      </c>
      <c r="AA31" s="130">
        <f>SUMIF(September!$A$24:$A$129,'Consolidated Data'!A31,September!$AS$24:$AS$129)</f>
        <v>0</v>
      </c>
      <c r="AB31" s="130">
        <f>SUMIF(September!$A$24:$A$129,'Consolidated Data'!A31,September!$AT$24:$AT$129)</f>
        <v>0</v>
      </c>
      <c r="AC31" s="130">
        <f>SUMIF(October!$A$24:$A$127,'Consolidated Data'!A31,October!$AS$24:$AS$127)</f>
        <v>0</v>
      </c>
      <c r="AD31" s="130">
        <f>SUMIF(October!$A$24:$A$127,'Consolidated Data'!A31,October!$AT$24:$AT$127)</f>
        <v>0</v>
      </c>
      <c r="AE31" s="130">
        <f>SUMIF(October!$A$24:$A$127,'Consolidated Data'!A31,October!$AU$24:$AU$127)</f>
        <v>0</v>
      </c>
      <c r="AF31" s="130">
        <f>SUMIF(November!$A$24:$A$124,'Consolidated Data'!A31,November!$AS$24:$AS$124)</f>
        <v>0</v>
      </c>
      <c r="AG31" s="130">
        <f>SUMIF(November!$A$24:$A$124,'Consolidated Data'!A31,November!$AT$24:$AT$124)</f>
        <v>0</v>
      </c>
      <c r="AH31" s="130">
        <f>SUMIF(November!$A$24:$A$124,'Consolidated Data'!A31,November!$AU$24:$AU$124)</f>
        <v>0</v>
      </c>
      <c r="AI31" s="130">
        <f>SUMIF(December!$A$24:$A$124,'Consolidated Data'!A31,December!$AS$24:$AS$124)</f>
        <v>0</v>
      </c>
      <c r="AJ31" s="130">
        <f>SUMIF(December!$A$24:$A$124,'Consolidated Data'!A31,December!$AT$24:$AT$124)</f>
        <v>0</v>
      </c>
      <c r="AK31" s="130">
        <f>SUMIF(December!$A$24:$A$124,'Consolidated Data'!A31,December!$AU$24:$AU$124)</f>
        <v>0</v>
      </c>
      <c r="AL31" s="129">
        <f t="shared" si="0"/>
        <v>3</v>
      </c>
      <c r="AM31">
        <f t="shared" si="1"/>
        <v>0</v>
      </c>
    </row>
    <row r="32" spans="1:39" ht="16" x14ac:dyDescent="0.2">
      <c r="A32" s="122" t="str">
        <f>'Validation List'!A31</f>
        <v>David Ashby</v>
      </c>
      <c r="B32" s="130">
        <f>SUMIF(January!$A$24:$A$42,'Consolidated Data'!A32,January!$AO$24:$AO$42)</f>
        <v>0</v>
      </c>
      <c r="C32" s="130">
        <f>SUMIF(January!$A$24:$A$42,'Consolidated Data'!A32,January!$AP$24:$AP$42)</f>
        <v>0</v>
      </c>
      <c r="D32" s="130">
        <f>SUMIF(January!$A$24:$A$42,'Consolidated Data'!A32,January!$AQ$24:$AQ$42)</f>
        <v>0</v>
      </c>
      <c r="E32" s="130">
        <f>SUMIF(February!$A$24:$A$69,'Consolidated Data'!A32,February!$AM$24:$AM$69)</f>
        <v>0</v>
      </c>
      <c r="F32" s="130">
        <f>SUMIF(February!$A$24:$A$69,'Consolidated Data'!A32,February!$AN$24:$AN$69)</f>
        <v>0</v>
      </c>
      <c r="G32" s="130">
        <f>SUMIF(February!$A$24:$A$69,'Consolidated Data'!A32,February!$AO$24:$AO$69)</f>
        <v>0</v>
      </c>
      <c r="H32" s="130">
        <f>SUMIF(March!$A$24:$A$78,'Consolidated Data'!A32,March!$AP$24:$AP$78)</f>
        <v>0</v>
      </c>
      <c r="I32" s="130">
        <f>SUMIF(March!$A$24:$A$78,'Consolidated Data'!A32,March!$AQ$24:$AQ$78)</f>
        <v>0</v>
      </c>
      <c r="J32" s="130">
        <f>SUMIF(March!$A$24:$A$78,'Consolidated Data'!A32,March!$AR$24:$AR$78)</f>
        <v>0</v>
      </c>
      <c r="K32" s="130">
        <f>SUMIF(April!$A$24:$A$150,'Consolidated Data'!A32,April!$AS$24:$AS$150)</f>
        <v>0</v>
      </c>
      <c r="L32" s="130">
        <f>SUMIF(April!$A$24:$A$150,'Consolidated Data'!A32,April!$AT$24:$AT$150)</f>
        <v>0</v>
      </c>
      <c r="M32" s="130">
        <f>SUMIF(April!$A$24:$A$150,'Consolidated Data'!A32,April!$AU$24:$AU$150)</f>
        <v>0</v>
      </c>
      <c r="N32" s="130">
        <f>SUMIF(May!$A$25:$A$149,'Consolidated Data'!A32,May!$AS$25:$AS$149)</f>
        <v>0</v>
      </c>
      <c r="O32" s="130">
        <f>SUMIF(May!$A$25:$A$149,'Consolidated Data'!A32,May!$AT$25:$AT$149)</f>
        <v>0</v>
      </c>
      <c r="P32" s="130">
        <f>SUMIF(May!$A$25:$A$149,'Consolidated Data'!A32,May!$AU$25:$AU$149)</f>
        <v>0</v>
      </c>
      <c r="Q32" s="130">
        <f>SUMIF(June!$A$24:$A$142,'Consolidated Data'!A32,June!$AS$24:$AS$142)</f>
        <v>0</v>
      </c>
      <c r="R32" s="130">
        <f>SUMIF(June!$A$24:$A$142,'Consolidated Data'!A32,June!$AT$24:$AT$142)</f>
        <v>0</v>
      </c>
      <c r="S32" s="130">
        <f>SUMIF(June!$A$24:$A$142,'Consolidated Data'!A32,June!$AU$24:$AU$142)</f>
        <v>0</v>
      </c>
      <c r="T32" s="130">
        <f>SUMIF(July!$A$24:$A$139,'Consolidated Data'!A32,July!$AS$24:$AS$139)</f>
        <v>0</v>
      </c>
      <c r="U32" s="130">
        <f>SUMIF(July!$A$24:$A$139,'Consolidated Data'!A32,July!$AT$24:$AT$139)</f>
        <v>0</v>
      </c>
      <c r="V32" s="130">
        <f>SUMIF(July!$A$24:$A$139,'Consolidated Data'!A32,July!$AU$24:$AU$139)</f>
        <v>0</v>
      </c>
      <c r="W32" s="130">
        <f>SUMIF(August!$A$24:$A$136,'Consolidated Data'!A32,August!$AS$24:$AS$136)</f>
        <v>0</v>
      </c>
      <c r="X32" s="130">
        <f>SUMIF(August!$A$24:$A$136,'Consolidated Data'!A32,August!$AT$24:$AT$136)</f>
        <v>0</v>
      </c>
      <c r="Y32" s="130">
        <f>SUMIF(August!$A$24:$A$136,'Consolidated Data'!A32,August!$AU$24:$AU$136)</f>
        <v>0</v>
      </c>
      <c r="Z32" s="130">
        <f>SUMIF(September!$A$24:$A$129,'Consolidated Data'!A32,September!$AR$24:$AR$129)</f>
        <v>7</v>
      </c>
      <c r="AA32" s="130">
        <f>SUMIF(September!$A$24:$A$129,'Consolidated Data'!A32,September!$AS$24:$AS$129)</f>
        <v>0</v>
      </c>
      <c r="AB32" s="130">
        <f>SUMIF(September!$A$24:$A$129,'Consolidated Data'!A32,September!$AT$24:$AT$129)</f>
        <v>0</v>
      </c>
      <c r="AC32" s="130">
        <f>SUMIF(October!$A$24:$A$127,'Consolidated Data'!A32,October!$AS$24:$AS$127)</f>
        <v>0</v>
      </c>
      <c r="AD32" s="130">
        <f>SUMIF(October!$A$24:$A$127,'Consolidated Data'!A32,October!$AT$24:$AT$127)</f>
        <v>0</v>
      </c>
      <c r="AE32" s="130">
        <f>SUMIF(October!$A$24:$A$127,'Consolidated Data'!A32,October!$AU$24:$AU$127)</f>
        <v>0</v>
      </c>
      <c r="AF32" s="130">
        <f>SUMIF(November!$A$24:$A$124,'Consolidated Data'!A32,November!$AS$24:$AS$124)</f>
        <v>0</v>
      </c>
      <c r="AG32" s="130">
        <f>SUMIF(November!$A$24:$A$124,'Consolidated Data'!A32,November!$AT$24:$AT$124)</f>
        <v>0</v>
      </c>
      <c r="AH32" s="130">
        <f>SUMIF(November!$A$24:$A$124,'Consolidated Data'!A32,November!$AU$24:$AU$124)</f>
        <v>0</v>
      </c>
      <c r="AI32" s="130">
        <f>SUMIF(December!$A$24:$A$124,'Consolidated Data'!A32,December!$AS$24:$AS$124)</f>
        <v>0</v>
      </c>
      <c r="AJ32" s="130">
        <f>SUMIF(December!$A$24:$A$124,'Consolidated Data'!A32,December!$AT$24:$AT$124)</f>
        <v>0</v>
      </c>
      <c r="AK32" s="130">
        <f>SUMIF(December!$A$24:$A$124,'Consolidated Data'!A32,December!$AU$24:$AU$124)</f>
        <v>0</v>
      </c>
      <c r="AL32" s="129">
        <f t="shared" si="0"/>
        <v>7</v>
      </c>
      <c r="AM32">
        <f t="shared" si="1"/>
        <v>0</v>
      </c>
    </row>
    <row r="33" spans="1:39" ht="16" x14ac:dyDescent="0.2">
      <c r="A33" s="122" t="str">
        <f>'Validation List'!A32</f>
        <v>Ayshia Lopez</v>
      </c>
      <c r="B33" s="130">
        <f>SUMIF(January!$A$24:$A$42,'Consolidated Data'!A33,January!$AO$24:$AO$42)</f>
        <v>0</v>
      </c>
      <c r="C33" s="130">
        <f>SUMIF(January!$A$24:$A$42,'Consolidated Data'!A33,January!$AP$24:$AP$42)</f>
        <v>0</v>
      </c>
      <c r="D33" s="130">
        <f>SUMIF(January!$A$24:$A$42,'Consolidated Data'!A33,January!$AQ$24:$AQ$42)</f>
        <v>0</v>
      </c>
      <c r="E33" s="130">
        <f>SUMIF(February!$A$24:$A$69,'Consolidated Data'!A33,February!$AM$24:$AM$69)</f>
        <v>0</v>
      </c>
      <c r="F33" s="130">
        <f>SUMIF(February!$A$24:$A$69,'Consolidated Data'!A33,February!$AN$24:$AN$69)</f>
        <v>0</v>
      </c>
      <c r="G33" s="130">
        <f>SUMIF(February!$A$24:$A$69,'Consolidated Data'!A33,February!$AO$24:$AO$69)</f>
        <v>0</v>
      </c>
      <c r="H33" s="130">
        <f>SUMIF(March!$A$24:$A$78,'Consolidated Data'!A33,March!$AP$24:$AP$78)</f>
        <v>0</v>
      </c>
      <c r="I33" s="130">
        <f>SUMIF(March!$A$24:$A$78,'Consolidated Data'!A33,March!$AQ$24:$AQ$78)</f>
        <v>0</v>
      </c>
      <c r="J33" s="130">
        <f>SUMIF(March!$A$24:$A$78,'Consolidated Data'!A33,March!$AR$24:$AR$78)</f>
        <v>0</v>
      </c>
      <c r="K33" s="130">
        <f>SUMIF(April!$A$24:$A$150,'Consolidated Data'!A33,April!$AS$24:$AS$150)</f>
        <v>0</v>
      </c>
      <c r="L33" s="130">
        <f>SUMIF(April!$A$24:$A$150,'Consolidated Data'!A33,April!$AT$24:$AT$150)</f>
        <v>0</v>
      </c>
      <c r="M33" s="130">
        <f>SUMIF(April!$A$24:$A$150,'Consolidated Data'!A33,April!$AU$24:$AU$150)</f>
        <v>0</v>
      </c>
      <c r="N33" s="130">
        <f>SUMIF(May!$A$25:$A$149,'Consolidated Data'!A33,May!$AS$25:$AS$149)</f>
        <v>0</v>
      </c>
      <c r="O33" s="130">
        <f>SUMIF(May!$A$25:$A$149,'Consolidated Data'!A33,May!$AT$25:$AT$149)</f>
        <v>0</v>
      </c>
      <c r="P33" s="130">
        <f>SUMIF(May!$A$25:$A$149,'Consolidated Data'!A33,May!$AU$25:$AU$149)</f>
        <v>0</v>
      </c>
      <c r="Q33" s="130">
        <f>SUMIF(June!$A$24:$A$142,'Consolidated Data'!A33,June!$AS$24:$AS$142)</f>
        <v>0</v>
      </c>
      <c r="R33" s="130">
        <f>SUMIF(June!$A$24:$A$142,'Consolidated Data'!A33,June!$AT$24:$AT$142)</f>
        <v>0</v>
      </c>
      <c r="S33" s="130">
        <f>SUMIF(June!$A$24:$A$142,'Consolidated Data'!A33,June!$AU$24:$AU$142)</f>
        <v>0</v>
      </c>
      <c r="T33" s="130">
        <f>SUMIF(July!$A$24:$A$139,'Consolidated Data'!A33,July!$AS$24:$AS$139)</f>
        <v>0</v>
      </c>
      <c r="U33" s="130">
        <f>SUMIF(July!$A$24:$A$139,'Consolidated Data'!A33,July!$AT$24:$AT$139)</f>
        <v>0</v>
      </c>
      <c r="V33" s="130">
        <f>SUMIF(July!$A$24:$A$139,'Consolidated Data'!A33,July!$AU$24:$AU$139)</f>
        <v>0</v>
      </c>
      <c r="W33" s="130">
        <f>SUMIF(August!$A$24:$A$136,'Consolidated Data'!A33,August!$AS$24:$AS$136)</f>
        <v>0</v>
      </c>
      <c r="X33" s="130">
        <f>SUMIF(August!$A$24:$A$136,'Consolidated Data'!A33,August!$AT$24:$AT$136)</f>
        <v>1</v>
      </c>
      <c r="Y33" s="130">
        <f>SUMIF(August!$A$24:$A$136,'Consolidated Data'!A33,August!$AU$24:$AU$136)</f>
        <v>0</v>
      </c>
      <c r="Z33" s="130">
        <f>SUMIF(September!$A$24:$A$129,'Consolidated Data'!A33,September!$AR$24:$AR$129)</f>
        <v>0</v>
      </c>
      <c r="AA33" s="130">
        <f>SUMIF(September!$A$24:$A$129,'Consolidated Data'!A33,September!$AS$24:$AS$129)</f>
        <v>0</v>
      </c>
      <c r="AB33" s="130">
        <f>SUMIF(September!$A$24:$A$129,'Consolidated Data'!A33,September!$AT$24:$AT$129)</f>
        <v>1</v>
      </c>
      <c r="AC33" s="130">
        <f>SUMIF(October!$A$24:$A$127,'Consolidated Data'!A33,October!$AS$24:$AS$127)</f>
        <v>1</v>
      </c>
      <c r="AD33" s="130">
        <f>SUMIF(October!$A$24:$A$127,'Consolidated Data'!A33,October!$AT$24:$AT$127)</f>
        <v>1</v>
      </c>
      <c r="AE33" s="130">
        <f>SUMIF(October!$A$24:$A$127,'Consolidated Data'!A33,October!$AU$24:$AU$127)</f>
        <v>1</v>
      </c>
      <c r="AF33" s="130">
        <f>SUMIF(November!$A$24:$A$124,'Consolidated Data'!A33,November!$AS$24:$AS$124)</f>
        <v>0</v>
      </c>
      <c r="AG33" s="130">
        <f>SUMIF(November!$A$24:$A$124,'Consolidated Data'!A33,November!$AT$24:$AT$124)</f>
        <v>0</v>
      </c>
      <c r="AH33" s="130">
        <f>SUMIF(November!$A$24:$A$124,'Consolidated Data'!A33,November!$AU$24:$AU$124)</f>
        <v>0</v>
      </c>
      <c r="AI33" s="130">
        <f>SUMIF(December!$A$24:$A$124,'Consolidated Data'!A33,December!$AS$24:$AS$124)</f>
        <v>0</v>
      </c>
      <c r="AJ33" s="130">
        <f>SUMIF(December!$A$24:$A$124,'Consolidated Data'!A33,December!$AT$24:$AT$124)</f>
        <v>0</v>
      </c>
      <c r="AK33" s="130">
        <f>SUMIF(December!$A$24:$A$124,'Consolidated Data'!A33,December!$AU$24:$AU$124)</f>
        <v>0</v>
      </c>
      <c r="AL33" s="129">
        <f t="shared" si="0"/>
        <v>3</v>
      </c>
      <c r="AM33">
        <f t="shared" si="1"/>
        <v>2</v>
      </c>
    </row>
    <row r="34" spans="1:39" ht="16" x14ac:dyDescent="0.2">
      <c r="A34" s="122" t="str">
        <f>'Validation List'!A33</f>
        <v>Jesse Nicholas</v>
      </c>
      <c r="B34" s="130">
        <f>SUMIF(January!$A$24:$A$42,'Consolidated Data'!A34,January!$AO$24:$AO$42)</f>
        <v>0</v>
      </c>
      <c r="C34" s="130">
        <f>SUMIF(January!$A$24:$A$42,'Consolidated Data'!A34,January!$AP$24:$AP$42)</f>
        <v>0</v>
      </c>
      <c r="D34" s="130">
        <f>SUMIF(January!$A$24:$A$42,'Consolidated Data'!A34,January!$AQ$24:$AQ$42)</f>
        <v>0</v>
      </c>
      <c r="E34" s="130">
        <f>SUMIF(February!$A$24:$A$69,'Consolidated Data'!A34,February!$AM$24:$AM$69)</f>
        <v>0</v>
      </c>
      <c r="F34" s="130">
        <f>SUMIF(February!$A$24:$A$69,'Consolidated Data'!A34,February!$AN$24:$AN$69)</f>
        <v>0</v>
      </c>
      <c r="G34" s="130">
        <f>SUMIF(February!$A$24:$A$69,'Consolidated Data'!A34,February!$AO$24:$AO$69)</f>
        <v>0</v>
      </c>
      <c r="H34" s="130">
        <f>SUMIF(March!$A$24:$A$78,'Consolidated Data'!A34,March!$AP$24:$AP$78)</f>
        <v>0</v>
      </c>
      <c r="I34" s="130">
        <f>SUMIF(March!$A$24:$A$78,'Consolidated Data'!A34,March!$AQ$24:$AQ$78)</f>
        <v>0</v>
      </c>
      <c r="J34" s="130">
        <f>SUMIF(March!$A$24:$A$78,'Consolidated Data'!A34,March!$AR$24:$AR$78)</f>
        <v>0</v>
      </c>
      <c r="K34" s="130">
        <f>SUMIF(April!$A$24:$A$150,'Consolidated Data'!A34,April!$AS$24:$AS$150)</f>
        <v>0</v>
      </c>
      <c r="L34" s="130">
        <f>SUMIF(April!$A$24:$A$150,'Consolidated Data'!A34,April!$AT$24:$AT$150)</f>
        <v>0</v>
      </c>
      <c r="M34" s="130">
        <f>SUMIF(April!$A$24:$A$150,'Consolidated Data'!A34,April!$AU$24:$AU$150)</f>
        <v>0</v>
      </c>
      <c r="N34" s="130">
        <f>SUMIF(May!$A$25:$A$149,'Consolidated Data'!A34,May!$AS$25:$AS$149)</f>
        <v>0</v>
      </c>
      <c r="O34" s="130">
        <f>SUMIF(May!$A$25:$A$149,'Consolidated Data'!A34,May!$AT$25:$AT$149)</f>
        <v>0</v>
      </c>
      <c r="P34" s="130">
        <f>SUMIF(May!$A$25:$A$149,'Consolidated Data'!A34,May!$AU$25:$AU$149)</f>
        <v>0</v>
      </c>
      <c r="Q34" s="130">
        <f>SUMIF(June!$A$24:$A$142,'Consolidated Data'!A34,June!$AS$24:$AS$142)</f>
        <v>0</v>
      </c>
      <c r="R34" s="130">
        <f>SUMIF(June!$A$24:$A$142,'Consolidated Data'!A34,June!$AT$24:$AT$142)</f>
        <v>0</v>
      </c>
      <c r="S34" s="130">
        <f>SUMIF(June!$A$24:$A$142,'Consolidated Data'!A34,June!$AU$24:$AU$142)</f>
        <v>0</v>
      </c>
      <c r="T34" s="130">
        <f>SUMIF(July!$A$24:$A$139,'Consolidated Data'!A34,July!$AS$24:$AS$139)</f>
        <v>0</v>
      </c>
      <c r="U34" s="130">
        <f>SUMIF(July!$A$24:$A$139,'Consolidated Data'!A34,July!$AT$24:$AT$139)</f>
        <v>0</v>
      </c>
      <c r="V34" s="130">
        <f>SUMIF(July!$A$24:$A$139,'Consolidated Data'!A34,July!$AU$24:$AU$139)</f>
        <v>0</v>
      </c>
      <c r="W34" s="130">
        <f>SUMIF(August!$A$24:$A$136,'Consolidated Data'!A34,August!$AS$24:$AS$136)</f>
        <v>0</v>
      </c>
      <c r="X34" s="130">
        <f>SUMIF(August!$A$24:$A$136,'Consolidated Data'!A34,August!$AT$24:$AT$136)</f>
        <v>0</v>
      </c>
      <c r="Y34" s="130">
        <f>SUMIF(August!$A$24:$A$136,'Consolidated Data'!A34,August!$AU$24:$AU$136)</f>
        <v>0</v>
      </c>
      <c r="Z34" s="130">
        <f>SUMIF(September!$A$24:$A$129,'Consolidated Data'!A34,September!$AR$24:$AR$129)</f>
        <v>0</v>
      </c>
      <c r="AA34" s="130">
        <f>SUMIF(September!$A$24:$A$129,'Consolidated Data'!A34,September!$AS$24:$AS$129)</f>
        <v>0</v>
      </c>
      <c r="AB34" s="130">
        <f>SUMIF(September!$A$24:$A$129,'Consolidated Data'!A34,September!$AT$24:$AT$129)</f>
        <v>0</v>
      </c>
      <c r="AC34" s="130">
        <f>SUMIF(October!$A$24:$A$127,'Consolidated Data'!A34,October!$AS$24:$AS$127)</f>
        <v>0</v>
      </c>
      <c r="AD34" s="130">
        <f>SUMIF(October!$A$24:$A$127,'Consolidated Data'!A34,October!$AT$24:$AT$127)</f>
        <v>0</v>
      </c>
      <c r="AE34" s="130">
        <f>SUMIF(October!$A$24:$A$127,'Consolidated Data'!A34,October!$AU$24:$AU$127)</f>
        <v>0</v>
      </c>
      <c r="AF34" s="130">
        <f>SUMIF(November!$A$24:$A$124,'Consolidated Data'!A34,November!$AS$24:$AS$124)</f>
        <v>0</v>
      </c>
      <c r="AG34" s="130">
        <f>SUMIF(November!$A$24:$A$124,'Consolidated Data'!A34,November!$AT$24:$AT$124)</f>
        <v>0</v>
      </c>
      <c r="AH34" s="130">
        <f>SUMIF(November!$A$24:$A$124,'Consolidated Data'!A34,November!$AU$24:$AU$124)</f>
        <v>0</v>
      </c>
      <c r="AI34" s="130">
        <f>SUMIF(December!$A$24:$A$124,'Consolidated Data'!A34,December!$AS$24:$AS$124)</f>
        <v>0</v>
      </c>
      <c r="AJ34" s="130">
        <f>SUMIF(December!$A$24:$A$124,'Consolidated Data'!A34,December!$AT$24:$AT$124)</f>
        <v>0</v>
      </c>
      <c r="AK34" s="130">
        <f>SUMIF(December!$A$24:$A$124,'Consolidated Data'!A34,December!$AU$24:$AU$124)</f>
        <v>0</v>
      </c>
      <c r="AL34" s="129">
        <f t="shared" si="0"/>
        <v>0</v>
      </c>
      <c r="AM34">
        <f t="shared" si="1"/>
        <v>0</v>
      </c>
    </row>
    <row r="35" spans="1:39" ht="16" x14ac:dyDescent="0.2">
      <c r="A35" s="122" t="str">
        <f>'Validation List'!A34</f>
        <v>Teresa Agustin</v>
      </c>
      <c r="B35" s="130">
        <f>SUMIF(January!$A$24:$A$42,'Consolidated Data'!A35,January!$AO$24:$AO$42)</f>
        <v>0</v>
      </c>
      <c r="C35" s="130">
        <f>SUMIF(January!$A$24:$A$42,'Consolidated Data'!A35,January!$AP$24:$AP$42)</f>
        <v>0</v>
      </c>
      <c r="D35" s="130">
        <f>SUMIF(January!$A$24:$A$42,'Consolidated Data'!A35,January!$AQ$24:$AQ$42)</f>
        <v>0</v>
      </c>
      <c r="E35" s="130">
        <f>SUMIF(February!$A$24:$A$69,'Consolidated Data'!A35,February!$AM$24:$AM$69)</f>
        <v>0</v>
      </c>
      <c r="F35" s="130">
        <f>SUMIF(February!$A$24:$A$69,'Consolidated Data'!A35,February!$AN$24:$AN$69)</f>
        <v>0</v>
      </c>
      <c r="G35" s="130">
        <f>SUMIF(February!$A$24:$A$69,'Consolidated Data'!A35,February!$AO$24:$AO$69)</f>
        <v>0</v>
      </c>
      <c r="H35" s="130">
        <f>SUMIF(March!$A$24:$A$78,'Consolidated Data'!A35,March!$AP$24:$AP$78)</f>
        <v>0</v>
      </c>
      <c r="I35" s="130">
        <f>SUMIF(March!$A$24:$A$78,'Consolidated Data'!A35,March!$AQ$24:$AQ$78)</f>
        <v>0</v>
      </c>
      <c r="J35" s="130">
        <f>SUMIF(March!$A$24:$A$78,'Consolidated Data'!A35,March!$AR$24:$AR$78)</f>
        <v>0</v>
      </c>
      <c r="K35" s="130">
        <f>SUMIF(April!$A$24:$A$150,'Consolidated Data'!A35,April!$AS$24:$AS$150)</f>
        <v>0</v>
      </c>
      <c r="L35" s="130">
        <f>SUMIF(April!$A$24:$A$150,'Consolidated Data'!A35,April!$AT$24:$AT$150)</f>
        <v>0</v>
      </c>
      <c r="M35" s="130">
        <f>SUMIF(April!$A$24:$A$150,'Consolidated Data'!A35,April!$AU$24:$AU$150)</f>
        <v>0</v>
      </c>
      <c r="N35" s="130">
        <f>SUMIF(May!$A$25:$A$149,'Consolidated Data'!A35,May!$AS$25:$AS$149)</f>
        <v>0</v>
      </c>
      <c r="O35" s="130">
        <f>SUMIF(May!$A$25:$A$149,'Consolidated Data'!A35,May!$AT$25:$AT$149)</f>
        <v>0</v>
      </c>
      <c r="P35" s="130">
        <f>SUMIF(May!$A$25:$A$149,'Consolidated Data'!A35,May!$AU$25:$AU$149)</f>
        <v>0</v>
      </c>
      <c r="Q35" s="130">
        <f>SUMIF(June!$A$24:$A$142,'Consolidated Data'!A35,June!$AS$24:$AS$142)</f>
        <v>0</v>
      </c>
      <c r="R35" s="130">
        <f>SUMIF(June!$A$24:$A$142,'Consolidated Data'!A35,June!$AT$24:$AT$142)</f>
        <v>0</v>
      </c>
      <c r="S35" s="130">
        <f>SUMIF(June!$A$24:$A$142,'Consolidated Data'!A35,June!$AU$24:$AU$142)</f>
        <v>0</v>
      </c>
      <c r="T35" s="130">
        <f>SUMIF(July!$A$24:$A$139,'Consolidated Data'!A35,July!$AS$24:$AS$139)</f>
        <v>0</v>
      </c>
      <c r="U35" s="130">
        <f>SUMIF(July!$A$24:$A$139,'Consolidated Data'!A35,July!$AT$24:$AT$139)</f>
        <v>0</v>
      </c>
      <c r="V35" s="130">
        <f>SUMIF(July!$A$24:$A$139,'Consolidated Data'!A35,July!$AU$24:$AU$139)</f>
        <v>0</v>
      </c>
      <c r="W35" s="130">
        <f>SUMIF(August!$A$24:$A$136,'Consolidated Data'!A35,August!$AS$24:$AS$136)</f>
        <v>0</v>
      </c>
      <c r="X35" s="130">
        <f>SUMIF(August!$A$24:$A$136,'Consolidated Data'!A35,August!$AT$24:$AT$136)</f>
        <v>0</v>
      </c>
      <c r="Y35" s="130">
        <f>SUMIF(August!$A$24:$A$136,'Consolidated Data'!A35,August!$AU$24:$AU$136)</f>
        <v>0</v>
      </c>
      <c r="Z35" s="130">
        <f>SUMIF(September!$A$24:$A$129,'Consolidated Data'!A35,September!$AR$24:$AR$129)</f>
        <v>0</v>
      </c>
      <c r="AA35" s="130">
        <f>SUMIF(September!$A$24:$A$129,'Consolidated Data'!A35,September!$AS$24:$AS$129)</f>
        <v>0</v>
      </c>
      <c r="AB35" s="130">
        <f>SUMIF(September!$A$24:$A$129,'Consolidated Data'!A35,September!$AT$24:$AT$129)</f>
        <v>0</v>
      </c>
      <c r="AC35" s="130">
        <f>SUMIF(October!$A$24:$A$127,'Consolidated Data'!A35,October!$AS$24:$AS$127)</f>
        <v>0</v>
      </c>
      <c r="AD35" s="130">
        <f>SUMIF(October!$A$24:$A$127,'Consolidated Data'!A35,October!$AT$24:$AT$127)</f>
        <v>0</v>
      </c>
      <c r="AE35" s="130">
        <f>SUMIF(October!$A$24:$A$127,'Consolidated Data'!A35,October!$AU$24:$AU$127)</f>
        <v>0</v>
      </c>
      <c r="AF35" s="130">
        <f>SUMIF(November!$A$24:$A$124,'Consolidated Data'!A35,November!$AS$24:$AS$124)</f>
        <v>0</v>
      </c>
      <c r="AG35" s="130">
        <f>SUMIF(November!$A$24:$A$124,'Consolidated Data'!A35,November!$AT$24:$AT$124)</f>
        <v>0</v>
      </c>
      <c r="AH35" s="130">
        <f>SUMIF(November!$A$24:$A$124,'Consolidated Data'!A35,November!$AU$24:$AU$124)</f>
        <v>0</v>
      </c>
      <c r="AI35" s="130">
        <f>SUMIF(December!$A$24:$A$124,'Consolidated Data'!A35,December!$AS$24:$AS$124)</f>
        <v>0</v>
      </c>
      <c r="AJ35" s="130">
        <f>SUMIF(December!$A$24:$A$124,'Consolidated Data'!A35,December!$AT$24:$AT$124)</f>
        <v>0</v>
      </c>
      <c r="AK35" s="130">
        <f>SUMIF(December!$A$24:$A$124,'Consolidated Data'!A35,December!$AU$24:$AU$124)</f>
        <v>0</v>
      </c>
      <c r="AL35" s="129">
        <f t="shared" si="0"/>
        <v>0</v>
      </c>
      <c r="AM35">
        <f t="shared" si="1"/>
        <v>0</v>
      </c>
    </row>
    <row r="36" spans="1:39" ht="16" x14ac:dyDescent="0.2">
      <c r="A36" s="122" t="str">
        <f>'Validation List'!A35</f>
        <v>Sable Body</v>
      </c>
      <c r="B36" s="130">
        <f>SUMIF(January!$A$24:$A$42,'Consolidated Data'!A36,January!$AO$24:$AO$42)</f>
        <v>0</v>
      </c>
      <c r="C36" s="130">
        <f>SUMIF(January!$A$24:$A$42,'Consolidated Data'!A36,January!$AP$24:$AP$42)</f>
        <v>0</v>
      </c>
      <c r="D36" s="130">
        <f>SUMIF(January!$A$24:$A$42,'Consolidated Data'!A36,January!$AQ$24:$AQ$42)</f>
        <v>0</v>
      </c>
      <c r="E36" s="130">
        <f>SUMIF(February!$A$24:$A$69,'Consolidated Data'!A36,February!$AM$24:$AM$69)</f>
        <v>0</v>
      </c>
      <c r="F36" s="130">
        <f>SUMIF(February!$A$24:$A$69,'Consolidated Data'!A36,February!$AN$24:$AN$69)</f>
        <v>0</v>
      </c>
      <c r="G36" s="130">
        <f>SUMIF(February!$A$24:$A$69,'Consolidated Data'!A36,February!$AO$24:$AO$69)</f>
        <v>0</v>
      </c>
      <c r="H36" s="130">
        <f>SUMIF(March!$A$24:$A$78,'Consolidated Data'!A36,March!$AP$24:$AP$78)</f>
        <v>0</v>
      </c>
      <c r="I36" s="130">
        <f>SUMIF(March!$A$24:$A$78,'Consolidated Data'!A36,March!$AQ$24:$AQ$78)</f>
        <v>0</v>
      </c>
      <c r="J36" s="130">
        <f>SUMIF(March!$A$24:$A$78,'Consolidated Data'!A36,March!$AR$24:$AR$78)</f>
        <v>3</v>
      </c>
      <c r="K36" s="130">
        <f>SUMIF(April!$A$24:$A$150,'Consolidated Data'!A36,April!$AS$24:$AS$150)</f>
        <v>0</v>
      </c>
      <c r="L36" s="130">
        <f>SUMIF(April!$A$24:$A$150,'Consolidated Data'!A36,April!$AT$24:$AT$150)</f>
        <v>1</v>
      </c>
      <c r="M36" s="130">
        <f>SUMIF(April!$A$24:$A$150,'Consolidated Data'!A36,April!$AU$24:$AU$150)</f>
        <v>0</v>
      </c>
      <c r="N36" s="130">
        <f>SUMIF(May!$A$25:$A$149,'Consolidated Data'!A36,May!$AS$25:$AS$149)</f>
        <v>0</v>
      </c>
      <c r="O36" s="130">
        <f>SUMIF(May!$A$25:$A$149,'Consolidated Data'!A36,May!$AT$25:$AT$149)</f>
        <v>1</v>
      </c>
      <c r="P36" s="130">
        <f>SUMIF(May!$A$25:$A$149,'Consolidated Data'!A36,May!$AU$25:$AU$149)</f>
        <v>1.5</v>
      </c>
      <c r="Q36" s="130">
        <f>SUMIF(June!$A$24:$A$142,'Consolidated Data'!A36,June!$AS$24:$AS$142)</f>
        <v>0</v>
      </c>
      <c r="R36" s="130">
        <f>SUMIF(June!$A$24:$A$142,'Consolidated Data'!A36,June!$AT$24:$AT$142)</f>
        <v>1</v>
      </c>
      <c r="S36" s="130">
        <f>SUMIF(June!$A$24:$A$142,'Consolidated Data'!A36,June!$AU$24:$AU$142)</f>
        <v>1.5</v>
      </c>
      <c r="T36" s="130">
        <f>SUMIF(July!$A$24:$A$139,'Consolidated Data'!A36,July!$AS$24:$AS$139)</f>
        <v>0</v>
      </c>
      <c r="U36" s="130">
        <f>SUMIF(July!$A$24:$A$139,'Consolidated Data'!A36,July!$AT$24:$AT$139)</f>
        <v>0</v>
      </c>
      <c r="V36" s="130">
        <f>SUMIF(July!$A$24:$A$139,'Consolidated Data'!A36,July!$AU$24:$AU$139)</f>
        <v>0</v>
      </c>
      <c r="W36" s="130">
        <f>SUMIF(August!$A$24:$A$136,'Consolidated Data'!A36,August!$AS$24:$AS$136)</f>
        <v>1</v>
      </c>
      <c r="X36" s="130">
        <f>SUMIF(August!$A$24:$A$136,'Consolidated Data'!A36,August!$AT$24:$AT$136)</f>
        <v>0</v>
      </c>
      <c r="Y36" s="130">
        <f>SUMIF(August!$A$24:$A$136,'Consolidated Data'!A36,August!$AU$24:$AU$136)</f>
        <v>1.5</v>
      </c>
      <c r="Z36" s="130">
        <f>SUMIF(September!$A$24:$A$129,'Consolidated Data'!A36,September!$AR$24:$AR$129)</f>
        <v>0</v>
      </c>
      <c r="AA36" s="130">
        <f>SUMIF(September!$A$24:$A$129,'Consolidated Data'!A36,September!$AS$24:$AS$129)</f>
        <v>0</v>
      </c>
      <c r="AB36" s="130">
        <f>SUMIF(September!$A$24:$A$129,'Consolidated Data'!A36,September!$AT$24:$AT$129)</f>
        <v>2</v>
      </c>
      <c r="AC36" s="130">
        <f>SUMIF(October!$A$24:$A$127,'Consolidated Data'!A36,October!$AS$24:$AS$127)</f>
        <v>0</v>
      </c>
      <c r="AD36" s="130">
        <f>SUMIF(October!$A$24:$A$127,'Consolidated Data'!A36,October!$AT$24:$AT$127)</f>
        <v>0</v>
      </c>
      <c r="AE36" s="130">
        <f>SUMIF(October!$A$24:$A$127,'Consolidated Data'!A36,October!$AU$24:$AU$127)</f>
        <v>0</v>
      </c>
      <c r="AF36" s="130">
        <f>SUMIF(November!$A$24:$A$124,'Consolidated Data'!A36,November!$AS$24:$AS$124)</f>
        <v>0</v>
      </c>
      <c r="AG36" s="130">
        <f>SUMIF(November!$A$24:$A$124,'Consolidated Data'!A36,November!$AT$24:$AT$124)</f>
        <v>0</v>
      </c>
      <c r="AH36" s="130">
        <f>SUMIF(November!$A$24:$A$124,'Consolidated Data'!A36,November!$AU$24:$AU$124)</f>
        <v>0</v>
      </c>
      <c r="AI36" s="130">
        <f>SUMIF(December!$A$24:$A$124,'Consolidated Data'!A36,December!$AS$24:$AS$124)</f>
        <v>0</v>
      </c>
      <c r="AJ36" s="130">
        <f>SUMIF(December!$A$24:$A$124,'Consolidated Data'!A36,December!$AT$24:$AT$124)</f>
        <v>0</v>
      </c>
      <c r="AK36" s="130">
        <f>SUMIF(December!$A$24:$A$124,'Consolidated Data'!A36,December!$AU$24:$AU$124)</f>
        <v>0</v>
      </c>
      <c r="AL36" s="129">
        <f t="shared" si="0"/>
        <v>4</v>
      </c>
      <c r="AM36">
        <f t="shared" si="1"/>
        <v>9.5</v>
      </c>
    </row>
    <row r="37" spans="1:39" ht="16" x14ac:dyDescent="0.2">
      <c r="A37" s="122" t="str">
        <f>'Validation List'!A36</f>
        <v>Alden Romero</v>
      </c>
      <c r="B37" s="130">
        <f>SUMIF(January!$A$24:$A$42,'Consolidated Data'!A37,January!$AO$24:$AO$42)</f>
        <v>0</v>
      </c>
      <c r="C37" s="130">
        <f>SUMIF(January!$A$24:$A$42,'Consolidated Data'!A37,January!$AP$24:$AP$42)</f>
        <v>0</v>
      </c>
      <c r="D37" s="130">
        <f>SUMIF(January!$A$24:$A$42,'Consolidated Data'!A37,January!$AQ$24:$AQ$42)</f>
        <v>0</v>
      </c>
      <c r="E37" s="130">
        <f>SUMIF(February!$A$24:$A$69,'Consolidated Data'!A37,February!$AM$24:$AM$69)</f>
        <v>0</v>
      </c>
      <c r="F37" s="130">
        <f>SUMIF(February!$A$24:$A$69,'Consolidated Data'!A37,February!$AN$24:$AN$69)</f>
        <v>0</v>
      </c>
      <c r="G37" s="130">
        <f>SUMIF(February!$A$24:$A$69,'Consolidated Data'!A37,February!$AO$24:$AO$69)</f>
        <v>0</v>
      </c>
      <c r="H37" s="130">
        <f>SUMIF(March!$A$24:$A$78,'Consolidated Data'!A37,March!$AP$24:$AP$78)</f>
        <v>0</v>
      </c>
      <c r="I37" s="130">
        <f>SUMIF(March!$A$24:$A$78,'Consolidated Data'!A37,March!$AQ$24:$AQ$78)</f>
        <v>0</v>
      </c>
      <c r="J37" s="130">
        <f>SUMIF(March!$A$24:$A$78,'Consolidated Data'!A37,March!$AR$24:$AR$78)</f>
        <v>0</v>
      </c>
      <c r="K37" s="130">
        <f>SUMIF(April!$A$24:$A$150,'Consolidated Data'!A37,April!$AS$24:$AS$150)</f>
        <v>0</v>
      </c>
      <c r="L37" s="130">
        <f>SUMIF(April!$A$24:$A$150,'Consolidated Data'!A37,April!$AT$24:$AT$150)</f>
        <v>0</v>
      </c>
      <c r="M37" s="130">
        <f>SUMIF(April!$A$24:$A$150,'Consolidated Data'!A37,April!$AU$24:$AU$150)</f>
        <v>0</v>
      </c>
      <c r="N37" s="130">
        <f>SUMIF(May!$A$25:$A$149,'Consolidated Data'!A37,May!$AS$25:$AS$149)</f>
        <v>0</v>
      </c>
      <c r="O37" s="130">
        <f>SUMIF(May!$A$25:$A$149,'Consolidated Data'!A37,May!$AT$25:$AT$149)</f>
        <v>0</v>
      </c>
      <c r="P37" s="130">
        <f>SUMIF(May!$A$25:$A$149,'Consolidated Data'!A37,May!$AU$25:$AU$149)</f>
        <v>4</v>
      </c>
      <c r="Q37" s="130">
        <f>SUMIF(June!$A$24:$A$142,'Consolidated Data'!A37,June!$AS$24:$AS$142)</f>
        <v>0</v>
      </c>
      <c r="R37" s="130">
        <f>SUMIF(June!$A$24:$A$142,'Consolidated Data'!A37,June!$AT$24:$AT$142)</f>
        <v>1</v>
      </c>
      <c r="S37" s="130">
        <f>SUMIF(June!$A$24:$A$142,'Consolidated Data'!A37,June!$AU$24:$AU$142)</f>
        <v>0</v>
      </c>
      <c r="T37" s="130">
        <f>SUMIF(July!$A$24:$A$139,'Consolidated Data'!A37,July!$AS$24:$AS$139)</f>
        <v>0</v>
      </c>
      <c r="U37" s="130">
        <f>SUMIF(July!$A$24:$A$139,'Consolidated Data'!A37,July!$AT$24:$AT$139)</f>
        <v>0</v>
      </c>
      <c r="V37" s="130">
        <f>SUMIF(July!$A$24:$A$139,'Consolidated Data'!A37,July!$AU$24:$AU$139)</f>
        <v>0</v>
      </c>
      <c r="W37" s="130">
        <f>SUMIF(August!$A$24:$A$136,'Consolidated Data'!A37,August!$AS$24:$AS$136)</f>
        <v>0</v>
      </c>
      <c r="X37" s="130">
        <f>SUMIF(August!$A$24:$A$136,'Consolidated Data'!A37,August!$AT$24:$AT$136)</f>
        <v>3</v>
      </c>
      <c r="Y37" s="130">
        <f>SUMIF(August!$A$24:$A$136,'Consolidated Data'!A37,August!$AU$24:$AU$136)</f>
        <v>0</v>
      </c>
      <c r="Z37" s="130">
        <f>SUMIF(September!$A$24:$A$129,'Consolidated Data'!A37,September!$AR$24:$AR$129)</f>
        <v>0</v>
      </c>
      <c r="AA37" s="130">
        <f>SUMIF(September!$A$24:$A$129,'Consolidated Data'!A37,September!$AS$24:$AS$129)</f>
        <v>0</v>
      </c>
      <c r="AB37" s="130">
        <f>SUMIF(September!$A$24:$A$129,'Consolidated Data'!A37,September!$AT$24:$AT$129)</f>
        <v>0.5</v>
      </c>
      <c r="AC37" s="130">
        <f>SUMIF(October!$A$24:$A$127,'Consolidated Data'!A37,October!$AS$24:$AS$127)</f>
        <v>0</v>
      </c>
      <c r="AD37" s="130">
        <f>SUMIF(October!$A$24:$A$127,'Consolidated Data'!A37,October!$AT$24:$AT$127)</f>
        <v>1</v>
      </c>
      <c r="AE37" s="130">
        <f>SUMIF(October!$A$24:$A$127,'Consolidated Data'!A37,October!$AU$24:$AU$127)</f>
        <v>0</v>
      </c>
      <c r="AF37" s="130">
        <f>SUMIF(November!$A$24:$A$124,'Consolidated Data'!A37,November!$AS$24:$AS$124)</f>
        <v>0</v>
      </c>
      <c r="AG37" s="130">
        <f>SUMIF(November!$A$24:$A$124,'Consolidated Data'!A37,November!$AT$24:$AT$124)</f>
        <v>0</v>
      </c>
      <c r="AH37" s="130">
        <f>SUMIF(November!$A$24:$A$124,'Consolidated Data'!A37,November!$AU$24:$AU$124)</f>
        <v>0</v>
      </c>
      <c r="AI37" s="130">
        <f>SUMIF(December!$A$24:$A$124,'Consolidated Data'!A37,December!$AS$24:$AS$124)</f>
        <v>0</v>
      </c>
      <c r="AJ37" s="130">
        <f>SUMIF(December!$A$24:$A$124,'Consolidated Data'!A37,December!$AT$24:$AT$124)</f>
        <v>0</v>
      </c>
      <c r="AK37" s="130">
        <f>SUMIF(December!$A$24:$A$124,'Consolidated Data'!A37,December!$AU$24:$AU$124)</f>
        <v>0</v>
      </c>
      <c r="AL37" s="129">
        <f t="shared" si="0"/>
        <v>5</v>
      </c>
      <c r="AM37">
        <f t="shared" si="1"/>
        <v>4.5</v>
      </c>
    </row>
    <row r="38" spans="1:39" ht="16" x14ac:dyDescent="0.2">
      <c r="A38" s="122" t="str">
        <f>'Validation List'!A37</f>
        <v>Anthony Young</v>
      </c>
      <c r="B38" s="130">
        <f>SUMIF(January!$A$24:$A$42,'Consolidated Data'!A38,January!$AO$24:$AO$42)</f>
        <v>0</v>
      </c>
      <c r="C38" s="130">
        <f>SUMIF(January!$A$24:$A$42,'Consolidated Data'!A38,January!$AP$24:$AP$42)</f>
        <v>0</v>
      </c>
      <c r="D38" s="130">
        <f>SUMIF(January!$A$24:$A$42,'Consolidated Data'!A38,January!$AQ$24:$AQ$42)</f>
        <v>0</v>
      </c>
      <c r="E38" s="130">
        <f>SUMIF(February!$A$24:$A$69,'Consolidated Data'!A38,February!$AM$24:$AM$69)</f>
        <v>0</v>
      </c>
      <c r="F38" s="130">
        <f>SUMIF(February!$A$24:$A$69,'Consolidated Data'!A38,February!$AN$24:$AN$69)</f>
        <v>0</v>
      </c>
      <c r="G38" s="130">
        <f>SUMIF(February!$A$24:$A$69,'Consolidated Data'!A38,February!$AO$24:$AO$69)</f>
        <v>0</v>
      </c>
      <c r="H38" s="130">
        <f>SUMIF(March!$A$24:$A$78,'Consolidated Data'!A38,March!$AP$24:$AP$78)</f>
        <v>0</v>
      </c>
      <c r="I38" s="130">
        <f>SUMIF(March!$A$24:$A$78,'Consolidated Data'!A38,March!$AQ$24:$AQ$78)</f>
        <v>0</v>
      </c>
      <c r="J38" s="130">
        <f>SUMIF(March!$A$24:$A$78,'Consolidated Data'!A38,March!$AR$24:$AR$78)</f>
        <v>0</v>
      </c>
      <c r="K38" s="130">
        <f>SUMIF(April!$A$24:$A$150,'Consolidated Data'!A38,April!$AS$24:$AS$150)</f>
        <v>0</v>
      </c>
      <c r="L38" s="130">
        <f>SUMIF(April!$A$24:$A$150,'Consolidated Data'!A38,April!$AT$24:$AT$150)</f>
        <v>0</v>
      </c>
      <c r="M38" s="130">
        <f>SUMIF(April!$A$24:$A$150,'Consolidated Data'!A38,April!$AU$24:$AU$150)</f>
        <v>0</v>
      </c>
      <c r="N38" s="130">
        <f>SUMIF(May!$A$25:$A$149,'Consolidated Data'!A38,May!$AS$25:$AS$149)</f>
        <v>0</v>
      </c>
      <c r="O38" s="130">
        <f>SUMIF(May!$A$25:$A$149,'Consolidated Data'!A38,May!$AT$25:$AT$149)</f>
        <v>0</v>
      </c>
      <c r="P38" s="130">
        <f>SUMIF(May!$A$25:$A$149,'Consolidated Data'!A38,May!$AU$25:$AU$149)</f>
        <v>8</v>
      </c>
      <c r="Q38" s="130">
        <f>SUMIF(June!$A$24:$A$142,'Consolidated Data'!A38,June!$AS$24:$AS$142)</f>
        <v>0</v>
      </c>
      <c r="R38" s="130">
        <f>SUMIF(June!$A$24:$A$142,'Consolidated Data'!A38,June!$AT$24:$AT$142)</f>
        <v>0</v>
      </c>
      <c r="S38" s="130">
        <f>SUMIF(June!$A$24:$A$142,'Consolidated Data'!A38,June!$AU$24:$AU$142)</f>
        <v>2</v>
      </c>
      <c r="T38" s="130">
        <f>SUMIF(July!$A$24:$A$139,'Consolidated Data'!A38,July!$AS$24:$AS$139)</f>
        <v>0</v>
      </c>
      <c r="U38" s="130">
        <f>SUMIF(July!$A$24:$A$139,'Consolidated Data'!A38,July!$AT$24:$AT$139)</f>
        <v>0</v>
      </c>
      <c r="V38" s="130">
        <f>SUMIF(July!$A$24:$A$139,'Consolidated Data'!A38,July!$AU$24:$AU$139)</f>
        <v>2.5</v>
      </c>
      <c r="W38" s="130">
        <f>SUMIF(August!$A$24:$A$136,'Consolidated Data'!A38,August!$AS$24:$AS$136)</f>
        <v>0</v>
      </c>
      <c r="X38" s="130">
        <f>SUMIF(August!$A$24:$A$136,'Consolidated Data'!A38,August!$AT$24:$AT$136)</f>
        <v>2</v>
      </c>
      <c r="Y38" s="130">
        <f>SUMIF(August!$A$24:$A$136,'Consolidated Data'!A38,August!$AU$24:$AU$136)</f>
        <v>1</v>
      </c>
      <c r="Z38" s="130">
        <f>SUMIF(September!$A$24:$A$129,'Consolidated Data'!A38,September!$AR$24:$AR$129)</f>
        <v>0</v>
      </c>
      <c r="AA38" s="130">
        <f>SUMIF(September!$A$24:$A$129,'Consolidated Data'!A38,September!$AS$24:$AS$129)</f>
        <v>4</v>
      </c>
      <c r="AB38" s="130">
        <f>SUMIF(September!$A$24:$A$129,'Consolidated Data'!A38,September!$AT$24:$AT$129)</f>
        <v>6</v>
      </c>
      <c r="AC38" s="130">
        <f>SUMIF(October!$A$24:$A$127,'Consolidated Data'!A38,October!$AS$24:$AS$127)</f>
        <v>0</v>
      </c>
      <c r="AD38" s="130">
        <f>SUMIF(October!$A$24:$A$127,'Consolidated Data'!A38,October!$AT$24:$AT$127)</f>
        <v>0</v>
      </c>
      <c r="AE38" s="130">
        <f>SUMIF(October!$A$24:$A$127,'Consolidated Data'!A38,October!$AU$24:$AU$127)</f>
        <v>0</v>
      </c>
      <c r="AF38" s="130">
        <f>SUMIF(November!$A$24:$A$124,'Consolidated Data'!A38,November!$AS$24:$AS$124)</f>
        <v>0</v>
      </c>
      <c r="AG38" s="130">
        <f>SUMIF(November!$A$24:$A$124,'Consolidated Data'!A38,November!$AT$24:$AT$124)</f>
        <v>0</v>
      </c>
      <c r="AH38" s="130">
        <f>SUMIF(November!$A$24:$A$124,'Consolidated Data'!A38,November!$AU$24:$AU$124)</f>
        <v>0</v>
      </c>
      <c r="AI38" s="130">
        <f>SUMIF(December!$A$24:$A$124,'Consolidated Data'!A38,December!$AS$24:$AS$124)</f>
        <v>0</v>
      </c>
      <c r="AJ38" s="130">
        <f>SUMIF(December!$A$24:$A$124,'Consolidated Data'!A38,December!$AT$24:$AT$124)</f>
        <v>0</v>
      </c>
      <c r="AK38" s="130">
        <f>SUMIF(December!$A$24:$A$124,'Consolidated Data'!A38,December!$AU$24:$AU$124)</f>
        <v>0</v>
      </c>
      <c r="AL38" s="129">
        <f t="shared" si="0"/>
        <v>6</v>
      </c>
      <c r="AM38">
        <f t="shared" si="1"/>
        <v>19.5</v>
      </c>
    </row>
    <row r="39" spans="1:39" ht="16" x14ac:dyDescent="0.2">
      <c r="A39" s="122" t="str">
        <f>'Validation List'!A38</f>
        <v>Anya Wiegel</v>
      </c>
      <c r="B39" s="130">
        <f>SUMIF(January!$A$24:$A$42,'Consolidated Data'!A39,January!$AO$24:$AO$42)</f>
        <v>0</v>
      </c>
      <c r="C39" s="130">
        <f>SUMIF(January!$A$24:$A$42,'Consolidated Data'!A39,January!$AP$24:$AP$42)</f>
        <v>0</v>
      </c>
      <c r="D39" s="130">
        <f>SUMIF(January!$A$24:$A$42,'Consolidated Data'!A39,January!$AQ$24:$AQ$42)</f>
        <v>0</v>
      </c>
      <c r="E39" s="130">
        <f>SUMIF(February!$A$24:$A$69,'Consolidated Data'!A39,February!$AM$24:$AM$69)</f>
        <v>0</v>
      </c>
      <c r="F39" s="130">
        <f>SUMIF(February!$A$24:$A$69,'Consolidated Data'!A39,February!$AN$24:$AN$69)</f>
        <v>0</v>
      </c>
      <c r="G39" s="130">
        <f>SUMIF(February!$A$24:$A$69,'Consolidated Data'!A39,February!$AO$24:$AO$69)</f>
        <v>0</v>
      </c>
      <c r="H39" s="130">
        <f>SUMIF(March!$A$24:$A$78,'Consolidated Data'!A39,March!$AP$24:$AP$78)</f>
        <v>0</v>
      </c>
      <c r="I39" s="130">
        <f>SUMIF(March!$A$24:$A$78,'Consolidated Data'!A39,March!$AQ$24:$AQ$78)</f>
        <v>0</v>
      </c>
      <c r="J39" s="130">
        <f>SUMIF(March!$A$24:$A$78,'Consolidated Data'!A39,March!$AR$24:$AR$78)</f>
        <v>0</v>
      </c>
      <c r="K39" s="130">
        <f>SUMIF(April!$A$24:$A$150,'Consolidated Data'!A39,April!$AS$24:$AS$150)</f>
        <v>0</v>
      </c>
      <c r="L39" s="130">
        <f>SUMIF(April!$A$24:$A$150,'Consolidated Data'!A39,April!$AT$24:$AT$150)</f>
        <v>0</v>
      </c>
      <c r="M39" s="130">
        <f>SUMIF(April!$A$24:$A$150,'Consolidated Data'!A39,April!$AU$24:$AU$150)</f>
        <v>0</v>
      </c>
      <c r="N39" s="130">
        <f>SUMIF(May!$A$25:$A$149,'Consolidated Data'!A39,May!$AS$25:$AS$149)</f>
        <v>0</v>
      </c>
      <c r="O39" s="130">
        <f>SUMIF(May!$A$25:$A$149,'Consolidated Data'!A39,May!$AT$25:$AT$149)</f>
        <v>0</v>
      </c>
      <c r="P39" s="130">
        <f>SUMIF(May!$A$25:$A$149,'Consolidated Data'!A39,May!$AU$25:$AU$149)</f>
        <v>0</v>
      </c>
      <c r="Q39" s="130">
        <f>SUMIF(June!$A$24:$A$142,'Consolidated Data'!A39,June!$AS$24:$AS$142)</f>
        <v>0</v>
      </c>
      <c r="R39" s="130">
        <f>SUMIF(June!$A$24:$A$142,'Consolidated Data'!A39,June!$AT$24:$AT$142)</f>
        <v>0</v>
      </c>
      <c r="S39" s="130">
        <f>SUMIF(June!$A$24:$A$142,'Consolidated Data'!A39,June!$AU$24:$AU$142)</f>
        <v>0</v>
      </c>
      <c r="T39" s="130">
        <f>SUMIF(July!$A$24:$A$139,'Consolidated Data'!A39,July!$AS$24:$AS$139)</f>
        <v>0</v>
      </c>
      <c r="U39" s="130">
        <f>SUMIF(July!$A$24:$A$139,'Consolidated Data'!A39,July!$AT$24:$AT$139)</f>
        <v>0</v>
      </c>
      <c r="V39" s="130">
        <f>SUMIF(July!$A$24:$A$139,'Consolidated Data'!A39,July!$AU$24:$AU$139)</f>
        <v>0</v>
      </c>
      <c r="W39" s="130">
        <f>SUMIF(August!$A$24:$A$136,'Consolidated Data'!A39,August!$AS$24:$AS$136)</f>
        <v>0</v>
      </c>
      <c r="X39" s="130">
        <f>SUMIF(August!$A$24:$A$136,'Consolidated Data'!A39,August!$AT$24:$AT$136)</f>
        <v>0</v>
      </c>
      <c r="Y39" s="130">
        <f>SUMIF(August!$A$24:$A$136,'Consolidated Data'!A39,August!$AU$24:$AU$136)</f>
        <v>0</v>
      </c>
      <c r="Z39" s="130">
        <f>SUMIF(September!$A$24:$A$129,'Consolidated Data'!A39,September!$AR$24:$AR$129)</f>
        <v>0</v>
      </c>
      <c r="AA39" s="130">
        <f>SUMIF(September!$A$24:$A$129,'Consolidated Data'!A39,September!$AS$24:$AS$129)</f>
        <v>0</v>
      </c>
      <c r="AB39" s="130">
        <f>SUMIF(September!$A$24:$A$129,'Consolidated Data'!A39,September!$AT$24:$AT$129)</f>
        <v>0</v>
      </c>
      <c r="AC39" s="130">
        <f>SUMIF(October!$A$24:$A$127,'Consolidated Data'!A39,October!$AS$24:$AS$127)</f>
        <v>4</v>
      </c>
      <c r="AD39" s="130">
        <f>SUMIF(October!$A$24:$A$127,'Consolidated Data'!A39,October!$AT$24:$AT$127)</f>
        <v>0</v>
      </c>
      <c r="AE39" s="130">
        <f>SUMIF(October!$A$24:$A$127,'Consolidated Data'!A39,October!$AU$24:$AU$127)</f>
        <v>0</v>
      </c>
      <c r="AF39" s="130">
        <f>SUMIF(November!$A$24:$A$124,'Consolidated Data'!A39,November!$AS$24:$AS$124)</f>
        <v>0</v>
      </c>
      <c r="AG39" s="130">
        <f>SUMIF(November!$A$24:$A$124,'Consolidated Data'!A39,November!$AT$24:$AT$124)</f>
        <v>0</v>
      </c>
      <c r="AH39" s="130">
        <f>SUMIF(November!$A$24:$A$124,'Consolidated Data'!A39,November!$AU$24:$AU$124)</f>
        <v>0</v>
      </c>
      <c r="AI39" s="130">
        <f>SUMIF(December!$A$24:$A$124,'Consolidated Data'!A39,December!$AS$24:$AS$124)</f>
        <v>0</v>
      </c>
      <c r="AJ39" s="130">
        <f>SUMIF(December!$A$24:$A$124,'Consolidated Data'!A39,December!$AT$24:$AT$124)</f>
        <v>0</v>
      </c>
      <c r="AK39" s="130">
        <f>SUMIF(December!$A$24:$A$124,'Consolidated Data'!A39,December!$AU$24:$AU$124)</f>
        <v>0</v>
      </c>
      <c r="AL39" s="129">
        <f t="shared" si="0"/>
        <v>4</v>
      </c>
      <c r="AM39">
        <f t="shared" si="1"/>
        <v>0</v>
      </c>
    </row>
    <row r="40" spans="1:39" ht="16" x14ac:dyDescent="0.2">
      <c r="A40" s="122" t="str">
        <f>'Validation List'!A39</f>
        <v>Christopher Trinidade</v>
      </c>
      <c r="B40" s="130">
        <f>SUMIF(January!$A$24:$A$42,'Consolidated Data'!A40,January!$AO$24:$AO$42)</f>
        <v>0</v>
      </c>
      <c r="C40" s="130">
        <f>SUMIF(January!$A$24:$A$42,'Consolidated Data'!A40,January!$AP$24:$AP$42)</f>
        <v>0</v>
      </c>
      <c r="D40" s="130">
        <f>SUMIF(January!$A$24:$A$42,'Consolidated Data'!A40,January!$AQ$24:$AQ$42)</f>
        <v>0</v>
      </c>
      <c r="E40" s="130">
        <f>SUMIF(February!$A$24:$A$69,'Consolidated Data'!A40,February!$AM$24:$AM$69)</f>
        <v>0</v>
      </c>
      <c r="F40" s="130">
        <f>SUMIF(February!$A$24:$A$69,'Consolidated Data'!A40,February!$AN$24:$AN$69)</f>
        <v>0</v>
      </c>
      <c r="G40" s="130">
        <f>SUMIF(February!$A$24:$A$69,'Consolidated Data'!A40,February!$AO$24:$AO$69)</f>
        <v>0</v>
      </c>
      <c r="H40" s="130">
        <f>SUMIF(March!$A$24:$A$78,'Consolidated Data'!A40,March!$AP$24:$AP$78)</f>
        <v>0</v>
      </c>
      <c r="I40" s="130">
        <f>SUMIF(March!$A$24:$A$78,'Consolidated Data'!A40,March!$AQ$24:$AQ$78)</f>
        <v>0</v>
      </c>
      <c r="J40" s="130">
        <f>SUMIF(March!$A$24:$A$78,'Consolidated Data'!A40,March!$AR$24:$AR$78)</f>
        <v>0</v>
      </c>
      <c r="K40" s="130">
        <f>SUMIF(April!$A$24:$A$150,'Consolidated Data'!A40,April!$AS$24:$AS$150)</f>
        <v>0</v>
      </c>
      <c r="L40" s="130">
        <f>SUMIF(April!$A$24:$A$150,'Consolidated Data'!A40,April!$AT$24:$AT$150)</f>
        <v>0</v>
      </c>
      <c r="M40" s="130">
        <f>SUMIF(April!$A$24:$A$150,'Consolidated Data'!A40,April!$AU$24:$AU$150)</f>
        <v>0</v>
      </c>
      <c r="N40" s="130">
        <f>SUMIF(May!$A$25:$A$149,'Consolidated Data'!A40,May!$AS$25:$AS$149)</f>
        <v>0</v>
      </c>
      <c r="O40" s="130">
        <f>SUMIF(May!$A$25:$A$149,'Consolidated Data'!A40,May!$AT$25:$AT$149)</f>
        <v>0</v>
      </c>
      <c r="P40" s="130">
        <f>SUMIF(May!$A$25:$A$149,'Consolidated Data'!A40,May!$AU$25:$AU$149)</f>
        <v>0</v>
      </c>
      <c r="Q40" s="130">
        <f>SUMIF(June!$A$24:$A$142,'Consolidated Data'!A40,June!$AS$24:$AS$142)</f>
        <v>0</v>
      </c>
      <c r="R40" s="130">
        <f>SUMIF(June!$A$24:$A$142,'Consolidated Data'!A40,June!$AT$24:$AT$142)</f>
        <v>0</v>
      </c>
      <c r="S40" s="130">
        <f>SUMIF(June!$A$24:$A$142,'Consolidated Data'!A40,June!$AU$24:$AU$142)</f>
        <v>1.5</v>
      </c>
      <c r="T40" s="130">
        <f>SUMIF(July!$A$24:$A$139,'Consolidated Data'!A40,July!$AS$24:$AS$139)</f>
        <v>0</v>
      </c>
      <c r="U40" s="130">
        <f>SUMIF(July!$A$24:$A$139,'Consolidated Data'!A40,July!$AT$24:$AT$139)</f>
        <v>0</v>
      </c>
      <c r="V40" s="130">
        <f>SUMIF(July!$A$24:$A$139,'Consolidated Data'!A40,July!$AU$24:$AU$139)</f>
        <v>0</v>
      </c>
      <c r="W40" s="130">
        <f>SUMIF(August!$A$24:$A$136,'Consolidated Data'!A40,August!$AS$24:$AS$136)</f>
        <v>3</v>
      </c>
      <c r="X40" s="130">
        <f>SUMIF(August!$A$24:$A$136,'Consolidated Data'!A40,August!$AT$24:$AT$136)</f>
        <v>0</v>
      </c>
      <c r="Y40" s="130">
        <f>SUMIF(August!$A$24:$A$136,'Consolidated Data'!A40,August!$AU$24:$AU$136)</f>
        <v>0</v>
      </c>
      <c r="Z40" s="130">
        <f>SUMIF(September!$A$24:$A$129,'Consolidated Data'!A40,September!$AR$24:$AR$129)</f>
        <v>0</v>
      </c>
      <c r="AA40" s="130">
        <f>SUMIF(September!$A$24:$A$129,'Consolidated Data'!A40,September!$AS$24:$AS$129)</f>
        <v>1</v>
      </c>
      <c r="AB40" s="130">
        <f>SUMIF(September!$A$24:$A$129,'Consolidated Data'!A40,September!$AT$24:$AT$129)</f>
        <v>0</v>
      </c>
      <c r="AC40" s="130">
        <f>SUMIF(October!$A$24:$A$127,'Consolidated Data'!A40,October!$AS$24:$AS$127)</f>
        <v>1</v>
      </c>
      <c r="AD40" s="130">
        <f>SUMIF(October!$A$24:$A$127,'Consolidated Data'!A40,October!$AT$24:$AT$127)</f>
        <v>0</v>
      </c>
      <c r="AE40" s="130">
        <f>SUMIF(October!$A$24:$A$127,'Consolidated Data'!A40,October!$AU$24:$AU$127)</f>
        <v>0</v>
      </c>
      <c r="AF40" s="130">
        <f>SUMIF(November!$A$24:$A$124,'Consolidated Data'!A40,November!$AS$24:$AS$124)</f>
        <v>0</v>
      </c>
      <c r="AG40" s="130">
        <f>SUMIF(November!$A$24:$A$124,'Consolidated Data'!A40,November!$AT$24:$AT$124)</f>
        <v>0</v>
      </c>
      <c r="AH40" s="130">
        <f>SUMIF(November!$A$24:$A$124,'Consolidated Data'!A40,November!$AU$24:$AU$124)</f>
        <v>0</v>
      </c>
      <c r="AI40" s="130">
        <f>SUMIF(December!$A$24:$A$124,'Consolidated Data'!A40,December!$AS$24:$AS$124)</f>
        <v>0</v>
      </c>
      <c r="AJ40" s="130">
        <f>SUMIF(December!$A$24:$A$124,'Consolidated Data'!A40,December!$AT$24:$AT$124)</f>
        <v>0</v>
      </c>
      <c r="AK40" s="130">
        <f>SUMIF(December!$A$24:$A$124,'Consolidated Data'!A40,December!$AU$24:$AU$124)</f>
        <v>0</v>
      </c>
      <c r="AL40" s="129">
        <f t="shared" si="0"/>
        <v>5</v>
      </c>
      <c r="AM40">
        <f t="shared" si="1"/>
        <v>1.5</v>
      </c>
    </row>
    <row r="41" spans="1:39" ht="16" x14ac:dyDescent="0.2">
      <c r="A41" s="122" t="str">
        <f>'Validation List'!A40</f>
        <v>Disha Upadhyay</v>
      </c>
      <c r="B41" s="130">
        <f>SUMIF(January!$A$24:$A$42,'Consolidated Data'!A41,January!$AO$24:$AO$42)</f>
        <v>0</v>
      </c>
      <c r="C41" s="130">
        <f>SUMIF(January!$A$24:$A$42,'Consolidated Data'!A41,January!$AP$24:$AP$42)</f>
        <v>0</v>
      </c>
      <c r="D41" s="130">
        <f>SUMIF(January!$A$24:$A$42,'Consolidated Data'!A41,January!$AQ$24:$AQ$42)</f>
        <v>0</v>
      </c>
      <c r="E41" s="130">
        <f>SUMIF(February!$A$24:$A$69,'Consolidated Data'!A41,February!$AM$24:$AM$69)</f>
        <v>0</v>
      </c>
      <c r="F41" s="130">
        <f>SUMIF(February!$A$24:$A$69,'Consolidated Data'!A41,February!$AN$24:$AN$69)</f>
        <v>0</v>
      </c>
      <c r="G41" s="130">
        <f>SUMIF(February!$A$24:$A$69,'Consolidated Data'!A41,February!$AO$24:$AO$69)</f>
        <v>2</v>
      </c>
      <c r="H41" s="130">
        <f>SUMIF(March!$A$24:$A$78,'Consolidated Data'!A41,March!$AP$24:$AP$78)</f>
        <v>0</v>
      </c>
      <c r="I41" s="130">
        <f>SUMIF(March!$A$24:$A$78,'Consolidated Data'!A41,March!$AQ$24:$AQ$78)</f>
        <v>0</v>
      </c>
      <c r="J41" s="130">
        <f>SUMIF(March!$A$24:$A$78,'Consolidated Data'!A41,March!$AR$24:$AR$78)</f>
        <v>0</v>
      </c>
      <c r="K41" s="130">
        <f>SUMIF(April!$A$24:$A$150,'Consolidated Data'!A41,April!$AS$24:$AS$150)</f>
        <v>0</v>
      </c>
      <c r="L41" s="130">
        <f>SUMIF(April!$A$24:$A$150,'Consolidated Data'!A41,April!$AT$24:$AT$150)</f>
        <v>0</v>
      </c>
      <c r="M41" s="130">
        <f>SUMIF(April!$A$24:$A$150,'Consolidated Data'!A41,April!$AU$24:$AU$150)</f>
        <v>0</v>
      </c>
      <c r="N41" s="130">
        <f>SUMIF(May!$A$25:$A$149,'Consolidated Data'!A41,May!$AS$25:$AS$149)</f>
        <v>0</v>
      </c>
      <c r="O41" s="130">
        <f>SUMIF(May!$A$25:$A$149,'Consolidated Data'!A41,May!$AT$25:$AT$149)</f>
        <v>0</v>
      </c>
      <c r="P41" s="130">
        <f>SUMIF(May!$A$25:$A$149,'Consolidated Data'!A41,May!$AU$25:$AU$149)</f>
        <v>0.5</v>
      </c>
      <c r="Q41" s="130">
        <f>SUMIF(June!$A$24:$A$142,'Consolidated Data'!A41,June!$AS$24:$AS$142)</f>
        <v>0</v>
      </c>
      <c r="R41" s="130">
        <f>SUMIF(June!$A$24:$A$142,'Consolidated Data'!A41,June!$AT$24:$AT$142)</f>
        <v>1</v>
      </c>
      <c r="S41" s="130">
        <f>SUMIF(June!$A$24:$A$142,'Consolidated Data'!A41,June!$AU$24:$AU$142)</f>
        <v>0</v>
      </c>
      <c r="T41" s="130">
        <f>SUMIF(July!$A$24:$A$139,'Consolidated Data'!A41,July!$AS$24:$AS$139)</f>
        <v>0</v>
      </c>
      <c r="U41" s="130">
        <f>SUMIF(July!$A$24:$A$139,'Consolidated Data'!A41,July!$AT$24:$AT$139)</f>
        <v>0</v>
      </c>
      <c r="V41" s="130">
        <f>SUMIF(July!$A$24:$A$139,'Consolidated Data'!A41,July!$AU$24:$AU$139)</f>
        <v>0</v>
      </c>
      <c r="W41" s="130">
        <f>SUMIF(August!$A$24:$A$136,'Consolidated Data'!A41,August!$AS$24:$AS$136)</f>
        <v>0</v>
      </c>
      <c r="X41" s="130">
        <f>SUMIF(August!$A$24:$A$136,'Consolidated Data'!A41,August!$AT$24:$AT$136)</f>
        <v>0</v>
      </c>
      <c r="Y41" s="130">
        <f>SUMIF(August!$A$24:$A$136,'Consolidated Data'!A41,August!$AU$24:$AU$136)</f>
        <v>1</v>
      </c>
      <c r="Z41" s="130">
        <f>SUMIF(September!$A$24:$A$129,'Consolidated Data'!A41,September!$AR$24:$AR$129)</f>
        <v>3</v>
      </c>
      <c r="AA41" s="130">
        <f>SUMIF(September!$A$24:$A$129,'Consolidated Data'!A41,September!$AS$24:$AS$129)</f>
        <v>0</v>
      </c>
      <c r="AB41" s="130">
        <f>SUMIF(September!$A$24:$A$129,'Consolidated Data'!A41,September!$AT$24:$AT$129)</f>
        <v>0</v>
      </c>
      <c r="AC41" s="130">
        <f>SUMIF(October!$A$24:$A$127,'Consolidated Data'!A41,October!$AS$24:$AS$127)</f>
        <v>0</v>
      </c>
      <c r="AD41" s="130">
        <f>SUMIF(October!$A$24:$A$127,'Consolidated Data'!A41,October!$AT$24:$AT$127)</f>
        <v>0</v>
      </c>
      <c r="AE41" s="130">
        <f>SUMIF(October!$A$24:$A$127,'Consolidated Data'!A41,October!$AU$24:$AU$127)</f>
        <v>0</v>
      </c>
      <c r="AF41" s="130">
        <f>SUMIF(November!$A$24:$A$124,'Consolidated Data'!A41,November!$AS$24:$AS$124)</f>
        <v>0</v>
      </c>
      <c r="AG41" s="130">
        <f>SUMIF(November!$A$24:$A$124,'Consolidated Data'!A41,November!$AT$24:$AT$124)</f>
        <v>0</v>
      </c>
      <c r="AH41" s="130">
        <f>SUMIF(November!$A$24:$A$124,'Consolidated Data'!A41,November!$AU$24:$AU$124)</f>
        <v>0</v>
      </c>
      <c r="AI41" s="130">
        <f>SUMIF(December!$A$24:$A$124,'Consolidated Data'!A41,December!$AS$24:$AS$124)</f>
        <v>0</v>
      </c>
      <c r="AJ41" s="130">
        <f>SUMIF(December!$A$24:$A$124,'Consolidated Data'!A41,December!$AT$24:$AT$124)</f>
        <v>0</v>
      </c>
      <c r="AK41" s="130">
        <f>SUMIF(December!$A$24:$A$124,'Consolidated Data'!A41,December!$AU$24:$AU$124)</f>
        <v>0</v>
      </c>
      <c r="AL41" s="129">
        <f t="shared" si="0"/>
        <v>4</v>
      </c>
      <c r="AM41">
        <f t="shared" si="1"/>
        <v>3.5</v>
      </c>
    </row>
    <row r="42" spans="1:39" ht="16" x14ac:dyDescent="0.2">
      <c r="A42" s="122" t="str">
        <f>'Validation List'!A41</f>
        <v>Domonique Williams</v>
      </c>
      <c r="B42" s="130">
        <f>SUMIF(January!$A$24:$A$42,'Consolidated Data'!A42,January!$AO$24:$AO$42)</f>
        <v>6</v>
      </c>
      <c r="C42" s="130">
        <f>SUMIF(January!$A$24:$A$42,'Consolidated Data'!A42,January!$AP$24:$AP$42)</f>
        <v>0</v>
      </c>
      <c r="D42" s="130">
        <f>SUMIF(January!$A$24:$A$42,'Consolidated Data'!A42,January!$AQ$24:$AQ$42)</f>
        <v>4.5</v>
      </c>
      <c r="E42" s="130">
        <f>SUMIF(February!$A$24:$A$69,'Consolidated Data'!A42,February!$AM$24:$AM$69)</f>
        <v>0</v>
      </c>
      <c r="F42" s="130">
        <f>SUMIF(February!$A$24:$A$69,'Consolidated Data'!A42,February!$AN$24:$AN$69)</f>
        <v>0</v>
      </c>
      <c r="G42" s="130">
        <f>SUMIF(February!$A$24:$A$69,'Consolidated Data'!A42,February!$AO$24:$AO$69)</f>
        <v>5</v>
      </c>
      <c r="H42" s="130">
        <f>SUMIF(March!$A$24:$A$78,'Consolidated Data'!A42,March!$AP$24:$AP$78)</f>
        <v>0</v>
      </c>
      <c r="I42" s="130">
        <f>SUMIF(March!$A$24:$A$78,'Consolidated Data'!A42,March!$AQ$24:$AQ$78)</f>
        <v>2</v>
      </c>
      <c r="J42" s="130">
        <f>SUMIF(March!$A$24:$A$78,'Consolidated Data'!A42,March!$AR$24:$AR$78)</f>
        <v>3</v>
      </c>
      <c r="K42" s="130">
        <f>SUMIF(April!$A$24:$A$150,'Consolidated Data'!A42,April!$AS$24:$AS$150)</f>
        <v>0</v>
      </c>
      <c r="L42" s="130">
        <f>SUMIF(April!$A$24:$A$150,'Consolidated Data'!A42,April!$AT$24:$AT$150)</f>
        <v>0</v>
      </c>
      <c r="M42" s="130">
        <f>SUMIF(April!$A$24:$A$150,'Consolidated Data'!A42,April!$AU$24:$AU$150)</f>
        <v>4</v>
      </c>
      <c r="N42" s="130">
        <f>SUMIF(May!$A$25:$A$149,'Consolidated Data'!A42,May!$AS$25:$AS$149)</f>
        <v>0</v>
      </c>
      <c r="O42" s="130">
        <f>SUMIF(May!$A$25:$A$149,'Consolidated Data'!A42,May!$AT$25:$AT$149)</f>
        <v>0</v>
      </c>
      <c r="P42" s="130">
        <f>SUMIF(May!$A$25:$A$149,'Consolidated Data'!A42,May!$AU$25:$AU$149)</f>
        <v>7.5</v>
      </c>
      <c r="Q42" s="130">
        <f>SUMIF(June!$A$24:$A$142,'Consolidated Data'!A42,June!$AS$24:$AS$142)</f>
        <v>2</v>
      </c>
      <c r="R42" s="130">
        <f>SUMIF(June!$A$24:$A$142,'Consolidated Data'!A42,June!$AT$24:$AT$142)</f>
        <v>0</v>
      </c>
      <c r="S42" s="130">
        <f>SUMIF(June!$A$24:$A$142,'Consolidated Data'!A42,June!$AU$24:$AU$142)</f>
        <v>7.5</v>
      </c>
      <c r="T42" s="130">
        <f>SUMIF(July!$A$24:$A$139,'Consolidated Data'!A42,July!$AS$24:$AS$139)</f>
        <v>0</v>
      </c>
      <c r="U42" s="130">
        <f>SUMIF(July!$A$24:$A$139,'Consolidated Data'!A42,July!$AT$24:$AT$139)</f>
        <v>1</v>
      </c>
      <c r="V42" s="130">
        <f>SUMIF(July!$A$24:$A$139,'Consolidated Data'!A42,July!$AU$24:$AU$139)</f>
        <v>1.25</v>
      </c>
      <c r="W42" s="130">
        <f>SUMIF(August!$A$24:$A$136,'Consolidated Data'!A42,August!$AS$24:$AS$136)</f>
        <v>0</v>
      </c>
      <c r="X42" s="130">
        <f>SUMIF(August!$A$24:$A$136,'Consolidated Data'!A42,August!$AT$24:$AT$136)</f>
        <v>1</v>
      </c>
      <c r="Y42" s="130">
        <f>SUMIF(August!$A$24:$A$136,'Consolidated Data'!A42,August!$AU$24:$AU$136)</f>
        <v>0</v>
      </c>
      <c r="Z42" s="130">
        <f>SUMIF(September!$A$24:$A$129,'Consolidated Data'!A42,September!$AR$24:$AR$129)</f>
        <v>0</v>
      </c>
      <c r="AA42" s="130">
        <f>SUMIF(September!$A$24:$A$129,'Consolidated Data'!A42,September!$AS$24:$AS$129)</f>
        <v>1</v>
      </c>
      <c r="AB42" s="130">
        <f>SUMIF(September!$A$24:$A$129,'Consolidated Data'!A42,September!$AT$24:$AT$129)</f>
        <v>3</v>
      </c>
      <c r="AC42" s="130">
        <f>SUMIF(October!$A$24:$A$127,'Consolidated Data'!A42,October!$AS$24:$AS$127)</f>
        <v>0</v>
      </c>
      <c r="AD42" s="130">
        <f>SUMIF(October!$A$24:$A$127,'Consolidated Data'!A42,October!$AT$24:$AT$127)</f>
        <v>0</v>
      </c>
      <c r="AE42" s="130">
        <f>SUMIF(October!$A$24:$A$127,'Consolidated Data'!A42,October!$AU$24:$AU$127)</f>
        <v>0</v>
      </c>
      <c r="AF42" s="130">
        <f>SUMIF(November!$A$24:$A$124,'Consolidated Data'!A42,November!$AS$24:$AS$124)</f>
        <v>0</v>
      </c>
      <c r="AG42" s="130">
        <f>SUMIF(November!$A$24:$A$124,'Consolidated Data'!A42,November!$AT$24:$AT$124)</f>
        <v>0</v>
      </c>
      <c r="AH42" s="130">
        <f>SUMIF(November!$A$24:$A$124,'Consolidated Data'!A42,November!$AU$24:$AU$124)</f>
        <v>0</v>
      </c>
      <c r="AI42" s="130">
        <f>SUMIF(December!$A$24:$A$124,'Consolidated Data'!A42,December!$AS$24:$AS$124)</f>
        <v>0</v>
      </c>
      <c r="AJ42" s="130">
        <f>SUMIF(December!$A$24:$A$124,'Consolidated Data'!A42,December!$AT$24:$AT$124)</f>
        <v>0</v>
      </c>
      <c r="AK42" s="130">
        <f>SUMIF(December!$A$24:$A$124,'Consolidated Data'!A42,December!$AU$24:$AU$124)</f>
        <v>0</v>
      </c>
      <c r="AL42" s="129">
        <f t="shared" si="0"/>
        <v>13</v>
      </c>
      <c r="AM42">
        <f t="shared" si="1"/>
        <v>35.75</v>
      </c>
    </row>
    <row r="43" spans="1:39" ht="16" x14ac:dyDescent="0.2">
      <c r="A43" s="122" t="str">
        <f>'Validation List'!A42</f>
        <v>Edin Dautovic</v>
      </c>
      <c r="B43" s="130">
        <f>SUMIF(January!$A$24:$A$42,'Consolidated Data'!A43,January!$AO$24:$AO$42)</f>
        <v>0</v>
      </c>
      <c r="C43" s="130">
        <f>SUMIF(January!$A$24:$A$42,'Consolidated Data'!A43,January!$AP$24:$AP$42)</f>
        <v>0</v>
      </c>
      <c r="D43" s="130">
        <f>SUMIF(January!$A$24:$A$42,'Consolidated Data'!A43,January!$AQ$24:$AQ$42)</f>
        <v>0</v>
      </c>
      <c r="E43" s="130">
        <f>SUMIF(February!$A$24:$A$69,'Consolidated Data'!A43,February!$AM$24:$AM$69)</f>
        <v>0</v>
      </c>
      <c r="F43" s="130">
        <f>SUMIF(February!$A$24:$A$69,'Consolidated Data'!A43,February!$AN$24:$AN$69)</f>
        <v>1</v>
      </c>
      <c r="G43" s="130">
        <f>SUMIF(February!$A$24:$A$69,'Consolidated Data'!A43,February!$AO$24:$AO$69)</f>
        <v>0</v>
      </c>
      <c r="H43" s="130">
        <f>SUMIF(March!$A$24:$A$78,'Consolidated Data'!A43,March!$AP$24:$AP$78)</f>
        <v>0</v>
      </c>
      <c r="I43" s="130">
        <f>SUMIF(March!$A$24:$A$78,'Consolidated Data'!A43,March!$AQ$24:$AQ$78)</f>
        <v>1</v>
      </c>
      <c r="J43" s="130">
        <f>SUMIF(March!$A$24:$A$78,'Consolidated Data'!A43,March!$AR$24:$AR$78)</f>
        <v>1</v>
      </c>
      <c r="K43" s="130">
        <f>SUMIF(April!$A$24:$A$150,'Consolidated Data'!A43,April!$AS$24:$AS$150)</f>
        <v>0</v>
      </c>
      <c r="L43" s="130">
        <f>SUMIF(April!$A$24:$A$150,'Consolidated Data'!A43,April!$AT$24:$AT$150)</f>
        <v>0</v>
      </c>
      <c r="M43" s="130">
        <f>SUMIF(April!$A$24:$A$150,'Consolidated Data'!A43,April!$AU$24:$AU$150)</f>
        <v>0</v>
      </c>
      <c r="N43" s="130">
        <f>SUMIF(May!$A$25:$A$149,'Consolidated Data'!A43,May!$AS$25:$AS$149)</f>
        <v>0</v>
      </c>
      <c r="O43" s="130">
        <f>SUMIF(May!$A$25:$A$149,'Consolidated Data'!A43,May!$AT$25:$AT$149)</f>
        <v>3</v>
      </c>
      <c r="P43" s="130">
        <f>SUMIF(May!$A$25:$A$149,'Consolidated Data'!A43,May!$AU$25:$AU$149)</f>
        <v>2.5</v>
      </c>
      <c r="Q43" s="130">
        <f>SUMIF(June!$A$24:$A$142,'Consolidated Data'!A43,June!$AS$24:$AS$142)</f>
        <v>0</v>
      </c>
      <c r="R43" s="130">
        <f>SUMIF(June!$A$24:$A$142,'Consolidated Data'!A43,June!$AT$24:$AT$142)</f>
        <v>0</v>
      </c>
      <c r="S43" s="130">
        <f>SUMIF(June!$A$24:$A$142,'Consolidated Data'!A43,June!$AU$24:$AU$142)</f>
        <v>2</v>
      </c>
      <c r="T43" s="130">
        <f>SUMIF(July!$A$24:$A$139,'Consolidated Data'!A43,July!$AS$24:$AS$139)</f>
        <v>0</v>
      </c>
      <c r="U43" s="130">
        <f>SUMIF(July!$A$24:$A$139,'Consolidated Data'!A43,July!$AT$24:$AT$139)</f>
        <v>3</v>
      </c>
      <c r="V43" s="130">
        <f>SUMIF(July!$A$24:$A$139,'Consolidated Data'!A43,July!$AU$24:$AU$139)</f>
        <v>2</v>
      </c>
      <c r="W43" s="130">
        <f>SUMIF(August!$A$24:$A$136,'Consolidated Data'!A43,August!$AS$24:$AS$136)</f>
        <v>0</v>
      </c>
      <c r="X43" s="130">
        <f>SUMIF(August!$A$24:$A$136,'Consolidated Data'!A43,August!$AT$24:$AT$136)</f>
        <v>1</v>
      </c>
      <c r="Y43" s="130">
        <f>SUMIF(August!$A$24:$A$136,'Consolidated Data'!A43,August!$AU$24:$AU$136)</f>
        <v>1</v>
      </c>
      <c r="Z43" s="130">
        <f>SUMIF(September!$A$24:$A$129,'Consolidated Data'!A43,September!$AR$24:$AR$129)</f>
        <v>0</v>
      </c>
      <c r="AA43" s="130">
        <f>SUMIF(September!$A$24:$A$129,'Consolidated Data'!A43,September!$AS$24:$AS$129)</f>
        <v>5</v>
      </c>
      <c r="AB43" s="130">
        <f>SUMIF(September!$A$24:$A$129,'Consolidated Data'!A43,September!$AT$24:$AT$129)</f>
        <v>2</v>
      </c>
      <c r="AC43" s="130">
        <f>SUMIF(October!$A$24:$A$127,'Consolidated Data'!A43,October!$AS$24:$AS$127)</f>
        <v>0</v>
      </c>
      <c r="AD43" s="130">
        <f>SUMIF(October!$A$24:$A$127,'Consolidated Data'!A43,October!$AT$24:$AT$127)</f>
        <v>1</v>
      </c>
      <c r="AE43" s="130">
        <f>SUMIF(October!$A$24:$A$127,'Consolidated Data'!A43,October!$AU$24:$AU$127)</f>
        <v>4</v>
      </c>
      <c r="AF43" s="130">
        <f>SUMIF(November!$A$24:$A$124,'Consolidated Data'!A43,November!$AS$24:$AS$124)</f>
        <v>0</v>
      </c>
      <c r="AG43" s="130">
        <f>SUMIF(November!$A$24:$A$124,'Consolidated Data'!A43,November!$AT$24:$AT$124)</f>
        <v>0</v>
      </c>
      <c r="AH43" s="130">
        <f>SUMIF(November!$A$24:$A$124,'Consolidated Data'!A43,November!$AU$24:$AU$124)</f>
        <v>0</v>
      </c>
      <c r="AI43" s="130">
        <f>SUMIF(December!$A$24:$A$124,'Consolidated Data'!A43,December!$AS$24:$AS$124)</f>
        <v>0</v>
      </c>
      <c r="AJ43" s="130">
        <f>SUMIF(December!$A$24:$A$124,'Consolidated Data'!A43,December!$AT$24:$AT$124)</f>
        <v>0</v>
      </c>
      <c r="AK43" s="130">
        <f>SUMIF(December!$A$24:$A$124,'Consolidated Data'!A43,December!$AU$24:$AU$124)</f>
        <v>0</v>
      </c>
      <c r="AL43" s="129">
        <f t="shared" si="0"/>
        <v>15</v>
      </c>
      <c r="AM43">
        <f t="shared" si="1"/>
        <v>14.5</v>
      </c>
    </row>
    <row r="44" spans="1:39" ht="16" x14ac:dyDescent="0.2">
      <c r="A44" s="122" t="str">
        <f>'Validation List'!A43</f>
        <v>Gabe Sulit</v>
      </c>
      <c r="B44" s="130">
        <f>SUMIF(January!$A$24:$A$42,'Consolidated Data'!A44,January!$AO$24:$AO$42)</f>
        <v>0</v>
      </c>
      <c r="C44" s="130">
        <f>SUMIF(January!$A$24:$A$42,'Consolidated Data'!A44,January!$AP$24:$AP$42)</f>
        <v>0</v>
      </c>
      <c r="D44" s="130">
        <f>SUMIF(January!$A$24:$A$42,'Consolidated Data'!A44,January!$AQ$24:$AQ$42)</f>
        <v>0</v>
      </c>
      <c r="E44" s="130">
        <f>SUMIF(February!$A$24:$A$69,'Consolidated Data'!A44,February!$AM$24:$AM$69)</f>
        <v>0</v>
      </c>
      <c r="F44" s="130">
        <f>SUMIF(February!$A$24:$A$69,'Consolidated Data'!A44,February!$AN$24:$AN$69)</f>
        <v>0</v>
      </c>
      <c r="G44" s="130">
        <f>SUMIF(February!$A$24:$A$69,'Consolidated Data'!A44,February!$AO$24:$AO$69)</f>
        <v>0</v>
      </c>
      <c r="H44" s="130">
        <f>SUMIF(March!$A$24:$A$78,'Consolidated Data'!A44,March!$AP$24:$AP$78)</f>
        <v>0</v>
      </c>
      <c r="I44" s="130">
        <f>SUMIF(March!$A$24:$A$78,'Consolidated Data'!A44,March!$AQ$24:$AQ$78)</f>
        <v>0</v>
      </c>
      <c r="J44" s="130">
        <f>SUMIF(March!$A$24:$A$78,'Consolidated Data'!A44,March!$AR$24:$AR$78)</f>
        <v>1.5</v>
      </c>
      <c r="K44" s="130">
        <f>SUMIF(April!$A$24:$A$150,'Consolidated Data'!A44,April!$AS$24:$AS$150)</f>
        <v>1</v>
      </c>
      <c r="L44" s="130">
        <f>SUMIF(April!$A$24:$A$150,'Consolidated Data'!A44,April!$AT$24:$AT$150)</f>
        <v>0</v>
      </c>
      <c r="M44" s="130">
        <f>SUMIF(April!$A$24:$A$150,'Consolidated Data'!A44,April!$AU$24:$AU$150)</f>
        <v>0</v>
      </c>
      <c r="N44" s="130">
        <f>SUMIF(May!$A$25:$A$149,'Consolidated Data'!A44,May!$AS$25:$AS$149)</f>
        <v>0</v>
      </c>
      <c r="O44" s="130">
        <f>SUMIF(May!$A$25:$A$149,'Consolidated Data'!A44,May!$AT$25:$AT$149)</f>
        <v>0</v>
      </c>
      <c r="P44" s="130">
        <f>SUMIF(May!$A$25:$A$149,'Consolidated Data'!A44,May!$AU$25:$AU$149)</f>
        <v>1.5</v>
      </c>
      <c r="Q44" s="130">
        <f>SUMIF(June!$A$24:$A$142,'Consolidated Data'!A44,June!$AS$24:$AS$142)</f>
        <v>1</v>
      </c>
      <c r="R44" s="130">
        <f>SUMIF(June!$A$24:$A$142,'Consolidated Data'!A44,June!$AT$24:$AT$142)</f>
        <v>1</v>
      </c>
      <c r="S44" s="130">
        <f>SUMIF(June!$A$24:$A$142,'Consolidated Data'!A44,June!$AU$24:$AU$142)</f>
        <v>0</v>
      </c>
      <c r="T44" s="130">
        <f>SUMIF(July!$A$24:$A$139,'Consolidated Data'!A44,July!$AS$24:$AS$139)</f>
        <v>0</v>
      </c>
      <c r="U44" s="130">
        <f>SUMIF(July!$A$24:$A$139,'Consolidated Data'!A44,July!$AT$24:$AT$139)</f>
        <v>1</v>
      </c>
      <c r="V44" s="130">
        <f>SUMIF(July!$A$24:$A$139,'Consolidated Data'!A44,July!$AU$24:$AU$139)</f>
        <v>0</v>
      </c>
      <c r="W44" s="130">
        <f>SUMIF(August!$A$24:$A$136,'Consolidated Data'!A44,August!$AS$24:$AS$136)</f>
        <v>1</v>
      </c>
      <c r="X44" s="130">
        <f>SUMIF(August!$A$24:$A$136,'Consolidated Data'!A44,August!$AT$24:$AT$136)</f>
        <v>1</v>
      </c>
      <c r="Y44" s="130">
        <f>SUMIF(August!$A$24:$A$136,'Consolidated Data'!A44,August!$AU$24:$AU$136)</f>
        <v>0.5</v>
      </c>
      <c r="Z44" s="130">
        <f>SUMIF(September!$A$24:$A$129,'Consolidated Data'!A44,September!$AR$24:$AR$129)</f>
        <v>1</v>
      </c>
      <c r="AA44" s="130">
        <f>SUMIF(September!$A$24:$A$129,'Consolidated Data'!A44,September!$AS$24:$AS$129)</f>
        <v>0</v>
      </c>
      <c r="AB44" s="130">
        <f>SUMIF(September!$A$24:$A$129,'Consolidated Data'!A44,September!$AT$24:$AT$129)</f>
        <v>1</v>
      </c>
      <c r="AC44" s="130">
        <f>SUMIF(October!$A$24:$A$127,'Consolidated Data'!A44,October!$AS$24:$AS$127)</f>
        <v>0</v>
      </c>
      <c r="AD44" s="130">
        <f>SUMIF(October!$A$24:$A$127,'Consolidated Data'!A44,October!$AT$24:$AT$127)</f>
        <v>0</v>
      </c>
      <c r="AE44" s="130">
        <f>SUMIF(October!$A$24:$A$127,'Consolidated Data'!A44,October!$AU$24:$AU$127)</f>
        <v>0</v>
      </c>
      <c r="AF44" s="130">
        <f>SUMIF(November!$A$24:$A$124,'Consolidated Data'!A44,November!$AS$24:$AS$124)</f>
        <v>0</v>
      </c>
      <c r="AG44" s="130">
        <f>SUMIF(November!$A$24:$A$124,'Consolidated Data'!A44,November!$AT$24:$AT$124)</f>
        <v>0</v>
      </c>
      <c r="AH44" s="130">
        <f>SUMIF(November!$A$24:$A$124,'Consolidated Data'!A44,November!$AU$24:$AU$124)</f>
        <v>0</v>
      </c>
      <c r="AI44" s="130">
        <f>SUMIF(December!$A$24:$A$124,'Consolidated Data'!A44,December!$AS$24:$AS$124)</f>
        <v>8</v>
      </c>
      <c r="AJ44" s="130">
        <f>SUMIF(December!$A$24:$A$124,'Consolidated Data'!A44,December!$AT$24:$AT$124)</f>
        <v>0</v>
      </c>
      <c r="AK44" s="130">
        <f>SUMIF(December!$A$24:$A$124,'Consolidated Data'!A44,December!$AU$24:$AU$124)</f>
        <v>0</v>
      </c>
      <c r="AL44" s="129">
        <f t="shared" si="0"/>
        <v>15</v>
      </c>
      <c r="AM44">
        <f t="shared" si="1"/>
        <v>4.5</v>
      </c>
    </row>
    <row r="45" spans="1:39" ht="16" x14ac:dyDescent="0.2">
      <c r="A45" s="122" t="str">
        <f>'Validation List'!A44</f>
        <v>Jessica Bok</v>
      </c>
      <c r="B45" s="130">
        <f>SUMIF(January!$A$24:$A$42,'Consolidated Data'!A45,January!$AO$24:$AO$42)</f>
        <v>0</v>
      </c>
      <c r="C45" s="130">
        <f>SUMIF(January!$A$24:$A$42,'Consolidated Data'!A45,January!$AP$24:$AP$42)</f>
        <v>0</v>
      </c>
      <c r="D45" s="130">
        <f>SUMIF(January!$A$24:$A$42,'Consolidated Data'!A45,January!$AQ$24:$AQ$42)</f>
        <v>0</v>
      </c>
      <c r="E45" s="130">
        <f>SUMIF(February!$A$24:$A$69,'Consolidated Data'!A45,February!$AM$24:$AM$69)</f>
        <v>0</v>
      </c>
      <c r="F45" s="130">
        <f>SUMIF(February!$A$24:$A$69,'Consolidated Data'!A45,February!$AN$24:$AN$69)</f>
        <v>0</v>
      </c>
      <c r="G45" s="130">
        <f>SUMIF(February!$A$24:$A$69,'Consolidated Data'!A45,February!$AO$24:$AO$69)</f>
        <v>0</v>
      </c>
      <c r="H45" s="130">
        <f>SUMIF(March!$A$24:$A$78,'Consolidated Data'!A45,March!$AP$24:$AP$78)</f>
        <v>0</v>
      </c>
      <c r="I45" s="130">
        <f>SUMIF(March!$A$24:$A$78,'Consolidated Data'!A45,March!$AQ$24:$AQ$78)</f>
        <v>2</v>
      </c>
      <c r="J45" s="130">
        <f>SUMIF(March!$A$24:$A$78,'Consolidated Data'!A45,March!$AR$24:$AR$78)</f>
        <v>6.25</v>
      </c>
      <c r="K45" s="130">
        <f>SUMIF(April!$A$24:$A$150,'Consolidated Data'!A45,April!$AS$24:$AS$150)</f>
        <v>0</v>
      </c>
      <c r="L45" s="130">
        <f>SUMIF(April!$A$24:$A$150,'Consolidated Data'!A45,April!$AT$24:$AT$150)</f>
        <v>2</v>
      </c>
      <c r="M45" s="130">
        <f>SUMIF(April!$A$24:$A$150,'Consolidated Data'!A45,April!$AU$24:$AU$150)</f>
        <v>6</v>
      </c>
      <c r="N45" s="130">
        <f>SUMIF(May!$A$25:$A$149,'Consolidated Data'!A45,May!$AS$25:$AS$149)</f>
        <v>0</v>
      </c>
      <c r="O45" s="130">
        <f>SUMIF(May!$A$25:$A$149,'Consolidated Data'!A45,May!$AT$25:$AT$149)</f>
        <v>1</v>
      </c>
      <c r="P45" s="130">
        <f>SUMIF(May!$A$25:$A$149,'Consolidated Data'!A45,May!$AU$25:$AU$149)</f>
        <v>5.5</v>
      </c>
      <c r="Q45" s="130">
        <f>SUMIF(June!$A$24:$A$142,'Consolidated Data'!A45,June!$AS$24:$AS$142)</f>
        <v>3</v>
      </c>
      <c r="R45" s="130">
        <f>SUMIF(June!$A$24:$A$142,'Consolidated Data'!A45,June!$AT$24:$AT$142)</f>
        <v>0</v>
      </c>
      <c r="S45" s="130">
        <f>SUMIF(June!$A$24:$A$142,'Consolidated Data'!A45,June!$AU$24:$AU$142)</f>
        <v>4.5</v>
      </c>
      <c r="T45" s="130">
        <f>SUMIF(July!$A$24:$A$139,'Consolidated Data'!A45,July!$AS$24:$AS$139)</f>
        <v>0</v>
      </c>
      <c r="U45" s="130">
        <f>SUMIF(July!$A$24:$A$139,'Consolidated Data'!A45,July!$AT$24:$AT$139)</f>
        <v>0</v>
      </c>
      <c r="V45" s="130">
        <f>SUMIF(July!$A$24:$A$139,'Consolidated Data'!A45,July!$AU$24:$AU$139)</f>
        <v>1.5</v>
      </c>
      <c r="W45" s="130">
        <f>SUMIF(August!$A$24:$A$136,'Consolidated Data'!A45,August!$AS$24:$AS$136)</f>
        <v>3</v>
      </c>
      <c r="X45" s="130">
        <f>SUMIF(August!$A$24:$A$136,'Consolidated Data'!A45,August!$AT$24:$AT$136)</f>
        <v>0</v>
      </c>
      <c r="Y45" s="130">
        <f>SUMIF(August!$A$24:$A$136,'Consolidated Data'!A45,August!$AU$24:$AU$136)</f>
        <v>0.5</v>
      </c>
      <c r="Z45" s="130">
        <f>SUMIF(September!$A$24:$A$129,'Consolidated Data'!A45,September!$AR$24:$AR$129)</f>
        <v>0</v>
      </c>
      <c r="AA45" s="130">
        <f>SUMIF(September!$A$24:$A$129,'Consolidated Data'!A45,September!$AS$24:$AS$129)</f>
        <v>0</v>
      </c>
      <c r="AB45" s="130">
        <f>SUMIF(September!$A$24:$A$129,'Consolidated Data'!A45,September!$AT$24:$AT$129)</f>
        <v>3.5</v>
      </c>
      <c r="AC45" s="130">
        <f>SUMIF(October!$A$24:$A$127,'Consolidated Data'!A45,October!$AS$24:$AS$127)</f>
        <v>0</v>
      </c>
      <c r="AD45" s="130">
        <f>SUMIF(October!$A$24:$A$127,'Consolidated Data'!A45,October!$AT$24:$AT$127)</f>
        <v>0</v>
      </c>
      <c r="AE45" s="130">
        <f>SUMIF(October!$A$24:$A$127,'Consolidated Data'!A45,October!$AU$24:$AU$127)</f>
        <v>0.5</v>
      </c>
      <c r="AF45" s="130">
        <f>SUMIF(November!$A$24:$A$124,'Consolidated Data'!A45,November!$AS$24:$AS$124)</f>
        <v>0</v>
      </c>
      <c r="AG45" s="130">
        <f>SUMIF(November!$A$24:$A$124,'Consolidated Data'!A45,November!$AT$24:$AT$124)</f>
        <v>0</v>
      </c>
      <c r="AH45" s="130">
        <f>SUMIF(November!$A$24:$A$124,'Consolidated Data'!A45,November!$AU$24:$AU$124)</f>
        <v>0</v>
      </c>
      <c r="AI45" s="130">
        <f>SUMIF(December!$A$24:$A$124,'Consolidated Data'!A45,December!$AS$24:$AS$124)</f>
        <v>0</v>
      </c>
      <c r="AJ45" s="130">
        <f>SUMIF(December!$A$24:$A$124,'Consolidated Data'!A45,December!$AT$24:$AT$124)</f>
        <v>0</v>
      </c>
      <c r="AK45" s="130">
        <f>SUMIF(December!$A$24:$A$124,'Consolidated Data'!A45,December!$AU$24:$AU$124)</f>
        <v>0</v>
      </c>
      <c r="AL45" s="129">
        <f t="shared" si="0"/>
        <v>11</v>
      </c>
      <c r="AM45">
        <f t="shared" si="1"/>
        <v>28.25</v>
      </c>
    </row>
    <row r="46" spans="1:39" ht="16" x14ac:dyDescent="0.2">
      <c r="A46" s="122" t="str">
        <f>'Validation List'!A45</f>
        <v>Jessie Luevanos</v>
      </c>
      <c r="B46" s="130">
        <f>SUMIF(January!$A$24:$A$42,'Consolidated Data'!A46,January!$AO$24:$AO$42)</f>
        <v>0</v>
      </c>
      <c r="C46" s="130">
        <f>SUMIF(January!$A$24:$A$42,'Consolidated Data'!A46,January!$AP$24:$AP$42)</f>
        <v>0</v>
      </c>
      <c r="D46" s="130">
        <f>SUMIF(January!$A$24:$A$42,'Consolidated Data'!A46,January!$AQ$24:$AQ$42)</f>
        <v>0</v>
      </c>
      <c r="E46" s="130">
        <f>SUMIF(February!$A$24:$A$69,'Consolidated Data'!A46,February!$AM$24:$AM$69)</f>
        <v>0</v>
      </c>
      <c r="F46" s="130">
        <f>SUMIF(February!$A$24:$A$69,'Consolidated Data'!A46,February!$AN$24:$AN$69)</f>
        <v>0</v>
      </c>
      <c r="G46" s="130">
        <f>SUMIF(February!$A$24:$A$69,'Consolidated Data'!A46,February!$AO$24:$AO$69)</f>
        <v>0</v>
      </c>
      <c r="H46" s="130">
        <f>SUMIF(March!$A$24:$A$78,'Consolidated Data'!A46,March!$AP$24:$AP$78)</f>
        <v>0</v>
      </c>
      <c r="I46" s="130">
        <f>SUMIF(March!$A$24:$A$78,'Consolidated Data'!A46,March!$AQ$24:$AQ$78)</f>
        <v>0</v>
      </c>
      <c r="J46" s="130">
        <f>SUMIF(March!$A$24:$A$78,'Consolidated Data'!A46,March!$AR$24:$AR$78)</f>
        <v>0</v>
      </c>
      <c r="K46" s="130">
        <f>SUMIF(April!$A$24:$A$150,'Consolidated Data'!A46,April!$AS$24:$AS$150)</f>
        <v>0</v>
      </c>
      <c r="L46" s="130">
        <f>SUMIF(April!$A$24:$A$150,'Consolidated Data'!A46,April!$AT$24:$AT$150)</f>
        <v>0</v>
      </c>
      <c r="M46" s="130">
        <f>SUMIF(April!$A$24:$A$150,'Consolidated Data'!A46,April!$AU$24:$AU$150)</f>
        <v>0</v>
      </c>
      <c r="N46" s="130">
        <f>SUMIF(May!$A$25:$A$149,'Consolidated Data'!A46,May!$AS$25:$AS$149)</f>
        <v>0</v>
      </c>
      <c r="O46" s="130">
        <f>SUMIF(May!$A$25:$A$149,'Consolidated Data'!A46,May!$AT$25:$AT$149)</f>
        <v>0</v>
      </c>
      <c r="P46" s="130">
        <f>SUMIF(May!$A$25:$A$149,'Consolidated Data'!A46,May!$AU$25:$AU$149)</f>
        <v>0</v>
      </c>
      <c r="Q46" s="130">
        <f>SUMIF(June!$A$24:$A$142,'Consolidated Data'!A46,June!$AS$24:$AS$142)</f>
        <v>0</v>
      </c>
      <c r="R46" s="130">
        <f>SUMIF(June!$A$24:$A$142,'Consolidated Data'!A46,June!$AT$24:$AT$142)</f>
        <v>0</v>
      </c>
      <c r="S46" s="130">
        <f>SUMIF(June!$A$24:$A$142,'Consolidated Data'!A46,June!$AU$24:$AU$142)</f>
        <v>0</v>
      </c>
      <c r="T46" s="130">
        <f>SUMIF(July!$A$24:$A$139,'Consolidated Data'!A46,July!$AS$24:$AS$139)</f>
        <v>0</v>
      </c>
      <c r="U46" s="130">
        <f>SUMIF(July!$A$24:$A$139,'Consolidated Data'!A46,July!$AT$24:$AT$139)</f>
        <v>0</v>
      </c>
      <c r="V46" s="130">
        <f>SUMIF(July!$A$24:$A$139,'Consolidated Data'!A46,July!$AU$24:$AU$139)</f>
        <v>0</v>
      </c>
      <c r="W46" s="130">
        <f>SUMIF(August!$A$24:$A$136,'Consolidated Data'!A46,August!$AS$24:$AS$136)</f>
        <v>4</v>
      </c>
      <c r="X46" s="130">
        <f>SUMIF(August!$A$24:$A$136,'Consolidated Data'!A46,August!$AT$24:$AT$136)</f>
        <v>0</v>
      </c>
      <c r="Y46" s="130">
        <f>SUMIF(August!$A$24:$A$136,'Consolidated Data'!A46,August!$AU$24:$AU$136)</f>
        <v>0</v>
      </c>
      <c r="Z46" s="130">
        <f>SUMIF(September!$A$24:$A$129,'Consolidated Data'!A46,September!$AR$24:$AR$129)</f>
        <v>0</v>
      </c>
      <c r="AA46" s="130">
        <f>SUMIF(September!$A$24:$A$129,'Consolidated Data'!A46,September!$AS$24:$AS$129)</f>
        <v>0</v>
      </c>
      <c r="AB46" s="130">
        <f>SUMIF(September!$A$24:$A$129,'Consolidated Data'!A46,September!$AT$24:$AT$129)</f>
        <v>0</v>
      </c>
      <c r="AC46" s="130">
        <f>SUMIF(October!$A$24:$A$127,'Consolidated Data'!A46,October!$AS$24:$AS$127)</f>
        <v>0</v>
      </c>
      <c r="AD46" s="130">
        <f>SUMIF(October!$A$24:$A$127,'Consolidated Data'!A46,October!$AT$24:$AT$127)</f>
        <v>0</v>
      </c>
      <c r="AE46" s="130">
        <f>SUMIF(October!$A$24:$A$127,'Consolidated Data'!A46,October!$AU$24:$AU$127)</f>
        <v>0</v>
      </c>
      <c r="AF46" s="130">
        <f>SUMIF(November!$A$24:$A$124,'Consolidated Data'!A46,November!$AS$24:$AS$124)</f>
        <v>12</v>
      </c>
      <c r="AG46" s="130">
        <f>SUMIF(November!$A$24:$A$124,'Consolidated Data'!A46,November!$AT$24:$AT$124)</f>
        <v>0</v>
      </c>
      <c r="AH46" s="130">
        <f>SUMIF(November!$A$24:$A$124,'Consolidated Data'!A46,November!$AU$24:$AU$124)</f>
        <v>0</v>
      </c>
      <c r="AI46" s="130">
        <f>SUMIF(December!$A$24:$A$124,'Consolidated Data'!A46,December!$AS$24:$AS$124)</f>
        <v>0</v>
      </c>
      <c r="AJ46" s="130">
        <f>SUMIF(December!$A$24:$A$124,'Consolidated Data'!A46,December!$AT$24:$AT$124)</f>
        <v>0</v>
      </c>
      <c r="AK46" s="130">
        <f>SUMIF(December!$A$24:$A$124,'Consolidated Data'!A46,December!$AU$24:$AU$124)</f>
        <v>0</v>
      </c>
      <c r="AL46" s="129">
        <f t="shared" si="0"/>
        <v>16</v>
      </c>
      <c r="AM46">
        <f t="shared" si="1"/>
        <v>0</v>
      </c>
    </row>
    <row r="47" spans="1:39" ht="16" x14ac:dyDescent="0.2">
      <c r="A47" s="122" t="str">
        <f>'Validation List'!A46</f>
        <v>Joe Nguyen</v>
      </c>
      <c r="B47" s="130">
        <f>SUMIF(January!$A$24:$A$42,'Consolidated Data'!A47,January!$AO$24:$AO$42)</f>
        <v>0</v>
      </c>
      <c r="C47" s="130">
        <f>SUMIF(January!$A$24:$A$42,'Consolidated Data'!A47,January!$AP$24:$AP$42)</f>
        <v>0</v>
      </c>
      <c r="D47" s="130">
        <f>SUMIF(January!$A$24:$A$42,'Consolidated Data'!A47,January!$AQ$24:$AQ$42)</f>
        <v>0</v>
      </c>
      <c r="E47" s="130">
        <f>SUMIF(February!$A$24:$A$69,'Consolidated Data'!A47,February!$AM$24:$AM$69)</f>
        <v>0</v>
      </c>
      <c r="F47" s="130">
        <f>SUMIF(February!$A$24:$A$69,'Consolidated Data'!A47,February!$AN$24:$AN$69)</f>
        <v>0</v>
      </c>
      <c r="G47" s="130">
        <f>SUMIF(February!$A$24:$A$69,'Consolidated Data'!A47,February!$AO$24:$AO$69)</f>
        <v>0</v>
      </c>
      <c r="H47" s="130">
        <f>SUMIF(March!$A$24:$A$78,'Consolidated Data'!A47,March!$AP$24:$AP$78)</f>
        <v>0</v>
      </c>
      <c r="I47" s="130">
        <f>SUMIF(March!$A$24:$A$78,'Consolidated Data'!A47,March!$AQ$24:$AQ$78)</f>
        <v>0</v>
      </c>
      <c r="J47" s="130">
        <f>SUMIF(March!$A$24:$A$78,'Consolidated Data'!A47,March!$AR$24:$AR$78)</f>
        <v>0</v>
      </c>
      <c r="K47" s="130">
        <f>SUMIF(April!$A$24:$A$150,'Consolidated Data'!A47,April!$AS$24:$AS$150)</f>
        <v>0</v>
      </c>
      <c r="L47" s="130">
        <f>SUMIF(April!$A$24:$A$150,'Consolidated Data'!A47,April!$AT$24:$AT$150)</f>
        <v>0</v>
      </c>
      <c r="M47" s="130">
        <f>SUMIF(April!$A$24:$A$150,'Consolidated Data'!A47,April!$AU$24:$AU$150)</f>
        <v>0</v>
      </c>
      <c r="N47" s="130">
        <f>SUMIF(May!$A$25:$A$149,'Consolidated Data'!A47,May!$AS$25:$AS$149)</f>
        <v>0</v>
      </c>
      <c r="O47" s="130">
        <f>SUMIF(May!$A$25:$A$149,'Consolidated Data'!A47,May!$AT$25:$AT$149)</f>
        <v>0</v>
      </c>
      <c r="P47" s="130">
        <f>SUMIF(May!$A$25:$A$149,'Consolidated Data'!A47,May!$AU$25:$AU$149)</f>
        <v>0</v>
      </c>
      <c r="Q47" s="130">
        <f>SUMIF(June!$A$24:$A$142,'Consolidated Data'!A47,June!$AS$24:$AS$142)</f>
        <v>0</v>
      </c>
      <c r="R47" s="130">
        <f>SUMIF(June!$A$24:$A$142,'Consolidated Data'!A47,June!$AT$24:$AT$142)</f>
        <v>0</v>
      </c>
      <c r="S47" s="130">
        <f>SUMIF(June!$A$24:$A$142,'Consolidated Data'!A47,June!$AU$24:$AU$142)</f>
        <v>0</v>
      </c>
      <c r="T47" s="130">
        <f>SUMIF(July!$A$24:$A$139,'Consolidated Data'!A47,July!$AS$24:$AS$139)</f>
        <v>0</v>
      </c>
      <c r="U47" s="130">
        <f>SUMIF(July!$A$24:$A$139,'Consolidated Data'!A47,July!$AT$24:$AT$139)</f>
        <v>0</v>
      </c>
      <c r="V47" s="130">
        <f>SUMIF(July!$A$24:$A$139,'Consolidated Data'!A47,July!$AU$24:$AU$139)</f>
        <v>0</v>
      </c>
      <c r="W47" s="130">
        <f>SUMIF(August!$A$24:$A$136,'Consolidated Data'!A47,August!$AS$24:$AS$136)</f>
        <v>0</v>
      </c>
      <c r="X47" s="130">
        <f>SUMIF(August!$A$24:$A$136,'Consolidated Data'!A47,August!$AT$24:$AT$136)</f>
        <v>0</v>
      </c>
      <c r="Y47" s="130">
        <f>SUMIF(August!$A$24:$A$136,'Consolidated Data'!A47,August!$AU$24:$AU$136)</f>
        <v>0</v>
      </c>
      <c r="Z47" s="130">
        <f>SUMIF(September!$A$24:$A$129,'Consolidated Data'!A47,September!$AR$24:$AR$129)</f>
        <v>0</v>
      </c>
      <c r="AA47" s="130">
        <f>SUMIF(September!$A$24:$A$129,'Consolidated Data'!A47,September!$AS$24:$AS$129)</f>
        <v>0</v>
      </c>
      <c r="AB47" s="130">
        <f>SUMIF(September!$A$24:$A$129,'Consolidated Data'!A47,September!$AT$24:$AT$129)</f>
        <v>0</v>
      </c>
      <c r="AC47" s="130">
        <f>SUMIF(October!$A$24:$A$127,'Consolidated Data'!A47,October!$AS$24:$AS$127)</f>
        <v>0</v>
      </c>
      <c r="AD47" s="130">
        <f>SUMIF(October!$A$24:$A$127,'Consolidated Data'!A47,October!$AT$24:$AT$127)</f>
        <v>0</v>
      </c>
      <c r="AE47" s="130">
        <f>SUMIF(October!$A$24:$A$127,'Consolidated Data'!A47,October!$AU$24:$AU$127)</f>
        <v>0</v>
      </c>
      <c r="AF47" s="130">
        <f>SUMIF(November!$A$24:$A$124,'Consolidated Data'!A47,November!$AS$24:$AS$124)</f>
        <v>0</v>
      </c>
      <c r="AG47" s="130">
        <f>SUMIF(November!$A$24:$A$124,'Consolidated Data'!A47,November!$AT$24:$AT$124)</f>
        <v>0</v>
      </c>
      <c r="AH47" s="130">
        <f>SUMIF(November!$A$24:$A$124,'Consolidated Data'!A47,November!$AU$24:$AU$124)</f>
        <v>0</v>
      </c>
      <c r="AI47" s="130">
        <f>SUMIF(December!$A$24:$A$124,'Consolidated Data'!A47,December!$AS$24:$AS$124)</f>
        <v>0</v>
      </c>
      <c r="AJ47" s="130">
        <f>SUMIF(December!$A$24:$A$124,'Consolidated Data'!A47,December!$AT$24:$AT$124)</f>
        <v>0</v>
      </c>
      <c r="AK47" s="130">
        <f>SUMIF(December!$A$24:$A$124,'Consolidated Data'!A47,December!$AU$24:$AU$124)</f>
        <v>0</v>
      </c>
      <c r="AL47" s="129">
        <f t="shared" si="0"/>
        <v>0</v>
      </c>
      <c r="AM47">
        <f t="shared" si="1"/>
        <v>0</v>
      </c>
    </row>
    <row r="48" spans="1:39" ht="16" x14ac:dyDescent="0.2">
      <c r="A48" s="122" t="str">
        <f>'Validation List'!A47</f>
        <v>Justin Tang</v>
      </c>
      <c r="B48" s="130">
        <f>SUMIF(January!$A$24:$A$42,'Consolidated Data'!A48,January!$AO$24:$AO$42)</f>
        <v>0</v>
      </c>
      <c r="C48" s="130">
        <f>SUMIF(January!$A$24:$A$42,'Consolidated Data'!A48,January!$AP$24:$AP$42)</f>
        <v>0</v>
      </c>
      <c r="D48" s="130">
        <f>SUMIF(January!$A$24:$A$42,'Consolidated Data'!A48,January!$AQ$24:$AQ$42)</f>
        <v>0</v>
      </c>
      <c r="E48" s="130">
        <f>SUMIF(February!$A$24:$A$69,'Consolidated Data'!A48,February!$AM$24:$AM$69)</f>
        <v>0</v>
      </c>
      <c r="F48" s="130">
        <f>SUMIF(February!$A$24:$A$69,'Consolidated Data'!A48,February!$AN$24:$AN$69)</f>
        <v>0</v>
      </c>
      <c r="G48" s="130">
        <f>SUMIF(February!$A$24:$A$69,'Consolidated Data'!A48,February!$AO$24:$AO$69)</f>
        <v>0</v>
      </c>
      <c r="H48" s="130">
        <f>SUMIF(March!$A$24:$A$78,'Consolidated Data'!A48,March!$AP$24:$AP$78)</f>
        <v>0</v>
      </c>
      <c r="I48" s="130">
        <f>SUMIF(March!$A$24:$A$78,'Consolidated Data'!A48,March!$AQ$24:$AQ$78)</f>
        <v>0</v>
      </c>
      <c r="J48" s="130">
        <f>SUMIF(March!$A$24:$A$78,'Consolidated Data'!A48,March!$AR$24:$AR$78)</f>
        <v>0</v>
      </c>
      <c r="K48" s="130">
        <f>SUMIF(April!$A$24:$A$150,'Consolidated Data'!A48,April!$AS$24:$AS$150)</f>
        <v>0</v>
      </c>
      <c r="L48" s="130">
        <f>SUMIF(April!$A$24:$A$150,'Consolidated Data'!A48,April!$AT$24:$AT$150)</f>
        <v>0</v>
      </c>
      <c r="M48" s="130">
        <f>SUMIF(April!$A$24:$A$150,'Consolidated Data'!A48,April!$AU$24:$AU$150)</f>
        <v>0</v>
      </c>
      <c r="N48" s="130">
        <f>SUMIF(May!$A$25:$A$149,'Consolidated Data'!A48,May!$AS$25:$AS$149)</f>
        <v>0</v>
      </c>
      <c r="O48" s="130">
        <f>SUMIF(May!$A$25:$A$149,'Consolidated Data'!A48,May!$AT$25:$AT$149)</f>
        <v>0</v>
      </c>
      <c r="P48" s="130">
        <f>SUMIF(May!$A$25:$A$149,'Consolidated Data'!A48,May!$AU$25:$AU$149)</f>
        <v>0</v>
      </c>
      <c r="Q48" s="130">
        <f>SUMIF(June!$A$24:$A$142,'Consolidated Data'!A48,June!$AS$24:$AS$142)</f>
        <v>0</v>
      </c>
      <c r="R48" s="130">
        <f>SUMIF(June!$A$24:$A$142,'Consolidated Data'!A48,June!$AT$24:$AT$142)</f>
        <v>0</v>
      </c>
      <c r="S48" s="130">
        <f>SUMIF(June!$A$24:$A$142,'Consolidated Data'!A48,June!$AU$24:$AU$142)</f>
        <v>0</v>
      </c>
      <c r="T48" s="130">
        <f>SUMIF(July!$A$24:$A$139,'Consolidated Data'!A48,July!$AS$24:$AS$139)</f>
        <v>0</v>
      </c>
      <c r="U48" s="130">
        <f>SUMIF(July!$A$24:$A$139,'Consolidated Data'!A48,July!$AT$24:$AT$139)</f>
        <v>0</v>
      </c>
      <c r="V48" s="130">
        <f>SUMIF(July!$A$24:$A$139,'Consolidated Data'!A48,July!$AU$24:$AU$139)</f>
        <v>0</v>
      </c>
      <c r="W48" s="130">
        <f>SUMIF(August!$A$24:$A$136,'Consolidated Data'!A48,August!$AS$24:$AS$136)</f>
        <v>0</v>
      </c>
      <c r="X48" s="130">
        <f>SUMIF(August!$A$24:$A$136,'Consolidated Data'!A48,August!$AT$24:$AT$136)</f>
        <v>0</v>
      </c>
      <c r="Y48" s="130">
        <f>SUMIF(August!$A$24:$A$136,'Consolidated Data'!A48,August!$AU$24:$AU$136)</f>
        <v>0</v>
      </c>
      <c r="Z48" s="130">
        <f>SUMIF(September!$A$24:$A$129,'Consolidated Data'!A48,September!$AR$24:$AR$129)</f>
        <v>0</v>
      </c>
      <c r="AA48" s="130">
        <f>SUMIF(September!$A$24:$A$129,'Consolidated Data'!A48,September!$AS$24:$AS$129)</f>
        <v>0</v>
      </c>
      <c r="AB48" s="130">
        <f>SUMIF(September!$A$24:$A$129,'Consolidated Data'!A48,September!$AT$24:$AT$129)</f>
        <v>0</v>
      </c>
      <c r="AC48" s="130">
        <f>SUMIF(October!$A$24:$A$127,'Consolidated Data'!A48,October!$AS$24:$AS$127)</f>
        <v>0</v>
      </c>
      <c r="AD48" s="130">
        <f>SUMIF(October!$A$24:$A$127,'Consolidated Data'!A48,October!$AT$24:$AT$127)</f>
        <v>0</v>
      </c>
      <c r="AE48" s="130">
        <f>SUMIF(October!$A$24:$A$127,'Consolidated Data'!A48,October!$AU$24:$AU$127)</f>
        <v>0</v>
      </c>
      <c r="AF48" s="130">
        <f>SUMIF(November!$A$24:$A$124,'Consolidated Data'!A48,November!$AS$24:$AS$124)</f>
        <v>0</v>
      </c>
      <c r="AG48" s="130">
        <f>SUMIF(November!$A$24:$A$124,'Consolidated Data'!A48,November!$AT$24:$AT$124)</f>
        <v>0</v>
      </c>
      <c r="AH48" s="130">
        <f>SUMIF(November!$A$24:$A$124,'Consolidated Data'!A48,November!$AU$24:$AU$124)</f>
        <v>0</v>
      </c>
      <c r="AI48" s="130">
        <f>SUMIF(December!$A$24:$A$124,'Consolidated Data'!A48,December!$AS$24:$AS$124)</f>
        <v>0</v>
      </c>
      <c r="AJ48" s="130">
        <f>SUMIF(December!$A$24:$A$124,'Consolidated Data'!A48,December!$AT$24:$AT$124)</f>
        <v>0</v>
      </c>
      <c r="AK48" s="130">
        <f>SUMIF(December!$A$24:$A$124,'Consolidated Data'!A48,December!$AU$24:$AU$124)</f>
        <v>0</v>
      </c>
      <c r="AL48" s="129">
        <f t="shared" si="0"/>
        <v>0</v>
      </c>
      <c r="AM48">
        <f t="shared" si="1"/>
        <v>0</v>
      </c>
    </row>
    <row r="49" spans="1:39" ht="16" x14ac:dyDescent="0.2">
      <c r="A49" s="122" t="str">
        <f>'Validation List'!A48</f>
        <v>Kabui Smith</v>
      </c>
      <c r="B49" s="130">
        <f>SUMIF(January!$A$24:$A$42,'Consolidated Data'!A49,January!$AO$24:$AO$42)</f>
        <v>0</v>
      </c>
      <c r="C49" s="130">
        <f>SUMIF(January!$A$24:$A$42,'Consolidated Data'!A49,January!$AP$24:$AP$42)</f>
        <v>0</v>
      </c>
      <c r="D49" s="130">
        <f>SUMIF(January!$A$24:$A$42,'Consolidated Data'!A49,January!$AQ$24:$AQ$42)</f>
        <v>0</v>
      </c>
      <c r="E49" s="130">
        <f>SUMIF(February!$A$24:$A$69,'Consolidated Data'!A49,February!$AM$24:$AM$69)</f>
        <v>0</v>
      </c>
      <c r="F49" s="130">
        <f>SUMIF(February!$A$24:$A$69,'Consolidated Data'!A49,February!$AN$24:$AN$69)</f>
        <v>0</v>
      </c>
      <c r="G49" s="130">
        <f>SUMIF(February!$A$24:$A$69,'Consolidated Data'!A49,February!$AO$24:$AO$69)</f>
        <v>0</v>
      </c>
      <c r="H49" s="130">
        <f>SUMIF(March!$A$24:$A$78,'Consolidated Data'!A49,March!$AP$24:$AP$78)</f>
        <v>0</v>
      </c>
      <c r="I49" s="130">
        <f>SUMIF(March!$A$24:$A$78,'Consolidated Data'!A49,March!$AQ$24:$AQ$78)</f>
        <v>0</v>
      </c>
      <c r="J49" s="130">
        <f>SUMIF(March!$A$24:$A$78,'Consolidated Data'!A49,March!$AR$24:$AR$78)</f>
        <v>0</v>
      </c>
      <c r="K49" s="130">
        <f>SUMIF(April!$A$24:$A$150,'Consolidated Data'!A49,April!$AS$24:$AS$150)</f>
        <v>0</v>
      </c>
      <c r="L49" s="130">
        <f>SUMIF(April!$A$24:$A$150,'Consolidated Data'!A49,April!$AT$24:$AT$150)</f>
        <v>4</v>
      </c>
      <c r="M49" s="130">
        <f>SUMIF(April!$A$24:$A$150,'Consolidated Data'!A49,April!$AU$24:$AU$150)</f>
        <v>0</v>
      </c>
      <c r="N49" s="130">
        <f>SUMIF(May!$A$25:$A$149,'Consolidated Data'!A49,May!$AS$25:$AS$149)</f>
        <v>0</v>
      </c>
      <c r="O49" s="130">
        <f>SUMIF(May!$A$25:$A$149,'Consolidated Data'!A49,May!$AT$25:$AT$149)</f>
        <v>1</v>
      </c>
      <c r="P49" s="130">
        <f>SUMIF(May!$A$25:$A$149,'Consolidated Data'!A49,May!$AU$25:$AU$149)</f>
        <v>1.75</v>
      </c>
      <c r="Q49" s="130">
        <f>SUMIF(June!$A$24:$A$142,'Consolidated Data'!A49,June!$AS$24:$AS$142)</f>
        <v>0</v>
      </c>
      <c r="R49" s="130">
        <f>SUMIF(June!$A$24:$A$142,'Consolidated Data'!A49,June!$AT$24:$AT$142)</f>
        <v>0</v>
      </c>
      <c r="S49" s="130">
        <f>SUMIF(June!$A$24:$A$142,'Consolidated Data'!A49,June!$AU$24:$AU$142)</f>
        <v>1.75</v>
      </c>
      <c r="T49" s="130">
        <f>SUMIF(July!$A$24:$A$139,'Consolidated Data'!A49,July!$AS$24:$AS$139)</f>
        <v>2</v>
      </c>
      <c r="U49" s="130">
        <f>SUMIF(July!$A$24:$A$139,'Consolidated Data'!A49,July!$AT$24:$AT$139)</f>
        <v>0</v>
      </c>
      <c r="V49" s="130">
        <f>SUMIF(July!$A$24:$A$139,'Consolidated Data'!A49,July!$AU$24:$AU$139)</f>
        <v>2</v>
      </c>
      <c r="W49" s="130">
        <f>SUMIF(August!$A$24:$A$136,'Consolidated Data'!A49,August!$AS$24:$AS$136)</f>
        <v>2</v>
      </c>
      <c r="X49" s="130">
        <f>SUMIF(August!$A$24:$A$136,'Consolidated Data'!A49,August!$AT$24:$AT$136)</f>
        <v>0</v>
      </c>
      <c r="Y49" s="130">
        <f>SUMIF(August!$A$24:$A$136,'Consolidated Data'!A49,August!$AU$24:$AU$136)</f>
        <v>0</v>
      </c>
      <c r="Z49" s="130">
        <f>SUMIF(September!$A$24:$A$129,'Consolidated Data'!A49,September!$AR$24:$AR$129)</f>
        <v>0</v>
      </c>
      <c r="AA49" s="130">
        <f>SUMIF(September!$A$24:$A$129,'Consolidated Data'!A49,September!$AS$24:$AS$129)</f>
        <v>1</v>
      </c>
      <c r="AB49" s="130">
        <f>SUMIF(September!$A$24:$A$129,'Consolidated Data'!A49,September!$AT$24:$AT$129)</f>
        <v>1.5</v>
      </c>
      <c r="AC49" s="130">
        <f>SUMIF(October!$A$24:$A$127,'Consolidated Data'!A49,October!$AS$24:$AS$127)</f>
        <v>0</v>
      </c>
      <c r="AD49" s="130">
        <f>SUMIF(October!$A$24:$A$127,'Consolidated Data'!A49,October!$AT$24:$AT$127)</f>
        <v>0</v>
      </c>
      <c r="AE49" s="130">
        <f>SUMIF(October!$A$24:$A$127,'Consolidated Data'!A49,October!$AU$24:$AU$127)</f>
        <v>0</v>
      </c>
      <c r="AF49" s="130">
        <f>SUMIF(November!$A$24:$A$124,'Consolidated Data'!A49,November!$AS$24:$AS$124)</f>
        <v>0</v>
      </c>
      <c r="AG49" s="130">
        <f>SUMIF(November!$A$24:$A$124,'Consolidated Data'!A49,November!$AT$24:$AT$124)</f>
        <v>0</v>
      </c>
      <c r="AH49" s="130">
        <f>SUMIF(November!$A$24:$A$124,'Consolidated Data'!A49,November!$AU$24:$AU$124)</f>
        <v>0</v>
      </c>
      <c r="AI49" s="130">
        <f>SUMIF(December!$A$24:$A$124,'Consolidated Data'!A49,December!$AS$24:$AS$124)</f>
        <v>0</v>
      </c>
      <c r="AJ49" s="130">
        <f>SUMIF(December!$A$24:$A$124,'Consolidated Data'!A49,December!$AT$24:$AT$124)</f>
        <v>0</v>
      </c>
      <c r="AK49" s="130">
        <f>SUMIF(December!$A$24:$A$124,'Consolidated Data'!A49,December!$AU$24:$AU$124)</f>
        <v>0</v>
      </c>
      <c r="AL49" s="129">
        <f t="shared" si="0"/>
        <v>10</v>
      </c>
      <c r="AM49">
        <f t="shared" si="1"/>
        <v>7</v>
      </c>
    </row>
    <row r="50" spans="1:39" ht="16" x14ac:dyDescent="0.2">
      <c r="A50" s="122" t="str">
        <f>'Validation List'!A49</f>
        <v>Kayla Inocencio</v>
      </c>
      <c r="B50" s="130">
        <f>SUMIF(January!$A$24:$A$42,'Consolidated Data'!A50,January!$AO$24:$AO$42)</f>
        <v>0</v>
      </c>
      <c r="C50" s="130">
        <f>SUMIF(January!$A$24:$A$42,'Consolidated Data'!A50,January!$AP$24:$AP$42)</f>
        <v>0</v>
      </c>
      <c r="D50" s="130">
        <f>SUMIF(January!$A$24:$A$42,'Consolidated Data'!A50,January!$AQ$24:$AQ$42)</f>
        <v>0</v>
      </c>
      <c r="E50" s="130">
        <f>SUMIF(February!$A$24:$A$69,'Consolidated Data'!A50,February!$AM$24:$AM$69)</f>
        <v>0</v>
      </c>
      <c r="F50" s="130">
        <f>SUMIF(February!$A$24:$A$69,'Consolidated Data'!A50,February!$AN$24:$AN$69)</f>
        <v>0</v>
      </c>
      <c r="G50" s="130">
        <f>SUMIF(February!$A$24:$A$69,'Consolidated Data'!A50,February!$AO$24:$AO$69)</f>
        <v>0</v>
      </c>
      <c r="H50" s="130">
        <f>SUMIF(March!$A$24:$A$78,'Consolidated Data'!A50,March!$AP$24:$AP$78)</f>
        <v>0</v>
      </c>
      <c r="I50" s="130">
        <f>SUMIF(March!$A$24:$A$78,'Consolidated Data'!A50,March!$AQ$24:$AQ$78)</f>
        <v>0</v>
      </c>
      <c r="J50" s="130">
        <f>SUMIF(March!$A$24:$A$78,'Consolidated Data'!A50,March!$AR$24:$AR$78)</f>
        <v>0</v>
      </c>
      <c r="K50" s="130">
        <f>SUMIF(April!$A$24:$A$150,'Consolidated Data'!A50,April!$AS$24:$AS$150)</f>
        <v>0</v>
      </c>
      <c r="L50" s="130">
        <f>SUMIF(April!$A$24:$A$150,'Consolidated Data'!A50,April!$AT$24:$AT$150)</f>
        <v>0</v>
      </c>
      <c r="M50" s="130">
        <f>SUMIF(April!$A$24:$A$150,'Consolidated Data'!A50,April!$AU$24:$AU$150)</f>
        <v>0</v>
      </c>
      <c r="N50" s="130">
        <f>SUMIF(May!$A$25:$A$149,'Consolidated Data'!A50,May!$AS$25:$AS$149)</f>
        <v>0</v>
      </c>
      <c r="O50" s="130">
        <f>SUMIF(May!$A$25:$A$149,'Consolidated Data'!A50,May!$AT$25:$AT$149)</f>
        <v>0</v>
      </c>
      <c r="P50" s="130">
        <f>SUMIF(May!$A$25:$A$149,'Consolidated Data'!A50,May!$AU$25:$AU$149)</f>
        <v>0</v>
      </c>
      <c r="Q50" s="130">
        <f>SUMIF(June!$A$24:$A$142,'Consolidated Data'!A50,June!$AS$24:$AS$142)</f>
        <v>0</v>
      </c>
      <c r="R50" s="130">
        <f>SUMIF(June!$A$24:$A$142,'Consolidated Data'!A50,June!$AT$24:$AT$142)</f>
        <v>0</v>
      </c>
      <c r="S50" s="130">
        <f>SUMIF(June!$A$24:$A$142,'Consolidated Data'!A50,June!$AU$24:$AU$142)</f>
        <v>0</v>
      </c>
      <c r="T50" s="130">
        <f>SUMIF(July!$A$24:$A$139,'Consolidated Data'!A50,July!$AS$24:$AS$139)</f>
        <v>0</v>
      </c>
      <c r="U50" s="130">
        <f>SUMIF(July!$A$24:$A$139,'Consolidated Data'!A50,July!$AT$24:$AT$139)</f>
        <v>0</v>
      </c>
      <c r="V50" s="130">
        <f>SUMIF(July!$A$24:$A$139,'Consolidated Data'!A50,July!$AU$24:$AU$139)</f>
        <v>5.5</v>
      </c>
      <c r="W50" s="130">
        <f>SUMIF(August!$A$24:$A$136,'Consolidated Data'!A50,August!$AS$24:$AS$136)</f>
        <v>0</v>
      </c>
      <c r="X50" s="130">
        <f>SUMIF(August!$A$24:$A$136,'Consolidated Data'!A50,August!$AT$24:$AT$136)</f>
        <v>0</v>
      </c>
      <c r="Y50" s="130">
        <f>SUMIF(August!$A$24:$A$136,'Consolidated Data'!A50,August!$AU$24:$AU$136)</f>
        <v>11.25</v>
      </c>
      <c r="Z50" s="130">
        <f>SUMIF(September!$A$24:$A$129,'Consolidated Data'!A50,September!$AR$24:$AR$129)</f>
        <v>0</v>
      </c>
      <c r="AA50" s="130">
        <f>SUMIF(September!$A$24:$A$129,'Consolidated Data'!A50,September!$AS$24:$AS$129)</f>
        <v>1</v>
      </c>
      <c r="AB50" s="130">
        <f>SUMIF(September!$A$24:$A$129,'Consolidated Data'!A50,September!$AT$24:$AT$129)</f>
        <v>7.5</v>
      </c>
      <c r="AC50" s="130">
        <f>SUMIF(October!$A$24:$A$127,'Consolidated Data'!A50,October!$AS$24:$AS$127)</f>
        <v>0</v>
      </c>
      <c r="AD50" s="130">
        <f>SUMIF(October!$A$24:$A$127,'Consolidated Data'!A50,October!$AT$24:$AT$127)</f>
        <v>0</v>
      </c>
      <c r="AE50" s="130">
        <f>SUMIF(October!$A$24:$A$127,'Consolidated Data'!A50,October!$AU$24:$AU$127)</f>
        <v>0</v>
      </c>
      <c r="AF50" s="130">
        <f>SUMIF(November!$A$24:$A$124,'Consolidated Data'!A50,November!$AS$24:$AS$124)</f>
        <v>1</v>
      </c>
      <c r="AG50" s="130">
        <f>SUMIF(November!$A$24:$A$124,'Consolidated Data'!A50,November!$AT$24:$AT$124)</f>
        <v>0</v>
      </c>
      <c r="AH50" s="130">
        <f>SUMIF(November!$A$24:$A$124,'Consolidated Data'!A50,November!$AU$24:$AU$124)</f>
        <v>0</v>
      </c>
      <c r="AI50" s="130">
        <f>SUMIF(December!$A$24:$A$124,'Consolidated Data'!A50,December!$AS$24:$AS$124)</f>
        <v>2</v>
      </c>
      <c r="AJ50" s="130">
        <f>SUMIF(December!$A$24:$A$124,'Consolidated Data'!A50,December!$AT$24:$AT$124)</f>
        <v>0</v>
      </c>
      <c r="AK50" s="130">
        <f>SUMIF(December!$A$24:$A$124,'Consolidated Data'!A50,December!$AU$24:$AU$124)</f>
        <v>0</v>
      </c>
      <c r="AL50" s="129">
        <f t="shared" si="0"/>
        <v>4</v>
      </c>
      <c r="AM50">
        <f t="shared" si="1"/>
        <v>24.25</v>
      </c>
    </row>
    <row r="51" spans="1:39" ht="16" x14ac:dyDescent="0.2">
      <c r="A51" s="122" t="str">
        <f>'Validation List'!A50</f>
        <v>Kian Zarrabi</v>
      </c>
      <c r="B51" s="130">
        <f>SUMIF(January!$A$24:$A$42,'Consolidated Data'!A51,January!$AO$24:$AO$42)</f>
        <v>0</v>
      </c>
      <c r="C51" s="130">
        <f>SUMIF(January!$A$24:$A$42,'Consolidated Data'!A51,January!$AP$24:$AP$42)</f>
        <v>0</v>
      </c>
      <c r="D51" s="130">
        <f>SUMIF(January!$A$24:$A$42,'Consolidated Data'!A51,January!$AQ$24:$AQ$42)</f>
        <v>0</v>
      </c>
      <c r="E51" s="130">
        <f>SUMIF(February!$A$24:$A$69,'Consolidated Data'!A51,February!$AM$24:$AM$69)</f>
        <v>0</v>
      </c>
      <c r="F51" s="130">
        <f>SUMIF(February!$A$24:$A$69,'Consolidated Data'!A51,February!$AN$24:$AN$69)</f>
        <v>0</v>
      </c>
      <c r="G51" s="130">
        <f>SUMIF(February!$A$24:$A$69,'Consolidated Data'!A51,February!$AO$24:$AO$69)</f>
        <v>0</v>
      </c>
      <c r="H51" s="130">
        <f>SUMIF(March!$A$24:$A$78,'Consolidated Data'!A51,March!$AP$24:$AP$78)</f>
        <v>0</v>
      </c>
      <c r="I51" s="130">
        <f>SUMIF(March!$A$24:$A$78,'Consolidated Data'!A51,March!$AQ$24:$AQ$78)</f>
        <v>0</v>
      </c>
      <c r="J51" s="130">
        <f>SUMIF(March!$A$24:$A$78,'Consolidated Data'!A51,March!$AR$24:$AR$78)</f>
        <v>0</v>
      </c>
      <c r="K51" s="130">
        <f>SUMIF(April!$A$24:$A$150,'Consolidated Data'!A51,April!$AS$24:$AS$150)</f>
        <v>0</v>
      </c>
      <c r="L51" s="130">
        <f>SUMIF(April!$A$24:$A$150,'Consolidated Data'!A51,April!$AT$24:$AT$150)</f>
        <v>0</v>
      </c>
      <c r="M51" s="130">
        <f>SUMIF(April!$A$24:$A$150,'Consolidated Data'!A51,April!$AU$24:$AU$150)</f>
        <v>0</v>
      </c>
      <c r="N51" s="130">
        <f>SUMIF(May!$A$25:$A$149,'Consolidated Data'!A51,May!$AS$25:$AS$149)</f>
        <v>0</v>
      </c>
      <c r="O51" s="130">
        <f>SUMIF(May!$A$25:$A$149,'Consolidated Data'!A51,May!$AT$25:$AT$149)</f>
        <v>0</v>
      </c>
      <c r="P51" s="130">
        <f>SUMIF(May!$A$25:$A$149,'Consolidated Data'!A51,May!$AU$25:$AU$149)</f>
        <v>0</v>
      </c>
      <c r="Q51" s="130">
        <f>SUMIF(June!$A$24:$A$142,'Consolidated Data'!A51,June!$AS$24:$AS$142)</f>
        <v>0</v>
      </c>
      <c r="R51" s="130">
        <f>SUMIF(June!$A$24:$A$142,'Consolidated Data'!A51,June!$AT$24:$AT$142)</f>
        <v>0</v>
      </c>
      <c r="S51" s="130">
        <f>SUMIF(June!$A$24:$A$142,'Consolidated Data'!A51,June!$AU$24:$AU$142)</f>
        <v>0</v>
      </c>
      <c r="T51" s="130">
        <f>SUMIF(July!$A$24:$A$139,'Consolidated Data'!A51,July!$AS$24:$AS$139)</f>
        <v>0</v>
      </c>
      <c r="U51" s="130">
        <f>SUMIF(July!$A$24:$A$139,'Consolidated Data'!A51,July!$AT$24:$AT$139)</f>
        <v>0</v>
      </c>
      <c r="V51" s="130">
        <f>SUMIF(July!$A$24:$A$139,'Consolidated Data'!A51,July!$AU$24:$AU$139)</f>
        <v>0</v>
      </c>
      <c r="W51" s="130">
        <f>SUMIF(August!$A$24:$A$136,'Consolidated Data'!A51,August!$AS$24:$AS$136)</f>
        <v>0</v>
      </c>
      <c r="X51" s="130">
        <f>SUMIF(August!$A$24:$A$136,'Consolidated Data'!A51,August!$AT$24:$AT$136)</f>
        <v>1</v>
      </c>
      <c r="Y51" s="130">
        <f>SUMIF(August!$A$24:$A$136,'Consolidated Data'!A51,August!$AU$24:$AU$136)</f>
        <v>0</v>
      </c>
      <c r="Z51" s="130">
        <f>SUMIF(September!$A$24:$A$129,'Consolidated Data'!A51,September!$AR$24:$AR$129)</f>
        <v>0</v>
      </c>
      <c r="AA51" s="130">
        <f>SUMIF(September!$A$24:$A$129,'Consolidated Data'!A51,September!$AS$24:$AS$129)</f>
        <v>1</v>
      </c>
      <c r="AB51" s="130">
        <f>SUMIF(September!$A$24:$A$129,'Consolidated Data'!A51,September!$AT$24:$AT$129)</f>
        <v>0</v>
      </c>
      <c r="AC51" s="130">
        <f>SUMIF(October!$A$24:$A$127,'Consolidated Data'!A51,October!$AS$24:$AS$127)</f>
        <v>0</v>
      </c>
      <c r="AD51" s="130">
        <f>SUMIF(October!$A$24:$A$127,'Consolidated Data'!A51,October!$AT$24:$AT$127)</f>
        <v>1</v>
      </c>
      <c r="AE51" s="130">
        <f>SUMIF(October!$A$24:$A$127,'Consolidated Data'!A51,October!$AU$24:$AU$127)</f>
        <v>0</v>
      </c>
      <c r="AF51" s="130">
        <f>SUMIF(November!$A$24:$A$124,'Consolidated Data'!A51,November!$AS$24:$AS$124)</f>
        <v>0</v>
      </c>
      <c r="AG51" s="130">
        <f>SUMIF(November!$A$24:$A$124,'Consolidated Data'!A51,November!$AT$24:$AT$124)</f>
        <v>0</v>
      </c>
      <c r="AH51" s="130">
        <f>SUMIF(November!$A$24:$A$124,'Consolidated Data'!A51,November!$AU$24:$AU$124)</f>
        <v>0</v>
      </c>
      <c r="AI51" s="130">
        <f>SUMIF(December!$A$24:$A$124,'Consolidated Data'!A51,December!$AS$24:$AS$124)</f>
        <v>0</v>
      </c>
      <c r="AJ51" s="130">
        <f>SUMIF(December!$A$24:$A$124,'Consolidated Data'!A51,December!$AT$24:$AT$124)</f>
        <v>0</v>
      </c>
      <c r="AK51" s="130">
        <f>SUMIF(December!$A$24:$A$124,'Consolidated Data'!A51,December!$AU$24:$AU$124)</f>
        <v>0</v>
      </c>
      <c r="AL51" s="129">
        <f t="shared" si="0"/>
        <v>3</v>
      </c>
      <c r="AM51">
        <f t="shared" si="1"/>
        <v>0</v>
      </c>
    </row>
    <row r="52" spans="1:39" ht="16" x14ac:dyDescent="0.2">
      <c r="A52" s="122" t="str">
        <f>'Validation List'!A51</f>
        <v>Kiara Anderson</v>
      </c>
      <c r="B52" s="130">
        <f>SUMIF(January!$A$24:$A$42,'Consolidated Data'!A52,January!$AO$24:$AO$42)</f>
        <v>0</v>
      </c>
      <c r="C52" s="130">
        <f>SUMIF(January!$A$24:$A$42,'Consolidated Data'!A52,January!$AP$24:$AP$42)</f>
        <v>0</v>
      </c>
      <c r="D52" s="130">
        <f>SUMIF(January!$A$24:$A$42,'Consolidated Data'!A52,January!$AQ$24:$AQ$42)</f>
        <v>0</v>
      </c>
      <c r="E52" s="130">
        <f>SUMIF(February!$A$24:$A$69,'Consolidated Data'!A52,February!$AM$24:$AM$69)</f>
        <v>0</v>
      </c>
      <c r="F52" s="130">
        <f>SUMIF(February!$A$24:$A$69,'Consolidated Data'!A52,February!$AN$24:$AN$69)</f>
        <v>0</v>
      </c>
      <c r="G52" s="130">
        <f>SUMIF(February!$A$24:$A$69,'Consolidated Data'!A52,February!$AO$24:$AO$69)</f>
        <v>0</v>
      </c>
      <c r="H52" s="130">
        <f>SUMIF(March!$A$24:$A$78,'Consolidated Data'!A52,March!$AP$24:$AP$78)</f>
        <v>0</v>
      </c>
      <c r="I52" s="130">
        <f>SUMIF(March!$A$24:$A$78,'Consolidated Data'!A52,March!$AQ$24:$AQ$78)</f>
        <v>0</v>
      </c>
      <c r="J52" s="130">
        <f>SUMIF(March!$A$24:$A$78,'Consolidated Data'!A52,March!$AR$24:$AR$78)</f>
        <v>0</v>
      </c>
      <c r="K52" s="130">
        <f>SUMIF(April!$A$24:$A$150,'Consolidated Data'!A52,April!$AS$24:$AS$150)</f>
        <v>0</v>
      </c>
      <c r="L52" s="130">
        <f>SUMIF(April!$A$24:$A$150,'Consolidated Data'!A52,April!$AT$24:$AT$150)</f>
        <v>2</v>
      </c>
      <c r="M52" s="130">
        <f>SUMIF(April!$A$24:$A$150,'Consolidated Data'!A52,April!$AU$24:$AU$150)</f>
        <v>0</v>
      </c>
      <c r="N52" s="130">
        <f>SUMIF(May!$A$25:$A$149,'Consolidated Data'!A52,May!$AS$25:$AS$149)</f>
        <v>0</v>
      </c>
      <c r="O52" s="130">
        <f>SUMIF(May!$A$25:$A$149,'Consolidated Data'!A52,May!$AT$25:$AT$149)</f>
        <v>0</v>
      </c>
      <c r="P52" s="130">
        <f>SUMIF(May!$A$25:$A$149,'Consolidated Data'!A52,May!$AU$25:$AU$149)</f>
        <v>0</v>
      </c>
      <c r="Q52" s="130">
        <f>SUMIF(June!$A$24:$A$142,'Consolidated Data'!A52,June!$AS$24:$AS$142)</f>
        <v>0</v>
      </c>
      <c r="R52" s="130">
        <f>SUMIF(June!$A$24:$A$142,'Consolidated Data'!A52,June!$AT$24:$AT$142)</f>
        <v>1</v>
      </c>
      <c r="S52" s="130">
        <f>SUMIF(June!$A$24:$A$142,'Consolidated Data'!A52,June!$AU$24:$AU$142)</f>
        <v>3.5</v>
      </c>
      <c r="T52" s="130">
        <f>SUMIF(July!$A$24:$A$139,'Consolidated Data'!A52,July!$AS$24:$AS$139)</f>
        <v>0</v>
      </c>
      <c r="U52" s="130">
        <f>SUMIF(July!$A$24:$A$139,'Consolidated Data'!A52,July!$AT$24:$AT$139)</f>
        <v>4</v>
      </c>
      <c r="V52" s="130">
        <f>SUMIF(July!$A$24:$A$139,'Consolidated Data'!A52,July!$AU$24:$AU$139)</f>
        <v>2.5</v>
      </c>
      <c r="W52" s="130">
        <f>SUMIF(August!$A$24:$A$136,'Consolidated Data'!A52,August!$AS$24:$AS$136)</f>
        <v>0</v>
      </c>
      <c r="X52" s="130">
        <f>SUMIF(August!$A$24:$A$136,'Consolidated Data'!A52,August!$AT$24:$AT$136)</f>
        <v>0</v>
      </c>
      <c r="Y52" s="130">
        <f>SUMIF(August!$A$24:$A$136,'Consolidated Data'!A52,August!$AU$24:$AU$136)</f>
        <v>0</v>
      </c>
      <c r="Z52" s="130">
        <f>SUMIF(September!$A$24:$A$129,'Consolidated Data'!A52,September!$AR$24:$AR$129)</f>
        <v>2</v>
      </c>
      <c r="AA52" s="130">
        <f>SUMIF(September!$A$24:$A$129,'Consolidated Data'!A52,September!$AS$24:$AS$129)</f>
        <v>1</v>
      </c>
      <c r="AB52" s="130">
        <f>SUMIF(September!$A$24:$A$129,'Consolidated Data'!A52,September!$AT$24:$AT$129)</f>
        <v>2.5</v>
      </c>
      <c r="AC52" s="130">
        <f>SUMIF(October!$A$24:$A$127,'Consolidated Data'!A52,October!$AS$24:$AS$127)</f>
        <v>0</v>
      </c>
      <c r="AD52" s="130">
        <f>SUMIF(October!$A$24:$A$127,'Consolidated Data'!A52,October!$AT$24:$AT$127)</f>
        <v>4</v>
      </c>
      <c r="AE52" s="130">
        <f>SUMIF(October!$A$24:$A$127,'Consolidated Data'!A52,October!$AU$24:$AU$127)</f>
        <v>0</v>
      </c>
      <c r="AF52" s="130">
        <f>SUMIF(November!$A$24:$A$124,'Consolidated Data'!A52,November!$AS$24:$AS$124)</f>
        <v>0</v>
      </c>
      <c r="AG52" s="130">
        <f>SUMIF(November!$A$24:$A$124,'Consolidated Data'!A52,November!$AT$24:$AT$124)</f>
        <v>0</v>
      </c>
      <c r="AH52" s="130">
        <f>SUMIF(November!$A$24:$A$124,'Consolidated Data'!A52,November!$AU$24:$AU$124)</f>
        <v>0</v>
      </c>
      <c r="AI52" s="130">
        <f>SUMIF(December!$A$24:$A$124,'Consolidated Data'!A52,December!$AS$24:$AS$124)</f>
        <v>2</v>
      </c>
      <c r="AJ52" s="130">
        <f>SUMIF(December!$A$24:$A$124,'Consolidated Data'!A52,December!$AT$24:$AT$124)</f>
        <v>0</v>
      </c>
      <c r="AK52" s="130">
        <f>SUMIF(December!$A$24:$A$124,'Consolidated Data'!A52,December!$AU$24:$AU$124)</f>
        <v>0</v>
      </c>
      <c r="AL52" s="129">
        <f t="shared" si="0"/>
        <v>16</v>
      </c>
      <c r="AM52">
        <f t="shared" si="1"/>
        <v>8.5</v>
      </c>
    </row>
    <row r="53" spans="1:39" ht="16" x14ac:dyDescent="0.2">
      <c r="A53" s="122" t="str">
        <f>'Validation List'!A52</f>
        <v>Kyle Cavallaro</v>
      </c>
      <c r="B53" s="130">
        <f>SUMIF(January!$A$24:$A$42,'Consolidated Data'!A53,January!$AO$24:$AO$42)</f>
        <v>0</v>
      </c>
      <c r="C53" s="130">
        <f>SUMIF(January!$A$24:$A$42,'Consolidated Data'!A53,January!$AP$24:$AP$42)</f>
        <v>3</v>
      </c>
      <c r="D53" s="130">
        <f>SUMIF(January!$A$24:$A$42,'Consolidated Data'!A53,January!$AQ$24:$AQ$42)</f>
        <v>0</v>
      </c>
      <c r="E53" s="130">
        <f>SUMIF(February!$A$24:$A$69,'Consolidated Data'!A53,February!$AM$24:$AM$69)</f>
        <v>0</v>
      </c>
      <c r="F53" s="130">
        <f>SUMIF(February!$A$24:$A$69,'Consolidated Data'!A53,February!$AN$24:$AN$69)</f>
        <v>0</v>
      </c>
      <c r="G53" s="130">
        <f>SUMIF(February!$A$24:$A$69,'Consolidated Data'!A53,February!$AO$24:$AO$69)</f>
        <v>0</v>
      </c>
      <c r="H53" s="130">
        <f>SUMIF(March!$A$24:$A$78,'Consolidated Data'!A53,March!$AP$24:$AP$78)</f>
        <v>0</v>
      </c>
      <c r="I53" s="130">
        <f>SUMIF(March!$A$24:$A$78,'Consolidated Data'!A53,March!$AQ$24:$AQ$78)</f>
        <v>1</v>
      </c>
      <c r="J53" s="130">
        <f>SUMIF(March!$A$24:$A$78,'Consolidated Data'!A53,March!$AR$24:$AR$78)</f>
        <v>0</v>
      </c>
      <c r="K53" s="130">
        <f>SUMIF(April!$A$24:$A$150,'Consolidated Data'!A53,April!$AS$24:$AS$150)</f>
        <v>2</v>
      </c>
      <c r="L53" s="130">
        <f>SUMIF(April!$A$24:$A$150,'Consolidated Data'!A53,April!$AT$24:$AT$150)</f>
        <v>0</v>
      </c>
      <c r="M53" s="130">
        <f>SUMIF(April!$A$24:$A$150,'Consolidated Data'!A53,April!$AU$24:$AU$150)</f>
        <v>0</v>
      </c>
      <c r="N53" s="130">
        <f>SUMIF(May!$A$25:$A$149,'Consolidated Data'!A53,May!$AS$25:$AS$149)</f>
        <v>0</v>
      </c>
      <c r="O53" s="130">
        <f>SUMIF(May!$A$25:$A$149,'Consolidated Data'!A53,May!$AT$25:$AT$149)</f>
        <v>1</v>
      </c>
      <c r="P53" s="130">
        <f>SUMIF(May!$A$25:$A$149,'Consolidated Data'!A53,May!$AU$25:$AU$149)</f>
        <v>4</v>
      </c>
      <c r="Q53" s="130">
        <f>SUMIF(June!$A$24:$A$142,'Consolidated Data'!A53,June!$AS$24:$AS$142)</f>
        <v>1</v>
      </c>
      <c r="R53" s="130">
        <f>SUMIF(June!$A$24:$A$142,'Consolidated Data'!A53,June!$AT$24:$AT$142)</f>
        <v>0</v>
      </c>
      <c r="S53" s="130">
        <f>SUMIF(June!$A$24:$A$142,'Consolidated Data'!A53,June!$AU$24:$AU$142)</f>
        <v>0</v>
      </c>
      <c r="T53" s="130">
        <f>SUMIF(July!$A$24:$A$139,'Consolidated Data'!A53,July!$AS$24:$AS$139)</f>
        <v>0</v>
      </c>
      <c r="U53" s="130">
        <f>SUMIF(July!$A$24:$A$139,'Consolidated Data'!A53,July!$AT$24:$AT$139)</f>
        <v>0</v>
      </c>
      <c r="V53" s="130">
        <f>SUMIF(July!$A$24:$A$139,'Consolidated Data'!A53,July!$AU$24:$AU$139)</f>
        <v>4.5</v>
      </c>
      <c r="W53" s="130">
        <f>SUMIF(August!$A$24:$A$136,'Consolidated Data'!A53,August!$AS$24:$AS$136)</f>
        <v>0</v>
      </c>
      <c r="X53" s="130">
        <f>SUMIF(August!$A$24:$A$136,'Consolidated Data'!A53,August!$AT$24:$AT$136)</f>
        <v>0</v>
      </c>
      <c r="Y53" s="130">
        <f>SUMIF(August!$A$24:$A$136,'Consolidated Data'!A53,August!$AU$24:$AU$136)</f>
        <v>0</v>
      </c>
      <c r="Z53" s="130">
        <f>SUMIF(September!$A$24:$A$129,'Consolidated Data'!A53,September!$AR$24:$AR$129)</f>
        <v>9</v>
      </c>
      <c r="AA53" s="130">
        <f>SUMIF(September!$A$24:$A$129,'Consolidated Data'!A53,September!$AS$24:$AS$129)</f>
        <v>0</v>
      </c>
      <c r="AB53" s="130">
        <f>SUMIF(September!$A$24:$A$129,'Consolidated Data'!A53,September!$AT$24:$AT$129)</f>
        <v>0</v>
      </c>
      <c r="AC53" s="130">
        <f>SUMIF(October!$A$24:$A$127,'Consolidated Data'!A53,October!$AS$24:$AS$127)</f>
        <v>0</v>
      </c>
      <c r="AD53" s="130">
        <f>SUMIF(October!$A$24:$A$127,'Consolidated Data'!A53,October!$AT$24:$AT$127)</f>
        <v>2</v>
      </c>
      <c r="AE53" s="130">
        <f>SUMIF(October!$A$24:$A$127,'Consolidated Data'!A53,October!$AU$24:$AU$127)</f>
        <v>0</v>
      </c>
      <c r="AF53" s="130">
        <f>SUMIF(November!$A$24:$A$124,'Consolidated Data'!A53,November!$AS$24:$AS$124)</f>
        <v>0</v>
      </c>
      <c r="AG53" s="130">
        <f>SUMIF(November!$A$24:$A$124,'Consolidated Data'!A53,November!$AT$24:$AT$124)</f>
        <v>0</v>
      </c>
      <c r="AH53" s="130">
        <f>SUMIF(November!$A$24:$A$124,'Consolidated Data'!A53,November!$AU$24:$AU$124)</f>
        <v>0</v>
      </c>
      <c r="AI53" s="130">
        <f>SUMIF(December!$A$24:$A$124,'Consolidated Data'!A53,December!$AS$24:$AS$124)</f>
        <v>0</v>
      </c>
      <c r="AJ53" s="130">
        <f>SUMIF(December!$A$24:$A$124,'Consolidated Data'!A53,December!$AT$24:$AT$124)</f>
        <v>0</v>
      </c>
      <c r="AK53" s="130">
        <f>SUMIF(December!$A$24:$A$124,'Consolidated Data'!A53,December!$AU$24:$AU$124)</f>
        <v>0</v>
      </c>
      <c r="AL53" s="129">
        <f t="shared" si="0"/>
        <v>19</v>
      </c>
      <c r="AM53">
        <f t="shared" si="1"/>
        <v>8.5</v>
      </c>
    </row>
    <row r="54" spans="1:39" ht="16" x14ac:dyDescent="0.2">
      <c r="A54" s="122" t="str">
        <f>'Validation List'!A53</f>
        <v>Michael Hess</v>
      </c>
      <c r="B54" s="130">
        <f>SUMIF(January!$A$24:$A$42,'Consolidated Data'!A54,January!$AO$24:$AO$42)</f>
        <v>0</v>
      </c>
      <c r="C54" s="130">
        <f>SUMIF(January!$A$24:$A$42,'Consolidated Data'!A54,January!$AP$24:$AP$42)</f>
        <v>0</v>
      </c>
      <c r="D54" s="130">
        <f>SUMIF(January!$A$24:$A$42,'Consolidated Data'!A54,January!$AQ$24:$AQ$42)</f>
        <v>0</v>
      </c>
      <c r="E54" s="130">
        <f>SUMIF(February!$A$24:$A$69,'Consolidated Data'!A54,February!$AM$24:$AM$69)</f>
        <v>0</v>
      </c>
      <c r="F54" s="130">
        <f>SUMIF(February!$A$24:$A$69,'Consolidated Data'!A54,February!$AN$24:$AN$69)</f>
        <v>0</v>
      </c>
      <c r="G54" s="130">
        <f>SUMIF(February!$A$24:$A$69,'Consolidated Data'!A54,February!$AO$24:$AO$69)</f>
        <v>0</v>
      </c>
      <c r="H54" s="130">
        <f>SUMIF(March!$A$24:$A$78,'Consolidated Data'!A54,March!$AP$24:$AP$78)</f>
        <v>0</v>
      </c>
      <c r="I54" s="130">
        <f>SUMIF(March!$A$24:$A$78,'Consolidated Data'!A54,March!$AQ$24:$AQ$78)</f>
        <v>0</v>
      </c>
      <c r="J54" s="130">
        <f>SUMIF(March!$A$24:$A$78,'Consolidated Data'!A54,March!$AR$24:$AR$78)</f>
        <v>0</v>
      </c>
      <c r="K54" s="130">
        <f>SUMIF(April!$A$24:$A$150,'Consolidated Data'!A54,April!$AS$24:$AS$150)</f>
        <v>1</v>
      </c>
      <c r="L54" s="130">
        <f>SUMIF(April!$A$24:$A$150,'Consolidated Data'!A54,April!$AT$24:$AT$150)</f>
        <v>0</v>
      </c>
      <c r="M54" s="130">
        <f>SUMIF(April!$A$24:$A$150,'Consolidated Data'!A54,April!$AU$24:$AU$150)</f>
        <v>4</v>
      </c>
      <c r="N54" s="130">
        <f>SUMIF(May!$A$25:$A$149,'Consolidated Data'!A54,May!$AS$25:$AS$149)</f>
        <v>0</v>
      </c>
      <c r="O54" s="130">
        <f>SUMIF(May!$A$25:$A$149,'Consolidated Data'!A54,May!$AT$25:$AT$149)</f>
        <v>0</v>
      </c>
      <c r="P54" s="130">
        <f>SUMIF(May!$A$25:$A$149,'Consolidated Data'!A54,May!$AU$25:$AU$149)</f>
        <v>5.5</v>
      </c>
      <c r="Q54" s="130">
        <f>SUMIF(June!$A$24:$A$142,'Consolidated Data'!A54,June!$AS$24:$AS$142)</f>
        <v>1</v>
      </c>
      <c r="R54" s="130">
        <f>SUMIF(June!$A$24:$A$142,'Consolidated Data'!A54,June!$AT$24:$AT$142)</f>
        <v>0</v>
      </c>
      <c r="S54" s="130">
        <f>SUMIF(June!$A$24:$A$142,'Consolidated Data'!A54,June!$AU$24:$AU$142)</f>
        <v>2.5</v>
      </c>
      <c r="T54" s="130">
        <f>SUMIF(July!$A$24:$A$139,'Consolidated Data'!A54,July!$AS$24:$AS$139)</f>
        <v>0</v>
      </c>
      <c r="U54" s="130">
        <f>SUMIF(July!$A$24:$A$139,'Consolidated Data'!A54,July!$AT$24:$AT$139)</f>
        <v>1</v>
      </c>
      <c r="V54" s="130">
        <f>SUMIF(July!$A$24:$A$139,'Consolidated Data'!A54,July!$AU$24:$AU$139)</f>
        <v>13</v>
      </c>
      <c r="W54" s="130">
        <f>SUMIF(August!$A$24:$A$136,'Consolidated Data'!A54,August!$AS$24:$AS$136)</f>
        <v>1</v>
      </c>
      <c r="X54" s="130">
        <f>SUMIF(August!$A$24:$A$136,'Consolidated Data'!A54,August!$AT$24:$AT$136)</f>
        <v>2</v>
      </c>
      <c r="Y54" s="130">
        <f>SUMIF(August!$A$24:$A$136,'Consolidated Data'!A54,August!$AU$24:$AU$136)</f>
        <v>1</v>
      </c>
      <c r="Z54" s="130">
        <f>SUMIF(September!$A$24:$A$129,'Consolidated Data'!A54,September!$AR$24:$AR$129)</f>
        <v>0</v>
      </c>
      <c r="AA54" s="130">
        <f>SUMIF(September!$A$24:$A$129,'Consolidated Data'!A54,September!$AS$24:$AS$129)</f>
        <v>2</v>
      </c>
      <c r="AB54" s="130">
        <f>SUMIF(September!$A$24:$A$129,'Consolidated Data'!A54,September!$AT$24:$AT$129)</f>
        <v>5</v>
      </c>
      <c r="AC54" s="130">
        <f>SUMIF(October!$A$24:$A$127,'Consolidated Data'!A54,October!$AS$24:$AS$127)</f>
        <v>0</v>
      </c>
      <c r="AD54" s="130">
        <f>SUMIF(October!$A$24:$A$127,'Consolidated Data'!A54,October!$AT$24:$AT$127)</f>
        <v>1</v>
      </c>
      <c r="AE54" s="130">
        <f>SUMIF(October!$A$24:$A$127,'Consolidated Data'!A54,October!$AU$24:$AU$127)</f>
        <v>2</v>
      </c>
      <c r="AF54" s="130">
        <f>SUMIF(November!$A$24:$A$124,'Consolidated Data'!A54,November!$AS$24:$AS$124)</f>
        <v>1</v>
      </c>
      <c r="AG54" s="130">
        <f>SUMIF(November!$A$24:$A$124,'Consolidated Data'!A54,November!$AT$24:$AT$124)</f>
        <v>0</v>
      </c>
      <c r="AH54" s="130">
        <f>SUMIF(November!$A$24:$A$124,'Consolidated Data'!A54,November!$AU$24:$AU$124)</f>
        <v>0</v>
      </c>
      <c r="AI54" s="130">
        <f>SUMIF(December!$A$24:$A$124,'Consolidated Data'!A54,December!$AS$24:$AS$124)</f>
        <v>0</v>
      </c>
      <c r="AJ54" s="130">
        <f>SUMIF(December!$A$24:$A$124,'Consolidated Data'!A54,December!$AT$24:$AT$124)</f>
        <v>0</v>
      </c>
      <c r="AK54" s="130">
        <f>SUMIF(December!$A$24:$A$124,'Consolidated Data'!A54,December!$AU$24:$AU$124)</f>
        <v>0</v>
      </c>
      <c r="AL54" s="129">
        <f t="shared" si="0"/>
        <v>10</v>
      </c>
      <c r="AM54">
        <f t="shared" si="1"/>
        <v>33</v>
      </c>
    </row>
    <row r="55" spans="1:39" ht="16" x14ac:dyDescent="0.2">
      <c r="A55" s="122" t="str">
        <f>'Validation List'!A54</f>
        <v>Minh (Kevin) Tran</v>
      </c>
      <c r="B55" s="130">
        <f>SUMIF(January!$A$24:$A$42,'Consolidated Data'!A55,January!$AO$24:$AO$42)</f>
        <v>0</v>
      </c>
      <c r="C55" s="130">
        <f>SUMIF(January!$A$24:$A$42,'Consolidated Data'!A55,January!$AP$24:$AP$42)</f>
        <v>0</v>
      </c>
      <c r="D55" s="130">
        <f>SUMIF(January!$A$24:$A$42,'Consolidated Data'!A55,January!$AQ$24:$AQ$42)</f>
        <v>0</v>
      </c>
      <c r="E55" s="130">
        <f>SUMIF(February!$A$24:$A$69,'Consolidated Data'!A55,February!$AM$24:$AM$69)</f>
        <v>0</v>
      </c>
      <c r="F55" s="130">
        <f>SUMIF(February!$A$24:$A$69,'Consolidated Data'!A55,February!$AN$24:$AN$69)</f>
        <v>0</v>
      </c>
      <c r="G55" s="130">
        <f>SUMIF(February!$A$24:$A$69,'Consolidated Data'!A55,February!$AO$24:$AO$69)</f>
        <v>0</v>
      </c>
      <c r="H55" s="130">
        <f>SUMIF(March!$A$24:$A$78,'Consolidated Data'!A55,March!$AP$24:$AP$78)</f>
        <v>0</v>
      </c>
      <c r="I55" s="130">
        <f>SUMIF(March!$A$24:$A$78,'Consolidated Data'!A55,March!$AQ$24:$AQ$78)</f>
        <v>0</v>
      </c>
      <c r="J55" s="130">
        <f>SUMIF(March!$A$24:$A$78,'Consolidated Data'!A55,March!$AR$24:$AR$78)</f>
        <v>0</v>
      </c>
      <c r="K55" s="130">
        <f>SUMIF(April!$A$24:$A$150,'Consolidated Data'!A55,April!$AS$24:$AS$150)</f>
        <v>0</v>
      </c>
      <c r="L55" s="130">
        <f>SUMIF(April!$A$24:$A$150,'Consolidated Data'!A55,April!$AT$24:$AT$150)</f>
        <v>1</v>
      </c>
      <c r="M55" s="130">
        <f>SUMIF(April!$A$24:$A$150,'Consolidated Data'!A55,April!$AU$24:$AU$150)</f>
        <v>3</v>
      </c>
      <c r="N55" s="130">
        <f>SUMIF(May!$A$25:$A$149,'Consolidated Data'!A55,May!$AS$25:$AS$149)</f>
        <v>0</v>
      </c>
      <c r="O55" s="130">
        <f>SUMIF(May!$A$25:$A$149,'Consolidated Data'!A55,May!$AT$25:$AT$149)</f>
        <v>0</v>
      </c>
      <c r="P55" s="130">
        <f>SUMIF(May!$A$25:$A$149,'Consolidated Data'!A55,May!$AU$25:$AU$149)</f>
        <v>1.5</v>
      </c>
      <c r="Q55" s="130">
        <f>SUMIF(June!$A$24:$A$142,'Consolidated Data'!A55,June!$AS$24:$AS$142)</f>
        <v>2</v>
      </c>
      <c r="R55" s="130">
        <f>SUMIF(June!$A$24:$A$142,'Consolidated Data'!A55,June!$AT$24:$AT$142)</f>
        <v>1</v>
      </c>
      <c r="S55" s="130">
        <f>SUMIF(June!$A$24:$A$142,'Consolidated Data'!A55,June!$AU$24:$AU$142)</f>
        <v>0.5</v>
      </c>
      <c r="T55" s="130">
        <f>SUMIF(July!$A$24:$A$139,'Consolidated Data'!A55,July!$AS$24:$AS$139)</f>
        <v>0</v>
      </c>
      <c r="U55" s="130">
        <f>SUMIF(July!$A$24:$A$139,'Consolidated Data'!A55,July!$AT$24:$AT$139)</f>
        <v>0</v>
      </c>
      <c r="V55" s="130">
        <f>SUMIF(July!$A$24:$A$139,'Consolidated Data'!A55,July!$AU$24:$AU$139)</f>
        <v>2</v>
      </c>
      <c r="W55" s="130">
        <f>SUMIF(August!$A$24:$A$136,'Consolidated Data'!A55,August!$AS$24:$AS$136)</f>
        <v>0</v>
      </c>
      <c r="X55" s="130">
        <f>SUMIF(August!$A$24:$A$136,'Consolidated Data'!A55,August!$AT$24:$AT$136)</f>
        <v>1</v>
      </c>
      <c r="Y55" s="130">
        <f>SUMIF(August!$A$24:$A$136,'Consolidated Data'!A55,August!$AU$24:$AU$136)</f>
        <v>0</v>
      </c>
      <c r="Z55" s="130">
        <f>SUMIF(September!$A$24:$A$129,'Consolidated Data'!A55,September!$AR$24:$AR$129)</f>
        <v>0</v>
      </c>
      <c r="AA55" s="130">
        <f>SUMIF(September!$A$24:$A$129,'Consolidated Data'!A55,September!$AS$24:$AS$129)</f>
        <v>1</v>
      </c>
      <c r="AB55" s="130">
        <f>SUMIF(September!$A$24:$A$129,'Consolidated Data'!A55,September!$AT$24:$AT$129)</f>
        <v>4.5</v>
      </c>
      <c r="AC55" s="130">
        <f>SUMIF(October!$A$24:$A$127,'Consolidated Data'!A55,October!$AS$24:$AS$127)</f>
        <v>0</v>
      </c>
      <c r="AD55" s="130">
        <f>SUMIF(October!$A$24:$A$127,'Consolidated Data'!A55,October!$AT$24:$AT$127)</f>
        <v>1</v>
      </c>
      <c r="AE55" s="130">
        <f>SUMIF(October!$A$24:$A$127,'Consolidated Data'!A55,October!$AU$24:$AU$127)</f>
        <v>0</v>
      </c>
      <c r="AF55" s="130">
        <f>SUMIF(November!$A$24:$A$124,'Consolidated Data'!A55,November!$AS$24:$AS$124)</f>
        <v>0</v>
      </c>
      <c r="AG55" s="130">
        <f>SUMIF(November!$A$24:$A$124,'Consolidated Data'!A55,November!$AT$24:$AT$124)</f>
        <v>0</v>
      </c>
      <c r="AH55" s="130">
        <f>SUMIF(November!$A$24:$A$124,'Consolidated Data'!A55,November!$AU$24:$AU$124)</f>
        <v>0</v>
      </c>
      <c r="AI55" s="130">
        <f>SUMIF(December!$A$24:$A$124,'Consolidated Data'!A55,December!$AS$24:$AS$124)</f>
        <v>0</v>
      </c>
      <c r="AJ55" s="130">
        <f>SUMIF(December!$A$24:$A$124,'Consolidated Data'!A55,December!$AT$24:$AT$124)</f>
        <v>0</v>
      </c>
      <c r="AK55" s="130">
        <f>SUMIF(December!$A$24:$A$124,'Consolidated Data'!A55,December!$AU$24:$AU$124)</f>
        <v>0</v>
      </c>
      <c r="AL55" s="129">
        <f t="shared" si="0"/>
        <v>7</v>
      </c>
      <c r="AM55">
        <f t="shared" si="1"/>
        <v>11.5</v>
      </c>
    </row>
    <row r="56" spans="1:39" ht="16" x14ac:dyDescent="0.2">
      <c r="A56" s="122" t="str">
        <f>'Validation List'!A55</f>
        <v>Moses Lopez (Second)</v>
      </c>
      <c r="B56" s="130">
        <f>SUMIF(January!$A$24:$A$42,'Consolidated Data'!A56,January!$AO$24:$AO$42)</f>
        <v>0</v>
      </c>
      <c r="C56" s="130">
        <f>SUMIF(January!$A$24:$A$42,'Consolidated Data'!A56,January!$AP$24:$AP$42)</f>
        <v>0</v>
      </c>
      <c r="D56" s="130">
        <f>SUMIF(January!$A$24:$A$42,'Consolidated Data'!A56,January!$AQ$24:$AQ$42)</f>
        <v>0</v>
      </c>
      <c r="E56" s="130">
        <f>SUMIF(February!$A$24:$A$69,'Consolidated Data'!A56,February!$AM$24:$AM$69)</f>
        <v>0</v>
      </c>
      <c r="F56" s="130">
        <f>SUMIF(February!$A$24:$A$69,'Consolidated Data'!A56,February!$AN$24:$AN$69)</f>
        <v>0</v>
      </c>
      <c r="G56" s="130">
        <f>SUMIF(February!$A$24:$A$69,'Consolidated Data'!A56,February!$AO$24:$AO$69)</f>
        <v>0</v>
      </c>
      <c r="H56" s="130">
        <f>SUMIF(March!$A$24:$A$78,'Consolidated Data'!A56,March!$AP$24:$AP$78)</f>
        <v>0</v>
      </c>
      <c r="I56" s="130">
        <f>SUMIF(March!$A$24:$A$78,'Consolidated Data'!A56,March!$AQ$24:$AQ$78)</f>
        <v>0</v>
      </c>
      <c r="J56" s="130">
        <f>SUMIF(March!$A$24:$A$78,'Consolidated Data'!A56,March!$AR$24:$AR$78)</f>
        <v>0</v>
      </c>
      <c r="K56" s="130">
        <f>SUMIF(April!$A$24:$A$150,'Consolidated Data'!A56,April!$AS$24:$AS$150)</f>
        <v>0</v>
      </c>
      <c r="L56" s="130">
        <f>SUMIF(April!$A$24:$A$150,'Consolidated Data'!A56,April!$AT$24:$AT$150)</f>
        <v>0</v>
      </c>
      <c r="M56" s="130">
        <f>SUMIF(April!$A$24:$A$150,'Consolidated Data'!A56,April!$AU$24:$AU$150)</f>
        <v>0</v>
      </c>
      <c r="N56" s="130">
        <f>SUMIF(May!$A$25:$A$149,'Consolidated Data'!A56,May!$AS$25:$AS$149)</f>
        <v>0</v>
      </c>
      <c r="O56" s="130">
        <f>SUMIF(May!$A$25:$A$149,'Consolidated Data'!A56,May!$AT$25:$AT$149)</f>
        <v>0</v>
      </c>
      <c r="P56" s="130">
        <f>SUMIF(May!$A$25:$A$149,'Consolidated Data'!A56,May!$AU$25:$AU$149)</f>
        <v>0</v>
      </c>
      <c r="Q56" s="130">
        <f>SUMIF(June!$A$24:$A$142,'Consolidated Data'!A56,June!$AS$24:$AS$142)</f>
        <v>0</v>
      </c>
      <c r="R56" s="130">
        <f>SUMIF(June!$A$24:$A$142,'Consolidated Data'!A56,June!$AT$24:$AT$142)</f>
        <v>0</v>
      </c>
      <c r="S56" s="130">
        <f>SUMIF(June!$A$24:$A$142,'Consolidated Data'!A56,June!$AU$24:$AU$142)</f>
        <v>0</v>
      </c>
      <c r="T56" s="130">
        <f>SUMIF(July!$A$24:$A$139,'Consolidated Data'!A56,July!$AS$24:$AS$139)</f>
        <v>0</v>
      </c>
      <c r="U56" s="130">
        <f>SUMIF(July!$A$24:$A$139,'Consolidated Data'!A56,July!$AT$24:$AT$139)</f>
        <v>0</v>
      </c>
      <c r="V56" s="130">
        <f>SUMIF(July!$A$24:$A$139,'Consolidated Data'!A56,July!$AU$24:$AU$139)</f>
        <v>0</v>
      </c>
      <c r="W56" s="130">
        <f>SUMIF(August!$A$24:$A$136,'Consolidated Data'!A56,August!$AS$24:$AS$136)</f>
        <v>0</v>
      </c>
      <c r="X56" s="130">
        <f>SUMIF(August!$A$24:$A$136,'Consolidated Data'!A56,August!$AT$24:$AT$136)</f>
        <v>0</v>
      </c>
      <c r="Y56" s="130">
        <f>SUMIF(August!$A$24:$A$136,'Consolidated Data'!A56,August!$AU$24:$AU$136)</f>
        <v>1</v>
      </c>
      <c r="Z56" s="130">
        <f>SUMIF(September!$A$24:$A$129,'Consolidated Data'!A56,September!$AR$24:$AR$129)</f>
        <v>0</v>
      </c>
      <c r="AA56" s="130">
        <f>SUMIF(September!$A$24:$A$129,'Consolidated Data'!A56,September!$AS$24:$AS$129)</f>
        <v>2</v>
      </c>
      <c r="AB56" s="130">
        <f>SUMIF(September!$A$24:$A$129,'Consolidated Data'!A56,September!$AT$24:$AT$129)</f>
        <v>0</v>
      </c>
      <c r="AC56" s="130">
        <f>SUMIF(October!$A$24:$A$127,'Consolidated Data'!A56,October!$AS$24:$AS$127)</f>
        <v>1</v>
      </c>
      <c r="AD56" s="130">
        <f>SUMIF(October!$A$24:$A$127,'Consolidated Data'!A56,October!$AT$24:$AT$127)</f>
        <v>0</v>
      </c>
      <c r="AE56" s="130">
        <f>SUMIF(October!$A$24:$A$127,'Consolidated Data'!A56,October!$AU$24:$AU$127)</f>
        <v>0</v>
      </c>
      <c r="AF56" s="130">
        <f>SUMIF(November!$A$24:$A$124,'Consolidated Data'!A56,November!$AS$24:$AS$124)</f>
        <v>0</v>
      </c>
      <c r="AG56" s="130">
        <f>SUMIF(November!$A$24:$A$124,'Consolidated Data'!A56,November!$AT$24:$AT$124)</f>
        <v>0</v>
      </c>
      <c r="AH56" s="130">
        <f>SUMIF(November!$A$24:$A$124,'Consolidated Data'!A56,November!$AU$24:$AU$124)</f>
        <v>0</v>
      </c>
      <c r="AI56" s="130">
        <f>SUMIF(December!$A$24:$A$124,'Consolidated Data'!A56,December!$AS$24:$AS$124)</f>
        <v>0</v>
      </c>
      <c r="AJ56" s="130">
        <f>SUMIF(December!$A$24:$A$124,'Consolidated Data'!A56,December!$AT$24:$AT$124)</f>
        <v>0</v>
      </c>
      <c r="AK56" s="130">
        <f>SUMIF(December!$A$24:$A$124,'Consolidated Data'!A56,December!$AU$24:$AU$124)</f>
        <v>0</v>
      </c>
      <c r="AL56" s="129">
        <f t="shared" si="0"/>
        <v>3</v>
      </c>
      <c r="AM56">
        <f t="shared" si="1"/>
        <v>1</v>
      </c>
    </row>
    <row r="57" spans="1:39" ht="16" x14ac:dyDescent="0.2">
      <c r="A57" s="122" t="str">
        <f>'Validation List'!A56</f>
        <v>My'Kayla Everrett</v>
      </c>
      <c r="B57" s="130">
        <f>SUMIF(January!$A$24:$A$42,'Consolidated Data'!A57,January!$AO$24:$AO$42)</f>
        <v>0</v>
      </c>
      <c r="C57" s="130">
        <f>SUMIF(January!$A$24:$A$42,'Consolidated Data'!A57,January!$AP$24:$AP$42)</f>
        <v>0</v>
      </c>
      <c r="D57" s="130">
        <f>SUMIF(January!$A$24:$A$42,'Consolidated Data'!A57,January!$AQ$24:$AQ$42)</f>
        <v>0</v>
      </c>
      <c r="E57" s="130">
        <f>SUMIF(February!$A$24:$A$69,'Consolidated Data'!A57,February!$AM$24:$AM$69)</f>
        <v>0</v>
      </c>
      <c r="F57" s="130">
        <f>SUMIF(February!$A$24:$A$69,'Consolidated Data'!A57,February!$AN$24:$AN$69)</f>
        <v>0</v>
      </c>
      <c r="G57" s="130">
        <f>SUMIF(February!$A$24:$A$69,'Consolidated Data'!A57,February!$AO$24:$AO$69)</f>
        <v>0</v>
      </c>
      <c r="H57" s="130">
        <f>SUMIF(March!$A$24:$A$78,'Consolidated Data'!A57,March!$AP$24:$AP$78)</f>
        <v>0</v>
      </c>
      <c r="I57" s="130">
        <f>SUMIF(March!$A$24:$A$78,'Consolidated Data'!A57,March!$AQ$24:$AQ$78)</f>
        <v>0</v>
      </c>
      <c r="J57" s="130">
        <f>SUMIF(March!$A$24:$A$78,'Consolidated Data'!A57,March!$AR$24:$AR$78)</f>
        <v>0</v>
      </c>
      <c r="K57" s="130">
        <f>SUMIF(April!$A$24:$A$150,'Consolidated Data'!A57,April!$AS$24:$AS$150)</f>
        <v>0</v>
      </c>
      <c r="L57" s="130">
        <f>SUMIF(April!$A$24:$A$150,'Consolidated Data'!A57,April!$AT$24:$AT$150)</f>
        <v>2</v>
      </c>
      <c r="M57" s="130">
        <f>SUMIF(April!$A$24:$A$150,'Consolidated Data'!A57,April!$AU$24:$AU$150)</f>
        <v>0</v>
      </c>
      <c r="N57" s="130">
        <f>SUMIF(May!$A$25:$A$149,'Consolidated Data'!A57,May!$AS$25:$AS$149)</f>
        <v>0</v>
      </c>
      <c r="O57" s="130">
        <f>SUMIF(May!$A$25:$A$149,'Consolidated Data'!A57,May!$AT$25:$AT$149)</f>
        <v>1</v>
      </c>
      <c r="P57" s="130">
        <f>SUMIF(May!$A$25:$A$149,'Consolidated Data'!A57,May!$AU$25:$AU$149)</f>
        <v>1.75</v>
      </c>
      <c r="Q57" s="130">
        <f>SUMIF(June!$A$24:$A$142,'Consolidated Data'!A57,June!$AS$24:$AS$142)</f>
        <v>0</v>
      </c>
      <c r="R57" s="130">
        <f>SUMIF(June!$A$24:$A$142,'Consolidated Data'!A57,June!$AT$24:$AT$142)</f>
        <v>0</v>
      </c>
      <c r="S57" s="130">
        <f>SUMIF(June!$A$24:$A$142,'Consolidated Data'!A57,June!$AU$24:$AU$142)</f>
        <v>2</v>
      </c>
      <c r="T57" s="130">
        <f>SUMIF(July!$A$24:$A$139,'Consolidated Data'!A57,July!$AS$24:$AS$139)</f>
        <v>5</v>
      </c>
      <c r="U57" s="130">
        <f>SUMIF(July!$A$24:$A$139,'Consolidated Data'!A57,July!$AT$24:$AT$139)</f>
        <v>2</v>
      </c>
      <c r="V57" s="130">
        <f>SUMIF(July!$A$24:$A$139,'Consolidated Data'!A57,July!$AU$24:$AU$139)</f>
        <v>1.75</v>
      </c>
      <c r="W57" s="130">
        <f>SUMIF(August!$A$24:$A$136,'Consolidated Data'!A57,August!$AS$24:$AS$136)</f>
        <v>0</v>
      </c>
      <c r="X57" s="130">
        <f>SUMIF(August!$A$24:$A$136,'Consolidated Data'!A57,August!$AT$24:$AT$136)</f>
        <v>2</v>
      </c>
      <c r="Y57" s="130">
        <f>SUMIF(August!$A$24:$A$136,'Consolidated Data'!A57,August!$AU$24:$AU$136)</f>
        <v>1</v>
      </c>
      <c r="Z57" s="130">
        <f>SUMIF(September!$A$24:$A$129,'Consolidated Data'!A57,September!$AR$24:$AR$129)</f>
        <v>0</v>
      </c>
      <c r="AA57" s="130">
        <f>SUMIF(September!$A$24:$A$129,'Consolidated Data'!A57,September!$AS$24:$AS$129)</f>
        <v>1</v>
      </c>
      <c r="AB57" s="130">
        <f>SUMIF(September!$A$24:$A$129,'Consolidated Data'!A57,September!$AT$24:$AT$129)</f>
        <v>1</v>
      </c>
      <c r="AC57" s="130">
        <f>SUMIF(October!$A$24:$A$127,'Consolidated Data'!A57,October!$AS$24:$AS$127)</f>
        <v>0</v>
      </c>
      <c r="AD57" s="130">
        <f>SUMIF(October!$A$24:$A$127,'Consolidated Data'!A57,October!$AT$24:$AT$127)</f>
        <v>0</v>
      </c>
      <c r="AE57" s="130">
        <f>SUMIF(October!$A$24:$A$127,'Consolidated Data'!A57,October!$AU$24:$AU$127)</f>
        <v>0</v>
      </c>
      <c r="AF57" s="130">
        <f>SUMIF(November!$A$24:$A$124,'Consolidated Data'!A57,November!$AS$24:$AS$124)</f>
        <v>0</v>
      </c>
      <c r="AG57" s="130">
        <f>SUMIF(November!$A$24:$A$124,'Consolidated Data'!A57,November!$AT$24:$AT$124)</f>
        <v>0</v>
      </c>
      <c r="AH57" s="130">
        <f>SUMIF(November!$A$24:$A$124,'Consolidated Data'!A57,November!$AU$24:$AU$124)</f>
        <v>0</v>
      </c>
      <c r="AI57" s="130">
        <f>SUMIF(December!$A$24:$A$124,'Consolidated Data'!A57,December!$AS$24:$AS$124)</f>
        <v>0</v>
      </c>
      <c r="AJ57" s="130">
        <f>SUMIF(December!$A$24:$A$124,'Consolidated Data'!A57,December!$AT$24:$AT$124)</f>
        <v>0</v>
      </c>
      <c r="AK57" s="130">
        <f>SUMIF(December!$A$24:$A$124,'Consolidated Data'!A57,December!$AU$24:$AU$124)</f>
        <v>0</v>
      </c>
      <c r="AL57" s="129">
        <f t="shared" si="0"/>
        <v>13</v>
      </c>
      <c r="AM57">
        <f t="shared" si="1"/>
        <v>7.5</v>
      </c>
    </row>
    <row r="58" spans="1:39" ht="16" x14ac:dyDescent="0.2">
      <c r="A58" s="122" t="str">
        <f>'Validation List'!A57</f>
        <v>Olga Venzke</v>
      </c>
      <c r="B58" s="130">
        <f>SUMIF(January!$A$24:$A$42,'Consolidated Data'!A58,January!$AO$24:$AO$42)</f>
        <v>0</v>
      </c>
      <c r="C58" s="130">
        <f>SUMIF(January!$A$24:$A$42,'Consolidated Data'!A58,January!$AP$24:$AP$42)</f>
        <v>0</v>
      </c>
      <c r="D58" s="130">
        <f>SUMIF(January!$A$24:$A$42,'Consolidated Data'!A58,January!$AQ$24:$AQ$42)</f>
        <v>0</v>
      </c>
      <c r="E58" s="130">
        <f>SUMIF(February!$A$24:$A$69,'Consolidated Data'!A58,February!$AM$24:$AM$69)</f>
        <v>0</v>
      </c>
      <c r="F58" s="130">
        <f>SUMIF(February!$A$24:$A$69,'Consolidated Data'!A58,February!$AN$24:$AN$69)</f>
        <v>0</v>
      </c>
      <c r="G58" s="130">
        <f>SUMIF(February!$A$24:$A$69,'Consolidated Data'!A58,February!$AO$24:$AO$69)</f>
        <v>0</v>
      </c>
      <c r="H58" s="130">
        <f>SUMIF(March!$A$24:$A$78,'Consolidated Data'!A58,March!$AP$24:$AP$78)</f>
        <v>0</v>
      </c>
      <c r="I58" s="130">
        <f>SUMIF(March!$A$24:$A$78,'Consolidated Data'!A58,March!$AQ$24:$AQ$78)</f>
        <v>0</v>
      </c>
      <c r="J58" s="130">
        <f>SUMIF(March!$A$24:$A$78,'Consolidated Data'!A58,March!$AR$24:$AR$78)</f>
        <v>0</v>
      </c>
      <c r="K58" s="130">
        <f>SUMIF(April!$A$24:$A$150,'Consolidated Data'!A58,April!$AS$24:$AS$150)</f>
        <v>0</v>
      </c>
      <c r="L58" s="130">
        <f>SUMIF(April!$A$24:$A$150,'Consolidated Data'!A58,April!$AT$24:$AT$150)</f>
        <v>0</v>
      </c>
      <c r="M58" s="130">
        <f>SUMIF(April!$A$24:$A$150,'Consolidated Data'!A58,April!$AU$24:$AU$150)</f>
        <v>0</v>
      </c>
      <c r="N58" s="130">
        <f>SUMIF(May!$A$25:$A$149,'Consolidated Data'!A58,May!$AS$25:$AS$149)</f>
        <v>1</v>
      </c>
      <c r="O58" s="130">
        <f>SUMIF(May!$A$25:$A$149,'Consolidated Data'!A58,May!$AT$25:$AT$149)</f>
        <v>1</v>
      </c>
      <c r="P58" s="130">
        <f>SUMIF(May!$A$25:$A$149,'Consolidated Data'!A58,May!$AU$25:$AU$149)</f>
        <v>0</v>
      </c>
      <c r="Q58" s="130">
        <f>SUMIF(June!$A$24:$A$142,'Consolidated Data'!A58,June!$AS$24:$AS$142)</f>
        <v>0</v>
      </c>
      <c r="R58" s="130">
        <f>SUMIF(June!$A$24:$A$142,'Consolidated Data'!A58,June!$AT$24:$AT$142)</f>
        <v>0</v>
      </c>
      <c r="S58" s="130">
        <f>SUMIF(June!$A$24:$A$142,'Consolidated Data'!A58,June!$AU$24:$AU$142)</f>
        <v>0</v>
      </c>
      <c r="T58" s="130">
        <f>SUMIF(July!$A$24:$A$139,'Consolidated Data'!A58,July!$AS$24:$AS$139)</f>
        <v>0</v>
      </c>
      <c r="U58" s="130">
        <f>SUMIF(July!$A$24:$A$139,'Consolidated Data'!A58,July!$AT$24:$AT$139)</f>
        <v>0</v>
      </c>
      <c r="V58" s="130">
        <f>SUMIF(July!$A$24:$A$139,'Consolidated Data'!A58,July!$AU$24:$AU$139)</f>
        <v>0</v>
      </c>
      <c r="W58" s="130">
        <f>SUMIF(August!$A$24:$A$136,'Consolidated Data'!A58,August!$AS$24:$AS$136)</f>
        <v>0</v>
      </c>
      <c r="X58" s="130">
        <f>SUMIF(August!$A$24:$A$136,'Consolidated Data'!A58,August!$AT$24:$AT$136)</f>
        <v>0</v>
      </c>
      <c r="Y58" s="130">
        <f>SUMIF(August!$A$24:$A$136,'Consolidated Data'!A58,August!$AU$24:$AU$136)</f>
        <v>0</v>
      </c>
      <c r="Z58" s="130">
        <f>SUMIF(September!$A$24:$A$129,'Consolidated Data'!A58,September!$AR$24:$AR$129)</f>
        <v>0</v>
      </c>
      <c r="AA58" s="130">
        <f>SUMIF(September!$A$24:$A$129,'Consolidated Data'!A58,September!$AS$24:$AS$129)</f>
        <v>0</v>
      </c>
      <c r="AB58" s="130">
        <f>SUMIF(September!$A$24:$A$129,'Consolidated Data'!A58,September!$AT$24:$AT$129)</f>
        <v>0</v>
      </c>
      <c r="AC58" s="130">
        <f>SUMIF(October!$A$24:$A$127,'Consolidated Data'!A58,October!$AS$24:$AS$127)</f>
        <v>0</v>
      </c>
      <c r="AD58" s="130">
        <f>SUMIF(October!$A$24:$A$127,'Consolidated Data'!A58,October!$AT$24:$AT$127)</f>
        <v>0</v>
      </c>
      <c r="AE58" s="130">
        <f>SUMIF(October!$A$24:$A$127,'Consolidated Data'!A58,October!$AU$24:$AU$127)</f>
        <v>0</v>
      </c>
      <c r="AF58" s="130">
        <f>SUMIF(November!$A$24:$A$124,'Consolidated Data'!A58,November!$AS$24:$AS$124)</f>
        <v>0</v>
      </c>
      <c r="AG58" s="130">
        <f>SUMIF(November!$A$24:$A$124,'Consolidated Data'!A58,November!$AT$24:$AT$124)</f>
        <v>0</v>
      </c>
      <c r="AH58" s="130">
        <f>SUMIF(November!$A$24:$A$124,'Consolidated Data'!A58,November!$AU$24:$AU$124)</f>
        <v>0</v>
      </c>
      <c r="AI58" s="130">
        <f>SUMIF(December!$A$24:$A$124,'Consolidated Data'!A58,December!$AS$24:$AS$124)</f>
        <v>0</v>
      </c>
      <c r="AJ58" s="130">
        <f>SUMIF(December!$A$24:$A$124,'Consolidated Data'!A58,December!$AT$24:$AT$124)</f>
        <v>0</v>
      </c>
      <c r="AK58" s="130">
        <f>SUMIF(December!$A$24:$A$124,'Consolidated Data'!A58,December!$AU$24:$AU$124)</f>
        <v>0</v>
      </c>
      <c r="AL58" s="129">
        <f t="shared" si="0"/>
        <v>2</v>
      </c>
      <c r="AM58">
        <f t="shared" si="1"/>
        <v>0</v>
      </c>
    </row>
    <row r="59" spans="1:39" ht="16" x14ac:dyDescent="0.2">
      <c r="A59" s="122" t="str">
        <f>'Validation List'!A58</f>
        <v>Randy Ho</v>
      </c>
      <c r="B59" s="130">
        <f>SUMIF(January!$A$24:$A$42,'Consolidated Data'!A59,January!$AO$24:$AO$42)</f>
        <v>12</v>
      </c>
      <c r="C59" s="130">
        <f>SUMIF(January!$A$24:$A$42,'Consolidated Data'!A59,January!$AP$24:$AP$42)</f>
        <v>2</v>
      </c>
      <c r="D59" s="130">
        <f>SUMIF(January!$A$24:$A$42,'Consolidated Data'!A59,January!$AQ$24:$AQ$42)</f>
        <v>0</v>
      </c>
      <c r="E59" s="130">
        <f>SUMIF(February!$A$24:$A$69,'Consolidated Data'!A59,February!$AM$24:$AM$69)</f>
        <v>0</v>
      </c>
      <c r="F59" s="130">
        <f>SUMIF(February!$A$24:$A$69,'Consolidated Data'!A59,February!$AN$24:$AN$69)</f>
        <v>1</v>
      </c>
      <c r="G59" s="130">
        <f>SUMIF(February!$A$24:$A$69,'Consolidated Data'!A59,February!$AO$24:$AO$69)</f>
        <v>0</v>
      </c>
      <c r="H59" s="130">
        <f>SUMIF(March!$A$24:$A$78,'Consolidated Data'!A59,March!$AP$24:$AP$78)</f>
        <v>0</v>
      </c>
      <c r="I59" s="130">
        <f>SUMIF(March!$A$24:$A$78,'Consolidated Data'!A59,March!$AQ$24:$AQ$78)</f>
        <v>0</v>
      </c>
      <c r="J59" s="130">
        <f>SUMIF(March!$A$24:$A$78,'Consolidated Data'!A59,March!$AR$24:$AR$78)</f>
        <v>0</v>
      </c>
      <c r="K59" s="130">
        <f>SUMIF(April!$A$24:$A$150,'Consolidated Data'!A59,April!$AS$24:$AS$150)</f>
        <v>0</v>
      </c>
      <c r="L59" s="130">
        <f>SUMIF(April!$A$24:$A$150,'Consolidated Data'!A59,April!$AT$24:$AT$150)</f>
        <v>0</v>
      </c>
      <c r="M59" s="130">
        <f>SUMIF(April!$A$24:$A$150,'Consolidated Data'!A59,April!$AU$24:$AU$150)</f>
        <v>0</v>
      </c>
      <c r="N59" s="130">
        <f>SUMIF(May!$A$25:$A$149,'Consolidated Data'!A59,May!$AS$25:$AS$149)</f>
        <v>0</v>
      </c>
      <c r="O59" s="130">
        <f>SUMIF(May!$A$25:$A$149,'Consolidated Data'!A59,May!$AT$25:$AT$149)</f>
        <v>0</v>
      </c>
      <c r="P59" s="130">
        <f>SUMIF(May!$A$25:$A$149,'Consolidated Data'!A59,May!$AU$25:$AU$149)</f>
        <v>2</v>
      </c>
      <c r="Q59" s="130">
        <f>SUMIF(June!$A$24:$A$142,'Consolidated Data'!A59,June!$AS$24:$AS$142)</f>
        <v>0</v>
      </c>
      <c r="R59" s="130">
        <f>SUMIF(June!$A$24:$A$142,'Consolidated Data'!A59,June!$AT$24:$AT$142)</f>
        <v>0</v>
      </c>
      <c r="S59" s="130">
        <f>SUMIF(June!$A$24:$A$142,'Consolidated Data'!A59,June!$AU$24:$AU$142)</f>
        <v>1</v>
      </c>
      <c r="T59" s="130">
        <f>SUMIF(July!$A$24:$A$139,'Consolidated Data'!A59,July!$AS$24:$AS$139)</f>
        <v>0</v>
      </c>
      <c r="U59" s="130">
        <f>SUMIF(July!$A$24:$A$139,'Consolidated Data'!A59,July!$AT$24:$AT$139)</f>
        <v>1</v>
      </c>
      <c r="V59" s="130">
        <f>SUMIF(July!$A$24:$A$139,'Consolidated Data'!A59,July!$AU$24:$AU$139)</f>
        <v>4</v>
      </c>
      <c r="W59" s="130">
        <f>SUMIF(August!$A$24:$A$136,'Consolidated Data'!A59,August!$AS$24:$AS$136)</f>
        <v>0</v>
      </c>
      <c r="X59" s="130">
        <f>SUMIF(August!$A$24:$A$136,'Consolidated Data'!A59,August!$AT$24:$AT$136)</f>
        <v>0</v>
      </c>
      <c r="Y59" s="130">
        <f>SUMIF(August!$A$24:$A$136,'Consolidated Data'!A59,August!$AU$24:$AU$136)</f>
        <v>1</v>
      </c>
      <c r="Z59" s="130">
        <f>SUMIF(September!$A$24:$A$129,'Consolidated Data'!A59,September!$AR$24:$AR$129)</f>
        <v>4</v>
      </c>
      <c r="AA59" s="130">
        <f>SUMIF(September!$A$24:$A$129,'Consolidated Data'!A59,September!$AS$24:$AS$129)</f>
        <v>0</v>
      </c>
      <c r="AB59" s="130">
        <f>SUMIF(September!$A$24:$A$129,'Consolidated Data'!A59,September!$AT$24:$AT$129)</f>
        <v>0</v>
      </c>
      <c r="AC59" s="130">
        <f>SUMIF(October!$A$24:$A$127,'Consolidated Data'!A59,October!$AS$24:$AS$127)</f>
        <v>0</v>
      </c>
      <c r="AD59" s="130">
        <f>SUMIF(October!$A$24:$A$127,'Consolidated Data'!A59,October!$AT$24:$AT$127)</f>
        <v>0</v>
      </c>
      <c r="AE59" s="130">
        <f>SUMIF(October!$A$24:$A$127,'Consolidated Data'!A59,October!$AU$24:$AU$127)</f>
        <v>2.5</v>
      </c>
      <c r="AF59" s="130">
        <f>SUMIF(November!$A$24:$A$124,'Consolidated Data'!A59,November!$AS$24:$AS$124)</f>
        <v>0</v>
      </c>
      <c r="AG59" s="130">
        <f>SUMIF(November!$A$24:$A$124,'Consolidated Data'!A59,November!$AT$24:$AT$124)</f>
        <v>0</v>
      </c>
      <c r="AH59" s="130">
        <f>SUMIF(November!$A$24:$A$124,'Consolidated Data'!A59,November!$AU$24:$AU$124)</f>
        <v>0</v>
      </c>
      <c r="AI59" s="130">
        <f>SUMIF(December!$A$24:$A$124,'Consolidated Data'!A59,December!$AS$24:$AS$124)</f>
        <v>2</v>
      </c>
      <c r="AJ59" s="130">
        <f>SUMIF(December!$A$24:$A$124,'Consolidated Data'!A59,December!$AT$24:$AT$124)</f>
        <v>0</v>
      </c>
      <c r="AK59" s="130">
        <f>SUMIF(December!$A$24:$A$124,'Consolidated Data'!A59,December!$AU$24:$AU$124)</f>
        <v>0</v>
      </c>
      <c r="AL59" s="129">
        <f t="shared" si="0"/>
        <v>22</v>
      </c>
      <c r="AM59">
        <f t="shared" si="1"/>
        <v>10.5</v>
      </c>
    </row>
    <row r="60" spans="1:39" ht="16" x14ac:dyDescent="0.2">
      <c r="A60" s="122" t="str">
        <f>'Validation List'!A59</f>
        <v>Roberto Ruiz</v>
      </c>
      <c r="B60" s="130">
        <f>SUMIF(January!$A$24:$A$42,'Consolidated Data'!A60,January!$AO$24:$AO$42)</f>
        <v>0</v>
      </c>
      <c r="C60" s="130">
        <f>SUMIF(January!$A$24:$A$42,'Consolidated Data'!A60,January!$AP$24:$AP$42)</f>
        <v>3</v>
      </c>
      <c r="D60" s="130">
        <f>SUMIF(January!$A$24:$A$42,'Consolidated Data'!A60,January!$AQ$24:$AQ$42)</f>
        <v>0</v>
      </c>
      <c r="E60" s="130">
        <f>SUMIF(February!$A$24:$A$69,'Consolidated Data'!A60,February!$AM$24:$AM$69)</f>
        <v>0</v>
      </c>
      <c r="F60" s="130">
        <f>SUMIF(February!$A$24:$A$69,'Consolidated Data'!A60,February!$AN$24:$AN$69)</f>
        <v>6</v>
      </c>
      <c r="G60" s="130">
        <f>SUMIF(February!$A$24:$A$69,'Consolidated Data'!A60,February!$AO$24:$AO$69)</f>
        <v>1</v>
      </c>
      <c r="H60" s="130">
        <f>SUMIF(March!$A$24:$A$78,'Consolidated Data'!A60,March!$AP$24:$AP$78)</f>
        <v>0</v>
      </c>
      <c r="I60" s="130">
        <f>SUMIF(March!$A$24:$A$78,'Consolidated Data'!A60,March!$AQ$24:$AQ$78)</f>
        <v>3</v>
      </c>
      <c r="J60" s="130">
        <f>SUMIF(March!$A$24:$A$78,'Consolidated Data'!A60,March!$AR$24:$AR$78)</f>
        <v>4.5</v>
      </c>
      <c r="K60" s="130">
        <f>SUMIF(April!$A$24:$A$150,'Consolidated Data'!A60,April!$AS$24:$AS$150)</f>
        <v>0</v>
      </c>
      <c r="L60" s="130">
        <f>SUMIF(April!$A$24:$A$150,'Consolidated Data'!A60,April!$AT$24:$AT$150)</f>
        <v>4</v>
      </c>
      <c r="M60" s="130">
        <f>SUMIF(April!$A$24:$A$150,'Consolidated Data'!A60,April!$AU$24:$AU$150)</f>
        <v>7.5</v>
      </c>
      <c r="N60" s="130">
        <f>SUMIF(May!$A$25:$A$149,'Consolidated Data'!A60,May!$AS$25:$AS$149)</f>
        <v>0</v>
      </c>
      <c r="O60" s="130">
        <f>SUMIF(May!$A$25:$A$149,'Consolidated Data'!A60,May!$AT$25:$AT$149)</f>
        <v>6</v>
      </c>
      <c r="P60" s="130">
        <f>SUMIF(May!$A$25:$A$149,'Consolidated Data'!A60,May!$AU$25:$AU$149)</f>
        <v>0</v>
      </c>
      <c r="Q60" s="130">
        <f>SUMIF(June!$A$24:$A$142,'Consolidated Data'!A60,June!$AS$24:$AS$142)</f>
        <v>0</v>
      </c>
      <c r="R60" s="130">
        <f>SUMIF(June!$A$24:$A$142,'Consolidated Data'!A60,June!$AT$24:$AT$142)</f>
        <v>1</v>
      </c>
      <c r="S60" s="130">
        <f>SUMIF(June!$A$24:$A$142,'Consolidated Data'!A60,June!$AU$24:$AU$142)</f>
        <v>2</v>
      </c>
      <c r="T60" s="130">
        <f>SUMIF(July!$A$24:$A$139,'Consolidated Data'!A60,July!$AS$24:$AS$139)</f>
        <v>0</v>
      </c>
      <c r="U60" s="130">
        <f>SUMIF(July!$A$24:$A$139,'Consolidated Data'!A60,July!$AT$24:$AT$139)</f>
        <v>3</v>
      </c>
      <c r="V60" s="130">
        <f>SUMIF(July!$A$24:$A$139,'Consolidated Data'!A60,July!$AU$24:$AU$139)</f>
        <v>2.5</v>
      </c>
      <c r="W60" s="130">
        <f>SUMIF(August!$A$24:$A$136,'Consolidated Data'!A60,August!$AS$24:$AS$136)</f>
        <v>0</v>
      </c>
      <c r="X60" s="130">
        <f>SUMIF(August!$A$24:$A$136,'Consolidated Data'!A60,August!$AT$24:$AT$136)</f>
        <v>2</v>
      </c>
      <c r="Y60" s="130">
        <f>SUMIF(August!$A$24:$A$136,'Consolidated Data'!A60,August!$AU$24:$AU$136)</f>
        <v>0</v>
      </c>
      <c r="Z60" s="130">
        <f>SUMIF(September!$A$24:$A$129,'Consolidated Data'!A60,September!$AR$24:$AR$129)</f>
        <v>0</v>
      </c>
      <c r="AA60" s="130">
        <f>SUMIF(September!$A$24:$A$129,'Consolidated Data'!A60,September!$AS$24:$AS$129)</f>
        <v>0</v>
      </c>
      <c r="AB60" s="130">
        <f>SUMIF(September!$A$24:$A$129,'Consolidated Data'!A60,September!$AT$24:$AT$129)</f>
        <v>0</v>
      </c>
      <c r="AC60" s="130">
        <f>SUMIF(October!$A$24:$A$127,'Consolidated Data'!A60,October!$AS$24:$AS$127)</f>
        <v>1</v>
      </c>
      <c r="AD60" s="130">
        <f>SUMIF(October!$A$24:$A$127,'Consolidated Data'!A60,October!$AT$24:$AT$127)</f>
        <v>0</v>
      </c>
      <c r="AE60" s="130">
        <f>SUMIF(October!$A$24:$A$127,'Consolidated Data'!A60,October!$AU$24:$AU$127)</f>
        <v>0</v>
      </c>
      <c r="AF60" s="130">
        <f>SUMIF(November!$A$24:$A$124,'Consolidated Data'!A60,November!$AS$24:$AS$124)</f>
        <v>0</v>
      </c>
      <c r="AG60" s="130">
        <f>SUMIF(November!$A$24:$A$124,'Consolidated Data'!A60,November!$AT$24:$AT$124)</f>
        <v>0</v>
      </c>
      <c r="AH60" s="130">
        <f>SUMIF(November!$A$24:$A$124,'Consolidated Data'!A60,November!$AU$24:$AU$124)</f>
        <v>0</v>
      </c>
      <c r="AI60" s="130">
        <f>SUMIF(December!$A$24:$A$124,'Consolidated Data'!A60,December!$AS$24:$AS$124)</f>
        <v>0</v>
      </c>
      <c r="AJ60" s="130">
        <f>SUMIF(December!$A$24:$A$124,'Consolidated Data'!A60,December!$AT$24:$AT$124)</f>
        <v>0</v>
      </c>
      <c r="AK60" s="130">
        <f>SUMIF(December!$A$24:$A$124,'Consolidated Data'!A60,December!$AU$24:$AU$124)</f>
        <v>0</v>
      </c>
      <c r="AL60" s="129">
        <f t="shared" si="0"/>
        <v>29</v>
      </c>
      <c r="AM60">
        <f t="shared" si="1"/>
        <v>17.5</v>
      </c>
    </row>
    <row r="61" spans="1:39" ht="16" x14ac:dyDescent="0.2">
      <c r="A61" s="122" t="str">
        <f>'Validation List'!A60</f>
        <v>Sally Niua</v>
      </c>
      <c r="B61" s="130">
        <f>SUMIF(January!$A$24:$A$42,'Consolidated Data'!A61,January!$AO$24:$AO$42)</f>
        <v>0</v>
      </c>
      <c r="C61" s="130">
        <f>SUMIF(January!$A$24:$A$42,'Consolidated Data'!A61,January!$AP$24:$AP$42)</f>
        <v>2</v>
      </c>
      <c r="D61" s="130">
        <f>SUMIF(January!$A$24:$A$42,'Consolidated Data'!A61,January!$AQ$24:$AQ$42)</f>
        <v>4</v>
      </c>
      <c r="E61" s="130">
        <f>SUMIF(February!$A$24:$A$69,'Consolidated Data'!A61,February!$AM$24:$AM$69)</f>
        <v>0</v>
      </c>
      <c r="F61" s="130">
        <f>SUMIF(February!$A$24:$A$69,'Consolidated Data'!A61,February!$AN$24:$AN$69)</f>
        <v>4</v>
      </c>
      <c r="G61" s="130">
        <f>SUMIF(February!$A$24:$A$69,'Consolidated Data'!A61,February!$AO$24:$AO$69)</f>
        <v>9</v>
      </c>
      <c r="H61" s="130">
        <f>SUMIF(March!$A$24:$A$78,'Consolidated Data'!A61,March!$AP$24:$AP$78)</f>
        <v>2</v>
      </c>
      <c r="I61" s="130">
        <f>SUMIF(March!$A$24:$A$78,'Consolidated Data'!A61,March!$AQ$24:$AQ$78)</f>
        <v>0</v>
      </c>
      <c r="J61" s="130">
        <f>SUMIF(March!$A$24:$A$78,'Consolidated Data'!A61,March!$AR$24:$AR$78)</f>
        <v>0</v>
      </c>
      <c r="K61" s="130">
        <f>SUMIF(April!$A$24:$A$150,'Consolidated Data'!A61,April!$AS$24:$AS$150)</f>
        <v>0</v>
      </c>
      <c r="L61" s="130">
        <f>SUMIF(April!$A$24:$A$150,'Consolidated Data'!A61,April!$AT$24:$AT$150)</f>
        <v>1</v>
      </c>
      <c r="M61" s="130">
        <f>SUMIF(April!$A$24:$A$150,'Consolidated Data'!A61,April!$AU$24:$AU$150)</f>
        <v>5.5</v>
      </c>
      <c r="N61" s="130">
        <f>SUMIF(May!$A$25:$A$149,'Consolidated Data'!A61,May!$AS$25:$AS$149)</f>
        <v>1</v>
      </c>
      <c r="O61" s="130">
        <f>SUMIF(May!$A$25:$A$149,'Consolidated Data'!A61,May!$AT$25:$AT$149)</f>
        <v>1</v>
      </c>
      <c r="P61" s="130">
        <f>SUMIF(May!$A$25:$A$149,'Consolidated Data'!A61,May!$AU$25:$AU$149)</f>
        <v>10.5</v>
      </c>
      <c r="Q61" s="130">
        <f>SUMIF(June!$A$24:$A$142,'Consolidated Data'!A61,June!$AS$24:$AS$142)</f>
        <v>0</v>
      </c>
      <c r="R61" s="130">
        <f>SUMIF(June!$A$24:$A$142,'Consolidated Data'!A61,June!$AT$24:$AT$142)</f>
        <v>0</v>
      </c>
      <c r="S61" s="130">
        <f>SUMIF(June!$A$24:$A$142,'Consolidated Data'!A61,June!$AU$24:$AU$142)</f>
        <v>2</v>
      </c>
      <c r="T61" s="130">
        <f>SUMIF(July!$A$24:$A$139,'Consolidated Data'!A61,July!$AS$24:$AS$139)</f>
        <v>0</v>
      </c>
      <c r="U61" s="130">
        <f>SUMIF(July!$A$24:$A$139,'Consolidated Data'!A61,July!$AT$24:$AT$139)</f>
        <v>0</v>
      </c>
      <c r="V61" s="130">
        <f>SUMIF(July!$A$24:$A$139,'Consolidated Data'!A61,July!$AU$24:$AU$139)</f>
        <v>0</v>
      </c>
      <c r="W61" s="130">
        <f>SUMIF(August!$A$24:$A$136,'Consolidated Data'!A61,August!$AS$24:$AS$136)</f>
        <v>0</v>
      </c>
      <c r="X61" s="130">
        <f>SUMIF(August!$A$24:$A$136,'Consolidated Data'!A61,August!$AT$24:$AT$136)</f>
        <v>0</v>
      </c>
      <c r="Y61" s="130">
        <f>SUMIF(August!$A$24:$A$136,'Consolidated Data'!A61,August!$AU$24:$AU$136)</f>
        <v>0</v>
      </c>
      <c r="Z61" s="130">
        <f>SUMIF(September!$A$24:$A$129,'Consolidated Data'!A61,September!$AR$24:$AR$129)</f>
        <v>0</v>
      </c>
      <c r="AA61" s="130">
        <f>SUMIF(September!$A$24:$A$129,'Consolidated Data'!A61,September!$AS$24:$AS$129)</f>
        <v>0</v>
      </c>
      <c r="AB61" s="130">
        <f>SUMIF(September!$A$24:$A$129,'Consolidated Data'!A61,September!$AT$24:$AT$129)</f>
        <v>5</v>
      </c>
      <c r="AC61" s="130">
        <f>SUMIF(October!$A$24:$A$127,'Consolidated Data'!A61,October!$AS$24:$AS$127)</f>
        <v>8</v>
      </c>
      <c r="AD61" s="130">
        <f>SUMIF(October!$A$24:$A$127,'Consolidated Data'!A61,October!$AT$24:$AT$127)</f>
        <v>1</v>
      </c>
      <c r="AE61" s="130">
        <f>SUMIF(October!$A$24:$A$127,'Consolidated Data'!A61,October!$AU$24:$AU$127)</f>
        <v>0</v>
      </c>
      <c r="AF61" s="130">
        <f>SUMIF(November!$A$24:$A$124,'Consolidated Data'!A61,November!$AS$24:$AS$124)</f>
        <v>0</v>
      </c>
      <c r="AG61" s="130">
        <f>SUMIF(November!$A$24:$A$124,'Consolidated Data'!A61,November!$AT$24:$AT$124)</f>
        <v>0</v>
      </c>
      <c r="AH61" s="130">
        <f>SUMIF(November!$A$24:$A$124,'Consolidated Data'!A61,November!$AU$24:$AU$124)</f>
        <v>0</v>
      </c>
      <c r="AI61" s="130">
        <f>SUMIF(December!$A$24:$A$124,'Consolidated Data'!A61,December!$AS$24:$AS$124)</f>
        <v>0</v>
      </c>
      <c r="AJ61" s="130">
        <f>SUMIF(December!$A$24:$A$124,'Consolidated Data'!A61,December!$AT$24:$AT$124)</f>
        <v>0</v>
      </c>
      <c r="AK61" s="130">
        <f>SUMIF(December!$A$24:$A$124,'Consolidated Data'!A61,December!$AU$24:$AU$124)</f>
        <v>0</v>
      </c>
      <c r="AL61" s="129">
        <f t="shared" si="0"/>
        <v>20</v>
      </c>
      <c r="AM61">
        <f t="shared" si="1"/>
        <v>36</v>
      </c>
    </row>
    <row r="62" spans="1:39" ht="16" x14ac:dyDescent="0.2">
      <c r="A62" s="122" t="str">
        <f>'Validation List'!A61</f>
        <v>Sarah Tadesse</v>
      </c>
      <c r="B62" s="130">
        <f>SUMIF(January!$A$24:$A$42,'Consolidated Data'!A62,January!$AO$24:$AO$42)</f>
        <v>0</v>
      </c>
      <c r="C62" s="130">
        <f>SUMIF(January!$A$24:$A$42,'Consolidated Data'!A62,January!$AP$24:$AP$42)</f>
        <v>0</v>
      </c>
      <c r="D62" s="130">
        <f>SUMIF(January!$A$24:$A$42,'Consolidated Data'!A62,January!$AQ$24:$AQ$42)</f>
        <v>0</v>
      </c>
      <c r="E62" s="130">
        <f>SUMIF(February!$A$24:$A$69,'Consolidated Data'!A62,February!$AM$24:$AM$69)</f>
        <v>0</v>
      </c>
      <c r="F62" s="130">
        <f>SUMIF(February!$A$24:$A$69,'Consolidated Data'!A62,February!$AN$24:$AN$69)</f>
        <v>0</v>
      </c>
      <c r="G62" s="130">
        <f>SUMIF(February!$A$24:$A$69,'Consolidated Data'!A62,February!$AO$24:$AO$69)</f>
        <v>0</v>
      </c>
      <c r="H62" s="130">
        <f>SUMIF(March!$A$24:$A$78,'Consolidated Data'!A62,March!$AP$24:$AP$78)</f>
        <v>0</v>
      </c>
      <c r="I62" s="130">
        <f>SUMIF(March!$A$24:$A$78,'Consolidated Data'!A62,March!$AQ$24:$AQ$78)</f>
        <v>0</v>
      </c>
      <c r="J62" s="130">
        <f>SUMIF(March!$A$24:$A$78,'Consolidated Data'!A62,March!$AR$24:$AR$78)</f>
        <v>3.5</v>
      </c>
      <c r="K62" s="130">
        <f>SUMIF(April!$A$24:$A$150,'Consolidated Data'!A62,April!$AS$24:$AS$150)</f>
        <v>2</v>
      </c>
      <c r="L62" s="130">
        <f>SUMIF(April!$A$24:$A$150,'Consolidated Data'!A62,April!$AT$24:$AT$150)</f>
        <v>0</v>
      </c>
      <c r="M62" s="130">
        <f>SUMIF(April!$A$24:$A$150,'Consolidated Data'!A62,April!$AU$24:$AU$150)</f>
        <v>6</v>
      </c>
      <c r="N62" s="130">
        <f>SUMIF(May!$A$25:$A$149,'Consolidated Data'!A62,May!$AS$25:$AS$149)</f>
        <v>1</v>
      </c>
      <c r="O62" s="130">
        <f>SUMIF(May!$A$25:$A$149,'Consolidated Data'!A62,May!$AT$25:$AT$149)</f>
        <v>1</v>
      </c>
      <c r="P62" s="130">
        <f>SUMIF(May!$A$25:$A$149,'Consolidated Data'!A62,May!$AU$25:$AU$149)</f>
        <v>0.75</v>
      </c>
      <c r="Q62" s="130">
        <f>SUMIF(June!$A$24:$A$142,'Consolidated Data'!A62,June!$AS$24:$AS$142)</f>
        <v>0</v>
      </c>
      <c r="R62" s="130">
        <f>SUMIF(June!$A$24:$A$142,'Consolidated Data'!A62,June!$AT$24:$AT$142)</f>
        <v>1</v>
      </c>
      <c r="S62" s="130">
        <f>SUMIF(June!$A$24:$A$142,'Consolidated Data'!A62,June!$AU$24:$AU$142)</f>
        <v>5</v>
      </c>
      <c r="T62" s="130">
        <f>SUMIF(July!$A$24:$A$139,'Consolidated Data'!A62,July!$AS$24:$AS$139)</f>
        <v>1</v>
      </c>
      <c r="U62" s="130">
        <f>SUMIF(July!$A$24:$A$139,'Consolidated Data'!A62,July!$AT$24:$AT$139)</f>
        <v>1</v>
      </c>
      <c r="V62" s="130">
        <f>SUMIF(July!$A$24:$A$139,'Consolidated Data'!A62,July!$AU$24:$AU$139)</f>
        <v>0</v>
      </c>
      <c r="W62" s="130">
        <f>SUMIF(August!$A$24:$A$136,'Consolidated Data'!A62,August!$AS$24:$AS$136)</f>
        <v>2</v>
      </c>
      <c r="X62" s="130">
        <f>SUMIF(August!$A$24:$A$136,'Consolidated Data'!A62,August!$AT$24:$AT$136)</f>
        <v>1</v>
      </c>
      <c r="Y62" s="130">
        <f>SUMIF(August!$A$24:$A$136,'Consolidated Data'!A62,August!$AU$24:$AU$136)</f>
        <v>1.25</v>
      </c>
      <c r="Z62" s="130">
        <f>SUMIF(September!$A$24:$A$129,'Consolidated Data'!A62,September!$AR$24:$AR$129)</f>
        <v>2</v>
      </c>
      <c r="AA62" s="130">
        <f>SUMIF(September!$A$24:$A$129,'Consolidated Data'!A62,September!$AS$24:$AS$129)</f>
        <v>1</v>
      </c>
      <c r="AB62" s="130">
        <f>SUMIF(September!$A$24:$A$129,'Consolidated Data'!A62,September!$AT$24:$AT$129)</f>
        <v>0</v>
      </c>
      <c r="AC62" s="130">
        <f>SUMIF(October!$A$24:$A$127,'Consolidated Data'!A62,October!$AS$24:$AS$127)</f>
        <v>2</v>
      </c>
      <c r="AD62" s="130">
        <f>SUMIF(October!$A$24:$A$127,'Consolidated Data'!A62,October!$AT$24:$AT$127)</f>
        <v>0</v>
      </c>
      <c r="AE62" s="130">
        <f>SUMIF(October!$A$24:$A$127,'Consolidated Data'!A62,October!$AU$24:$AU$127)</f>
        <v>0</v>
      </c>
      <c r="AF62" s="130">
        <f>SUMIF(November!$A$24:$A$124,'Consolidated Data'!A62,November!$AS$24:$AS$124)</f>
        <v>1</v>
      </c>
      <c r="AG62" s="130">
        <f>SUMIF(November!$A$24:$A$124,'Consolidated Data'!A62,November!$AT$24:$AT$124)</f>
        <v>0</v>
      </c>
      <c r="AH62" s="130">
        <f>SUMIF(November!$A$24:$A$124,'Consolidated Data'!A62,November!$AU$24:$AU$124)</f>
        <v>0</v>
      </c>
      <c r="AI62" s="130">
        <f>SUMIF(December!$A$24:$A$124,'Consolidated Data'!A62,December!$AS$24:$AS$124)</f>
        <v>0</v>
      </c>
      <c r="AJ62" s="130">
        <f>SUMIF(December!$A$24:$A$124,'Consolidated Data'!A62,December!$AT$24:$AT$124)</f>
        <v>0</v>
      </c>
      <c r="AK62" s="130">
        <f>SUMIF(December!$A$24:$A$124,'Consolidated Data'!A62,December!$AU$24:$AU$124)</f>
        <v>0</v>
      </c>
      <c r="AL62" s="129">
        <f t="shared" si="0"/>
        <v>16</v>
      </c>
      <c r="AM62">
        <f t="shared" si="1"/>
        <v>16.5</v>
      </c>
    </row>
    <row r="63" spans="1:39" ht="16" x14ac:dyDescent="0.2">
      <c r="A63" s="122" t="str">
        <f>'Validation List'!A62</f>
        <v>Steven Stello</v>
      </c>
      <c r="B63" s="130">
        <f>SUMIF(January!$A$24:$A$42,'Consolidated Data'!A63,January!$AO$24:$AO$42)</f>
        <v>0</v>
      </c>
      <c r="C63" s="130">
        <f>SUMIF(January!$A$24:$A$42,'Consolidated Data'!A63,January!$AP$24:$AP$42)</f>
        <v>0</v>
      </c>
      <c r="D63" s="130">
        <f>SUMIF(January!$A$24:$A$42,'Consolidated Data'!A63,January!$AQ$24:$AQ$42)</f>
        <v>0</v>
      </c>
      <c r="E63" s="130">
        <f>SUMIF(February!$A$24:$A$69,'Consolidated Data'!A63,February!$AM$24:$AM$69)</f>
        <v>0</v>
      </c>
      <c r="F63" s="130">
        <f>SUMIF(February!$A$24:$A$69,'Consolidated Data'!A63,February!$AN$24:$AN$69)</f>
        <v>0</v>
      </c>
      <c r="G63" s="130">
        <f>SUMIF(February!$A$24:$A$69,'Consolidated Data'!A63,February!$AO$24:$AO$69)</f>
        <v>0</v>
      </c>
      <c r="H63" s="130">
        <f>SUMIF(March!$A$24:$A$78,'Consolidated Data'!A63,March!$AP$24:$AP$78)</f>
        <v>0</v>
      </c>
      <c r="I63" s="130">
        <f>SUMIF(March!$A$24:$A$78,'Consolidated Data'!A63,March!$AQ$24:$AQ$78)</f>
        <v>0</v>
      </c>
      <c r="J63" s="130">
        <f>SUMIF(March!$A$24:$A$78,'Consolidated Data'!A63,March!$AR$24:$AR$78)</f>
        <v>0</v>
      </c>
      <c r="K63" s="130">
        <f>SUMIF(April!$A$24:$A$150,'Consolidated Data'!A63,April!$AS$24:$AS$150)</f>
        <v>0</v>
      </c>
      <c r="L63" s="130">
        <f>SUMIF(April!$A$24:$A$150,'Consolidated Data'!A63,April!$AT$24:$AT$150)</f>
        <v>0</v>
      </c>
      <c r="M63" s="130">
        <f>SUMIF(April!$A$24:$A$150,'Consolidated Data'!A63,April!$AU$24:$AU$150)</f>
        <v>0</v>
      </c>
      <c r="N63" s="130">
        <f>SUMIF(May!$A$25:$A$149,'Consolidated Data'!A63,May!$AS$25:$AS$149)</f>
        <v>0</v>
      </c>
      <c r="O63" s="130">
        <f>SUMIF(May!$A$25:$A$149,'Consolidated Data'!A63,May!$AT$25:$AT$149)</f>
        <v>1</v>
      </c>
      <c r="P63" s="130">
        <f>SUMIF(May!$A$25:$A$149,'Consolidated Data'!A63,May!$AU$25:$AU$149)</f>
        <v>0.5</v>
      </c>
      <c r="Q63" s="130">
        <f>SUMIF(June!$A$24:$A$142,'Consolidated Data'!A63,June!$AS$24:$AS$142)</f>
        <v>1</v>
      </c>
      <c r="R63" s="130">
        <f>SUMIF(June!$A$24:$A$142,'Consolidated Data'!A63,June!$AT$24:$AT$142)</f>
        <v>0</v>
      </c>
      <c r="S63" s="130">
        <f>SUMIF(June!$A$24:$A$142,'Consolidated Data'!A63,June!$AU$24:$AU$142)</f>
        <v>2</v>
      </c>
      <c r="T63" s="130">
        <f>SUMIF(July!$A$24:$A$139,'Consolidated Data'!A63,July!$AS$24:$AS$139)</f>
        <v>1</v>
      </c>
      <c r="U63" s="130">
        <f>SUMIF(July!$A$24:$A$139,'Consolidated Data'!A63,July!$AT$24:$AT$139)</f>
        <v>1</v>
      </c>
      <c r="V63" s="130">
        <f>SUMIF(July!$A$24:$A$139,'Consolidated Data'!A63,July!$AU$24:$AU$139)</f>
        <v>0</v>
      </c>
      <c r="W63" s="130">
        <f>SUMIF(August!$A$24:$A$136,'Consolidated Data'!A63,August!$AS$24:$AS$136)</f>
        <v>1</v>
      </c>
      <c r="X63" s="130">
        <f>SUMIF(August!$A$24:$A$136,'Consolidated Data'!A63,August!$AT$24:$AT$136)</f>
        <v>1</v>
      </c>
      <c r="Y63" s="130">
        <f>SUMIF(August!$A$24:$A$136,'Consolidated Data'!A63,August!$AU$24:$AU$136)</f>
        <v>2</v>
      </c>
      <c r="Z63" s="130">
        <f>SUMIF(September!$A$24:$A$129,'Consolidated Data'!A63,September!$AR$24:$AR$129)</f>
        <v>1</v>
      </c>
      <c r="AA63" s="130">
        <f>SUMIF(September!$A$24:$A$129,'Consolidated Data'!A63,September!$AS$24:$AS$129)</f>
        <v>1</v>
      </c>
      <c r="AB63" s="130">
        <f>SUMIF(September!$A$24:$A$129,'Consolidated Data'!A63,September!$AT$24:$AT$129)</f>
        <v>0</v>
      </c>
      <c r="AC63" s="130">
        <f>SUMIF(October!$A$24:$A$127,'Consolidated Data'!A63,October!$AS$24:$AS$127)</f>
        <v>0</v>
      </c>
      <c r="AD63" s="130">
        <f>SUMIF(October!$A$24:$A$127,'Consolidated Data'!A63,October!$AT$24:$AT$127)</f>
        <v>0</v>
      </c>
      <c r="AE63" s="130">
        <f>SUMIF(October!$A$24:$A$127,'Consolidated Data'!A63,October!$AU$24:$AU$127)</f>
        <v>0</v>
      </c>
      <c r="AF63" s="130">
        <f>SUMIF(November!$A$24:$A$124,'Consolidated Data'!A63,November!$AS$24:$AS$124)</f>
        <v>3</v>
      </c>
      <c r="AG63" s="130">
        <f>SUMIF(November!$A$24:$A$124,'Consolidated Data'!A63,November!$AT$24:$AT$124)</f>
        <v>0</v>
      </c>
      <c r="AH63" s="130">
        <f>SUMIF(November!$A$24:$A$124,'Consolidated Data'!A63,November!$AU$24:$AU$124)</f>
        <v>0</v>
      </c>
      <c r="AI63" s="130">
        <f>SUMIF(December!$A$24:$A$124,'Consolidated Data'!A63,December!$AS$24:$AS$124)</f>
        <v>3</v>
      </c>
      <c r="AJ63" s="130">
        <f>SUMIF(December!$A$24:$A$124,'Consolidated Data'!A63,December!$AT$24:$AT$124)</f>
        <v>0</v>
      </c>
      <c r="AK63" s="130">
        <f>SUMIF(December!$A$24:$A$124,'Consolidated Data'!A63,December!$AU$24:$AU$124)</f>
        <v>0</v>
      </c>
      <c r="AL63" s="129">
        <f t="shared" si="0"/>
        <v>14</v>
      </c>
      <c r="AM63">
        <f t="shared" si="1"/>
        <v>4.5</v>
      </c>
    </row>
    <row r="64" spans="1:39" ht="16" x14ac:dyDescent="0.2">
      <c r="A64" s="122" t="str">
        <f>'Validation List'!A63</f>
        <v>Tiffany Douangpanya</v>
      </c>
      <c r="B64" s="130">
        <f>SUMIF(January!$A$24:$A$42,'Consolidated Data'!A64,January!$AO$24:$AO$42)</f>
        <v>0</v>
      </c>
      <c r="C64" s="130">
        <f>SUMIF(January!$A$24:$A$42,'Consolidated Data'!A64,January!$AP$24:$AP$42)</f>
        <v>0</v>
      </c>
      <c r="D64" s="130">
        <f>SUMIF(January!$A$24:$A$42,'Consolidated Data'!A64,January!$AQ$24:$AQ$42)</f>
        <v>0</v>
      </c>
      <c r="E64" s="130">
        <f>SUMIF(February!$A$24:$A$69,'Consolidated Data'!A64,February!$AM$24:$AM$69)</f>
        <v>0</v>
      </c>
      <c r="F64" s="130">
        <f>SUMIF(February!$A$24:$A$69,'Consolidated Data'!A64,February!$AN$24:$AN$69)</f>
        <v>0</v>
      </c>
      <c r="G64" s="130">
        <f>SUMIF(February!$A$24:$A$69,'Consolidated Data'!A64,February!$AO$24:$AO$69)</f>
        <v>0</v>
      </c>
      <c r="H64" s="130">
        <f>SUMIF(March!$A$24:$A$78,'Consolidated Data'!A64,March!$AP$24:$AP$78)</f>
        <v>0</v>
      </c>
      <c r="I64" s="130">
        <f>SUMIF(March!$A$24:$A$78,'Consolidated Data'!A64,March!$AQ$24:$AQ$78)</f>
        <v>0</v>
      </c>
      <c r="J64" s="130">
        <f>SUMIF(March!$A$24:$A$78,'Consolidated Data'!A64,March!$AR$24:$AR$78)</f>
        <v>0</v>
      </c>
      <c r="K64" s="130">
        <f>SUMIF(April!$A$24:$A$150,'Consolidated Data'!A64,April!$AS$24:$AS$150)</f>
        <v>0</v>
      </c>
      <c r="L64" s="130">
        <f>SUMIF(April!$A$24:$A$150,'Consolidated Data'!A64,April!$AT$24:$AT$150)</f>
        <v>0</v>
      </c>
      <c r="M64" s="130">
        <f>SUMIF(April!$A$24:$A$150,'Consolidated Data'!A64,April!$AU$24:$AU$150)</f>
        <v>0</v>
      </c>
      <c r="N64" s="130">
        <f>SUMIF(May!$A$25:$A$149,'Consolidated Data'!A64,May!$AS$25:$AS$149)</f>
        <v>0</v>
      </c>
      <c r="O64" s="130">
        <f>SUMIF(May!$A$25:$A$149,'Consolidated Data'!A64,May!$AT$25:$AT$149)</f>
        <v>0</v>
      </c>
      <c r="P64" s="130">
        <f>SUMIF(May!$A$25:$A$149,'Consolidated Data'!A64,May!$AU$25:$AU$149)</f>
        <v>0</v>
      </c>
      <c r="Q64" s="130">
        <f>SUMIF(June!$A$24:$A$142,'Consolidated Data'!A64,June!$AS$24:$AS$142)</f>
        <v>1</v>
      </c>
      <c r="R64" s="130">
        <f>SUMIF(June!$A$24:$A$142,'Consolidated Data'!A64,June!$AT$24:$AT$142)</f>
        <v>0</v>
      </c>
      <c r="S64" s="130">
        <f>SUMIF(June!$A$24:$A$142,'Consolidated Data'!A64,June!$AU$24:$AU$142)</f>
        <v>0</v>
      </c>
      <c r="T64" s="130">
        <f>SUMIF(July!$A$24:$A$139,'Consolidated Data'!A64,July!$AS$24:$AS$139)</f>
        <v>0</v>
      </c>
      <c r="U64" s="130">
        <f>SUMIF(July!$A$24:$A$139,'Consolidated Data'!A64,July!$AT$24:$AT$139)</f>
        <v>1</v>
      </c>
      <c r="V64" s="130">
        <f>SUMIF(July!$A$24:$A$139,'Consolidated Data'!A64,July!$AU$24:$AU$139)</f>
        <v>0.5</v>
      </c>
      <c r="W64" s="130">
        <f>SUMIF(August!$A$24:$A$136,'Consolidated Data'!A64,August!$AS$24:$AS$136)</f>
        <v>2</v>
      </c>
      <c r="X64" s="130">
        <f>SUMIF(August!$A$24:$A$136,'Consolidated Data'!A64,August!$AT$24:$AT$136)</f>
        <v>0</v>
      </c>
      <c r="Y64" s="130">
        <f>SUMIF(August!$A$24:$A$136,'Consolidated Data'!A64,August!$AU$24:$AU$136)</f>
        <v>0</v>
      </c>
      <c r="Z64" s="130">
        <f>SUMIF(September!$A$24:$A$129,'Consolidated Data'!A64,September!$AR$24:$AR$129)</f>
        <v>4</v>
      </c>
      <c r="AA64" s="130">
        <f>SUMIF(September!$A$24:$A$129,'Consolidated Data'!A64,September!$AS$24:$AS$129)</f>
        <v>0</v>
      </c>
      <c r="AB64" s="130">
        <f>SUMIF(September!$A$24:$A$129,'Consolidated Data'!A64,September!$AT$24:$AT$129)</f>
        <v>2</v>
      </c>
      <c r="AC64" s="130">
        <f>SUMIF(October!$A$24:$A$127,'Consolidated Data'!A64,October!$AS$24:$AS$127)</f>
        <v>1</v>
      </c>
      <c r="AD64" s="130">
        <f>SUMIF(October!$A$24:$A$127,'Consolidated Data'!A64,October!$AT$24:$AT$127)</f>
        <v>0</v>
      </c>
      <c r="AE64" s="130">
        <f>SUMIF(October!$A$24:$A$127,'Consolidated Data'!A64,October!$AU$24:$AU$127)</f>
        <v>0</v>
      </c>
      <c r="AF64" s="130">
        <f>SUMIF(November!$A$24:$A$124,'Consolidated Data'!A64,November!$AS$24:$AS$124)</f>
        <v>0</v>
      </c>
      <c r="AG64" s="130">
        <f>SUMIF(November!$A$24:$A$124,'Consolidated Data'!A64,November!$AT$24:$AT$124)</f>
        <v>0</v>
      </c>
      <c r="AH64" s="130">
        <f>SUMIF(November!$A$24:$A$124,'Consolidated Data'!A64,November!$AU$24:$AU$124)</f>
        <v>0</v>
      </c>
      <c r="AI64" s="130">
        <f>SUMIF(December!$A$24:$A$124,'Consolidated Data'!A64,December!$AS$24:$AS$124)</f>
        <v>1</v>
      </c>
      <c r="AJ64" s="130">
        <f>SUMIF(December!$A$24:$A$124,'Consolidated Data'!A64,December!$AT$24:$AT$124)</f>
        <v>0</v>
      </c>
      <c r="AK64" s="130">
        <f>SUMIF(December!$A$24:$A$124,'Consolidated Data'!A64,December!$AU$24:$AU$124)</f>
        <v>0</v>
      </c>
      <c r="AL64" s="129">
        <f t="shared" si="0"/>
        <v>10</v>
      </c>
      <c r="AM64">
        <f t="shared" si="1"/>
        <v>2.5</v>
      </c>
    </row>
    <row r="65" spans="1:39" ht="16" x14ac:dyDescent="0.2">
      <c r="A65" s="122" t="str">
        <f>'Validation List'!A64</f>
        <v>Jeremiah Banayat</v>
      </c>
      <c r="B65" s="130">
        <f>SUMIF(January!$A$24:$A$42,'Consolidated Data'!A65,January!$AO$24:$AO$42)</f>
        <v>0</v>
      </c>
      <c r="C65" s="130">
        <f>SUMIF(January!$A$24:$A$42,'Consolidated Data'!A65,January!$AP$24:$AP$42)</f>
        <v>0</v>
      </c>
      <c r="D65" s="130">
        <f>SUMIF(January!$A$24:$A$42,'Consolidated Data'!A65,January!$AQ$24:$AQ$42)</f>
        <v>0</v>
      </c>
      <c r="E65" s="130">
        <f>SUMIF(February!$A$24:$A$69,'Consolidated Data'!A65,February!$AM$24:$AM$69)</f>
        <v>0</v>
      </c>
      <c r="F65" s="130">
        <f>SUMIF(February!$A$24:$A$69,'Consolidated Data'!A65,February!$AN$24:$AN$69)</f>
        <v>0</v>
      </c>
      <c r="G65" s="130">
        <f>SUMIF(February!$A$24:$A$69,'Consolidated Data'!A65,February!$AO$24:$AO$69)</f>
        <v>0</v>
      </c>
      <c r="H65" s="130">
        <f>SUMIF(March!$A$24:$A$78,'Consolidated Data'!A65,March!$AP$24:$AP$78)</f>
        <v>0</v>
      </c>
      <c r="I65" s="130">
        <f>SUMIF(March!$A$24:$A$78,'Consolidated Data'!A65,March!$AQ$24:$AQ$78)</f>
        <v>0</v>
      </c>
      <c r="J65" s="130">
        <f>SUMIF(March!$A$24:$A$78,'Consolidated Data'!A65,March!$AR$24:$AR$78)</f>
        <v>0</v>
      </c>
      <c r="K65" s="130">
        <f>SUMIF(April!$A$24:$A$150,'Consolidated Data'!A65,April!$AS$24:$AS$150)</f>
        <v>0</v>
      </c>
      <c r="L65" s="130">
        <f>SUMIF(April!$A$24:$A$150,'Consolidated Data'!A65,April!$AT$24:$AT$150)</f>
        <v>0</v>
      </c>
      <c r="M65" s="130">
        <f>SUMIF(April!$A$24:$A$150,'Consolidated Data'!A65,April!$AU$24:$AU$150)</f>
        <v>0</v>
      </c>
      <c r="N65" s="130">
        <f>SUMIF(May!$A$25:$A$149,'Consolidated Data'!A65,May!$AS$25:$AS$149)</f>
        <v>0</v>
      </c>
      <c r="O65" s="130">
        <f>SUMIF(May!$A$25:$A$149,'Consolidated Data'!A65,May!$AT$25:$AT$149)</f>
        <v>0</v>
      </c>
      <c r="P65" s="130">
        <f>SUMIF(May!$A$25:$A$149,'Consolidated Data'!A65,May!$AU$25:$AU$149)</f>
        <v>0</v>
      </c>
      <c r="Q65" s="130">
        <f>SUMIF(June!$A$24:$A$142,'Consolidated Data'!A65,June!$AS$24:$AS$142)</f>
        <v>0</v>
      </c>
      <c r="R65" s="130">
        <f>SUMIF(June!$A$24:$A$142,'Consolidated Data'!A65,June!$AT$24:$AT$142)</f>
        <v>0</v>
      </c>
      <c r="S65" s="130">
        <f>SUMIF(June!$A$24:$A$142,'Consolidated Data'!A65,June!$AU$24:$AU$142)</f>
        <v>0</v>
      </c>
      <c r="T65" s="130">
        <f>SUMIF(July!$A$24:$A$139,'Consolidated Data'!A65,July!$AS$24:$AS$139)</f>
        <v>0</v>
      </c>
      <c r="U65" s="130">
        <f>SUMIF(July!$A$24:$A$139,'Consolidated Data'!A65,July!$AT$24:$AT$139)</f>
        <v>0</v>
      </c>
      <c r="V65" s="130">
        <f>SUMIF(July!$A$24:$A$139,'Consolidated Data'!A65,July!$AU$24:$AU$139)</f>
        <v>0</v>
      </c>
      <c r="W65" s="130">
        <f>SUMIF(August!$A$24:$A$136,'Consolidated Data'!A65,August!$AS$24:$AS$136)</f>
        <v>0</v>
      </c>
      <c r="X65" s="130">
        <f>SUMIF(August!$A$24:$A$136,'Consolidated Data'!A65,August!$AT$24:$AT$136)</f>
        <v>0</v>
      </c>
      <c r="Y65" s="130">
        <f>SUMIF(August!$A$24:$A$136,'Consolidated Data'!A65,August!$AU$24:$AU$136)</f>
        <v>0</v>
      </c>
      <c r="Z65" s="130">
        <f>SUMIF(September!$A$24:$A$129,'Consolidated Data'!A65,September!$AR$24:$AR$129)</f>
        <v>0</v>
      </c>
      <c r="AA65" s="130">
        <f>SUMIF(September!$A$24:$A$129,'Consolidated Data'!A65,September!$AS$24:$AS$129)</f>
        <v>0</v>
      </c>
      <c r="AB65" s="130">
        <f>SUMIF(September!$A$24:$A$129,'Consolidated Data'!A65,September!$AT$24:$AT$129)</f>
        <v>0</v>
      </c>
      <c r="AC65" s="130">
        <f>SUMIF(October!$A$24:$A$127,'Consolidated Data'!A65,October!$AS$24:$AS$127)</f>
        <v>0</v>
      </c>
      <c r="AD65" s="130">
        <f>SUMIF(October!$A$24:$A$127,'Consolidated Data'!A65,October!$AT$24:$AT$127)</f>
        <v>0</v>
      </c>
      <c r="AE65" s="130">
        <f>SUMIF(October!$A$24:$A$127,'Consolidated Data'!A65,October!$AU$24:$AU$127)</f>
        <v>0</v>
      </c>
      <c r="AF65" s="130">
        <f>SUMIF(November!$A$24:$A$124,'Consolidated Data'!A65,November!$AS$24:$AS$124)</f>
        <v>0</v>
      </c>
      <c r="AG65" s="130">
        <f>SUMIF(November!$A$24:$A$124,'Consolidated Data'!A65,November!$AT$24:$AT$124)</f>
        <v>0</v>
      </c>
      <c r="AH65" s="130">
        <f>SUMIF(November!$A$24:$A$124,'Consolidated Data'!A65,November!$AU$24:$AU$124)</f>
        <v>0</v>
      </c>
      <c r="AI65" s="130">
        <f>SUMIF(December!$A$24:$A$124,'Consolidated Data'!A65,December!$AS$24:$AS$124)</f>
        <v>0</v>
      </c>
      <c r="AJ65" s="130">
        <f>SUMIF(December!$A$24:$A$124,'Consolidated Data'!A65,December!$AT$24:$AT$124)</f>
        <v>0</v>
      </c>
      <c r="AK65" s="130">
        <f>SUMIF(December!$A$24:$A$124,'Consolidated Data'!A65,December!$AU$24:$AU$124)</f>
        <v>0</v>
      </c>
      <c r="AL65" s="129">
        <f t="shared" si="0"/>
        <v>0</v>
      </c>
      <c r="AM65">
        <f t="shared" si="1"/>
        <v>0</v>
      </c>
    </row>
    <row r="66" spans="1:39" ht="16" x14ac:dyDescent="0.2">
      <c r="A66" s="122" t="str">
        <f>'Validation List'!A65</f>
        <v>Daniel Soria</v>
      </c>
      <c r="B66" s="130">
        <f>SUMIF(January!$A$24:$A$42,'Consolidated Data'!A66,January!$AO$24:$AO$42)</f>
        <v>0</v>
      </c>
      <c r="C66" s="130">
        <f>SUMIF(January!$A$24:$A$42,'Consolidated Data'!A66,January!$AP$24:$AP$42)</f>
        <v>0</v>
      </c>
      <c r="D66" s="130">
        <f>SUMIF(January!$A$24:$A$42,'Consolidated Data'!A66,January!$AQ$24:$AQ$42)</f>
        <v>0</v>
      </c>
      <c r="E66" s="130">
        <f>SUMIF(February!$A$24:$A$69,'Consolidated Data'!A66,February!$AM$24:$AM$69)</f>
        <v>0</v>
      </c>
      <c r="F66" s="130">
        <f>SUMIF(February!$A$24:$A$69,'Consolidated Data'!A66,February!$AN$24:$AN$69)</f>
        <v>0</v>
      </c>
      <c r="G66" s="130">
        <f>SUMIF(February!$A$24:$A$69,'Consolidated Data'!A66,February!$AO$24:$AO$69)</f>
        <v>0</v>
      </c>
      <c r="H66" s="130">
        <f>SUMIF(March!$A$24:$A$78,'Consolidated Data'!A66,March!$AP$24:$AP$78)</f>
        <v>0</v>
      </c>
      <c r="I66" s="130">
        <f>SUMIF(March!$A$24:$A$78,'Consolidated Data'!A66,March!$AQ$24:$AQ$78)</f>
        <v>0</v>
      </c>
      <c r="J66" s="130">
        <f>SUMIF(March!$A$24:$A$78,'Consolidated Data'!A66,March!$AR$24:$AR$78)</f>
        <v>0</v>
      </c>
      <c r="K66" s="130">
        <f>SUMIF(April!$A$24:$A$150,'Consolidated Data'!A66,April!$AS$24:$AS$150)</f>
        <v>0</v>
      </c>
      <c r="L66" s="130">
        <f>SUMIF(April!$A$24:$A$150,'Consolidated Data'!A66,April!$AT$24:$AT$150)</f>
        <v>0</v>
      </c>
      <c r="M66" s="130">
        <f>SUMIF(April!$A$24:$A$150,'Consolidated Data'!A66,April!$AU$24:$AU$150)</f>
        <v>0</v>
      </c>
      <c r="N66" s="130">
        <f>SUMIF(May!$A$25:$A$149,'Consolidated Data'!A66,May!$AS$25:$AS$149)</f>
        <v>0</v>
      </c>
      <c r="O66" s="130">
        <f>SUMIF(May!$A$25:$A$149,'Consolidated Data'!A66,May!$AT$25:$AT$149)</f>
        <v>0</v>
      </c>
      <c r="P66" s="130">
        <f>SUMIF(May!$A$25:$A$149,'Consolidated Data'!A66,May!$AU$25:$AU$149)</f>
        <v>0</v>
      </c>
      <c r="Q66" s="130">
        <f>SUMIF(June!$A$24:$A$142,'Consolidated Data'!A66,June!$AS$24:$AS$142)</f>
        <v>0</v>
      </c>
      <c r="R66" s="130">
        <f>SUMIF(June!$A$24:$A$142,'Consolidated Data'!A66,June!$AT$24:$AT$142)</f>
        <v>0</v>
      </c>
      <c r="S66" s="130">
        <f>SUMIF(June!$A$24:$A$142,'Consolidated Data'!A66,June!$AU$24:$AU$142)</f>
        <v>0</v>
      </c>
      <c r="T66" s="130">
        <f>SUMIF(July!$A$24:$A$139,'Consolidated Data'!A66,July!$AS$24:$AS$139)</f>
        <v>0</v>
      </c>
      <c r="U66" s="130">
        <f>SUMIF(July!$A$24:$A$139,'Consolidated Data'!A66,July!$AT$24:$AT$139)</f>
        <v>0</v>
      </c>
      <c r="V66" s="130">
        <f>SUMIF(July!$A$24:$A$139,'Consolidated Data'!A66,July!$AU$24:$AU$139)</f>
        <v>0</v>
      </c>
      <c r="W66" s="130">
        <f>SUMIF(August!$A$24:$A$136,'Consolidated Data'!A66,August!$AS$24:$AS$136)</f>
        <v>0</v>
      </c>
      <c r="X66" s="130">
        <f>SUMIF(August!$A$24:$A$136,'Consolidated Data'!A66,August!$AT$24:$AT$136)</f>
        <v>0</v>
      </c>
      <c r="Y66" s="130">
        <f>SUMIF(August!$A$24:$A$136,'Consolidated Data'!A66,August!$AU$24:$AU$136)</f>
        <v>0</v>
      </c>
      <c r="Z66" s="130">
        <f>SUMIF(September!$A$24:$A$129,'Consolidated Data'!A66,September!$AR$24:$AR$129)</f>
        <v>0</v>
      </c>
      <c r="AA66" s="130">
        <f>SUMIF(September!$A$24:$A$129,'Consolidated Data'!A66,September!$AS$24:$AS$129)</f>
        <v>0</v>
      </c>
      <c r="AB66" s="130">
        <f>SUMIF(September!$A$24:$A$129,'Consolidated Data'!A66,September!$AT$24:$AT$129)</f>
        <v>0</v>
      </c>
      <c r="AC66" s="130">
        <f>SUMIF(October!$A$24:$A$127,'Consolidated Data'!A66,October!$AS$24:$AS$127)</f>
        <v>2</v>
      </c>
      <c r="AD66" s="130">
        <f>SUMIF(October!$A$24:$A$127,'Consolidated Data'!A66,October!$AT$24:$AT$127)</f>
        <v>1</v>
      </c>
      <c r="AE66" s="130">
        <f>SUMIF(October!$A$24:$A$127,'Consolidated Data'!A66,October!$AU$24:$AU$127)</f>
        <v>0</v>
      </c>
      <c r="AF66" s="130">
        <f>SUMIF(November!$A$24:$A$124,'Consolidated Data'!A66,November!$AS$24:$AS$124)</f>
        <v>1</v>
      </c>
      <c r="AG66" s="130">
        <f>SUMIF(November!$A$24:$A$124,'Consolidated Data'!A66,November!$AT$24:$AT$124)</f>
        <v>0</v>
      </c>
      <c r="AH66" s="130">
        <f>SUMIF(November!$A$24:$A$124,'Consolidated Data'!A66,November!$AU$24:$AU$124)</f>
        <v>0</v>
      </c>
      <c r="AI66" s="130">
        <f>SUMIF(December!$A$24:$A$124,'Consolidated Data'!A66,December!$AS$24:$AS$124)</f>
        <v>0</v>
      </c>
      <c r="AJ66" s="130">
        <f>SUMIF(December!$A$24:$A$124,'Consolidated Data'!A66,December!$AT$24:$AT$124)</f>
        <v>0</v>
      </c>
      <c r="AK66" s="130">
        <f>SUMIF(December!$A$24:$A$124,'Consolidated Data'!A66,December!$AU$24:$AU$124)</f>
        <v>0</v>
      </c>
      <c r="AL66" s="129">
        <f t="shared" si="0"/>
        <v>4</v>
      </c>
      <c r="AM66">
        <f t="shared" si="1"/>
        <v>0</v>
      </c>
    </row>
    <row r="67" spans="1:39" ht="16" x14ac:dyDescent="0.2">
      <c r="A67" s="122" t="str">
        <f>'Validation List'!A66</f>
        <v>James White</v>
      </c>
      <c r="B67" s="130">
        <f>SUMIF(January!$A$24:$A$42,'Consolidated Data'!A67,January!$AO$24:$AO$42)</f>
        <v>0</v>
      </c>
      <c r="C67" s="130">
        <f>SUMIF(January!$A$24:$A$42,'Consolidated Data'!A67,January!$AP$24:$AP$42)</f>
        <v>0</v>
      </c>
      <c r="D67" s="130">
        <f>SUMIF(January!$A$24:$A$42,'Consolidated Data'!A67,January!$AQ$24:$AQ$42)</f>
        <v>0</v>
      </c>
      <c r="E67" s="130">
        <f>SUMIF(February!$A$24:$A$69,'Consolidated Data'!A67,February!$AM$24:$AM$69)</f>
        <v>0</v>
      </c>
      <c r="F67" s="130">
        <f>SUMIF(February!$A$24:$A$69,'Consolidated Data'!A67,February!$AN$24:$AN$69)</f>
        <v>0</v>
      </c>
      <c r="G67" s="130">
        <f>SUMIF(February!$A$24:$A$69,'Consolidated Data'!A67,February!$AO$24:$AO$69)</f>
        <v>0</v>
      </c>
      <c r="H67" s="130">
        <f>SUMIF(March!$A$24:$A$78,'Consolidated Data'!A67,March!$AP$24:$AP$78)</f>
        <v>0</v>
      </c>
      <c r="I67" s="130">
        <f>SUMIF(March!$A$24:$A$78,'Consolidated Data'!A67,March!$AQ$24:$AQ$78)</f>
        <v>0</v>
      </c>
      <c r="J67" s="130">
        <f>SUMIF(March!$A$24:$A$78,'Consolidated Data'!A67,March!$AR$24:$AR$78)</f>
        <v>0</v>
      </c>
      <c r="K67" s="130">
        <f>SUMIF(April!$A$24:$A$150,'Consolidated Data'!A67,April!$AS$24:$AS$150)</f>
        <v>0</v>
      </c>
      <c r="L67" s="130">
        <f>SUMIF(April!$A$24:$A$150,'Consolidated Data'!A67,April!$AT$24:$AT$150)</f>
        <v>0</v>
      </c>
      <c r="M67" s="130">
        <f>SUMIF(April!$A$24:$A$150,'Consolidated Data'!A67,April!$AU$24:$AU$150)</f>
        <v>0</v>
      </c>
      <c r="N67" s="130">
        <f>SUMIF(May!$A$25:$A$149,'Consolidated Data'!A67,May!$AS$25:$AS$149)</f>
        <v>0</v>
      </c>
      <c r="O67" s="130">
        <f>SUMIF(May!$A$25:$A$149,'Consolidated Data'!A67,May!$AT$25:$AT$149)</f>
        <v>0</v>
      </c>
      <c r="P67" s="130">
        <f>SUMIF(May!$A$25:$A$149,'Consolidated Data'!A67,May!$AU$25:$AU$149)</f>
        <v>0</v>
      </c>
      <c r="Q67" s="130">
        <f>SUMIF(June!$A$24:$A$142,'Consolidated Data'!A67,June!$AS$24:$AS$142)</f>
        <v>0</v>
      </c>
      <c r="R67" s="130">
        <f>SUMIF(June!$A$24:$A$142,'Consolidated Data'!A67,June!$AT$24:$AT$142)</f>
        <v>0</v>
      </c>
      <c r="S67" s="130">
        <f>SUMIF(June!$A$24:$A$142,'Consolidated Data'!A67,June!$AU$24:$AU$142)</f>
        <v>0</v>
      </c>
      <c r="T67" s="130">
        <f>SUMIF(July!$A$24:$A$139,'Consolidated Data'!A67,July!$AS$24:$AS$139)</f>
        <v>0</v>
      </c>
      <c r="U67" s="130">
        <f>SUMIF(July!$A$24:$A$139,'Consolidated Data'!A67,July!$AT$24:$AT$139)</f>
        <v>0</v>
      </c>
      <c r="V67" s="130">
        <f>SUMIF(July!$A$24:$A$139,'Consolidated Data'!A67,July!$AU$24:$AU$139)</f>
        <v>0</v>
      </c>
      <c r="W67" s="130">
        <f>SUMIF(August!$A$24:$A$136,'Consolidated Data'!A67,August!$AS$24:$AS$136)</f>
        <v>0</v>
      </c>
      <c r="X67" s="130">
        <f>SUMIF(August!$A$24:$A$136,'Consolidated Data'!A67,August!$AT$24:$AT$136)</f>
        <v>0</v>
      </c>
      <c r="Y67" s="130">
        <f>SUMIF(August!$A$24:$A$136,'Consolidated Data'!A67,August!$AU$24:$AU$136)</f>
        <v>0</v>
      </c>
      <c r="Z67" s="130">
        <f>SUMIF(September!$A$24:$A$129,'Consolidated Data'!A67,September!$AR$24:$AR$129)</f>
        <v>0</v>
      </c>
      <c r="AA67" s="130">
        <f>SUMIF(September!$A$24:$A$129,'Consolidated Data'!A67,September!$AS$24:$AS$129)</f>
        <v>0</v>
      </c>
      <c r="AB67" s="130">
        <f>SUMIF(September!$A$24:$A$129,'Consolidated Data'!A67,September!$AT$24:$AT$129)</f>
        <v>0</v>
      </c>
      <c r="AC67" s="130">
        <f>SUMIF(October!$A$24:$A$127,'Consolidated Data'!A67,October!$AS$24:$AS$127)</f>
        <v>2</v>
      </c>
      <c r="AD67" s="130">
        <f>SUMIF(October!$A$24:$A$127,'Consolidated Data'!A67,October!$AT$24:$AT$127)</f>
        <v>0</v>
      </c>
      <c r="AE67" s="130">
        <f>SUMIF(October!$A$24:$A$127,'Consolidated Data'!A67,October!$AU$24:$AU$127)</f>
        <v>0</v>
      </c>
      <c r="AF67" s="130">
        <f>SUMIF(November!$A$24:$A$124,'Consolidated Data'!A67,November!$AS$24:$AS$124)</f>
        <v>0</v>
      </c>
      <c r="AG67" s="130">
        <f>SUMIF(November!$A$24:$A$124,'Consolidated Data'!A67,November!$AT$24:$AT$124)</f>
        <v>0</v>
      </c>
      <c r="AH67" s="130">
        <f>SUMIF(November!$A$24:$A$124,'Consolidated Data'!A67,November!$AU$24:$AU$124)</f>
        <v>0</v>
      </c>
      <c r="AI67" s="130">
        <f>SUMIF(December!$A$24:$A$124,'Consolidated Data'!A67,December!$AS$24:$AS$124)</f>
        <v>0</v>
      </c>
      <c r="AJ67" s="130">
        <f>SUMIF(December!$A$24:$A$124,'Consolidated Data'!A67,December!$AT$24:$AT$124)</f>
        <v>0</v>
      </c>
      <c r="AK67" s="130">
        <f>SUMIF(December!$A$24:$A$124,'Consolidated Data'!A67,December!$AU$24:$AU$124)</f>
        <v>0</v>
      </c>
      <c r="AL67" s="129">
        <f t="shared" si="0"/>
        <v>2</v>
      </c>
      <c r="AM67">
        <f t="shared" si="1"/>
        <v>0</v>
      </c>
    </row>
    <row r="68" spans="1:39" ht="16" x14ac:dyDescent="0.2">
      <c r="A68" s="122" t="str">
        <f>'Validation List'!A67</f>
        <v>Yadira Tapia Fernandez</v>
      </c>
      <c r="B68" s="130">
        <f>SUMIF(January!$A$24:$A$42,'Consolidated Data'!A68,January!$AO$24:$AO$42)</f>
        <v>0</v>
      </c>
      <c r="C68" s="130">
        <f>SUMIF(January!$A$24:$A$42,'Consolidated Data'!A68,January!$AP$24:$AP$42)</f>
        <v>0</v>
      </c>
      <c r="D68" s="130">
        <f>SUMIF(January!$A$24:$A$42,'Consolidated Data'!A68,January!$AQ$24:$AQ$42)</f>
        <v>0</v>
      </c>
      <c r="E68" s="130">
        <f>SUMIF(February!$A$24:$A$69,'Consolidated Data'!A68,February!$AM$24:$AM$69)</f>
        <v>0</v>
      </c>
      <c r="F68" s="130">
        <f>SUMIF(February!$A$24:$A$69,'Consolidated Data'!A68,February!$AN$24:$AN$69)</f>
        <v>0</v>
      </c>
      <c r="G68" s="130">
        <f>SUMIF(February!$A$24:$A$69,'Consolidated Data'!A68,February!$AO$24:$AO$69)</f>
        <v>0</v>
      </c>
      <c r="H68" s="130">
        <f>SUMIF(March!$A$24:$A$78,'Consolidated Data'!A68,March!$AP$24:$AP$78)</f>
        <v>0</v>
      </c>
      <c r="I68" s="130">
        <f>SUMIF(March!$A$24:$A$78,'Consolidated Data'!A68,March!$AQ$24:$AQ$78)</f>
        <v>0</v>
      </c>
      <c r="J68" s="130">
        <f>SUMIF(March!$A$24:$A$78,'Consolidated Data'!A68,March!$AR$24:$AR$78)</f>
        <v>0</v>
      </c>
      <c r="K68" s="130">
        <f>SUMIF(April!$A$24:$A$150,'Consolidated Data'!A68,April!$AS$24:$AS$150)</f>
        <v>0</v>
      </c>
      <c r="L68" s="130">
        <f>SUMIF(April!$A$24:$A$150,'Consolidated Data'!A68,April!$AT$24:$AT$150)</f>
        <v>0</v>
      </c>
      <c r="M68" s="130">
        <f>SUMIF(April!$A$24:$A$150,'Consolidated Data'!A68,April!$AU$24:$AU$150)</f>
        <v>0</v>
      </c>
      <c r="N68" s="130">
        <f>SUMIF(May!$A$25:$A$149,'Consolidated Data'!A68,May!$AS$25:$AS$149)</f>
        <v>0</v>
      </c>
      <c r="O68" s="130">
        <f>SUMIF(May!$A$25:$A$149,'Consolidated Data'!A68,May!$AT$25:$AT$149)</f>
        <v>0</v>
      </c>
      <c r="P68" s="130">
        <f>SUMIF(May!$A$25:$A$149,'Consolidated Data'!A68,May!$AU$25:$AU$149)</f>
        <v>0</v>
      </c>
      <c r="Q68" s="130">
        <f>SUMIF(June!$A$24:$A$142,'Consolidated Data'!A68,June!$AS$24:$AS$142)</f>
        <v>0</v>
      </c>
      <c r="R68" s="130">
        <f>SUMIF(June!$A$24:$A$142,'Consolidated Data'!A68,June!$AT$24:$AT$142)</f>
        <v>0</v>
      </c>
      <c r="S68" s="130">
        <f>SUMIF(June!$A$24:$A$142,'Consolidated Data'!A68,June!$AU$24:$AU$142)</f>
        <v>0</v>
      </c>
      <c r="T68" s="130">
        <f>SUMIF(July!$A$24:$A$139,'Consolidated Data'!A68,July!$AS$24:$AS$139)</f>
        <v>0</v>
      </c>
      <c r="U68" s="130">
        <f>SUMIF(July!$A$24:$A$139,'Consolidated Data'!A68,July!$AT$24:$AT$139)</f>
        <v>0</v>
      </c>
      <c r="V68" s="130">
        <f>SUMIF(July!$A$24:$A$139,'Consolidated Data'!A68,July!$AU$24:$AU$139)</f>
        <v>0</v>
      </c>
      <c r="W68" s="130">
        <f>SUMIF(August!$A$24:$A$136,'Consolidated Data'!A68,August!$AS$24:$AS$136)</f>
        <v>0</v>
      </c>
      <c r="X68" s="130">
        <f>SUMIF(August!$A$24:$A$136,'Consolidated Data'!A68,August!$AT$24:$AT$136)</f>
        <v>0</v>
      </c>
      <c r="Y68" s="130">
        <f>SUMIF(August!$A$24:$A$136,'Consolidated Data'!A68,August!$AU$24:$AU$136)</f>
        <v>0</v>
      </c>
      <c r="Z68" s="130">
        <f>SUMIF(September!$A$24:$A$129,'Consolidated Data'!A68,September!$AR$24:$AR$129)</f>
        <v>0</v>
      </c>
      <c r="AA68" s="130">
        <f>SUMIF(September!$A$24:$A$129,'Consolidated Data'!A68,September!$AS$24:$AS$129)</f>
        <v>0</v>
      </c>
      <c r="AB68" s="130">
        <f>SUMIF(September!$A$24:$A$129,'Consolidated Data'!A68,September!$AT$24:$AT$129)</f>
        <v>0</v>
      </c>
      <c r="AC68" s="130">
        <f>SUMIF(October!$A$24:$A$127,'Consolidated Data'!A68,October!$AS$24:$AS$127)</f>
        <v>0</v>
      </c>
      <c r="AD68" s="130">
        <f>SUMIF(October!$A$24:$A$127,'Consolidated Data'!A68,October!$AT$24:$AT$127)</f>
        <v>0</v>
      </c>
      <c r="AE68" s="130">
        <f>SUMIF(October!$A$24:$A$127,'Consolidated Data'!A68,October!$AU$24:$AU$127)</f>
        <v>0</v>
      </c>
      <c r="AF68" s="130">
        <f>SUMIF(November!$A$24:$A$124,'Consolidated Data'!A68,November!$AS$24:$AS$124)</f>
        <v>0</v>
      </c>
      <c r="AG68" s="130">
        <f>SUMIF(November!$A$24:$A$124,'Consolidated Data'!A68,November!$AT$24:$AT$124)</f>
        <v>0</v>
      </c>
      <c r="AH68" s="130">
        <f>SUMIF(November!$A$24:$A$124,'Consolidated Data'!A68,November!$AU$24:$AU$124)</f>
        <v>0</v>
      </c>
      <c r="AI68" s="130">
        <f>SUMIF(December!$A$24:$A$124,'Consolidated Data'!A68,December!$AS$24:$AS$124)</f>
        <v>0</v>
      </c>
      <c r="AJ68" s="130">
        <f>SUMIF(December!$A$24:$A$124,'Consolidated Data'!A68,December!$AT$24:$AT$124)</f>
        <v>0</v>
      </c>
      <c r="AK68" s="130">
        <f>SUMIF(December!$A$24:$A$124,'Consolidated Data'!A68,December!$AU$24:$AU$124)</f>
        <v>0</v>
      </c>
      <c r="AL68" s="129">
        <f t="shared" ref="AL68:AL100" si="2">SUM(B68:C68,E68:F68,H68:I68,K68:L68,N68:O68,Q68:R68,T68:U68,W68:X68,Z68:AA68,AC68:AD68,AF68:AG68,AI68:AJ68)</f>
        <v>0</v>
      </c>
      <c r="AM68">
        <f t="shared" ref="AM68:AM100" si="3">SUM(AK68,AH68,AE68,AB68,Y68,V68,S68,M68,P68,J68,G68,D68)</f>
        <v>0</v>
      </c>
    </row>
    <row r="69" spans="1:39" ht="16" x14ac:dyDescent="0.2">
      <c r="A69" s="122" t="str">
        <f>'Validation List'!A68</f>
        <v>Jimmy Nguyen</v>
      </c>
      <c r="B69" s="130">
        <f>SUMIF(January!$A$24:$A$42,'Consolidated Data'!A69,January!$AO$24:$AO$42)</f>
        <v>0</v>
      </c>
      <c r="C69" s="130">
        <f>SUMIF(January!$A$24:$A$42,'Consolidated Data'!A69,January!$AP$24:$AP$42)</f>
        <v>0</v>
      </c>
      <c r="D69" s="130">
        <f>SUMIF(January!$A$24:$A$42,'Consolidated Data'!A69,January!$AQ$24:$AQ$42)</f>
        <v>0</v>
      </c>
      <c r="E69" s="130">
        <f>SUMIF(February!$A$24:$A$69,'Consolidated Data'!A69,February!$AM$24:$AM$69)</f>
        <v>0</v>
      </c>
      <c r="F69" s="130">
        <f>SUMIF(February!$A$24:$A$69,'Consolidated Data'!A69,February!$AN$24:$AN$69)</f>
        <v>0</v>
      </c>
      <c r="G69" s="130">
        <f>SUMIF(February!$A$24:$A$69,'Consolidated Data'!A69,February!$AO$24:$AO$69)</f>
        <v>0</v>
      </c>
      <c r="H69" s="130">
        <f>SUMIF(March!$A$24:$A$78,'Consolidated Data'!A69,March!$AP$24:$AP$78)</f>
        <v>0</v>
      </c>
      <c r="I69" s="130">
        <f>SUMIF(March!$A$24:$A$78,'Consolidated Data'!A69,March!$AQ$24:$AQ$78)</f>
        <v>0</v>
      </c>
      <c r="J69" s="130">
        <f>SUMIF(March!$A$24:$A$78,'Consolidated Data'!A69,March!$AR$24:$AR$78)</f>
        <v>0</v>
      </c>
      <c r="K69" s="130">
        <f>SUMIF(April!$A$24:$A$150,'Consolidated Data'!A69,April!$AS$24:$AS$150)</f>
        <v>0</v>
      </c>
      <c r="L69" s="130">
        <f>SUMIF(April!$A$24:$A$150,'Consolidated Data'!A69,April!$AT$24:$AT$150)</f>
        <v>0</v>
      </c>
      <c r="M69" s="130">
        <f>SUMIF(April!$A$24:$A$150,'Consolidated Data'!A69,April!$AU$24:$AU$150)</f>
        <v>0</v>
      </c>
      <c r="N69" s="130">
        <f>SUMIF(May!$A$25:$A$149,'Consolidated Data'!A69,May!$AS$25:$AS$149)</f>
        <v>0</v>
      </c>
      <c r="O69" s="130">
        <f>SUMIF(May!$A$25:$A$149,'Consolidated Data'!A69,May!$AT$25:$AT$149)</f>
        <v>0</v>
      </c>
      <c r="P69" s="130">
        <f>SUMIF(May!$A$25:$A$149,'Consolidated Data'!A69,May!$AU$25:$AU$149)</f>
        <v>0</v>
      </c>
      <c r="Q69" s="130">
        <f>SUMIF(June!$A$24:$A$142,'Consolidated Data'!A69,June!$AS$24:$AS$142)</f>
        <v>0</v>
      </c>
      <c r="R69" s="130">
        <f>SUMIF(June!$A$24:$A$142,'Consolidated Data'!A69,June!$AT$24:$AT$142)</f>
        <v>0</v>
      </c>
      <c r="S69" s="130">
        <f>SUMIF(June!$A$24:$A$142,'Consolidated Data'!A69,June!$AU$24:$AU$142)</f>
        <v>0</v>
      </c>
      <c r="T69" s="130">
        <f>SUMIF(July!$A$24:$A$139,'Consolidated Data'!A69,July!$AS$24:$AS$139)</f>
        <v>0</v>
      </c>
      <c r="U69" s="130">
        <f>SUMIF(July!$A$24:$A$139,'Consolidated Data'!A69,July!$AT$24:$AT$139)</f>
        <v>0</v>
      </c>
      <c r="V69" s="130">
        <f>SUMIF(July!$A$24:$A$139,'Consolidated Data'!A69,July!$AU$24:$AU$139)</f>
        <v>0</v>
      </c>
      <c r="W69" s="130">
        <f>SUMIF(August!$A$24:$A$136,'Consolidated Data'!A69,August!$AS$24:$AS$136)</f>
        <v>0</v>
      </c>
      <c r="X69" s="130">
        <f>SUMIF(August!$A$24:$A$136,'Consolidated Data'!A69,August!$AT$24:$AT$136)</f>
        <v>0</v>
      </c>
      <c r="Y69" s="130">
        <f>SUMIF(August!$A$24:$A$136,'Consolidated Data'!A69,August!$AU$24:$AU$136)</f>
        <v>0</v>
      </c>
      <c r="Z69" s="130">
        <f>SUMIF(September!$A$24:$A$129,'Consolidated Data'!A69,September!$AR$24:$AR$129)</f>
        <v>0</v>
      </c>
      <c r="AA69" s="130">
        <f>SUMIF(September!$A$24:$A$129,'Consolidated Data'!A69,September!$AS$24:$AS$129)</f>
        <v>0</v>
      </c>
      <c r="AB69" s="130">
        <f>SUMIF(September!$A$24:$A$129,'Consolidated Data'!A69,September!$AT$24:$AT$129)</f>
        <v>0</v>
      </c>
      <c r="AC69" s="130">
        <f>SUMIF(October!$A$24:$A$127,'Consolidated Data'!A69,October!$AS$24:$AS$127)</f>
        <v>0</v>
      </c>
      <c r="AD69" s="130">
        <f>SUMIF(October!$A$24:$A$127,'Consolidated Data'!A69,October!$AT$24:$AT$127)</f>
        <v>0</v>
      </c>
      <c r="AE69" s="130">
        <f>SUMIF(October!$A$24:$A$127,'Consolidated Data'!A69,October!$AU$24:$AU$127)</f>
        <v>0</v>
      </c>
      <c r="AF69" s="130">
        <f>SUMIF(November!$A$24:$A$124,'Consolidated Data'!A69,November!$AS$24:$AS$124)</f>
        <v>0</v>
      </c>
      <c r="AG69" s="130">
        <f>SUMIF(November!$A$24:$A$124,'Consolidated Data'!A69,November!$AT$24:$AT$124)</f>
        <v>0</v>
      </c>
      <c r="AH69" s="130">
        <f>SUMIF(November!$A$24:$A$124,'Consolidated Data'!A69,November!$AU$24:$AU$124)</f>
        <v>0</v>
      </c>
      <c r="AI69" s="130">
        <f>SUMIF(December!$A$24:$A$124,'Consolidated Data'!A69,December!$AS$24:$AS$124)</f>
        <v>0</v>
      </c>
      <c r="AJ69" s="130">
        <f>SUMIF(December!$A$24:$A$124,'Consolidated Data'!A69,December!$AT$24:$AT$124)</f>
        <v>0</v>
      </c>
      <c r="AK69" s="130">
        <f>SUMIF(December!$A$24:$A$124,'Consolidated Data'!A69,December!$AU$24:$AU$124)</f>
        <v>0</v>
      </c>
      <c r="AL69" s="129">
        <f t="shared" si="2"/>
        <v>0</v>
      </c>
      <c r="AM69">
        <f t="shared" si="3"/>
        <v>0</v>
      </c>
    </row>
    <row r="70" spans="1:39" ht="16" x14ac:dyDescent="0.2">
      <c r="A70" s="122" t="str">
        <f>'Validation List'!A69</f>
        <v>Joao Felipe</v>
      </c>
      <c r="B70" s="130">
        <f>SUMIF(January!$A$24:$A$42,'Consolidated Data'!A70,January!$AO$24:$AO$42)</f>
        <v>0</v>
      </c>
      <c r="C70" s="130">
        <f>SUMIF(January!$A$24:$A$42,'Consolidated Data'!A70,January!$AP$24:$AP$42)</f>
        <v>0</v>
      </c>
      <c r="D70" s="130">
        <f>SUMIF(January!$A$24:$A$42,'Consolidated Data'!A70,January!$AQ$24:$AQ$42)</f>
        <v>0</v>
      </c>
      <c r="E70" s="130">
        <f>SUMIF(February!$A$24:$A$69,'Consolidated Data'!A70,February!$AM$24:$AM$69)</f>
        <v>0</v>
      </c>
      <c r="F70" s="130">
        <f>SUMIF(February!$A$24:$A$69,'Consolidated Data'!A70,February!$AN$24:$AN$69)</f>
        <v>0</v>
      </c>
      <c r="G70" s="130">
        <f>SUMIF(February!$A$24:$A$69,'Consolidated Data'!A70,February!$AO$24:$AO$69)</f>
        <v>0</v>
      </c>
      <c r="H70" s="130">
        <f>SUMIF(March!$A$24:$A$78,'Consolidated Data'!A70,March!$AP$24:$AP$78)</f>
        <v>0</v>
      </c>
      <c r="I70" s="130">
        <f>SUMIF(March!$A$24:$A$78,'Consolidated Data'!A70,March!$AQ$24:$AQ$78)</f>
        <v>1</v>
      </c>
      <c r="J70" s="130">
        <f>SUMIF(March!$A$24:$A$78,'Consolidated Data'!A70,March!$AR$24:$AR$78)</f>
        <v>0</v>
      </c>
      <c r="K70" s="130">
        <f>SUMIF(April!$A$24:$A$150,'Consolidated Data'!A70,April!$AS$24:$AS$150)</f>
        <v>2</v>
      </c>
      <c r="L70" s="130">
        <f>SUMIF(April!$A$24:$A$150,'Consolidated Data'!A70,April!$AT$24:$AT$150)</f>
        <v>1</v>
      </c>
      <c r="M70" s="130">
        <f>SUMIF(April!$A$24:$A$150,'Consolidated Data'!A70,April!$AU$24:$AU$150)</f>
        <v>0</v>
      </c>
      <c r="N70" s="130">
        <f>SUMIF(May!$A$25:$A$149,'Consolidated Data'!A70,May!$AS$25:$AS$149)</f>
        <v>0</v>
      </c>
      <c r="O70" s="130">
        <f>SUMIF(May!$A$25:$A$149,'Consolidated Data'!A70,May!$AT$25:$AT$149)</f>
        <v>0</v>
      </c>
      <c r="P70" s="130">
        <f>SUMIF(May!$A$25:$A$149,'Consolidated Data'!A70,May!$AU$25:$AU$149)</f>
        <v>0</v>
      </c>
      <c r="Q70" s="130">
        <f>SUMIF(June!$A$24:$A$142,'Consolidated Data'!A70,June!$AS$24:$AS$142)</f>
        <v>0</v>
      </c>
      <c r="R70" s="130">
        <f>SUMIF(June!$A$24:$A$142,'Consolidated Data'!A70,June!$AT$24:$AT$142)</f>
        <v>0</v>
      </c>
      <c r="S70" s="130">
        <f>SUMIF(June!$A$24:$A$142,'Consolidated Data'!A70,June!$AU$24:$AU$142)</f>
        <v>0</v>
      </c>
      <c r="T70" s="130">
        <f>SUMIF(July!$A$24:$A$139,'Consolidated Data'!A70,July!$AS$24:$AS$139)</f>
        <v>0</v>
      </c>
      <c r="U70" s="130">
        <f>SUMIF(July!$A$24:$A$139,'Consolidated Data'!A70,July!$AT$24:$AT$139)</f>
        <v>0</v>
      </c>
      <c r="V70" s="130">
        <f>SUMIF(July!$A$24:$A$139,'Consolidated Data'!A70,July!$AU$24:$AU$139)</f>
        <v>0</v>
      </c>
      <c r="W70" s="130">
        <f>SUMIF(August!$A$24:$A$136,'Consolidated Data'!A70,August!$AS$24:$AS$136)</f>
        <v>3</v>
      </c>
      <c r="X70" s="130">
        <f>SUMIF(August!$A$24:$A$136,'Consolidated Data'!A70,August!$AT$24:$AT$136)</f>
        <v>0</v>
      </c>
      <c r="Y70" s="130">
        <f>SUMIF(August!$A$24:$A$136,'Consolidated Data'!A70,August!$AU$24:$AU$136)</f>
        <v>0</v>
      </c>
      <c r="Z70" s="130">
        <f>SUMIF(September!$A$24:$A$129,'Consolidated Data'!A70,September!$AR$24:$AR$129)</f>
        <v>3</v>
      </c>
      <c r="AA70" s="130">
        <f>SUMIF(September!$A$24:$A$129,'Consolidated Data'!A70,September!$AS$24:$AS$129)</f>
        <v>0</v>
      </c>
      <c r="AB70" s="130">
        <f>SUMIF(September!$A$24:$A$129,'Consolidated Data'!A70,September!$AT$24:$AT$129)</f>
        <v>0</v>
      </c>
      <c r="AC70" s="130">
        <f>SUMIF(October!$A$24:$A$127,'Consolidated Data'!A70,October!$AS$24:$AS$127)</f>
        <v>0</v>
      </c>
      <c r="AD70" s="130">
        <f>SUMIF(October!$A$24:$A$127,'Consolidated Data'!A70,October!$AT$24:$AT$127)</f>
        <v>0</v>
      </c>
      <c r="AE70" s="130">
        <f>SUMIF(October!$A$24:$A$127,'Consolidated Data'!A70,October!$AU$24:$AU$127)</f>
        <v>0</v>
      </c>
      <c r="AF70" s="130">
        <f>SUMIF(November!$A$24:$A$124,'Consolidated Data'!A70,November!$AS$24:$AS$124)</f>
        <v>0</v>
      </c>
      <c r="AG70" s="130">
        <f>SUMIF(November!$A$24:$A$124,'Consolidated Data'!A70,November!$AT$24:$AT$124)</f>
        <v>0</v>
      </c>
      <c r="AH70" s="130">
        <f>SUMIF(November!$A$24:$A$124,'Consolidated Data'!A70,November!$AU$24:$AU$124)</f>
        <v>0</v>
      </c>
      <c r="AI70" s="130">
        <f>SUMIF(December!$A$24:$A$124,'Consolidated Data'!A70,December!$AS$24:$AS$124)</f>
        <v>0</v>
      </c>
      <c r="AJ70" s="130">
        <f>SUMIF(December!$A$24:$A$124,'Consolidated Data'!A70,December!$AT$24:$AT$124)</f>
        <v>0</v>
      </c>
      <c r="AK70" s="130">
        <f>SUMIF(December!$A$24:$A$124,'Consolidated Data'!A70,December!$AU$24:$AU$124)</f>
        <v>0</v>
      </c>
      <c r="AL70" s="129">
        <f t="shared" si="2"/>
        <v>10</v>
      </c>
      <c r="AM70">
        <f t="shared" si="3"/>
        <v>0</v>
      </c>
    </row>
    <row r="71" spans="1:39" ht="16" x14ac:dyDescent="0.2">
      <c r="A71" s="122" t="str">
        <f>'Validation List'!A70</f>
        <v>Rasha Bakar</v>
      </c>
      <c r="B71" s="130">
        <f>SUMIF(January!$A$24:$A$42,'Consolidated Data'!A71,January!$AO$24:$AO$42)</f>
        <v>3</v>
      </c>
      <c r="C71" s="130">
        <f>SUMIF(January!$A$24:$A$42,'Consolidated Data'!A71,January!$AP$24:$AP$42)</f>
        <v>0</v>
      </c>
      <c r="D71" s="130">
        <f>SUMIF(January!$A$24:$A$42,'Consolidated Data'!A71,January!$AQ$24:$AQ$42)</f>
        <v>0</v>
      </c>
      <c r="E71" s="130">
        <f>SUMIF(February!$A$24:$A$69,'Consolidated Data'!A71,February!$AM$24:$AM$69)</f>
        <v>0</v>
      </c>
      <c r="F71" s="130">
        <f>SUMIF(February!$A$24:$A$69,'Consolidated Data'!A71,February!$AN$24:$AN$69)</f>
        <v>1</v>
      </c>
      <c r="G71" s="130">
        <f>SUMIF(February!$A$24:$A$69,'Consolidated Data'!A71,February!$AO$24:$AO$69)</f>
        <v>2</v>
      </c>
      <c r="H71" s="130">
        <f>SUMIF(March!$A$24:$A$78,'Consolidated Data'!A71,March!$AP$24:$AP$78)</f>
        <v>9</v>
      </c>
      <c r="I71" s="130">
        <f>SUMIF(March!$A$24:$A$78,'Consolidated Data'!A71,March!$AQ$24:$AQ$78)</f>
        <v>0</v>
      </c>
      <c r="J71" s="130">
        <f>SUMIF(March!$A$24:$A$78,'Consolidated Data'!A71,March!$AR$24:$AR$78)</f>
        <v>1</v>
      </c>
      <c r="K71" s="130">
        <f>SUMIF(April!$A$24:$A$150,'Consolidated Data'!A71,April!$AS$24:$AS$150)</f>
        <v>4</v>
      </c>
      <c r="L71" s="130">
        <f>SUMIF(April!$A$24:$A$150,'Consolidated Data'!A71,April!$AT$24:$AT$150)</f>
        <v>1</v>
      </c>
      <c r="M71" s="130">
        <f>SUMIF(April!$A$24:$A$150,'Consolidated Data'!A71,April!$AU$24:$AU$150)</f>
        <v>2</v>
      </c>
      <c r="N71" s="130">
        <f>SUMIF(May!$A$25:$A$149,'Consolidated Data'!A71,May!$AS$25:$AS$149)</f>
        <v>0</v>
      </c>
      <c r="O71" s="130">
        <f>SUMIF(May!$A$25:$A$149,'Consolidated Data'!A71,May!$AT$25:$AT$149)</f>
        <v>0</v>
      </c>
      <c r="P71" s="130">
        <f>SUMIF(May!$A$25:$A$149,'Consolidated Data'!A71,May!$AU$25:$AU$149)</f>
        <v>2</v>
      </c>
      <c r="Q71" s="130">
        <f>SUMIF(June!$A$24:$A$142,'Consolidated Data'!A71,June!$AS$24:$AS$142)</f>
        <v>0</v>
      </c>
      <c r="R71" s="130">
        <f>SUMIF(June!$A$24:$A$142,'Consolidated Data'!A71,June!$AT$24:$AT$142)</f>
        <v>0</v>
      </c>
      <c r="S71" s="130">
        <f>SUMIF(June!$A$24:$A$142,'Consolidated Data'!A71,June!$AU$24:$AU$142)</f>
        <v>0</v>
      </c>
      <c r="T71" s="130">
        <f>SUMIF(July!$A$24:$A$139,'Consolidated Data'!A71,July!$AS$24:$AS$139)</f>
        <v>0</v>
      </c>
      <c r="U71" s="130">
        <f>SUMIF(July!$A$24:$A$139,'Consolidated Data'!A71,July!$AT$24:$AT$139)</f>
        <v>0</v>
      </c>
      <c r="V71" s="130">
        <f>SUMIF(July!$A$24:$A$139,'Consolidated Data'!A71,July!$AU$24:$AU$139)</f>
        <v>1.5</v>
      </c>
      <c r="W71" s="130">
        <f>SUMIF(August!$A$24:$A$136,'Consolidated Data'!A71,August!$AS$24:$AS$136)</f>
        <v>0</v>
      </c>
      <c r="X71" s="130">
        <f>SUMIF(August!$A$24:$A$136,'Consolidated Data'!A71,August!$AT$24:$AT$136)</f>
        <v>0</v>
      </c>
      <c r="Y71" s="130">
        <f>SUMIF(August!$A$24:$A$136,'Consolidated Data'!A71,August!$AU$24:$AU$136)</f>
        <v>6</v>
      </c>
      <c r="Z71" s="130">
        <f>SUMIF(September!$A$24:$A$129,'Consolidated Data'!A71,September!$AR$24:$AR$129)</f>
        <v>0</v>
      </c>
      <c r="AA71" s="130">
        <f>SUMIF(September!$A$24:$A$129,'Consolidated Data'!A71,September!$AS$24:$AS$129)</f>
        <v>0</v>
      </c>
      <c r="AB71" s="130">
        <f>SUMIF(September!$A$24:$A$129,'Consolidated Data'!A71,September!$AT$24:$AT$129)</f>
        <v>0</v>
      </c>
      <c r="AC71" s="130">
        <f>SUMIF(October!$A$24:$A$127,'Consolidated Data'!A71,October!$AS$24:$AS$127)</f>
        <v>0</v>
      </c>
      <c r="AD71" s="130">
        <f>SUMIF(October!$A$24:$A$127,'Consolidated Data'!A71,October!$AT$24:$AT$127)</f>
        <v>0</v>
      </c>
      <c r="AE71" s="130">
        <f>SUMIF(October!$A$24:$A$127,'Consolidated Data'!A71,October!$AU$24:$AU$127)</f>
        <v>0</v>
      </c>
      <c r="AF71" s="130">
        <f>SUMIF(November!$A$24:$A$124,'Consolidated Data'!A71,November!$AS$24:$AS$124)</f>
        <v>0</v>
      </c>
      <c r="AG71" s="130">
        <f>SUMIF(November!$A$24:$A$124,'Consolidated Data'!A71,November!$AT$24:$AT$124)</f>
        <v>0</v>
      </c>
      <c r="AH71" s="130">
        <f>SUMIF(November!$A$24:$A$124,'Consolidated Data'!A71,November!$AU$24:$AU$124)</f>
        <v>0</v>
      </c>
      <c r="AI71" s="130">
        <f>SUMIF(December!$A$24:$A$124,'Consolidated Data'!A71,December!$AS$24:$AS$124)</f>
        <v>0</v>
      </c>
      <c r="AJ71" s="130">
        <f>SUMIF(December!$A$24:$A$124,'Consolidated Data'!A71,December!$AT$24:$AT$124)</f>
        <v>0</v>
      </c>
      <c r="AK71" s="130">
        <f>SUMIF(December!$A$24:$A$124,'Consolidated Data'!A71,December!$AU$24:$AU$124)</f>
        <v>0</v>
      </c>
      <c r="AL71" s="129">
        <f t="shared" si="2"/>
        <v>18</v>
      </c>
      <c r="AM71">
        <f t="shared" si="3"/>
        <v>14.5</v>
      </c>
    </row>
    <row r="72" spans="1:39" ht="16" x14ac:dyDescent="0.2">
      <c r="A72" s="122" t="str">
        <f>'Validation List'!A71</f>
        <v>Sophia Pizarro</v>
      </c>
      <c r="B72" s="130">
        <f>SUMIF(January!$A$24:$A$42,'Consolidated Data'!A72,January!$AO$24:$AO$42)</f>
        <v>0</v>
      </c>
      <c r="C72" s="130">
        <f>SUMIF(January!$A$24:$A$42,'Consolidated Data'!A72,January!$AP$24:$AP$42)</f>
        <v>0</v>
      </c>
      <c r="D72" s="130">
        <f>SUMIF(January!$A$24:$A$42,'Consolidated Data'!A72,January!$AQ$24:$AQ$42)</f>
        <v>0</v>
      </c>
      <c r="E72" s="130">
        <f>SUMIF(February!$A$24:$A$69,'Consolidated Data'!A72,February!$AM$24:$AM$69)</f>
        <v>0</v>
      </c>
      <c r="F72" s="130">
        <f>SUMIF(February!$A$24:$A$69,'Consolidated Data'!A72,February!$AN$24:$AN$69)</f>
        <v>4</v>
      </c>
      <c r="G72" s="130">
        <f>SUMIF(February!$A$24:$A$69,'Consolidated Data'!A72,February!$AO$24:$AO$69)</f>
        <v>6</v>
      </c>
      <c r="H72" s="130">
        <f>SUMIF(March!$A$24:$A$78,'Consolidated Data'!A72,March!$AP$24:$AP$78)</f>
        <v>2</v>
      </c>
      <c r="I72" s="130">
        <f>SUMIF(March!$A$24:$A$78,'Consolidated Data'!A72,March!$AQ$24:$AQ$78)</f>
        <v>1</v>
      </c>
      <c r="J72" s="130">
        <f>SUMIF(March!$A$24:$A$78,'Consolidated Data'!A72,March!$AR$24:$AR$78)</f>
        <v>10.5</v>
      </c>
      <c r="K72" s="130">
        <f>SUMIF(April!$A$24:$A$150,'Consolidated Data'!A72,April!$AS$24:$AS$150)</f>
        <v>3</v>
      </c>
      <c r="L72" s="130">
        <f>SUMIF(April!$A$24:$A$150,'Consolidated Data'!A72,April!$AT$24:$AT$150)</f>
        <v>2</v>
      </c>
      <c r="M72" s="130">
        <f>SUMIF(April!$A$24:$A$150,'Consolidated Data'!A72,April!$AU$24:$AU$150)</f>
        <v>3.5</v>
      </c>
      <c r="N72" s="130">
        <f>SUMIF(May!$A$25:$A$149,'Consolidated Data'!A72,May!$AS$25:$AS$149)</f>
        <v>0</v>
      </c>
      <c r="O72" s="130">
        <f>SUMIF(May!$A$25:$A$149,'Consolidated Data'!A72,May!$AT$25:$AT$149)</f>
        <v>1</v>
      </c>
      <c r="P72" s="130">
        <f>SUMIF(May!$A$25:$A$149,'Consolidated Data'!A72,May!$AU$25:$AU$149)</f>
        <v>11.5</v>
      </c>
      <c r="Q72" s="130">
        <f>SUMIF(June!$A$24:$A$142,'Consolidated Data'!A72,June!$AS$24:$AS$142)</f>
        <v>0</v>
      </c>
      <c r="R72" s="130">
        <f>SUMIF(June!$A$24:$A$142,'Consolidated Data'!A72,June!$AT$24:$AT$142)</f>
        <v>2</v>
      </c>
      <c r="S72" s="130">
        <f>SUMIF(June!$A$24:$A$142,'Consolidated Data'!A72,June!$AU$24:$AU$142)</f>
        <v>5</v>
      </c>
      <c r="T72" s="130">
        <f>SUMIF(July!$A$24:$A$139,'Consolidated Data'!A72,July!$AS$24:$AS$139)</f>
        <v>1</v>
      </c>
      <c r="U72" s="130">
        <f>SUMIF(July!$A$24:$A$139,'Consolidated Data'!A72,July!$AT$24:$AT$139)</f>
        <v>1</v>
      </c>
      <c r="V72" s="130">
        <f>SUMIF(July!$A$24:$A$139,'Consolidated Data'!A72,July!$AU$24:$AU$139)</f>
        <v>3</v>
      </c>
      <c r="W72" s="130">
        <f>SUMIF(August!$A$24:$A$136,'Consolidated Data'!A72,August!$AS$24:$AS$136)</f>
        <v>1</v>
      </c>
      <c r="X72" s="130">
        <f>SUMIF(August!$A$24:$A$136,'Consolidated Data'!A72,August!$AT$24:$AT$136)</f>
        <v>2</v>
      </c>
      <c r="Y72" s="130">
        <f>SUMIF(August!$A$24:$A$136,'Consolidated Data'!A72,August!$AU$24:$AU$136)</f>
        <v>11.5</v>
      </c>
      <c r="Z72" s="130">
        <f>SUMIF(September!$A$24:$A$129,'Consolidated Data'!A72,September!$AR$24:$AR$129)</f>
        <v>0</v>
      </c>
      <c r="AA72" s="130">
        <f>SUMIF(September!$A$24:$A$129,'Consolidated Data'!A72,September!$AS$24:$AS$129)</f>
        <v>0</v>
      </c>
      <c r="AB72" s="130">
        <f>SUMIF(September!$A$24:$A$129,'Consolidated Data'!A72,September!$AT$24:$AT$129)</f>
        <v>1</v>
      </c>
      <c r="AC72" s="130">
        <f>SUMIF(October!$A$24:$A$127,'Consolidated Data'!A72,October!$AS$24:$AS$127)</f>
        <v>0</v>
      </c>
      <c r="AD72" s="130">
        <f>SUMIF(October!$A$24:$A$127,'Consolidated Data'!A72,October!$AT$24:$AT$127)</f>
        <v>0</v>
      </c>
      <c r="AE72" s="130">
        <f>SUMIF(October!$A$24:$A$127,'Consolidated Data'!A72,October!$AU$24:$AU$127)</f>
        <v>0</v>
      </c>
      <c r="AF72" s="130">
        <f>SUMIF(November!$A$24:$A$124,'Consolidated Data'!A72,November!$AS$24:$AS$124)</f>
        <v>0</v>
      </c>
      <c r="AG72" s="130">
        <f>SUMIF(November!$A$24:$A$124,'Consolidated Data'!A72,November!$AT$24:$AT$124)</f>
        <v>0</v>
      </c>
      <c r="AH72" s="130">
        <f>SUMIF(November!$A$24:$A$124,'Consolidated Data'!A72,November!$AU$24:$AU$124)</f>
        <v>0</v>
      </c>
      <c r="AI72" s="130">
        <f>SUMIF(December!$A$24:$A$124,'Consolidated Data'!A72,December!$AS$24:$AS$124)</f>
        <v>0</v>
      </c>
      <c r="AJ72" s="130">
        <f>SUMIF(December!$A$24:$A$124,'Consolidated Data'!A72,December!$AT$24:$AT$124)</f>
        <v>0</v>
      </c>
      <c r="AK72" s="130">
        <f>SUMIF(December!$A$24:$A$124,'Consolidated Data'!A72,December!$AU$24:$AU$124)</f>
        <v>0</v>
      </c>
      <c r="AL72" s="129">
        <f t="shared" si="2"/>
        <v>20</v>
      </c>
      <c r="AM72">
        <f t="shared" si="3"/>
        <v>52</v>
      </c>
    </row>
    <row r="73" spans="1:39" ht="16" x14ac:dyDescent="0.2">
      <c r="A73" s="122" t="str">
        <f>'Validation List'!A72</f>
        <v>Catherine Ha</v>
      </c>
      <c r="B73" s="130">
        <f>SUMIF(January!$A$24:$A$42,'Consolidated Data'!A73,January!$AO$24:$AO$42)</f>
        <v>0</v>
      </c>
      <c r="C73" s="130">
        <f>SUMIF(January!$A$24:$A$42,'Consolidated Data'!A73,January!$AP$24:$AP$42)</f>
        <v>0</v>
      </c>
      <c r="D73" s="130">
        <f>SUMIF(January!$A$24:$A$42,'Consolidated Data'!A73,January!$AQ$24:$AQ$42)</f>
        <v>0</v>
      </c>
      <c r="E73" s="130">
        <f>SUMIF(February!$A$24:$A$69,'Consolidated Data'!A73,February!$AM$24:$AM$69)</f>
        <v>0</v>
      </c>
      <c r="F73" s="130">
        <f>SUMIF(February!$A$24:$A$69,'Consolidated Data'!A73,February!$AN$24:$AN$69)</f>
        <v>1</v>
      </c>
      <c r="G73" s="130">
        <f>SUMIF(February!$A$24:$A$69,'Consolidated Data'!A73,February!$AO$24:$AO$69)</f>
        <v>0.5</v>
      </c>
      <c r="H73" s="130">
        <f>SUMIF(March!$A$24:$A$78,'Consolidated Data'!A73,March!$AP$24:$AP$78)</f>
        <v>0</v>
      </c>
      <c r="I73" s="130">
        <f>SUMIF(March!$A$24:$A$78,'Consolidated Data'!A73,March!$AQ$24:$AQ$78)</f>
        <v>0</v>
      </c>
      <c r="J73" s="130">
        <f>SUMIF(March!$A$24:$A$78,'Consolidated Data'!A73,March!$AR$24:$AR$78)</f>
        <v>2.25</v>
      </c>
      <c r="K73" s="130">
        <f>SUMIF(April!$A$24:$A$150,'Consolidated Data'!A73,April!$AS$24:$AS$150)</f>
        <v>0</v>
      </c>
      <c r="L73" s="130">
        <f>SUMIF(April!$A$24:$A$150,'Consolidated Data'!A73,April!$AT$24:$AT$150)</f>
        <v>2</v>
      </c>
      <c r="M73" s="130">
        <f>SUMIF(April!$A$24:$A$150,'Consolidated Data'!A73,April!$AU$24:$AU$150)</f>
        <v>1.5</v>
      </c>
      <c r="N73" s="130">
        <f>SUMIF(May!$A$25:$A$149,'Consolidated Data'!A73,May!$AS$25:$AS$149)</f>
        <v>0</v>
      </c>
      <c r="O73" s="130">
        <f>SUMIF(May!$A$25:$A$149,'Consolidated Data'!A73,May!$AT$25:$AT$149)</f>
        <v>0</v>
      </c>
      <c r="P73" s="130">
        <f>SUMIF(May!$A$25:$A$149,'Consolidated Data'!A73,May!$AU$25:$AU$149)</f>
        <v>2.25</v>
      </c>
      <c r="Q73" s="130">
        <f>SUMIF(June!$A$24:$A$142,'Consolidated Data'!A73,June!$AS$24:$AS$142)</f>
        <v>11</v>
      </c>
      <c r="R73" s="130">
        <f>SUMIF(June!$A$24:$A$142,'Consolidated Data'!A73,June!$AT$24:$AT$142)</f>
        <v>0</v>
      </c>
      <c r="S73" s="130">
        <f>SUMIF(June!$A$24:$A$142,'Consolidated Data'!A73,June!$AU$24:$AU$142)</f>
        <v>2.5</v>
      </c>
      <c r="T73" s="130">
        <f>SUMIF(July!$A$24:$A$139,'Consolidated Data'!A73,July!$AS$24:$AS$139)</f>
        <v>6</v>
      </c>
      <c r="U73" s="130">
        <f>SUMIF(July!$A$24:$A$139,'Consolidated Data'!A73,July!$AT$24:$AT$139)</f>
        <v>0</v>
      </c>
      <c r="V73" s="130">
        <f>SUMIF(July!$A$24:$A$139,'Consolidated Data'!A73,July!$AU$24:$AU$139)</f>
        <v>0</v>
      </c>
      <c r="W73" s="130">
        <f>SUMIF(August!$A$24:$A$136,'Consolidated Data'!A73,August!$AS$24:$AS$136)</f>
        <v>0</v>
      </c>
      <c r="X73" s="130">
        <f>SUMIF(August!$A$24:$A$136,'Consolidated Data'!A73,August!$AT$24:$AT$136)</f>
        <v>1</v>
      </c>
      <c r="Y73" s="130">
        <f>SUMIF(August!$A$24:$A$136,'Consolidated Data'!A73,August!$AU$24:$AU$136)</f>
        <v>0.5</v>
      </c>
      <c r="Z73" s="130">
        <f>SUMIF(September!$A$24:$A$129,'Consolidated Data'!A73,September!$AR$24:$AR$129)</f>
        <v>0</v>
      </c>
      <c r="AA73" s="130">
        <f>SUMIF(September!$A$24:$A$129,'Consolidated Data'!A73,September!$AS$24:$AS$129)</f>
        <v>0</v>
      </c>
      <c r="AB73" s="130">
        <f>SUMIF(September!$A$24:$A$129,'Consolidated Data'!A73,September!$AT$24:$AT$129)</f>
        <v>0</v>
      </c>
      <c r="AC73" s="130">
        <f>SUMIF(October!$A$24:$A$127,'Consolidated Data'!A73,October!$AS$24:$AS$127)</f>
        <v>0</v>
      </c>
      <c r="AD73" s="130">
        <f>SUMIF(October!$A$24:$A$127,'Consolidated Data'!A73,October!$AT$24:$AT$127)</f>
        <v>0</v>
      </c>
      <c r="AE73" s="130">
        <f>SUMIF(October!$A$24:$A$127,'Consolidated Data'!A73,October!$AU$24:$AU$127)</f>
        <v>0</v>
      </c>
      <c r="AF73" s="130">
        <f>SUMIF(November!$A$24:$A$124,'Consolidated Data'!A73,November!$AS$24:$AS$124)</f>
        <v>0</v>
      </c>
      <c r="AG73" s="130">
        <f>SUMIF(November!$A$24:$A$124,'Consolidated Data'!A73,November!$AT$24:$AT$124)</f>
        <v>0</v>
      </c>
      <c r="AH73" s="130">
        <f>SUMIF(November!$A$24:$A$124,'Consolidated Data'!A73,November!$AU$24:$AU$124)</f>
        <v>0</v>
      </c>
      <c r="AI73" s="130">
        <f>SUMIF(December!$A$24:$A$124,'Consolidated Data'!A73,December!$AS$24:$AS$124)</f>
        <v>0</v>
      </c>
      <c r="AJ73" s="130">
        <f>SUMIF(December!$A$24:$A$124,'Consolidated Data'!A73,December!$AT$24:$AT$124)</f>
        <v>0</v>
      </c>
      <c r="AK73" s="130">
        <f>SUMIF(December!$A$24:$A$124,'Consolidated Data'!A73,December!$AU$24:$AU$124)</f>
        <v>0</v>
      </c>
      <c r="AL73" s="129">
        <f t="shared" si="2"/>
        <v>21</v>
      </c>
      <c r="AM73">
        <f t="shared" si="3"/>
        <v>9.5</v>
      </c>
    </row>
    <row r="74" spans="1:39" ht="16" x14ac:dyDescent="0.2">
      <c r="A74" s="122" t="str">
        <f>'Validation List'!A73</f>
        <v>Satveer Kaur</v>
      </c>
      <c r="B74" s="130">
        <f>SUMIF(January!$A$24:$A$42,'Consolidated Data'!A74,January!$AO$24:$AO$42)</f>
        <v>13</v>
      </c>
      <c r="C74" s="130">
        <f>SUMIF(January!$A$24:$A$42,'Consolidated Data'!A74,January!$AP$24:$AP$42)</f>
        <v>0</v>
      </c>
      <c r="D74" s="130">
        <f>SUMIF(January!$A$24:$A$42,'Consolidated Data'!A74,January!$AQ$24:$AQ$42)</f>
        <v>0</v>
      </c>
      <c r="E74" s="130">
        <f>SUMIF(February!$A$24:$A$69,'Consolidated Data'!A74,February!$AM$24:$AM$69)</f>
        <v>0</v>
      </c>
      <c r="F74" s="130">
        <f>SUMIF(February!$A$24:$A$69,'Consolidated Data'!A74,February!$AN$24:$AN$69)</f>
        <v>1</v>
      </c>
      <c r="G74" s="130">
        <f>SUMIF(February!$A$24:$A$69,'Consolidated Data'!A74,February!$AO$24:$AO$69)</f>
        <v>0</v>
      </c>
      <c r="H74" s="130">
        <f>SUMIF(March!$A$24:$A$78,'Consolidated Data'!A74,March!$AP$24:$AP$78)</f>
        <v>1</v>
      </c>
      <c r="I74" s="130">
        <f>SUMIF(March!$A$24:$A$78,'Consolidated Data'!A74,March!$AQ$24:$AQ$78)</f>
        <v>1</v>
      </c>
      <c r="J74" s="130">
        <f>SUMIF(March!$A$24:$A$78,'Consolidated Data'!A74,March!$AR$24:$AR$78)</f>
        <v>3.75</v>
      </c>
      <c r="K74" s="130">
        <f>SUMIF(April!$A$24:$A$150,'Consolidated Data'!A74,April!$AS$24:$AS$150)</f>
        <v>0</v>
      </c>
      <c r="L74" s="130">
        <f>SUMIF(April!$A$24:$A$150,'Consolidated Data'!A74,April!$AT$24:$AT$150)</f>
        <v>2</v>
      </c>
      <c r="M74" s="130">
        <f>SUMIF(April!$A$24:$A$150,'Consolidated Data'!A74,April!$AU$24:$AU$150)</f>
        <v>2</v>
      </c>
      <c r="N74" s="130">
        <f>SUMIF(May!$A$25:$A$149,'Consolidated Data'!A74,May!$AS$25:$AS$149)</f>
        <v>0</v>
      </c>
      <c r="O74" s="130">
        <f>SUMIF(May!$A$25:$A$149,'Consolidated Data'!A74,May!$AT$25:$AT$149)</f>
        <v>2</v>
      </c>
      <c r="P74" s="130">
        <f>SUMIF(May!$A$25:$A$149,'Consolidated Data'!A74,May!$AU$25:$AU$149)</f>
        <v>0</v>
      </c>
      <c r="Q74" s="130">
        <f>SUMIF(June!$A$24:$A$142,'Consolidated Data'!A74,June!$AS$24:$AS$142)</f>
        <v>0</v>
      </c>
      <c r="R74" s="130">
        <f>SUMIF(June!$A$24:$A$142,'Consolidated Data'!A74,June!$AT$24:$AT$142)</f>
        <v>1</v>
      </c>
      <c r="S74" s="130">
        <f>SUMIF(June!$A$24:$A$142,'Consolidated Data'!A74,June!$AU$24:$AU$142)</f>
        <v>0</v>
      </c>
      <c r="T74" s="130">
        <f>SUMIF(July!$A$24:$A$139,'Consolidated Data'!A74,July!$AS$24:$AS$139)</f>
        <v>0</v>
      </c>
      <c r="U74" s="130">
        <f>SUMIF(July!$A$24:$A$139,'Consolidated Data'!A74,July!$AT$24:$AT$139)</f>
        <v>4</v>
      </c>
      <c r="V74" s="130">
        <f>SUMIF(July!$A$24:$A$139,'Consolidated Data'!A74,July!$AU$24:$AU$139)</f>
        <v>7</v>
      </c>
      <c r="W74" s="130">
        <f>SUMIF(August!$A$24:$A$136,'Consolidated Data'!A74,August!$AS$24:$AS$136)</f>
        <v>0</v>
      </c>
      <c r="X74" s="130">
        <f>SUMIF(August!$A$24:$A$136,'Consolidated Data'!A74,August!$AT$24:$AT$136)</f>
        <v>0</v>
      </c>
      <c r="Y74" s="130">
        <f>SUMIF(August!$A$24:$A$136,'Consolidated Data'!A74,August!$AU$24:$AU$136)</f>
        <v>2</v>
      </c>
      <c r="Z74" s="130">
        <f>SUMIF(September!$A$24:$A$129,'Consolidated Data'!A74,September!$AR$24:$AR$129)</f>
        <v>0</v>
      </c>
      <c r="AA74" s="130">
        <f>SUMIF(September!$A$24:$A$129,'Consolidated Data'!A74,September!$AS$24:$AS$129)</f>
        <v>1</v>
      </c>
      <c r="AB74" s="130">
        <f>SUMIF(September!$A$24:$A$129,'Consolidated Data'!A74,September!$AT$24:$AT$129)</f>
        <v>0</v>
      </c>
      <c r="AC74" s="130">
        <f>SUMIF(October!$A$24:$A$127,'Consolidated Data'!A74,October!$AS$24:$AS$127)</f>
        <v>0</v>
      </c>
      <c r="AD74" s="130">
        <f>SUMIF(October!$A$24:$A$127,'Consolidated Data'!A74,October!$AT$24:$AT$127)</f>
        <v>0</v>
      </c>
      <c r="AE74" s="130">
        <f>SUMIF(October!$A$24:$A$127,'Consolidated Data'!A74,October!$AU$24:$AU$127)</f>
        <v>0</v>
      </c>
      <c r="AF74" s="130">
        <f>SUMIF(November!$A$24:$A$124,'Consolidated Data'!A74,November!$AS$24:$AS$124)</f>
        <v>0</v>
      </c>
      <c r="AG74" s="130">
        <f>SUMIF(November!$A$24:$A$124,'Consolidated Data'!A74,November!$AT$24:$AT$124)</f>
        <v>0</v>
      </c>
      <c r="AH74" s="130">
        <f>SUMIF(November!$A$24:$A$124,'Consolidated Data'!A74,November!$AU$24:$AU$124)</f>
        <v>0</v>
      </c>
      <c r="AI74" s="130">
        <f>SUMIF(December!$A$24:$A$124,'Consolidated Data'!A74,December!$AS$24:$AS$124)</f>
        <v>0</v>
      </c>
      <c r="AJ74" s="130">
        <f>SUMIF(December!$A$24:$A$124,'Consolidated Data'!A74,December!$AT$24:$AT$124)</f>
        <v>0</v>
      </c>
      <c r="AK74" s="130">
        <f>SUMIF(December!$A$24:$A$124,'Consolidated Data'!A74,December!$AU$24:$AU$124)</f>
        <v>0</v>
      </c>
      <c r="AL74" s="129">
        <f t="shared" si="2"/>
        <v>26</v>
      </c>
      <c r="AM74">
        <f t="shared" si="3"/>
        <v>14.75</v>
      </c>
    </row>
    <row r="75" spans="1:39" ht="16" x14ac:dyDescent="0.2">
      <c r="A75" s="122" t="str">
        <f>'Validation List'!A74</f>
        <v>Kevin Le</v>
      </c>
      <c r="B75" s="130">
        <f>SUMIF(January!$A$24:$A$42,'Consolidated Data'!A75,January!$AO$24:$AO$42)</f>
        <v>0</v>
      </c>
      <c r="C75" s="130">
        <f>SUMIF(January!$A$24:$A$42,'Consolidated Data'!A75,January!$AP$24:$AP$42)</f>
        <v>0</v>
      </c>
      <c r="D75" s="130">
        <f>SUMIF(January!$A$24:$A$42,'Consolidated Data'!A75,January!$AQ$24:$AQ$42)</f>
        <v>0</v>
      </c>
      <c r="E75" s="130">
        <f>SUMIF(February!$A$24:$A$69,'Consolidated Data'!A75,February!$AM$24:$AM$69)</f>
        <v>0</v>
      </c>
      <c r="F75" s="130">
        <f>SUMIF(February!$A$24:$A$69,'Consolidated Data'!A75,February!$AN$24:$AN$69)</f>
        <v>0</v>
      </c>
      <c r="G75" s="130">
        <f>SUMIF(February!$A$24:$A$69,'Consolidated Data'!A75,February!$AO$24:$AO$69)</f>
        <v>0</v>
      </c>
      <c r="H75" s="130">
        <f>SUMIF(March!$A$24:$A$78,'Consolidated Data'!A75,March!$AP$24:$AP$78)</f>
        <v>0</v>
      </c>
      <c r="I75" s="130">
        <f>SUMIF(March!$A$24:$A$78,'Consolidated Data'!A75,March!$AQ$24:$AQ$78)</f>
        <v>0</v>
      </c>
      <c r="J75" s="130">
        <f>SUMIF(March!$A$24:$A$78,'Consolidated Data'!A75,March!$AR$24:$AR$78)</f>
        <v>0</v>
      </c>
      <c r="K75" s="130">
        <f>SUMIF(April!$A$24:$A$150,'Consolidated Data'!A75,April!$AS$24:$AS$150)</f>
        <v>3</v>
      </c>
      <c r="L75" s="130">
        <f>SUMIF(April!$A$24:$A$150,'Consolidated Data'!A75,April!$AT$24:$AT$150)</f>
        <v>0</v>
      </c>
      <c r="M75" s="130">
        <f>SUMIF(April!$A$24:$A$150,'Consolidated Data'!A75,April!$AU$24:$AU$150)</f>
        <v>0.75</v>
      </c>
      <c r="N75" s="130">
        <f>SUMIF(May!$A$25:$A$149,'Consolidated Data'!A75,May!$AS$25:$AS$149)</f>
        <v>0</v>
      </c>
      <c r="O75" s="130">
        <f>SUMIF(May!$A$25:$A$149,'Consolidated Data'!A75,May!$AT$25:$AT$149)</f>
        <v>2</v>
      </c>
      <c r="P75" s="130">
        <f>SUMIF(May!$A$25:$A$149,'Consolidated Data'!A75,May!$AU$25:$AU$149)</f>
        <v>0.5</v>
      </c>
      <c r="Q75" s="130">
        <f>SUMIF(June!$A$24:$A$142,'Consolidated Data'!A75,June!$AS$24:$AS$142)</f>
        <v>2</v>
      </c>
      <c r="R75" s="130">
        <f>SUMIF(June!$A$24:$A$142,'Consolidated Data'!A75,June!$AT$24:$AT$142)</f>
        <v>0</v>
      </c>
      <c r="S75" s="130">
        <f>SUMIF(June!$A$24:$A$142,'Consolidated Data'!A75,June!$AU$24:$AU$142)</f>
        <v>16.5</v>
      </c>
      <c r="T75" s="130">
        <f>SUMIF(July!$A$24:$A$139,'Consolidated Data'!A75,July!$AS$24:$AS$139)</f>
        <v>2</v>
      </c>
      <c r="U75" s="130">
        <f>SUMIF(July!$A$24:$A$139,'Consolidated Data'!A75,July!$AT$24:$AT$139)</f>
        <v>2</v>
      </c>
      <c r="V75" s="130">
        <f>SUMIF(July!$A$24:$A$139,'Consolidated Data'!A75,July!$AU$24:$AU$139)</f>
        <v>3.5</v>
      </c>
      <c r="W75" s="130">
        <f>SUMIF(August!$A$24:$A$136,'Consolidated Data'!A75,August!$AS$24:$AS$136)</f>
        <v>0</v>
      </c>
      <c r="X75" s="130">
        <f>SUMIF(August!$A$24:$A$136,'Consolidated Data'!A75,August!$AT$24:$AT$136)</f>
        <v>6</v>
      </c>
      <c r="Y75" s="130">
        <f>SUMIF(August!$A$24:$A$136,'Consolidated Data'!A75,August!$AU$24:$AU$136)</f>
        <v>7.5</v>
      </c>
      <c r="Z75" s="130">
        <f>SUMIF(September!$A$24:$A$129,'Consolidated Data'!A75,September!$AR$24:$AR$129)</f>
        <v>0</v>
      </c>
      <c r="AA75" s="130">
        <f>SUMIF(September!$A$24:$A$129,'Consolidated Data'!A75,September!$AS$24:$AS$129)</f>
        <v>0</v>
      </c>
      <c r="AB75" s="130">
        <f>SUMIF(September!$A$24:$A$129,'Consolidated Data'!A75,September!$AT$24:$AT$129)</f>
        <v>2</v>
      </c>
      <c r="AC75" s="130">
        <f>SUMIF(October!$A$24:$A$127,'Consolidated Data'!A75,October!$AS$24:$AS$127)</f>
        <v>0</v>
      </c>
      <c r="AD75" s="130">
        <f>SUMIF(October!$A$24:$A$127,'Consolidated Data'!A75,October!$AT$24:$AT$127)</f>
        <v>0</v>
      </c>
      <c r="AE75" s="130">
        <f>SUMIF(October!$A$24:$A$127,'Consolidated Data'!A75,October!$AU$24:$AU$127)</f>
        <v>0</v>
      </c>
      <c r="AF75" s="130">
        <f>SUMIF(November!$A$24:$A$124,'Consolidated Data'!A75,November!$AS$24:$AS$124)</f>
        <v>0</v>
      </c>
      <c r="AG75" s="130">
        <f>SUMIF(November!$A$24:$A$124,'Consolidated Data'!A75,November!$AT$24:$AT$124)</f>
        <v>0</v>
      </c>
      <c r="AH75" s="130">
        <f>SUMIF(November!$A$24:$A$124,'Consolidated Data'!A75,November!$AU$24:$AU$124)</f>
        <v>0</v>
      </c>
      <c r="AI75" s="130">
        <f>SUMIF(December!$A$24:$A$124,'Consolidated Data'!A75,December!$AS$24:$AS$124)</f>
        <v>0</v>
      </c>
      <c r="AJ75" s="130">
        <f>SUMIF(December!$A$24:$A$124,'Consolidated Data'!A75,December!$AT$24:$AT$124)</f>
        <v>0</v>
      </c>
      <c r="AK75" s="130">
        <f>SUMIF(December!$A$24:$A$124,'Consolidated Data'!A75,December!$AU$24:$AU$124)</f>
        <v>0</v>
      </c>
      <c r="AL75" s="129">
        <f t="shared" si="2"/>
        <v>17</v>
      </c>
      <c r="AM75">
        <f t="shared" si="3"/>
        <v>30.75</v>
      </c>
    </row>
    <row r="76" spans="1:39" ht="16" x14ac:dyDescent="0.2">
      <c r="A76" s="122" t="str">
        <f>'Validation List'!A75</f>
        <v>Asa Sheppard</v>
      </c>
      <c r="B76" s="130">
        <f>SUMIF(January!$A$24:$A$42,'Consolidated Data'!A76,January!$AO$24:$AO$42)</f>
        <v>0</v>
      </c>
      <c r="C76" s="130">
        <f>SUMIF(January!$A$24:$A$42,'Consolidated Data'!A76,January!$AP$24:$AP$42)</f>
        <v>3</v>
      </c>
      <c r="D76" s="130">
        <f>SUMIF(January!$A$24:$A$42,'Consolidated Data'!A76,January!$AQ$24:$AQ$42)</f>
        <v>5</v>
      </c>
      <c r="E76" s="130">
        <f>SUMIF(February!$A$24:$A$69,'Consolidated Data'!A76,February!$AM$24:$AM$69)</f>
        <v>0</v>
      </c>
      <c r="F76" s="130">
        <f>SUMIF(February!$A$24:$A$69,'Consolidated Data'!A76,February!$AN$24:$AN$69)</f>
        <v>1</v>
      </c>
      <c r="G76" s="130">
        <f>SUMIF(February!$A$24:$A$69,'Consolidated Data'!A76,February!$AO$24:$AO$69)</f>
        <v>11.5</v>
      </c>
      <c r="H76" s="130">
        <f>SUMIF(March!$A$24:$A$78,'Consolidated Data'!A76,March!$AP$24:$AP$78)</f>
        <v>0</v>
      </c>
      <c r="I76" s="130">
        <f>SUMIF(March!$A$24:$A$78,'Consolidated Data'!A76,March!$AQ$24:$AQ$78)</f>
        <v>1</v>
      </c>
      <c r="J76" s="130">
        <f>SUMIF(March!$A$24:$A$78,'Consolidated Data'!A76,March!$AR$24:$AR$78)</f>
        <v>13</v>
      </c>
      <c r="K76" s="130">
        <f>SUMIF(April!$A$24:$A$150,'Consolidated Data'!A76,April!$AS$24:$AS$150)</f>
        <v>0</v>
      </c>
      <c r="L76" s="130">
        <f>SUMIF(April!$A$24:$A$150,'Consolidated Data'!A76,April!$AT$24:$AT$150)</f>
        <v>4</v>
      </c>
      <c r="M76" s="130">
        <f>SUMIF(April!$A$24:$A$150,'Consolidated Data'!A76,April!$AU$24:$AU$150)</f>
        <v>0</v>
      </c>
      <c r="N76" s="130">
        <f>SUMIF(May!$A$25:$A$149,'Consolidated Data'!A76,May!$AS$25:$AS$149)</f>
        <v>0</v>
      </c>
      <c r="O76" s="130">
        <f>SUMIF(May!$A$25:$A$149,'Consolidated Data'!A76,May!$AT$25:$AT$149)</f>
        <v>1</v>
      </c>
      <c r="P76" s="130">
        <f>SUMIF(May!$A$25:$A$149,'Consolidated Data'!A76,May!$AU$25:$AU$149)</f>
        <v>7.5</v>
      </c>
      <c r="Q76" s="130">
        <f>SUMIF(June!$A$24:$A$142,'Consolidated Data'!A76,June!$AS$24:$AS$142)</f>
        <v>0</v>
      </c>
      <c r="R76" s="130">
        <f>SUMIF(June!$A$24:$A$142,'Consolidated Data'!A76,June!$AT$24:$AT$142)</f>
        <v>4</v>
      </c>
      <c r="S76" s="130">
        <f>SUMIF(June!$A$24:$A$142,'Consolidated Data'!A76,June!$AU$24:$AU$142)</f>
        <v>3</v>
      </c>
      <c r="T76" s="130">
        <f>SUMIF(July!$A$24:$A$139,'Consolidated Data'!A76,July!$AS$24:$AS$139)</f>
        <v>0</v>
      </c>
      <c r="U76" s="130">
        <f>SUMIF(July!$A$24:$A$139,'Consolidated Data'!A76,July!$AT$24:$AT$139)</f>
        <v>0</v>
      </c>
      <c r="V76" s="130">
        <f>SUMIF(July!$A$24:$A$139,'Consolidated Data'!A76,July!$AU$24:$AU$139)</f>
        <v>12.5</v>
      </c>
      <c r="W76" s="130">
        <f>SUMIF(August!$A$24:$A$136,'Consolidated Data'!A76,August!$AS$24:$AS$136)</f>
        <v>0</v>
      </c>
      <c r="X76" s="130">
        <f>SUMIF(August!$A$24:$A$136,'Consolidated Data'!A76,August!$AT$24:$AT$136)</f>
        <v>3</v>
      </c>
      <c r="Y76" s="130">
        <f>SUMIF(August!$A$24:$A$136,'Consolidated Data'!A76,August!$AU$24:$AU$136)</f>
        <v>0</v>
      </c>
      <c r="Z76" s="130">
        <f>SUMIF(September!$A$24:$A$129,'Consolidated Data'!A76,September!$AR$24:$AR$129)</f>
        <v>0</v>
      </c>
      <c r="AA76" s="130">
        <f>SUMIF(September!$A$24:$A$129,'Consolidated Data'!A76,September!$AS$24:$AS$129)</f>
        <v>0</v>
      </c>
      <c r="AB76" s="130">
        <f>SUMIF(September!$A$24:$A$129,'Consolidated Data'!A76,September!$AT$24:$AT$129)</f>
        <v>0</v>
      </c>
      <c r="AC76" s="130">
        <f>SUMIF(October!$A$24:$A$127,'Consolidated Data'!A76,October!$AS$24:$AS$127)</f>
        <v>0</v>
      </c>
      <c r="AD76" s="130">
        <f>SUMIF(October!$A$24:$A$127,'Consolidated Data'!A76,October!$AT$24:$AT$127)</f>
        <v>0</v>
      </c>
      <c r="AE76" s="130">
        <f>SUMIF(October!$A$24:$A$127,'Consolidated Data'!A76,October!$AU$24:$AU$127)</f>
        <v>0</v>
      </c>
      <c r="AF76" s="130">
        <f>SUMIF(November!$A$24:$A$124,'Consolidated Data'!A76,November!$AS$24:$AS$124)</f>
        <v>0</v>
      </c>
      <c r="AG76" s="130">
        <f>SUMIF(November!$A$24:$A$124,'Consolidated Data'!A76,November!$AT$24:$AT$124)</f>
        <v>0</v>
      </c>
      <c r="AH76" s="130">
        <f>SUMIF(November!$A$24:$A$124,'Consolidated Data'!A76,November!$AU$24:$AU$124)</f>
        <v>0</v>
      </c>
      <c r="AI76" s="130">
        <f>SUMIF(December!$A$24:$A$124,'Consolidated Data'!A76,December!$AS$24:$AS$124)</f>
        <v>0</v>
      </c>
      <c r="AJ76" s="130">
        <f>SUMIF(December!$A$24:$A$124,'Consolidated Data'!A76,December!$AT$24:$AT$124)</f>
        <v>0</v>
      </c>
      <c r="AK76" s="130">
        <f>SUMIF(December!$A$24:$A$124,'Consolidated Data'!A76,December!$AU$24:$AU$124)</f>
        <v>0</v>
      </c>
      <c r="AL76" s="129">
        <f t="shared" si="2"/>
        <v>17</v>
      </c>
      <c r="AM76">
        <f t="shared" si="3"/>
        <v>52.5</v>
      </c>
    </row>
    <row r="77" spans="1:39" ht="16" x14ac:dyDescent="0.2">
      <c r="A77" s="122" t="str">
        <f>'Validation List'!A76</f>
        <v>Abe Nevin</v>
      </c>
      <c r="B77" s="130">
        <f>SUMIF(January!$A$24:$A$42,'Consolidated Data'!A77,January!$AO$24:$AO$42)</f>
        <v>0</v>
      </c>
      <c r="C77" s="130">
        <f>SUMIF(January!$A$24:$A$42,'Consolidated Data'!A77,January!$AP$24:$AP$42)</f>
        <v>0</v>
      </c>
      <c r="D77" s="130">
        <f>SUMIF(January!$A$24:$A$42,'Consolidated Data'!A77,January!$AQ$24:$AQ$42)</f>
        <v>0</v>
      </c>
      <c r="E77" s="130">
        <f>SUMIF(February!$A$24:$A$69,'Consolidated Data'!A77,February!$AM$24:$AM$69)</f>
        <v>0</v>
      </c>
      <c r="F77" s="130">
        <f>SUMIF(February!$A$24:$A$69,'Consolidated Data'!A77,February!$AN$24:$AN$69)</f>
        <v>0</v>
      </c>
      <c r="G77" s="130">
        <f>SUMIF(February!$A$24:$A$69,'Consolidated Data'!A77,February!$AO$24:$AO$69)</f>
        <v>0</v>
      </c>
      <c r="H77" s="130">
        <f>SUMIF(March!$A$24:$A$78,'Consolidated Data'!A77,March!$AP$24:$AP$78)</f>
        <v>0</v>
      </c>
      <c r="I77" s="130">
        <f>SUMIF(March!$A$24:$A$78,'Consolidated Data'!A77,March!$AQ$24:$AQ$78)</f>
        <v>0</v>
      </c>
      <c r="J77" s="130">
        <f>SUMIF(March!$A$24:$A$78,'Consolidated Data'!A77,March!$AR$24:$AR$78)</f>
        <v>0</v>
      </c>
      <c r="K77" s="130">
        <f>SUMIF(April!$A$24:$A$150,'Consolidated Data'!A77,April!$AS$24:$AS$150)</f>
        <v>0</v>
      </c>
      <c r="L77" s="130">
        <f>SUMIF(April!$A$24:$A$150,'Consolidated Data'!A77,April!$AT$24:$AT$150)</f>
        <v>0</v>
      </c>
      <c r="M77" s="130">
        <f>SUMIF(April!$A$24:$A$150,'Consolidated Data'!A77,April!$AU$24:$AU$150)</f>
        <v>0</v>
      </c>
      <c r="N77" s="130">
        <f>SUMIF(May!$A$25:$A$149,'Consolidated Data'!A77,May!$AS$25:$AS$149)</f>
        <v>1</v>
      </c>
      <c r="O77" s="130">
        <f>SUMIF(May!$A$25:$A$149,'Consolidated Data'!A77,May!$AT$25:$AT$149)</f>
        <v>1</v>
      </c>
      <c r="P77" s="130">
        <f>SUMIF(May!$A$25:$A$149,'Consolidated Data'!A77,May!$AU$25:$AU$149)</f>
        <v>0</v>
      </c>
      <c r="Q77" s="130">
        <f>SUMIF(June!$A$24:$A$142,'Consolidated Data'!A77,June!$AS$24:$AS$142)</f>
        <v>4</v>
      </c>
      <c r="R77" s="130">
        <f>SUMIF(June!$A$24:$A$142,'Consolidated Data'!A77,June!$AT$24:$AT$142)</f>
        <v>1</v>
      </c>
      <c r="S77" s="130">
        <f>SUMIF(June!$A$24:$A$142,'Consolidated Data'!A77,June!$AU$24:$AU$142)</f>
        <v>0</v>
      </c>
      <c r="T77" s="130">
        <f>SUMIF(July!$A$24:$A$139,'Consolidated Data'!A77,July!$AS$24:$AS$139)</f>
        <v>0</v>
      </c>
      <c r="U77" s="130">
        <f>SUMIF(July!$A$24:$A$139,'Consolidated Data'!A77,July!$AT$24:$AT$139)</f>
        <v>1</v>
      </c>
      <c r="V77" s="130">
        <f>SUMIF(July!$A$24:$A$139,'Consolidated Data'!A77,July!$AU$24:$AU$139)</f>
        <v>1</v>
      </c>
      <c r="W77" s="130">
        <f>SUMIF(August!$A$24:$A$136,'Consolidated Data'!A77,August!$AS$24:$AS$136)</f>
        <v>0</v>
      </c>
      <c r="X77" s="130">
        <f>SUMIF(August!$A$24:$A$136,'Consolidated Data'!A77,August!$AT$24:$AT$136)</f>
        <v>0</v>
      </c>
      <c r="Y77" s="130">
        <f>SUMIF(August!$A$24:$A$136,'Consolidated Data'!A77,August!$AU$24:$AU$136)</f>
        <v>0</v>
      </c>
      <c r="Z77" s="130">
        <f>SUMIF(September!$A$24:$A$129,'Consolidated Data'!A77,September!$AR$24:$AR$129)</f>
        <v>0</v>
      </c>
      <c r="AA77" s="130">
        <f>SUMIF(September!$A$24:$A$129,'Consolidated Data'!A77,September!$AS$24:$AS$129)</f>
        <v>0</v>
      </c>
      <c r="AB77" s="130">
        <f>SUMIF(September!$A$24:$A$129,'Consolidated Data'!A77,September!$AT$24:$AT$129)</f>
        <v>0</v>
      </c>
      <c r="AC77" s="130">
        <f>SUMIF(October!$A$24:$A$127,'Consolidated Data'!A77,October!$AS$24:$AS$127)</f>
        <v>0</v>
      </c>
      <c r="AD77" s="130">
        <f>SUMIF(October!$A$24:$A$127,'Consolidated Data'!A77,October!$AT$24:$AT$127)</f>
        <v>0</v>
      </c>
      <c r="AE77" s="130">
        <f>SUMIF(October!$A$24:$A$127,'Consolidated Data'!A77,October!$AU$24:$AU$127)</f>
        <v>0</v>
      </c>
      <c r="AF77" s="130">
        <f>SUMIF(November!$A$24:$A$124,'Consolidated Data'!A77,November!$AS$24:$AS$124)</f>
        <v>0</v>
      </c>
      <c r="AG77" s="130">
        <f>SUMIF(November!$A$24:$A$124,'Consolidated Data'!A77,November!$AT$24:$AT$124)</f>
        <v>0</v>
      </c>
      <c r="AH77" s="130">
        <f>SUMIF(November!$A$24:$A$124,'Consolidated Data'!A77,November!$AU$24:$AU$124)</f>
        <v>0</v>
      </c>
      <c r="AI77" s="130">
        <f>SUMIF(December!$A$24:$A$124,'Consolidated Data'!A77,December!$AS$24:$AS$124)</f>
        <v>0</v>
      </c>
      <c r="AJ77" s="130">
        <f>SUMIF(December!$A$24:$A$124,'Consolidated Data'!A77,December!$AT$24:$AT$124)</f>
        <v>0</v>
      </c>
      <c r="AK77" s="130">
        <f>SUMIF(December!$A$24:$A$124,'Consolidated Data'!A77,December!$AU$24:$AU$124)</f>
        <v>0</v>
      </c>
      <c r="AL77" s="129">
        <f t="shared" si="2"/>
        <v>8</v>
      </c>
      <c r="AM77">
        <f t="shared" si="3"/>
        <v>1</v>
      </c>
    </row>
    <row r="78" spans="1:39" ht="16" x14ac:dyDescent="0.2">
      <c r="A78" s="122" t="str">
        <f>'Validation List'!A77</f>
        <v>Andy Myoung Jin Cha</v>
      </c>
      <c r="B78" s="130">
        <f>SUMIF(January!$A$24:$A$42,'Consolidated Data'!A78,January!$AO$24:$AO$42)</f>
        <v>0</v>
      </c>
      <c r="C78" s="130">
        <f>SUMIF(January!$A$24:$A$42,'Consolidated Data'!A78,January!$AP$24:$AP$42)</f>
        <v>0</v>
      </c>
      <c r="D78" s="130">
        <f>SUMIF(January!$A$24:$A$42,'Consolidated Data'!A78,January!$AQ$24:$AQ$42)</f>
        <v>0</v>
      </c>
      <c r="E78" s="130">
        <f>SUMIF(February!$A$24:$A$69,'Consolidated Data'!A78,February!$AM$24:$AM$69)</f>
        <v>0</v>
      </c>
      <c r="F78" s="130">
        <f>SUMIF(February!$A$24:$A$69,'Consolidated Data'!A78,February!$AN$24:$AN$69)</f>
        <v>0</v>
      </c>
      <c r="G78" s="130">
        <f>SUMIF(February!$A$24:$A$69,'Consolidated Data'!A78,February!$AO$24:$AO$69)</f>
        <v>0</v>
      </c>
      <c r="H78" s="130">
        <f>SUMIF(March!$A$24:$A$78,'Consolidated Data'!A78,March!$AP$24:$AP$78)</f>
        <v>0</v>
      </c>
      <c r="I78" s="130">
        <f>SUMIF(March!$A$24:$A$78,'Consolidated Data'!A78,March!$AQ$24:$AQ$78)</f>
        <v>0</v>
      </c>
      <c r="J78" s="130">
        <f>SUMIF(March!$A$24:$A$78,'Consolidated Data'!A78,March!$AR$24:$AR$78)</f>
        <v>0</v>
      </c>
      <c r="K78" s="130">
        <f>SUMIF(April!$A$24:$A$150,'Consolidated Data'!A78,April!$AS$24:$AS$150)</f>
        <v>4</v>
      </c>
      <c r="L78" s="130">
        <f>SUMIF(April!$A$24:$A$150,'Consolidated Data'!A78,April!$AT$24:$AT$150)</f>
        <v>11</v>
      </c>
      <c r="M78" s="130">
        <f>SUMIF(April!$A$24:$A$150,'Consolidated Data'!A78,April!$AU$24:$AU$150)</f>
        <v>0</v>
      </c>
      <c r="N78" s="130">
        <f>SUMIF(May!$A$25:$A$149,'Consolidated Data'!A78,May!$AS$25:$AS$149)</f>
        <v>0</v>
      </c>
      <c r="O78" s="130">
        <f>SUMIF(May!$A$25:$A$149,'Consolidated Data'!A78,May!$AT$25:$AT$149)</f>
        <v>1</v>
      </c>
      <c r="P78" s="130">
        <f>SUMIF(May!$A$25:$A$149,'Consolidated Data'!A78,May!$AU$25:$AU$149)</f>
        <v>0</v>
      </c>
      <c r="Q78" s="130">
        <f>SUMIF(June!$A$24:$A$142,'Consolidated Data'!A78,June!$AS$24:$AS$142)</f>
        <v>0</v>
      </c>
      <c r="R78" s="130">
        <f>SUMIF(June!$A$24:$A$142,'Consolidated Data'!A78,June!$AT$24:$AT$142)</f>
        <v>0</v>
      </c>
      <c r="S78" s="130">
        <f>SUMIF(June!$A$24:$A$142,'Consolidated Data'!A78,June!$AU$24:$AU$142)</f>
        <v>0</v>
      </c>
      <c r="T78" s="130">
        <f>SUMIF(July!$A$24:$A$139,'Consolidated Data'!A78,July!$AS$24:$AS$139)</f>
        <v>0</v>
      </c>
      <c r="U78" s="130">
        <f>SUMIF(July!$A$24:$A$139,'Consolidated Data'!A78,July!$AT$24:$AT$139)</f>
        <v>0</v>
      </c>
      <c r="V78" s="130">
        <f>SUMIF(July!$A$24:$A$139,'Consolidated Data'!A78,July!$AU$24:$AU$139)</f>
        <v>0</v>
      </c>
      <c r="W78" s="130">
        <f>SUMIF(August!$A$24:$A$136,'Consolidated Data'!A78,August!$AS$24:$AS$136)</f>
        <v>0</v>
      </c>
      <c r="X78" s="130">
        <f>SUMIF(August!$A$24:$A$136,'Consolidated Data'!A78,August!$AT$24:$AT$136)</f>
        <v>0</v>
      </c>
      <c r="Y78" s="130">
        <f>SUMIF(August!$A$24:$A$136,'Consolidated Data'!A78,August!$AU$24:$AU$136)</f>
        <v>0</v>
      </c>
      <c r="Z78" s="130">
        <f>SUMIF(September!$A$24:$A$129,'Consolidated Data'!A78,September!$AR$24:$AR$129)</f>
        <v>0</v>
      </c>
      <c r="AA78" s="130">
        <f>SUMIF(September!$A$24:$A$129,'Consolidated Data'!A78,September!$AS$24:$AS$129)</f>
        <v>0</v>
      </c>
      <c r="AB78" s="130">
        <f>SUMIF(September!$A$24:$A$129,'Consolidated Data'!A78,September!$AT$24:$AT$129)</f>
        <v>0</v>
      </c>
      <c r="AC78" s="130">
        <f>SUMIF(October!$A$24:$A$127,'Consolidated Data'!A78,October!$AS$24:$AS$127)</f>
        <v>0</v>
      </c>
      <c r="AD78" s="130">
        <f>SUMIF(October!$A$24:$A$127,'Consolidated Data'!A78,October!$AT$24:$AT$127)</f>
        <v>0</v>
      </c>
      <c r="AE78" s="130">
        <f>SUMIF(October!$A$24:$A$127,'Consolidated Data'!A78,October!$AU$24:$AU$127)</f>
        <v>0</v>
      </c>
      <c r="AF78" s="130">
        <f>SUMIF(November!$A$24:$A$124,'Consolidated Data'!A78,November!$AS$24:$AS$124)</f>
        <v>0</v>
      </c>
      <c r="AG78" s="130">
        <f>SUMIF(November!$A$24:$A$124,'Consolidated Data'!A78,November!$AT$24:$AT$124)</f>
        <v>0</v>
      </c>
      <c r="AH78" s="130">
        <f>SUMIF(November!$A$24:$A$124,'Consolidated Data'!A78,November!$AU$24:$AU$124)</f>
        <v>0</v>
      </c>
      <c r="AI78" s="130">
        <f>SUMIF(December!$A$24:$A$124,'Consolidated Data'!A78,December!$AS$24:$AS$124)</f>
        <v>0</v>
      </c>
      <c r="AJ78" s="130">
        <f>SUMIF(December!$A$24:$A$124,'Consolidated Data'!A78,December!$AT$24:$AT$124)</f>
        <v>0</v>
      </c>
      <c r="AK78" s="130">
        <f>SUMIF(December!$A$24:$A$124,'Consolidated Data'!A78,December!$AU$24:$AU$124)</f>
        <v>0</v>
      </c>
      <c r="AL78" s="129">
        <f t="shared" si="2"/>
        <v>16</v>
      </c>
      <c r="AM78">
        <f t="shared" si="3"/>
        <v>0</v>
      </c>
    </row>
    <row r="79" spans="1:39" ht="16" x14ac:dyDescent="0.2">
      <c r="A79" s="122" t="str">
        <f>'Validation List'!A78</f>
        <v>Benjamin Young</v>
      </c>
      <c r="B79" s="130">
        <f>SUMIF(January!$A$24:$A$42,'Consolidated Data'!A79,January!$AO$24:$AO$42)</f>
        <v>0</v>
      </c>
      <c r="C79" s="130">
        <f>SUMIF(January!$A$24:$A$42,'Consolidated Data'!A79,January!$AP$24:$AP$42)</f>
        <v>0</v>
      </c>
      <c r="D79" s="130">
        <f>SUMIF(January!$A$24:$A$42,'Consolidated Data'!A79,January!$AQ$24:$AQ$42)</f>
        <v>0</v>
      </c>
      <c r="E79" s="130">
        <f>SUMIF(February!$A$24:$A$69,'Consolidated Data'!A79,February!$AM$24:$AM$69)</f>
        <v>0</v>
      </c>
      <c r="F79" s="130">
        <f>SUMIF(February!$A$24:$A$69,'Consolidated Data'!A79,February!$AN$24:$AN$69)</f>
        <v>0</v>
      </c>
      <c r="G79" s="130">
        <f>SUMIF(February!$A$24:$A$69,'Consolidated Data'!A79,February!$AO$24:$AO$69)</f>
        <v>0</v>
      </c>
      <c r="H79" s="130">
        <f>SUMIF(March!$A$24:$A$78,'Consolidated Data'!A79,March!$AP$24:$AP$78)</f>
        <v>0</v>
      </c>
      <c r="I79" s="130">
        <f>SUMIF(March!$A$24:$A$78,'Consolidated Data'!A79,March!$AQ$24:$AQ$78)</f>
        <v>0</v>
      </c>
      <c r="J79" s="130">
        <f>SUMIF(March!$A$24:$A$78,'Consolidated Data'!A79,March!$AR$24:$AR$78)</f>
        <v>0</v>
      </c>
      <c r="K79" s="130">
        <f>SUMIF(April!$A$24:$A$150,'Consolidated Data'!A79,April!$AS$24:$AS$150)</f>
        <v>0</v>
      </c>
      <c r="L79" s="130">
        <f>SUMIF(April!$A$24:$A$150,'Consolidated Data'!A79,April!$AT$24:$AT$150)</f>
        <v>0</v>
      </c>
      <c r="M79" s="130">
        <f>SUMIF(April!$A$24:$A$150,'Consolidated Data'!A79,April!$AU$24:$AU$150)</f>
        <v>0</v>
      </c>
      <c r="N79" s="130">
        <f>SUMIF(May!$A$25:$A$149,'Consolidated Data'!A79,May!$AS$25:$AS$149)</f>
        <v>0</v>
      </c>
      <c r="O79" s="130">
        <f>SUMIF(May!$A$25:$A$149,'Consolidated Data'!A79,May!$AT$25:$AT$149)</f>
        <v>0</v>
      </c>
      <c r="P79" s="130">
        <f>SUMIF(May!$A$25:$A$149,'Consolidated Data'!A79,May!$AU$25:$AU$149)</f>
        <v>0</v>
      </c>
      <c r="Q79" s="130">
        <f>SUMIF(June!$A$24:$A$142,'Consolidated Data'!A79,June!$AS$24:$AS$142)</f>
        <v>0</v>
      </c>
      <c r="R79" s="130">
        <f>SUMIF(June!$A$24:$A$142,'Consolidated Data'!A79,June!$AT$24:$AT$142)</f>
        <v>0</v>
      </c>
      <c r="S79" s="130">
        <f>SUMIF(June!$A$24:$A$142,'Consolidated Data'!A79,June!$AU$24:$AU$142)</f>
        <v>0</v>
      </c>
      <c r="T79" s="130">
        <f>SUMIF(July!$A$24:$A$139,'Consolidated Data'!A79,July!$AS$24:$AS$139)</f>
        <v>0</v>
      </c>
      <c r="U79" s="130">
        <f>SUMIF(July!$A$24:$A$139,'Consolidated Data'!A79,July!$AT$24:$AT$139)</f>
        <v>0</v>
      </c>
      <c r="V79" s="130">
        <f>SUMIF(July!$A$24:$A$139,'Consolidated Data'!A79,July!$AU$24:$AU$139)</f>
        <v>0</v>
      </c>
      <c r="W79" s="130">
        <f>SUMIF(August!$A$24:$A$136,'Consolidated Data'!A79,August!$AS$24:$AS$136)</f>
        <v>0</v>
      </c>
      <c r="X79" s="130">
        <f>SUMIF(August!$A$24:$A$136,'Consolidated Data'!A79,August!$AT$24:$AT$136)</f>
        <v>0</v>
      </c>
      <c r="Y79" s="130">
        <f>SUMIF(August!$A$24:$A$136,'Consolidated Data'!A79,August!$AU$24:$AU$136)</f>
        <v>0</v>
      </c>
      <c r="Z79" s="130">
        <f>SUMIF(September!$A$24:$A$129,'Consolidated Data'!A79,September!$AR$24:$AR$129)</f>
        <v>0</v>
      </c>
      <c r="AA79" s="130">
        <f>SUMIF(September!$A$24:$A$129,'Consolidated Data'!A79,September!$AS$24:$AS$129)</f>
        <v>0</v>
      </c>
      <c r="AB79" s="130">
        <f>SUMIF(September!$A$24:$A$129,'Consolidated Data'!A79,September!$AT$24:$AT$129)</f>
        <v>0</v>
      </c>
      <c r="AC79" s="130">
        <f>SUMIF(October!$A$24:$A$127,'Consolidated Data'!A79,October!$AS$24:$AS$127)</f>
        <v>0</v>
      </c>
      <c r="AD79" s="130">
        <f>SUMIF(October!$A$24:$A$127,'Consolidated Data'!A79,October!$AT$24:$AT$127)</f>
        <v>0</v>
      </c>
      <c r="AE79" s="130">
        <f>SUMIF(October!$A$24:$A$127,'Consolidated Data'!A79,October!$AU$24:$AU$127)</f>
        <v>0</v>
      </c>
      <c r="AF79" s="130">
        <f>SUMIF(November!$A$24:$A$124,'Consolidated Data'!A79,November!$AS$24:$AS$124)</f>
        <v>0</v>
      </c>
      <c r="AG79" s="130">
        <f>SUMIF(November!$A$24:$A$124,'Consolidated Data'!A79,November!$AT$24:$AT$124)</f>
        <v>0</v>
      </c>
      <c r="AH79" s="130">
        <f>SUMIF(November!$A$24:$A$124,'Consolidated Data'!A79,November!$AU$24:$AU$124)</f>
        <v>0</v>
      </c>
      <c r="AI79" s="130">
        <f>SUMIF(December!$A$24:$A$124,'Consolidated Data'!A79,December!$AS$24:$AS$124)</f>
        <v>0</v>
      </c>
      <c r="AJ79" s="130">
        <f>SUMIF(December!$A$24:$A$124,'Consolidated Data'!A79,December!$AT$24:$AT$124)</f>
        <v>0</v>
      </c>
      <c r="AK79" s="130">
        <f>SUMIF(December!$A$24:$A$124,'Consolidated Data'!A79,December!$AU$24:$AU$124)</f>
        <v>0</v>
      </c>
      <c r="AL79" s="129">
        <f t="shared" si="2"/>
        <v>0</v>
      </c>
      <c r="AM79">
        <f t="shared" si="3"/>
        <v>0</v>
      </c>
    </row>
    <row r="80" spans="1:39" ht="16" x14ac:dyDescent="0.2">
      <c r="A80" s="122" t="str">
        <f>'Validation List'!A79</f>
        <v>Brenda Kornblau</v>
      </c>
      <c r="B80" s="130">
        <f>SUMIF(January!$A$24:$A$42,'Consolidated Data'!A80,January!$AO$24:$AO$42)</f>
        <v>0</v>
      </c>
      <c r="C80" s="130">
        <f>SUMIF(January!$A$24:$A$42,'Consolidated Data'!A80,January!$AP$24:$AP$42)</f>
        <v>0</v>
      </c>
      <c r="D80" s="130">
        <f>SUMIF(January!$A$24:$A$42,'Consolidated Data'!A80,January!$AQ$24:$AQ$42)</f>
        <v>0</v>
      </c>
      <c r="E80" s="130">
        <f>SUMIF(February!$A$24:$A$69,'Consolidated Data'!A80,February!$AM$24:$AM$69)</f>
        <v>0</v>
      </c>
      <c r="F80" s="130">
        <f>SUMIF(February!$A$24:$A$69,'Consolidated Data'!A80,February!$AN$24:$AN$69)</f>
        <v>0</v>
      </c>
      <c r="G80" s="130">
        <f>SUMIF(February!$A$24:$A$69,'Consolidated Data'!A80,February!$AO$24:$AO$69)</f>
        <v>0</v>
      </c>
      <c r="H80" s="130">
        <f>SUMIF(March!$A$24:$A$78,'Consolidated Data'!A80,March!$AP$24:$AP$78)</f>
        <v>0</v>
      </c>
      <c r="I80" s="130">
        <f>SUMIF(March!$A$24:$A$78,'Consolidated Data'!A80,March!$AQ$24:$AQ$78)</f>
        <v>0</v>
      </c>
      <c r="J80" s="130">
        <f>SUMIF(March!$A$24:$A$78,'Consolidated Data'!A80,March!$AR$24:$AR$78)</f>
        <v>0</v>
      </c>
      <c r="K80" s="130">
        <f>SUMIF(April!$A$24:$A$150,'Consolidated Data'!A80,April!$AS$24:$AS$150)</f>
        <v>0</v>
      </c>
      <c r="L80" s="130">
        <f>SUMIF(April!$A$24:$A$150,'Consolidated Data'!A80,April!$AT$24:$AT$150)</f>
        <v>0</v>
      </c>
      <c r="M80" s="130">
        <f>SUMIF(April!$A$24:$A$150,'Consolidated Data'!A80,April!$AU$24:$AU$150)</f>
        <v>0</v>
      </c>
      <c r="N80" s="130">
        <f>SUMIF(May!$A$25:$A$149,'Consolidated Data'!A80,May!$AS$25:$AS$149)</f>
        <v>0</v>
      </c>
      <c r="O80" s="130">
        <f>SUMIF(May!$A$25:$A$149,'Consolidated Data'!A80,May!$AT$25:$AT$149)</f>
        <v>0</v>
      </c>
      <c r="P80" s="130">
        <f>SUMIF(May!$A$25:$A$149,'Consolidated Data'!A80,May!$AU$25:$AU$149)</f>
        <v>0</v>
      </c>
      <c r="Q80" s="130">
        <f>SUMIF(June!$A$24:$A$142,'Consolidated Data'!A80,June!$AS$24:$AS$142)</f>
        <v>0</v>
      </c>
      <c r="R80" s="130">
        <f>SUMIF(June!$A$24:$A$142,'Consolidated Data'!A80,June!$AT$24:$AT$142)</f>
        <v>0</v>
      </c>
      <c r="S80" s="130">
        <f>SUMIF(June!$A$24:$A$142,'Consolidated Data'!A80,June!$AU$24:$AU$142)</f>
        <v>0</v>
      </c>
      <c r="T80" s="130">
        <f>SUMIF(July!$A$24:$A$139,'Consolidated Data'!A80,July!$AS$24:$AS$139)</f>
        <v>0</v>
      </c>
      <c r="U80" s="130">
        <f>SUMIF(July!$A$24:$A$139,'Consolidated Data'!A80,July!$AT$24:$AT$139)</f>
        <v>0</v>
      </c>
      <c r="V80" s="130">
        <f>SUMIF(July!$A$24:$A$139,'Consolidated Data'!A80,July!$AU$24:$AU$139)</f>
        <v>0</v>
      </c>
      <c r="W80" s="130">
        <f>SUMIF(August!$A$24:$A$136,'Consolidated Data'!A80,August!$AS$24:$AS$136)</f>
        <v>0</v>
      </c>
      <c r="X80" s="130">
        <f>SUMIF(August!$A$24:$A$136,'Consolidated Data'!A80,August!$AT$24:$AT$136)</f>
        <v>0</v>
      </c>
      <c r="Y80" s="130">
        <f>SUMIF(August!$A$24:$A$136,'Consolidated Data'!A80,August!$AU$24:$AU$136)</f>
        <v>0</v>
      </c>
      <c r="Z80" s="130">
        <f>SUMIF(September!$A$24:$A$129,'Consolidated Data'!A80,September!$AR$24:$AR$129)</f>
        <v>0</v>
      </c>
      <c r="AA80" s="130">
        <f>SUMIF(September!$A$24:$A$129,'Consolidated Data'!A80,September!$AS$24:$AS$129)</f>
        <v>0</v>
      </c>
      <c r="AB80" s="130">
        <f>SUMIF(September!$A$24:$A$129,'Consolidated Data'!A80,September!$AT$24:$AT$129)</f>
        <v>0</v>
      </c>
      <c r="AC80" s="130">
        <f>SUMIF(October!$A$24:$A$127,'Consolidated Data'!A80,October!$AS$24:$AS$127)</f>
        <v>0</v>
      </c>
      <c r="AD80" s="130">
        <f>SUMIF(October!$A$24:$A$127,'Consolidated Data'!A80,October!$AT$24:$AT$127)</f>
        <v>0</v>
      </c>
      <c r="AE80" s="130">
        <f>SUMIF(October!$A$24:$A$127,'Consolidated Data'!A80,October!$AU$24:$AU$127)</f>
        <v>0</v>
      </c>
      <c r="AF80" s="130">
        <f>SUMIF(November!$A$24:$A$124,'Consolidated Data'!A80,November!$AS$24:$AS$124)</f>
        <v>0</v>
      </c>
      <c r="AG80" s="130">
        <f>SUMIF(November!$A$24:$A$124,'Consolidated Data'!A80,November!$AT$24:$AT$124)</f>
        <v>0</v>
      </c>
      <c r="AH80" s="130">
        <f>SUMIF(November!$A$24:$A$124,'Consolidated Data'!A80,November!$AU$24:$AU$124)</f>
        <v>0</v>
      </c>
      <c r="AI80" s="130">
        <f>SUMIF(December!$A$24:$A$124,'Consolidated Data'!A80,December!$AS$24:$AS$124)</f>
        <v>0</v>
      </c>
      <c r="AJ80" s="130">
        <f>SUMIF(December!$A$24:$A$124,'Consolidated Data'!A80,December!$AT$24:$AT$124)</f>
        <v>0</v>
      </c>
      <c r="AK80" s="130">
        <f>SUMIF(December!$A$24:$A$124,'Consolidated Data'!A80,December!$AU$24:$AU$124)</f>
        <v>0</v>
      </c>
      <c r="AL80" s="129">
        <f t="shared" si="2"/>
        <v>0</v>
      </c>
      <c r="AM80">
        <f t="shared" si="3"/>
        <v>0</v>
      </c>
    </row>
    <row r="81" spans="1:39" ht="16" x14ac:dyDescent="0.2">
      <c r="A81" s="122" t="str">
        <f>'Validation List'!A80</f>
        <v>Daanish Hazarika</v>
      </c>
      <c r="B81" s="130">
        <f>SUMIF(January!$A$24:$A$42,'Consolidated Data'!A81,January!$AO$24:$AO$42)</f>
        <v>0</v>
      </c>
      <c r="C81" s="130">
        <f>SUMIF(January!$A$24:$A$42,'Consolidated Data'!A81,January!$AP$24:$AP$42)</f>
        <v>0</v>
      </c>
      <c r="D81" s="130">
        <f>SUMIF(January!$A$24:$A$42,'Consolidated Data'!A81,January!$AQ$24:$AQ$42)</f>
        <v>0</v>
      </c>
      <c r="E81" s="130">
        <f>SUMIF(February!$A$24:$A$69,'Consolidated Data'!A81,February!$AM$24:$AM$69)</f>
        <v>0</v>
      </c>
      <c r="F81" s="130">
        <f>SUMIF(February!$A$24:$A$69,'Consolidated Data'!A81,February!$AN$24:$AN$69)</f>
        <v>0</v>
      </c>
      <c r="G81" s="130">
        <f>SUMIF(February!$A$24:$A$69,'Consolidated Data'!A81,February!$AO$24:$AO$69)</f>
        <v>0</v>
      </c>
      <c r="H81" s="130">
        <f>SUMIF(March!$A$24:$A$78,'Consolidated Data'!A81,March!$AP$24:$AP$78)</f>
        <v>0</v>
      </c>
      <c r="I81" s="130">
        <f>SUMIF(March!$A$24:$A$78,'Consolidated Data'!A81,March!$AQ$24:$AQ$78)</f>
        <v>0</v>
      </c>
      <c r="J81" s="130">
        <f>SUMIF(March!$A$24:$A$78,'Consolidated Data'!A81,March!$AR$24:$AR$78)</f>
        <v>0</v>
      </c>
      <c r="K81" s="130">
        <f>SUMIF(April!$A$24:$A$150,'Consolidated Data'!A81,April!$AS$24:$AS$150)</f>
        <v>0</v>
      </c>
      <c r="L81" s="130">
        <f>SUMIF(April!$A$24:$A$150,'Consolidated Data'!A81,April!$AT$24:$AT$150)</f>
        <v>0</v>
      </c>
      <c r="M81" s="130">
        <f>SUMIF(April!$A$24:$A$150,'Consolidated Data'!A81,April!$AU$24:$AU$150)</f>
        <v>0</v>
      </c>
      <c r="N81" s="130">
        <f>SUMIF(May!$A$25:$A$149,'Consolidated Data'!A81,May!$AS$25:$AS$149)</f>
        <v>1</v>
      </c>
      <c r="O81" s="130">
        <f>SUMIF(May!$A$25:$A$149,'Consolidated Data'!A81,May!$AT$25:$AT$149)</f>
        <v>4</v>
      </c>
      <c r="P81" s="130">
        <f>SUMIF(May!$A$25:$A$149,'Consolidated Data'!A81,May!$AU$25:$AU$149)</f>
        <v>7</v>
      </c>
      <c r="Q81" s="130">
        <f>SUMIF(June!$A$24:$A$142,'Consolidated Data'!A81,June!$AS$24:$AS$142)</f>
        <v>0</v>
      </c>
      <c r="R81" s="130">
        <f>SUMIF(June!$A$24:$A$142,'Consolidated Data'!A81,June!$AT$24:$AT$142)</f>
        <v>0</v>
      </c>
      <c r="S81" s="130">
        <f>SUMIF(June!$A$24:$A$142,'Consolidated Data'!A81,June!$AU$24:$AU$142)</f>
        <v>3</v>
      </c>
      <c r="T81" s="130">
        <f>SUMIF(July!$A$24:$A$139,'Consolidated Data'!A81,July!$AS$24:$AS$139)</f>
        <v>2</v>
      </c>
      <c r="U81" s="130">
        <f>SUMIF(July!$A$24:$A$139,'Consolidated Data'!A81,July!$AT$24:$AT$139)</f>
        <v>1</v>
      </c>
      <c r="V81" s="130">
        <f>SUMIF(July!$A$24:$A$139,'Consolidated Data'!A81,July!$AU$24:$AU$139)</f>
        <v>6</v>
      </c>
      <c r="W81" s="130">
        <f>SUMIF(August!$A$24:$A$136,'Consolidated Data'!A81,August!$AS$24:$AS$136)</f>
        <v>0</v>
      </c>
      <c r="X81" s="130">
        <f>SUMIF(August!$A$24:$A$136,'Consolidated Data'!A81,August!$AT$24:$AT$136)</f>
        <v>0</v>
      </c>
      <c r="Y81" s="130">
        <f>SUMIF(August!$A$24:$A$136,'Consolidated Data'!A81,August!$AU$24:$AU$136)</f>
        <v>0</v>
      </c>
      <c r="Z81" s="130">
        <f>SUMIF(September!$A$24:$A$129,'Consolidated Data'!A81,September!$AR$24:$AR$129)</f>
        <v>0</v>
      </c>
      <c r="AA81" s="130">
        <f>SUMIF(September!$A$24:$A$129,'Consolidated Data'!A81,September!$AS$24:$AS$129)</f>
        <v>0</v>
      </c>
      <c r="AB81" s="130">
        <f>SUMIF(September!$A$24:$A$129,'Consolidated Data'!A81,September!$AT$24:$AT$129)</f>
        <v>0</v>
      </c>
      <c r="AC81" s="130">
        <f>SUMIF(October!$A$24:$A$127,'Consolidated Data'!A81,October!$AS$24:$AS$127)</f>
        <v>0</v>
      </c>
      <c r="AD81" s="130">
        <f>SUMIF(October!$A$24:$A$127,'Consolidated Data'!A81,October!$AT$24:$AT$127)</f>
        <v>0</v>
      </c>
      <c r="AE81" s="130">
        <f>SUMIF(October!$A$24:$A$127,'Consolidated Data'!A81,October!$AU$24:$AU$127)</f>
        <v>0</v>
      </c>
      <c r="AF81" s="130">
        <f>SUMIF(November!$A$24:$A$124,'Consolidated Data'!A81,November!$AS$24:$AS$124)</f>
        <v>0</v>
      </c>
      <c r="AG81" s="130">
        <f>SUMIF(November!$A$24:$A$124,'Consolidated Data'!A81,November!$AT$24:$AT$124)</f>
        <v>0</v>
      </c>
      <c r="AH81" s="130">
        <f>SUMIF(November!$A$24:$A$124,'Consolidated Data'!A81,November!$AU$24:$AU$124)</f>
        <v>0</v>
      </c>
      <c r="AI81" s="130">
        <f>SUMIF(December!$A$24:$A$124,'Consolidated Data'!A81,December!$AS$24:$AS$124)</f>
        <v>0</v>
      </c>
      <c r="AJ81" s="130">
        <f>SUMIF(December!$A$24:$A$124,'Consolidated Data'!A81,December!$AT$24:$AT$124)</f>
        <v>0</v>
      </c>
      <c r="AK81" s="130">
        <f>SUMIF(December!$A$24:$A$124,'Consolidated Data'!A81,December!$AU$24:$AU$124)</f>
        <v>0</v>
      </c>
      <c r="AL81" s="129">
        <f t="shared" si="2"/>
        <v>8</v>
      </c>
      <c r="AM81">
        <f t="shared" si="3"/>
        <v>16</v>
      </c>
    </row>
    <row r="82" spans="1:39" ht="16" x14ac:dyDescent="0.2">
      <c r="A82" s="122" t="str">
        <f>'Validation List'!A81</f>
        <v>Daja Price</v>
      </c>
      <c r="B82" s="130">
        <f>SUMIF(January!$A$24:$A$42,'Consolidated Data'!A82,January!$AO$24:$AO$42)</f>
        <v>0</v>
      </c>
      <c r="C82" s="130">
        <f>SUMIF(January!$A$24:$A$42,'Consolidated Data'!A82,January!$AP$24:$AP$42)</f>
        <v>2</v>
      </c>
      <c r="D82" s="130">
        <f>SUMIF(January!$A$24:$A$42,'Consolidated Data'!A82,January!$AQ$24:$AQ$42)</f>
        <v>0.5</v>
      </c>
      <c r="E82" s="130">
        <f>SUMIF(February!$A$24:$A$69,'Consolidated Data'!A82,February!$AM$24:$AM$69)</f>
        <v>6</v>
      </c>
      <c r="F82" s="130">
        <f>SUMIF(February!$A$24:$A$69,'Consolidated Data'!A82,February!$AN$24:$AN$69)</f>
        <v>0</v>
      </c>
      <c r="G82" s="130">
        <f>SUMIF(February!$A$24:$A$69,'Consolidated Data'!A82,February!$AO$24:$AO$69)</f>
        <v>8.5</v>
      </c>
      <c r="H82" s="130">
        <f>SUMIF(March!$A$24:$A$78,'Consolidated Data'!A82,March!$AP$24:$AP$78)</f>
        <v>1</v>
      </c>
      <c r="I82" s="130">
        <f>SUMIF(March!$A$24:$A$78,'Consolidated Data'!A82,March!$AQ$24:$AQ$78)</f>
        <v>0</v>
      </c>
      <c r="J82" s="130">
        <f>SUMIF(March!$A$24:$A$78,'Consolidated Data'!A82,March!$AR$24:$AR$78)</f>
        <v>4</v>
      </c>
      <c r="K82" s="130">
        <f>SUMIF(April!$A$24:$A$150,'Consolidated Data'!A82,April!$AS$24:$AS$150)</f>
        <v>0</v>
      </c>
      <c r="L82" s="130">
        <f>SUMIF(April!$A$24:$A$150,'Consolidated Data'!A82,April!$AT$24:$AT$150)</f>
        <v>0</v>
      </c>
      <c r="M82" s="130">
        <f>SUMIF(April!$A$24:$A$150,'Consolidated Data'!A82,April!$AU$24:$AU$150)</f>
        <v>0</v>
      </c>
      <c r="N82" s="130">
        <f>SUMIF(May!$A$25:$A$149,'Consolidated Data'!A82,May!$AS$25:$AS$149)</f>
        <v>0</v>
      </c>
      <c r="O82" s="130">
        <f>SUMIF(May!$A$25:$A$149,'Consolidated Data'!A82,May!$AT$25:$AT$149)</f>
        <v>0</v>
      </c>
      <c r="P82" s="130">
        <f>SUMIF(May!$A$25:$A$149,'Consolidated Data'!A82,May!$AU$25:$AU$149)</f>
        <v>0</v>
      </c>
      <c r="Q82" s="130">
        <f>SUMIF(June!$A$24:$A$142,'Consolidated Data'!A82,June!$AS$24:$AS$142)</f>
        <v>0</v>
      </c>
      <c r="R82" s="130">
        <f>SUMIF(June!$A$24:$A$142,'Consolidated Data'!A82,June!$AT$24:$AT$142)</f>
        <v>0</v>
      </c>
      <c r="S82" s="130">
        <f>SUMIF(June!$A$24:$A$142,'Consolidated Data'!A82,June!$AU$24:$AU$142)</f>
        <v>0</v>
      </c>
      <c r="T82" s="130">
        <f>SUMIF(July!$A$24:$A$139,'Consolidated Data'!A82,July!$AS$24:$AS$139)</f>
        <v>0</v>
      </c>
      <c r="U82" s="130">
        <f>SUMIF(July!$A$24:$A$139,'Consolidated Data'!A82,July!$AT$24:$AT$139)</f>
        <v>0</v>
      </c>
      <c r="V82" s="130">
        <f>SUMIF(July!$A$24:$A$139,'Consolidated Data'!A82,July!$AU$24:$AU$139)</f>
        <v>0</v>
      </c>
      <c r="W82" s="130">
        <f>SUMIF(August!$A$24:$A$136,'Consolidated Data'!A82,August!$AS$24:$AS$136)</f>
        <v>0</v>
      </c>
      <c r="X82" s="130">
        <f>SUMIF(August!$A$24:$A$136,'Consolidated Data'!A82,August!$AT$24:$AT$136)</f>
        <v>0</v>
      </c>
      <c r="Y82" s="130">
        <f>SUMIF(August!$A$24:$A$136,'Consolidated Data'!A82,August!$AU$24:$AU$136)</f>
        <v>0</v>
      </c>
      <c r="Z82" s="130">
        <f>SUMIF(September!$A$24:$A$129,'Consolidated Data'!A82,September!$AR$24:$AR$129)</f>
        <v>0</v>
      </c>
      <c r="AA82" s="130">
        <f>SUMIF(September!$A$24:$A$129,'Consolidated Data'!A82,September!$AS$24:$AS$129)</f>
        <v>0</v>
      </c>
      <c r="AB82" s="130">
        <f>SUMIF(September!$A$24:$A$129,'Consolidated Data'!A82,September!$AT$24:$AT$129)</f>
        <v>0</v>
      </c>
      <c r="AC82" s="130">
        <f>SUMIF(October!$A$24:$A$127,'Consolidated Data'!A82,October!$AS$24:$AS$127)</f>
        <v>0</v>
      </c>
      <c r="AD82" s="130">
        <f>SUMIF(October!$A$24:$A$127,'Consolidated Data'!A82,October!$AT$24:$AT$127)</f>
        <v>0</v>
      </c>
      <c r="AE82" s="130">
        <f>SUMIF(October!$A$24:$A$127,'Consolidated Data'!A82,October!$AU$24:$AU$127)</f>
        <v>0</v>
      </c>
      <c r="AF82" s="130">
        <f>SUMIF(November!$A$24:$A$124,'Consolidated Data'!A82,November!$AS$24:$AS$124)</f>
        <v>0</v>
      </c>
      <c r="AG82" s="130">
        <f>SUMIF(November!$A$24:$A$124,'Consolidated Data'!A82,November!$AT$24:$AT$124)</f>
        <v>0</v>
      </c>
      <c r="AH82" s="130">
        <f>SUMIF(November!$A$24:$A$124,'Consolidated Data'!A82,November!$AU$24:$AU$124)</f>
        <v>0</v>
      </c>
      <c r="AI82" s="130">
        <f>SUMIF(December!$A$24:$A$124,'Consolidated Data'!A82,December!$AS$24:$AS$124)</f>
        <v>0</v>
      </c>
      <c r="AJ82" s="130">
        <f>SUMIF(December!$A$24:$A$124,'Consolidated Data'!A82,December!$AT$24:$AT$124)</f>
        <v>0</v>
      </c>
      <c r="AK82" s="130">
        <f>SUMIF(December!$A$24:$A$124,'Consolidated Data'!A82,December!$AU$24:$AU$124)</f>
        <v>0</v>
      </c>
      <c r="AL82" s="129">
        <f t="shared" si="2"/>
        <v>9</v>
      </c>
      <c r="AM82">
        <f t="shared" si="3"/>
        <v>13</v>
      </c>
    </row>
    <row r="83" spans="1:39" ht="16" x14ac:dyDescent="0.2">
      <c r="A83" s="122" t="str">
        <f>'Validation List'!A82</f>
        <v>Danny Roldan</v>
      </c>
      <c r="B83" s="130">
        <f>SUMIF(January!$A$24:$A$42,'Consolidated Data'!A83,January!$AO$24:$AO$42)</f>
        <v>0</v>
      </c>
      <c r="C83" s="130">
        <f>SUMIF(January!$A$24:$A$42,'Consolidated Data'!A83,January!$AP$24:$AP$42)</f>
        <v>0</v>
      </c>
      <c r="D83" s="130">
        <f>SUMIF(January!$A$24:$A$42,'Consolidated Data'!A83,January!$AQ$24:$AQ$42)</f>
        <v>0</v>
      </c>
      <c r="E83" s="130">
        <f>SUMIF(February!$A$24:$A$69,'Consolidated Data'!A83,February!$AM$24:$AM$69)</f>
        <v>0</v>
      </c>
      <c r="F83" s="130">
        <f>SUMIF(February!$A$24:$A$69,'Consolidated Data'!A83,February!$AN$24:$AN$69)</f>
        <v>0</v>
      </c>
      <c r="G83" s="130">
        <f>SUMIF(February!$A$24:$A$69,'Consolidated Data'!A83,February!$AO$24:$AO$69)</f>
        <v>0</v>
      </c>
      <c r="H83" s="130">
        <f>SUMIF(March!$A$24:$A$78,'Consolidated Data'!A83,March!$AP$24:$AP$78)</f>
        <v>0</v>
      </c>
      <c r="I83" s="130">
        <f>SUMIF(March!$A$24:$A$78,'Consolidated Data'!A83,March!$AQ$24:$AQ$78)</f>
        <v>0</v>
      </c>
      <c r="J83" s="130">
        <f>SUMIF(March!$A$24:$A$78,'Consolidated Data'!A83,March!$AR$24:$AR$78)</f>
        <v>0</v>
      </c>
      <c r="K83" s="130">
        <f>SUMIF(April!$A$24:$A$150,'Consolidated Data'!A83,April!$AS$24:$AS$150)</f>
        <v>0</v>
      </c>
      <c r="L83" s="130">
        <f>SUMIF(April!$A$24:$A$150,'Consolidated Data'!A83,April!$AT$24:$AT$150)</f>
        <v>0</v>
      </c>
      <c r="M83" s="130">
        <f>SUMIF(April!$A$24:$A$150,'Consolidated Data'!A83,April!$AU$24:$AU$150)</f>
        <v>0</v>
      </c>
      <c r="N83" s="130">
        <f>SUMIF(May!$A$25:$A$149,'Consolidated Data'!A83,May!$AS$25:$AS$149)</f>
        <v>0</v>
      </c>
      <c r="O83" s="130">
        <f>SUMIF(May!$A$25:$A$149,'Consolidated Data'!A83,May!$AT$25:$AT$149)</f>
        <v>0</v>
      </c>
      <c r="P83" s="130">
        <f>SUMIF(May!$A$25:$A$149,'Consolidated Data'!A83,May!$AU$25:$AU$149)</f>
        <v>0</v>
      </c>
      <c r="Q83" s="130">
        <f>SUMIF(June!$A$24:$A$142,'Consolidated Data'!A83,June!$AS$24:$AS$142)</f>
        <v>0</v>
      </c>
      <c r="R83" s="130">
        <f>SUMIF(June!$A$24:$A$142,'Consolidated Data'!A83,June!$AT$24:$AT$142)</f>
        <v>0</v>
      </c>
      <c r="S83" s="130">
        <f>SUMIF(June!$A$24:$A$142,'Consolidated Data'!A83,June!$AU$24:$AU$142)</f>
        <v>0</v>
      </c>
      <c r="T83" s="130">
        <f>SUMIF(July!$A$24:$A$139,'Consolidated Data'!A83,July!$AS$24:$AS$139)</f>
        <v>0</v>
      </c>
      <c r="U83" s="130">
        <f>SUMIF(July!$A$24:$A$139,'Consolidated Data'!A83,July!$AT$24:$AT$139)</f>
        <v>0</v>
      </c>
      <c r="V83" s="130">
        <f>SUMIF(July!$A$24:$A$139,'Consolidated Data'!A83,July!$AU$24:$AU$139)</f>
        <v>0</v>
      </c>
      <c r="W83" s="130">
        <f>SUMIF(August!$A$24:$A$136,'Consolidated Data'!A83,August!$AS$24:$AS$136)</f>
        <v>0</v>
      </c>
      <c r="X83" s="130">
        <f>SUMIF(August!$A$24:$A$136,'Consolidated Data'!A83,August!$AT$24:$AT$136)</f>
        <v>0</v>
      </c>
      <c r="Y83" s="130">
        <f>SUMIF(August!$A$24:$A$136,'Consolidated Data'!A83,August!$AU$24:$AU$136)</f>
        <v>0</v>
      </c>
      <c r="Z83" s="130">
        <f>SUMIF(September!$A$24:$A$129,'Consolidated Data'!A83,September!$AR$24:$AR$129)</f>
        <v>0</v>
      </c>
      <c r="AA83" s="130">
        <f>SUMIF(September!$A$24:$A$129,'Consolidated Data'!A83,September!$AS$24:$AS$129)</f>
        <v>0</v>
      </c>
      <c r="AB83" s="130">
        <f>SUMIF(September!$A$24:$A$129,'Consolidated Data'!A83,September!$AT$24:$AT$129)</f>
        <v>0</v>
      </c>
      <c r="AC83" s="130">
        <f>SUMIF(October!$A$24:$A$127,'Consolidated Data'!A83,October!$AS$24:$AS$127)</f>
        <v>0</v>
      </c>
      <c r="AD83" s="130">
        <f>SUMIF(October!$A$24:$A$127,'Consolidated Data'!A83,October!$AT$24:$AT$127)</f>
        <v>0</v>
      </c>
      <c r="AE83" s="130">
        <f>SUMIF(October!$A$24:$A$127,'Consolidated Data'!A83,October!$AU$24:$AU$127)</f>
        <v>0</v>
      </c>
      <c r="AF83" s="130">
        <f>SUMIF(November!$A$24:$A$124,'Consolidated Data'!A83,November!$AS$24:$AS$124)</f>
        <v>0</v>
      </c>
      <c r="AG83" s="130">
        <f>SUMIF(November!$A$24:$A$124,'Consolidated Data'!A83,November!$AT$24:$AT$124)</f>
        <v>0</v>
      </c>
      <c r="AH83" s="130">
        <f>SUMIF(November!$A$24:$A$124,'Consolidated Data'!A83,November!$AU$24:$AU$124)</f>
        <v>0</v>
      </c>
      <c r="AI83" s="130">
        <f>SUMIF(December!$A$24:$A$124,'Consolidated Data'!A83,December!$AS$24:$AS$124)</f>
        <v>0</v>
      </c>
      <c r="AJ83" s="130">
        <f>SUMIF(December!$A$24:$A$124,'Consolidated Data'!A83,December!$AT$24:$AT$124)</f>
        <v>0</v>
      </c>
      <c r="AK83" s="130">
        <f>SUMIF(December!$A$24:$A$124,'Consolidated Data'!A83,December!$AU$24:$AU$124)</f>
        <v>0</v>
      </c>
      <c r="AL83" s="129">
        <f t="shared" si="2"/>
        <v>0</v>
      </c>
      <c r="AM83">
        <f t="shared" si="3"/>
        <v>0</v>
      </c>
    </row>
    <row r="84" spans="1:39" ht="16" x14ac:dyDescent="0.2">
      <c r="A84" s="122" t="str">
        <f>'Validation List'!A83</f>
        <v>Hector Aguilar</v>
      </c>
      <c r="B84" s="130">
        <f>SUMIF(January!$A$24:$A$42,'Consolidated Data'!A84,January!$AO$24:$AO$42)</f>
        <v>0</v>
      </c>
      <c r="C84" s="130">
        <f>SUMIF(January!$A$24:$A$42,'Consolidated Data'!A84,January!$AP$24:$AP$42)</f>
        <v>0</v>
      </c>
      <c r="D84" s="130">
        <f>SUMIF(January!$A$24:$A$42,'Consolidated Data'!A84,January!$AQ$24:$AQ$42)</f>
        <v>0</v>
      </c>
      <c r="E84" s="130">
        <f>SUMIF(February!$A$24:$A$69,'Consolidated Data'!A84,February!$AM$24:$AM$69)</f>
        <v>0</v>
      </c>
      <c r="F84" s="130">
        <f>SUMIF(February!$A$24:$A$69,'Consolidated Data'!A84,February!$AN$24:$AN$69)</f>
        <v>0</v>
      </c>
      <c r="G84" s="130">
        <f>SUMIF(February!$A$24:$A$69,'Consolidated Data'!A84,February!$AO$24:$AO$69)</f>
        <v>0</v>
      </c>
      <c r="H84" s="130">
        <f>SUMIF(March!$A$24:$A$78,'Consolidated Data'!A84,March!$AP$24:$AP$78)</f>
        <v>0</v>
      </c>
      <c r="I84" s="130">
        <f>SUMIF(March!$A$24:$A$78,'Consolidated Data'!A84,March!$AQ$24:$AQ$78)</f>
        <v>1</v>
      </c>
      <c r="J84" s="130">
        <f>SUMIF(March!$A$24:$A$78,'Consolidated Data'!A84,March!$AR$24:$AR$78)</f>
        <v>2</v>
      </c>
      <c r="K84" s="130">
        <f>SUMIF(April!$A$24:$A$150,'Consolidated Data'!A84,April!$AS$24:$AS$150)</f>
        <v>3</v>
      </c>
      <c r="L84" s="130">
        <f>SUMIF(April!$A$24:$A$150,'Consolidated Data'!A84,April!$AT$24:$AT$150)</f>
        <v>0</v>
      </c>
      <c r="M84" s="130">
        <f>SUMIF(April!$A$24:$A$150,'Consolidated Data'!A84,April!$AU$24:$AU$150)</f>
        <v>0</v>
      </c>
      <c r="N84" s="130">
        <f>SUMIF(May!$A$25:$A$149,'Consolidated Data'!A84,May!$AS$25:$AS$149)</f>
        <v>3</v>
      </c>
      <c r="O84" s="130">
        <f>SUMIF(May!$A$25:$A$149,'Consolidated Data'!A84,May!$AT$25:$AT$149)</f>
        <v>1</v>
      </c>
      <c r="P84" s="130">
        <f>SUMIF(May!$A$25:$A$149,'Consolidated Data'!A84,May!$AU$25:$AU$149)</f>
        <v>3.5</v>
      </c>
      <c r="Q84" s="130">
        <f>SUMIF(June!$A$24:$A$142,'Consolidated Data'!A84,June!$AS$24:$AS$142)</f>
        <v>0</v>
      </c>
      <c r="R84" s="130">
        <f>SUMIF(June!$A$24:$A$142,'Consolidated Data'!A84,June!$AT$24:$AT$142)</f>
        <v>0</v>
      </c>
      <c r="S84" s="130">
        <f>SUMIF(June!$A$24:$A$142,'Consolidated Data'!A84,June!$AU$24:$AU$142)</f>
        <v>0</v>
      </c>
      <c r="T84" s="130">
        <f>SUMIF(July!$A$24:$A$139,'Consolidated Data'!A84,July!$AS$24:$AS$139)</f>
        <v>0</v>
      </c>
      <c r="U84" s="130">
        <f>SUMIF(July!$A$24:$A$139,'Consolidated Data'!A84,July!$AT$24:$AT$139)</f>
        <v>0</v>
      </c>
      <c r="V84" s="130">
        <f>SUMIF(July!$A$24:$A$139,'Consolidated Data'!A84,July!$AU$24:$AU$139)</f>
        <v>0</v>
      </c>
      <c r="W84" s="130">
        <f>SUMIF(August!$A$24:$A$136,'Consolidated Data'!A84,August!$AS$24:$AS$136)</f>
        <v>0</v>
      </c>
      <c r="X84" s="130">
        <f>SUMIF(August!$A$24:$A$136,'Consolidated Data'!A84,August!$AT$24:$AT$136)</f>
        <v>0</v>
      </c>
      <c r="Y84" s="130">
        <f>SUMIF(August!$A$24:$A$136,'Consolidated Data'!A84,August!$AU$24:$AU$136)</f>
        <v>0</v>
      </c>
      <c r="Z84" s="130">
        <f>SUMIF(September!$A$24:$A$129,'Consolidated Data'!A84,September!$AR$24:$AR$129)</f>
        <v>0</v>
      </c>
      <c r="AA84" s="130">
        <f>SUMIF(September!$A$24:$A$129,'Consolidated Data'!A84,September!$AS$24:$AS$129)</f>
        <v>0</v>
      </c>
      <c r="AB84" s="130">
        <f>SUMIF(September!$A$24:$A$129,'Consolidated Data'!A84,September!$AT$24:$AT$129)</f>
        <v>0</v>
      </c>
      <c r="AC84" s="130">
        <f>SUMIF(October!$A$24:$A$127,'Consolidated Data'!A84,October!$AS$24:$AS$127)</f>
        <v>0</v>
      </c>
      <c r="AD84" s="130">
        <f>SUMIF(October!$A$24:$A$127,'Consolidated Data'!A84,October!$AT$24:$AT$127)</f>
        <v>0</v>
      </c>
      <c r="AE84" s="130">
        <f>SUMIF(October!$A$24:$A$127,'Consolidated Data'!A84,October!$AU$24:$AU$127)</f>
        <v>0</v>
      </c>
      <c r="AF84" s="130">
        <f>SUMIF(November!$A$24:$A$124,'Consolidated Data'!A84,November!$AS$24:$AS$124)</f>
        <v>0</v>
      </c>
      <c r="AG84" s="130">
        <f>SUMIF(November!$A$24:$A$124,'Consolidated Data'!A84,November!$AT$24:$AT$124)</f>
        <v>0</v>
      </c>
      <c r="AH84" s="130">
        <f>SUMIF(November!$A$24:$A$124,'Consolidated Data'!A84,November!$AU$24:$AU$124)</f>
        <v>0</v>
      </c>
      <c r="AI84" s="130">
        <f>SUMIF(December!$A$24:$A$124,'Consolidated Data'!A84,December!$AS$24:$AS$124)</f>
        <v>0</v>
      </c>
      <c r="AJ84" s="130">
        <f>SUMIF(December!$A$24:$A$124,'Consolidated Data'!A84,December!$AT$24:$AT$124)</f>
        <v>0</v>
      </c>
      <c r="AK84" s="130">
        <f>SUMIF(December!$A$24:$A$124,'Consolidated Data'!A84,December!$AU$24:$AU$124)</f>
        <v>0</v>
      </c>
      <c r="AL84" s="129">
        <f t="shared" si="2"/>
        <v>8</v>
      </c>
      <c r="AM84">
        <f t="shared" si="3"/>
        <v>5.5</v>
      </c>
    </row>
    <row r="85" spans="1:39" ht="16" x14ac:dyDescent="0.2">
      <c r="A85" s="122" t="str">
        <f>'Validation List'!A84</f>
        <v>Jenna Philips</v>
      </c>
      <c r="B85" s="130">
        <f>SUMIF(January!$A$24:$A$42,'Consolidated Data'!A85,January!$AO$24:$AO$42)</f>
        <v>0</v>
      </c>
      <c r="C85" s="130">
        <f>SUMIF(January!$A$24:$A$42,'Consolidated Data'!A85,January!$AP$24:$AP$42)</f>
        <v>0</v>
      </c>
      <c r="D85" s="130">
        <f>SUMIF(January!$A$24:$A$42,'Consolidated Data'!A85,January!$AQ$24:$AQ$42)</f>
        <v>0</v>
      </c>
      <c r="E85" s="130">
        <f>SUMIF(February!$A$24:$A$69,'Consolidated Data'!A85,February!$AM$24:$AM$69)</f>
        <v>0</v>
      </c>
      <c r="F85" s="130">
        <f>SUMIF(February!$A$24:$A$69,'Consolidated Data'!A85,February!$AN$24:$AN$69)</f>
        <v>0</v>
      </c>
      <c r="G85" s="130">
        <f>SUMIF(February!$A$24:$A$69,'Consolidated Data'!A85,February!$AO$24:$AO$69)</f>
        <v>0</v>
      </c>
      <c r="H85" s="130">
        <f>SUMIF(March!$A$24:$A$78,'Consolidated Data'!A85,March!$AP$24:$AP$78)</f>
        <v>0</v>
      </c>
      <c r="I85" s="130">
        <f>SUMIF(March!$A$24:$A$78,'Consolidated Data'!A85,March!$AQ$24:$AQ$78)</f>
        <v>0</v>
      </c>
      <c r="J85" s="130">
        <f>SUMIF(March!$A$24:$A$78,'Consolidated Data'!A85,March!$AR$24:$AR$78)</f>
        <v>0</v>
      </c>
      <c r="K85" s="130">
        <f>SUMIF(April!$A$24:$A$150,'Consolidated Data'!A85,April!$AS$24:$AS$150)</f>
        <v>0</v>
      </c>
      <c r="L85" s="130">
        <f>SUMIF(April!$A$24:$A$150,'Consolidated Data'!A85,April!$AT$24:$AT$150)</f>
        <v>0</v>
      </c>
      <c r="M85" s="130">
        <f>SUMIF(April!$A$24:$A$150,'Consolidated Data'!A85,April!$AU$24:$AU$150)</f>
        <v>0</v>
      </c>
      <c r="N85" s="130">
        <f>SUMIF(May!$A$25:$A$149,'Consolidated Data'!A85,May!$AS$25:$AS$149)</f>
        <v>0</v>
      </c>
      <c r="O85" s="130">
        <f>SUMIF(May!$A$25:$A$149,'Consolidated Data'!A85,May!$AT$25:$AT$149)</f>
        <v>0</v>
      </c>
      <c r="P85" s="130">
        <f>SUMIF(May!$A$25:$A$149,'Consolidated Data'!A85,May!$AU$25:$AU$149)</f>
        <v>0</v>
      </c>
      <c r="Q85" s="130">
        <f>SUMIF(June!$A$24:$A$142,'Consolidated Data'!A85,June!$AS$24:$AS$142)</f>
        <v>0</v>
      </c>
      <c r="R85" s="130">
        <f>SUMIF(June!$A$24:$A$142,'Consolidated Data'!A85,June!$AT$24:$AT$142)</f>
        <v>0</v>
      </c>
      <c r="S85" s="130">
        <f>SUMIF(June!$A$24:$A$142,'Consolidated Data'!A85,June!$AU$24:$AU$142)</f>
        <v>0</v>
      </c>
      <c r="T85" s="130">
        <f>SUMIF(July!$A$24:$A$139,'Consolidated Data'!A85,July!$AS$24:$AS$139)</f>
        <v>0</v>
      </c>
      <c r="U85" s="130">
        <f>SUMIF(July!$A$24:$A$139,'Consolidated Data'!A85,July!$AT$24:$AT$139)</f>
        <v>0</v>
      </c>
      <c r="V85" s="130">
        <f>SUMIF(July!$A$24:$A$139,'Consolidated Data'!A85,July!$AU$24:$AU$139)</f>
        <v>0</v>
      </c>
      <c r="W85" s="130">
        <f>SUMIF(August!$A$24:$A$136,'Consolidated Data'!A85,August!$AS$24:$AS$136)</f>
        <v>0</v>
      </c>
      <c r="X85" s="130">
        <f>SUMIF(August!$A$24:$A$136,'Consolidated Data'!A85,August!$AT$24:$AT$136)</f>
        <v>0</v>
      </c>
      <c r="Y85" s="130">
        <f>SUMIF(August!$A$24:$A$136,'Consolidated Data'!A85,August!$AU$24:$AU$136)</f>
        <v>0</v>
      </c>
      <c r="Z85" s="130">
        <f>SUMIF(September!$A$24:$A$129,'Consolidated Data'!A85,September!$AR$24:$AR$129)</f>
        <v>0</v>
      </c>
      <c r="AA85" s="130">
        <f>SUMIF(September!$A$24:$A$129,'Consolidated Data'!A85,September!$AS$24:$AS$129)</f>
        <v>0</v>
      </c>
      <c r="AB85" s="130">
        <f>SUMIF(September!$A$24:$A$129,'Consolidated Data'!A85,September!$AT$24:$AT$129)</f>
        <v>0</v>
      </c>
      <c r="AC85" s="130">
        <f>SUMIF(October!$A$24:$A$127,'Consolidated Data'!A85,October!$AS$24:$AS$127)</f>
        <v>0</v>
      </c>
      <c r="AD85" s="130">
        <f>SUMIF(October!$A$24:$A$127,'Consolidated Data'!A85,October!$AT$24:$AT$127)</f>
        <v>0</v>
      </c>
      <c r="AE85" s="130">
        <f>SUMIF(October!$A$24:$A$127,'Consolidated Data'!A85,October!$AU$24:$AU$127)</f>
        <v>0</v>
      </c>
      <c r="AF85" s="130">
        <f>SUMIF(November!$A$24:$A$124,'Consolidated Data'!A85,November!$AS$24:$AS$124)</f>
        <v>0</v>
      </c>
      <c r="AG85" s="130">
        <f>SUMIF(November!$A$24:$A$124,'Consolidated Data'!A85,November!$AT$24:$AT$124)</f>
        <v>0</v>
      </c>
      <c r="AH85" s="130">
        <f>SUMIF(November!$A$24:$A$124,'Consolidated Data'!A85,November!$AU$24:$AU$124)</f>
        <v>0</v>
      </c>
      <c r="AI85" s="130">
        <f>SUMIF(December!$A$24:$A$124,'Consolidated Data'!A85,December!$AS$24:$AS$124)</f>
        <v>0</v>
      </c>
      <c r="AJ85" s="130">
        <f>SUMIF(December!$A$24:$A$124,'Consolidated Data'!A85,December!$AT$24:$AT$124)</f>
        <v>0</v>
      </c>
      <c r="AK85" s="130">
        <f>SUMIF(December!$A$24:$A$124,'Consolidated Data'!A85,December!$AU$24:$AU$124)</f>
        <v>0</v>
      </c>
      <c r="AL85" s="129">
        <f t="shared" si="2"/>
        <v>0</v>
      </c>
      <c r="AM85">
        <f t="shared" si="3"/>
        <v>0</v>
      </c>
    </row>
    <row r="86" spans="1:39" ht="16" x14ac:dyDescent="0.2">
      <c r="A86" s="122" t="str">
        <f>'Validation List'!A85</f>
        <v>Jenny Majarucon</v>
      </c>
      <c r="B86" s="130">
        <f>SUMIF(January!$A$24:$A$42,'Consolidated Data'!A86,January!$AO$24:$AO$42)</f>
        <v>0</v>
      </c>
      <c r="C86" s="130">
        <f>SUMIF(January!$A$24:$A$42,'Consolidated Data'!A86,January!$AP$24:$AP$42)</f>
        <v>0</v>
      </c>
      <c r="D86" s="130">
        <f>SUMIF(January!$A$24:$A$42,'Consolidated Data'!A86,January!$AQ$24:$AQ$42)</f>
        <v>0</v>
      </c>
      <c r="E86" s="130">
        <f>SUMIF(February!$A$24:$A$69,'Consolidated Data'!A86,February!$AM$24:$AM$69)</f>
        <v>0</v>
      </c>
      <c r="F86" s="130">
        <f>SUMIF(February!$A$24:$A$69,'Consolidated Data'!A86,February!$AN$24:$AN$69)</f>
        <v>0</v>
      </c>
      <c r="G86" s="130">
        <f>SUMIF(February!$A$24:$A$69,'Consolidated Data'!A86,February!$AO$24:$AO$69)</f>
        <v>0</v>
      </c>
      <c r="H86" s="130">
        <f>SUMIF(March!$A$24:$A$78,'Consolidated Data'!A86,March!$AP$24:$AP$78)</f>
        <v>0</v>
      </c>
      <c r="I86" s="130">
        <f>SUMIF(March!$A$24:$A$78,'Consolidated Data'!A86,March!$AQ$24:$AQ$78)</f>
        <v>0</v>
      </c>
      <c r="J86" s="130">
        <f>SUMIF(March!$A$24:$A$78,'Consolidated Data'!A86,March!$AR$24:$AR$78)</f>
        <v>0</v>
      </c>
      <c r="K86" s="130">
        <f>SUMIF(April!$A$24:$A$150,'Consolidated Data'!A86,April!$AS$24:$AS$150)</f>
        <v>0</v>
      </c>
      <c r="L86" s="130">
        <f>SUMIF(April!$A$24:$A$150,'Consolidated Data'!A86,April!$AT$24:$AT$150)</f>
        <v>0</v>
      </c>
      <c r="M86" s="130">
        <f>SUMIF(April!$A$24:$A$150,'Consolidated Data'!A86,April!$AU$24:$AU$150)</f>
        <v>0</v>
      </c>
      <c r="N86" s="130">
        <f>SUMIF(May!$A$25:$A$149,'Consolidated Data'!A86,May!$AS$25:$AS$149)</f>
        <v>0</v>
      </c>
      <c r="O86" s="130">
        <f>SUMIF(May!$A$25:$A$149,'Consolidated Data'!A86,May!$AT$25:$AT$149)</f>
        <v>0</v>
      </c>
      <c r="P86" s="130">
        <f>SUMIF(May!$A$25:$A$149,'Consolidated Data'!A86,May!$AU$25:$AU$149)</f>
        <v>0</v>
      </c>
      <c r="Q86" s="130">
        <f>SUMIF(June!$A$24:$A$142,'Consolidated Data'!A86,June!$AS$24:$AS$142)</f>
        <v>0</v>
      </c>
      <c r="R86" s="130">
        <f>SUMIF(June!$A$24:$A$142,'Consolidated Data'!A86,June!$AT$24:$AT$142)</f>
        <v>0</v>
      </c>
      <c r="S86" s="130">
        <f>SUMIF(June!$A$24:$A$142,'Consolidated Data'!A86,June!$AU$24:$AU$142)</f>
        <v>0</v>
      </c>
      <c r="T86" s="130">
        <f>SUMIF(July!$A$24:$A$139,'Consolidated Data'!A86,July!$AS$24:$AS$139)</f>
        <v>0</v>
      </c>
      <c r="U86" s="130">
        <f>SUMIF(July!$A$24:$A$139,'Consolidated Data'!A86,July!$AT$24:$AT$139)</f>
        <v>0</v>
      </c>
      <c r="V86" s="130">
        <f>SUMIF(July!$A$24:$A$139,'Consolidated Data'!A86,July!$AU$24:$AU$139)</f>
        <v>0</v>
      </c>
      <c r="W86" s="130">
        <f>SUMIF(August!$A$24:$A$136,'Consolidated Data'!A86,August!$AS$24:$AS$136)</f>
        <v>0</v>
      </c>
      <c r="X86" s="130">
        <f>SUMIF(August!$A$24:$A$136,'Consolidated Data'!A86,August!$AT$24:$AT$136)</f>
        <v>0</v>
      </c>
      <c r="Y86" s="130">
        <f>SUMIF(August!$A$24:$A$136,'Consolidated Data'!A86,August!$AU$24:$AU$136)</f>
        <v>0</v>
      </c>
      <c r="Z86" s="130">
        <f>SUMIF(September!$A$24:$A$129,'Consolidated Data'!A86,September!$AR$24:$AR$129)</f>
        <v>0</v>
      </c>
      <c r="AA86" s="130">
        <f>SUMIF(September!$A$24:$A$129,'Consolidated Data'!A86,September!$AS$24:$AS$129)</f>
        <v>0</v>
      </c>
      <c r="AB86" s="130">
        <f>SUMIF(September!$A$24:$A$129,'Consolidated Data'!A86,September!$AT$24:$AT$129)</f>
        <v>0</v>
      </c>
      <c r="AC86" s="130">
        <f>SUMIF(October!$A$24:$A$127,'Consolidated Data'!A86,October!$AS$24:$AS$127)</f>
        <v>0</v>
      </c>
      <c r="AD86" s="130">
        <f>SUMIF(October!$A$24:$A$127,'Consolidated Data'!A86,October!$AT$24:$AT$127)</f>
        <v>0</v>
      </c>
      <c r="AE86" s="130">
        <f>SUMIF(October!$A$24:$A$127,'Consolidated Data'!A86,October!$AU$24:$AU$127)</f>
        <v>0</v>
      </c>
      <c r="AF86" s="130">
        <f>SUMIF(November!$A$24:$A$124,'Consolidated Data'!A86,November!$AS$24:$AS$124)</f>
        <v>0</v>
      </c>
      <c r="AG86" s="130">
        <f>SUMIF(November!$A$24:$A$124,'Consolidated Data'!A86,November!$AT$24:$AT$124)</f>
        <v>0</v>
      </c>
      <c r="AH86" s="130">
        <f>SUMIF(November!$A$24:$A$124,'Consolidated Data'!A86,November!$AU$24:$AU$124)</f>
        <v>0</v>
      </c>
      <c r="AI86" s="130">
        <f>SUMIF(December!$A$24:$A$124,'Consolidated Data'!A86,December!$AS$24:$AS$124)</f>
        <v>0</v>
      </c>
      <c r="AJ86" s="130">
        <f>SUMIF(December!$A$24:$A$124,'Consolidated Data'!A86,December!$AT$24:$AT$124)</f>
        <v>0</v>
      </c>
      <c r="AK86" s="130">
        <f>SUMIF(December!$A$24:$A$124,'Consolidated Data'!A86,December!$AU$24:$AU$124)</f>
        <v>0</v>
      </c>
      <c r="AL86" s="129">
        <f t="shared" si="2"/>
        <v>0</v>
      </c>
      <c r="AM86">
        <f t="shared" si="3"/>
        <v>0</v>
      </c>
    </row>
    <row r="87" spans="1:39" ht="16" x14ac:dyDescent="0.2">
      <c r="A87" s="122" t="str">
        <f>'Validation List'!A86</f>
        <v>Joselito Barcena</v>
      </c>
      <c r="B87" s="130">
        <f>SUMIF(January!$A$24:$A$42,'Consolidated Data'!A87,January!$AO$24:$AO$42)</f>
        <v>0</v>
      </c>
      <c r="C87" s="130">
        <f>SUMIF(January!$A$24:$A$42,'Consolidated Data'!A87,January!$AP$24:$AP$42)</f>
        <v>0</v>
      </c>
      <c r="D87" s="130">
        <f>SUMIF(January!$A$24:$A$42,'Consolidated Data'!A87,January!$AQ$24:$AQ$42)</f>
        <v>0</v>
      </c>
      <c r="E87" s="130">
        <f>SUMIF(February!$A$24:$A$69,'Consolidated Data'!A87,February!$AM$24:$AM$69)</f>
        <v>0</v>
      </c>
      <c r="F87" s="130">
        <f>SUMIF(February!$A$24:$A$69,'Consolidated Data'!A87,February!$AN$24:$AN$69)</f>
        <v>0</v>
      </c>
      <c r="G87" s="130">
        <f>SUMIF(February!$A$24:$A$69,'Consolidated Data'!A87,February!$AO$24:$AO$69)</f>
        <v>0</v>
      </c>
      <c r="H87" s="130">
        <f>SUMIF(March!$A$24:$A$78,'Consolidated Data'!A87,March!$AP$24:$AP$78)</f>
        <v>0</v>
      </c>
      <c r="I87" s="130">
        <f>SUMIF(March!$A$24:$A$78,'Consolidated Data'!A87,March!$AQ$24:$AQ$78)</f>
        <v>0</v>
      </c>
      <c r="J87" s="130">
        <f>SUMIF(March!$A$24:$A$78,'Consolidated Data'!A87,March!$AR$24:$AR$78)</f>
        <v>0</v>
      </c>
      <c r="K87" s="130">
        <f>SUMIF(April!$A$24:$A$150,'Consolidated Data'!A87,April!$AS$24:$AS$150)</f>
        <v>0</v>
      </c>
      <c r="L87" s="130">
        <f>SUMIF(April!$A$24:$A$150,'Consolidated Data'!A87,April!$AT$24:$AT$150)</f>
        <v>0</v>
      </c>
      <c r="M87" s="130">
        <f>SUMIF(April!$A$24:$A$150,'Consolidated Data'!A87,April!$AU$24:$AU$150)</f>
        <v>0</v>
      </c>
      <c r="N87" s="130">
        <f>SUMIF(May!$A$25:$A$149,'Consolidated Data'!A87,May!$AS$25:$AS$149)</f>
        <v>0</v>
      </c>
      <c r="O87" s="130">
        <f>SUMIF(May!$A$25:$A$149,'Consolidated Data'!A87,May!$AT$25:$AT$149)</f>
        <v>0</v>
      </c>
      <c r="P87" s="130">
        <f>SUMIF(May!$A$25:$A$149,'Consolidated Data'!A87,May!$AU$25:$AU$149)</f>
        <v>0</v>
      </c>
      <c r="Q87" s="130">
        <f>SUMIF(June!$A$24:$A$142,'Consolidated Data'!A87,June!$AS$24:$AS$142)</f>
        <v>0</v>
      </c>
      <c r="R87" s="130">
        <f>SUMIF(June!$A$24:$A$142,'Consolidated Data'!A87,June!$AT$24:$AT$142)</f>
        <v>0</v>
      </c>
      <c r="S87" s="130">
        <f>SUMIF(June!$A$24:$A$142,'Consolidated Data'!A87,June!$AU$24:$AU$142)</f>
        <v>0</v>
      </c>
      <c r="T87" s="130">
        <f>SUMIF(July!$A$24:$A$139,'Consolidated Data'!A87,July!$AS$24:$AS$139)</f>
        <v>0</v>
      </c>
      <c r="U87" s="130">
        <f>SUMIF(July!$A$24:$A$139,'Consolidated Data'!A87,July!$AT$24:$AT$139)</f>
        <v>0</v>
      </c>
      <c r="V87" s="130">
        <f>SUMIF(July!$A$24:$A$139,'Consolidated Data'!A87,July!$AU$24:$AU$139)</f>
        <v>0</v>
      </c>
      <c r="W87" s="130">
        <f>SUMIF(August!$A$24:$A$136,'Consolidated Data'!A87,August!$AS$24:$AS$136)</f>
        <v>0</v>
      </c>
      <c r="X87" s="130">
        <f>SUMIF(August!$A$24:$A$136,'Consolidated Data'!A87,August!$AT$24:$AT$136)</f>
        <v>2</v>
      </c>
      <c r="Y87" s="130">
        <f>SUMIF(August!$A$24:$A$136,'Consolidated Data'!A87,August!$AU$24:$AU$136)</f>
        <v>0</v>
      </c>
      <c r="Z87" s="130">
        <f>SUMIF(September!$A$24:$A$129,'Consolidated Data'!A87,September!$AR$24:$AR$129)</f>
        <v>0</v>
      </c>
      <c r="AA87" s="130">
        <f>SUMIF(September!$A$24:$A$129,'Consolidated Data'!A87,September!$AS$24:$AS$129)</f>
        <v>0</v>
      </c>
      <c r="AB87" s="130">
        <f>SUMIF(September!$A$24:$A$129,'Consolidated Data'!A87,September!$AT$24:$AT$129)</f>
        <v>0</v>
      </c>
      <c r="AC87" s="130">
        <f>SUMIF(October!$A$24:$A$127,'Consolidated Data'!A87,October!$AS$24:$AS$127)</f>
        <v>0</v>
      </c>
      <c r="AD87" s="130">
        <f>SUMIF(October!$A$24:$A$127,'Consolidated Data'!A87,October!$AT$24:$AT$127)</f>
        <v>0</v>
      </c>
      <c r="AE87" s="130">
        <f>SUMIF(October!$A$24:$A$127,'Consolidated Data'!A87,October!$AU$24:$AU$127)</f>
        <v>0</v>
      </c>
      <c r="AF87" s="130">
        <f>SUMIF(November!$A$24:$A$124,'Consolidated Data'!A87,November!$AS$24:$AS$124)</f>
        <v>0</v>
      </c>
      <c r="AG87" s="130">
        <f>SUMIF(November!$A$24:$A$124,'Consolidated Data'!A87,November!$AT$24:$AT$124)</f>
        <v>0</v>
      </c>
      <c r="AH87" s="130">
        <f>SUMIF(November!$A$24:$A$124,'Consolidated Data'!A87,November!$AU$24:$AU$124)</f>
        <v>0</v>
      </c>
      <c r="AI87" s="130">
        <f>SUMIF(December!$A$24:$A$124,'Consolidated Data'!A87,December!$AS$24:$AS$124)</f>
        <v>0</v>
      </c>
      <c r="AJ87" s="130">
        <f>SUMIF(December!$A$24:$A$124,'Consolidated Data'!A87,December!$AT$24:$AT$124)</f>
        <v>0</v>
      </c>
      <c r="AK87" s="130">
        <f>SUMIF(December!$A$24:$A$124,'Consolidated Data'!A87,December!$AU$24:$AU$124)</f>
        <v>0</v>
      </c>
      <c r="AL87" s="129">
        <f t="shared" si="2"/>
        <v>2</v>
      </c>
      <c r="AM87">
        <f t="shared" si="3"/>
        <v>0</v>
      </c>
    </row>
    <row r="88" spans="1:39" ht="16" x14ac:dyDescent="0.2">
      <c r="A88" s="122" t="str">
        <f>'Validation List'!A87</f>
        <v>Kimberly Christiansen</v>
      </c>
      <c r="B88" s="130">
        <f>SUMIF(January!$A$24:$A$42,'Consolidated Data'!A88,January!$AO$24:$AO$42)</f>
        <v>0</v>
      </c>
      <c r="C88" s="130">
        <f>SUMIF(January!$A$24:$A$42,'Consolidated Data'!A88,January!$AP$24:$AP$42)</f>
        <v>0</v>
      </c>
      <c r="D88" s="130">
        <f>SUMIF(January!$A$24:$A$42,'Consolidated Data'!A88,January!$AQ$24:$AQ$42)</f>
        <v>0</v>
      </c>
      <c r="E88" s="130">
        <f>SUMIF(February!$A$24:$A$69,'Consolidated Data'!A88,February!$AM$24:$AM$69)</f>
        <v>0</v>
      </c>
      <c r="F88" s="130">
        <f>SUMIF(February!$A$24:$A$69,'Consolidated Data'!A88,February!$AN$24:$AN$69)</f>
        <v>0</v>
      </c>
      <c r="G88" s="130">
        <f>SUMIF(February!$A$24:$A$69,'Consolidated Data'!A88,February!$AO$24:$AO$69)</f>
        <v>0</v>
      </c>
      <c r="H88" s="130">
        <f>SUMIF(March!$A$24:$A$78,'Consolidated Data'!A88,March!$AP$24:$AP$78)</f>
        <v>0</v>
      </c>
      <c r="I88" s="130">
        <f>SUMIF(March!$A$24:$A$78,'Consolidated Data'!A88,March!$AQ$24:$AQ$78)</f>
        <v>3</v>
      </c>
      <c r="J88" s="130">
        <f>SUMIF(March!$A$24:$A$78,'Consolidated Data'!A88,March!$AR$24:$AR$78)</f>
        <v>4.75</v>
      </c>
      <c r="K88" s="130">
        <f>SUMIF(April!$A$24:$A$150,'Consolidated Data'!A88,April!$AS$24:$AS$150)</f>
        <v>0</v>
      </c>
      <c r="L88" s="130">
        <f>SUMIF(April!$A$24:$A$150,'Consolidated Data'!A88,April!$AT$24:$AT$150)</f>
        <v>4</v>
      </c>
      <c r="M88" s="130">
        <f>SUMIF(April!$A$24:$A$150,'Consolidated Data'!A88,April!$AU$24:$AU$150)</f>
        <v>3.5</v>
      </c>
      <c r="N88" s="130">
        <f>SUMIF(May!$A$25:$A$149,'Consolidated Data'!A88,May!$AS$25:$AS$149)</f>
        <v>0</v>
      </c>
      <c r="O88" s="130">
        <f>SUMIF(May!$A$25:$A$149,'Consolidated Data'!A88,May!$AT$25:$AT$149)</f>
        <v>4</v>
      </c>
      <c r="P88" s="130">
        <f>SUMIF(May!$A$25:$A$149,'Consolidated Data'!A88,May!$AU$25:$AU$149)</f>
        <v>2</v>
      </c>
      <c r="Q88" s="130">
        <f>SUMIF(June!$A$24:$A$142,'Consolidated Data'!A88,June!$AS$24:$AS$142)</f>
        <v>0</v>
      </c>
      <c r="R88" s="130">
        <f>SUMIF(June!$A$24:$A$142,'Consolidated Data'!A88,June!$AT$24:$AT$142)</f>
        <v>0</v>
      </c>
      <c r="S88" s="130">
        <f>SUMIF(June!$A$24:$A$142,'Consolidated Data'!A88,June!$AU$24:$AU$142)</f>
        <v>0</v>
      </c>
      <c r="T88" s="130">
        <f>SUMIF(July!$A$24:$A$139,'Consolidated Data'!A88,July!$AS$24:$AS$139)</f>
        <v>0</v>
      </c>
      <c r="U88" s="130">
        <f>SUMIF(July!$A$24:$A$139,'Consolidated Data'!A88,July!$AT$24:$AT$139)</f>
        <v>0</v>
      </c>
      <c r="V88" s="130">
        <f>SUMIF(July!$A$24:$A$139,'Consolidated Data'!A88,July!$AU$24:$AU$139)</f>
        <v>0</v>
      </c>
      <c r="W88" s="130">
        <f>SUMIF(August!$A$24:$A$136,'Consolidated Data'!A88,August!$AS$24:$AS$136)</f>
        <v>0</v>
      </c>
      <c r="X88" s="130">
        <f>SUMIF(August!$A$24:$A$136,'Consolidated Data'!A88,August!$AT$24:$AT$136)</f>
        <v>0</v>
      </c>
      <c r="Y88" s="130">
        <f>SUMIF(August!$A$24:$A$136,'Consolidated Data'!A88,August!$AU$24:$AU$136)</f>
        <v>0</v>
      </c>
      <c r="Z88" s="130">
        <f>SUMIF(September!$A$24:$A$129,'Consolidated Data'!A88,September!$AR$24:$AR$129)</f>
        <v>0</v>
      </c>
      <c r="AA88" s="130">
        <f>SUMIF(September!$A$24:$A$129,'Consolidated Data'!A88,September!$AS$24:$AS$129)</f>
        <v>0</v>
      </c>
      <c r="AB88" s="130">
        <f>SUMIF(September!$A$24:$A$129,'Consolidated Data'!A88,September!$AT$24:$AT$129)</f>
        <v>0</v>
      </c>
      <c r="AC88" s="130">
        <f>SUMIF(October!$A$24:$A$127,'Consolidated Data'!A88,October!$AS$24:$AS$127)</f>
        <v>0</v>
      </c>
      <c r="AD88" s="130">
        <f>SUMIF(October!$A$24:$A$127,'Consolidated Data'!A88,October!$AT$24:$AT$127)</f>
        <v>0</v>
      </c>
      <c r="AE88" s="130">
        <f>SUMIF(October!$A$24:$A$127,'Consolidated Data'!A88,October!$AU$24:$AU$127)</f>
        <v>0</v>
      </c>
      <c r="AF88" s="130">
        <f>SUMIF(November!$A$24:$A$124,'Consolidated Data'!A88,November!$AS$24:$AS$124)</f>
        <v>0</v>
      </c>
      <c r="AG88" s="130">
        <f>SUMIF(November!$A$24:$A$124,'Consolidated Data'!A88,November!$AT$24:$AT$124)</f>
        <v>0</v>
      </c>
      <c r="AH88" s="130">
        <f>SUMIF(November!$A$24:$A$124,'Consolidated Data'!A88,November!$AU$24:$AU$124)</f>
        <v>0</v>
      </c>
      <c r="AI88" s="130">
        <f>SUMIF(December!$A$24:$A$124,'Consolidated Data'!A88,December!$AS$24:$AS$124)</f>
        <v>0</v>
      </c>
      <c r="AJ88" s="130">
        <f>SUMIF(December!$A$24:$A$124,'Consolidated Data'!A88,December!$AT$24:$AT$124)</f>
        <v>0</v>
      </c>
      <c r="AK88" s="130">
        <f>SUMIF(December!$A$24:$A$124,'Consolidated Data'!A88,December!$AU$24:$AU$124)</f>
        <v>0</v>
      </c>
      <c r="AL88" s="129">
        <f t="shared" si="2"/>
        <v>11</v>
      </c>
      <c r="AM88">
        <f t="shared" si="3"/>
        <v>10.25</v>
      </c>
    </row>
    <row r="89" spans="1:39" ht="16" x14ac:dyDescent="0.2">
      <c r="A89" s="122" t="str">
        <f>'Validation List'!A88</f>
        <v>Megan Prasad</v>
      </c>
      <c r="B89" s="130">
        <f>SUMIF(January!$A$24:$A$42,'Consolidated Data'!A89,January!$AO$24:$AO$42)</f>
        <v>0</v>
      </c>
      <c r="C89" s="130">
        <f>SUMIF(January!$A$24:$A$42,'Consolidated Data'!A89,January!$AP$24:$AP$42)</f>
        <v>0</v>
      </c>
      <c r="D89" s="130">
        <f>SUMIF(January!$A$24:$A$42,'Consolidated Data'!A89,January!$AQ$24:$AQ$42)</f>
        <v>0</v>
      </c>
      <c r="E89" s="130">
        <f>SUMIF(February!$A$24:$A$69,'Consolidated Data'!A89,February!$AM$24:$AM$69)</f>
        <v>0</v>
      </c>
      <c r="F89" s="130">
        <f>SUMIF(February!$A$24:$A$69,'Consolidated Data'!A89,February!$AN$24:$AN$69)</f>
        <v>0</v>
      </c>
      <c r="G89" s="130">
        <f>SUMIF(February!$A$24:$A$69,'Consolidated Data'!A89,February!$AO$24:$AO$69)</f>
        <v>0</v>
      </c>
      <c r="H89" s="130">
        <f>SUMIF(March!$A$24:$A$78,'Consolidated Data'!A89,March!$AP$24:$AP$78)</f>
        <v>0</v>
      </c>
      <c r="I89" s="130">
        <f>SUMIF(March!$A$24:$A$78,'Consolidated Data'!A89,March!$AQ$24:$AQ$78)</f>
        <v>0</v>
      </c>
      <c r="J89" s="130">
        <f>SUMIF(March!$A$24:$A$78,'Consolidated Data'!A89,March!$AR$24:$AR$78)</f>
        <v>0</v>
      </c>
      <c r="K89" s="130">
        <f>SUMIF(April!$A$24:$A$150,'Consolidated Data'!A89,April!$AS$24:$AS$150)</f>
        <v>0</v>
      </c>
      <c r="L89" s="130">
        <f>SUMIF(April!$A$24:$A$150,'Consolidated Data'!A89,April!$AT$24:$AT$150)</f>
        <v>0</v>
      </c>
      <c r="M89" s="130">
        <f>SUMIF(April!$A$24:$A$150,'Consolidated Data'!A89,April!$AU$24:$AU$150)</f>
        <v>0</v>
      </c>
      <c r="N89" s="130">
        <f>SUMIF(May!$A$25:$A$149,'Consolidated Data'!A89,May!$AS$25:$AS$149)</f>
        <v>1</v>
      </c>
      <c r="O89" s="130">
        <f>SUMIF(May!$A$25:$A$149,'Consolidated Data'!A89,May!$AT$25:$AT$149)</f>
        <v>0</v>
      </c>
      <c r="P89" s="130">
        <f>SUMIF(May!$A$25:$A$149,'Consolidated Data'!A89,May!$AU$25:$AU$149)</f>
        <v>0</v>
      </c>
      <c r="Q89" s="130">
        <f>SUMIF(June!$A$24:$A$142,'Consolidated Data'!A89,June!$AS$24:$AS$142)</f>
        <v>0</v>
      </c>
      <c r="R89" s="130">
        <f>SUMIF(June!$A$24:$A$142,'Consolidated Data'!A89,June!$AT$24:$AT$142)</f>
        <v>0</v>
      </c>
      <c r="S89" s="130">
        <f>SUMIF(June!$A$24:$A$142,'Consolidated Data'!A89,June!$AU$24:$AU$142)</f>
        <v>0</v>
      </c>
      <c r="T89" s="130">
        <f>SUMIF(July!$A$24:$A$139,'Consolidated Data'!A89,July!$AS$24:$AS$139)</f>
        <v>0</v>
      </c>
      <c r="U89" s="130">
        <f>SUMIF(July!$A$24:$A$139,'Consolidated Data'!A89,July!$AT$24:$AT$139)</f>
        <v>0</v>
      </c>
      <c r="V89" s="130">
        <f>SUMIF(July!$A$24:$A$139,'Consolidated Data'!A89,July!$AU$24:$AU$139)</f>
        <v>0</v>
      </c>
      <c r="W89" s="130">
        <f>SUMIF(August!$A$24:$A$136,'Consolidated Data'!A89,August!$AS$24:$AS$136)</f>
        <v>0</v>
      </c>
      <c r="X89" s="130">
        <f>SUMIF(August!$A$24:$A$136,'Consolidated Data'!A89,August!$AT$24:$AT$136)</f>
        <v>0</v>
      </c>
      <c r="Y89" s="130">
        <f>SUMIF(August!$A$24:$A$136,'Consolidated Data'!A89,August!$AU$24:$AU$136)</f>
        <v>0</v>
      </c>
      <c r="Z89" s="130">
        <f>SUMIF(September!$A$24:$A$129,'Consolidated Data'!A89,September!$AR$24:$AR$129)</f>
        <v>0</v>
      </c>
      <c r="AA89" s="130">
        <f>SUMIF(September!$A$24:$A$129,'Consolidated Data'!A89,September!$AS$24:$AS$129)</f>
        <v>0</v>
      </c>
      <c r="AB89" s="130">
        <f>SUMIF(September!$A$24:$A$129,'Consolidated Data'!A89,September!$AT$24:$AT$129)</f>
        <v>0</v>
      </c>
      <c r="AC89" s="130">
        <f>SUMIF(October!$A$24:$A$127,'Consolidated Data'!A89,October!$AS$24:$AS$127)</f>
        <v>0</v>
      </c>
      <c r="AD89" s="130">
        <f>SUMIF(October!$A$24:$A$127,'Consolidated Data'!A89,October!$AT$24:$AT$127)</f>
        <v>0</v>
      </c>
      <c r="AE89" s="130">
        <f>SUMIF(October!$A$24:$A$127,'Consolidated Data'!A89,October!$AU$24:$AU$127)</f>
        <v>0</v>
      </c>
      <c r="AF89" s="130">
        <f>SUMIF(November!$A$24:$A$124,'Consolidated Data'!A89,November!$AS$24:$AS$124)</f>
        <v>0</v>
      </c>
      <c r="AG89" s="130">
        <f>SUMIF(November!$A$24:$A$124,'Consolidated Data'!A89,November!$AT$24:$AT$124)</f>
        <v>0</v>
      </c>
      <c r="AH89" s="130">
        <f>SUMIF(November!$A$24:$A$124,'Consolidated Data'!A89,November!$AU$24:$AU$124)</f>
        <v>0</v>
      </c>
      <c r="AI89" s="130">
        <f>SUMIF(December!$A$24:$A$124,'Consolidated Data'!A89,December!$AS$24:$AS$124)</f>
        <v>0</v>
      </c>
      <c r="AJ89" s="130">
        <f>SUMIF(December!$A$24:$A$124,'Consolidated Data'!A89,December!$AT$24:$AT$124)</f>
        <v>0</v>
      </c>
      <c r="AK89" s="130">
        <f>SUMIF(December!$A$24:$A$124,'Consolidated Data'!A89,December!$AU$24:$AU$124)</f>
        <v>0</v>
      </c>
      <c r="AL89" s="129">
        <f t="shared" si="2"/>
        <v>1</v>
      </c>
      <c r="AM89">
        <f t="shared" si="3"/>
        <v>0</v>
      </c>
    </row>
    <row r="90" spans="1:39" ht="16" x14ac:dyDescent="0.2">
      <c r="A90" s="122" t="str">
        <f>'Validation List'!A89</f>
        <v>Moayad Amer</v>
      </c>
      <c r="B90" s="130">
        <f>SUMIF(January!$A$24:$A$42,'Consolidated Data'!A90,January!$AO$24:$AO$42)</f>
        <v>0</v>
      </c>
      <c r="C90" s="130">
        <f>SUMIF(January!$A$24:$A$42,'Consolidated Data'!A90,January!$AP$24:$AP$42)</f>
        <v>0</v>
      </c>
      <c r="D90" s="130">
        <f>SUMIF(January!$A$24:$A$42,'Consolidated Data'!A90,January!$AQ$24:$AQ$42)</f>
        <v>0</v>
      </c>
      <c r="E90" s="130">
        <f>SUMIF(February!$A$24:$A$69,'Consolidated Data'!A90,February!$AM$24:$AM$69)</f>
        <v>0</v>
      </c>
      <c r="F90" s="130">
        <f>SUMIF(February!$A$24:$A$69,'Consolidated Data'!A90,February!$AN$24:$AN$69)</f>
        <v>0</v>
      </c>
      <c r="G90" s="130">
        <f>SUMIF(February!$A$24:$A$69,'Consolidated Data'!A90,February!$AO$24:$AO$69)</f>
        <v>0</v>
      </c>
      <c r="H90" s="130">
        <f>SUMIF(March!$A$24:$A$78,'Consolidated Data'!A90,March!$AP$24:$AP$78)</f>
        <v>0</v>
      </c>
      <c r="I90" s="130">
        <f>SUMIF(March!$A$24:$A$78,'Consolidated Data'!A90,March!$AQ$24:$AQ$78)</f>
        <v>0</v>
      </c>
      <c r="J90" s="130">
        <f>SUMIF(March!$A$24:$A$78,'Consolidated Data'!A90,March!$AR$24:$AR$78)</f>
        <v>0</v>
      </c>
      <c r="K90" s="130">
        <f>SUMIF(April!$A$24:$A$150,'Consolidated Data'!A90,April!$AS$24:$AS$150)</f>
        <v>0</v>
      </c>
      <c r="L90" s="130">
        <f>SUMIF(April!$A$24:$A$150,'Consolidated Data'!A90,April!$AT$24:$AT$150)</f>
        <v>0</v>
      </c>
      <c r="M90" s="130">
        <f>SUMIF(April!$A$24:$A$150,'Consolidated Data'!A90,April!$AU$24:$AU$150)</f>
        <v>0</v>
      </c>
      <c r="N90" s="130">
        <f>SUMIF(May!$A$25:$A$149,'Consolidated Data'!A90,May!$AS$25:$AS$149)</f>
        <v>0</v>
      </c>
      <c r="O90" s="130">
        <f>SUMIF(May!$A$25:$A$149,'Consolidated Data'!A90,May!$AT$25:$AT$149)</f>
        <v>1</v>
      </c>
      <c r="P90" s="130">
        <f>SUMIF(May!$A$25:$A$149,'Consolidated Data'!A90,May!$AU$25:$AU$149)</f>
        <v>5</v>
      </c>
      <c r="Q90" s="130">
        <f>SUMIF(June!$A$24:$A$142,'Consolidated Data'!A90,June!$AS$24:$AS$142)</f>
        <v>1</v>
      </c>
      <c r="R90" s="130">
        <f>SUMIF(June!$A$24:$A$142,'Consolidated Data'!A90,June!$AT$24:$AT$142)</f>
        <v>0</v>
      </c>
      <c r="S90" s="130">
        <f>SUMIF(June!$A$24:$A$142,'Consolidated Data'!A90,June!$AU$24:$AU$142)</f>
        <v>0</v>
      </c>
      <c r="T90" s="130">
        <f>SUMIF(July!$A$24:$A$139,'Consolidated Data'!A90,July!$AS$24:$AS$139)</f>
        <v>0</v>
      </c>
      <c r="U90" s="130">
        <f>SUMIF(July!$A$24:$A$139,'Consolidated Data'!A90,July!$AT$24:$AT$139)</f>
        <v>0</v>
      </c>
      <c r="V90" s="130">
        <f>SUMIF(July!$A$24:$A$139,'Consolidated Data'!A90,July!$AU$24:$AU$139)</f>
        <v>0</v>
      </c>
      <c r="W90" s="130">
        <f>SUMIF(August!$A$24:$A$136,'Consolidated Data'!A90,August!$AS$24:$AS$136)</f>
        <v>0</v>
      </c>
      <c r="X90" s="130">
        <f>SUMIF(August!$A$24:$A$136,'Consolidated Data'!A90,August!$AT$24:$AT$136)</f>
        <v>0</v>
      </c>
      <c r="Y90" s="130">
        <f>SUMIF(August!$A$24:$A$136,'Consolidated Data'!A90,August!$AU$24:$AU$136)</f>
        <v>0</v>
      </c>
      <c r="Z90" s="130">
        <f>SUMIF(September!$A$24:$A$129,'Consolidated Data'!A90,September!$AR$24:$AR$129)</f>
        <v>0</v>
      </c>
      <c r="AA90" s="130">
        <f>SUMIF(September!$A$24:$A$129,'Consolidated Data'!A90,September!$AS$24:$AS$129)</f>
        <v>0</v>
      </c>
      <c r="AB90" s="130">
        <f>SUMIF(September!$A$24:$A$129,'Consolidated Data'!A90,September!$AT$24:$AT$129)</f>
        <v>0</v>
      </c>
      <c r="AC90" s="130">
        <f>SUMIF(October!$A$24:$A$127,'Consolidated Data'!A90,October!$AS$24:$AS$127)</f>
        <v>0</v>
      </c>
      <c r="AD90" s="130">
        <f>SUMIF(October!$A$24:$A$127,'Consolidated Data'!A90,October!$AT$24:$AT$127)</f>
        <v>0</v>
      </c>
      <c r="AE90" s="130">
        <f>SUMIF(October!$A$24:$A$127,'Consolidated Data'!A90,October!$AU$24:$AU$127)</f>
        <v>0</v>
      </c>
      <c r="AF90" s="130">
        <f>SUMIF(November!$A$24:$A$124,'Consolidated Data'!A90,November!$AS$24:$AS$124)</f>
        <v>0</v>
      </c>
      <c r="AG90" s="130">
        <f>SUMIF(November!$A$24:$A$124,'Consolidated Data'!A90,November!$AT$24:$AT$124)</f>
        <v>0</v>
      </c>
      <c r="AH90" s="130">
        <f>SUMIF(November!$A$24:$A$124,'Consolidated Data'!A90,November!$AU$24:$AU$124)</f>
        <v>0</v>
      </c>
      <c r="AI90" s="130">
        <f>SUMIF(December!$A$24:$A$124,'Consolidated Data'!A90,December!$AS$24:$AS$124)</f>
        <v>0</v>
      </c>
      <c r="AJ90" s="130">
        <f>SUMIF(December!$A$24:$A$124,'Consolidated Data'!A90,December!$AT$24:$AT$124)</f>
        <v>0</v>
      </c>
      <c r="AK90" s="130">
        <f>SUMIF(December!$A$24:$A$124,'Consolidated Data'!A90,December!$AU$24:$AU$124)</f>
        <v>0</v>
      </c>
      <c r="AL90" s="129">
        <f t="shared" si="2"/>
        <v>2</v>
      </c>
      <c r="AM90">
        <f t="shared" si="3"/>
        <v>5</v>
      </c>
    </row>
    <row r="91" spans="1:39" ht="16" x14ac:dyDescent="0.2">
      <c r="A91" s="122" t="str">
        <f>'Validation List'!A90</f>
        <v>Moses Lopez</v>
      </c>
      <c r="B91" s="130">
        <f>SUMIF(January!$A$24:$A$42,'Consolidated Data'!A91,January!$AO$24:$AO$42)</f>
        <v>0</v>
      </c>
      <c r="C91" s="130">
        <f>SUMIF(January!$A$24:$A$42,'Consolidated Data'!A91,January!$AP$24:$AP$42)</f>
        <v>0</v>
      </c>
      <c r="D91" s="130">
        <f>SUMIF(January!$A$24:$A$42,'Consolidated Data'!A91,January!$AQ$24:$AQ$42)</f>
        <v>0</v>
      </c>
      <c r="E91" s="130">
        <f>SUMIF(February!$A$24:$A$69,'Consolidated Data'!A91,February!$AM$24:$AM$69)</f>
        <v>0</v>
      </c>
      <c r="F91" s="130">
        <f>SUMIF(February!$A$24:$A$69,'Consolidated Data'!A91,February!$AN$24:$AN$69)</f>
        <v>0</v>
      </c>
      <c r="G91" s="130">
        <f>SUMIF(February!$A$24:$A$69,'Consolidated Data'!A91,February!$AO$24:$AO$69)</f>
        <v>0</v>
      </c>
      <c r="H91" s="130">
        <f>SUMIF(March!$A$24:$A$78,'Consolidated Data'!A91,March!$AP$24:$AP$78)</f>
        <v>0</v>
      </c>
      <c r="I91" s="130">
        <f>SUMIF(March!$A$24:$A$78,'Consolidated Data'!A91,March!$AQ$24:$AQ$78)</f>
        <v>0</v>
      </c>
      <c r="J91" s="130">
        <f>SUMIF(March!$A$24:$A$78,'Consolidated Data'!A91,March!$AR$24:$AR$78)</f>
        <v>0</v>
      </c>
      <c r="K91" s="130">
        <f>SUMIF(April!$A$24:$A$150,'Consolidated Data'!A91,April!$AS$24:$AS$150)</f>
        <v>0</v>
      </c>
      <c r="L91" s="130">
        <f>SUMIF(April!$A$24:$A$150,'Consolidated Data'!A91,April!$AT$24:$AT$150)</f>
        <v>1</v>
      </c>
      <c r="M91" s="130">
        <f>SUMIF(April!$A$24:$A$150,'Consolidated Data'!A91,April!$AU$24:$AU$150)</f>
        <v>0</v>
      </c>
      <c r="N91" s="130">
        <f>SUMIF(May!$A$25:$A$149,'Consolidated Data'!A91,May!$AS$25:$AS$149)</f>
        <v>3</v>
      </c>
      <c r="O91" s="130">
        <f>SUMIF(May!$A$25:$A$149,'Consolidated Data'!A91,May!$AT$25:$AT$149)</f>
        <v>0</v>
      </c>
      <c r="P91" s="130">
        <f>SUMIF(May!$A$25:$A$149,'Consolidated Data'!A91,May!$AU$25:$AU$149)</f>
        <v>2.5</v>
      </c>
      <c r="Q91" s="130">
        <f>SUMIF(June!$A$24:$A$142,'Consolidated Data'!A91,June!$AS$24:$AS$142)</f>
        <v>0</v>
      </c>
      <c r="R91" s="130">
        <f>SUMIF(June!$A$24:$A$142,'Consolidated Data'!A91,June!$AT$24:$AT$142)</f>
        <v>0</v>
      </c>
      <c r="S91" s="130">
        <f>SUMIF(June!$A$24:$A$142,'Consolidated Data'!A91,June!$AU$24:$AU$142)</f>
        <v>0</v>
      </c>
      <c r="T91" s="130">
        <f>SUMIF(July!$A$24:$A$139,'Consolidated Data'!A91,July!$AS$24:$AS$139)</f>
        <v>0</v>
      </c>
      <c r="U91" s="130">
        <f>SUMIF(July!$A$24:$A$139,'Consolidated Data'!A91,July!$AT$24:$AT$139)</f>
        <v>0</v>
      </c>
      <c r="V91" s="130">
        <f>SUMIF(July!$A$24:$A$139,'Consolidated Data'!A91,July!$AU$24:$AU$139)</f>
        <v>0</v>
      </c>
      <c r="W91" s="130">
        <f>SUMIF(August!$A$24:$A$136,'Consolidated Data'!A91,August!$AS$24:$AS$136)</f>
        <v>0</v>
      </c>
      <c r="X91" s="130">
        <f>SUMIF(August!$A$24:$A$136,'Consolidated Data'!A91,August!$AT$24:$AT$136)</f>
        <v>0</v>
      </c>
      <c r="Y91" s="130">
        <f>SUMIF(August!$A$24:$A$136,'Consolidated Data'!A91,August!$AU$24:$AU$136)</f>
        <v>0</v>
      </c>
      <c r="Z91" s="130">
        <f>SUMIF(September!$A$24:$A$129,'Consolidated Data'!A91,September!$AR$24:$AR$129)</f>
        <v>0</v>
      </c>
      <c r="AA91" s="130">
        <f>SUMIF(September!$A$24:$A$129,'Consolidated Data'!A91,September!$AS$24:$AS$129)</f>
        <v>0</v>
      </c>
      <c r="AB91" s="130">
        <f>SUMIF(September!$A$24:$A$129,'Consolidated Data'!A91,September!$AT$24:$AT$129)</f>
        <v>0</v>
      </c>
      <c r="AC91" s="130">
        <f>SUMIF(October!$A$24:$A$127,'Consolidated Data'!A91,October!$AS$24:$AS$127)</f>
        <v>0</v>
      </c>
      <c r="AD91" s="130">
        <f>SUMIF(October!$A$24:$A$127,'Consolidated Data'!A91,October!$AT$24:$AT$127)</f>
        <v>0</v>
      </c>
      <c r="AE91" s="130">
        <f>SUMIF(October!$A$24:$A$127,'Consolidated Data'!A91,October!$AU$24:$AU$127)</f>
        <v>0</v>
      </c>
      <c r="AF91" s="130">
        <f>SUMIF(November!$A$24:$A$124,'Consolidated Data'!A91,November!$AS$24:$AS$124)</f>
        <v>0</v>
      </c>
      <c r="AG91" s="130">
        <f>SUMIF(November!$A$24:$A$124,'Consolidated Data'!A91,November!$AT$24:$AT$124)</f>
        <v>0</v>
      </c>
      <c r="AH91" s="130">
        <f>SUMIF(November!$A$24:$A$124,'Consolidated Data'!A91,November!$AU$24:$AU$124)</f>
        <v>0</v>
      </c>
      <c r="AI91" s="130">
        <f>SUMIF(December!$A$24:$A$124,'Consolidated Data'!A91,December!$AS$24:$AS$124)</f>
        <v>0</v>
      </c>
      <c r="AJ91" s="130">
        <f>SUMIF(December!$A$24:$A$124,'Consolidated Data'!A91,December!$AT$24:$AT$124)</f>
        <v>0</v>
      </c>
      <c r="AK91" s="130">
        <f>SUMIF(December!$A$24:$A$124,'Consolidated Data'!A91,December!$AU$24:$AU$124)</f>
        <v>0</v>
      </c>
      <c r="AL91" s="129">
        <f t="shared" si="2"/>
        <v>4</v>
      </c>
      <c r="AM91">
        <f t="shared" si="3"/>
        <v>2.5</v>
      </c>
    </row>
    <row r="92" spans="1:39" ht="16" x14ac:dyDescent="0.2">
      <c r="A92" s="122" t="str">
        <f>'Validation List'!A91</f>
        <v>Renee McNealy</v>
      </c>
      <c r="B92" s="130">
        <f>SUMIF(January!$A$24:$A$42,'Consolidated Data'!A92,January!$AO$24:$AO$42)</f>
        <v>0</v>
      </c>
      <c r="C92" s="130">
        <f>SUMIF(January!$A$24:$A$42,'Consolidated Data'!A92,January!$AP$24:$AP$42)</f>
        <v>0</v>
      </c>
      <c r="D92" s="130">
        <f>SUMIF(January!$A$24:$A$42,'Consolidated Data'!A92,January!$AQ$24:$AQ$42)</f>
        <v>0</v>
      </c>
      <c r="E92" s="130">
        <f>SUMIF(February!$A$24:$A$69,'Consolidated Data'!A92,February!$AM$24:$AM$69)</f>
        <v>0</v>
      </c>
      <c r="F92" s="130">
        <f>SUMIF(February!$A$24:$A$69,'Consolidated Data'!A92,February!$AN$24:$AN$69)</f>
        <v>0</v>
      </c>
      <c r="G92" s="130">
        <f>SUMIF(February!$A$24:$A$69,'Consolidated Data'!A92,February!$AO$24:$AO$69)</f>
        <v>0</v>
      </c>
      <c r="H92" s="130">
        <f>SUMIF(March!$A$24:$A$78,'Consolidated Data'!A92,March!$AP$24:$AP$78)</f>
        <v>0</v>
      </c>
      <c r="I92" s="130">
        <f>SUMIF(March!$A$24:$A$78,'Consolidated Data'!A92,March!$AQ$24:$AQ$78)</f>
        <v>0</v>
      </c>
      <c r="J92" s="130">
        <f>SUMIF(March!$A$24:$A$78,'Consolidated Data'!A92,March!$AR$24:$AR$78)</f>
        <v>0</v>
      </c>
      <c r="K92" s="130">
        <f>SUMIF(April!$A$24:$A$150,'Consolidated Data'!A92,April!$AS$24:$AS$150)</f>
        <v>1</v>
      </c>
      <c r="L92" s="130">
        <f>SUMIF(April!$A$24:$A$150,'Consolidated Data'!A92,April!$AT$24:$AT$150)</f>
        <v>0</v>
      </c>
      <c r="M92" s="130">
        <f>SUMIF(April!$A$24:$A$150,'Consolidated Data'!A92,April!$AU$24:$AU$150)</f>
        <v>0</v>
      </c>
      <c r="N92" s="130">
        <f>SUMIF(May!$A$25:$A$149,'Consolidated Data'!A92,May!$AS$25:$AS$149)</f>
        <v>3</v>
      </c>
      <c r="O92" s="130">
        <f>SUMIF(May!$A$25:$A$149,'Consolidated Data'!A92,May!$AT$25:$AT$149)</f>
        <v>0</v>
      </c>
      <c r="P92" s="130">
        <f>SUMIF(May!$A$25:$A$149,'Consolidated Data'!A92,May!$AU$25:$AU$149)</f>
        <v>0</v>
      </c>
      <c r="Q92" s="130">
        <f>SUMIF(June!$A$24:$A$142,'Consolidated Data'!A92,June!$AS$24:$AS$142)</f>
        <v>4</v>
      </c>
      <c r="R92" s="130">
        <f>SUMIF(June!$A$24:$A$142,'Consolidated Data'!A92,June!$AT$24:$AT$142)</f>
        <v>0</v>
      </c>
      <c r="S92" s="130">
        <f>SUMIF(June!$A$24:$A$142,'Consolidated Data'!A92,June!$AU$24:$AU$142)</f>
        <v>0</v>
      </c>
      <c r="T92" s="130">
        <f>SUMIF(July!$A$24:$A$139,'Consolidated Data'!A92,July!$AS$24:$AS$139)</f>
        <v>0</v>
      </c>
      <c r="U92" s="130">
        <f>SUMIF(July!$A$24:$A$139,'Consolidated Data'!A92,July!$AT$24:$AT$139)</f>
        <v>0</v>
      </c>
      <c r="V92" s="130">
        <f>SUMIF(July!$A$24:$A$139,'Consolidated Data'!A92,July!$AU$24:$AU$139)</f>
        <v>0</v>
      </c>
      <c r="W92" s="130">
        <f>SUMIF(August!$A$24:$A$136,'Consolidated Data'!A92,August!$AS$24:$AS$136)</f>
        <v>0</v>
      </c>
      <c r="X92" s="130">
        <f>SUMIF(August!$A$24:$A$136,'Consolidated Data'!A92,August!$AT$24:$AT$136)</f>
        <v>0</v>
      </c>
      <c r="Y92" s="130">
        <f>SUMIF(August!$A$24:$A$136,'Consolidated Data'!A92,August!$AU$24:$AU$136)</f>
        <v>0</v>
      </c>
      <c r="Z92" s="130">
        <f>SUMIF(September!$A$24:$A$129,'Consolidated Data'!A92,September!$AR$24:$AR$129)</f>
        <v>0</v>
      </c>
      <c r="AA92" s="130">
        <f>SUMIF(September!$A$24:$A$129,'Consolidated Data'!A92,September!$AS$24:$AS$129)</f>
        <v>0</v>
      </c>
      <c r="AB92" s="130">
        <f>SUMIF(September!$A$24:$A$129,'Consolidated Data'!A92,September!$AT$24:$AT$129)</f>
        <v>0</v>
      </c>
      <c r="AC92" s="130">
        <f>SUMIF(October!$A$24:$A$127,'Consolidated Data'!A92,October!$AS$24:$AS$127)</f>
        <v>0</v>
      </c>
      <c r="AD92" s="130">
        <f>SUMIF(October!$A$24:$A$127,'Consolidated Data'!A92,October!$AT$24:$AT$127)</f>
        <v>0</v>
      </c>
      <c r="AE92" s="130">
        <f>SUMIF(October!$A$24:$A$127,'Consolidated Data'!A92,October!$AU$24:$AU$127)</f>
        <v>0</v>
      </c>
      <c r="AF92" s="130">
        <f>SUMIF(November!$A$24:$A$124,'Consolidated Data'!A92,November!$AS$24:$AS$124)</f>
        <v>0</v>
      </c>
      <c r="AG92" s="130">
        <f>SUMIF(November!$A$24:$A$124,'Consolidated Data'!A92,November!$AT$24:$AT$124)</f>
        <v>0</v>
      </c>
      <c r="AH92" s="130">
        <f>SUMIF(November!$A$24:$A$124,'Consolidated Data'!A92,November!$AU$24:$AU$124)</f>
        <v>0</v>
      </c>
      <c r="AI92" s="130">
        <f>SUMIF(December!$A$24:$A$124,'Consolidated Data'!A92,December!$AS$24:$AS$124)</f>
        <v>0</v>
      </c>
      <c r="AJ92" s="130">
        <f>SUMIF(December!$A$24:$A$124,'Consolidated Data'!A92,December!$AT$24:$AT$124)</f>
        <v>0</v>
      </c>
      <c r="AK92" s="130">
        <f>SUMIF(December!$A$24:$A$124,'Consolidated Data'!A92,December!$AU$24:$AU$124)</f>
        <v>0</v>
      </c>
      <c r="AL92" s="129">
        <f t="shared" si="2"/>
        <v>8</v>
      </c>
      <c r="AM92">
        <f t="shared" si="3"/>
        <v>0</v>
      </c>
    </row>
    <row r="93" spans="1:39" ht="16" x14ac:dyDescent="0.2">
      <c r="A93" s="122" t="str">
        <f>'Validation List'!A92</f>
        <v>Scott Thomas Lehrer</v>
      </c>
      <c r="B93" s="130">
        <f>SUMIF(January!$A$24:$A$42,'Consolidated Data'!A93,January!$AO$24:$AO$42)</f>
        <v>0</v>
      </c>
      <c r="C93" s="130">
        <f>SUMIF(January!$A$24:$A$42,'Consolidated Data'!A93,January!$AP$24:$AP$42)</f>
        <v>0</v>
      </c>
      <c r="D93" s="130">
        <f>SUMIF(January!$A$24:$A$42,'Consolidated Data'!A93,January!$AQ$24:$AQ$42)</f>
        <v>0</v>
      </c>
      <c r="E93" s="130">
        <f>SUMIF(February!$A$24:$A$69,'Consolidated Data'!A93,February!$AM$24:$AM$69)</f>
        <v>0</v>
      </c>
      <c r="F93" s="130">
        <f>SUMIF(February!$A$24:$A$69,'Consolidated Data'!A93,February!$AN$24:$AN$69)</f>
        <v>0</v>
      </c>
      <c r="G93" s="130">
        <f>SUMIF(February!$A$24:$A$69,'Consolidated Data'!A93,February!$AO$24:$AO$69)</f>
        <v>0</v>
      </c>
      <c r="H93" s="130">
        <f>SUMIF(March!$A$24:$A$78,'Consolidated Data'!A93,March!$AP$24:$AP$78)</f>
        <v>0</v>
      </c>
      <c r="I93" s="130">
        <f>SUMIF(March!$A$24:$A$78,'Consolidated Data'!A93,March!$AQ$24:$AQ$78)</f>
        <v>0</v>
      </c>
      <c r="J93" s="130">
        <f>SUMIF(March!$A$24:$A$78,'Consolidated Data'!A93,March!$AR$24:$AR$78)</f>
        <v>0</v>
      </c>
      <c r="K93" s="130">
        <f>SUMIF(April!$A$24:$A$150,'Consolidated Data'!A93,April!$AS$24:$AS$150)</f>
        <v>0</v>
      </c>
      <c r="L93" s="130">
        <f>SUMIF(April!$A$24:$A$150,'Consolidated Data'!A93,April!$AT$24:$AT$150)</f>
        <v>0</v>
      </c>
      <c r="M93" s="130">
        <f>SUMIF(April!$A$24:$A$150,'Consolidated Data'!A93,April!$AU$24:$AU$150)</f>
        <v>0</v>
      </c>
      <c r="N93" s="130">
        <f>SUMIF(May!$A$25:$A$149,'Consolidated Data'!A93,May!$AS$25:$AS$149)</f>
        <v>0</v>
      </c>
      <c r="O93" s="130">
        <f>SUMIF(May!$A$25:$A$149,'Consolidated Data'!A93,May!$AT$25:$AT$149)</f>
        <v>0</v>
      </c>
      <c r="P93" s="130">
        <f>SUMIF(May!$A$25:$A$149,'Consolidated Data'!A93,May!$AU$25:$AU$149)</f>
        <v>0</v>
      </c>
      <c r="Q93" s="130">
        <f>SUMIF(June!$A$24:$A$142,'Consolidated Data'!A93,June!$AS$24:$AS$142)</f>
        <v>0</v>
      </c>
      <c r="R93" s="130">
        <f>SUMIF(June!$A$24:$A$142,'Consolidated Data'!A93,June!$AT$24:$AT$142)</f>
        <v>0</v>
      </c>
      <c r="S93" s="130">
        <f>SUMIF(June!$A$24:$A$142,'Consolidated Data'!A93,June!$AU$24:$AU$142)</f>
        <v>0</v>
      </c>
      <c r="T93" s="130">
        <f>SUMIF(July!$A$24:$A$139,'Consolidated Data'!A93,July!$AS$24:$AS$139)</f>
        <v>0</v>
      </c>
      <c r="U93" s="130">
        <f>SUMIF(July!$A$24:$A$139,'Consolidated Data'!A93,July!$AT$24:$AT$139)</f>
        <v>0</v>
      </c>
      <c r="V93" s="130">
        <f>SUMIF(July!$A$24:$A$139,'Consolidated Data'!A93,July!$AU$24:$AU$139)</f>
        <v>0</v>
      </c>
      <c r="W93" s="130">
        <f>SUMIF(August!$A$24:$A$136,'Consolidated Data'!A93,August!$AS$24:$AS$136)</f>
        <v>0</v>
      </c>
      <c r="X93" s="130">
        <f>SUMIF(August!$A$24:$A$136,'Consolidated Data'!A93,August!$AT$24:$AT$136)</f>
        <v>0</v>
      </c>
      <c r="Y93" s="130">
        <f>SUMIF(August!$A$24:$A$136,'Consolidated Data'!A93,August!$AU$24:$AU$136)</f>
        <v>0</v>
      </c>
      <c r="Z93" s="130">
        <f>SUMIF(September!$A$24:$A$129,'Consolidated Data'!A93,September!$AR$24:$AR$129)</f>
        <v>0</v>
      </c>
      <c r="AA93" s="130">
        <f>SUMIF(September!$A$24:$A$129,'Consolidated Data'!A93,September!$AS$24:$AS$129)</f>
        <v>0</v>
      </c>
      <c r="AB93" s="130">
        <f>SUMIF(September!$A$24:$A$129,'Consolidated Data'!A93,September!$AT$24:$AT$129)</f>
        <v>0</v>
      </c>
      <c r="AC93" s="130">
        <f>SUMIF(October!$A$24:$A$127,'Consolidated Data'!A93,October!$AS$24:$AS$127)</f>
        <v>0</v>
      </c>
      <c r="AD93" s="130">
        <f>SUMIF(October!$A$24:$A$127,'Consolidated Data'!A93,October!$AT$24:$AT$127)</f>
        <v>0</v>
      </c>
      <c r="AE93" s="130">
        <f>SUMIF(October!$A$24:$A$127,'Consolidated Data'!A93,October!$AU$24:$AU$127)</f>
        <v>0</v>
      </c>
      <c r="AF93" s="130">
        <f>SUMIF(November!$A$24:$A$124,'Consolidated Data'!A93,November!$AS$24:$AS$124)</f>
        <v>0</v>
      </c>
      <c r="AG93" s="130">
        <f>SUMIF(November!$A$24:$A$124,'Consolidated Data'!A93,November!$AT$24:$AT$124)</f>
        <v>0</v>
      </c>
      <c r="AH93" s="130">
        <f>SUMIF(November!$A$24:$A$124,'Consolidated Data'!A93,November!$AU$24:$AU$124)</f>
        <v>0</v>
      </c>
      <c r="AI93" s="130">
        <f>SUMIF(December!$A$24:$A$124,'Consolidated Data'!A93,December!$AS$24:$AS$124)</f>
        <v>0</v>
      </c>
      <c r="AJ93" s="130">
        <f>SUMIF(December!$A$24:$A$124,'Consolidated Data'!A93,December!$AT$24:$AT$124)</f>
        <v>0</v>
      </c>
      <c r="AK93" s="130">
        <f>SUMIF(December!$A$24:$A$124,'Consolidated Data'!A93,December!$AU$24:$AU$124)</f>
        <v>0</v>
      </c>
      <c r="AL93" s="129">
        <f t="shared" si="2"/>
        <v>0</v>
      </c>
      <c r="AM93">
        <f t="shared" si="3"/>
        <v>0</v>
      </c>
    </row>
    <row r="94" spans="1:39" ht="16" x14ac:dyDescent="0.2">
      <c r="A94" s="122" t="str">
        <f>'Validation List'!A93</f>
        <v>Simrath Sangha</v>
      </c>
      <c r="B94" s="130">
        <f>SUMIF(January!$A$24:$A$42,'Consolidated Data'!A94,January!$AO$24:$AO$42)</f>
        <v>1</v>
      </c>
      <c r="C94" s="130">
        <f>SUMIF(January!$A$24:$A$42,'Consolidated Data'!A94,January!$AP$24:$AP$42)</f>
        <v>1</v>
      </c>
      <c r="D94" s="130">
        <f>SUMIF(January!$A$24:$A$42,'Consolidated Data'!A94,January!$AQ$24:$AQ$42)</f>
        <v>5</v>
      </c>
      <c r="E94" s="130">
        <f>SUMIF(February!$A$24:$A$69,'Consolidated Data'!A94,February!$AM$24:$AM$69)</f>
        <v>0</v>
      </c>
      <c r="F94" s="130">
        <f>SUMIF(February!$A$24:$A$69,'Consolidated Data'!A94,February!$AN$24:$AN$69)</f>
        <v>1</v>
      </c>
      <c r="G94" s="130">
        <f>SUMIF(February!$A$24:$A$69,'Consolidated Data'!A94,February!$AO$24:$AO$69)</f>
        <v>0</v>
      </c>
      <c r="H94" s="130">
        <f>SUMIF(March!$A$24:$A$78,'Consolidated Data'!A94,March!$AP$24:$AP$78)</f>
        <v>0</v>
      </c>
      <c r="I94" s="130">
        <f>SUMIF(March!$A$24:$A$78,'Consolidated Data'!A94,March!$AQ$24:$AQ$78)</f>
        <v>0</v>
      </c>
      <c r="J94" s="130">
        <f>SUMIF(March!$A$24:$A$78,'Consolidated Data'!A94,March!$AR$24:$AR$78)</f>
        <v>0</v>
      </c>
      <c r="K94" s="130">
        <f>SUMIF(April!$A$24:$A$150,'Consolidated Data'!A94,April!$AS$24:$AS$150)</f>
        <v>0</v>
      </c>
      <c r="L94" s="130">
        <f>SUMIF(April!$A$24:$A$150,'Consolidated Data'!A94,April!$AT$24:$AT$150)</f>
        <v>6</v>
      </c>
      <c r="M94" s="130">
        <f>SUMIF(April!$A$24:$A$150,'Consolidated Data'!A94,April!$AU$24:$AU$150)</f>
        <v>0</v>
      </c>
      <c r="N94" s="130">
        <f>SUMIF(May!$A$25:$A$149,'Consolidated Data'!A94,May!$AS$25:$AS$149)</f>
        <v>0</v>
      </c>
      <c r="O94" s="130">
        <f>SUMIF(May!$A$25:$A$149,'Consolidated Data'!A94,May!$AT$25:$AT$149)</f>
        <v>0</v>
      </c>
      <c r="P94" s="130">
        <f>SUMIF(May!$A$25:$A$149,'Consolidated Data'!A94,May!$AU$25:$AU$149)</f>
        <v>0</v>
      </c>
      <c r="Q94" s="130">
        <f>SUMIF(June!$A$24:$A$142,'Consolidated Data'!A94,June!$AS$24:$AS$142)</f>
        <v>0</v>
      </c>
      <c r="R94" s="130">
        <f>SUMIF(June!$A$24:$A$142,'Consolidated Data'!A94,June!$AT$24:$AT$142)</f>
        <v>0</v>
      </c>
      <c r="S94" s="130">
        <f>SUMIF(June!$A$24:$A$142,'Consolidated Data'!A94,June!$AU$24:$AU$142)</f>
        <v>0</v>
      </c>
      <c r="T94" s="130">
        <f>SUMIF(July!$A$24:$A$139,'Consolidated Data'!A94,July!$AS$24:$AS$139)</f>
        <v>0</v>
      </c>
      <c r="U94" s="130">
        <f>SUMIF(July!$A$24:$A$139,'Consolidated Data'!A94,July!$AT$24:$AT$139)</f>
        <v>0</v>
      </c>
      <c r="V94" s="130">
        <f>SUMIF(July!$A$24:$A$139,'Consolidated Data'!A94,July!$AU$24:$AU$139)</f>
        <v>0</v>
      </c>
      <c r="W94" s="130">
        <f>SUMIF(August!$A$24:$A$136,'Consolidated Data'!A94,August!$AS$24:$AS$136)</f>
        <v>0</v>
      </c>
      <c r="X94" s="130">
        <f>SUMIF(August!$A$24:$A$136,'Consolidated Data'!A94,August!$AT$24:$AT$136)</f>
        <v>0</v>
      </c>
      <c r="Y94" s="130">
        <f>SUMIF(August!$A$24:$A$136,'Consolidated Data'!A94,August!$AU$24:$AU$136)</f>
        <v>0</v>
      </c>
      <c r="Z94" s="130">
        <f>SUMIF(September!$A$24:$A$129,'Consolidated Data'!A94,September!$AR$24:$AR$129)</f>
        <v>0</v>
      </c>
      <c r="AA94" s="130">
        <f>SUMIF(September!$A$24:$A$129,'Consolidated Data'!A94,September!$AS$24:$AS$129)</f>
        <v>0</v>
      </c>
      <c r="AB94" s="130">
        <f>SUMIF(September!$A$24:$A$129,'Consolidated Data'!A94,September!$AT$24:$AT$129)</f>
        <v>0</v>
      </c>
      <c r="AC94" s="130">
        <f>SUMIF(October!$A$24:$A$127,'Consolidated Data'!A94,October!$AS$24:$AS$127)</f>
        <v>0</v>
      </c>
      <c r="AD94" s="130">
        <f>SUMIF(October!$A$24:$A$127,'Consolidated Data'!A94,October!$AT$24:$AT$127)</f>
        <v>0</v>
      </c>
      <c r="AE94" s="130">
        <f>SUMIF(October!$A$24:$A$127,'Consolidated Data'!A94,October!$AU$24:$AU$127)</f>
        <v>0</v>
      </c>
      <c r="AF94" s="130">
        <f>SUMIF(November!$A$24:$A$124,'Consolidated Data'!A94,November!$AS$24:$AS$124)</f>
        <v>0</v>
      </c>
      <c r="AG94" s="130">
        <f>SUMIF(November!$A$24:$A$124,'Consolidated Data'!A94,November!$AT$24:$AT$124)</f>
        <v>0</v>
      </c>
      <c r="AH94" s="130">
        <f>SUMIF(November!$A$24:$A$124,'Consolidated Data'!A94,November!$AU$24:$AU$124)</f>
        <v>0</v>
      </c>
      <c r="AI94" s="130">
        <f>SUMIF(December!$A$24:$A$124,'Consolidated Data'!A94,December!$AS$24:$AS$124)</f>
        <v>0</v>
      </c>
      <c r="AJ94" s="130">
        <f>SUMIF(December!$A$24:$A$124,'Consolidated Data'!A94,December!$AT$24:$AT$124)</f>
        <v>0</v>
      </c>
      <c r="AK94" s="130">
        <f>SUMIF(December!$A$24:$A$124,'Consolidated Data'!A94,December!$AU$24:$AU$124)</f>
        <v>0</v>
      </c>
      <c r="AL94" s="129">
        <f t="shared" si="2"/>
        <v>9</v>
      </c>
      <c r="AM94">
        <f t="shared" si="3"/>
        <v>5</v>
      </c>
    </row>
    <row r="95" spans="1:39" ht="16" x14ac:dyDescent="0.2">
      <c r="A95" s="122" t="str">
        <f>'Validation List'!A94</f>
        <v>Sudarshan lyengar</v>
      </c>
      <c r="B95" s="130">
        <f>SUMIF(January!$A$24:$A$42,'Consolidated Data'!A95,January!$AO$24:$AO$42)</f>
        <v>0</v>
      </c>
      <c r="C95" s="130">
        <f>SUMIF(January!$A$24:$A$42,'Consolidated Data'!A95,January!$AP$24:$AP$42)</f>
        <v>0</v>
      </c>
      <c r="D95" s="130">
        <f>SUMIF(January!$A$24:$A$42,'Consolidated Data'!A95,January!$AQ$24:$AQ$42)</f>
        <v>0</v>
      </c>
      <c r="E95" s="130">
        <f>SUMIF(February!$A$24:$A$69,'Consolidated Data'!A95,February!$AM$24:$AM$69)</f>
        <v>0</v>
      </c>
      <c r="F95" s="130">
        <f>SUMIF(February!$A$24:$A$69,'Consolidated Data'!A95,February!$AN$24:$AN$69)</f>
        <v>0</v>
      </c>
      <c r="G95" s="130">
        <f>SUMIF(February!$A$24:$A$69,'Consolidated Data'!A95,February!$AO$24:$AO$69)</f>
        <v>0</v>
      </c>
      <c r="H95" s="130">
        <f>SUMIF(March!$A$24:$A$78,'Consolidated Data'!A95,March!$AP$24:$AP$78)</f>
        <v>20</v>
      </c>
      <c r="I95" s="130">
        <f>SUMIF(March!$A$24:$A$78,'Consolidated Data'!A95,March!$AQ$24:$AQ$78)</f>
        <v>0</v>
      </c>
      <c r="J95" s="130">
        <f>SUMIF(March!$A$24:$A$78,'Consolidated Data'!A95,March!$AR$24:$AR$78)</f>
        <v>0</v>
      </c>
      <c r="K95" s="130">
        <f>SUMIF(April!$A$24:$A$150,'Consolidated Data'!A95,April!$AS$24:$AS$150)</f>
        <v>5</v>
      </c>
      <c r="L95" s="130">
        <f>SUMIF(April!$A$24:$A$150,'Consolidated Data'!A95,April!$AT$24:$AT$150)</f>
        <v>0</v>
      </c>
      <c r="M95" s="130">
        <f>SUMIF(April!$A$24:$A$150,'Consolidated Data'!A95,April!$AU$24:$AU$150)</f>
        <v>0</v>
      </c>
      <c r="N95" s="130">
        <f>SUMIF(May!$A$25:$A$149,'Consolidated Data'!A95,May!$AS$25:$AS$149)</f>
        <v>0</v>
      </c>
      <c r="O95" s="130">
        <f>SUMIF(May!$A$25:$A$149,'Consolidated Data'!A95,May!$AT$25:$AT$149)</f>
        <v>0</v>
      </c>
      <c r="P95" s="130">
        <f>SUMIF(May!$A$25:$A$149,'Consolidated Data'!A95,May!$AU$25:$AU$149)</f>
        <v>0</v>
      </c>
      <c r="Q95" s="130">
        <f>SUMIF(June!$A$24:$A$142,'Consolidated Data'!A95,June!$AS$24:$AS$142)</f>
        <v>0</v>
      </c>
      <c r="R95" s="130">
        <f>SUMIF(June!$A$24:$A$142,'Consolidated Data'!A95,June!$AT$24:$AT$142)</f>
        <v>0</v>
      </c>
      <c r="S95" s="130">
        <f>SUMIF(June!$A$24:$A$142,'Consolidated Data'!A95,June!$AU$24:$AU$142)</f>
        <v>0</v>
      </c>
      <c r="T95" s="130">
        <f>SUMIF(July!$A$24:$A$139,'Consolidated Data'!A95,July!$AS$24:$AS$139)</f>
        <v>0</v>
      </c>
      <c r="U95" s="130">
        <f>SUMIF(July!$A$24:$A$139,'Consolidated Data'!A95,July!$AT$24:$AT$139)</f>
        <v>0</v>
      </c>
      <c r="V95" s="130">
        <f>SUMIF(July!$A$24:$A$139,'Consolidated Data'!A95,July!$AU$24:$AU$139)</f>
        <v>0</v>
      </c>
      <c r="W95" s="130">
        <f>SUMIF(August!$A$24:$A$136,'Consolidated Data'!A95,August!$AS$24:$AS$136)</f>
        <v>0</v>
      </c>
      <c r="X95" s="130">
        <f>SUMIF(August!$A$24:$A$136,'Consolidated Data'!A95,August!$AT$24:$AT$136)</f>
        <v>0</v>
      </c>
      <c r="Y95" s="130">
        <f>SUMIF(August!$A$24:$A$136,'Consolidated Data'!A95,August!$AU$24:$AU$136)</f>
        <v>0</v>
      </c>
      <c r="Z95" s="130">
        <f>SUMIF(September!$A$24:$A$129,'Consolidated Data'!A95,September!$AR$24:$AR$129)</f>
        <v>0</v>
      </c>
      <c r="AA95" s="130">
        <f>SUMIF(September!$A$24:$A$129,'Consolidated Data'!A95,September!$AS$24:$AS$129)</f>
        <v>0</v>
      </c>
      <c r="AB95" s="130">
        <f>SUMIF(September!$A$24:$A$129,'Consolidated Data'!A95,September!$AT$24:$AT$129)</f>
        <v>0</v>
      </c>
      <c r="AC95" s="130">
        <f>SUMIF(October!$A$24:$A$127,'Consolidated Data'!A95,October!$AS$24:$AS$127)</f>
        <v>0</v>
      </c>
      <c r="AD95" s="130">
        <f>SUMIF(October!$A$24:$A$127,'Consolidated Data'!A95,October!$AT$24:$AT$127)</f>
        <v>0</v>
      </c>
      <c r="AE95" s="130">
        <f>SUMIF(October!$A$24:$A$127,'Consolidated Data'!A95,October!$AU$24:$AU$127)</f>
        <v>0</v>
      </c>
      <c r="AF95" s="130">
        <f>SUMIF(November!$A$24:$A$124,'Consolidated Data'!A95,November!$AS$24:$AS$124)</f>
        <v>0</v>
      </c>
      <c r="AG95" s="130">
        <f>SUMIF(November!$A$24:$A$124,'Consolidated Data'!A95,November!$AT$24:$AT$124)</f>
        <v>0</v>
      </c>
      <c r="AH95" s="130">
        <f>SUMIF(November!$A$24:$A$124,'Consolidated Data'!A95,November!$AU$24:$AU$124)</f>
        <v>0</v>
      </c>
      <c r="AI95" s="130">
        <f>SUMIF(December!$A$24:$A$124,'Consolidated Data'!A95,December!$AS$24:$AS$124)</f>
        <v>0</v>
      </c>
      <c r="AJ95" s="130">
        <f>SUMIF(December!$A$24:$A$124,'Consolidated Data'!A95,December!$AT$24:$AT$124)</f>
        <v>0</v>
      </c>
      <c r="AK95" s="130">
        <f>SUMIF(December!$A$24:$A$124,'Consolidated Data'!A95,December!$AU$24:$AU$124)</f>
        <v>0</v>
      </c>
      <c r="AL95" s="129">
        <f t="shared" si="2"/>
        <v>25</v>
      </c>
      <c r="AM95">
        <f t="shared" si="3"/>
        <v>0</v>
      </c>
    </row>
    <row r="96" spans="1:39" ht="16" x14ac:dyDescent="0.2">
      <c r="A96" s="122" t="str">
        <f>'Validation List'!A95</f>
        <v>Teresa Amor Agustin</v>
      </c>
      <c r="B96" s="130">
        <f>SUMIF(January!$A$24:$A$42,'Consolidated Data'!A96,January!$AO$24:$AO$42)</f>
        <v>0</v>
      </c>
      <c r="C96" s="130">
        <f>SUMIF(January!$A$24:$A$42,'Consolidated Data'!A96,January!$AP$24:$AP$42)</f>
        <v>0</v>
      </c>
      <c r="D96" s="130">
        <f>SUMIF(January!$A$24:$A$42,'Consolidated Data'!A96,January!$AQ$24:$AQ$42)</f>
        <v>0</v>
      </c>
      <c r="E96" s="130">
        <f>SUMIF(February!$A$24:$A$69,'Consolidated Data'!A96,February!$AM$24:$AM$69)</f>
        <v>0</v>
      </c>
      <c r="F96" s="130">
        <f>SUMIF(February!$A$24:$A$69,'Consolidated Data'!A96,February!$AN$24:$AN$69)</f>
        <v>0</v>
      </c>
      <c r="G96" s="130">
        <f>SUMIF(February!$A$24:$A$69,'Consolidated Data'!A96,February!$AO$24:$AO$69)</f>
        <v>0</v>
      </c>
      <c r="H96" s="130">
        <f>SUMIF(March!$A$24:$A$78,'Consolidated Data'!A96,March!$AP$24:$AP$78)</f>
        <v>0</v>
      </c>
      <c r="I96" s="130">
        <f>SUMIF(March!$A$24:$A$78,'Consolidated Data'!A96,March!$AQ$24:$AQ$78)</f>
        <v>0</v>
      </c>
      <c r="J96" s="130">
        <f>SUMIF(March!$A$24:$A$78,'Consolidated Data'!A96,March!$AR$24:$AR$78)</f>
        <v>0</v>
      </c>
      <c r="K96" s="130">
        <f>SUMIF(April!$A$24:$A$150,'Consolidated Data'!A96,April!$AS$24:$AS$150)</f>
        <v>0</v>
      </c>
      <c r="L96" s="130">
        <f>SUMIF(April!$A$24:$A$150,'Consolidated Data'!A96,April!$AT$24:$AT$150)</f>
        <v>2</v>
      </c>
      <c r="M96" s="130">
        <f>SUMIF(April!$A$24:$A$150,'Consolidated Data'!A96,April!$AU$24:$AU$150)</f>
        <v>0</v>
      </c>
      <c r="N96" s="130">
        <f>SUMIF(May!$A$25:$A$149,'Consolidated Data'!A96,May!$AS$25:$AS$149)</f>
        <v>10</v>
      </c>
      <c r="O96" s="130">
        <f>SUMIF(May!$A$25:$A$149,'Consolidated Data'!A96,May!$AT$25:$AT$149)</f>
        <v>0</v>
      </c>
      <c r="P96" s="130">
        <f>SUMIF(May!$A$25:$A$149,'Consolidated Data'!A96,May!$AU$25:$AU$149)</f>
        <v>3.25</v>
      </c>
      <c r="Q96" s="130">
        <f>SUMIF(June!$A$24:$A$142,'Consolidated Data'!A96,June!$AS$24:$AS$142)</f>
        <v>20</v>
      </c>
      <c r="R96" s="130">
        <f>SUMIF(June!$A$24:$A$142,'Consolidated Data'!A96,June!$AT$24:$AT$142)</f>
        <v>0</v>
      </c>
      <c r="S96" s="130">
        <f>SUMIF(June!$A$24:$A$142,'Consolidated Data'!A96,June!$AU$24:$AU$142)</f>
        <v>0</v>
      </c>
      <c r="T96" s="130">
        <f>SUMIF(July!$A$24:$A$139,'Consolidated Data'!A96,July!$AS$24:$AS$139)</f>
        <v>0</v>
      </c>
      <c r="U96" s="130">
        <f>SUMIF(July!$A$24:$A$139,'Consolidated Data'!A96,July!$AT$24:$AT$139)</f>
        <v>0</v>
      </c>
      <c r="V96" s="130">
        <f>SUMIF(July!$A$24:$A$139,'Consolidated Data'!A96,July!$AU$24:$AU$139)</f>
        <v>0</v>
      </c>
      <c r="W96" s="130">
        <f>SUMIF(August!$A$24:$A$136,'Consolidated Data'!A96,August!$AS$24:$AS$136)</f>
        <v>0</v>
      </c>
      <c r="X96" s="130">
        <f>SUMIF(August!$A$24:$A$136,'Consolidated Data'!A96,August!$AT$24:$AT$136)</f>
        <v>0</v>
      </c>
      <c r="Y96" s="130">
        <f>SUMIF(August!$A$24:$A$136,'Consolidated Data'!A96,August!$AU$24:$AU$136)</f>
        <v>0</v>
      </c>
      <c r="Z96" s="130">
        <f>SUMIF(September!$A$24:$A$129,'Consolidated Data'!A96,September!$AR$24:$AR$129)</f>
        <v>0</v>
      </c>
      <c r="AA96" s="130">
        <f>SUMIF(September!$A$24:$A$129,'Consolidated Data'!A96,September!$AS$24:$AS$129)</f>
        <v>0</v>
      </c>
      <c r="AB96" s="130">
        <f>SUMIF(September!$A$24:$A$129,'Consolidated Data'!A96,September!$AT$24:$AT$129)</f>
        <v>0</v>
      </c>
      <c r="AC96" s="130">
        <f>SUMIF(October!$A$24:$A$127,'Consolidated Data'!A96,October!$AS$24:$AS$127)</f>
        <v>0</v>
      </c>
      <c r="AD96" s="130">
        <f>SUMIF(October!$A$24:$A$127,'Consolidated Data'!A96,October!$AT$24:$AT$127)</f>
        <v>0</v>
      </c>
      <c r="AE96" s="130">
        <f>SUMIF(October!$A$24:$A$127,'Consolidated Data'!A96,October!$AU$24:$AU$127)</f>
        <v>0</v>
      </c>
      <c r="AF96" s="130">
        <f>SUMIF(November!$A$24:$A$124,'Consolidated Data'!A96,November!$AS$24:$AS$124)</f>
        <v>0</v>
      </c>
      <c r="AG96" s="130">
        <f>SUMIF(November!$A$24:$A$124,'Consolidated Data'!A96,November!$AT$24:$AT$124)</f>
        <v>0</v>
      </c>
      <c r="AH96" s="130">
        <f>SUMIF(November!$A$24:$A$124,'Consolidated Data'!A96,November!$AU$24:$AU$124)</f>
        <v>0</v>
      </c>
      <c r="AI96" s="130">
        <f>SUMIF(December!$A$24:$A$124,'Consolidated Data'!A96,December!$AS$24:$AS$124)</f>
        <v>0</v>
      </c>
      <c r="AJ96" s="130">
        <f>SUMIF(December!$A$24:$A$124,'Consolidated Data'!A96,December!$AT$24:$AT$124)</f>
        <v>0</v>
      </c>
      <c r="AK96" s="130">
        <f>SUMIF(December!$A$24:$A$124,'Consolidated Data'!A96,December!$AU$24:$AU$124)</f>
        <v>0</v>
      </c>
      <c r="AL96" s="129">
        <f t="shared" si="2"/>
        <v>32</v>
      </c>
      <c r="AM96">
        <f t="shared" si="3"/>
        <v>3.25</v>
      </c>
    </row>
    <row r="97" spans="1:39" ht="16" x14ac:dyDescent="0.2">
      <c r="A97" s="122" t="str">
        <f>'Validation List'!A96</f>
        <v>Theodore Yamada-Dessert</v>
      </c>
      <c r="B97" s="130">
        <f>SUMIF(January!$A$24:$A$42,'Consolidated Data'!A97,January!$AO$24:$AO$42)</f>
        <v>0</v>
      </c>
      <c r="C97" s="130">
        <f>SUMIF(January!$A$24:$A$42,'Consolidated Data'!A97,January!$AP$24:$AP$42)</f>
        <v>0</v>
      </c>
      <c r="D97" s="130">
        <f>SUMIF(January!$A$24:$A$42,'Consolidated Data'!A97,January!$AQ$24:$AQ$42)</f>
        <v>0</v>
      </c>
      <c r="E97" s="130">
        <f>SUMIF(February!$A$24:$A$69,'Consolidated Data'!A97,February!$AM$24:$AM$69)</f>
        <v>0</v>
      </c>
      <c r="F97" s="130">
        <f>SUMIF(February!$A$24:$A$69,'Consolidated Data'!A97,February!$AN$24:$AN$69)</f>
        <v>0</v>
      </c>
      <c r="G97" s="130">
        <f>SUMIF(February!$A$24:$A$69,'Consolidated Data'!A97,February!$AO$24:$AO$69)</f>
        <v>0</v>
      </c>
      <c r="H97" s="130">
        <f>SUMIF(March!$A$24:$A$78,'Consolidated Data'!A97,March!$AP$24:$AP$78)</f>
        <v>0</v>
      </c>
      <c r="I97" s="130">
        <f>SUMIF(March!$A$24:$A$78,'Consolidated Data'!A97,March!$AQ$24:$AQ$78)</f>
        <v>0</v>
      </c>
      <c r="J97" s="130">
        <f>SUMIF(March!$A$24:$A$78,'Consolidated Data'!A97,March!$AR$24:$AR$78)</f>
        <v>0</v>
      </c>
      <c r="K97" s="130">
        <f>SUMIF(April!$A$24:$A$150,'Consolidated Data'!A97,April!$AS$24:$AS$150)</f>
        <v>0</v>
      </c>
      <c r="L97" s="130">
        <f>SUMIF(April!$A$24:$A$150,'Consolidated Data'!A97,April!$AT$24:$AT$150)</f>
        <v>0</v>
      </c>
      <c r="M97" s="130">
        <f>SUMIF(April!$A$24:$A$150,'Consolidated Data'!A97,April!$AU$24:$AU$150)</f>
        <v>0</v>
      </c>
      <c r="N97" s="130">
        <f>SUMIF(May!$A$25:$A$149,'Consolidated Data'!A97,May!$AS$25:$AS$149)</f>
        <v>0</v>
      </c>
      <c r="O97" s="130">
        <f>SUMIF(May!$A$25:$A$149,'Consolidated Data'!A97,May!$AT$25:$AT$149)</f>
        <v>0</v>
      </c>
      <c r="P97" s="130">
        <f>SUMIF(May!$A$25:$A$149,'Consolidated Data'!A97,May!$AU$25:$AU$149)</f>
        <v>0</v>
      </c>
      <c r="Q97" s="130">
        <f>SUMIF(June!$A$24:$A$142,'Consolidated Data'!A97,June!$AS$24:$AS$142)</f>
        <v>5</v>
      </c>
      <c r="R97" s="130">
        <f>SUMIF(June!$A$24:$A$142,'Consolidated Data'!A97,June!$AT$24:$AT$142)</f>
        <v>0</v>
      </c>
      <c r="S97" s="130">
        <f>SUMIF(June!$A$24:$A$142,'Consolidated Data'!A97,June!$AU$24:$AU$142)</f>
        <v>1</v>
      </c>
      <c r="T97" s="130">
        <f>SUMIF(July!$A$24:$A$139,'Consolidated Data'!A97,July!$AS$24:$AS$139)</f>
        <v>2</v>
      </c>
      <c r="U97" s="130">
        <f>SUMIF(July!$A$24:$A$139,'Consolidated Data'!A97,July!$AT$24:$AT$139)</f>
        <v>0</v>
      </c>
      <c r="V97" s="130">
        <f>SUMIF(July!$A$24:$A$139,'Consolidated Data'!A97,July!$AU$24:$AU$139)</f>
        <v>7</v>
      </c>
      <c r="W97" s="130">
        <f>SUMIF(August!$A$24:$A$136,'Consolidated Data'!A97,August!$AS$24:$AS$136)</f>
        <v>0</v>
      </c>
      <c r="X97" s="130">
        <f>SUMIF(August!$A$24:$A$136,'Consolidated Data'!A97,August!$AT$24:$AT$136)</f>
        <v>1</v>
      </c>
      <c r="Y97" s="130">
        <f>SUMIF(August!$A$24:$A$136,'Consolidated Data'!A97,August!$AU$24:$AU$136)</f>
        <v>1</v>
      </c>
      <c r="Z97" s="130">
        <f>SUMIF(September!$A$24:$A$129,'Consolidated Data'!A97,September!$AR$24:$AR$129)</f>
        <v>0</v>
      </c>
      <c r="AA97" s="130">
        <f>SUMIF(September!$A$24:$A$129,'Consolidated Data'!A97,September!$AS$24:$AS$129)</f>
        <v>0</v>
      </c>
      <c r="AB97" s="130">
        <f>SUMIF(September!$A$24:$A$129,'Consolidated Data'!A97,September!$AT$24:$AT$129)</f>
        <v>0</v>
      </c>
      <c r="AC97" s="130">
        <f>SUMIF(October!$A$24:$A$127,'Consolidated Data'!A97,October!$AS$24:$AS$127)</f>
        <v>0</v>
      </c>
      <c r="AD97" s="130">
        <f>SUMIF(October!$A$24:$A$127,'Consolidated Data'!A97,October!$AT$24:$AT$127)</f>
        <v>0</v>
      </c>
      <c r="AE97" s="130">
        <f>SUMIF(October!$A$24:$A$127,'Consolidated Data'!A97,October!$AU$24:$AU$127)</f>
        <v>0</v>
      </c>
      <c r="AF97" s="130">
        <f>SUMIF(November!$A$24:$A$124,'Consolidated Data'!A97,November!$AS$24:$AS$124)</f>
        <v>0</v>
      </c>
      <c r="AG97" s="130">
        <f>SUMIF(November!$A$24:$A$124,'Consolidated Data'!A97,November!$AT$24:$AT$124)</f>
        <v>0</v>
      </c>
      <c r="AH97" s="130">
        <f>SUMIF(November!$A$24:$A$124,'Consolidated Data'!A97,November!$AU$24:$AU$124)</f>
        <v>0</v>
      </c>
      <c r="AI97" s="130">
        <f>SUMIF(December!$A$24:$A$124,'Consolidated Data'!A97,December!$AS$24:$AS$124)</f>
        <v>0</v>
      </c>
      <c r="AJ97" s="130">
        <f>SUMIF(December!$A$24:$A$124,'Consolidated Data'!A97,December!$AT$24:$AT$124)</f>
        <v>0</v>
      </c>
      <c r="AK97" s="130">
        <f>SUMIF(December!$A$24:$A$124,'Consolidated Data'!A97,December!$AU$24:$AU$124)</f>
        <v>0</v>
      </c>
      <c r="AL97" s="129">
        <f t="shared" si="2"/>
        <v>8</v>
      </c>
      <c r="AM97">
        <f t="shared" si="3"/>
        <v>9</v>
      </c>
    </row>
    <row r="98" spans="1:39" ht="16" x14ac:dyDescent="0.2">
      <c r="A98" s="122" t="str">
        <f>'Validation List'!A97</f>
        <v>Mustafa Haider</v>
      </c>
      <c r="B98" s="130">
        <f>SUMIF(January!$A$24:$A$42,'Consolidated Data'!A98,January!$AO$24:$AO$42)</f>
        <v>0</v>
      </c>
      <c r="C98" s="130">
        <f>SUMIF(January!$A$24:$A$42,'Consolidated Data'!A98,January!$AP$24:$AP$42)</f>
        <v>0</v>
      </c>
      <c r="D98" s="130">
        <f>SUMIF(January!$A$24:$A$42,'Consolidated Data'!A98,January!$AQ$24:$AQ$42)</f>
        <v>0</v>
      </c>
      <c r="E98" s="130">
        <f>SUMIF(February!$A$24:$A$69,'Consolidated Data'!A98,February!$AM$24:$AM$69)</f>
        <v>0</v>
      </c>
      <c r="F98" s="130">
        <f>SUMIF(February!$A$24:$A$69,'Consolidated Data'!A98,February!$AN$24:$AN$69)</f>
        <v>0</v>
      </c>
      <c r="G98" s="130">
        <f>SUMIF(February!$A$24:$A$69,'Consolidated Data'!A98,February!$AO$24:$AO$69)</f>
        <v>0</v>
      </c>
      <c r="H98" s="130">
        <f>SUMIF(March!$A$24:$A$78,'Consolidated Data'!A98,March!$AP$24:$AP$78)</f>
        <v>0</v>
      </c>
      <c r="I98" s="130">
        <f>SUMIF(March!$A$24:$A$78,'Consolidated Data'!A98,March!$AQ$24:$AQ$78)</f>
        <v>0</v>
      </c>
      <c r="J98" s="130">
        <f>SUMIF(March!$A$24:$A$78,'Consolidated Data'!A98,March!$AR$24:$AR$78)</f>
        <v>0</v>
      </c>
      <c r="K98" s="130">
        <f>SUMIF(April!$A$24:$A$150,'Consolidated Data'!A98,April!$AS$24:$AS$150)</f>
        <v>3</v>
      </c>
      <c r="L98" s="130">
        <f>SUMIF(April!$A$24:$A$150,'Consolidated Data'!A98,April!$AT$24:$AT$150)</f>
        <v>0</v>
      </c>
      <c r="M98" s="130">
        <f>SUMIF(April!$A$24:$A$150,'Consolidated Data'!A98,April!$AU$24:$AU$150)</f>
        <v>0</v>
      </c>
      <c r="N98" s="130">
        <f>SUMIF(May!$A$25:$A$149,'Consolidated Data'!A98,May!$AS$25:$AS$149)</f>
        <v>0</v>
      </c>
      <c r="O98" s="130">
        <f>SUMIF(May!$A$25:$A$149,'Consolidated Data'!A98,May!$AT$25:$AT$149)</f>
        <v>0</v>
      </c>
      <c r="P98" s="130">
        <f>SUMIF(May!$A$25:$A$149,'Consolidated Data'!A98,May!$AU$25:$AU$149)</f>
        <v>2</v>
      </c>
      <c r="Q98" s="130">
        <f>SUMIF(June!$A$24:$A$142,'Consolidated Data'!A98,June!$AS$24:$AS$142)</f>
        <v>3</v>
      </c>
      <c r="R98" s="130">
        <f>SUMIF(June!$A$24:$A$142,'Consolidated Data'!A98,June!$AT$24:$AT$142)</f>
        <v>1</v>
      </c>
      <c r="S98" s="130">
        <f>SUMIF(June!$A$24:$A$142,'Consolidated Data'!A98,June!$AU$24:$AU$142)</f>
        <v>0</v>
      </c>
      <c r="T98" s="130">
        <f>SUMIF(July!$A$24:$A$139,'Consolidated Data'!A98,July!$AS$24:$AS$139)</f>
        <v>9</v>
      </c>
      <c r="U98" s="130">
        <f>SUMIF(July!$A$24:$A$139,'Consolidated Data'!A98,July!$AT$24:$AT$139)</f>
        <v>0</v>
      </c>
      <c r="V98" s="130">
        <f>SUMIF(July!$A$24:$A$139,'Consolidated Data'!A98,July!$AU$24:$AU$139)</f>
        <v>2.5</v>
      </c>
      <c r="W98" s="130">
        <f>SUMIF(August!$A$24:$A$136,'Consolidated Data'!A98,August!$AS$24:$AS$136)</f>
        <v>0</v>
      </c>
      <c r="X98" s="130">
        <f>SUMIF(August!$A$24:$A$136,'Consolidated Data'!A98,August!$AT$24:$AT$136)</f>
        <v>3</v>
      </c>
      <c r="Y98" s="130">
        <f>SUMIF(August!$A$24:$A$136,'Consolidated Data'!A98,August!$AU$24:$AU$136)</f>
        <v>1.5</v>
      </c>
      <c r="Z98" s="130">
        <f>SUMIF(September!$A$24:$A$129,'Consolidated Data'!A98,September!$AR$24:$AR$129)</f>
        <v>0</v>
      </c>
      <c r="AA98" s="130">
        <f>SUMIF(September!$A$24:$A$129,'Consolidated Data'!A98,September!$AS$24:$AS$129)</f>
        <v>3</v>
      </c>
      <c r="AB98" s="130">
        <f>SUMIF(September!$A$24:$A$129,'Consolidated Data'!A98,September!$AT$24:$AT$129)</f>
        <v>4.5</v>
      </c>
      <c r="AC98" s="130">
        <f>SUMIF(October!$A$24:$A$127,'Consolidated Data'!A98,October!$AS$24:$AS$127)</f>
        <v>0</v>
      </c>
      <c r="AD98" s="130">
        <f>SUMIF(October!$A$24:$A$127,'Consolidated Data'!A98,October!$AT$24:$AT$127)</f>
        <v>0</v>
      </c>
      <c r="AE98" s="130">
        <f>SUMIF(October!$A$24:$A$127,'Consolidated Data'!A98,October!$AU$24:$AU$127)</f>
        <v>2.5</v>
      </c>
      <c r="AF98" s="130">
        <f>SUMIF(November!$A$24:$A$124,'Consolidated Data'!A98,November!$AS$24:$AS$124)</f>
        <v>0</v>
      </c>
      <c r="AG98" s="130">
        <f>SUMIF(November!$A$24:$A$124,'Consolidated Data'!A98,November!$AT$24:$AT$124)</f>
        <v>0</v>
      </c>
      <c r="AH98" s="130">
        <f>SUMIF(November!$A$24:$A$124,'Consolidated Data'!A98,November!$AU$24:$AU$124)</f>
        <v>0</v>
      </c>
      <c r="AI98" s="130">
        <f>SUMIF(December!$A$24:$A$124,'Consolidated Data'!A98,December!$AS$24:$AS$124)</f>
        <v>0</v>
      </c>
      <c r="AJ98" s="130">
        <f>SUMIF(December!$A$24:$A$124,'Consolidated Data'!A98,December!$AT$24:$AT$124)</f>
        <v>0</v>
      </c>
      <c r="AK98" s="130">
        <f>SUMIF(December!$A$24:$A$124,'Consolidated Data'!A98,December!$AU$24:$AU$124)</f>
        <v>0</v>
      </c>
      <c r="AL98" s="129">
        <f t="shared" si="2"/>
        <v>22</v>
      </c>
      <c r="AM98">
        <f t="shared" si="3"/>
        <v>13</v>
      </c>
    </row>
    <row r="99" spans="1:39" ht="16" x14ac:dyDescent="0.2">
      <c r="A99" s="122">
        <f>'Validation List'!A98</f>
        <v>0</v>
      </c>
      <c r="B99" s="130">
        <f>SUMIF(January!$A$24:$A$42,'Consolidated Data'!A99,January!$AO$24:$AO$42)</f>
        <v>0</v>
      </c>
      <c r="C99" s="130">
        <f>SUMIF(January!$A$24:$A$42,'Consolidated Data'!A99,January!$AP$24:$AP$42)</f>
        <v>0</v>
      </c>
      <c r="D99" s="130">
        <f>SUMIF(January!$A$24:$A$42,'Consolidated Data'!A99,January!$AQ$24:$AQ$42)</f>
        <v>0</v>
      </c>
      <c r="E99" s="130">
        <f>SUMIF(February!$A$24:$A$69,'Consolidated Data'!A99,February!$AM$24:$AM$69)</f>
        <v>0</v>
      </c>
      <c r="F99" s="130">
        <f>SUMIF(February!$A$24:$A$69,'Consolidated Data'!A99,February!$AN$24:$AN$69)</f>
        <v>0</v>
      </c>
      <c r="G99" s="130">
        <f>SUMIF(February!$A$24:$A$69,'Consolidated Data'!A99,February!$AO$24:$AO$69)</f>
        <v>0</v>
      </c>
      <c r="H99" s="130">
        <f>SUMIF(March!$A$24:$A$78,'Consolidated Data'!A99,March!$AP$24:$AP$78)</f>
        <v>0</v>
      </c>
      <c r="I99" s="130">
        <f>SUMIF(March!$A$24:$A$78,'Consolidated Data'!A99,March!$AQ$24:$AQ$78)</f>
        <v>0</v>
      </c>
      <c r="J99" s="130">
        <f>SUMIF(March!$A$24:$A$78,'Consolidated Data'!A99,March!$AR$24:$AR$78)</f>
        <v>0</v>
      </c>
      <c r="K99" s="130">
        <f>SUMIF(April!$A$24:$A$150,'Consolidated Data'!A99,April!$AS$24:$AS$150)</f>
        <v>0</v>
      </c>
      <c r="L99" s="130">
        <f>SUMIF(April!$A$24:$A$150,'Consolidated Data'!A99,April!$AT$24:$AT$150)</f>
        <v>0</v>
      </c>
      <c r="M99" s="130">
        <f>SUMIF(April!$A$24:$A$150,'Consolidated Data'!A99,April!$AU$24:$AU$150)</f>
        <v>0</v>
      </c>
      <c r="N99" s="130">
        <f>SUMIF(May!$A$25:$A$149,'Consolidated Data'!A99,May!$AS$25:$AS$149)</f>
        <v>0</v>
      </c>
      <c r="O99" s="130">
        <f>SUMIF(May!$A$25:$A$149,'Consolidated Data'!A99,May!$AT$25:$AT$149)</f>
        <v>0</v>
      </c>
      <c r="P99" s="130">
        <f>SUMIF(May!$A$25:$A$149,'Consolidated Data'!A99,May!$AU$25:$AU$149)</f>
        <v>0</v>
      </c>
      <c r="Q99" s="130">
        <f>SUMIF(June!$A$24:$A$142,'Consolidated Data'!A99,June!$AS$24:$AS$142)</f>
        <v>0</v>
      </c>
      <c r="R99" s="130">
        <f>SUMIF(June!$A$24:$A$142,'Consolidated Data'!A99,June!$AT$24:$AT$142)</f>
        <v>0</v>
      </c>
      <c r="S99" s="130">
        <f>SUMIF(June!$A$24:$A$142,'Consolidated Data'!A99,June!$AU$24:$AU$142)</f>
        <v>0</v>
      </c>
      <c r="T99" s="130">
        <f>SUMIF(July!$A$24:$A$139,'Consolidated Data'!A99,July!$AS$24:$AS$139)</f>
        <v>0</v>
      </c>
      <c r="U99" s="130">
        <f>SUMIF(July!$A$24:$A$139,'Consolidated Data'!A99,July!$AT$24:$AT$139)</f>
        <v>0</v>
      </c>
      <c r="V99" s="130">
        <f>SUMIF(July!$A$24:$A$139,'Consolidated Data'!A99,July!$AU$24:$AU$139)</f>
        <v>0</v>
      </c>
      <c r="W99" s="130">
        <f>SUMIF(August!$A$24:$A$136,'Consolidated Data'!A99,August!$AS$24:$AS$136)</f>
        <v>0</v>
      </c>
      <c r="X99" s="130">
        <f>SUMIF(August!$A$24:$A$136,'Consolidated Data'!A99,August!$AT$24:$AT$136)</f>
        <v>0</v>
      </c>
      <c r="Y99" s="130">
        <f>SUMIF(August!$A$24:$A$136,'Consolidated Data'!A99,August!$AU$24:$AU$136)</f>
        <v>0</v>
      </c>
      <c r="Z99" s="130">
        <f>SUMIF(September!$A$24:$A$129,'Consolidated Data'!A99,September!$AR$24:$AR$129)</f>
        <v>0</v>
      </c>
      <c r="AA99" s="130">
        <f>SUMIF(September!$A$24:$A$129,'Consolidated Data'!A99,September!$AS$24:$AS$129)</f>
        <v>0</v>
      </c>
      <c r="AB99" s="130">
        <f>SUMIF(September!$A$24:$A$129,'Consolidated Data'!A99,September!$AT$24:$AT$129)</f>
        <v>0</v>
      </c>
      <c r="AC99" s="130">
        <f>SUMIF(October!$A$24:$A$127,'Consolidated Data'!A99,October!$AS$24:$AS$127)</f>
        <v>0</v>
      </c>
      <c r="AD99" s="130">
        <f>SUMIF(October!$A$24:$A$127,'Consolidated Data'!A99,October!$AT$24:$AT$127)</f>
        <v>0</v>
      </c>
      <c r="AE99" s="130">
        <f>SUMIF(October!$A$24:$A$127,'Consolidated Data'!A99,October!$AU$24:$AU$127)</f>
        <v>0</v>
      </c>
      <c r="AF99" s="130">
        <f>SUMIF(November!$A$24:$A$124,'Consolidated Data'!A99,November!$AS$24:$AS$124)</f>
        <v>0</v>
      </c>
      <c r="AG99" s="130">
        <f>SUMIF(November!$A$24:$A$124,'Consolidated Data'!A99,November!$AT$24:$AT$124)</f>
        <v>0</v>
      </c>
      <c r="AH99" s="130">
        <f>SUMIF(November!$A$24:$A$124,'Consolidated Data'!A99,November!$AU$24:$AU$124)</f>
        <v>0</v>
      </c>
      <c r="AI99" s="130">
        <f>SUMIF(December!$A$24:$A$124,'Consolidated Data'!A99,December!$AS$24:$AS$124)</f>
        <v>0</v>
      </c>
      <c r="AJ99" s="130">
        <f>SUMIF(December!$A$24:$A$124,'Consolidated Data'!A99,December!$AT$24:$AT$124)</f>
        <v>0</v>
      </c>
      <c r="AK99" s="130">
        <f>SUMIF(December!$A$24:$A$124,'Consolidated Data'!A99,December!$AU$24:$AU$124)</f>
        <v>0</v>
      </c>
      <c r="AL99" s="129">
        <f t="shared" si="2"/>
        <v>0</v>
      </c>
      <c r="AM99">
        <f t="shared" si="3"/>
        <v>0</v>
      </c>
    </row>
    <row r="100" spans="1:39" ht="16" x14ac:dyDescent="0.2">
      <c r="A100" s="122">
        <f>'Validation List'!A99</f>
        <v>0</v>
      </c>
      <c r="B100" s="130">
        <f>SUMIF(January!$A$24:$A$42,'Consolidated Data'!A100,January!$AO$24:$AO$42)</f>
        <v>0</v>
      </c>
      <c r="C100" s="130">
        <f>SUMIF(January!$A$24:$A$42,'Consolidated Data'!A100,January!$AP$24:$AP$42)</f>
        <v>0</v>
      </c>
      <c r="D100" s="130">
        <f>SUMIF(January!$A$24:$A$42,'Consolidated Data'!A100,January!$AQ$24:$AQ$42)</f>
        <v>0</v>
      </c>
      <c r="E100" s="130">
        <f>SUMIF(February!$A$24:$A$69,'Consolidated Data'!A100,February!$AM$24:$AM$69)</f>
        <v>0</v>
      </c>
      <c r="F100" s="130">
        <f>SUMIF(February!$A$24:$A$69,'Consolidated Data'!A100,February!$AN$24:$AN$69)</f>
        <v>0</v>
      </c>
      <c r="G100" s="130">
        <f>SUMIF(February!$A$24:$A$69,'Consolidated Data'!A100,February!$AO$24:$AO$69)</f>
        <v>0</v>
      </c>
      <c r="H100" s="130">
        <f>SUMIF(March!$A$24:$A$78,'Consolidated Data'!A100,March!$AP$24:$AP$78)</f>
        <v>0</v>
      </c>
      <c r="I100" s="130">
        <f>SUMIF(March!$A$24:$A$78,'Consolidated Data'!A100,March!$AQ$24:$AQ$78)</f>
        <v>0</v>
      </c>
      <c r="J100" s="130">
        <f>SUMIF(March!$A$24:$A$78,'Consolidated Data'!A100,March!$AR$24:$AR$78)</f>
        <v>0</v>
      </c>
      <c r="K100" s="130">
        <f>SUMIF(April!$A$24:$A$150,'Consolidated Data'!A100,April!$AS$24:$AS$150)</f>
        <v>0</v>
      </c>
      <c r="L100" s="130">
        <f>SUMIF(April!$A$24:$A$150,'Consolidated Data'!A100,April!$AT$24:$AT$150)</f>
        <v>0</v>
      </c>
      <c r="M100" s="130">
        <f>SUMIF(April!$A$24:$A$150,'Consolidated Data'!A100,April!$AU$24:$AU$150)</f>
        <v>0</v>
      </c>
      <c r="N100" s="130">
        <f>SUMIF(May!$A$25:$A$149,'Consolidated Data'!A100,May!$AS$25:$AS$149)</f>
        <v>0</v>
      </c>
      <c r="O100" s="130">
        <f>SUMIF(May!$A$25:$A$149,'Consolidated Data'!A100,May!$AT$25:$AT$149)</f>
        <v>0</v>
      </c>
      <c r="P100" s="130">
        <f>SUMIF(May!$A$25:$A$149,'Consolidated Data'!A100,May!$AU$25:$AU$149)</f>
        <v>0</v>
      </c>
      <c r="Q100" s="130">
        <f>SUMIF(June!$A$24:$A$142,'Consolidated Data'!A100,June!$AS$24:$AS$142)</f>
        <v>0</v>
      </c>
      <c r="R100" s="130">
        <f>SUMIF(June!$A$24:$A$142,'Consolidated Data'!A100,June!$AT$24:$AT$142)</f>
        <v>0</v>
      </c>
      <c r="S100" s="130">
        <f>SUMIF(June!$A$24:$A$142,'Consolidated Data'!A100,June!$AU$24:$AU$142)</f>
        <v>0</v>
      </c>
      <c r="T100" s="130">
        <f>SUMIF(July!$A$24:$A$139,'Consolidated Data'!A100,July!$AS$24:$AS$139)</f>
        <v>0</v>
      </c>
      <c r="U100" s="130">
        <f>SUMIF(July!$A$24:$A$139,'Consolidated Data'!A100,July!$AT$24:$AT$139)</f>
        <v>0</v>
      </c>
      <c r="V100" s="130">
        <f>SUMIF(July!$A$24:$A$139,'Consolidated Data'!A100,July!$AU$24:$AU$139)</f>
        <v>0</v>
      </c>
      <c r="W100" s="130">
        <f>SUMIF(August!$A$24:$A$136,'Consolidated Data'!A100,August!$AS$24:$AS$136)</f>
        <v>0</v>
      </c>
      <c r="X100" s="130">
        <f>SUMIF(August!$A$24:$A$136,'Consolidated Data'!A100,August!$AT$24:$AT$136)</f>
        <v>0</v>
      </c>
      <c r="Y100" s="130">
        <f>SUMIF(August!$A$24:$A$136,'Consolidated Data'!A100,August!$AU$24:$AU$136)</f>
        <v>0</v>
      </c>
      <c r="Z100" s="130">
        <f>SUMIF(September!$A$24:$A$129,'Consolidated Data'!A100,September!$AR$24:$AR$129)</f>
        <v>0</v>
      </c>
      <c r="AA100" s="130">
        <f>SUMIF(September!$A$24:$A$129,'Consolidated Data'!A100,September!$AS$24:$AS$129)</f>
        <v>0</v>
      </c>
      <c r="AB100" s="130">
        <f>SUMIF(September!$A$24:$A$129,'Consolidated Data'!A100,September!$AT$24:$AT$129)</f>
        <v>0</v>
      </c>
      <c r="AC100" s="130">
        <f>SUMIF(October!$A$24:$A$127,'Consolidated Data'!A100,October!$AS$24:$AS$127)</f>
        <v>0</v>
      </c>
      <c r="AD100" s="130">
        <f>SUMIF(October!$A$24:$A$127,'Consolidated Data'!A100,October!$AT$24:$AT$127)</f>
        <v>0</v>
      </c>
      <c r="AE100" s="130">
        <f>SUMIF(October!$A$24:$A$127,'Consolidated Data'!A100,October!$AU$24:$AU$127)</f>
        <v>0</v>
      </c>
      <c r="AF100" s="130">
        <f>SUMIF(November!$A$24:$A$124,'Consolidated Data'!A100,November!$AS$24:$AS$124)</f>
        <v>0</v>
      </c>
      <c r="AG100" s="130">
        <f>SUMIF(November!$A$24:$A$124,'Consolidated Data'!A100,November!$AT$24:$AT$124)</f>
        <v>0</v>
      </c>
      <c r="AH100" s="130">
        <f>SUMIF(November!$A$24:$A$124,'Consolidated Data'!A100,November!$AU$24:$AU$124)</f>
        <v>0</v>
      </c>
      <c r="AI100" s="130">
        <f>SUMIF(December!$A$24:$A$124,'Consolidated Data'!A100,December!$AS$24:$AS$124)</f>
        <v>0</v>
      </c>
      <c r="AJ100" s="130">
        <f>SUMIF(December!$A$24:$A$124,'Consolidated Data'!A100,December!$AT$24:$AT$124)</f>
        <v>0</v>
      </c>
      <c r="AK100" s="130">
        <f>SUMIF(December!$A$24:$A$124,'Consolidated Data'!A100,December!$AU$24:$AU$124)</f>
        <v>0</v>
      </c>
      <c r="AL100" s="129">
        <f t="shared" si="2"/>
        <v>0</v>
      </c>
      <c r="AM100">
        <f t="shared" si="3"/>
        <v>0</v>
      </c>
    </row>
  </sheetData>
  <autoFilter ref="A2:P100" xr:uid="{4194571B-97F1-4E4D-8E14-3FA22254DAF9}"/>
  <mergeCells count="13">
    <mergeCell ref="B1:D1"/>
    <mergeCell ref="E1:G1"/>
    <mergeCell ref="H1:J1"/>
    <mergeCell ref="K1:M1"/>
    <mergeCell ref="AL1:AM1"/>
    <mergeCell ref="N1:P1"/>
    <mergeCell ref="AI1:AK1"/>
    <mergeCell ref="AF1:AH1"/>
    <mergeCell ref="AC1:AE1"/>
    <mergeCell ref="Z1:AB1"/>
    <mergeCell ref="W1:Y1"/>
    <mergeCell ref="T1:V1"/>
    <mergeCell ref="Q1:S1"/>
  </mergeCells>
  <conditionalFormatting sqref="B3:AK100">
    <cfRule type="cellIs" dxfId="1209" priority="6" operator="greaterThan">
      <formula>0</formula>
    </cfRule>
  </conditionalFormatting>
  <conditionalFormatting sqref="A3:A100">
    <cfRule type="duplicateValues" dxfId="1208" priority="23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3462-BEC6-46FF-88BA-387F6D1CEBC9}">
  <sheetPr codeName="Sheet1"/>
  <dimension ref="A1:XFC97"/>
  <sheetViews>
    <sheetView topLeftCell="A40" workbookViewId="0">
      <selection activeCell="A51" sqref="A51:XFD51"/>
    </sheetView>
  </sheetViews>
  <sheetFormatPr baseColWidth="10" defaultColWidth="8.6640625" defaultRowHeight="16" x14ac:dyDescent="0.2"/>
  <cols>
    <col min="1" max="1" width="25.5" style="59" bestFit="1" customWidth="1"/>
    <col min="2" max="2" width="16.5" style="63" bestFit="1" customWidth="1"/>
    <col min="3" max="4" width="11" style="63" customWidth="1"/>
    <col min="5" max="5" width="21.83203125" style="58" bestFit="1" customWidth="1"/>
    <col min="6" max="6" width="9.1640625" style="63"/>
    <col min="7" max="7" width="14.5" style="86" customWidth="1"/>
    <col min="8" max="8" width="22" style="63" bestFit="1" customWidth="1"/>
    <col min="9" max="9" width="15" style="63" bestFit="1" customWidth="1"/>
    <col min="10" max="11" width="11.1640625" style="63" customWidth="1"/>
    <col min="12" max="12" width="20.6640625" style="63" customWidth="1"/>
    <col min="13" max="13" width="21.1640625" style="112" customWidth="1"/>
    <col min="14" max="14" width="21.1640625" style="63" customWidth="1"/>
    <col min="15" max="15" width="21.1640625" style="152" customWidth="1"/>
    <col min="16" max="16383" width="0" style="151" hidden="1" customWidth="1"/>
    <col min="16384" max="16384" width="0.33203125" style="151" customWidth="1"/>
  </cols>
  <sheetData>
    <row r="1" spans="1:16383" x14ac:dyDescent="0.2">
      <c r="A1" s="59" t="s">
        <v>422</v>
      </c>
      <c r="B1" s="118" t="s">
        <v>423</v>
      </c>
      <c r="C1" s="118" t="s">
        <v>424</v>
      </c>
      <c r="D1" s="118" t="s">
        <v>425</v>
      </c>
      <c r="E1" s="58" t="s">
        <v>426</v>
      </c>
      <c r="F1" s="118" t="s">
        <v>427</v>
      </c>
      <c r="G1" s="119" t="s">
        <v>428</v>
      </c>
      <c r="H1" s="118" t="s">
        <v>429</v>
      </c>
      <c r="I1" s="118" t="s">
        <v>430</v>
      </c>
      <c r="J1" s="118" t="s">
        <v>431</v>
      </c>
      <c r="K1" s="118" t="s">
        <v>432</v>
      </c>
      <c r="L1" s="118" t="s">
        <v>433</v>
      </c>
      <c r="M1" s="112" t="s">
        <v>434</v>
      </c>
      <c r="N1" s="118" t="s">
        <v>435</v>
      </c>
      <c r="O1" s="120" t="s">
        <v>436</v>
      </c>
    </row>
    <row r="2" spans="1:16383" x14ac:dyDescent="0.2">
      <c r="A2" s="149" t="s">
        <v>437</v>
      </c>
      <c r="B2" s="118" t="s">
        <v>126</v>
      </c>
      <c r="C2" s="118" t="s">
        <v>438</v>
      </c>
      <c r="D2" s="118" t="s">
        <v>439</v>
      </c>
      <c r="E2" s="58">
        <v>100035371671533</v>
      </c>
      <c r="F2" s="118" t="s">
        <v>440</v>
      </c>
      <c r="G2" s="119">
        <v>43563</v>
      </c>
      <c r="H2" s="119"/>
      <c r="I2" s="120">
        <f>VLOOKUP(A2,'Consolidated Data'!$A$1:$AL$100,38,FALSE)</f>
        <v>5</v>
      </c>
      <c r="J2" s="120">
        <f>(VLOOKUP(A2,'Consolidated Data'!$A$1:$AM$100,39,FALSE))/8</f>
        <v>2.25</v>
      </c>
      <c r="K2" s="120">
        <f t="shared" ref="K2:K33" si="0">SUM(I2:J2)</f>
        <v>7.25</v>
      </c>
      <c r="L2" s="118"/>
      <c r="M2" s="112" t="s">
        <v>441</v>
      </c>
      <c r="N2" s="118"/>
      <c r="O2" s="120"/>
    </row>
    <row r="3" spans="1:16383" x14ac:dyDescent="0.2">
      <c r="A3" s="150" t="s">
        <v>442</v>
      </c>
      <c r="B3" s="118" t="s">
        <v>126</v>
      </c>
      <c r="C3" s="118" t="s">
        <v>438</v>
      </c>
      <c r="D3" s="118" t="s">
        <v>439</v>
      </c>
      <c r="E3" s="58">
        <v>100034135453444</v>
      </c>
      <c r="F3" s="118" t="s">
        <v>440</v>
      </c>
      <c r="G3" s="119">
        <v>43515</v>
      </c>
      <c r="H3" s="119"/>
      <c r="I3" s="120">
        <f>VLOOKUP(A3,'Consolidated Data'!$A$1:$AL$100,38,FALSE)</f>
        <v>5</v>
      </c>
      <c r="J3" s="120">
        <f>(VLOOKUP(A3,'Consolidated Data'!$A$1:$AM$100,39,FALSE))/8</f>
        <v>0.75</v>
      </c>
      <c r="K3" s="120">
        <f t="shared" si="0"/>
        <v>5.75</v>
      </c>
      <c r="L3" s="55"/>
      <c r="M3" s="113" t="s">
        <v>443</v>
      </c>
      <c r="N3" s="118"/>
      <c r="O3" s="120"/>
    </row>
    <row r="4" spans="1:16383" x14ac:dyDescent="0.2">
      <c r="A4" s="150" t="s">
        <v>444</v>
      </c>
      <c r="B4" s="118" t="s">
        <v>126</v>
      </c>
      <c r="C4" s="118" t="s">
        <v>438</v>
      </c>
      <c r="D4" s="118" t="s">
        <v>439</v>
      </c>
      <c r="E4" s="58">
        <v>100028569677574</v>
      </c>
      <c r="F4" s="118" t="s">
        <v>440</v>
      </c>
      <c r="G4" s="119">
        <v>43360</v>
      </c>
      <c r="H4" s="119"/>
      <c r="I4" s="120">
        <f>VLOOKUP(A4,'Consolidated Data'!$A$1:$AL$100,38,FALSE)</f>
        <v>15</v>
      </c>
      <c r="J4" s="120">
        <f>(VLOOKUP(A4,'Consolidated Data'!$A$1:$AM$100,39,FALSE))/8</f>
        <v>8.1875</v>
      </c>
      <c r="K4" s="120">
        <f t="shared" si="0"/>
        <v>23.1875</v>
      </c>
      <c r="L4" s="121"/>
      <c r="M4" s="112" t="s">
        <v>445</v>
      </c>
      <c r="N4" s="118"/>
      <c r="O4" s="120"/>
    </row>
    <row r="5" spans="1:16383" x14ac:dyDescent="0.2">
      <c r="A5" s="59" t="s">
        <v>446</v>
      </c>
      <c r="B5" s="118" t="s">
        <v>126</v>
      </c>
      <c r="C5" s="118" t="s">
        <v>438</v>
      </c>
      <c r="D5" s="118" t="s">
        <v>439</v>
      </c>
      <c r="E5" s="58">
        <v>100039543755797</v>
      </c>
      <c r="F5" s="118" t="s">
        <v>440</v>
      </c>
      <c r="G5" s="119">
        <v>43661</v>
      </c>
      <c r="H5" s="119"/>
      <c r="I5" s="120">
        <f>VLOOKUP(A5,'Consolidated Data'!$A$1:$AL$100,38,FALSE)</f>
        <v>4</v>
      </c>
      <c r="J5" s="120">
        <f>(VLOOKUP(A5,'Consolidated Data'!$A$1:$AM$100,39,FALSE))/8</f>
        <v>2.375</v>
      </c>
      <c r="K5" s="120">
        <f t="shared" si="0"/>
        <v>6.375</v>
      </c>
      <c r="L5" s="118"/>
      <c r="M5" s="112" t="s">
        <v>447</v>
      </c>
      <c r="N5" s="118"/>
      <c r="O5" s="120"/>
    </row>
    <row r="6" spans="1:16383" x14ac:dyDescent="0.2">
      <c r="A6" s="150" t="s">
        <v>448</v>
      </c>
      <c r="B6" s="118" t="s">
        <v>126</v>
      </c>
      <c r="C6" s="118" t="s">
        <v>438</v>
      </c>
      <c r="D6" s="118" t="s">
        <v>439</v>
      </c>
      <c r="E6" s="58">
        <v>100034106655387</v>
      </c>
      <c r="F6" s="118" t="s">
        <v>440</v>
      </c>
      <c r="G6" s="119">
        <v>43515</v>
      </c>
      <c r="H6" s="119"/>
      <c r="I6" s="120">
        <f>VLOOKUP(A6,'Consolidated Data'!$A$1:$AL$100,38,FALSE)</f>
        <v>9</v>
      </c>
      <c r="J6" s="120">
        <f>(VLOOKUP(A6,'Consolidated Data'!$A$1:$AM$100,39,FALSE))/8</f>
        <v>2.9375</v>
      </c>
      <c r="K6" s="120">
        <f t="shared" si="0"/>
        <v>11.9375</v>
      </c>
      <c r="L6" s="118"/>
      <c r="M6" s="112" t="s">
        <v>449</v>
      </c>
      <c r="N6" s="118"/>
      <c r="O6" s="120"/>
    </row>
    <row r="7" spans="1:16383" x14ac:dyDescent="0.2">
      <c r="A7" s="59" t="s">
        <v>188</v>
      </c>
      <c r="B7" s="118" t="s">
        <v>126</v>
      </c>
      <c r="C7" s="118" t="s">
        <v>438</v>
      </c>
      <c r="D7" s="118" t="s">
        <v>439</v>
      </c>
      <c r="E7" s="58">
        <v>100027852192028</v>
      </c>
      <c r="F7" s="118" t="s">
        <v>440</v>
      </c>
      <c r="G7" s="119">
        <v>43318</v>
      </c>
      <c r="H7" s="119"/>
      <c r="I7" s="120">
        <f>VLOOKUP(A7,'Consolidated Data'!$A$1:$AL$100,38,FALSE)</f>
        <v>8</v>
      </c>
      <c r="J7" s="120">
        <f>(VLOOKUP(A7,'Consolidated Data'!$A$1:$AM$100,39,FALSE))/8</f>
        <v>3.125</v>
      </c>
      <c r="K7" s="120">
        <f t="shared" si="0"/>
        <v>11.125</v>
      </c>
      <c r="L7" s="118"/>
      <c r="M7" s="112" t="s">
        <v>450</v>
      </c>
      <c r="N7" s="118"/>
      <c r="O7" s="120"/>
    </row>
    <row r="8" spans="1:16383" x14ac:dyDescent="0.2">
      <c r="A8" s="150" t="s">
        <v>451</v>
      </c>
      <c r="B8" s="118" t="s">
        <v>126</v>
      </c>
      <c r="C8" s="118" t="s">
        <v>438</v>
      </c>
      <c r="D8" s="118" t="s">
        <v>439</v>
      </c>
      <c r="E8" s="58">
        <v>100028504043772</v>
      </c>
      <c r="F8" s="118" t="s">
        <v>440</v>
      </c>
      <c r="G8" s="119">
        <v>43360</v>
      </c>
      <c r="H8" s="119"/>
      <c r="I8" s="120">
        <f>VLOOKUP(A8,'Consolidated Data'!$A$1:$AL$100,38,FALSE)</f>
        <v>24</v>
      </c>
      <c r="J8" s="120">
        <f>(VLOOKUP(A8,'Consolidated Data'!$A$1:$AM$100,39,FALSE))/8</f>
        <v>4.96875</v>
      </c>
      <c r="K8" s="120">
        <f t="shared" si="0"/>
        <v>28.96875</v>
      </c>
      <c r="L8" s="59"/>
      <c r="M8" s="112" t="s">
        <v>452</v>
      </c>
      <c r="N8" s="118"/>
      <c r="O8" s="120"/>
    </row>
    <row r="9" spans="1:16383" x14ac:dyDescent="0.2">
      <c r="A9" s="150" t="s">
        <v>453</v>
      </c>
      <c r="B9" s="118" t="s">
        <v>126</v>
      </c>
      <c r="C9" s="118" t="s">
        <v>438</v>
      </c>
      <c r="D9" s="118" t="s">
        <v>439</v>
      </c>
      <c r="E9" s="58">
        <v>100035086571606</v>
      </c>
      <c r="F9" s="118" t="s">
        <v>440</v>
      </c>
      <c r="G9" s="119">
        <v>43528</v>
      </c>
      <c r="H9" s="119"/>
      <c r="I9" s="120">
        <f>VLOOKUP(A9,'Consolidated Data'!$A$1:$AL$100,38,FALSE)</f>
        <v>24</v>
      </c>
      <c r="J9" s="120">
        <f>(VLOOKUP(A9,'Consolidated Data'!$A$1:$AM$100,39,FALSE))/8</f>
        <v>2.4375</v>
      </c>
      <c r="K9" s="120">
        <f t="shared" si="0"/>
        <v>26.4375</v>
      </c>
      <c r="L9" s="118"/>
      <c r="M9" s="113" t="s">
        <v>454</v>
      </c>
      <c r="N9" s="118"/>
      <c r="O9" s="120"/>
    </row>
    <row r="10" spans="1:16383" x14ac:dyDescent="0.2">
      <c r="A10" s="150" t="s">
        <v>455</v>
      </c>
      <c r="B10" s="118" t="s">
        <v>126</v>
      </c>
      <c r="C10" s="118" t="s">
        <v>438</v>
      </c>
      <c r="D10" s="118" t="s">
        <v>439</v>
      </c>
      <c r="E10" s="58">
        <v>100034185502656</v>
      </c>
      <c r="F10" s="118" t="s">
        <v>440</v>
      </c>
      <c r="G10" s="119">
        <v>43521</v>
      </c>
      <c r="H10" s="119"/>
      <c r="I10" s="120">
        <f>VLOOKUP(A10,'Consolidated Data'!$A$1:$AL$100,38,FALSE)</f>
        <v>19</v>
      </c>
      <c r="J10" s="120">
        <f>(VLOOKUP(A10,'Consolidated Data'!$A$1:$AM$100,39,FALSE))/8</f>
        <v>2.5625</v>
      </c>
      <c r="K10" s="120">
        <f t="shared" si="0"/>
        <v>21.5625</v>
      </c>
      <c r="L10" s="118"/>
      <c r="M10" s="113" t="s">
        <v>456</v>
      </c>
      <c r="N10" s="118"/>
      <c r="O10" s="120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  <c r="BU10" s="176"/>
      <c r="BV10" s="176"/>
      <c r="BW10" s="176"/>
      <c r="BX10" s="176"/>
      <c r="BY10" s="176"/>
      <c r="BZ10" s="176"/>
      <c r="CA10" s="176"/>
      <c r="CB10" s="176"/>
      <c r="CC10" s="176"/>
      <c r="CD10" s="176"/>
      <c r="CE10" s="176"/>
      <c r="CF10" s="176"/>
      <c r="CG10" s="176"/>
      <c r="CH10" s="176"/>
      <c r="CI10" s="176"/>
      <c r="CJ10" s="176"/>
      <c r="CK10" s="176"/>
      <c r="CL10" s="176"/>
      <c r="CM10" s="176"/>
      <c r="CN10" s="176"/>
      <c r="CO10" s="176"/>
      <c r="CP10" s="176"/>
      <c r="CQ10" s="176"/>
      <c r="CR10" s="176"/>
      <c r="CS10" s="176"/>
      <c r="CT10" s="176"/>
      <c r="CU10" s="176"/>
      <c r="CV10" s="176"/>
      <c r="CW10" s="176"/>
      <c r="CX10" s="176"/>
      <c r="CY10" s="176"/>
      <c r="CZ10" s="176"/>
      <c r="DA10" s="176"/>
      <c r="DB10" s="176"/>
      <c r="DC10" s="176"/>
      <c r="DD10" s="176"/>
      <c r="DE10" s="176"/>
      <c r="DF10" s="176"/>
      <c r="DG10" s="176"/>
      <c r="DH10" s="176"/>
      <c r="DI10" s="176"/>
      <c r="DJ10" s="176"/>
      <c r="DK10" s="176"/>
      <c r="DL10" s="176"/>
      <c r="DM10" s="176"/>
      <c r="DN10" s="176"/>
      <c r="DO10" s="176"/>
      <c r="DP10" s="176"/>
      <c r="DQ10" s="176"/>
      <c r="DR10" s="176"/>
      <c r="DS10" s="176"/>
      <c r="DT10" s="176"/>
      <c r="DU10" s="176"/>
      <c r="DV10" s="176"/>
      <c r="DW10" s="176"/>
      <c r="DX10" s="176"/>
      <c r="DY10" s="176"/>
      <c r="DZ10" s="176"/>
      <c r="EA10" s="176"/>
      <c r="EB10" s="176"/>
      <c r="EC10" s="176"/>
      <c r="ED10" s="176"/>
      <c r="EE10" s="176"/>
      <c r="EF10" s="176"/>
      <c r="EG10" s="176"/>
      <c r="EH10" s="176"/>
      <c r="EI10" s="176"/>
      <c r="EJ10" s="176"/>
      <c r="EK10" s="176"/>
      <c r="EL10" s="176"/>
      <c r="EM10" s="176"/>
      <c r="EN10" s="176"/>
      <c r="EO10" s="176"/>
      <c r="EP10" s="176"/>
      <c r="EQ10" s="176"/>
      <c r="ER10" s="176"/>
      <c r="ES10" s="176"/>
      <c r="ET10" s="176"/>
      <c r="EU10" s="176"/>
      <c r="EV10" s="176"/>
      <c r="EW10" s="176"/>
      <c r="EX10" s="176"/>
      <c r="EY10" s="176"/>
      <c r="EZ10" s="176"/>
      <c r="FA10" s="176"/>
      <c r="FB10" s="176"/>
      <c r="FC10" s="176"/>
      <c r="FD10" s="176"/>
      <c r="FE10" s="176"/>
      <c r="FF10" s="176"/>
      <c r="FG10" s="176"/>
      <c r="FH10" s="176"/>
      <c r="FI10" s="176"/>
      <c r="FJ10" s="176"/>
      <c r="FK10" s="176"/>
      <c r="FL10" s="176"/>
      <c r="FM10" s="176"/>
      <c r="FN10" s="176"/>
      <c r="FO10" s="176"/>
      <c r="FP10" s="176"/>
      <c r="FQ10" s="176"/>
      <c r="FR10" s="176"/>
      <c r="FS10" s="176"/>
      <c r="FT10" s="176"/>
      <c r="FU10" s="176"/>
      <c r="FV10" s="176"/>
      <c r="FW10" s="176"/>
      <c r="FX10" s="176"/>
      <c r="FY10" s="176"/>
      <c r="FZ10" s="176"/>
      <c r="GA10" s="176"/>
      <c r="GB10" s="176"/>
      <c r="GC10" s="176"/>
      <c r="GD10" s="176"/>
      <c r="GE10" s="176"/>
      <c r="GF10" s="176"/>
      <c r="GG10" s="176"/>
      <c r="GH10" s="176"/>
      <c r="GI10" s="176"/>
      <c r="GJ10" s="176"/>
      <c r="GK10" s="176"/>
      <c r="GL10" s="176"/>
      <c r="GM10" s="176"/>
      <c r="GN10" s="176"/>
      <c r="GO10" s="176"/>
      <c r="GP10" s="176"/>
      <c r="GQ10" s="176"/>
      <c r="GR10" s="176"/>
      <c r="GS10" s="176"/>
      <c r="GT10" s="176"/>
      <c r="GU10" s="176"/>
      <c r="GV10" s="176"/>
      <c r="GW10" s="176"/>
      <c r="GX10" s="176"/>
      <c r="GY10" s="176"/>
      <c r="GZ10" s="176"/>
      <c r="HA10" s="176"/>
      <c r="HB10" s="176"/>
      <c r="HC10" s="176"/>
      <c r="HD10" s="176"/>
      <c r="HE10" s="176"/>
      <c r="HF10" s="176"/>
      <c r="HG10" s="176"/>
      <c r="HH10" s="176"/>
      <c r="HI10" s="176"/>
      <c r="HJ10" s="176"/>
      <c r="HK10" s="176"/>
      <c r="HL10" s="176"/>
      <c r="HM10" s="176"/>
      <c r="HN10" s="176"/>
      <c r="HO10" s="176"/>
      <c r="HP10" s="176"/>
      <c r="HQ10" s="176"/>
      <c r="HR10" s="176"/>
      <c r="HS10" s="176"/>
      <c r="HT10" s="176"/>
      <c r="HU10" s="176"/>
      <c r="HV10" s="176"/>
      <c r="HW10" s="176"/>
      <c r="HX10" s="176"/>
      <c r="HY10" s="176"/>
      <c r="HZ10" s="176"/>
      <c r="IA10" s="176"/>
      <c r="IB10" s="176"/>
      <c r="IC10" s="176"/>
      <c r="ID10" s="176"/>
      <c r="IE10" s="176"/>
      <c r="IF10" s="176"/>
      <c r="IG10" s="176"/>
      <c r="IH10" s="176"/>
      <c r="II10" s="176"/>
      <c r="IJ10" s="176"/>
      <c r="IK10" s="176"/>
      <c r="IL10" s="176"/>
      <c r="IM10" s="176"/>
      <c r="IN10" s="176"/>
      <c r="IO10" s="176"/>
      <c r="IP10" s="176"/>
      <c r="IQ10" s="176"/>
      <c r="IR10" s="176"/>
      <c r="IS10" s="176"/>
      <c r="IT10" s="176"/>
      <c r="IU10" s="176"/>
      <c r="IV10" s="176"/>
      <c r="IW10" s="176"/>
      <c r="IX10" s="176"/>
      <c r="IY10" s="176"/>
      <c r="IZ10" s="176"/>
      <c r="JA10" s="176"/>
      <c r="JB10" s="176"/>
      <c r="JC10" s="176"/>
      <c r="JD10" s="176"/>
      <c r="JE10" s="176"/>
      <c r="JF10" s="176"/>
      <c r="JG10" s="176"/>
      <c r="JH10" s="176"/>
      <c r="JI10" s="176"/>
      <c r="JJ10" s="176"/>
      <c r="JK10" s="176"/>
      <c r="JL10" s="176"/>
      <c r="JM10" s="176"/>
      <c r="JN10" s="176"/>
      <c r="JO10" s="176"/>
      <c r="JP10" s="176"/>
      <c r="JQ10" s="176"/>
      <c r="JR10" s="176"/>
      <c r="JS10" s="176"/>
      <c r="JT10" s="176"/>
      <c r="JU10" s="176"/>
      <c r="JV10" s="176"/>
      <c r="JW10" s="176"/>
      <c r="JX10" s="176"/>
      <c r="JY10" s="176"/>
      <c r="JZ10" s="176"/>
      <c r="KA10" s="176"/>
      <c r="KB10" s="176"/>
      <c r="KC10" s="176"/>
      <c r="KD10" s="176"/>
      <c r="KE10" s="176"/>
      <c r="KF10" s="176"/>
      <c r="KG10" s="176"/>
      <c r="KH10" s="176"/>
      <c r="KI10" s="176"/>
      <c r="KJ10" s="176"/>
      <c r="KK10" s="176"/>
      <c r="KL10" s="176"/>
      <c r="KM10" s="176"/>
      <c r="KN10" s="176"/>
      <c r="KO10" s="176"/>
      <c r="KP10" s="176"/>
      <c r="KQ10" s="176"/>
      <c r="KR10" s="176"/>
      <c r="KS10" s="176"/>
      <c r="KT10" s="176"/>
      <c r="KU10" s="176"/>
      <c r="KV10" s="176"/>
      <c r="KW10" s="176"/>
      <c r="KX10" s="176"/>
      <c r="KY10" s="176"/>
      <c r="KZ10" s="176"/>
      <c r="LA10" s="176"/>
      <c r="LB10" s="176"/>
      <c r="LC10" s="176"/>
      <c r="LD10" s="176"/>
      <c r="LE10" s="176"/>
      <c r="LF10" s="176"/>
      <c r="LG10" s="176"/>
      <c r="LH10" s="176"/>
      <c r="LI10" s="176"/>
      <c r="LJ10" s="176"/>
      <c r="LK10" s="176"/>
      <c r="LL10" s="176"/>
      <c r="LM10" s="176"/>
      <c r="LN10" s="176"/>
      <c r="LO10" s="176"/>
      <c r="LP10" s="176"/>
      <c r="LQ10" s="176"/>
      <c r="LR10" s="176"/>
      <c r="LS10" s="176"/>
      <c r="LT10" s="176"/>
      <c r="LU10" s="176"/>
      <c r="LV10" s="176"/>
      <c r="LW10" s="176"/>
      <c r="LX10" s="176"/>
      <c r="LY10" s="176"/>
      <c r="LZ10" s="176"/>
      <c r="MA10" s="176"/>
      <c r="MB10" s="176"/>
      <c r="MC10" s="176"/>
      <c r="MD10" s="176"/>
      <c r="ME10" s="176"/>
      <c r="MF10" s="176"/>
      <c r="MG10" s="176"/>
      <c r="MH10" s="176"/>
      <c r="MI10" s="176"/>
      <c r="MJ10" s="176"/>
      <c r="MK10" s="176"/>
      <c r="ML10" s="176"/>
      <c r="MM10" s="176"/>
      <c r="MN10" s="176"/>
      <c r="MO10" s="176"/>
      <c r="MP10" s="176"/>
      <c r="MQ10" s="176"/>
      <c r="MR10" s="176"/>
      <c r="MS10" s="176"/>
      <c r="MT10" s="176"/>
      <c r="MU10" s="176"/>
      <c r="MV10" s="176"/>
      <c r="MW10" s="176"/>
      <c r="MX10" s="176"/>
      <c r="MY10" s="176"/>
      <c r="MZ10" s="176"/>
      <c r="NA10" s="176"/>
      <c r="NB10" s="176"/>
      <c r="NC10" s="176"/>
      <c r="ND10" s="176"/>
      <c r="NE10" s="176"/>
      <c r="NF10" s="176"/>
      <c r="NG10" s="176"/>
      <c r="NH10" s="176"/>
      <c r="NI10" s="176"/>
      <c r="NJ10" s="176"/>
      <c r="NK10" s="176"/>
      <c r="NL10" s="176"/>
      <c r="NM10" s="176"/>
      <c r="NN10" s="176"/>
      <c r="NO10" s="176"/>
      <c r="NP10" s="176"/>
      <c r="NQ10" s="176"/>
      <c r="NR10" s="176"/>
      <c r="NS10" s="176"/>
      <c r="NT10" s="176"/>
      <c r="NU10" s="176"/>
      <c r="NV10" s="176"/>
      <c r="NW10" s="176"/>
      <c r="NX10" s="176"/>
      <c r="NY10" s="176"/>
      <c r="NZ10" s="176"/>
      <c r="OA10" s="176"/>
      <c r="OB10" s="176"/>
      <c r="OC10" s="176"/>
      <c r="OD10" s="176"/>
      <c r="OE10" s="176"/>
      <c r="OF10" s="176"/>
      <c r="OG10" s="176"/>
      <c r="OH10" s="176"/>
      <c r="OI10" s="176"/>
      <c r="OJ10" s="176"/>
      <c r="OK10" s="176"/>
      <c r="OL10" s="176"/>
      <c r="OM10" s="176"/>
      <c r="ON10" s="176"/>
      <c r="OO10" s="176"/>
      <c r="OP10" s="176"/>
      <c r="OQ10" s="176"/>
      <c r="OR10" s="176"/>
      <c r="OS10" s="176"/>
      <c r="OT10" s="176"/>
      <c r="OU10" s="176"/>
      <c r="OV10" s="176"/>
      <c r="OW10" s="176"/>
      <c r="OX10" s="176"/>
      <c r="OY10" s="176"/>
      <c r="OZ10" s="176"/>
      <c r="PA10" s="176"/>
      <c r="PB10" s="176"/>
      <c r="PC10" s="176"/>
      <c r="PD10" s="176"/>
      <c r="PE10" s="176"/>
      <c r="PF10" s="176"/>
      <c r="PG10" s="176"/>
      <c r="PH10" s="176"/>
      <c r="PI10" s="176"/>
      <c r="PJ10" s="176"/>
      <c r="PK10" s="176"/>
      <c r="PL10" s="176"/>
      <c r="PM10" s="176"/>
      <c r="PN10" s="176"/>
      <c r="PO10" s="176"/>
      <c r="PP10" s="176"/>
      <c r="PQ10" s="176"/>
      <c r="PR10" s="176"/>
      <c r="PS10" s="176"/>
      <c r="PT10" s="176"/>
      <c r="PU10" s="176"/>
      <c r="PV10" s="176"/>
      <c r="PW10" s="176"/>
      <c r="PX10" s="176"/>
      <c r="PY10" s="176"/>
      <c r="PZ10" s="176"/>
      <c r="QA10" s="176"/>
      <c r="QB10" s="176"/>
      <c r="QC10" s="176"/>
      <c r="QD10" s="176"/>
      <c r="QE10" s="176"/>
      <c r="QF10" s="176"/>
      <c r="QG10" s="176"/>
      <c r="QH10" s="176"/>
      <c r="QI10" s="176"/>
      <c r="QJ10" s="176"/>
      <c r="QK10" s="176"/>
      <c r="QL10" s="176"/>
      <c r="QM10" s="176"/>
      <c r="QN10" s="176"/>
      <c r="QO10" s="176"/>
      <c r="QP10" s="176"/>
      <c r="QQ10" s="176"/>
      <c r="QR10" s="176"/>
      <c r="QS10" s="176"/>
      <c r="QT10" s="176"/>
      <c r="QU10" s="176"/>
      <c r="QV10" s="176"/>
      <c r="QW10" s="176"/>
      <c r="QX10" s="176"/>
      <c r="QY10" s="176"/>
      <c r="QZ10" s="176"/>
      <c r="RA10" s="176"/>
      <c r="RB10" s="176"/>
      <c r="RC10" s="176"/>
      <c r="RD10" s="176"/>
      <c r="RE10" s="176"/>
      <c r="RF10" s="176"/>
      <c r="RG10" s="176"/>
      <c r="RH10" s="176"/>
      <c r="RI10" s="176"/>
      <c r="RJ10" s="176"/>
      <c r="RK10" s="176"/>
      <c r="RL10" s="176"/>
      <c r="RM10" s="176"/>
      <c r="RN10" s="176"/>
      <c r="RO10" s="176"/>
      <c r="RP10" s="176"/>
      <c r="RQ10" s="176"/>
      <c r="RR10" s="176"/>
      <c r="RS10" s="176"/>
      <c r="RT10" s="176"/>
      <c r="RU10" s="176"/>
      <c r="RV10" s="176"/>
      <c r="RW10" s="176"/>
      <c r="RX10" s="176"/>
      <c r="RY10" s="176"/>
      <c r="RZ10" s="176"/>
      <c r="SA10" s="176"/>
      <c r="SB10" s="176"/>
      <c r="SC10" s="176"/>
      <c r="SD10" s="176"/>
      <c r="SE10" s="176"/>
      <c r="SF10" s="176"/>
      <c r="SG10" s="176"/>
      <c r="SH10" s="176"/>
      <c r="SI10" s="176"/>
      <c r="SJ10" s="176"/>
      <c r="SK10" s="176"/>
      <c r="SL10" s="176"/>
      <c r="SM10" s="176"/>
      <c r="SN10" s="176"/>
      <c r="SO10" s="176"/>
      <c r="SP10" s="176"/>
      <c r="SQ10" s="176"/>
      <c r="SR10" s="176"/>
      <c r="SS10" s="176"/>
      <c r="ST10" s="176"/>
      <c r="SU10" s="176"/>
      <c r="SV10" s="176"/>
      <c r="SW10" s="176"/>
      <c r="SX10" s="176"/>
      <c r="SY10" s="176"/>
      <c r="SZ10" s="176"/>
      <c r="TA10" s="176"/>
      <c r="TB10" s="176"/>
      <c r="TC10" s="176"/>
      <c r="TD10" s="176"/>
      <c r="TE10" s="176"/>
      <c r="TF10" s="176"/>
      <c r="TG10" s="176"/>
      <c r="TH10" s="176"/>
      <c r="TI10" s="176"/>
      <c r="TJ10" s="176"/>
      <c r="TK10" s="176"/>
      <c r="TL10" s="176"/>
      <c r="TM10" s="176"/>
      <c r="TN10" s="176"/>
      <c r="TO10" s="176"/>
      <c r="TP10" s="176"/>
      <c r="TQ10" s="176"/>
      <c r="TR10" s="176"/>
      <c r="TS10" s="176"/>
      <c r="TT10" s="176"/>
      <c r="TU10" s="176"/>
      <c r="TV10" s="176"/>
      <c r="TW10" s="176"/>
      <c r="TX10" s="176"/>
      <c r="TY10" s="176"/>
      <c r="TZ10" s="176"/>
      <c r="UA10" s="176"/>
      <c r="UB10" s="176"/>
      <c r="UC10" s="176"/>
      <c r="UD10" s="176"/>
      <c r="UE10" s="176"/>
      <c r="UF10" s="176"/>
      <c r="UG10" s="176"/>
      <c r="UH10" s="176"/>
      <c r="UI10" s="176"/>
      <c r="UJ10" s="176"/>
      <c r="UK10" s="176"/>
      <c r="UL10" s="176"/>
      <c r="UM10" s="176"/>
      <c r="UN10" s="176"/>
      <c r="UO10" s="176"/>
      <c r="UP10" s="176"/>
      <c r="UQ10" s="176"/>
      <c r="UR10" s="176"/>
      <c r="US10" s="176"/>
      <c r="UT10" s="176"/>
      <c r="UU10" s="176"/>
      <c r="UV10" s="176"/>
      <c r="UW10" s="176"/>
      <c r="UX10" s="176"/>
      <c r="UY10" s="176"/>
      <c r="UZ10" s="176"/>
      <c r="VA10" s="176"/>
      <c r="VB10" s="176"/>
      <c r="VC10" s="176"/>
      <c r="VD10" s="176"/>
      <c r="VE10" s="176"/>
      <c r="VF10" s="176"/>
      <c r="VG10" s="176"/>
      <c r="VH10" s="176"/>
      <c r="VI10" s="176"/>
      <c r="VJ10" s="176"/>
      <c r="VK10" s="176"/>
      <c r="VL10" s="176"/>
      <c r="VM10" s="176"/>
      <c r="VN10" s="176"/>
      <c r="VO10" s="176"/>
      <c r="VP10" s="176"/>
      <c r="VQ10" s="176"/>
      <c r="VR10" s="176"/>
      <c r="VS10" s="176"/>
      <c r="VT10" s="176"/>
      <c r="VU10" s="176"/>
      <c r="VV10" s="176"/>
      <c r="VW10" s="176"/>
      <c r="VX10" s="176"/>
      <c r="VY10" s="176"/>
      <c r="VZ10" s="176"/>
      <c r="WA10" s="176"/>
      <c r="WB10" s="176"/>
      <c r="WC10" s="176"/>
      <c r="WD10" s="176"/>
      <c r="WE10" s="176"/>
      <c r="WF10" s="176"/>
      <c r="WG10" s="176"/>
      <c r="WH10" s="176"/>
      <c r="WI10" s="176"/>
      <c r="WJ10" s="176"/>
      <c r="WK10" s="176"/>
      <c r="WL10" s="176"/>
      <c r="WM10" s="176"/>
      <c r="WN10" s="176"/>
      <c r="WO10" s="176"/>
      <c r="WP10" s="176"/>
      <c r="WQ10" s="176"/>
      <c r="WR10" s="176"/>
      <c r="WS10" s="176"/>
      <c r="WT10" s="176"/>
      <c r="WU10" s="176"/>
      <c r="WV10" s="176"/>
      <c r="WW10" s="176"/>
      <c r="WX10" s="176"/>
      <c r="WY10" s="176"/>
      <c r="WZ10" s="176"/>
      <c r="XA10" s="176"/>
      <c r="XB10" s="176"/>
      <c r="XC10" s="176"/>
      <c r="XD10" s="176"/>
      <c r="XE10" s="176"/>
      <c r="XF10" s="176"/>
      <c r="XG10" s="176"/>
      <c r="XH10" s="176"/>
      <c r="XI10" s="176"/>
      <c r="XJ10" s="176"/>
      <c r="XK10" s="176"/>
      <c r="XL10" s="176"/>
      <c r="XM10" s="176"/>
      <c r="XN10" s="176"/>
      <c r="XO10" s="176"/>
      <c r="XP10" s="176"/>
      <c r="XQ10" s="176"/>
      <c r="XR10" s="176"/>
      <c r="XS10" s="176"/>
      <c r="XT10" s="176"/>
      <c r="XU10" s="176"/>
      <c r="XV10" s="176"/>
      <c r="XW10" s="176"/>
      <c r="XX10" s="176"/>
      <c r="XY10" s="176"/>
      <c r="XZ10" s="176"/>
      <c r="YA10" s="176"/>
      <c r="YB10" s="176"/>
      <c r="YC10" s="176"/>
      <c r="YD10" s="176"/>
      <c r="YE10" s="176"/>
      <c r="YF10" s="176"/>
      <c r="YG10" s="176"/>
      <c r="YH10" s="176"/>
      <c r="YI10" s="176"/>
      <c r="YJ10" s="176"/>
      <c r="YK10" s="176"/>
      <c r="YL10" s="176"/>
      <c r="YM10" s="176"/>
      <c r="YN10" s="176"/>
      <c r="YO10" s="176"/>
      <c r="YP10" s="176"/>
      <c r="YQ10" s="176"/>
      <c r="YR10" s="176"/>
      <c r="YS10" s="176"/>
      <c r="YT10" s="176"/>
      <c r="YU10" s="176"/>
      <c r="YV10" s="176"/>
      <c r="YW10" s="176"/>
      <c r="YX10" s="176"/>
      <c r="YY10" s="176"/>
      <c r="YZ10" s="176"/>
      <c r="ZA10" s="176"/>
      <c r="ZB10" s="176"/>
      <c r="ZC10" s="176"/>
      <c r="ZD10" s="176"/>
      <c r="ZE10" s="176"/>
      <c r="ZF10" s="176"/>
      <c r="ZG10" s="176"/>
      <c r="ZH10" s="176"/>
      <c r="ZI10" s="176"/>
      <c r="ZJ10" s="176"/>
      <c r="ZK10" s="176"/>
      <c r="ZL10" s="176"/>
      <c r="ZM10" s="176"/>
      <c r="ZN10" s="176"/>
      <c r="ZO10" s="176"/>
      <c r="ZP10" s="176"/>
      <c r="ZQ10" s="176"/>
      <c r="ZR10" s="176"/>
      <c r="ZS10" s="176"/>
      <c r="ZT10" s="176"/>
      <c r="ZU10" s="176"/>
      <c r="ZV10" s="176"/>
      <c r="ZW10" s="176"/>
      <c r="ZX10" s="176"/>
      <c r="ZY10" s="176"/>
      <c r="ZZ10" s="176"/>
      <c r="AAA10" s="176"/>
      <c r="AAB10" s="176"/>
      <c r="AAC10" s="176"/>
      <c r="AAD10" s="176"/>
      <c r="AAE10" s="176"/>
      <c r="AAF10" s="176"/>
      <c r="AAG10" s="176"/>
      <c r="AAH10" s="176"/>
      <c r="AAI10" s="176"/>
      <c r="AAJ10" s="176"/>
      <c r="AAK10" s="176"/>
      <c r="AAL10" s="176"/>
      <c r="AAM10" s="176"/>
      <c r="AAN10" s="176"/>
      <c r="AAO10" s="176"/>
      <c r="AAP10" s="176"/>
      <c r="AAQ10" s="176"/>
      <c r="AAR10" s="176"/>
      <c r="AAS10" s="176"/>
      <c r="AAT10" s="176"/>
      <c r="AAU10" s="176"/>
      <c r="AAV10" s="176"/>
      <c r="AAW10" s="176"/>
      <c r="AAX10" s="176"/>
      <c r="AAY10" s="176"/>
      <c r="AAZ10" s="176"/>
      <c r="ABA10" s="176"/>
      <c r="ABB10" s="176"/>
      <c r="ABC10" s="176"/>
      <c r="ABD10" s="176"/>
      <c r="ABE10" s="176"/>
      <c r="ABF10" s="176"/>
      <c r="ABG10" s="176"/>
      <c r="ABH10" s="176"/>
      <c r="ABI10" s="176"/>
      <c r="ABJ10" s="176"/>
      <c r="ABK10" s="176"/>
      <c r="ABL10" s="176"/>
      <c r="ABM10" s="176"/>
      <c r="ABN10" s="176"/>
      <c r="ABO10" s="176"/>
      <c r="ABP10" s="176"/>
      <c r="ABQ10" s="176"/>
      <c r="ABR10" s="176"/>
      <c r="ABS10" s="176"/>
      <c r="ABT10" s="176"/>
      <c r="ABU10" s="176"/>
      <c r="ABV10" s="176"/>
      <c r="ABW10" s="176"/>
      <c r="ABX10" s="176"/>
      <c r="ABY10" s="176"/>
      <c r="ABZ10" s="176"/>
      <c r="ACA10" s="176"/>
      <c r="ACB10" s="176"/>
      <c r="ACC10" s="176"/>
      <c r="ACD10" s="176"/>
      <c r="ACE10" s="176"/>
      <c r="ACF10" s="176"/>
      <c r="ACG10" s="176"/>
      <c r="ACH10" s="176"/>
      <c r="ACI10" s="176"/>
      <c r="ACJ10" s="176"/>
      <c r="ACK10" s="176"/>
      <c r="ACL10" s="176"/>
      <c r="ACM10" s="176"/>
      <c r="ACN10" s="176"/>
      <c r="ACO10" s="176"/>
      <c r="ACP10" s="176"/>
      <c r="ACQ10" s="176"/>
      <c r="ACR10" s="176"/>
      <c r="ACS10" s="176"/>
      <c r="ACT10" s="176"/>
      <c r="ACU10" s="176"/>
      <c r="ACV10" s="176"/>
      <c r="ACW10" s="176"/>
      <c r="ACX10" s="176"/>
      <c r="ACY10" s="176"/>
      <c r="ACZ10" s="176"/>
      <c r="ADA10" s="176"/>
      <c r="ADB10" s="176"/>
      <c r="ADC10" s="176"/>
      <c r="ADD10" s="176"/>
      <c r="ADE10" s="176"/>
      <c r="ADF10" s="176"/>
      <c r="ADG10" s="176"/>
      <c r="ADH10" s="176"/>
      <c r="ADI10" s="176"/>
      <c r="ADJ10" s="176"/>
      <c r="ADK10" s="176"/>
      <c r="ADL10" s="176"/>
      <c r="ADM10" s="176"/>
      <c r="ADN10" s="176"/>
      <c r="ADO10" s="176"/>
      <c r="ADP10" s="176"/>
      <c r="ADQ10" s="176"/>
      <c r="ADR10" s="176"/>
      <c r="ADS10" s="176"/>
      <c r="ADT10" s="176"/>
      <c r="ADU10" s="176"/>
      <c r="ADV10" s="176"/>
      <c r="ADW10" s="176"/>
      <c r="ADX10" s="176"/>
      <c r="ADY10" s="176"/>
      <c r="ADZ10" s="176"/>
      <c r="AEA10" s="176"/>
      <c r="AEB10" s="176"/>
      <c r="AEC10" s="176"/>
      <c r="AED10" s="176"/>
      <c r="AEE10" s="176"/>
      <c r="AEF10" s="176"/>
      <c r="AEG10" s="176"/>
      <c r="AEH10" s="176"/>
      <c r="AEI10" s="176"/>
      <c r="AEJ10" s="176"/>
      <c r="AEK10" s="176"/>
      <c r="AEL10" s="176"/>
      <c r="AEM10" s="176"/>
      <c r="AEN10" s="176"/>
      <c r="AEO10" s="176"/>
      <c r="AEP10" s="176"/>
      <c r="AEQ10" s="176"/>
      <c r="AER10" s="176"/>
      <c r="AES10" s="176"/>
      <c r="AET10" s="176"/>
      <c r="AEU10" s="176"/>
      <c r="AEV10" s="176"/>
      <c r="AEW10" s="176"/>
      <c r="AEX10" s="176"/>
      <c r="AEY10" s="176"/>
      <c r="AEZ10" s="176"/>
      <c r="AFA10" s="176"/>
      <c r="AFB10" s="176"/>
      <c r="AFC10" s="176"/>
      <c r="AFD10" s="176"/>
      <c r="AFE10" s="176"/>
      <c r="AFF10" s="176"/>
      <c r="AFG10" s="176"/>
      <c r="AFH10" s="176"/>
      <c r="AFI10" s="176"/>
      <c r="AFJ10" s="176"/>
      <c r="AFK10" s="176"/>
      <c r="AFL10" s="176"/>
      <c r="AFM10" s="176"/>
      <c r="AFN10" s="176"/>
      <c r="AFO10" s="176"/>
      <c r="AFP10" s="176"/>
      <c r="AFQ10" s="176"/>
      <c r="AFR10" s="176"/>
      <c r="AFS10" s="176"/>
      <c r="AFT10" s="176"/>
      <c r="AFU10" s="176"/>
      <c r="AFV10" s="176"/>
      <c r="AFW10" s="176"/>
      <c r="AFX10" s="176"/>
      <c r="AFY10" s="176"/>
      <c r="AFZ10" s="176"/>
      <c r="AGA10" s="176"/>
      <c r="AGB10" s="176"/>
      <c r="AGC10" s="176"/>
      <c r="AGD10" s="176"/>
      <c r="AGE10" s="176"/>
      <c r="AGF10" s="176"/>
      <c r="AGG10" s="176"/>
      <c r="AGH10" s="176"/>
      <c r="AGI10" s="176"/>
      <c r="AGJ10" s="176"/>
      <c r="AGK10" s="176"/>
      <c r="AGL10" s="176"/>
      <c r="AGM10" s="176"/>
      <c r="AGN10" s="176"/>
      <c r="AGO10" s="176"/>
      <c r="AGP10" s="176"/>
      <c r="AGQ10" s="176"/>
      <c r="AGR10" s="176"/>
      <c r="AGS10" s="176"/>
      <c r="AGT10" s="176"/>
      <c r="AGU10" s="176"/>
      <c r="AGV10" s="176"/>
      <c r="AGW10" s="176"/>
      <c r="AGX10" s="176"/>
      <c r="AGY10" s="176"/>
      <c r="AGZ10" s="176"/>
      <c r="AHA10" s="176"/>
      <c r="AHB10" s="176"/>
      <c r="AHC10" s="176"/>
      <c r="AHD10" s="176"/>
      <c r="AHE10" s="176"/>
      <c r="AHF10" s="176"/>
      <c r="AHG10" s="176"/>
      <c r="AHH10" s="176"/>
      <c r="AHI10" s="176"/>
      <c r="AHJ10" s="176"/>
      <c r="AHK10" s="176"/>
      <c r="AHL10" s="176"/>
      <c r="AHM10" s="176"/>
      <c r="AHN10" s="176"/>
      <c r="AHO10" s="176"/>
      <c r="AHP10" s="176"/>
      <c r="AHQ10" s="176"/>
      <c r="AHR10" s="176"/>
      <c r="AHS10" s="176"/>
      <c r="AHT10" s="176"/>
      <c r="AHU10" s="176"/>
      <c r="AHV10" s="176"/>
      <c r="AHW10" s="176"/>
      <c r="AHX10" s="176"/>
      <c r="AHY10" s="176"/>
      <c r="AHZ10" s="176"/>
      <c r="AIA10" s="176"/>
      <c r="AIB10" s="176"/>
      <c r="AIC10" s="176"/>
      <c r="AID10" s="176"/>
      <c r="AIE10" s="176"/>
      <c r="AIF10" s="176"/>
      <c r="AIG10" s="176"/>
      <c r="AIH10" s="176"/>
      <c r="AII10" s="176"/>
      <c r="AIJ10" s="176"/>
      <c r="AIK10" s="176"/>
      <c r="AIL10" s="176"/>
      <c r="AIM10" s="176"/>
      <c r="AIN10" s="176"/>
      <c r="AIO10" s="176"/>
      <c r="AIP10" s="176"/>
      <c r="AIQ10" s="176"/>
      <c r="AIR10" s="176"/>
      <c r="AIS10" s="176"/>
      <c r="AIT10" s="176"/>
      <c r="AIU10" s="176"/>
      <c r="AIV10" s="176"/>
      <c r="AIW10" s="176"/>
      <c r="AIX10" s="176"/>
      <c r="AIY10" s="176"/>
      <c r="AIZ10" s="176"/>
      <c r="AJA10" s="176"/>
      <c r="AJB10" s="176"/>
      <c r="AJC10" s="176"/>
      <c r="AJD10" s="176"/>
      <c r="AJE10" s="176"/>
      <c r="AJF10" s="176"/>
      <c r="AJG10" s="176"/>
      <c r="AJH10" s="176"/>
      <c r="AJI10" s="176"/>
      <c r="AJJ10" s="176"/>
      <c r="AJK10" s="176"/>
      <c r="AJL10" s="176"/>
      <c r="AJM10" s="176"/>
      <c r="AJN10" s="176"/>
      <c r="AJO10" s="176"/>
      <c r="AJP10" s="176"/>
      <c r="AJQ10" s="176"/>
      <c r="AJR10" s="176"/>
      <c r="AJS10" s="176"/>
      <c r="AJT10" s="176"/>
      <c r="AJU10" s="176"/>
      <c r="AJV10" s="176"/>
      <c r="AJW10" s="176"/>
      <c r="AJX10" s="176"/>
      <c r="AJY10" s="176"/>
      <c r="AJZ10" s="176"/>
      <c r="AKA10" s="176"/>
      <c r="AKB10" s="176"/>
      <c r="AKC10" s="176"/>
      <c r="AKD10" s="176"/>
      <c r="AKE10" s="176"/>
      <c r="AKF10" s="176"/>
      <c r="AKG10" s="176"/>
      <c r="AKH10" s="176"/>
      <c r="AKI10" s="176"/>
      <c r="AKJ10" s="176"/>
      <c r="AKK10" s="176"/>
      <c r="AKL10" s="176"/>
      <c r="AKM10" s="176"/>
      <c r="AKN10" s="176"/>
      <c r="AKO10" s="176"/>
      <c r="AKP10" s="176"/>
      <c r="AKQ10" s="176"/>
      <c r="AKR10" s="176"/>
      <c r="AKS10" s="176"/>
      <c r="AKT10" s="176"/>
      <c r="AKU10" s="176"/>
      <c r="AKV10" s="176"/>
      <c r="AKW10" s="176"/>
      <c r="AKX10" s="176"/>
      <c r="AKY10" s="176"/>
      <c r="AKZ10" s="176"/>
      <c r="ALA10" s="176"/>
      <c r="ALB10" s="176"/>
      <c r="ALC10" s="176"/>
      <c r="ALD10" s="176"/>
      <c r="ALE10" s="176"/>
      <c r="ALF10" s="176"/>
      <c r="ALG10" s="176"/>
      <c r="ALH10" s="176"/>
      <c r="ALI10" s="176"/>
      <c r="ALJ10" s="176"/>
      <c r="ALK10" s="176"/>
      <c r="ALL10" s="176"/>
      <c r="ALM10" s="176"/>
      <c r="ALN10" s="176"/>
      <c r="ALO10" s="176"/>
      <c r="ALP10" s="176"/>
      <c r="ALQ10" s="176"/>
      <c r="ALR10" s="176"/>
      <c r="ALS10" s="176"/>
      <c r="ALT10" s="176"/>
      <c r="ALU10" s="176"/>
      <c r="ALV10" s="176"/>
      <c r="ALW10" s="176"/>
      <c r="ALX10" s="176"/>
      <c r="ALY10" s="176"/>
      <c r="ALZ10" s="176"/>
      <c r="AMA10" s="176"/>
      <c r="AMB10" s="176"/>
      <c r="AMC10" s="176"/>
      <c r="AMD10" s="176"/>
      <c r="AME10" s="176"/>
      <c r="AMF10" s="176"/>
      <c r="AMG10" s="176"/>
      <c r="AMH10" s="176"/>
      <c r="AMI10" s="176"/>
      <c r="AMJ10" s="176"/>
      <c r="AMK10" s="176"/>
      <c r="AML10" s="176"/>
      <c r="AMM10" s="176"/>
      <c r="AMN10" s="176"/>
      <c r="AMO10" s="176"/>
      <c r="AMP10" s="176"/>
      <c r="AMQ10" s="176"/>
      <c r="AMR10" s="176"/>
      <c r="AMS10" s="176"/>
      <c r="AMT10" s="176"/>
      <c r="AMU10" s="176"/>
      <c r="AMV10" s="176"/>
      <c r="AMW10" s="176"/>
      <c r="AMX10" s="176"/>
      <c r="AMY10" s="176"/>
      <c r="AMZ10" s="176"/>
      <c r="ANA10" s="176"/>
      <c r="ANB10" s="176"/>
      <c r="ANC10" s="176"/>
      <c r="AND10" s="176"/>
      <c r="ANE10" s="176"/>
      <c r="ANF10" s="176"/>
      <c r="ANG10" s="176"/>
      <c r="ANH10" s="176"/>
      <c r="ANI10" s="176"/>
      <c r="ANJ10" s="176"/>
      <c r="ANK10" s="176"/>
      <c r="ANL10" s="176"/>
      <c r="ANM10" s="176"/>
      <c r="ANN10" s="176"/>
      <c r="ANO10" s="176"/>
      <c r="ANP10" s="176"/>
      <c r="ANQ10" s="176"/>
      <c r="ANR10" s="176"/>
      <c r="ANS10" s="176"/>
      <c r="ANT10" s="176"/>
      <c r="ANU10" s="176"/>
      <c r="ANV10" s="176"/>
      <c r="ANW10" s="176"/>
      <c r="ANX10" s="176"/>
      <c r="ANY10" s="176"/>
      <c r="ANZ10" s="176"/>
      <c r="AOA10" s="176"/>
      <c r="AOB10" s="176"/>
      <c r="AOC10" s="176"/>
      <c r="AOD10" s="176"/>
      <c r="AOE10" s="176"/>
      <c r="AOF10" s="176"/>
      <c r="AOG10" s="176"/>
      <c r="AOH10" s="176"/>
      <c r="AOI10" s="176"/>
      <c r="AOJ10" s="176"/>
      <c r="AOK10" s="176"/>
      <c r="AOL10" s="176"/>
      <c r="AOM10" s="176"/>
      <c r="AON10" s="176"/>
      <c r="AOO10" s="176"/>
      <c r="AOP10" s="176"/>
      <c r="AOQ10" s="176"/>
      <c r="AOR10" s="176"/>
      <c r="AOS10" s="176"/>
      <c r="AOT10" s="176"/>
      <c r="AOU10" s="176"/>
      <c r="AOV10" s="176"/>
      <c r="AOW10" s="176"/>
      <c r="AOX10" s="176"/>
      <c r="AOY10" s="176"/>
      <c r="AOZ10" s="176"/>
      <c r="APA10" s="176"/>
      <c r="APB10" s="176"/>
      <c r="APC10" s="176"/>
      <c r="APD10" s="176"/>
      <c r="APE10" s="176"/>
      <c r="APF10" s="176"/>
      <c r="APG10" s="176"/>
      <c r="APH10" s="176"/>
      <c r="API10" s="176"/>
      <c r="APJ10" s="176"/>
      <c r="APK10" s="176"/>
      <c r="APL10" s="176"/>
      <c r="APM10" s="176"/>
      <c r="APN10" s="176"/>
      <c r="APO10" s="176"/>
      <c r="APP10" s="176"/>
      <c r="APQ10" s="176"/>
      <c r="APR10" s="176"/>
      <c r="APS10" s="176"/>
      <c r="APT10" s="176"/>
      <c r="APU10" s="176"/>
      <c r="APV10" s="176"/>
      <c r="APW10" s="176"/>
      <c r="APX10" s="176"/>
      <c r="APY10" s="176"/>
      <c r="APZ10" s="176"/>
      <c r="AQA10" s="176"/>
      <c r="AQB10" s="176"/>
      <c r="AQC10" s="176"/>
      <c r="AQD10" s="176"/>
      <c r="AQE10" s="176"/>
      <c r="AQF10" s="176"/>
      <c r="AQG10" s="176"/>
      <c r="AQH10" s="176"/>
      <c r="AQI10" s="176"/>
      <c r="AQJ10" s="176"/>
      <c r="AQK10" s="176"/>
      <c r="AQL10" s="176"/>
      <c r="AQM10" s="176"/>
      <c r="AQN10" s="176"/>
      <c r="AQO10" s="176"/>
      <c r="AQP10" s="176"/>
      <c r="AQQ10" s="176"/>
      <c r="AQR10" s="176"/>
      <c r="AQS10" s="176"/>
      <c r="AQT10" s="176"/>
      <c r="AQU10" s="176"/>
      <c r="AQV10" s="176"/>
      <c r="AQW10" s="176"/>
      <c r="AQX10" s="176"/>
      <c r="AQY10" s="176"/>
      <c r="AQZ10" s="176"/>
      <c r="ARA10" s="176"/>
      <c r="ARB10" s="176"/>
      <c r="ARC10" s="176"/>
      <c r="ARD10" s="176"/>
      <c r="ARE10" s="176"/>
      <c r="ARF10" s="176"/>
      <c r="ARG10" s="176"/>
      <c r="ARH10" s="176"/>
      <c r="ARI10" s="176"/>
      <c r="ARJ10" s="176"/>
      <c r="ARK10" s="176"/>
      <c r="ARL10" s="176"/>
      <c r="ARM10" s="176"/>
      <c r="ARN10" s="176"/>
      <c r="ARO10" s="176"/>
      <c r="ARP10" s="176"/>
      <c r="ARQ10" s="176"/>
      <c r="ARR10" s="176"/>
      <c r="ARS10" s="176"/>
      <c r="ART10" s="176"/>
      <c r="ARU10" s="176"/>
      <c r="ARV10" s="176"/>
      <c r="ARW10" s="176"/>
      <c r="ARX10" s="176"/>
      <c r="ARY10" s="176"/>
      <c r="ARZ10" s="176"/>
      <c r="ASA10" s="176"/>
      <c r="ASB10" s="176"/>
      <c r="ASC10" s="176"/>
      <c r="ASD10" s="176"/>
      <c r="ASE10" s="176"/>
      <c r="ASF10" s="176"/>
      <c r="ASG10" s="176"/>
      <c r="ASH10" s="176"/>
      <c r="ASI10" s="176"/>
      <c r="ASJ10" s="176"/>
      <c r="ASK10" s="176"/>
      <c r="ASL10" s="176"/>
      <c r="ASM10" s="176"/>
      <c r="ASN10" s="176"/>
      <c r="ASO10" s="176"/>
      <c r="ASP10" s="176"/>
      <c r="ASQ10" s="176"/>
      <c r="ASR10" s="176"/>
      <c r="ASS10" s="176"/>
      <c r="AST10" s="176"/>
      <c r="ASU10" s="176"/>
      <c r="ASV10" s="176"/>
      <c r="ASW10" s="176"/>
      <c r="ASX10" s="176"/>
      <c r="ASY10" s="176"/>
      <c r="ASZ10" s="176"/>
      <c r="ATA10" s="176"/>
      <c r="ATB10" s="176"/>
      <c r="ATC10" s="176"/>
      <c r="ATD10" s="176"/>
      <c r="ATE10" s="176"/>
      <c r="ATF10" s="176"/>
      <c r="ATG10" s="176"/>
      <c r="ATH10" s="176"/>
      <c r="ATI10" s="176"/>
      <c r="ATJ10" s="176"/>
      <c r="ATK10" s="176"/>
      <c r="ATL10" s="176"/>
      <c r="ATM10" s="176"/>
      <c r="ATN10" s="176"/>
      <c r="ATO10" s="176"/>
      <c r="ATP10" s="176"/>
      <c r="ATQ10" s="176"/>
      <c r="ATR10" s="176"/>
      <c r="ATS10" s="176"/>
      <c r="ATT10" s="176"/>
      <c r="ATU10" s="176"/>
      <c r="ATV10" s="176"/>
      <c r="ATW10" s="176"/>
      <c r="ATX10" s="176"/>
      <c r="ATY10" s="176"/>
      <c r="ATZ10" s="176"/>
      <c r="AUA10" s="176"/>
      <c r="AUB10" s="176"/>
      <c r="AUC10" s="176"/>
      <c r="AUD10" s="176"/>
      <c r="AUE10" s="176"/>
      <c r="AUF10" s="176"/>
      <c r="AUG10" s="176"/>
      <c r="AUH10" s="176"/>
      <c r="AUI10" s="176"/>
      <c r="AUJ10" s="176"/>
      <c r="AUK10" s="176"/>
      <c r="AUL10" s="176"/>
      <c r="AUM10" s="176"/>
      <c r="AUN10" s="176"/>
      <c r="AUO10" s="176"/>
      <c r="AUP10" s="176"/>
      <c r="AUQ10" s="176"/>
      <c r="AUR10" s="176"/>
      <c r="AUS10" s="176"/>
      <c r="AUT10" s="176"/>
      <c r="AUU10" s="176"/>
      <c r="AUV10" s="176"/>
      <c r="AUW10" s="176"/>
      <c r="AUX10" s="176"/>
      <c r="AUY10" s="176"/>
      <c r="AUZ10" s="176"/>
      <c r="AVA10" s="176"/>
      <c r="AVB10" s="176"/>
      <c r="AVC10" s="176"/>
      <c r="AVD10" s="176"/>
      <c r="AVE10" s="176"/>
      <c r="AVF10" s="176"/>
      <c r="AVG10" s="176"/>
      <c r="AVH10" s="176"/>
      <c r="AVI10" s="176"/>
      <c r="AVJ10" s="176"/>
      <c r="AVK10" s="176"/>
      <c r="AVL10" s="176"/>
      <c r="AVM10" s="176"/>
      <c r="AVN10" s="176"/>
      <c r="AVO10" s="176"/>
      <c r="AVP10" s="176"/>
      <c r="AVQ10" s="176"/>
      <c r="AVR10" s="176"/>
      <c r="AVS10" s="176"/>
      <c r="AVT10" s="176"/>
      <c r="AVU10" s="176"/>
      <c r="AVV10" s="176"/>
      <c r="AVW10" s="176"/>
      <c r="AVX10" s="176"/>
      <c r="AVY10" s="176"/>
      <c r="AVZ10" s="176"/>
      <c r="AWA10" s="176"/>
      <c r="AWB10" s="176"/>
      <c r="AWC10" s="176"/>
      <c r="AWD10" s="176"/>
      <c r="AWE10" s="176"/>
      <c r="AWF10" s="176"/>
      <c r="AWG10" s="176"/>
      <c r="AWH10" s="176"/>
      <c r="AWI10" s="176"/>
      <c r="AWJ10" s="176"/>
      <c r="AWK10" s="176"/>
      <c r="AWL10" s="176"/>
      <c r="AWM10" s="176"/>
      <c r="AWN10" s="176"/>
      <c r="AWO10" s="176"/>
      <c r="AWP10" s="176"/>
      <c r="AWQ10" s="176"/>
      <c r="AWR10" s="176"/>
      <c r="AWS10" s="176"/>
      <c r="AWT10" s="176"/>
      <c r="AWU10" s="176"/>
      <c r="AWV10" s="176"/>
      <c r="AWW10" s="176"/>
      <c r="AWX10" s="176"/>
      <c r="AWY10" s="176"/>
      <c r="AWZ10" s="176"/>
      <c r="AXA10" s="176"/>
      <c r="AXB10" s="176"/>
      <c r="AXC10" s="176"/>
      <c r="AXD10" s="176"/>
      <c r="AXE10" s="176"/>
      <c r="AXF10" s="176"/>
      <c r="AXG10" s="176"/>
      <c r="AXH10" s="176"/>
      <c r="AXI10" s="176"/>
      <c r="AXJ10" s="176"/>
      <c r="AXK10" s="176"/>
      <c r="AXL10" s="176"/>
      <c r="AXM10" s="176"/>
      <c r="AXN10" s="176"/>
      <c r="AXO10" s="176"/>
      <c r="AXP10" s="176"/>
      <c r="AXQ10" s="176"/>
      <c r="AXR10" s="176"/>
      <c r="AXS10" s="176"/>
      <c r="AXT10" s="176"/>
      <c r="AXU10" s="176"/>
      <c r="AXV10" s="176"/>
      <c r="AXW10" s="176"/>
      <c r="AXX10" s="176"/>
      <c r="AXY10" s="176"/>
      <c r="AXZ10" s="176"/>
      <c r="AYA10" s="176"/>
      <c r="AYB10" s="176"/>
      <c r="AYC10" s="176"/>
      <c r="AYD10" s="176"/>
      <c r="AYE10" s="176"/>
      <c r="AYF10" s="176"/>
      <c r="AYG10" s="176"/>
      <c r="AYH10" s="176"/>
      <c r="AYI10" s="176"/>
      <c r="AYJ10" s="176"/>
      <c r="AYK10" s="176"/>
      <c r="AYL10" s="176"/>
      <c r="AYM10" s="176"/>
      <c r="AYN10" s="176"/>
      <c r="AYO10" s="176"/>
      <c r="AYP10" s="176"/>
      <c r="AYQ10" s="176"/>
      <c r="AYR10" s="176"/>
      <c r="AYS10" s="176"/>
      <c r="AYT10" s="176"/>
      <c r="AYU10" s="176"/>
      <c r="AYV10" s="176"/>
      <c r="AYW10" s="176"/>
      <c r="AYX10" s="176"/>
      <c r="AYY10" s="176"/>
      <c r="AYZ10" s="176"/>
      <c r="AZA10" s="176"/>
      <c r="AZB10" s="176"/>
      <c r="AZC10" s="176"/>
      <c r="AZD10" s="176"/>
      <c r="AZE10" s="176"/>
      <c r="AZF10" s="176"/>
      <c r="AZG10" s="176"/>
      <c r="AZH10" s="176"/>
      <c r="AZI10" s="176"/>
      <c r="AZJ10" s="176"/>
      <c r="AZK10" s="176"/>
      <c r="AZL10" s="176"/>
      <c r="AZM10" s="176"/>
      <c r="AZN10" s="176"/>
      <c r="AZO10" s="176"/>
      <c r="AZP10" s="176"/>
      <c r="AZQ10" s="176"/>
      <c r="AZR10" s="176"/>
      <c r="AZS10" s="176"/>
      <c r="AZT10" s="176"/>
      <c r="AZU10" s="176"/>
      <c r="AZV10" s="176"/>
      <c r="AZW10" s="176"/>
      <c r="AZX10" s="176"/>
      <c r="AZY10" s="176"/>
      <c r="AZZ10" s="176"/>
      <c r="BAA10" s="176"/>
      <c r="BAB10" s="176"/>
      <c r="BAC10" s="176"/>
      <c r="BAD10" s="176"/>
      <c r="BAE10" s="176"/>
      <c r="BAF10" s="176"/>
      <c r="BAG10" s="176"/>
      <c r="BAH10" s="176"/>
      <c r="BAI10" s="176"/>
      <c r="BAJ10" s="176"/>
      <c r="BAK10" s="176"/>
      <c r="BAL10" s="176"/>
      <c r="BAM10" s="176"/>
      <c r="BAN10" s="176"/>
      <c r="BAO10" s="176"/>
      <c r="BAP10" s="176"/>
      <c r="BAQ10" s="176"/>
      <c r="BAR10" s="176"/>
      <c r="BAS10" s="176"/>
      <c r="BAT10" s="176"/>
      <c r="BAU10" s="176"/>
      <c r="BAV10" s="176"/>
      <c r="BAW10" s="176"/>
      <c r="BAX10" s="176"/>
      <c r="BAY10" s="176"/>
      <c r="BAZ10" s="176"/>
      <c r="BBA10" s="176"/>
      <c r="BBB10" s="176"/>
      <c r="BBC10" s="176"/>
      <c r="BBD10" s="176"/>
      <c r="BBE10" s="176"/>
      <c r="BBF10" s="176"/>
      <c r="BBG10" s="176"/>
      <c r="BBH10" s="176"/>
      <c r="BBI10" s="176"/>
      <c r="BBJ10" s="176"/>
      <c r="BBK10" s="176"/>
      <c r="BBL10" s="176"/>
      <c r="BBM10" s="176"/>
      <c r="BBN10" s="176"/>
      <c r="BBO10" s="176"/>
      <c r="BBP10" s="176"/>
      <c r="BBQ10" s="176"/>
      <c r="BBR10" s="176"/>
      <c r="BBS10" s="176"/>
      <c r="BBT10" s="176"/>
      <c r="BBU10" s="176"/>
      <c r="BBV10" s="176"/>
      <c r="BBW10" s="176"/>
      <c r="BBX10" s="176"/>
      <c r="BBY10" s="176"/>
      <c r="BBZ10" s="176"/>
      <c r="BCA10" s="176"/>
      <c r="BCB10" s="176"/>
      <c r="BCC10" s="176"/>
      <c r="BCD10" s="176"/>
      <c r="BCE10" s="176"/>
      <c r="BCF10" s="176"/>
      <c r="BCG10" s="176"/>
      <c r="BCH10" s="176"/>
      <c r="BCI10" s="176"/>
      <c r="BCJ10" s="176"/>
      <c r="BCK10" s="176"/>
      <c r="BCL10" s="176"/>
      <c r="BCM10" s="176"/>
      <c r="BCN10" s="176"/>
      <c r="BCO10" s="176"/>
      <c r="BCP10" s="176"/>
      <c r="BCQ10" s="176"/>
      <c r="BCR10" s="176"/>
      <c r="BCS10" s="176"/>
      <c r="BCT10" s="176"/>
      <c r="BCU10" s="176"/>
      <c r="BCV10" s="176"/>
      <c r="BCW10" s="176"/>
      <c r="BCX10" s="176"/>
      <c r="BCY10" s="176"/>
      <c r="BCZ10" s="176"/>
      <c r="BDA10" s="176"/>
      <c r="BDB10" s="176"/>
      <c r="BDC10" s="176"/>
      <c r="BDD10" s="176"/>
      <c r="BDE10" s="176"/>
      <c r="BDF10" s="176"/>
      <c r="BDG10" s="176"/>
      <c r="BDH10" s="176"/>
      <c r="BDI10" s="176"/>
      <c r="BDJ10" s="176"/>
      <c r="BDK10" s="176"/>
      <c r="BDL10" s="176"/>
      <c r="BDM10" s="176"/>
      <c r="BDN10" s="176"/>
      <c r="BDO10" s="176"/>
      <c r="BDP10" s="176"/>
      <c r="BDQ10" s="176"/>
      <c r="BDR10" s="176"/>
      <c r="BDS10" s="176"/>
      <c r="BDT10" s="176"/>
      <c r="BDU10" s="176"/>
      <c r="BDV10" s="176"/>
      <c r="BDW10" s="176"/>
      <c r="BDX10" s="176"/>
      <c r="BDY10" s="176"/>
      <c r="BDZ10" s="176"/>
      <c r="BEA10" s="176"/>
      <c r="BEB10" s="176"/>
      <c r="BEC10" s="176"/>
      <c r="BED10" s="176"/>
      <c r="BEE10" s="176"/>
      <c r="BEF10" s="176"/>
      <c r="BEG10" s="176"/>
      <c r="BEH10" s="176"/>
      <c r="BEI10" s="176"/>
      <c r="BEJ10" s="176"/>
      <c r="BEK10" s="176"/>
      <c r="BEL10" s="176"/>
      <c r="BEM10" s="176"/>
      <c r="BEN10" s="176"/>
      <c r="BEO10" s="176"/>
      <c r="BEP10" s="176"/>
      <c r="BEQ10" s="176"/>
      <c r="BER10" s="176"/>
      <c r="BES10" s="176"/>
      <c r="BET10" s="176"/>
      <c r="BEU10" s="176"/>
      <c r="BEV10" s="176"/>
      <c r="BEW10" s="176"/>
      <c r="BEX10" s="176"/>
      <c r="BEY10" s="176"/>
      <c r="BEZ10" s="176"/>
      <c r="BFA10" s="176"/>
      <c r="BFB10" s="176"/>
      <c r="BFC10" s="176"/>
      <c r="BFD10" s="176"/>
      <c r="BFE10" s="176"/>
      <c r="BFF10" s="176"/>
      <c r="BFG10" s="176"/>
      <c r="BFH10" s="176"/>
      <c r="BFI10" s="176"/>
      <c r="BFJ10" s="176"/>
      <c r="BFK10" s="176"/>
      <c r="BFL10" s="176"/>
      <c r="BFM10" s="176"/>
      <c r="BFN10" s="176"/>
      <c r="BFO10" s="176"/>
      <c r="BFP10" s="176"/>
      <c r="BFQ10" s="176"/>
      <c r="BFR10" s="176"/>
      <c r="BFS10" s="176"/>
      <c r="BFT10" s="176"/>
      <c r="BFU10" s="176"/>
      <c r="BFV10" s="176"/>
      <c r="BFW10" s="176"/>
      <c r="BFX10" s="176"/>
      <c r="BFY10" s="176"/>
      <c r="BFZ10" s="176"/>
      <c r="BGA10" s="176"/>
      <c r="BGB10" s="176"/>
      <c r="BGC10" s="176"/>
      <c r="BGD10" s="176"/>
      <c r="BGE10" s="176"/>
      <c r="BGF10" s="176"/>
      <c r="BGG10" s="176"/>
      <c r="BGH10" s="176"/>
      <c r="BGI10" s="176"/>
      <c r="BGJ10" s="176"/>
      <c r="BGK10" s="176"/>
      <c r="BGL10" s="176"/>
      <c r="BGM10" s="176"/>
      <c r="BGN10" s="176"/>
      <c r="BGO10" s="176"/>
      <c r="BGP10" s="176"/>
      <c r="BGQ10" s="176"/>
      <c r="BGR10" s="176"/>
      <c r="BGS10" s="176"/>
      <c r="BGT10" s="176"/>
      <c r="BGU10" s="176"/>
      <c r="BGV10" s="176"/>
      <c r="BGW10" s="176"/>
      <c r="BGX10" s="176"/>
      <c r="BGY10" s="176"/>
      <c r="BGZ10" s="176"/>
      <c r="BHA10" s="176"/>
      <c r="BHB10" s="176"/>
      <c r="BHC10" s="176"/>
      <c r="BHD10" s="176"/>
      <c r="BHE10" s="176"/>
      <c r="BHF10" s="176"/>
      <c r="BHG10" s="176"/>
      <c r="BHH10" s="176"/>
      <c r="BHI10" s="176"/>
      <c r="BHJ10" s="176"/>
      <c r="BHK10" s="176"/>
      <c r="BHL10" s="176"/>
      <c r="BHM10" s="176"/>
      <c r="BHN10" s="176"/>
      <c r="BHO10" s="176"/>
      <c r="BHP10" s="176"/>
      <c r="BHQ10" s="176"/>
      <c r="BHR10" s="176"/>
      <c r="BHS10" s="176"/>
      <c r="BHT10" s="176"/>
      <c r="BHU10" s="176"/>
      <c r="BHV10" s="176"/>
      <c r="BHW10" s="176"/>
      <c r="BHX10" s="176"/>
      <c r="BHY10" s="176"/>
      <c r="BHZ10" s="176"/>
      <c r="BIA10" s="176"/>
      <c r="BIB10" s="176"/>
      <c r="BIC10" s="176"/>
      <c r="BID10" s="176"/>
      <c r="BIE10" s="176"/>
      <c r="BIF10" s="176"/>
      <c r="BIG10" s="176"/>
      <c r="BIH10" s="176"/>
      <c r="BII10" s="176"/>
      <c r="BIJ10" s="176"/>
      <c r="BIK10" s="176"/>
      <c r="BIL10" s="176"/>
      <c r="BIM10" s="176"/>
      <c r="BIN10" s="176"/>
      <c r="BIO10" s="176"/>
      <c r="BIP10" s="176"/>
      <c r="BIQ10" s="176"/>
      <c r="BIR10" s="176"/>
      <c r="BIS10" s="176"/>
      <c r="BIT10" s="176"/>
      <c r="BIU10" s="176"/>
      <c r="BIV10" s="176"/>
      <c r="BIW10" s="176"/>
      <c r="BIX10" s="176"/>
      <c r="BIY10" s="176"/>
      <c r="BIZ10" s="176"/>
      <c r="BJA10" s="176"/>
      <c r="BJB10" s="176"/>
      <c r="BJC10" s="176"/>
      <c r="BJD10" s="176"/>
      <c r="BJE10" s="176"/>
      <c r="BJF10" s="176"/>
      <c r="BJG10" s="176"/>
      <c r="BJH10" s="176"/>
      <c r="BJI10" s="176"/>
      <c r="BJJ10" s="176"/>
      <c r="BJK10" s="176"/>
      <c r="BJL10" s="176"/>
      <c r="BJM10" s="176"/>
      <c r="BJN10" s="176"/>
      <c r="BJO10" s="176"/>
      <c r="BJP10" s="176"/>
      <c r="BJQ10" s="176"/>
      <c r="BJR10" s="176"/>
      <c r="BJS10" s="176"/>
      <c r="BJT10" s="176"/>
      <c r="BJU10" s="176"/>
      <c r="BJV10" s="176"/>
      <c r="BJW10" s="176"/>
      <c r="BJX10" s="176"/>
      <c r="BJY10" s="176"/>
      <c r="BJZ10" s="176"/>
      <c r="BKA10" s="176"/>
      <c r="BKB10" s="176"/>
      <c r="BKC10" s="176"/>
      <c r="BKD10" s="176"/>
      <c r="BKE10" s="176"/>
      <c r="BKF10" s="176"/>
      <c r="BKG10" s="176"/>
      <c r="BKH10" s="176"/>
      <c r="BKI10" s="176"/>
      <c r="BKJ10" s="176"/>
      <c r="BKK10" s="176"/>
      <c r="BKL10" s="176"/>
      <c r="BKM10" s="176"/>
      <c r="BKN10" s="176"/>
      <c r="BKO10" s="176"/>
      <c r="BKP10" s="176"/>
      <c r="BKQ10" s="176"/>
      <c r="BKR10" s="176"/>
      <c r="BKS10" s="176"/>
      <c r="BKT10" s="176"/>
      <c r="BKU10" s="176"/>
      <c r="BKV10" s="176"/>
      <c r="BKW10" s="176"/>
      <c r="BKX10" s="176"/>
      <c r="BKY10" s="176"/>
      <c r="BKZ10" s="176"/>
      <c r="BLA10" s="176"/>
      <c r="BLB10" s="176"/>
      <c r="BLC10" s="176"/>
      <c r="BLD10" s="176"/>
      <c r="BLE10" s="176"/>
      <c r="BLF10" s="176"/>
      <c r="BLG10" s="176"/>
      <c r="BLH10" s="176"/>
      <c r="BLI10" s="176"/>
      <c r="BLJ10" s="176"/>
      <c r="BLK10" s="176"/>
      <c r="BLL10" s="176"/>
      <c r="BLM10" s="176"/>
      <c r="BLN10" s="176"/>
      <c r="BLO10" s="176"/>
      <c r="BLP10" s="176"/>
      <c r="BLQ10" s="176"/>
      <c r="BLR10" s="176"/>
      <c r="BLS10" s="176"/>
      <c r="BLT10" s="176"/>
      <c r="BLU10" s="176"/>
      <c r="BLV10" s="176"/>
      <c r="BLW10" s="176"/>
      <c r="BLX10" s="176"/>
      <c r="BLY10" s="176"/>
      <c r="BLZ10" s="176"/>
      <c r="BMA10" s="176"/>
      <c r="BMB10" s="176"/>
      <c r="BMC10" s="176"/>
      <c r="BMD10" s="176"/>
      <c r="BME10" s="176"/>
      <c r="BMF10" s="176"/>
      <c r="BMG10" s="176"/>
      <c r="BMH10" s="176"/>
      <c r="BMI10" s="176"/>
      <c r="BMJ10" s="176"/>
      <c r="BMK10" s="176"/>
      <c r="BML10" s="176"/>
      <c r="BMM10" s="176"/>
      <c r="BMN10" s="176"/>
      <c r="BMO10" s="176"/>
      <c r="BMP10" s="176"/>
      <c r="BMQ10" s="176"/>
      <c r="BMR10" s="176"/>
      <c r="BMS10" s="176"/>
      <c r="BMT10" s="176"/>
      <c r="BMU10" s="176"/>
      <c r="BMV10" s="176"/>
      <c r="BMW10" s="176"/>
      <c r="BMX10" s="176"/>
      <c r="BMY10" s="176"/>
      <c r="BMZ10" s="176"/>
      <c r="BNA10" s="176"/>
      <c r="BNB10" s="176"/>
      <c r="BNC10" s="176"/>
      <c r="BND10" s="176"/>
      <c r="BNE10" s="176"/>
      <c r="BNF10" s="176"/>
      <c r="BNG10" s="176"/>
      <c r="BNH10" s="176"/>
      <c r="BNI10" s="176"/>
      <c r="BNJ10" s="176"/>
      <c r="BNK10" s="176"/>
      <c r="BNL10" s="176"/>
      <c r="BNM10" s="176"/>
      <c r="BNN10" s="176"/>
      <c r="BNO10" s="176"/>
      <c r="BNP10" s="176"/>
      <c r="BNQ10" s="176"/>
      <c r="BNR10" s="176"/>
      <c r="BNS10" s="176"/>
      <c r="BNT10" s="176"/>
      <c r="BNU10" s="176"/>
      <c r="BNV10" s="176"/>
      <c r="BNW10" s="176"/>
      <c r="BNX10" s="176"/>
      <c r="BNY10" s="176"/>
      <c r="BNZ10" s="176"/>
      <c r="BOA10" s="176"/>
      <c r="BOB10" s="176"/>
      <c r="BOC10" s="176"/>
      <c r="BOD10" s="176"/>
      <c r="BOE10" s="176"/>
      <c r="BOF10" s="176"/>
      <c r="BOG10" s="176"/>
      <c r="BOH10" s="176"/>
      <c r="BOI10" s="176"/>
      <c r="BOJ10" s="176"/>
      <c r="BOK10" s="176"/>
      <c r="BOL10" s="176"/>
      <c r="BOM10" s="176"/>
      <c r="BON10" s="176"/>
      <c r="BOO10" s="176"/>
      <c r="BOP10" s="176"/>
      <c r="BOQ10" s="176"/>
      <c r="BOR10" s="176"/>
      <c r="BOS10" s="176"/>
      <c r="BOT10" s="176"/>
      <c r="BOU10" s="176"/>
      <c r="BOV10" s="176"/>
      <c r="BOW10" s="176"/>
      <c r="BOX10" s="176"/>
      <c r="BOY10" s="176"/>
      <c r="BOZ10" s="176"/>
      <c r="BPA10" s="176"/>
      <c r="BPB10" s="176"/>
      <c r="BPC10" s="176"/>
      <c r="BPD10" s="176"/>
      <c r="BPE10" s="176"/>
      <c r="BPF10" s="176"/>
      <c r="BPG10" s="176"/>
      <c r="BPH10" s="176"/>
      <c r="BPI10" s="176"/>
      <c r="BPJ10" s="176"/>
      <c r="BPK10" s="176"/>
      <c r="BPL10" s="176"/>
      <c r="BPM10" s="176"/>
      <c r="BPN10" s="176"/>
      <c r="BPO10" s="176"/>
      <c r="BPP10" s="176"/>
      <c r="BPQ10" s="176"/>
      <c r="BPR10" s="176"/>
      <c r="BPS10" s="176"/>
      <c r="BPT10" s="176"/>
      <c r="BPU10" s="176"/>
      <c r="BPV10" s="176"/>
      <c r="BPW10" s="176"/>
      <c r="BPX10" s="176"/>
      <c r="BPY10" s="176"/>
      <c r="BPZ10" s="176"/>
      <c r="BQA10" s="176"/>
      <c r="BQB10" s="176"/>
      <c r="BQC10" s="176"/>
      <c r="BQD10" s="176"/>
      <c r="BQE10" s="176"/>
      <c r="BQF10" s="176"/>
      <c r="BQG10" s="176"/>
      <c r="BQH10" s="176"/>
      <c r="BQI10" s="176"/>
      <c r="BQJ10" s="176"/>
      <c r="BQK10" s="176"/>
      <c r="BQL10" s="176"/>
      <c r="BQM10" s="176"/>
      <c r="BQN10" s="176"/>
      <c r="BQO10" s="176"/>
      <c r="BQP10" s="176"/>
      <c r="BQQ10" s="176"/>
      <c r="BQR10" s="176"/>
      <c r="BQS10" s="176"/>
      <c r="BQT10" s="176"/>
      <c r="BQU10" s="176"/>
      <c r="BQV10" s="176"/>
      <c r="BQW10" s="176"/>
      <c r="BQX10" s="176"/>
      <c r="BQY10" s="176"/>
      <c r="BQZ10" s="176"/>
      <c r="BRA10" s="176"/>
      <c r="BRB10" s="176"/>
      <c r="BRC10" s="176"/>
      <c r="BRD10" s="176"/>
      <c r="BRE10" s="176"/>
      <c r="BRF10" s="176"/>
      <c r="BRG10" s="176"/>
      <c r="BRH10" s="176"/>
      <c r="BRI10" s="176"/>
      <c r="BRJ10" s="176"/>
      <c r="BRK10" s="176"/>
      <c r="BRL10" s="176"/>
      <c r="BRM10" s="176"/>
      <c r="BRN10" s="176"/>
      <c r="BRO10" s="176"/>
      <c r="BRP10" s="176"/>
      <c r="BRQ10" s="176"/>
      <c r="BRR10" s="176"/>
      <c r="BRS10" s="176"/>
      <c r="BRT10" s="176"/>
      <c r="BRU10" s="176"/>
      <c r="BRV10" s="176"/>
      <c r="BRW10" s="176"/>
      <c r="BRX10" s="176"/>
      <c r="BRY10" s="176"/>
      <c r="BRZ10" s="176"/>
      <c r="BSA10" s="176"/>
      <c r="BSB10" s="176"/>
      <c r="BSC10" s="176"/>
      <c r="BSD10" s="176"/>
      <c r="BSE10" s="176"/>
      <c r="BSF10" s="176"/>
      <c r="BSG10" s="176"/>
      <c r="BSH10" s="176"/>
      <c r="BSI10" s="176"/>
      <c r="BSJ10" s="176"/>
      <c r="BSK10" s="176"/>
      <c r="BSL10" s="176"/>
      <c r="BSM10" s="176"/>
      <c r="BSN10" s="176"/>
      <c r="BSO10" s="176"/>
      <c r="BSP10" s="176"/>
      <c r="BSQ10" s="176"/>
      <c r="BSR10" s="176"/>
      <c r="BSS10" s="176"/>
      <c r="BST10" s="176"/>
      <c r="BSU10" s="176"/>
      <c r="BSV10" s="176"/>
      <c r="BSW10" s="176"/>
      <c r="BSX10" s="176"/>
      <c r="BSY10" s="176"/>
      <c r="BSZ10" s="176"/>
      <c r="BTA10" s="176"/>
      <c r="BTB10" s="176"/>
      <c r="BTC10" s="176"/>
      <c r="BTD10" s="176"/>
      <c r="BTE10" s="176"/>
      <c r="BTF10" s="176"/>
      <c r="BTG10" s="176"/>
      <c r="BTH10" s="176"/>
      <c r="BTI10" s="176"/>
      <c r="BTJ10" s="176"/>
      <c r="BTK10" s="176"/>
      <c r="BTL10" s="176"/>
      <c r="BTM10" s="176"/>
      <c r="BTN10" s="176"/>
      <c r="BTO10" s="176"/>
      <c r="BTP10" s="176"/>
      <c r="BTQ10" s="176"/>
      <c r="BTR10" s="176"/>
      <c r="BTS10" s="176"/>
      <c r="BTT10" s="176"/>
      <c r="BTU10" s="176"/>
      <c r="BTV10" s="176"/>
      <c r="BTW10" s="176"/>
      <c r="BTX10" s="176"/>
      <c r="BTY10" s="176"/>
      <c r="BTZ10" s="176"/>
      <c r="BUA10" s="176"/>
      <c r="BUB10" s="176"/>
      <c r="BUC10" s="176"/>
      <c r="BUD10" s="176"/>
      <c r="BUE10" s="176"/>
      <c r="BUF10" s="176"/>
      <c r="BUG10" s="176"/>
      <c r="BUH10" s="176"/>
      <c r="BUI10" s="176"/>
      <c r="BUJ10" s="176"/>
      <c r="BUK10" s="176"/>
      <c r="BUL10" s="176"/>
      <c r="BUM10" s="176"/>
      <c r="BUN10" s="176"/>
      <c r="BUO10" s="176"/>
      <c r="BUP10" s="176"/>
      <c r="BUQ10" s="176"/>
      <c r="BUR10" s="176"/>
      <c r="BUS10" s="176"/>
      <c r="BUT10" s="176"/>
      <c r="BUU10" s="176"/>
      <c r="BUV10" s="176"/>
      <c r="BUW10" s="176"/>
      <c r="BUX10" s="176"/>
      <c r="BUY10" s="176"/>
      <c r="BUZ10" s="176"/>
      <c r="BVA10" s="176"/>
      <c r="BVB10" s="176"/>
      <c r="BVC10" s="176"/>
      <c r="BVD10" s="176"/>
      <c r="BVE10" s="176"/>
      <c r="BVF10" s="176"/>
      <c r="BVG10" s="176"/>
      <c r="BVH10" s="176"/>
      <c r="BVI10" s="176"/>
      <c r="BVJ10" s="176"/>
      <c r="BVK10" s="176"/>
      <c r="BVL10" s="176"/>
      <c r="BVM10" s="176"/>
      <c r="BVN10" s="176"/>
      <c r="BVO10" s="176"/>
      <c r="BVP10" s="176"/>
      <c r="BVQ10" s="176"/>
      <c r="BVR10" s="176"/>
      <c r="BVS10" s="176"/>
      <c r="BVT10" s="176"/>
      <c r="BVU10" s="176"/>
      <c r="BVV10" s="176"/>
      <c r="BVW10" s="176"/>
      <c r="BVX10" s="176"/>
      <c r="BVY10" s="176"/>
      <c r="BVZ10" s="176"/>
      <c r="BWA10" s="176"/>
      <c r="BWB10" s="176"/>
      <c r="BWC10" s="176"/>
      <c r="BWD10" s="176"/>
      <c r="BWE10" s="176"/>
      <c r="BWF10" s="176"/>
      <c r="BWG10" s="176"/>
      <c r="BWH10" s="176"/>
      <c r="BWI10" s="176"/>
      <c r="BWJ10" s="176"/>
      <c r="BWK10" s="176"/>
      <c r="BWL10" s="176"/>
      <c r="BWM10" s="176"/>
      <c r="BWN10" s="176"/>
      <c r="BWO10" s="176"/>
      <c r="BWP10" s="176"/>
      <c r="BWQ10" s="176"/>
      <c r="BWR10" s="176"/>
      <c r="BWS10" s="176"/>
      <c r="BWT10" s="176"/>
      <c r="BWU10" s="176"/>
      <c r="BWV10" s="176"/>
      <c r="BWW10" s="176"/>
      <c r="BWX10" s="176"/>
      <c r="BWY10" s="176"/>
      <c r="BWZ10" s="176"/>
      <c r="BXA10" s="176"/>
      <c r="BXB10" s="176"/>
      <c r="BXC10" s="176"/>
      <c r="BXD10" s="176"/>
      <c r="BXE10" s="176"/>
      <c r="BXF10" s="176"/>
      <c r="BXG10" s="176"/>
      <c r="BXH10" s="176"/>
      <c r="BXI10" s="176"/>
      <c r="BXJ10" s="176"/>
      <c r="BXK10" s="176"/>
      <c r="BXL10" s="176"/>
      <c r="BXM10" s="176"/>
      <c r="BXN10" s="176"/>
      <c r="BXO10" s="176"/>
      <c r="BXP10" s="176"/>
      <c r="BXQ10" s="176"/>
      <c r="BXR10" s="176"/>
      <c r="BXS10" s="176"/>
      <c r="BXT10" s="176"/>
      <c r="BXU10" s="176"/>
      <c r="BXV10" s="176"/>
      <c r="BXW10" s="176"/>
      <c r="BXX10" s="176"/>
      <c r="BXY10" s="176"/>
      <c r="BXZ10" s="176"/>
      <c r="BYA10" s="176"/>
      <c r="BYB10" s="176"/>
      <c r="BYC10" s="176"/>
      <c r="BYD10" s="176"/>
      <c r="BYE10" s="176"/>
      <c r="BYF10" s="176"/>
      <c r="BYG10" s="176"/>
      <c r="BYH10" s="176"/>
      <c r="BYI10" s="176"/>
      <c r="BYJ10" s="176"/>
      <c r="BYK10" s="176"/>
      <c r="BYL10" s="176"/>
      <c r="BYM10" s="176"/>
      <c r="BYN10" s="176"/>
      <c r="BYO10" s="176"/>
      <c r="BYP10" s="176"/>
      <c r="BYQ10" s="176"/>
      <c r="BYR10" s="176"/>
      <c r="BYS10" s="176"/>
      <c r="BYT10" s="176"/>
      <c r="BYU10" s="176"/>
      <c r="BYV10" s="176"/>
      <c r="BYW10" s="176"/>
      <c r="BYX10" s="176"/>
      <c r="BYY10" s="176"/>
      <c r="BYZ10" s="176"/>
      <c r="BZA10" s="176"/>
      <c r="BZB10" s="176"/>
      <c r="BZC10" s="176"/>
      <c r="BZD10" s="176"/>
      <c r="BZE10" s="176"/>
      <c r="BZF10" s="176"/>
      <c r="BZG10" s="176"/>
      <c r="BZH10" s="176"/>
      <c r="BZI10" s="176"/>
      <c r="BZJ10" s="176"/>
      <c r="BZK10" s="176"/>
      <c r="BZL10" s="176"/>
      <c r="BZM10" s="176"/>
      <c r="BZN10" s="176"/>
      <c r="BZO10" s="176"/>
      <c r="BZP10" s="176"/>
      <c r="BZQ10" s="176"/>
      <c r="BZR10" s="176"/>
      <c r="BZS10" s="176"/>
      <c r="BZT10" s="176"/>
      <c r="BZU10" s="176"/>
      <c r="BZV10" s="176"/>
      <c r="BZW10" s="176"/>
      <c r="BZX10" s="176"/>
      <c r="BZY10" s="176"/>
      <c r="BZZ10" s="176"/>
      <c r="CAA10" s="176"/>
      <c r="CAB10" s="176"/>
      <c r="CAC10" s="176"/>
      <c r="CAD10" s="176"/>
      <c r="CAE10" s="176"/>
      <c r="CAF10" s="176"/>
      <c r="CAG10" s="176"/>
      <c r="CAH10" s="176"/>
      <c r="CAI10" s="176"/>
      <c r="CAJ10" s="176"/>
      <c r="CAK10" s="176"/>
      <c r="CAL10" s="176"/>
      <c r="CAM10" s="176"/>
      <c r="CAN10" s="176"/>
      <c r="CAO10" s="176"/>
      <c r="CAP10" s="176"/>
      <c r="CAQ10" s="176"/>
      <c r="CAR10" s="176"/>
      <c r="CAS10" s="176"/>
      <c r="CAT10" s="176"/>
      <c r="CAU10" s="176"/>
      <c r="CAV10" s="176"/>
      <c r="CAW10" s="176"/>
      <c r="CAX10" s="176"/>
      <c r="CAY10" s="176"/>
      <c r="CAZ10" s="176"/>
      <c r="CBA10" s="176"/>
      <c r="CBB10" s="176"/>
      <c r="CBC10" s="176"/>
      <c r="CBD10" s="176"/>
      <c r="CBE10" s="176"/>
      <c r="CBF10" s="176"/>
      <c r="CBG10" s="176"/>
      <c r="CBH10" s="176"/>
      <c r="CBI10" s="176"/>
      <c r="CBJ10" s="176"/>
      <c r="CBK10" s="176"/>
      <c r="CBL10" s="176"/>
      <c r="CBM10" s="176"/>
      <c r="CBN10" s="176"/>
      <c r="CBO10" s="176"/>
      <c r="CBP10" s="176"/>
      <c r="CBQ10" s="176"/>
      <c r="CBR10" s="176"/>
      <c r="CBS10" s="176"/>
      <c r="CBT10" s="176"/>
      <c r="CBU10" s="176"/>
      <c r="CBV10" s="176"/>
      <c r="CBW10" s="176"/>
      <c r="CBX10" s="176"/>
      <c r="CBY10" s="176"/>
      <c r="CBZ10" s="176"/>
      <c r="CCA10" s="176"/>
      <c r="CCB10" s="176"/>
      <c r="CCC10" s="176"/>
      <c r="CCD10" s="176"/>
      <c r="CCE10" s="176"/>
      <c r="CCF10" s="176"/>
      <c r="CCG10" s="176"/>
      <c r="CCH10" s="176"/>
      <c r="CCI10" s="176"/>
      <c r="CCJ10" s="176"/>
      <c r="CCK10" s="176"/>
      <c r="CCL10" s="176"/>
      <c r="CCM10" s="176"/>
      <c r="CCN10" s="176"/>
      <c r="CCO10" s="176"/>
      <c r="CCP10" s="176"/>
      <c r="CCQ10" s="176"/>
      <c r="CCR10" s="176"/>
      <c r="CCS10" s="176"/>
      <c r="CCT10" s="176"/>
      <c r="CCU10" s="176"/>
      <c r="CCV10" s="176"/>
      <c r="CCW10" s="176"/>
      <c r="CCX10" s="176"/>
      <c r="CCY10" s="176"/>
      <c r="CCZ10" s="176"/>
      <c r="CDA10" s="176"/>
      <c r="CDB10" s="176"/>
      <c r="CDC10" s="176"/>
      <c r="CDD10" s="176"/>
      <c r="CDE10" s="176"/>
      <c r="CDF10" s="176"/>
      <c r="CDG10" s="176"/>
      <c r="CDH10" s="176"/>
      <c r="CDI10" s="176"/>
      <c r="CDJ10" s="176"/>
      <c r="CDK10" s="176"/>
      <c r="CDL10" s="176"/>
      <c r="CDM10" s="176"/>
      <c r="CDN10" s="176"/>
      <c r="CDO10" s="176"/>
      <c r="CDP10" s="176"/>
      <c r="CDQ10" s="176"/>
      <c r="CDR10" s="176"/>
      <c r="CDS10" s="176"/>
      <c r="CDT10" s="176"/>
      <c r="CDU10" s="176"/>
      <c r="CDV10" s="176"/>
      <c r="CDW10" s="176"/>
      <c r="CDX10" s="176"/>
      <c r="CDY10" s="176"/>
      <c r="CDZ10" s="176"/>
      <c r="CEA10" s="176"/>
      <c r="CEB10" s="176"/>
      <c r="CEC10" s="176"/>
      <c r="CED10" s="176"/>
      <c r="CEE10" s="176"/>
      <c r="CEF10" s="176"/>
      <c r="CEG10" s="176"/>
      <c r="CEH10" s="176"/>
      <c r="CEI10" s="176"/>
      <c r="CEJ10" s="176"/>
      <c r="CEK10" s="176"/>
      <c r="CEL10" s="176"/>
      <c r="CEM10" s="176"/>
      <c r="CEN10" s="176"/>
      <c r="CEO10" s="176"/>
      <c r="CEP10" s="176"/>
      <c r="CEQ10" s="176"/>
      <c r="CER10" s="176"/>
      <c r="CES10" s="176"/>
      <c r="CET10" s="176"/>
      <c r="CEU10" s="176"/>
      <c r="CEV10" s="176"/>
      <c r="CEW10" s="176"/>
      <c r="CEX10" s="176"/>
      <c r="CEY10" s="176"/>
      <c r="CEZ10" s="176"/>
      <c r="CFA10" s="176"/>
      <c r="CFB10" s="176"/>
      <c r="CFC10" s="176"/>
      <c r="CFD10" s="176"/>
      <c r="CFE10" s="176"/>
      <c r="CFF10" s="176"/>
      <c r="CFG10" s="176"/>
      <c r="CFH10" s="176"/>
      <c r="CFI10" s="176"/>
      <c r="CFJ10" s="176"/>
      <c r="CFK10" s="176"/>
      <c r="CFL10" s="176"/>
      <c r="CFM10" s="176"/>
      <c r="CFN10" s="176"/>
      <c r="CFO10" s="176"/>
      <c r="CFP10" s="176"/>
      <c r="CFQ10" s="176"/>
      <c r="CFR10" s="176"/>
      <c r="CFS10" s="176"/>
      <c r="CFT10" s="176"/>
      <c r="CFU10" s="176"/>
      <c r="CFV10" s="176"/>
      <c r="CFW10" s="176"/>
      <c r="CFX10" s="176"/>
      <c r="CFY10" s="176"/>
      <c r="CFZ10" s="176"/>
      <c r="CGA10" s="176"/>
      <c r="CGB10" s="176"/>
      <c r="CGC10" s="176"/>
      <c r="CGD10" s="176"/>
      <c r="CGE10" s="176"/>
      <c r="CGF10" s="176"/>
      <c r="CGG10" s="176"/>
      <c r="CGH10" s="176"/>
      <c r="CGI10" s="176"/>
      <c r="CGJ10" s="176"/>
      <c r="CGK10" s="176"/>
      <c r="CGL10" s="176"/>
      <c r="CGM10" s="176"/>
      <c r="CGN10" s="176"/>
      <c r="CGO10" s="176"/>
      <c r="CGP10" s="176"/>
      <c r="CGQ10" s="176"/>
      <c r="CGR10" s="176"/>
      <c r="CGS10" s="176"/>
      <c r="CGT10" s="176"/>
      <c r="CGU10" s="176"/>
      <c r="CGV10" s="176"/>
      <c r="CGW10" s="176"/>
      <c r="CGX10" s="176"/>
      <c r="CGY10" s="176"/>
      <c r="CGZ10" s="176"/>
      <c r="CHA10" s="176"/>
      <c r="CHB10" s="176"/>
      <c r="CHC10" s="176"/>
      <c r="CHD10" s="176"/>
      <c r="CHE10" s="176"/>
      <c r="CHF10" s="176"/>
      <c r="CHG10" s="176"/>
      <c r="CHH10" s="176"/>
      <c r="CHI10" s="176"/>
      <c r="CHJ10" s="176"/>
      <c r="CHK10" s="176"/>
      <c r="CHL10" s="176"/>
      <c r="CHM10" s="176"/>
      <c r="CHN10" s="176"/>
      <c r="CHO10" s="176"/>
      <c r="CHP10" s="176"/>
      <c r="CHQ10" s="176"/>
      <c r="CHR10" s="176"/>
      <c r="CHS10" s="176"/>
      <c r="CHT10" s="176"/>
      <c r="CHU10" s="176"/>
      <c r="CHV10" s="176"/>
      <c r="CHW10" s="176"/>
      <c r="CHX10" s="176"/>
      <c r="CHY10" s="176"/>
      <c r="CHZ10" s="176"/>
      <c r="CIA10" s="176"/>
      <c r="CIB10" s="176"/>
      <c r="CIC10" s="176"/>
      <c r="CID10" s="176"/>
      <c r="CIE10" s="176"/>
      <c r="CIF10" s="176"/>
      <c r="CIG10" s="176"/>
      <c r="CIH10" s="176"/>
      <c r="CII10" s="176"/>
      <c r="CIJ10" s="176"/>
      <c r="CIK10" s="176"/>
      <c r="CIL10" s="176"/>
      <c r="CIM10" s="176"/>
      <c r="CIN10" s="176"/>
      <c r="CIO10" s="176"/>
      <c r="CIP10" s="176"/>
      <c r="CIQ10" s="176"/>
      <c r="CIR10" s="176"/>
      <c r="CIS10" s="176"/>
      <c r="CIT10" s="176"/>
      <c r="CIU10" s="176"/>
      <c r="CIV10" s="176"/>
      <c r="CIW10" s="176"/>
      <c r="CIX10" s="176"/>
      <c r="CIY10" s="176"/>
      <c r="CIZ10" s="176"/>
      <c r="CJA10" s="176"/>
      <c r="CJB10" s="176"/>
      <c r="CJC10" s="176"/>
      <c r="CJD10" s="176"/>
      <c r="CJE10" s="176"/>
      <c r="CJF10" s="176"/>
      <c r="CJG10" s="176"/>
      <c r="CJH10" s="176"/>
      <c r="CJI10" s="176"/>
      <c r="CJJ10" s="176"/>
      <c r="CJK10" s="176"/>
      <c r="CJL10" s="176"/>
      <c r="CJM10" s="176"/>
      <c r="CJN10" s="176"/>
      <c r="CJO10" s="176"/>
      <c r="CJP10" s="176"/>
      <c r="CJQ10" s="176"/>
      <c r="CJR10" s="176"/>
      <c r="CJS10" s="176"/>
      <c r="CJT10" s="176"/>
      <c r="CJU10" s="176"/>
      <c r="CJV10" s="176"/>
      <c r="CJW10" s="176"/>
      <c r="CJX10" s="176"/>
      <c r="CJY10" s="176"/>
      <c r="CJZ10" s="176"/>
      <c r="CKA10" s="176"/>
      <c r="CKB10" s="176"/>
      <c r="CKC10" s="176"/>
      <c r="CKD10" s="176"/>
      <c r="CKE10" s="176"/>
      <c r="CKF10" s="176"/>
      <c r="CKG10" s="176"/>
      <c r="CKH10" s="176"/>
      <c r="CKI10" s="176"/>
      <c r="CKJ10" s="176"/>
      <c r="CKK10" s="176"/>
      <c r="CKL10" s="176"/>
      <c r="CKM10" s="176"/>
      <c r="CKN10" s="176"/>
      <c r="CKO10" s="176"/>
      <c r="CKP10" s="176"/>
      <c r="CKQ10" s="176"/>
      <c r="CKR10" s="176"/>
      <c r="CKS10" s="176"/>
      <c r="CKT10" s="176"/>
      <c r="CKU10" s="176"/>
      <c r="CKV10" s="176"/>
      <c r="CKW10" s="176"/>
      <c r="CKX10" s="176"/>
      <c r="CKY10" s="176"/>
      <c r="CKZ10" s="176"/>
      <c r="CLA10" s="176"/>
      <c r="CLB10" s="176"/>
      <c r="CLC10" s="176"/>
      <c r="CLD10" s="176"/>
      <c r="CLE10" s="176"/>
      <c r="CLF10" s="176"/>
      <c r="CLG10" s="176"/>
      <c r="CLH10" s="176"/>
      <c r="CLI10" s="176"/>
      <c r="CLJ10" s="176"/>
      <c r="CLK10" s="176"/>
      <c r="CLL10" s="176"/>
      <c r="CLM10" s="176"/>
      <c r="CLN10" s="176"/>
      <c r="CLO10" s="176"/>
      <c r="CLP10" s="176"/>
      <c r="CLQ10" s="176"/>
      <c r="CLR10" s="176"/>
      <c r="CLS10" s="176"/>
      <c r="CLT10" s="176"/>
      <c r="CLU10" s="176"/>
      <c r="CLV10" s="176"/>
      <c r="CLW10" s="176"/>
      <c r="CLX10" s="176"/>
      <c r="CLY10" s="176"/>
      <c r="CLZ10" s="176"/>
      <c r="CMA10" s="176"/>
      <c r="CMB10" s="176"/>
      <c r="CMC10" s="176"/>
      <c r="CMD10" s="176"/>
      <c r="CME10" s="176"/>
      <c r="CMF10" s="176"/>
      <c r="CMG10" s="176"/>
      <c r="CMH10" s="176"/>
      <c r="CMI10" s="176"/>
      <c r="CMJ10" s="176"/>
      <c r="CMK10" s="176"/>
      <c r="CML10" s="176"/>
      <c r="CMM10" s="176"/>
      <c r="CMN10" s="176"/>
      <c r="CMO10" s="176"/>
      <c r="CMP10" s="176"/>
      <c r="CMQ10" s="176"/>
      <c r="CMR10" s="176"/>
      <c r="CMS10" s="176"/>
      <c r="CMT10" s="176"/>
      <c r="CMU10" s="176"/>
      <c r="CMV10" s="176"/>
      <c r="CMW10" s="176"/>
      <c r="CMX10" s="176"/>
      <c r="CMY10" s="176"/>
      <c r="CMZ10" s="176"/>
      <c r="CNA10" s="176"/>
      <c r="CNB10" s="176"/>
      <c r="CNC10" s="176"/>
      <c r="CND10" s="176"/>
      <c r="CNE10" s="176"/>
      <c r="CNF10" s="176"/>
      <c r="CNG10" s="176"/>
      <c r="CNH10" s="176"/>
      <c r="CNI10" s="176"/>
      <c r="CNJ10" s="176"/>
      <c r="CNK10" s="176"/>
      <c r="CNL10" s="176"/>
      <c r="CNM10" s="176"/>
      <c r="CNN10" s="176"/>
      <c r="CNO10" s="176"/>
      <c r="CNP10" s="176"/>
      <c r="CNQ10" s="176"/>
      <c r="CNR10" s="176"/>
      <c r="CNS10" s="176"/>
      <c r="CNT10" s="176"/>
      <c r="CNU10" s="176"/>
      <c r="CNV10" s="176"/>
      <c r="CNW10" s="176"/>
      <c r="CNX10" s="176"/>
      <c r="CNY10" s="176"/>
      <c r="CNZ10" s="176"/>
      <c r="COA10" s="176"/>
      <c r="COB10" s="176"/>
      <c r="COC10" s="176"/>
      <c r="COD10" s="176"/>
      <c r="COE10" s="176"/>
      <c r="COF10" s="176"/>
      <c r="COG10" s="176"/>
      <c r="COH10" s="176"/>
      <c r="COI10" s="176"/>
      <c r="COJ10" s="176"/>
      <c r="COK10" s="176"/>
      <c r="COL10" s="176"/>
      <c r="COM10" s="176"/>
      <c r="CON10" s="176"/>
      <c r="COO10" s="176"/>
      <c r="COP10" s="176"/>
      <c r="COQ10" s="176"/>
      <c r="COR10" s="176"/>
      <c r="COS10" s="176"/>
      <c r="COT10" s="176"/>
      <c r="COU10" s="176"/>
      <c r="COV10" s="176"/>
      <c r="COW10" s="176"/>
      <c r="COX10" s="176"/>
      <c r="COY10" s="176"/>
      <c r="COZ10" s="176"/>
      <c r="CPA10" s="176"/>
      <c r="CPB10" s="176"/>
      <c r="CPC10" s="176"/>
      <c r="CPD10" s="176"/>
      <c r="CPE10" s="176"/>
      <c r="CPF10" s="176"/>
      <c r="CPG10" s="176"/>
      <c r="CPH10" s="176"/>
      <c r="CPI10" s="176"/>
      <c r="CPJ10" s="176"/>
      <c r="CPK10" s="176"/>
      <c r="CPL10" s="176"/>
      <c r="CPM10" s="176"/>
      <c r="CPN10" s="176"/>
      <c r="CPO10" s="176"/>
      <c r="CPP10" s="176"/>
      <c r="CPQ10" s="176"/>
      <c r="CPR10" s="176"/>
      <c r="CPS10" s="176"/>
      <c r="CPT10" s="176"/>
      <c r="CPU10" s="176"/>
      <c r="CPV10" s="176"/>
      <c r="CPW10" s="176"/>
      <c r="CPX10" s="176"/>
      <c r="CPY10" s="176"/>
      <c r="CPZ10" s="176"/>
      <c r="CQA10" s="176"/>
      <c r="CQB10" s="176"/>
      <c r="CQC10" s="176"/>
      <c r="CQD10" s="176"/>
      <c r="CQE10" s="176"/>
      <c r="CQF10" s="176"/>
      <c r="CQG10" s="176"/>
      <c r="CQH10" s="176"/>
      <c r="CQI10" s="176"/>
      <c r="CQJ10" s="176"/>
      <c r="CQK10" s="176"/>
      <c r="CQL10" s="176"/>
      <c r="CQM10" s="176"/>
      <c r="CQN10" s="176"/>
      <c r="CQO10" s="176"/>
      <c r="CQP10" s="176"/>
      <c r="CQQ10" s="176"/>
      <c r="CQR10" s="176"/>
      <c r="CQS10" s="176"/>
      <c r="CQT10" s="176"/>
      <c r="CQU10" s="176"/>
      <c r="CQV10" s="176"/>
      <c r="CQW10" s="176"/>
      <c r="CQX10" s="176"/>
      <c r="CQY10" s="176"/>
      <c r="CQZ10" s="176"/>
      <c r="CRA10" s="176"/>
      <c r="CRB10" s="176"/>
      <c r="CRC10" s="176"/>
      <c r="CRD10" s="176"/>
      <c r="CRE10" s="176"/>
      <c r="CRF10" s="176"/>
      <c r="CRG10" s="176"/>
      <c r="CRH10" s="176"/>
      <c r="CRI10" s="176"/>
      <c r="CRJ10" s="176"/>
      <c r="CRK10" s="176"/>
      <c r="CRL10" s="176"/>
      <c r="CRM10" s="176"/>
      <c r="CRN10" s="176"/>
      <c r="CRO10" s="176"/>
      <c r="CRP10" s="176"/>
      <c r="CRQ10" s="176"/>
      <c r="CRR10" s="176"/>
      <c r="CRS10" s="176"/>
      <c r="CRT10" s="176"/>
      <c r="CRU10" s="176"/>
      <c r="CRV10" s="176"/>
      <c r="CRW10" s="176"/>
      <c r="CRX10" s="176"/>
      <c r="CRY10" s="176"/>
      <c r="CRZ10" s="176"/>
      <c r="CSA10" s="176"/>
      <c r="CSB10" s="176"/>
      <c r="CSC10" s="176"/>
      <c r="CSD10" s="176"/>
      <c r="CSE10" s="176"/>
      <c r="CSF10" s="176"/>
      <c r="CSG10" s="176"/>
      <c r="CSH10" s="176"/>
      <c r="CSI10" s="176"/>
      <c r="CSJ10" s="176"/>
      <c r="CSK10" s="176"/>
      <c r="CSL10" s="176"/>
      <c r="CSM10" s="176"/>
      <c r="CSN10" s="176"/>
      <c r="CSO10" s="176"/>
      <c r="CSP10" s="176"/>
      <c r="CSQ10" s="176"/>
      <c r="CSR10" s="176"/>
      <c r="CSS10" s="176"/>
      <c r="CST10" s="176"/>
      <c r="CSU10" s="176"/>
      <c r="CSV10" s="176"/>
      <c r="CSW10" s="176"/>
      <c r="CSX10" s="176"/>
      <c r="CSY10" s="176"/>
      <c r="CSZ10" s="176"/>
      <c r="CTA10" s="176"/>
      <c r="CTB10" s="176"/>
      <c r="CTC10" s="176"/>
      <c r="CTD10" s="176"/>
      <c r="CTE10" s="176"/>
      <c r="CTF10" s="176"/>
      <c r="CTG10" s="176"/>
      <c r="CTH10" s="176"/>
      <c r="CTI10" s="176"/>
      <c r="CTJ10" s="176"/>
      <c r="CTK10" s="176"/>
      <c r="CTL10" s="176"/>
      <c r="CTM10" s="176"/>
      <c r="CTN10" s="176"/>
      <c r="CTO10" s="176"/>
      <c r="CTP10" s="176"/>
      <c r="CTQ10" s="176"/>
      <c r="CTR10" s="176"/>
      <c r="CTS10" s="176"/>
      <c r="CTT10" s="176"/>
      <c r="CTU10" s="176"/>
      <c r="CTV10" s="176"/>
      <c r="CTW10" s="176"/>
      <c r="CTX10" s="176"/>
      <c r="CTY10" s="176"/>
      <c r="CTZ10" s="176"/>
      <c r="CUA10" s="176"/>
      <c r="CUB10" s="176"/>
      <c r="CUC10" s="176"/>
      <c r="CUD10" s="176"/>
      <c r="CUE10" s="176"/>
      <c r="CUF10" s="176"/>
      <c r="CUG10" s="176"/>
      <c r="CUH10" s="176"/>
      <c r="CUI10" s="176"/>
      <c r="CUJ10" s="176"/>
      <c r="CUK10" s="176"/>
      <c r="CUL10" s="176"/>
      <c r="CUM10" s="176"/>
      <c r="CUN10" s="176"/>
      <c r="CUO10" s="176"/>
      <c r="CUP10" s="176"/>
      <c r="CUQ10" s="176"/>
      <c r="CUR10" s="176"/>
      <c r="CUS10" s="176"/>
      <c r="CUT10" s="176"/>
      <c r="CUU10" s="176"/>
      <c r="CUV10" s="176"/>
      <c r="CUW10" s="176"/>
      <c r="CUX10" s="176"/>
      <c r="CUY10" s="176"/>
      <c r="CUZ10" s="176"/>
      <c r="CVA10" s="176"/>
      <c r="CVB10" s="176"/>
      <c r="CVC10" s="176"/>
      <c r="CVD10" s="176"/>
      <c r="CVE10" s="176"/>
      <c r="CVF10" s="176"/>
      <c r="CVG10" s="176"/>
      <c r="CVH10" s="176"/>
      <c r="CVI10" s="176"/>
      <c r="CVJ10" s="176"/>
      <c r="CVK10" s="176"/>
      <c r="CVL10" s="176"/>
      <c r="CVM10" s="176"/>
      <c r="CVN10" s="176"/>
      <c r="CVO10" s="176"/>
      <c r="CVP10" s="176"/>
      <c r="CVQ10" s="176"/>
      <c r="CVR10" s="176"/>
      <c r="CVS10" s="176"/>
      <c r="CVT10" s="176"/>
      <c r="CVU10" s="176"/>
      <c r="CVV10" s="176"/>
      <c r="CVW10" s="176"/>
      <c r="CVX10" s="176"/>
      <c r="CVY10" s="176"/>
      <c r="CVZ10" s="176"/>
      <c r="CWA10" s="176"/>
      <c r="CWB10" s="176"/>
      <c r="CWC10" s="176"/>
      <c r="CWD10" s="176"/>
      <c r="CWE10" s="176"/>
      <c r="CWF10" s="176"/>
      <c r="CWG10" s="176"/>
      <c r="CWH10" s="176"/>
      <c r="CWI10" s="176"/>
      <c r="CWJ10" s="176"/>
      <c r="CWK10" s="176"/>
      <c r="CWL10" s="176"/>
      <c r="CWM10" s="176"/>
      <c r="CWN10" s="176"/>
      <c r="CWO10" s="176"/>
      <c r="CWP10" s="176"/>
      <c r="CWQ10" s="176"/>
      <c r="CWR10" s="176"/>
      <c r="CWS10" s="176"/>
      <c r="CWT10" s="176"/>
      <c r="CWU10" s="176"/>
      <c r="CWV10" s="176"/>
      <c r="CWW10" s="176"/>
      <c r="CWX10" s="176"/>
      <c r="CWY10" s="176"/>
      <c r="CWZ10" s="176"/>
      <c r="CXA10" s="176"/>
      <c r="CXB10" s="176"/>
      <c r="CXC10" s="176"/>
      <c r="CXD10" s="176"/>
      <c r="CXE10" s="176"/>
      <c r="CXF10" s="176"/>
      <c r="CXG10" s="176"/>
      <c r="CXH10" s="176"/>
      <c r="CXI10" s="176"/>
      <c r="CXJ10" s="176"/>
      <c r="CXK10" s="176"/>
      <c r="CXL10" s="176"/>
      <c r="CXM10" s="176"/>
      <c r="CXN10" s="176"/>
      <c r="CXO10" s="176"/>
      <c r="CXP10" s="176"/>
      <c r="CXQ10" s="176"/>
      <c r="CXR10" s="176"/>
      <c r="CXS10" s="176"/>
      <c r="CXT10" s="176"/>
      <c r="CXU10" s="176"/>
      <c r="CXV10" s="176"/>
      <c r="CXW10" s="176"/>
      <c r="CXX10" s="176"/>
      <c r="CXY10" s="176"/>
      <c r="CXZ10" s="176"/>
      <c r="CYA10" s="176"/>
      <c r="CYB10" s="176"/>
      <c r="CYC10" s="176"/>
      <c r="CYD10" s="176"/>
      <c r="CYE10" s="176"/>
      <c r="CYF10" s="176"/>
      <c r="CYG10" s="176"/>
      <c r="CYH10" s="176"/>
      <c r="CYI10" s="176"/>
      <c r="CYJ10" s="176"/>
      <c r="CYK10" s="176"/>
      <c r="CYL10" s="176"/>
      <c r="CYM10" s="176"/>
      <c r="CYN10" s="176"/>
      <c r="CYO10" s="176"/>
      <c r="CYP10" s="176"/>
      <c r="CYQ10" s="176"/>
      <c r="CYR10" s="176"/>
      <c r="CYS10" s="176"/>
      <c r="CYT10" s="176"/>
      <c r="CYU10" s="176"/>
      <c r="CYV10" s="176"/>
      <c r="CYW10" s="176"/>
      <c r="CYX10" s="176"/>
      <c r="CYY10" s="176"/>
      <c r="CYZ10" s="176"/>
      <c r="CZA10" s="176"/>
      <c r="CZB10" s="176"/>
      <c r="CZC10" s="176"/>
      <c r="CZD10" s="176"/>
      <c r="CZE10" s="176"/>
      <c r="CZF10" s="176"/>
      <c r="CZG10" s="176"/>
      <c r="CZH10" s="176"/>
      <c r="CZI10" s="176"/>
      <c r="CZJ10" s="176"/>
      <c r="CZK10" s="176"/>
      <c r="CZL10" s="176"/>
      <c r="CZM10" s="176"/>
      <c r="CZN10" s="176"/>
      <c r="CZO10" s="176"/>
      <c r="CZP10" s="176"/>
      <c r="CZQ10" s="176"/>
      <c r="CZR10" s="176"/>
      <c r="CZS10" s="176"/>
      <c r="CZT10" s="176"/>
      <c r="CZU10" s="176"/>
      <c r="CZV10" s="176"/>
      <c r="CZW10" s="176"/>
      <c r="CZX10" s="176"/>
      <c r="CZY10" s="176"/>
      <c r="CZZ10" s="176"/>
      <c r="DAA10" s="176"/>
      <c r="DAB10" s="176"/>
      <c r="DAC10" s="176"/>
      <c r="DAD10" s="176"/>
      <c r="DAE10" s="176"/>
      <c r="DAF10" s="176"/>
      <c r="DAG10" s="176"/>
      <c r="DAH10" s="176"/>
      <c r="DAI10" s="176"/>
      <c r="DAJ10" s="176"/>
      <c r="DAK10" s="176"/>
      <c r="DAL10" s="176"/>
      <c r="DAM10" s="176"/>
      <c r="DAN10" s="176"/>
      <c r="DAO10" s="176"/>
      <c r="DAP10" s="176"/>
      <c r="DAQ10" s="176"/>
      <c r="DAR10" s="176"/>
      <c r="DAS10" s="176"/>
      <c r="DAT10" s="176"/>
      <c r="DAU10" s="176"/>
      <c r="DAV10" s="176"/>
      <c r="DAW10" s="176"/>
      <c r="DAX10" s="176"/>
      <c r="DAY10" s="176"/>
      <c r="DAZ10" s="176"/>
      <c r="DBA10" s="176"/>
      <c r="DBB10" s="176"/>
      <c r="DBC10" s="176"/>
      <c r="DBD10" s="176"/>
      <c r="DBE10" s="176"/>
      <c r="DBF10" s="176"/>
      <c r="DBG10" s="176"/>
      <c r="DBH10" s="176"/>
      <c r="DBI10" s="176"/>
      <c r="DBJ10" s="176"/>
      <c r="DBK10" s="176"/>
      <c r="DBL10" s="176"/>
      <c r="DBM10" s="176"/>
      <c r="DBN10" s="176"/>
      <c r="DBO10" s="176"/>
      <c r="DBP10" s="176"/>
      <c r="DBQ10" s="176"/>
      <c r="DBR10" s="176"/>
      <c r="DBS10" s="176"/>
      <c r="DBT10" s="176"/>
      <c r="DBU10" s="176"/>
      <c r="DBV10" s="176"/>
      <c r="DBW10" s="176"/>
      <c r="DBX10" s="176"/>
      <c r="DBY10" s="176"/>
      <c r="DBZ10" s="176"/>
      <c r="DCA10" s="176"/>
      <c r="DCB10" s="176"/>
      <c r="DCC10" s="176"/>
      <c r="DCD10" s="176"/>
      <c r="DCE10" s="176"/>
      <c r="DCF10" s="176"/>
      <c r="DCG10" s="176"/>
      <c r="DCH10" s="176"/>
      <c r="DCI10" s="176"/>
      <c r="DCJ10" s="176"/>
      <c r="DCK10" s="176"/>
      <c r="DCL10" s="176"/>
      <c r="DCM10" s="176"/>
      <c r="DCN10" s="176"/>
      <c r="DCO10" s="176"/>
      <c r="DCP10" s="176"/>
      <c r="DCQ10" s="176"/>
      <c r="DCR10" s="176"/>
      <c r="DCS10" s="176"/>
      <c r="DCT10" s="176"/>
      <c r="DCU10" s="176"/>
      <c r="DCV10" s="176"/>
      <c r="DCW10" s="176"/>
      <c r="DCX10" s="176"/>
      <c r="DCY10" s="176"/>
      <c r="DCZ10" s="176"/>
      <c r="DDA10" s="176"/>
      <c r="DDB10" s="176"/>
      <c r="DDC10" s="176"/>
      <c r="DDD10" s="176"/>
      <c r="DDE10" s="176"/>
      <c r="DDF10" s="176"/>
      <c r="DDG10" s="176"/>
      <c r="DDH10" s="176"/>
      <c r="DDI10" s="176"/>
      <c r="DDJ10" s="176"/>
      <c r="DDK10" s="176"/>
      <c r="DDL10" s="176"/>
      <c r="DDM10" s="176"/>
      <c r="DDN10" s="176"/>
      <c r="DDO10" s="176"/>
      <c r="DDP10" s="176"/>
      <c r="DDQ10" s="176"/>
      <c r="DDR10" s="176"/>
      <c r="DDS10" s="176"/>
      <c r="DDT10" s="176"/>
      <c r="DDU10" s="176"/>
      <c r="DDV10" s="176"/>
      <c r="DDW10" s="176"/>
      <c r="DDX10" s="176"/>
      <c r="DDY10" s="176"/>
      <c r="DDZ10" s="176"/>
      <c r="DEA10" s="176"/>
      <c r="DEB10" s="176"/>
      <c r="DEC10" s="176"/>
      <c r="DED10" s="176"/>
      <c r="DEE10" s="176"/>
      <c r="DEF10" s="176"/>
      <c r="DEG10" s="176"/>
      <c r="DEH10" s="176"/>
      <c r="DEI10" s="176"/>
      <c r="DEJ10" s="176"/>
      <c r="DEK10" s="176"/>
      <c r="DEL10" s="176"/>
      <c r="DEM10" s="176"/>
      <c r="DEN10" s="176"/>
      <c r="DEO10" s="176"/>
      <c r="DEP10" s="176"/>
      <c r="DEQ10" s="176"/>
      <c r="DER10" s="176"/>
      <c r="DES10" s="176"/>
      <c r="DET10" s="176"/>
      <c r="DEU10" s="176"/>
      <c r="DEV10" s="176"/>
      <c r="DEW10" s="176"/>
      <c r="DEX10" s="176"/>
      <c r="DEY10" s="176"/>
      <c r="DEZ10" s="176"/>
      <c r="DFA10" s="176"/>
      <c r="DFB10" s="176"/>
      <c r="DFC10" s="176"/>
      <c r="DFD10" s="176"/>
      <c r="DFE10" s="176"/>
      <c r="DFF10" s="176"/>
      <c r="DFG10" s="176"/>
      <c r="DFH10" s="176"/>
      <c r="DFI10" s="176"/>
      <c r="DFJ10" s="176"/>
      <c r="DFK10" s="176"/>
      <c r="DFL10" s="176"/>
      <c r="DFM10" s="176"/>
      <c r="DFN10" s="176"/>
      <c r="DFO10" s="176"/>
      <c r="DFP10" s="176"/>
      <c r="DFQ10" s="176"/>
      <c r="DFR10" s="176"/>
      <c r="DFS10" s="176"/>
      <c r="DFT10" s="176"/>
      <c r="DFU10" s="176"/>
      <c r="DFV10" s="176"/>
      <c r="DFW10" s="176"/>
      <c r="DFX10" s="176"/>
      <c r="DFY10" s="176"/>
      <c r="DFZ10" s="176"/>
      <c r="DGA10" s="176"/>
      <c r="DGB10" s="176"/>
      <c r="DGC10" s="176"/>
      <c r="DGD10" s="176"/>
      <c r="DGE10" s="176"/>
      <c r="DGF10" s="176"/>
      <c r="DGG10" s="176"/>
      <c r="DGH10" s="176"/>
      <c r="DGI10" s="176"/>
      <c r="DGJ10" s="176"/>
      <c r="DGK10" s="176"/>
      <c r="DGL10" s="176"/>
      <c r="DGM10" s="176"/>
      <c r="DGN10" s="176"/>
      <c r="DGO10" s="176"/>
      <c r="DGP10" s="176"/>
      <c r="DGQ10" s="176"/>
      <c r="DGR10" s="176"/>
      <c r="DGS10" s="176"/>
      <c r="DGT10" s="176"/>
      <c r="DGU10" s="176"/>
      <c r="DGV10" s="176"/>
      <c r="DGW10" s="176"/>
      <c r="DGX10" s="176"/>
      <c r="DGY10" s="176"/>
      <c r="DGZ10" s="176"/>
      <c r="DHA10" s="176"/>
      <c r="DHB10" s="176"/>
      <c r="DHC10" s="176"/>
      <c r="DHD10" s="176"/>
      <c r="DHE10" s="176"/>
      <c r="DHF10" s="176"/>
      <c r="DHG10" s="176"/>
      <c r="DHH10" s="176"/>
      <c r="DHI10" s="176"/>
      <c r="DHJ10" s="176"/>
      <c r="DHK10" s="176"/>
      <c r="DHL10" s="176"/>
      <c r="DHM10" s="176"/>
      <c r="DHN10" s="176"/>
      <c r="DHO10" s="176"/>
      <c r="DHP10" s="176"/>
      <c r="DHQ10" s="176"/>
      <c r="DHR10" s="176"/>
      <c r="DHS10" s="176"/>
      <c r="DHT10" s="176"/>
      <c r="DHU10" s="176"/>
      <c r="DHV10" s="176"/>
      <c r="DHW10" s="176"/>
      <c r="DHX10" s="176"/>
      <c r="DHY10" s="176"/>
      <c r="DHZ10" s="176"/>
      <c r="DIA10" s="176"/>
      <c r="DIB10" s="176"/>
      <c r="DIC10" s="176"/>
      <c r="DID10" s="176"/>
      <c r="DIE10" s="176"/>
      <c r="DIF10" s="176"/>
      <c r="DIG10" s="176"/>
      <c r="DIH10" s="176"/>
      <c r="DII10" s="176"/>
      <c r="DIJ10" s="176"/>
      <c r="DIK10" s="176"/>
      <c r="DIL10" s="176"/>
      <c r="DIM10" s="176"/>
      <c r="DIN10" s="176"/>
      <c r="DIO10" s="176"/>
      <c r="DIP10" s="176"/>
      <c r="DIQ10" s="176"/>
      <c r="DIR10" s="176"/>
      <c r="DIS10" s="176"/>
      <c r="DIT10" s="176"/>
      <c r="DIU10" s="176"/>
      <c r="DIV10" s="176"/>
      <c r="DIW10" s="176"/>
      <c r="DIX10" s="176"/>
      <c r="DIY10" s="176"/>
      <c r="DIZ10" s="176"/>
      <c r="DJA10" s="176"/>
      <c r="DJB10" s="176"/>
      <c r="DJC10" s="176"/>
      <c r="DJD10" s="176"/>
      <c r="DJE10" s="176"/>
      <c r="DJF10" s="176"/>
      <c r="DJG10" s="176"/>
      <c r="DJH10" s="176"/>
      <c r="DJI10" s="176"/>
      <c r="DJJ10" s="176"/>
      <c r="DJK10" s="176"/>
      <c r="DJL10" s="176"/>
      <c r="DJM10" s="176"/>
      <c r="DJN10" s="176"/>
      <c r="DJO10" s="176"/>
      <c r="DJP10" s="176"/>
      <c r="DJQ10" s="176"/>
      <c r="DJR10" s="176"/>
      <c r="DJS10" s="176"/>
      <c r="DJT10" s="176"/>
      <c r="DJU10" s="176"/>
      <c r="DJV10" s="176"/>
      <c r="DJW10" s="176"/>
      <c r="DJX10" s="176"/>
      <c r="DJY10" s="176"/>
      <c r="DJZ10" s="176"/>
      <c r="DKA10" s="176"/>
      <c r="DKB10" s="176"/>
      <c r="DKC10" s="176"/>
      <c r="DKD10" s="176"/>
      <c r="DKE10" s="176"/>
      <c r="DKF10" s="176"/>
      <c r="DKG10" s="176"/>
      <c r="DKH10" s="176"/>
      <c r="DKI10" s="176"/>
      <c r="DKJ10" s="176"/>
      <c r="DKK10" s="176"/>
      <c r="DKL10" s="176"/>
      <c r="DKM10" s="176"/>
      <c r="DKN10" s="176"/>
      <c r="DKO10" s="176"/>
      <c r="DKP10" s="176"/>
      <c r="DKQ10" s="176"/>
      <c r="DKR10" s="176"/>
      <c r="DKS10" s="176"/>
      <c r="DKT10" s="176"/>
      <c r="DKU10" s="176"/>
      <c r="DKV10" s="176"/>
      <c r="DKW10" s="176"/>
      <c r="DKX10" s="176"/>
      <c r="DKY10" s="176"/>
      <c r="DKZ10" s="176"/>
      <c r="DLA10" s="176"/>
      <c r="DLB10" s="176"/>
      <c r="DLC10" s="176"/>
      <c r="DLD10" s="176"/>
      <c r="DLE10" s="176"/>
      <c r="DLF10" s="176"/>
      <c r="DLG10" s="176"/>
      <c r="DLH10" s="176"/>
      <c r="DLI10" s="176"/>
      <c r="DLJ10" s="176"/>
      <c r="DLK10" s="176"/>
      <c r="DLL10" s="176"/>
      <c r="DLM10" s="176"/>
      <c r="DLN10" s="176"/>
      <c r="DLO10" s="176"/>
      <c r="DLP10" s="176"/>
      <c r="DLQ10" s="176"/>
      <c r="DLR10" s="176"/>
      <c r="DLS10" s="176"/>
      <c r="DLT10" s="176"/>
      <c r="DLU10" s="176"/>
      <c r="DLV10" s="176"/>
      <c r="DLW10" s="176"/>
      <c r="DLX10" s="176"/>
      <c r="DLY10" s="176"/>
      <c r="DLZ10" s="176"/>
      <c r="DMA10" s="176"/>
      <c r="DMB10" s="176"/>
      <c r="DMC10" s="176"/>
      <c r="DMD10" s="176"/>
      <c r="DME10" s="176"/>
      <c r="DMF10" s="176"/>
      <c r="DMG10" s="176"/>
      <c r="DMH10" s="176"/>
      <c r="DMI10" s="176"/>
      <c r="DMJ10" s="176"/>
      <c r="DMK10" s="176"/>
      <c r="DML10" s="176"/>
      <c r="DMM10" s="176"/>
      <c r="DMN10" s="176"/>
      <c r="DMO10" s="176"/>
      <c r="DMP10" s="176"/>
      <c r="DMQ10" s="176"/>
      <c r="DMR10" s="176"/>
      <c r="DMS10" s="176"/>
      <c r="DMT10" s="176"/>
      <c r="DMU10" s="176"/>
      <c r="DMV10" s="176"/>
      <c r="DMW10" s="176"/>
      <c r="DMX10" s="176"/>
      <c r="DMY10" s="176"/>
      <c r="DMZ10" s="176"/>
      <c r="DNA10" s="176"/>
      <c r="DNB10" s="176"/>
      <c r="DNC10" s="176"/>
      <c r="DND10" s="176"/>
      <c r="DNE10" s="176"/>
      <c r="DNF10" s="176"/>
      <c r="DNG10" s="176"/>
      <c r="DNH10" s="176"/>
      <c r="DNI10" s="176"/>
      <c r="DNJ10" s="176"/>
      <c r="DNK10" s="176"/>
      <c r="DNL10" s="176"/>
      <c r="DNM10" s="176"/>
      <c r="DNN10" s="176"/>
      <c r="DNO10" s="176"/>
      <c r="DNP10" s="176"/>
      <c r="DNQ10" s="176"/>
      <c r="DNR10" s="176"/>
      <c r="DNS10" s="176"/>
      <c r="DNT10" s="176"/>
      <c r="DNU10" s="176"/>
      <c r="DNV10" s="176"/>
      <c r="DNW10" s="176"/>
      <c r="DNX10" s="176"/>
      <c r="DNY10" s="176"/>
      <c r="DNZ10" s="176"/>
      <c r="DOA10" s="176"/>
      <c r="DOB10" s="176"/>
      <c r="DOC10" s="176"/>
      <c r="DOD10" s="176"/>
      <c r="DOE10" s="176"/>
      <c r="DOF10" s="176"/>
      <c r="DOG10" s="176"/>
      <c r="DOH10" s="176"/>
      <c r="DOI10" s="176"/>
      <c r="DOJ10" s="176"/>
      <c r="DOK10" s="176"/>
      <c r="DOL10" s="176"/>
      <c r="DOM10" s="176"/>
      <c r="DON10" s="176"/>
      <c r="DOO10" s="176"/>
      <c r="DOP10" s="176"/>
      <c r="DOQ10" s="176"/>
      <c r="DOR10" s="176"/>
      <c r="DOS10" s="176"/>
      <c r="DOT10" s="176"/>
      <c r="DOU10" s="176"/>
      <c r="DOV10" s="176"/>
      <c r="DOW10" s="176"/>
      <c r="DOX10" s="176"/>
      <c r="DOY10" s="176"/>
      <c r="DOZ10" s="176"/>
      <c r="DPA10" s="176"/>
      <c r="DPB10" s="176"/>
      <c r="DPC10" s="176"/>
      <c r="DPD10" s="176"/>
      <c r="DPE10" s="176"/>
      <c r="DPF10" s="176"/>
      <c r="DPG10" s="176"/>
      <c r="DPH10" s="176"/>
      <c r="DPI10" s="176"/>
      <c r="DPJ10" s="176"/>
      <c r="DPK10" s="176"/>
      <c r="DPL10" s="176"/>
      <c r="DPM10" s="176"/>
      <c r="DPN10" s="176"/>
      <c r="DPO10" s="176"/>
      <c r="DPP10" s="176"/>
      <c r="DPQ10" s="176"/>
      <c r="DPR10" s="176"/>
      <c r="DPS10" s="176"/>
      <c r="DPT10" s="176"/>
      <c r="DPU10" s="176"/>
      <c r="DPV10" s="176"/>
      <c r="DPW10" s="176"/>
      <c r="DPX10" s="176"/>
      <c r="DPY10" s="176"/>
      <c r="DPZ10" s="176"/>
      <c r="DQA10" s="176"/>
      <c r="DQB10" s="176"/>
      <c r="DQC10" s="176"/>
      <c r="DQD10" s="176"/>
      <c r="DQE10" s="176"/>
      <c r="DQF10" s="176"/>
      <c r="DQG10" s="176"/>
      <c r="DQH10" s="176"/>
      <c r="DQI10" s="176"/>
      <c r="DQJ10" s="176"/>
      <c r="DQK10" s="176"/>
      <c r="DQL10" s="176"/>
      <c r="DQM10" s="176"/>
      <c r="DQN10" s="176"/>
      <c r="DQO10" s="176"/>
      <c r="DQP10" s="176"/>
      <c r="DQQ10" s="176"/>
      <c r="DQR10" s="176"/>
      <c r="DQS10" s="176"/>
      <c r="DQT10" s="176"/>
      <c r="DQU10" s="176"/>
      <c r="DQV10" s="176"/>
      <c r="DQW10" s="176"/>
      <c r="DQX10" s="176"/>
      <c r="DQY10" s="176"/>
      <c r="DQZ10" s="176"/>
      <c r="DRA10" s="176"/>
      <c r="DRB10" s="176"/>
      <c r="DRC10" s="176"/>
      <c r="DRD10" s="176"/>
      <c r="DRE10" s="176"/>
      <c r="DRF10" s="176"/>
      <c r="DRG10" s="176"/>
      <c r="DRH10" s="176"/>
      <c r="DRI10" s="176"/>
      <c r="DRJ10" s="176"/>
      <c r="DRK10" s="176"/>
      <c r="DRL10" s="176"/>
      <c r="DRM10" s="176"/>
      <c r="DRN10" s="176"/>
      <c r="DRO10" s="176"/>
      <c r="DRP10" s="176"/>
      <c r="DRQ10" s="176"/>
      <c r="DRR10" s="176"/>
      <c r="DRS10" s="176"/>
      <c r="DRT10" s="176"/>
      <c r="DRU10" s="176"/>
      <c r="DRV10" s="176"/>
      <c r="DRW10" s="176"/>
      <c r="DRX10" s="176"/>
      <c r="DRY10" s="176"/>
      <c r="DRZ10" s="176"/>
      <c r="DSA10" s="176"/>
      <c r="DSB10" s="176"/>
      <c r="DSC10" s="176"/>
      <c r="DSD10" s="176"/>
      <c r="DSE10" s="176"/>
      <c r="DSF10" s="176"/>
      <c r="DSG10" s="176"/>
      <c r="DSH10" s="176"/>
      <c r="DSI10" s="176"/>
      <c r="DSJ10" s="176"/>
      <c r="DSK10" s="176"/>
      <c r="DSL10" s="176"/>
      <c r="DSM10" s="176"/>
      <c r="DSN10" s="176"/>
      <c r="DSO10" s="176"/>
      <c r="DSP10" s="176"/>
      <c r="DSQ10" s="176"/>
      <c r="DSR10" s="176"/>
      <c r="DSS10" s="176"/>
      <c r="DST10" s="176"/>
      <c r="DSU10" s="176"/>
      <c r="DSV10" s="176"/>
      <c r="DSW10" s="176"/>
      <c r="DSX10" s="176"/>
      <c r="DSY10" s="176"/>
      <c r="DSZ10" s="176"/>
      <c r="DTA10" s="176"/>
      <c r="DTB10" s="176"/>
      <c r="DTC10" s="176"/>
      <c r="DTD10" s="176"/>
      <c r="DTE10" s="176"/>
      <c r="DTF10" s="176"/>
      <c r="DTG10" s="176"/>
      <c r="DTH10" s="176"/>
      <c r="DTI10" s="176"/>
      <c r="DTJ10" s="176"/>
      <c r="DTK10" s="176"/>
      <c r="DTL10" s="176"/>
      <c r="DTM10" s="176"/>
      <c r="DTN10" s="176"/>
      <c r="DTO10" s="176"/>
      <c r="DTP10" s="176"/>
      <c r="DTQ10" s="176"/>
      <c r="DTR10" s="176"/>
      <c r="DTS10" s="176"/>
      <c r="DTT10" s="176"/>
      <c r="DTU10" s="176"/>
      <c r="DTV10" s="176"/>
      <c r="DTW10" s="176"/>
      <c r="DTX10" s="176"/>
      <c r="DTY10" s="176"/>
      <c r="DTZ10" s="176"/>
      <c r="DUA10" s="176"/>
      <c r="DUB10" s="176"/>
      <c r="DUC10" s="176"/>
      <c r="DUD10" s="176"/>
      <c r="DUE10" s="176"/>
      <c r="DUF10" s="176"/>
      <c r="DUG10" s="176"/>
      <c r="DUH10" s="176"/>
      <c r="DUI10" s="176"/>
      <c r="DUJ10" s="176"/>
      <c r="DUK10" s="176"/>
      <c r="DUL10" s="176"/>
      <c r="DUM10" s="176"/>
      <c r="DUN10" s="176"/>
      <c r="DUO10" s="176"/>
      <c r="DUP10" s="176"/>
      <c r="DUQ10" s="176"/>
      <c r="DUR10" s="176"/>
      <c r="DUS10" s="176"/>
      <c r="DUT10" s="176"/>
      <c r="DUU10" s="176"/>
      <c r="DUV10" s="176"/>
      <c r="DUW10" s="176"/>
      <c r="DUX10" s="176"/>
      <c r="DUY10" s="176"/>
      <c r="DUZ10" s="176"/>
      <c r="DVA10" s="176"/>
      <c r="DVB10" s="176"/>
      <c r="DVC10" s="176"/>
      <c r="DVD10" s="176"/>
      <c r="DVE10" s="176"/>
      <c r="DVF10" s="176"/>
      <c r="DVG10" s="176"/>
      <c r="DVH10" s="176"/>
      <c r="DVI10" s="176"/>
      <c r="DVJ10" s="176"/>
      <c r="DVK10" s="176"/>
      <c r="DVL10" s="176"/>
      <c r="DVM10" s="176"/>
      <c r="DVN10" s="176"/>
      <c r="DVO10" s="176"/>
      <c r="DVP10" s="176"/>
      <c r="DVQ10" s="176"/>
      <c r="DVR10" s="176"/>
      <c r="DVS10" s="176"/>
      <c r="DVT10" s="176"/>
      <c r="DVU10" s="176"/>
      <c r="DVV10" s="176"/>
      <c r="DVW10" s="176"/>
      <c r="DVX10" s="176"/>
      <c r="DVY10" s="176"/>
      <c r="DVZ10" s="176"/>
      <c r="DWA10" s="176"/>
      <c r="DWB10" s="176"/>
      <c r="DWC10" s="176"/>
      <c r="DWD10" s="176"/>
      <c r="DWE10" s="176"/>
      <c r="DWF10" s="176"/>
      <c r="DWG10" s="176"/>
      <c r="DWH10" s="176"/>
      <c r="DWI10" s="176"/>
      <c r="DWJ10" s="176"/>
      <c r="DWK10" s="176"/>
      <c r="DWL10" s="176"/>
      <c r="DWM10" s="176"/>
      <c r="DWN10" s="176"/>
      <c r="DWO10" s="176"/>
      <c r="DWP10" s="176"/>
      <c r="DWQ10" s="176"/>
      <c r="DWR10" s="176"/>
      <c r="DWS10" s="176"/>
      <c r="DWT10" s="176"/>
      <c r="DWU10" s="176"/>
      <c r="DWV10" s="176"/>
      <c r="DWW10" s="176"/>
      <c r="DWX10" s="176"/>
      <c r="DWY10" s="176"/>
      <c r="DWZ10" s="176"/>
      <c r="DXA10" s="176"/>
      <c r="DXB10" s="176"/>
      <c r="DXC10" s="176"/>
      <c r="DXD10" s="176"/>
      <c r="DXE10" s="176"/>
      <c r="DXF10" s="176"/>
      <c r="DXG10" s="176"/>
      <c r="DXH10" s="176"/>
      <c r="DXI10" s="176"/>
      <c r="DXJ10" s="176"/>
      <c r="DXK10" s="176"/>
      <c r="DXL10" s="176"/>
      <c r="DXM10" s="176"/>
      <c r="DXN10" s="176"/>
      <c r="DXO10" s="176"/>
      <c r="DXP10" s="176"/>
      <c r="DXQ10" s="176"/>
      <c r="DXR10" s="176"/>
      <c r="DXS10" s="176"/>
      <c r="DXT10" s="176"/>
      <c r="DXU10" s="176"/>
      <c r="DXV10" s="176"/>
      <c r="DXW10" s="176"/>
      <c r="DXX10" s="176"/>
      <c r="DXY10" s="176"/>
      <c r="DXZ10" s="176"/>
      <c r="DYA10" s="176"/>
      <c r="DYB10" s="176"/>
      <c r="DYC10" s="176"/>
      <c r="DYD10" s="176"/>
      <c r="DYE10" s="176"/>
      <c r="DYF10" s="176"/>
      <c r="DYG10" s="176"/>
      <c r="DYH10" s="176"/>
      <c r="DYI10" s="176"/>
      <c r="DYJ10" s="176"/>
      <c r="DYK10" s="176"/>
      <c r="DYL10" s="176"/>
      <c r="DYM10" s="176"/>
      <c r="DYN10" s="176"/>
      <c r="DYO10" s="176"/>
      <c r="DYP10" s="176"/>
      <c r="DYQ10" s="176"/>
      <c r="DYR10" s="176"/>
      <c r="DYS10" s="176"/>
      <c r="DYT10" s="176"/>
      <c r="DYU10" s="176"/>
      <c r="DYV10" s="176"/>
      <c r="DYW10" s="176"/>
      <c r="DYX10" s="176"/>
      <c r="DYY10" s="176"/>
      <c r="DYZ10" s="176"/>
      <c r="DZA10" s="176"/>
      <c r="DZB10" s="176"/>
      <c r="DZC10" s="176"/>
      <c r="DZD10" s="176"/>
      <c r="DZE10" s="176"/>
      <c r="DZF10" s="176"/>
      <c r="DZG10" s="176"/>
      <c r="DZH10" s="176"/>
      <c r="DZI10" s="176"/>
      <c r="DZJ10" s="176"/>
      <c r="DZK10" s="176"/>
      <c r="DZL10" s="176"/>
      <c r="DZM10" s="176"/>
      <c r="DZN10" s="176"/>
      <c r="DZO10" s="176"/>
      <c r="DZP10" s="176"/>
      <c r="DZQ10" s="176"/>
      <c r="DZR10" s="176"/>
      <c r="DZS10" s="176"/>
      <c r="DZT10" s="176"/>
      <c r="DZU10" s="176"/>
      <c r="DZV10" s="176"/>
      <c r="DZW10" s="176"/>
      <c r="DZX10" s="176"/>
      <c r="DZY10" s="176"/>
      <c r="DZZ10" s="176"/>
      <c r="EAA10" s="176"/>
      <c r="EAB10" s="176"/>
      <c r="EAC10" s="176"/>
      <c r="EAD10" s="176"/>
      <c r="EAE10" s="176"/>
      <c r="EAF10" s="176"/>
      <c r="EAG10" s="176"/>
      <c r="EAH10" s="176"/>
      <c r="EAI10" s="176"/>
      <c r="EAJ10" s="176"/>
      <c r="EAK10" s="176"/>
      <c r="EAL10" s="176"/>
      <c r="EAM10" s="176"/>
      <c r="EAN10" s="176"/>
      <c r="EAO10" s="176"/>
      <c r="EAP10" s="176"/>
      <c r="EAQ10" s="176"/>
      <c r="EAR10" s="176"/>
      <c r="EAS10" s="176"/>
      <c r="EAT10" s="176"/>
      <c r="EAU10" s="176"/>
      <c r="EAV10" s="176"/>
      <c r="EAW10" s="176"/>
      <c r="EAX10" s="176"/>
      <c r="EAY10" s="176"/>
      <c r="EAZ10" s="176"/>
      <c r="EBA10" s="176"/>
      <c r="EBB10" s="176"/>
      <c r="EBC10" s="176"/>
      <c r="EBD10" s="176"/>
      <c r="EBE10" s="176"/>
      <c r="EBF10" s="176"/>
      <c r="EBG10" s="176"/>
      <c r="EBH10" s="176"/>
      <c r="EBI10" s="176"/>
      <c r="EBJ10" s="176"/>
      <c r="EBK10" s="176"/>
      <c r="EBL10" s="176"/>
      <c r="EBM10" s="176"/>
      <c r="EBN10" s="176"/>
      <c r="EBO10" s="176"/>
      <c r="EBP10" s="176"/>
      <c r="EBQ10" s="176"/>
      <c r="EBR10" s="176"/>
      <c r="EBS10" s="176"/>
      <c r="EBT10" s="176"/>
      <c r="EBU10" s="176"/>
      <c r="EBV10" s="176"/>
      <c r="EBW10" s="176"/>
      <c r="EBX10" s="176"/>
      <c r="EBY10" s="176"/>
      <c r="EBZ10" s="176"/>
      <c r="ECA10" s="176"/>
      <c r="ECB10" s="176"/>
      <c r="ECC10" s="176"/>
      <c r="ECD10" s="176"/>
      <c r="ECE10" s="176"/>
      <c r="ECF10" s="176"/>
      <c r="ECG10" s="176"/>
      <c r="ECH10" s="176"/>
      <c r="ECI10" s="176"/>
      <c r="ECJ10" s="176"/>
      <c r="ECK10" s="176"/>
      <c r="ECL10" s="176"/>
      <c r="ECM10" s="176"/>
      <c r="ECN10" s="176"/>
      <c r="ECO10" s="176"/>
      <c r="ECP10" s="176"/>
      <c r="ECQ10" s="176"/>
      <c r="ECR10" s="176"/>
      <c r="ECS10" s="176"/>
      <c r="ECT10" s="176"/>
      <c r="ECU10" s="176"/>
      <c r="ECV10" s="176"/>
      <c r="ECW10" s="176"/>
      <c r="ECX10" s="176"/>
      <c r="ECY10" s="176"/>
      <c r="ECZ10" s="176"/>
      <c r="EDA10" s="176"/>
      <c r="EDB10" s="176"/>
      <c r="EDC10" s="176"/>
      <c r="EDD10" s="176"/>
      <c r="EDE10" s="176"/>
      <c r="EDF10" s="176"/>
      <c r="EDG10" s="176"/>
      <c r="EDH10" s="176"/>
      <c r="EDI10" s="176"/>
      <c r="EDJ10" s="176"/>
      <c r="EDK10" s="176"/>
      <c r="EDL10" s="176"/>
      <c r="EDM10" s="176"/>
      <c r="EDN10" s="176"/>
      <c r="EDO10" s="176"/>
      <c r="EDP10" s="176"/>
      <c r="EDQ10" s="176"/>
      <c r="EDR10" s="176"/>
      <c r="EDS10" s="176"/>
      <c r="EDT10" s="176"/>
      <c r="EDU10" s="176"/>
      <c r="EDV10" s="176"/>
      <c r="EDW10" s="176"/>
      <c r="EDX10" s="176"/>
      <c r="EDY10" s="176"/>
      <c r="EDZ10" s="176"/>
      <c r="EEA10" s="176"/>
      <c r="EEB10" s="176"/>
      <c r="EEC10" s="176"/>
      <c r="EED10" s="176"/>
      <c r="EEE10" s="176"/>
      <c r="EEF10" s="176"/>
      <c r="EEG10" s="176"/>
      <c r="EEH10" s="176"/>
      <c r="EEI10" s="176"/>
      <c r="EEJ10" s="176"/>
      <c r="EEK10" s="176"/>
      <c r="EEL10" s="176"/>
      <c r="EEM10" s="176"/>
      <c r="EEN10" s="176"/>
      <c r="EEO10" s="176"/>
      <c r="EEP10" s="176"/>
      <c r="EEQ10" s="176"/>
      <c r="EER10" s="176"/>
      <c r="EES10" s="176"/>
      <c r="EET10" s="176"/>
      <c r="EEU10" s="176"/>
      <c r="EEV10" s="176"/>
      <c r="EEW10" s="176"/>
      <c r="EEX10" s="176"/>
      <c r="EEY10" s="176"/>
      <c r="EEZ10" s="176"/>
      <c r="EFA10" s="176"/>
      <c r="EFB10" s="176"/>
      <c r="EFC10" s="176"/>
      <c r="EFD10" s="176"/>
      <c r="EFE10" s="176"/>
      <c r="EFF10" s="176"/>
      <c r="EFG10" s="176"/>
      <c r="EFH10" s="176"/>
      <c r="EFI10" s="176"/>
      <c r="EFJ10" s="176"/>
      <c r="EFK10" s="176"/>
      <c r="EFL10" s="176"/>
      <c r="EFM10" s="176"/>
      <c r="EFN10" s="176"/>
      <c r="EFO10" s="176"/>
      <c r="EFP10" s="176"/>
      <c r="EFQ10" s="176"/>
      <c r="EFR10" s="176"/>
      <c r="EFS10" s="176"/>
      <c r="EFT10" s="176"/>
      <c r="EFU10" s="176"/>
      <c r="EFV10" s="176"/>
      <c r="EFW10" s="176"/>
      <c r="EFX10" s="176"/>
      <c r="EFY10" s="176"/>
      <c r="EFZ10" s="176"/>
      <c r="EGA10" s="176"/>
      <c r="EGB10" s="176"/>
      <c r="EGC10" s="176"/>
      <c r="EGD10" s="176"/>
      <c r="EGE10" s="176"/>
      <c r="EGF10" s="176"/>
      <c r="EGG10" s="176"/>
      <c r="EGH10" s="176"/>
      <c r="EGI10" s="176"/>
      <c r="EGJ10" s="176"/>
      <c r="EGK10" s="176"/>
      <c r="EGL10" s="176"/>
      <c r="EGM10" s="176"/>
      <c r="EGN10" s="176"/>
      <c r="EGO10" s="176"/>
      <c r="EGP10" s="176"/>
      <c r="EGQ10" s="176"/>
      <c r="EGR10" s="176"/>
      <c r="EGS10" s="176"/>
      <c r="EGT10" s="176"/>
      <c r="EGU10" s="176"/>
      <c r="EGV10" s="176"/>
      <c r="EGW10" s="176"/>
      <c r="EGX10" s="176"/>
      <c r="EGY10" s="176"/>
      <c r="EGZ10" s="176"/>
      <c r="EHA10" s="176"/>
      <c r="EHB10" s="176"/>
      <c r="EHC10" s="176"/>
      <c r="EHD10" s="176"/>
      <c r="EHE10" s="176"/>
      <c r="EHF10" s="176"/>
      <c r="EHG10" s="176"/>
      <c r="EHH10" s="176"/>
      <c r="EHI10" s="176"/>
      <c r="EHJ10" s="176"/>
      <c r="EHK10" s="176"/>
      <c r="EHL10" s="176"/>
      <c r="EHM10" s="176"/>
      <c r="EHN10" s="176"/>
      <c r="EHO10" s="176"/>
      <c r="EHP10" s="176"/>
      <c r="EHQ10" s="176"/>
      <c r="EHR10" s="176"/>
      <c r="EHS10" s="176"/>
      <c r="EHT10" s="176"/>
      <c r="EHU10" s="176"/>
      <c r="EHV10" s="176"/>
      <c r="EHW10" s="176"/>
      <c r="EHX10" s="176"/>
      <c r="EHY10" s="176"/>
      <c r="EHZ10" s="176"/>
      <c r="EIA10" s="176"/>
      <c r="EIB10" s="176"/>
      <c r="EIC10" s="176"/>
      <c r="EID10" s="176"/>
      <c r="EIE10" s="176"/>
      <c r="EIF10" s="176"/>
      <c r="EIG10" s="176"/>
      <c r="EIH10" s="176"/>
      <c r="EII10" s="176"/>
      <c r="EIJ10" s="176"/>
      <c r="EIK10" s="176"/>
      <c r="EIL10" s="176"/>
      <c r="EIM10" s="176"/>
      <c r="EIN10" s="176"/>
      <c r="EIO10" s="176"/>
      <c r="EIP10" s="176"/>
      <c r="EIQ10" s="176"/>
      <c r="EIR10" s="176"/>
      <c r="EIS10" s="176"/>
      <c r="EIT10" s="176"/>
      <c r="EIU10" s="176"/>
      <c r="EIV10" s="176"/>
      <c r="EIW10" s="176"/>
      <c r="EIX10" s="176"/>
      <c r="EIY10" s="176"/>
      <c r="EIZ10" s="176"/>
      <c r="EJA10" s="176"/>
      <c r="EJB10" s="176"/>
      <c r="EJC10" s="176"/>
      <c r="EJD10" s="176"/>
      <c r="EJE10" s="176"/>
      <c r="EJF10" s="176"/>
      <c r="EJG10" s="176"/>
      <c r="EJH10" s="176"/>
      <c r="EJI10" s="176"/>
      <c r="EJJ10" s="176"/>
      <c r="EJK10" s="176"/>
      <c r="EJL10" s="176"/>
      <c r="EJM10" s="176"/>
      <c r="EJN10" s="176"/>
      <c r="EJO10" s="176"/>
      <c r="EJP10" s="176"/>
      <c r="EJQ10" s="176"/>
      <c r="EJR10" s="176"/>
      <c r="EJS10" s="176"/>
      <c r="EJT10" s="176"/>
      <c r="EJU10" s="176"/>
      <c r="EJV10" s="176"/>
      <c r="EJW10" s="176"/>
      <c r="EJX10" s="176"/>
      <c r="EJY10" s="176"/>
      <c r="EJZ10" s="176"/>
      <c r="EKA10" s="176"/>
      <c r="EKB10" s="176"/>
      <c r="EKC10" s="176"/>
      <c r="EKD10" s="176"/>
      <c r="EKE10" s="176"/>
      <c r="EKF10" s="176"/>
      <c r="EKG10" s="176"/>
      <c r="EKH10" s="176"/>
      <c r="EKI10" s="176"/>
      <c r="EKJ10" s="176"/>
      <c r="EKK10" s="176"/>
      <c r="EKL10" s="176"/>
      <c r="EKM10" s="176"/>
      <c r="EKN10" s="176"/>
      <c r="EKO10" s="176"/>
      <c r="EKP10" s="176"/>
      <c r="EKQ10" s="176"/>
      <c r="EKR10" s="176"/>
      <c r="EKS10" s="176"/>
      <c r="EKT10" s="176"/>
      <c r="EKU10" s="176"/>
      <c r="EKV10" s="176"/>
      <c r="EKW10" s="176"/>
      <c r="EKX10" s="176"/>
      <c r="EKY10" s="176"/>
      <c r="EKZ10" s="176"/>
      <c r="ELA10" s="176"/>
      <c r="ELB10" s="176"/>
      <c r="ELC10" s="176"/>
      <c r="ELD10" s="176"/>
      <c r="ELE10" s="176"/>
      <c r="ELF10" s="176"/>
      <c r="ELG10" s="176"/>
      <c r="ELH10" s="176"/>
      <c r="ELI10" s="176"/>
      <c r="ELJ10" s="176"/>
      <c r="ELK10" s="176"/>
      <c r="ELL10" s="176"/>
      <c r="ELM10" s="176"/>
      <c r="ELN10" s="176"/>
      <c r="ELO10" s="176"/>
      <c r="ELP10" s="176"/>
      <c r="ELQ10" s="176"/>
      <c r="ELR10" s="176"/>
      <c r="ELS10" s="176"/>
      <c r="ELT10" s="176"/>
      <c r="ELU10" s="176"/>
      <c r="ELV10" s="176"/>
      <c r="ELW10" s="176"/>
      <c r="ELX10" s="176"/>
      <c r="ELY10" s="176"/>
      <c r="ELZ10" s="176"/>
      <c r="EMA10" s="176"/>
      <c r="EMB10" s="176"/>
      <c r="EMC10" s="176"/>
      <c r="EMD10" s="176"/>
      <c r="EME10" s="176"/>
      <c r="EMF10" s="176"/>
      <c r="EMG10" s="176"/>
      <c r="EMH10" s="176"/>
      <c r="EMI10" s="176"/>
      <c r="EMJ10" s="176"/>
      <c r="EMK10" s="176"/>
      <c r="EML10" s="176"/>
      <c r="EMM10" s="176"/>
      <c r="EMN10" s="176"/>
      <c r="EMO10" s="176"/>
      <c r="EMP10" s="176"/>
      <c r="EMQ10" s="176"/>
      <c r="EMR10" s="176"/>
      <c r="EMS10" s="176"/>
      <c r="EMT10" s="176"/>
      <c r="EMU10" s="176"/>
      <c r="EMV10" s="176"/>
      <c r="EMW10" s="176"/>
      <c r="EMX10" s="176"/>
      <c r="EMY10" s="176"/>
      <c r="EMZ10" s="176"/>
      <c r="ENA10" s="176"/>
      <c r="ENB10" s="176"/>
      <c r="ENC10" s="176"/>
      <c r="END10" s="176"/>
      <c r="ENE10" s="176"/>
      <c r="ENF10" s="176"/>
      <c r="ENG10" s="176"/>
      <c r="ENH10" s="176"/>
      <c r="ENI10" s="176"/>
      <c r="ENJ10" s="176"/>
      <c r="ENK10" s="176"/>
      <c r="ENL10" s="176"/>
      <c r="ENM10" s="176"/>
      <c r="ENN10" s="176"/>
      <c r="ENO10" s="176"/>
      <c r="ENP10" s="176"/>
      <c r="ENQ10" s="176"/>
      <c r="ENR10" s="176"/>
      <c r="ENS10" s="176"/>
      <c r="ENT10" s="176"/>
      <c r="ENU10" s="176"/>
      <c r="ENV10" s="176"/>
      <c r="ENW10" s="176"/>
      <c r="ENX10" s="176"/>
      <c r="ENY10" s="176"/>
      <c r="ENZ10" s="176"/>
      <c r="EOA10" s="176"/>
      <c r="EOB10" s="176"/>
      <c r="EOC10" s="176"/>
      <c r="EOD10" s="176"/>
      <c r="EOE10" s="176"/>
      <c r="EOF10" s="176"/>
      <c r="EOG10" s="176"/>
      <c r="EOH10" s="176"/>
      <c r="EOI10" s="176"/>
      <c r="EOJ10" s="176"/>
      <c r="EOK10" s="176"/>
      <c r="EOL10" s="176"/>
      <c r="EOM10" s="176"/>
      <c r="EON10" s="176"/>
      <c r="EOO10" s="176"/>
      <c r="EOP10" s="176"/>
      <c r="EOQ10" s="176"/>
      <c r="EOR10" s="176"/>
      <c r="EOS10" s="176"/>
      <c r="EOT10" s="176"/>
      <c r="EOU10" s="176"/>
      <c r="EOV10" s="176"/>
      <c r="EOW10" s="176"/>
      <c r="EOX10" s="176"/>
      <c r="EOY10" s="176"/>
      <c r="EOZ10" s="176"/>
      <c r="EPA10" s="176"/>
      <c r="EPB10" s="176"/>
      <c r="EPC10" s="176"/>
      <c r="EPD10" s="176"/>
      <c r="EPE10" s="176"/>
      <c r="EPF10" s="176"/>
      <c r="EPG10" s="176"/>
      <c r="EPH10" s="176"/>
      <c r="EPI10" s="176"/>
      <c r="EPJ10" s="176"/>
      <c r="EPK10" s="176"/>
      <c r="EPL10" s="176"/>
      <c r="EPM10" s="176"/>
      <c r="EPN10" s="176"/>
      <c r="EPO10" s="176"/>
      <c r="EPP10" s="176"/>
      <c r="EPQ10" s="176"/>
      <c r="EPR10" s="176"/>
      <c r="EPS10" s="176"/>
      <c r="EPT10" s="176"/>
      <c r="EPU10" s="176"/>
      <c r="EPV10" s="176"/>
      <c r="EPW10" s="176"/>
      <c r="EPX10" s="176"/>
      <c r="EPY10" s="176"/>
      <c r="EPZ10" s="176"/>
      <c r="EQA10" s="176"/>
      <c r="EQB10" s="176"/>
      <c r="EQC10" s="176"/>
      <c r="EQD10" s="176"/>
      <c r="EQE10" s="176"/>
      <c r="EQF10" s="176"/>
      <c r="EQG10" s="176"/>
      <c r="EQH10" s="176"/>
      <c r="EQI10" s="176"/>
      <c r="EQJ10" s="176"/>
      <c r="EQK10" s="176"/>
      <c r="EQL10" s="176"/>
      <c r="EQM10" s="176"/>
      <c r="EQN10" s="176"/>
      <c r="EQO10" s="176"/>
      <c r="EQP10" s="176"/>
      <c r="EQQ10" s="176"/>
      <c r="EQR10" s="176"/>
      <c r="EQS10" s="176"/>
      <c r="EQT10" s="176"/>
      <c r="EQU10" s="176"/>
      <c r="EQV10" s="176"/>
      <c r="EQW10" s="176"/>
      <c r="EQX10" s="176"/>
      <c r="EQY10" s="176"/>
      <c r="EQZ10" s="176"/>
      <c r="ERA10" s="176"/>
      <c r="ERB10" s="176"/>
      <c r="ERC10" s="176"/>
      <c r="ERD10" s="176"/>
      <c r="ERE10" s="176"/>
      <c r="ERF10" s="176"/>
      <c r="ERG10" s="176"/>
      <c r="ERH10" s="176"/>
      <c r="ERI10" s="176"/>
      <c r="ERJ10" s="176"/>
      <c r="ERK10" s="176"/>
      <c r="ERL10" s="176"/>
      <c r="ERM10" s="176"/>
      <c r="ERN10" s="176"/>
      <c r="ERO10" s="176"/>
      <c r="ERP10" s="176"/>
      <c r="ERQ10" s="176"/>
      <c r="ERR10" s="176"/>
      <c r="ERS10" s="176"/>
      <c r="ERT10" s="176"/>
      <c r="ERU10" s="176"/>
      <c r="ERV10" s="176"/>
      <c r="ERW10" s="176"/>
      <c r="ERX10" s="176"/>
      <c r="ERY10" s="176"/>
      <c r="ERZ10" s="176"/>
      <c r="ESA10" s="176"/>
      <c r="ESB10" s="176"/>
      <c r="ESC10" s="176"/>
      <c r="ESD10" s="176"/>
      <c r="ESE10" s="176"/>
      <c r="ESF10" s="176"/>
      <c r="ESG10" s="176"/>
      <c r="ESH10" s="176"/>
      <c r="ESI10" s="176"/>
      <c r="ESJ10" s="176"/>
      <c r="ESK10" s="176"/>
      <c r="ESL10" s="176"/>
      <c r="ESM10" s="176"/>
      <c r="ESN10" s="176"/>
      <c r="ESO10" s="176"/>
      <c r="ESP10" s="176"/>
      <c r="ESQ10" s="176"/>
      <c r="ESR10" s="176"/>
      <c r="ESS10" s="176"/>
      <c r="EST10" s="176"/>
      <c r="ESU10" s="176"/>
      <c r="ESV10" s="176"/>
      <c r="ESW10" s="176"/>
      <c r="ESX10" s="176"/>
      <c r="ESY10" s="176"/>
      <c r="ESZ10" s="176"/>
      <c r="ETA10" s="176"/>
      <c r="ETB10" s="176"/>
      <c r="ETC10" s="176"/>
      <c r="ETD10" s="176"/>
      <c r="ETE10" s="176"/>
      <c r="ETF10" s="176"/>
      <c r="ETG10" s="176"/>
      <c r="ETH10" s="176"/>
      <c r="ETI10" s="176"/>
      <c r="ETJ10" s="176"/>
      <c r="ETK10" s="176"/>
      <c r="ETL10" s="176"/>
      <c r="ETM10" s="176"/>
      <c r="ETN10" s="176"/>
      <c r="ETO10" s="176"/>
      <c r="ETP10" s="176"/>
      <c r="ETQ10" s="176"/>
      <c r="ETR10" s="176"/>
      <c r="ETS10" s="176"/>
      <c r="ETT10" s="176"/>
      <c r="ETU10" s="176"/>
      <c r="ETV10" s="176"/>
      <c r="ETW10" s="176"/>
      <c r="ETX10" s="176"/>
      <c r="ETY10" s="176"/>
      <c r="ETZ10" s="176"/>
      <c r="EUA10" s="176"/>
      <c r="EUB10" s="176"/>
      <c r="EUC10" s="176"/>
      <c r="EUD10" s="176"/>
      <c r="EUE10" s="176"/>
      <c r="EUF10" s="176"/>
      <c r="EUG10" s="176"/>
      <c r="EUH10" s="176"/>
      <c r="EUI10" s="176"/>
      <c r="EUJ10" s="176"/>
      <c r="EUK10" s="176"/>
      <c r="EUL10" s="176"/>
      <c r="EUM10" s="176"/>
      <c r="EUN10" s="176"/>
      <c r="EUO10" s="176"/>
      <c r="EUP10" s="176"/>
      <c r="EUQ10" s="176"/>
      <c r="EUR10" s="176"/>
      <c r="EUS10" s="176"/>
      <c r="EUT10" s="176"/>
      <c r="EUU10" s="176"/>
      <c r="EUV10" s="176"/>
      <c r="EUW10" s="176"/>
      <c r="EUX10" s="176"/>
      <c r="EUY10" s="176"/>
      <c r="EUZ10" s="176"/>
      <c r="EVA10" s="176"/>
      <c r="EVB10" s="176"/>
      <c r="EVC10" s="176"/>
      <c r="EVD10" s="176"/>
      <c r="EVE10" s="176"/>
      <c r="EVF10" s="176"/>
      <c r="EVG10" s="176"/>
      <c r="EVH10" s="176"/>
      <c r="EVI10" s="176"/>
      <c r="EVJ10" s="176"/>
      <c r="EVK10" s="176"/>
      <c r="EVL10" s="176"/>
      <c r="EVM10" s="176"/>
      <c r="EVN10" s="176"/>
      <c r="EVO10" s="176"/>
      <c r="EVP10" s="176"/>
      <c r="EVQ10" s="176"/>
      <c r="EVR10" s="176"/>
      <c r="EVS10" s="176"/>
      <c r="EVT10" s="176"/>
      <c r="EVU10" s="176"/>
      <c r="EVV10" s="176"/>
      <c r="EVW10" s="176"/>
      <c r="EVX10" s="176"/>
      <c r="EVY10" s="176"/>
      <c r="EVZ10" s="176"/>
      <c r="EWA10" s="176"/>
      <c r="EWB10" s="176"/>
      <c r="EWC10" s="176"/>
      <c r="EWD10" s="176"/>
      <c r="EWE10" s="176"/>
      <c r="EWF10" s="176"/>
      <c r="EWG10" s="176"/>
      <c r="EWH10" s="176"/>
      <c r="EWI10" s="176"/>
      <c r="EWJ10" s="176"/>
      <c r="EWK10" s="176"/>
      <c r="EWL10" s="176"/>
      <c r="EWM10" s="176"/>
      <c r="EWN10" s="176"/>
      <c r="EWO10" s="176"/>
      <c r="EWP10" s="176"/>
      <c r="EWQ10" s="176"/>
      <c r="EWR10" s="176"/>
      <c r="EWS10" s="176"/>
      <c r="EWT10" s="176"/>
      <c r="EWU10" s="176"/>
      <c r="EWV10" s="176"/>
      <c r="EWW10" s="176"/>
      <c r="EWX10" s="176"/>
      <c r="EWY10" s="176"/>
      <c r="EWZ10" s="176"/>
      <c r="EXA10" s="176"/>
      <c r="EXB10" s="176"/>
      <c r="EXC10" s="176"/>
      <c r="EXD10" s="176"/>
      <c r="EXE10" s="176"/>
      <c r="EXF10" s="176"/>
      <c r="EXG10" s="176"/>
      <c r="EXH10" s="176"/>
      <c r="EXI10" s="176"/>
      <c r="EXJ10" s="176"/>
      <c r="EXK10" s="176"/>
      <c r="EXL10" s="176"/>
      <c r="EXM10" s="176"/>
      <c r="EXN10" s="176"/>
      <c r="EXO10" s="176"/>
      <c r="EXP10" s="176"/>
      <c r="EXQ10" s="176"/>
      <c r="EXR10" s="176"/>
      <c r="EXS10" s="176"/>
      <c r="EXT10" s="176"/>
      <c r="EXU10" s="176"/>
      <c r="EXV10" s="176"/>
      <c r="EXW10" s="176"/>
      <c r="EXX10" s="176"/>
      <c r="EXY10" s="176"/>
      <c r="EXZ10" s="176"/>
      <c r="EYA10" s="176"/>
      <c r="EYB10" s="176"/>
      <c r="EYC10" s="176"/>
      <c r="EYD10" s="176"/>
      <c r="EYE10" s="176"/>
      <c r="EYF10" s="176"/>
      <c r="EYG10" s="176"/>
      <c r="EYH10" s="176"/>
      <c r="EYI10" s="176"/>
      <c r="EYJ10" s="176"/>
      <c r="EYK10" s="176"/>
      <c r="EYL10" s="176"/>
      <c r="EYM10" s="176"/>
      <c r="EYN10" s="176"/>
      <c r="EYO10" s="176"/>
      <c r="EYP10" s="176"/>
      <c r="EYQ10" s="176"/>
      <c r="EYR10" s="176"/>
      <c r="EYS10" s="176"/>
      <c r="EYT10" s="176"/>
      <c r="EYU10" s="176"/>
      <c r="EYV10" s="176"/>
      <c r="EYW10" s="176"/>
      <c r="EYX10" s="176"/>
      <c r="EYY10" s="176"/>
      <c r="EYZ10" s="176"/>
      <c r="EZA10" s="176"/>
      <c r="EZB10" s="176"/>
      <c r="EZC10" s="176"/>
      <c r="EZD10" s="176"/>
      <c r="EZE10" s="176"/>
      <c r="EZF10" s="176"/>
      <c r="EZG10" s="176"/>
      <c r="EZH10" s="176"/>
      <c r="EZI10" s="176"/>
      <c r="EZJ10" s="176"/>
      <c r="EZK10" s="176"/>
      <c r="EZL10" s="176"/>
      <c r="EZM10" s="176"/>
      <c r="EZN10" s="176"/>
      <c r="EZO10" s="176"/>
      <c r="EZP10" s="176"/>
      <c r="EZQ10" s="176"/>
      <c r="EZR10" s="176"/>
      <c r="EZS10" s="176"/>
      <c r="EZT10" s="176"/>
      <c r="EZU10" s="176"/>
      <c r="EZV10" s="176"/>
      <c r="EZW10" s="176"/>
      <c r="EZX10" s="176"/>
      <c r="EZY10" s="176"/>
      <c r="EZZ10" s="176"/>
      <c r="FAA10" s="176"/>
      <c r="FAB10" s="176"/>
      <c r="FAC10" s="176"/>
      <c r="FAD10" s="176"/>
      <c r="FAE10" s="176"/>
      <c r="FAF10" s="176"/>
      <c r="FAG10" s="176"/>
      <c r="FAH10" s="176"/>
      <c r="FAI10" s="176"/>
      <c r="FAJ10" s="176"/>
      <c r="FAK10" s="176"/>
      <c r="FAL10" s="176"/>
      <c r="FAM10" s="176"/>
      <c r="FAN10" s="176"/>
      <c r="FAO10" s="176"/>
      <c r="FAP10" s="176"/>
      <c r="FAQ10" s="176"/>
      <c r="FAR10" s="176"/>
      <c r="FAS10" s="176"/>
      <c r="FAT10" s="176"/>
      <c r="FAU10" s="176"/>
      <c r="FAV10" s="176"/>
      <c r="FAW10" s="176"/>
      <c r="FAX10" s="176"/>
      <c r="FAY10" s="176"/>
      <c r="FAZ10" s="176"/>
      <c r="FBA10" s="176"/>
      <c r="FBB10" s="176"/>
      <c r="FBC10" s="176"/>
      <c r="FBD10" s="176"/>
      <c r="FBE10" s="176"/>
      <c r="FBF10" s="176"/>
      <c r="FBG10" s="176"/>
      <c r="FBH10" s="176"/>
      <c r="FBI10" s="176"/>
      <c r="FBJ10" s="176"/>
      <c r="FBK10" s="176"/>
      <c r="FBL10" s="176"/>
      <c r="FBM10" s="176"/>
      <c r="FBN10" s="176"/>
      <c r="FBO10" s="176"/>
      <c r="FBP10" s="176"/>
      <c r="FBQ10" s="176"/>
      <c r="FBR10" s="176"/>
      <c r="FBS10" s="176"/>
      <c r="FBT10" s="176"/>
      <c r="FBU10" s="176"/>
      <c r="FBV10" s="176"/>
      <c r="FBW10" s="176"/>
      <c r="FBX10" s="176"/>
      <c r="FBY10" s="176"/>
      <c r="FBZ10" s="176"/>
      <c r="FCA10" s="176"/>
      <c r="FCB10" s="176"/>
      <c r="FCC10" s="176"/>
      <c r="FCD10" s="176"/>
      <c r="FCE10" s="176"/>
      <c r="FCF10" s="176"/>
      <c r="FCG10" s="176"/>
      <c r="FCH10" s="176"/>
      <c r="FCI10" s="176"/>
      <c r="FCJ10" s="176"/>
      <c r="FCK10" s="176"/>
      <c r="FCL10" s="176"/>
      <c r="FCM10" s="176"/>
      <c r="FCN10" s="176"/>
      <c r="FCO10" s="176"/>
      <c r="FCP10" s="176"/>
      <c r="FCQ10" s="176"/>
      <c r="FCR10" s="176"/>
      <c r="FCS10" s="176"/>
      <c r="FCT10" s="176"/>
      <c r="FCU10" s="176"/>
      <c r="FCV10" s="176"/>
      <c r="FCW10" s="176"/>
      <c r="FCX10" s="176"/>
      <c r="FCY10" s="176"/>
      <c r="FCZ10" s="176"/>
      <c r="FDA10" s="176"/>
      <c r="FDB10" s="176"/>
      <c r="FDC10" s="176"/>
      <c r="FDD10" s="176"/>
      <c r="FDE10" s="176"/>
      <c r="FDF10" s="176"/>
      <c r="FDG10" s="176"/>
      <c r="FDH10" s="176"/>
      <c r="FDI10" s="176"/>
      <c r="FDJ10" s="176"/>
      <c r="FDK10" s="176"/>
      <c r="FDL10" s="176"/>
      <c r="FDM10" s="176"/>
      <c r="FDN10" s="176"/>
      <c r="FDO10" s="176"/>
      <c r="FDP10" s="176"/>
      <c r="FDQ10" s="176"/>
      <c r="FDR10" s="176"/>
      <c r="FDS10" s="176"/>
      <c r="FDT10" s="176"/>
      <c r="FDU10" s="176"/>
      <c r="FDV10" s="176"/>
      <c r="FDW10" s="176"/>
      <c r="FDX10" s="176"/>
      <c r="FDY10" s="176"/>
      <c r="FDZ10" s="176"/>
      <c r="FEA10" s="176"/>
      <c r="FEB10" s="176"/>
      <c r="FEC10" s="176"/>
      <c r="FED10" s="176"/>
      <c r="FEE10" s="176"/>
      <c r="FEF10" s="176"/>
      <c r="FEG10" s="176"/>
      <c r="FEH10" s="176"/>
      <c r="FEI10" s="176"/>
      <c r="FEJ10" s="176"/>
      <c r="FEK10" s="176"/>
      <c r="FEL10" s="176"/>
      <c r="FEM10" s="176"/>
      <c r="FEN10" s="176"/>
      <c r="FEO10" s="176"/>
      <c r="FEP10" s="176"/>
      <c r="FEQ10" s="176"/>
      <c r="FER10" s="176"/>
      <c r="FES10" s="176"/>
      <c r="FET10" s="176"/>
      <c r="FEU10" s="176"/>
      <c r="FEV10" s="176"/>
      <c r="FEW10" s="176"/>
      <c r="FEX10" s="176"/>
      <c r="FEY10" s="176"/>
      <c r="FEZ10" s="176"/>
      <c r="FFA10" s="176"/>
      <c r="FFB10" s="176"/>
      <c r="FFC10" s="176"/>
      <c r="FFD10" s="176"/>
      <c r="FFE10" s="176"/>
      <c r="FFF10" s="176"/>
      <c r="FFG10" s="176"/>
      <c r="FFH10" s="176"/>
      <c r="FFI10" s="176"/>
      <c r="FFJ10" s="176"/>
      <c r="FFK10" s="176"/>
      <c r="FFL10" s="176"/>
      <c r="FFM10" s="176"/>
      <c r="FFN10" s="176"/>
      <c r="FFO10" s="176"/>
      <c r="FFP10" s="176"/>
      <c r="FFQ10" s="176"/>
      <c r="FFR10" s="176"/>
      <c r="FFS10" s="176"/>
      <c r="FFT10" s="176"/>
      <c r="FFU10" s="176"/>
      <c r="FFV10" s="176"/>
      <c r="FFW10" s="176"/>
      <c r="FFX10" s="176"/>
      <c r="FFY10" s="176"/>
      <c r="FFZ10" s="176"/>
      <c r="FGA10" s="176"/>
      <c r="FGB10" s="176"/>
      <c r="FGC10" s="176"/>
      <c r="FGD10" s="176"/>
      <c r="FGE10" s="176"/>
      <c r="FGF10" s="176"/>
      <c r="FGG10" s="176"/>
      <c r="FGH10" s="176"/>
      <c r="FGI10" s="176"/>
      <c r="FGJ10" s="176"/>
      <c r="FGK10" s="176"/>
      <c r="FGL10" s="176"/>
      <c r="FGM10" s="176"/>
      <c r="FGN10" s="176"/>
      <c r="FGO10" s="176"/>
      <c r="FGP10" s="176"/>
      <c r="FGQ10" s="176"/>
      <c r="FGR10" s="176"/>
      <c r="FGS10" s="176"/>
      <c r="FGT10" s="176"/>
      <c r="FGU10" s="176"/>
      <c r="FGV10" s="176"/>
      <c r="FGW10" s="176"/>
      <c r="FGX10" s="176"/>
      <c r="FGY10" s="176"/>
      <c r="FGZ10" s="176"/>
      <c r="FHA10" s="176"/>
      <c r="FHB10" s="176"/>
      <c r="FHC10" s="176"/>
      <c r="FHD10" s="176"/>
      <c r="FHE10" s="176"/>
      <c r="FHF10" s="176"/>
      <c r="FHG10" s="176"/>
      <c r="FHH10" s="176"/>
      <c r="FHI10" s="176"/>
      <c r="FHJ10" s="176"/>
      <c r="FHK10" s="176"/>
      <c r="FHL10" s="176"/>
      <c r="FHM10" s="176"/>
      <c r="FHN10" s="176"/>
      <c r="FHO10" s="176"/>
      <c r="FHP10" s="176"/>
      <c r="FHQ10" s="176"/>
      <c r="FHR10" s="176"/>
      <c r="FHS10" s="176"/>
      <c r="FHT10" s="176"/>
      <c r="FHU10" s="176"/>
      <c r="FHV10" s="176"/>
      <c r="FHW10" s="176"/>
      <c r="FHX10" s="176"/>
      <c r="FHY10" s="176"/>
      <c r="FHZ10" s="176"/>
      <c r="FIA10" s="176"/>
      <c r="FIB10" s="176"/>
      <c r="FIC10" s="176"/>
      <c r="FID10" s="176"/>
      <c r="FIE10" s="176"/>
      <c r="FIF10" s="176"/>
      <c r="FIG10" s="176"/>
      <c r="FIH10" s="176"/>
      <c r="FII10" s="176"/>
      <c r="FIJ10" s="176"/>
      <c r="FIK10" s="176"/>
      <c r="FIL10" s="176"/>
      <c r="FIM10" s="176"/>
      <c r="FIN10" s="176"/>
      <c r="FIO10" s="176"/>
      <c r="FIP10" s="176"/>
      <c r="FIQ10" s="176"/>
      <c r="FIR10" s="176"/>
      <c r="FIS10" s="176"/>
      <c r="FIT10" s="176"/>
      <c r="FIU10" s="176"/>
      <c r="FIV10" s="176"/>
      <c r="FIW10" s="176"/>
      <c r="FIX10" s="176"/>
      <c r="FIY10" s="176"/>
      <c r="FIZ10" s="176"/>
      <c r="FJA10" s="176"/>
      <c r="FJB10" s="176"/>
      <c r="FJC10" s="176"/>
      <c r="FJD10" s="176"/>
      <c r="FJE10" s="176"/>
      <c r="FJF10" s="176"/>
      <c r="FJG10" s="176"/>
      <c r="FJH10" s="176"/>
      <c r="FJI10" s="176"/>
      <c r="FJJ10" s="176"/>
      <c r="FJK10" s="176"/>
      <c r="FJL10" s="176"/>
      <c r="FJM10" s="176"/>
      <c r="FJN10" s="176"/>
      <c r="FJO10" s="176"/>
      <c r="FJP10" s="176"/>
      <c r="FJQ10" s="176"/>
      <c r="FJR10" s="176"/>
      <c r="FJS10" s="176"/>
      <c r="FJT10" s="176"/>
      <c r="FJU10" s="176"/>
      <c r="FJV10" s="176"/>
      <c r="FJW10" s="176"/>
      <c r="FJX10" s="176"/>
      <c r="FJY10" s="176"/>
      <c r="FJZ10" s="176"/>
      <c r="FKA10" s="176"/>
      <c r="FKB10" s="176"/>
      <c r="FKC10" s="176"/>
      <c r="FKD10" s="176"/>
      <c r="FKE10" s="176"/>
      <c r="FKF10" s="176"/>
      <c r="FKG10" s="176"/>
      <c r="FKH10" s="176"/>
      <c r="FKI10" s="176"/>
      <c r="FKJ10" s="176"/>
      <c r="FKK10" s="176"/>
      <c r="FKL10" s="176"/>
      <c r="FKM10" s="176"/>
      <c r="FKN10" s="176"/>
      <c r="FKO10" s="176"/>
      <c r="FKP10" s="176"/>
      <c r="FKQ10" s="176"/>
      <c r="FKR10" s="176"/>
      <c r="FKS10" s="176"/>
      <c r="FKT10" s="176"/>
      <c r="FKU10" s="176"/>
      <c r="FKV10" s="176"/>
      <c r="FKW10" s="176"/>
      <c r="FKX10" s="176"/>
      <c r="FKY10" s="176"/>
      <c r="FKZ10" s="176"/>
      <c r="FLA10" s="176"/>
      <c r="FLB10" s="176"/>
      <c r="FLC10" s="176"/>
      <c r="FLD10" s="176"/>
      <c r="FLE10" s="176"/>
      <c r="FLF10" s="176"/>
      <c r="FLG10" s="176"/>
      <c r="FLH10" s="176"/>
      <c r="FLI10" s="176"/>
      <c r="FLJ10" s="176"/>
      <c r="FLK10" s="176"/>
      <c r="FLL10" s="176"/>
      <c r="FLM10" s="176"/>
      <c r="FLN10" s="176"/>
      <c r="FLO10" s="176"/>
      <c r="FLP10" s="176"/>
      <c r="FLQ10" s="176"/>
      <c r="FLR10" s="176"/>
      <c r="FLS10" s="176"/>
      <c r="FLT10" s="176"/>
      <c r="FLU10" s="176"/>
      <c r="FLV10" s="176"/>
      <c r="FLW10" s="176"/>
      <c r="FLX10" s="176"/>
      <c r="FLY10" s="176"/>
      <c r="FLZ10" s="176"/>
      <c r="FMA10" s="176"/>
      <c r="FMB10" s="176"/>
      <c r="FMC10" s="176"/>
      <c r="FMD10" s="176"/>
      <c r="FME10" s="176"/>
      <c r="FMF10" s="176"/>
      <c r="FMG10" s="176"/>
      <c r="FMH10" s="176"/>
      <c r="FMI10" s="176"/>
      <c r="FMJ10" s="176"/>
      <c r="FMK10" s="176"/>
      <c r="FML10" s="176"/>
      <c r="FMM10" s="176"/>
      <c r="FMN10" s="176"/>
      <c r="FMO10" s="176"/>
      <c r="FMP10" s="176"/>
      <c r="FMQ10" s="176"/>
      <c r="FMR10" s="176"/>
      <c r="FMS10" s="176"/>
      <c r="FMT10" s="176"/>
      <c r="FMU10" s="176"/>
      <c r="FMV10" s="176"/>
      <c r="FMW10" s="176"/>
      <c r="FMX10" s="176"/>
      <c r="FMY10" s="176"/>
      <c r="FMZ10" s="176"/>
      <c r="FNA10" s="176"/>
      <c r="FNB10" s="176"/>
      <c r="FNC10" s="176"/>
      <c r="FND10" s="176"/>
      <c r="FNE10" s="176"/>
      <c r="FNF10" s="176"/>
      <c r="FNG10" s="176"/>
      <c r="FNH10" s="176"/>
      <c r="FNI10" s="176"/>
      <c r="FNJ10" s="176"/>
      <c r="FNK10" s="176"/>
      <c r="FNL10" s="176"/>
      <c r="FNM10" s="176"/>
      <c r="FNN10" s="176"/>
      <c r="FNO10" s="176"/>
      <c r="FNP10" s="176"/>
      <c r="FNQ10" s="176"/>
      <c r="FNR10" s="176"/>
      <c r="FNS10" s="176"/>
      <c r="FNT10" s="176"/>
      <c r="FNU10" s="176"/>
      <c r="FNV10" s="176"/>
      <c r="FNW10" s="176"/>
      <c r="FNX10" s="176"/>
      <c r="FNY10" s="176"/>
      <c r="FNZ10" s="176"/>
      <c r="FOA10" s="176"/>
      <c r="FOB10" s="176"/>
      <c r="FOC10" s="176"/>
      <c r="FOD10" s="176"/>
      <c r="FOE10" s="176"/>
      <c r="FOF10" s="176"/>
      <c r="FOG10" s="176"/>
      <c r="FOH10" s="176"/>
      <c r="FOI10" s="176"/>
      <c r="FOJ10" s="176"/>
      <c r="FOK10" s="176"/>
      <c r="FOL10" s="176"/>
      <c r="FOM10" s="176"/>
      <c r="FON10" s="176"/>
      <c r="FOO10" s="176"/>
      <c r="FOP10" s="176"/>
      <c r="FOQ10" s="176"/>
      <c r="FOR10" s="176"/>
      <c r="FOS10" s="176"/>
      <c r="FOT10" s="176"/>
      <c r="FOU10" s="176"/>
      <c r="FOV10" s="176"/>
      <c r="FOW10" s="176"/>
      <c r="FOX10" s="176"/>
      <c r="FOY10" s="176"/>
      <c r="FOZ10" s="176"/>
      <c r="FPA10" s="176"/>
      <c r="FPB10" s="176"/>
      <c r="FPC10" s="176"/>
      <c r="FPD10" s="176"/>
      <c r="FPE10" s="176"/>
      <c r="FPF10" s="176"/>
      <c r="FPG10" s="176"/>
      <c r="FPH10" s="176"/>
      <c r="FPI10" s="176"/>
      <c r="FPJ10" s="176"/>
      <c r="FPK10" s="176"/>
      <c r="FPL10" s="176"/>
      <c r="FPM10" s="176"/>
      <c r="FPN10" s="176"/>
      <c r="FPO10" s="176"/>
      <c r="FPP10" s="176"/>
      <c r="FPQ10" s="176"/>
      <c r="FPR10" s="176"/>
      <c r="FPS10" s="176"/>
      <c r="FPT10" s="176"/>
      <c r="FPU10" s="176"/>
      <c r="FPV10" s="176"/>
      <c r="FPW10" s="176"/>
      <c r="FPX10" s="176"/>
      <c r="FPY10" s="176"/>
      <c r="FPZ10" s="176"/>
      <c r="FQA10" s="176"/>
      <c r="FQB10" s="176"/>
      <c r="FQC10" s="176"/>
      <c r="FQD10" s="176"/>
      <c r="FQE10" s="176"/>
      <c r="FQF10" s="176"/>
      <c r="FQG10" s="176"/>
      <c r="FQH10" s="176"/>
      <c r="FQI10" s="176"/>
      <c r="FQJ10" s="176"/>
      <c r="FQK10" s="176"/>
      <c r="FQL10" s="176"/>
      <c r="FQM10" s="176"/>
      <c r="FQN10" s="176"/>
      <c r="FQO10" s="176"/>
      <c r="FQP10" s="176"/>
      <c r="FQQ10" s="176"/>
      <c r="FQR10" s="176"/>
      <c r="FQS10" s="176"/>
      <c r="FQT10" s="176"/>
      <c r="FQU10" s="176"/>
      <c r="FQV10" s="176"/>
      <c r="FQW10" s="176"/>
      <c r="FQX10" s="176"/>
      <c r="FQY10" s="176"/>
      <c r="FQZ10" s="176"/>
      <c r="FRA10" s="176"/>
      <c r="FRB10" s="176"/>
      <c r="FRC10" s="176"/>
      <c r="FRD10" s="176"/>
      <c r="FRE10" s="176"/>
      <c r="FRF10" s="176"/>
      <c r="FRG10" s="176"/>
      <c r="FRH10" s="176"/>
      <c r="FRI10" s="176"/>
      <c r="FRJ10" s="176"/>
      <c r="FRK10" s="176"/>
      <c r="FRL10" s="176"/>
      <c r="FRM10" s="176"/>
      <c r="FRN10" s="176"/>
      <c r="FRO10" s="176"/>
      <c r="FRP10" s="176"/>
      <c r="FRQ10" s="176"/>
      <c r="FRR10" s="176"/>
      <c r="FRS10" s="176"/>
      <c r="FRT10" s="176"/>
      <c r="FRU10" s="176"/>
      <c r="FRV10" s="176"/>
      <c r="FRW10" s="176"/>
      <c r="FRX10" s="176"/>
      <c r="FRY10" s="176"/>
      <c r="FRZ10" s="176"/>
      <c r="FSA10" s="176"/>
      <c r="FSB10" s="176"/>
      <c r="FSC10" s="176"/>
      <c r="FSD10" s="176"/>
      <c r="FSE10" s="176"/>
      <c r="FSF10" s="176"/>
      <c r="FSG10" s="176"/>
      <c r="FSH10" s="176"/>
      <c r="FSI10" s="176"/>
      <c r="FSJ10" s="176"/>
      <c r="FSK10" s="176"/>
      <c r="FSL10" s="176"/>
      <c r="FSM10" s="176"/>
      <c r="FSN10" s="176"/>
      <c r="FSO10" s="176"/>
      <c r="FSP10" s="176"/>
      <c r="FSQ10" s="176"/>
      <c r="FSR10" s="176"/>
      <c r="FSS10" s="176"/>
      <c r="FST10" s="176"/>
      <c r="FSU10" s="176"/>
      <c r="FSV10" s="176"/>
      <c r="FSW10" s="176"/>
      <c r="FSX10" s="176"/>
      <c r="FSY10" s="176"/>
      <c r="FSZ10" s="176"/>
      <c r="FTA10" s="176"/>
      <c r="FTB10" s="176"/>
      <c r="FTC10" s="176"/>
      <c r="FTD10" s="176"/>
      <c r="FTE10" s="176"/>
      <c r="FTF10" s="176"/>
      <c r="FTG10" s="176"/>
      <c r="FTH10" s="176"/>
      <c r="FTI10" s="176"/>
      <c r="FTJ10" s="176"/>
      <c r="FTK10" s="176"/>
      <c r="FTL10" s="176"/>
      <c r="FTM10" s="176"/>
      <c r="FTN10" s="176"/>
      <c r="FTO10" s="176"/>
      <c r="FTP10" s="176"/>
      <c r="FTQ10" s="176"/>
      <c r="FTR10" s="176"/>
      <c r="FTS10" s="176"/>
      <c r="FTT10" s="176"/>
      <c r="FTU10" s="176"/>
      <c r="FTV10" s="176"/>
      <c r="FTW10" s="176"/>
      <c r="FTX10" s="176"/>
      <c r="FTY10" s="176"/>
      <c r="FTZ10" s="176"/>
      <c r="FUA10" s="176"/>
      <c r="FUB10" s="176"/>
      <c r="FUC10" s="176"/>
      <c r="FUD10" s="176"/>
      <c r="FUE10" s="176"/>
      <c r="FUF10" s="176"/>
      <c r="FUG10" s="176"/>
      <c r="FUH10" s="176"/>
      <c r="FUI10" s="176"/>
      <c r="FUJ10" s="176"/>
      <c r="FUK10" s="176"/>
      <c r="FUL10" s="176"/>
      <c r="FUM10" s="176"/>
      <c r="FUN10" s="176"/>
      <c r="FUO10" s="176"/>
      <c r="FUP10" s="176"/>
      <c r="FUQ10" s="176"/>
      <c r="FUR10" s="176"/>
      <c r="FUS10" s="176"/>
      <c r="FUT10" s="176"/>
      <c r="FUU10" s="176"/>
      <c r="FUV10" s="176"/>
      <c r="FUW10" s="176"/>
      <c r="FUX10" s="176"/>
      <c r="FUY10" s="176"/>
      <c r="FUZ10" s="176"/>
      <c r="FVA10" s="176"/>
      <c r="FVB10" s="176"/>
      <c r="FVC10" s="176"/>
      <c r="FVD10" s="176"/>
      <c r="FVE10" s="176"/>
      <c r="FVF10" s="176"/>
      <c r="FVG10" s="176"/>
      <c r="FVH10" s="176"/>
      <c r="FVI10" s="176"/>
      <c r="FVJ10" s="176"/>
      <c r="FVK10" s="176"/>
      <c r="FVL10" s="176"/>
      <c r="FVM10" s="176"/>
      <c r="FVN10" s="176"/>
      <c r="FVO10" s="176"/>
      <c r="FVP10" s="176"/>
      <c r="FVQ10" s="176"/>
      <c r="FVR10" s="176"/>
      <c r="FVS10" s="176"/>
      <c r="FVT10" s="176"/>
      <c r="FVU10" s="176"/>
      <c r="FVV10" s="176"/>
      <c r="FVW10" s="176"/>
      <c r="FVX10" s="176"/>
      <c r="FVY10" s="176"/>
      <c r="FVZ10" s="176"/>
      <c r="FWA10" s="176"/>
      <c r="FWB10" s="176"/>
      <c r="FWC10" s="176"/>
      <c r="FWD10" s="176"/>
      <c r="FWE10" s="176"/>
      <c r="FWF10" s="176"/>
      <c r="FWG10" s="176"/>
      <c r="FWH10" s="176"/>
      <c r="FWI10" s="176"/>
      <c r="FWJ10" s="176"/>
      <c r="FWK10" s="176"/>
      <c r="FWL10" s="176"/>
      <c r="FWM10" s="176"/>
      <c r="FWN10" s="176"/>
      <c r="FWO10" s="176"/>
      <c r="FWP10" s="176"/>
      <c r="FWQ10" s="176"/>
      <c r="FWR10" s="176"/>
      <c r="FWS10" s="176"/>
      <c r="FWT10" s="176"/>
      <c r="FWU10" s="176"/>
      <c r="FWV10" s="176"/>
      <c r="FWW10" s="176"/>
      <c r="FWX10" s="176"/>
      <c r="FWY10" s="176"/>
      <c r="FWZ10" s="176"/>
      <c r="FXA10" s="176"/>
      <c r="FXB10" s="176"/>
      <c r="FXC10" s="176"/>
      <c r="FXD10" s="176"/>
      <c r="FXE10" s="176"/>
      <c r="FXF10" s="176"/>
      <c r="FXG10" s="176"/>
      <c r="FXH10" s="176"/>
      <c r="FXI10" s="176"/>
      <c r="FXJ10" s="176"/>
      <c r="FXK10" s="176"/>
      <c r="FXL10" s="176"/>
      <c r="FXM10" s="176"/>
      <c r="FXN10" s="176"/>
      <c r="FXO10" s="176"/>
      <c r="FXP10" s="176"/>
      <c r="FXQ10" s="176"/>
      <c r="FXR10" s="176"/>
      <c r="FXS10" s="176"/>
      <c r="FXT10" s="176"/>
      <c r="FXU10" s="176"/>
      <c r="FXV10" s="176"/>
      <c r="FXW10" s="176"/>
      <c r="FXX10" s="176"/>
      <c r="FXY10" s="176"/>
      <c r="FXZ10" s="176"/>
      <c r="FYA10" s="176"/>
      <c r="FYB10" s="176"/>
      <c r="FYC10" s="176"/>
      <c r="FYD10" s="176"/>
      <c r="FYE10" s="176"/>
      <c r="FYF10" s="176"/>
      <c r="FYG10" s="176"/>
      <c r="FYH10" s="176"/>
      <c r="FYI10" s="176"/>
      <c r="FYJ10" s="176"/>
      <c r="FYK10" s="176"/>
      <c r="FYL10" s="176"/>
      <c r="FYM10" s="176"/>
      <c r="FYN10" s="176"/>
      <c r="FYO10" s="176"/>
      <c r="FYP10" s="176"/>
      <c r="FYQ10" s="176"/>
      <c r="FYR10" s="176"/>
      <c r="FYS10" s="176"/>
      <c r="FYT10" s="176"/>
      <c r="FYU10" s="176"/>
      <c r="FYV10" s="176"/>
      <c r="FYW10" s="176"/>
      <c r="FYX10" s="176"/>
      <c r="FYY10" s="176"/>
      <c r="FYZ10" s="176"/>
      <c r="FZA10" s="176"/>
      <c r="FZB10" s="176"/>
      <c r="FZC10" s="176"/>
      <c r="FZD10" s="176"/>
      <c r="FZE10" s="176"/>
      <c r="FZF10" s="176"/>
      <c r="FZG10" s="176"/>
      <c r="FZH10" s="176"/>
      <c r="FZI10" s="176"/>
      <c r="FZJ10" s="176"/>
      <c r="FZK10" s="176"/>
      <c r="FZL10" s="176"/>
      <c r="FZM10" s="176"/>
      <c r="FZN10" s="176"/>
      <c r="FZO10" s="176"/>
      <c r="FZP10" s="176"/>
      <c r="FZQ10" s="176"/>
      <c r="FZR10" s="176"/>
      <c r="FZS10" s="176"/>
      <c r="FZT10" s="176"/>
      <c r="FZU10" s="176"/>
      <c r="FZV10" s="176"/>
      <c r="FZW10" s="176"/>
      <c r="FZX10" s="176"/>
      <c r="FZY10" s="176"/>
      <c r="FZZ10" s="176"/>
      <c r="GAA10" s="176"/>
      <c r="GAB10" s="176"/>
      <c r="GAC10" s="176"/>
      <c r="GAD10" s="176"/>
      <c r="GAE10" s="176"/>
      <c r="GAF10" s="176"/>
      <c r="GAG10" s="176"/>
      <c r="GAH10" s="176"/>
      <c r="GAI10" s="176"/>
      <c r="GAJ10" s="176"/>
      <c r="GAK10" s="176"/>
      <c r="GAL10" s="176"/>
      <c r="GAM10" s="176"/>
      <c r="GAN10" s="176"/>
      <c r="GAO10" s="176"/>
      <c r="GAP10" s="176"/>
      <c r="GAQ10" s="176"/>
      <c r="GAR10" s="176"/>
      <c r="GAS10" s="176"/>
      <c r="GAT10" s="176"/>
      <c r="GAU10" s="176"/>
      <c r="GAV10" s="176"/>
      <c r="GAW10" s="176"/>
      <c r="GAX10" s="176"/>
      <c r="GAY10" s="176"/>
      <c r="GAZ10" s="176"/>
      <c r="GBA10" s="176"/>
      <c r="GBB10" s="176"/>
      <c r="GBC10" s="176"/>
      <c r="GBD10" s="176"/>
      <c r="GBE10" s="176"/>
      <c r="GBF10" s="176"/>
      <c r="GBG10" s="176"/>
      <c r="GBH10" s="176"/>
      <c r="GBI10" s="176"/>
      <c r="GBJ10" s="176"/>
      <c r="GBK10" s="176"/>
      <c r="GBL10" s="176"/>
      <c r="GBM10" s="176"/>
      <c r="GBN10" s="176"/>
      <c r="GBO10" s="176"/>
      <c r="GBP10" s="176"/>
      <c r="GBQ10" s="176"/>
      <c r="GBR10" s="176"/>
      <c r="GBS10" s="176"/>
      <c r="GBT10" s="176"/>
      <c r="GBU10" s="176"/>
      <c r="GBV10" s="176"/>
      <c r="GBW10" s="176"/>
      <c r="GBX10" s="176"/>
      <c r="GBY10" s="176"/>
      <c r="GBZ10" s="176"/>
      <c r="GCA10" s="176"/>
      <c r="GCB10" s="176"/>
      <c r="GCC10" s="176"/>
      <c r="GCD10" s="176"/>
      <c r="GCE10" s="176"/>
      <c r="GCF10" s="176"/>
      <c r="GCG10" s="176"/>
      <c r="GCH10" s="176"/>
      <c r="GCI10" s="176"/>
      <c r="GCJ10" s="176"/>
      <c r="GCK10" s="176"/>
      <c r="GCL10" s="176"/>
      <c r="GCM10" s="176"/>
      <c r="GCN10" s="176"/>
      <c r="GCO10" s="176"/>
      <c r="GCP10" s="176"/>
      <c r="GCQ10" s="176"/>
      <c r="GCR10" s="176"/>
      <c r="GCS10" s="176"/>
      <c r="GCT10" s="176"/>
      <c r="GCU10" s="176"/>
      <c r="GCV10" s="176"/>
      <c r="GCW10" s="176"/>
      <c r="GCX10" s="176"/>
      <c r="GCY10" s="176"/>
      <c r="GCZ10" s="176"/>
      <c r="GDA10" s="176"/>
      <c r="GDB10" s="176"/>
      <c r="GDC10" s="176"/>
      <c r="GDD10" s="176"/>
      <c r="GDE10" s="176"/>
      <c r="GDF10" s="176"/>
      <c r="GDG10" s="176"/>
      <c r="GDH10" s="176"/>
      <c r="GDI10" s="176"/>
      <c r="GDJ10" s="176"/>
      <c r="GDK10" s="176"/>
      <c r="GDL10" s="176"/>
      <c r="GDM10" s="176"/>
      <c r="GDN10" s="176"/>
      <c r="GDO10" s="176"/>
      <c r="GDP10" s="176"/>
      <c r="GDQ10" s="176"/>
      <c r="GDR10" s="176"/>
      <c r="GDS10" s="176"/>
      <c r="GDT10" s="176"/>
      <c r="GDU10" s="176"/>
      <c r="GDV10" s="176"/>
      <c r="GDW10" s="176"/>
      <c r="GDX10" s="176"/>
      <c r="GDY10" s="176"/>
      <c r="GDZ10" s="176"/>
      <c r="GEA10" s="176"/>
      <c r="GEB10" s="176"/>
      <c r="GEC10" s="176"/>
      <c r="GED10" s="176"/>
      <c r="GEE10" s="176"/>
      <c r="GEF10" s="176"/>
      <c r="GEG10" s="176"/>
      <c r="GEH10" s="176"/>
      <c r="GEI10" s="176"/>
      <c r="GEJ10" s="176"/>
      <c r="GEK10" s="176"/>
      <c r="GEL10" s="176"/>
      <c r="GEM10" s="176"/>
      <c r="GEN10" s="176"/>
      <c r="GEO10" s="176"/>
      <c r="GEP10" s="176"/>
      <c r="GEQ10" s="176"/>
      <c r="GER10" s="176"/>
      <c r="GES10" s="176"/>
      <c r="GET10" s="176"/>
      <c r="GEU10" s="176"/>
      <c r="GEV10" s="176"/>
      <c r="GEW10" s="176"/>
      <c r="GEX10" s="176"/>
      <c r="GEY10" s="176"/>
      <c r="GEZ10" s="176"/>
      <c r="GFA10" s="176"/>
      <c r="GFB10" s="176"/>
      <c r="GFC10" s="176"/>
      <c r="GFD10" s="176"/>
      <c r="GFE10" s="176"/>
      <c r="GFF10" s="176"/>
      <c r="GFG10" s="176"/>
      <c r="GFH10" s="176"/>
      <c r="GFI10" s="176"/>
      <c r="GFJ10" s="176"/>
      <c r="GFK10" s="176"/>
      <c r="GFL10" s="176"/>
      <c r="GFM10" s="176"/>
      <c r="GFN10" s="176"/>
      <c r="GFO10" s="176"/>
      <c r="GFP10" s="176"/>
      <c r="GFQ10" s="176"/>
      <c r="GFR10" s="176"/>
      <c r="GFS10" s="176"/>
      <c r="GFT10" s="176"/>
      <c r="GFU10" s="176"/>
      <c r="GFV10" s="176"/>
      <c r="GFW10" s="176"/>
      <c r="GFX10" s="176"/>
      <c r="GFY10" s="176"/>
      <c r="GFZ10" s="176"/>
      <c r="GGA10" s="176"/>
      <c r="GGB10" s="176"/>
      <c r="GGC10" s="176"/>
      <c r="GGD10" s="176"/>
      <c r="GGE10" s="176"/>
      <c r="GGF10" s="176"/>
      <c r="GGG10" s="176"/>
      <c r="GGH10" s="176"/>
      <c r="GGI10" s="176"/>
      <c r="GGJ10" s="176"/>
      <c r="GGK10" s="176"/>
      <c r="GGL10" s="176"/>
      <c r="GGM10" s="176"/>
      <c r="GGN10" s="176"/>
      <c r="GGO10" s="176"/>
      <c r="GGP10" s="176"/>
      <c r="GGQ10" s="176"/>
      <c r="GGR10" s="176"/>
      <c r="GGS10" s="176"/>
      <c r="GGT10" s="176"/>
      <c r="GGU10" s="176"/>
      <c r="GGV10" s="176"/>
      <c r="GGW10" s="176"/>
      <c r="GGX10" s="176"/>
      <c r="GGY10" s="176"/>
      <c r="GGZ10" s="176"/>
      <c r="GHA10" s="176"/>
      <c r="GHB10" s="176"/>
      <c r="GHC10" s="176"/>
      <c r="GHD10" s="176"/>
      <c r="GHE10" s="176"/>
      <c r="GHF10" s="176"/>
      <c r="GHG10" s="176"/>
      <c r="GHH10" s="176"/>
      <c r="GHI10" s="176"/>
      <c r="GHJ10" s="176"/>
      <c r="GHK10" s="176"/>
      <c r="GHL10" s="176"/>
      <c r="GHM10" s="176"/>
      <c r="GHN10" s="176"/>
      <c r="GHO10" s="176"/>
      <c r="GHP10" s="176"/>
      <c r="GHQ10" s="176"/>
      <c r="GHR10" s="176"/>
      <c r="GHS10" s="176"/>
      <c r="GHT10" s="176"/>
      <c r="GHU10" s="176"/>
      <c r="GHV10" s="176"/>
      <c r="GHW10" s="176"/>
      <c r="GHX10" s="176"/>
      <c r="GHY10" s="176"/>
      <c r="GHZ10" s="176"/>
      <c r="GIA10" s="176"/>
      <c r="GIB10" s="176"/>
      <c r="GIC10" s="176"/>
      <c r="GID10" s="176"/>
      <c r="GIE10" s="176"/>
      <c r="GIF10" s="176"/>
      <c r="GIG10" s="176"/>
      <c r="GIH10" s="176"/>
      <c r="GII10" s="176"/>
      <c r="GIJ10" s="176"/>
      <c r="GIK10" s="176"/>
      <c r="GIL10" s="176"/>
      <c r="GIM10" s="176"/>
      <c r="GIN10" s="176"/>
      <c r="GIO10" s="176"/>
      <c r="GIP10" s="176"/>
      <c r="GIQ10" s="176"/>
      <c r="GIR10" s="176"/>
      <c r="GIS10" s="176"/>
      <c r="GIT10" s="176"/>
      <c r="GIU10" s="176"/>
      <c r="GIV10" s="176"/>
      <c r="GIW10" s="176"/>
      <c r="GIX10" s="176"/>
      <c r="GIY10" s="176"/>
      <c r="GIZ10" s="176"/>
      <c r="GJA10" s="176"/>
      <c r="GJB10" s="176"/>
      <c r="GJC10" s="176"/>
      <c r="GJD10" s="176"/>
      <c r="GJE10" s="176"/>
      <c r="GJF10" s="176"/>
      <c r="GJG10" s="176"/>
      <c r="GJH10" s="176"/>
      <c r="GJI10" s="176"/>
      <c r="GJJ10" s="176"/>
      <c r="GJK10" s="176"/>
      <c r="GJL10" s="176"/>
      <c r="GJM10" s="176"/>
      <c r="GJN10" s="176"/>
      <c r="GJO10" s="176"/>
      <c r="GJP10" s="176"/>
      <c r="GJQ10" s="176"/>
      <c r="GJR10" s="176"/>
      <c r="GJS10" s="176"/>
      <c r="GJT10" s="176"/>
      <c r="GJU10" s="176"/>
      <c r="GJV10" s="176"/>
      <c r="GJW10" s="176"/>
      <c r="GJX10" s="176"/>
      <c r="GJY10" s="176"/>
      <c r="GJZ10" s="176"/>
      <c r="GKA10" s="176"/>
      <c r="GKB10" s="176"/>
      <c r="GKC10" s="176"/>
      <c r="GKD10" s="176"/>
      <c r="GKE10" s="176"/>
      <c r="GKF10" s="176"/>
      <c r="GKG10" s="176"/>
      <c r="GKH10" s="176"/>
      <c r="GKI10" s="176"/>
      <c r="GKJ10" s="176"/>
      <c r="GKK10" s="176"/>
      <c r="GKL10" s="176"/>
      <c r="GKM10" s="176"/>
      <c r="GKN10" s="176"/>
      <c r="GKO10" s="176"/>
      <c r="GKP10" s="176"/>
      <c r="GKQ10" s="176"/>
      <c r="GKR10" s="176"/>
      <c r="GKS10" s="176"/>
      <c r="GKT10" s="176"/>
      <c r="GKU10" s="176"/>
      <c r="GKV10" s="176"/>
      <c r="GKW10" s="176"/>
      <c r="GKX10" s="176"/>
      <c r="GKY10" s="176"/>
      <c r="GKZ10" s="176"/>
      <c r="GLA10" s="176"/>
      <c r="GLB10" s="176"/>
      <c r="GLC10" s="176"/>
      <c r="GLD10" s="176"/>
      <c r="GLE10" s="176"/>
      <c r="GLF10" s="176"/>
      <c r="GLG10" s="176"/>
      <c r="GLH10" s="176"/>
      <c r="GLI10" s="176"/>
      <c r="GLJ10" s="176"/>
      <c r="GLK10" s="176"/>
      <c r="GLL10" s="176"/>
      <c r="GLM10" s="176"/>
      <c r="GLN10" s="176"/>
      <c r="GLO10" s="176"/>
      <c r="GLP10" s="176"/>
      <c r="GLQ10" s="176"/>
      <c r="GLR10" s="176"/>
      <c r="GLS10" s="176"/>
      <c r="GLT10" s="176"/>
      <c r="GLU10" s="176"/>
      <c r="GLV10" s="176"/>
      <c r="GLW10" s="176"/>
      <c r="GLX10" s="176"/>
      <c r="GLY10" s="176"/>
      <c r="GLZ10" s="176"/>
      <c r="GMA10" s="176"/>
      <c r="GMB10" s="176"/>
      <c r="GMC10" s="176"/>
      <c r="GMD10" s="176"/>
      <c r="GME10" s="176"/>
      <c r="GMF10" s="176"/>
      <c r="GMG10" s="176"/>
      <c r="GMH10" s="176"/>
      <c r="GMI10" s="176"/>
      <c r="GMJ10" s="176"/>
      <c r="GMK10" s="176"/>
      <c r="GML10" s="176"/>
      <c r="GMM10" s="176"/>
      <c r="GMN10" s="176"/>
      <c r="GMO10" s="176"/>
      <c r="GMP10" s="176"/>
      <c r="GMQ10" s="176"/>
      <c r="GMR10" s="176"/>
      <c r="GMS10" s="176"/>
      <c r="GMT10" s="176"/>
      <c r="GMU10" s="176"/>
      <c r="GMV10" s="176"/>
      <c r="GMW10" s="176"/>
      <c r="GMX10" s="176"/>
      <c r="GMY10" s="176"/>
      <c r="GMZ10" s="176"/>
      <c r="GNA10" s="176"/>
      <c r="GNB10" s="176"/>
      <c r="GNC10" s="176"/>
      <c r="GND10" s="176"/>
      <c r="GNE10" s="176"/>
      <c r="GNF10" s="176"/>
      <c r="GNG10" s="176"/>
      <c r="GNH10" s="176"/>
      <c r="GNI10" s="176"/>
      <c r="GNJ10" s="176"/>
      <c r="GNK10" s="176"/>
      <c r="GNL10" s="176"/>
      <c r="GNM10" s="176"/>
      <c r="GNN10" s="176"/>
      <c r="GNO10" s="176"/>
      <c r="GNP10" s="176"/>
      <c r="GNQ10" s="176"/>
      <c r="GNR10" s="176"/>
      <c r="GNS10" s="176"/>
      <c r="GNT10" s="176"/>
      <c r="GNU10" s="176"/>
      <c r="GNV10" s="176"/>
      <c r="GNW10" s="176"/>
      <c r="GNX10" s="176"/>
      <c r="GNY10" s="176"/>
      <c r="GNZ10" s="176"/>
      <c r="GOA10" s="176"/>
      <c r="GOB10" s="176"/>
      <c r="GOC10" s="176"/>
      <c r="GOD10" s="176"/>
      <c r="GOE10" s="176"/>
      <c r="GOF10" s="176"/>
      <c r="GOG10" s="176"/>
      <c r="GOH10" s="176"/>
      <c r="GOI10" s="176"/>
      <c r="GOJ10" s="176"/>
      <c r="GOK10" s="176"/>
      <c r="GOL10" s="176"/>
      <c r="GOM10" s="176"/>
      <c r="GON10" s="176"/>
      <c r="GOO10" s="176"/>
      <c r="GOP10" s="176"/>
      <c r="GOQ10" s="176"/>
      <c r="GOR10" s="176"/>
      <c r="GOS10" s="176"/>
      <c r="GOT10" s="176"/>
      <c r="GOU10" s="176"/>
      <c r="GOV10" s="176"/>
      <c r="GOW10" s="176"/>
      <c r="GOX10" s="176"/>
      <c r="GOY10" s="176"/>
      <c r="GOZ10" s="176"/>
      <c r="GPA10" s="176"/>
      <c r="GPB10" s="176"/>
      <c r="GPC10" s="176"/>
      <c r="GPD10" s="176"/>
      <c r="GPE10" s="176"/>
      <c r="GPF10" s="176"/>
      <c r="GPG10" s="176"/>
      <c r="GPH10" s="176"/>
      <c r="GPI10" s="176"/>
      <c r="GPJ10" s="176"/>
      <c r="GPK10" s="176"/>
      <c r="GPL10" s="176"/>
      <c r="GPM10" s="176"/>
      <c r="GPN10" s="176"/>
      <c r="GPO10" s="176"/>
      <c r="GPP10" s="176"/>
      <c r="GPQ10" s="176"/>
      <c r="GPR10" s="176"/>
      <c r="GPS10" s="176"/>
      <c r="GPT10" s="176"/>
      <c r="GPU10" s="176"/>
      <c r="GPV10" s="176"/>
      <c r="GPW10" s="176"/>
      <c r="GPX10" s="176"/>
      <c r="GPY10" s="176"/>
      <c r="GPZ10" s="176"/>
      <c r="GQA10" s="176"/>
      <c r="GQB10" s="176"/>
      <c r="GQC10" s="176"/>
      <c r="GQD10" s="176"/>
      <c r="GQE10" s="176"/>
      <c r="GQF10" s="176"/>
      <c r="GQG10" s="176"/>
      <c r="GQH10" s="176"/>
      <c r="GQI10" s="176"/>
      <c r="GQJ10" s="176"/>
      <c r="GQK10" s="176"/>
      <c r="GQL10" s="176"/>
      <c r="GQM10" s="176"/>
      <c r="GQN10" s="176"/>
      <c r="GQO10" s="176"/>
      <c r="GQP10" s="176"/>
      <c r="GQQ10" s="176"/>
      <c r="GQR10" s="176"/>
      <c r="GQS10" s="176"/>
      <c r="GQT10" s="176"/>
      <c r="GQU10" s="176"/>
      <c r="GQV10" s="176"/>
      <c r="GQW10" s="176"/>
      <c r="GQX10" s="176"/>
      <c r="GQY10" s="176"/>
      <c r="GQZ10" s="176"/>
      <c r="GRA10" s="176"/>
      <c r="GRB10" s="176"/>
      <c r="GRC10" s="176"/>
      <c r="GRD10" s="176"/>
      <c r="GRE10" s="176"/>
      <c r="GRF10" s="176"/>
      <c r="GRG10" s="176"/>
      <c r="GRH10" s="176"/>
      <c r="GRI10" s="176"/>
      <c r="GRJ10" s="176"/>
      <c r="GRK10" s="176"/>
      <c r="GRL10" s="176"/>
      <c r="GRM10" s="176"/>
      <c r="GRN10" s="176"/>
      <c r="GRO10" s="176"/>
      <c r="GRP10" s="176"/>
      <c r="GRQ10" s="176"/>
      <c r="GRR10" s="176"/>
      <c r="GRS10" s="176"/>
      <c r="GRT10" s="176"/>
      <c r="GRU10" s="176"/>
      <c r="GRV10" s="176"/>
      <c r="GRW10" s="176"/>
      <c r="GRX10" s="176"/>
      <c r="GRY10" s="176"/>
      <c r="GRZ10" s="176"/>
      <c r="GSA10" s="176"/>
      <c r="GSB10" s="176"/>
      <c r="GSC10" s="176"/>
      <c r="GSD10" s="176"/>
      <c r="GSE10" s="176"/>
      <c r="GSF10" s="176"/>
      <c r="GSG10" s="176"/>
      <c r="GSH10" s="176"/>
      <c r="GSI10" s="176"/>
      <c r="GSJ10" s="176"/>
      <c r="GSK10" s="176"/>
      <c r="GSL10" s="176"/>
      <c r="GSM10" s="176"/>
      <c r="GSN10" s="176"/>
      <c r="GSO10" s="176"/>
      <c r="GSP10" s="176"/>
      <c r="GSQ10" s="176"/>
      <c r="GSR10" s="176"/>
      <c r="GSS10" s="176"/>
      <c r="GST10" s="176"/>
      <c r="GSU10" s="176"/>
      <c r="GSV10" s="176"/>
      <c r="GSW10" s="176"/>
      <c r="GSX10" s="176"/>
      <c r="GSY10" s="176"/>
      <c r="GSZ10" s="176"/>
      <c r="GTA10" s="176"/>
      <c r="GTB10" s="176"/>
      <c r="GTC10" s="176"/>
      <c r="GTD10" s="176"/>
      <c r="GTE10" s="176"/>
      <c r="GTF10" s="176"/>
      <c r="GTG10" s="176"/>
      <c r="GTH10" s="176"/>
      <c r="GTI10" s="176"/>
      <c r="GTJ10" s="176"/>
      <c r="GTK10" s="176"/>
      <c r="GTL10" s="176"/>
      <c r="GTM10" s="176"/>
      <c r="GTN10" s="176"/>
      <c r="GTO10" s="176"/>
      <c r="GTP10" s="176"/>
      <c r="GTQ10" s="176"/>
      <c r="GTR10" s="176"/>
      <c r="GTS10" s="176"/>
      <c r="GTT10" s="176"/>
      <c r="GTU10" s="176"/>
      <c r="GTV10" s="176"/>
      <c r="GTW10" s="176"/>
      <c r="GTX10" s="176"/>
      <c r="GTY10" s="176"/>
      <c r="GTZ10" s="176"/>
      <c r="GUA10" s="176"/>
      <c r="GUB10" s="176"/>
      <c r="GUC10" s="176"/>
      <c r="GUD10" s="176"/>
      <c r="GUE10" s="176"/>
      <c r="GUF10" s="176"/>
      <c r="GUG10" s="176"/>
      <c r="GUH10" s="176"/>
      <c r="GUI10" s="176"/>
      <c r="GUJ10" s="176"/>
      <c r="GUK10" s="176"/>
      <c r="GUL10" s="176"/>
      <c r="GUM10" s="176"/>
      <c r="GUN10" s="176"/>
      <c r="GUO10" s="176"/>
      <c r="GUP10" s="176"/>
      <c r="GUQ10" s="176"/>
      <c r="GUR10" s="176"/>
      <c r="GUS10" s="176"/>
      <c r="GUT10" s="176"/>
      <c r="GUU10" s="176"/>
      <c r="GUV10" s="176"/>
      <c r="GUW10" s="176"/>
      <c r="GUX10" s="176"/>
      <c r="GUY10" s="176"/>
      <c r="GUZ10" s="176"/>
      <c r="GVA10" s="176"/>
      <c r="GVB10" s="176"/>
      <c r="GVC10" s="176"/>
      <c r="GVD10" s="176"/>
      <c r="GVE10" s="176"/>
      <c r="GVF10" s="176"/>
      <c r="GVG10" s="176"/>
      <c r="GVH10" s="176"/>
      <c r="GVI10" s="176"/>
      <c r="GVJ10" s="176"/>
      <c r="GVK10" s="176"/>
      <c r="GVL10" s="176"/>
      <c r="GVM10" s="176"/>
      <c r="GVN10" s="176"/>
      <c r="GVO10" s="176"/>
      <c r="GVP10" s="176"/>
      <c r="GVQ10" s="176"/>
      <c r="GVR10" s="176"/>
      <c r="GVS10" s="176"/>
      <c r="GVT10" s="176"/>
      <c r="GVU10" s="176"/>
      <c r="GVV10" s="176"/>
      <c r="GVW10" s="176"/>
      <c r="GVX10" s="176"/>
      <c r="GVY10" s="176"/>
      <c r="GVZ10" s="176"/>
      <c r="GWA10" s="176"/>
      <c r="GWB10" s="176"/>
      <c r="GWC10" s="176"/>
      <c r="GWD10" s="176"/>
      <c r="GWE10" s="176"/>
      <c r="GWF10" s="176"/>
      <c r="GWG10" s="176"/>
      <c r="GWH10" s="176"/>
      <c r="GWI10" s="176"/>
      <c r="GWJ10" s="176"/>
      <c r="GWK10" s="176"/>
      <c r="GWL10" s="176"/>
      <c r="GWM10" s="176"/>
      <c r="GWN10" s="176"/>
      <c r="GWO10" s="176"/>
      <c r="GWP10" s="176"/>
      <c r="GWQ10" s="176"/>
      <c r="GWR10" s="176"/>
      <c r="GWS10" s="176"/>
      <c r="GWT10" s="176"/>
      <c r="GWU10" s="176"/>
      <c r="GWV10" s="176"/>
      <c r="GWW10" s="176"/>
      <c r="GWX10" s="176"/>
      <c r="GWY10" s="176"/>
      <c r="GWZ10" s="176"/>
      <c r="GXA10" s="176"/>
      <c r="GXB10" s="176"/>
      <c r="GXC10" s="176"/>
      <c r="GXD10" s="176"/>
      <c r="GXE10" s="176"/>
      <c r="GXF10" s="176"/>
      <c r="GXG10" s="176"/>
      <c r="GXH10" s="176"/>
      <c r="GXI10" s="176"/>
      <c r="GXJ10" s="176"/>
      <c r="GXK10" s="176"/>
      <c r="GXL10" s="176"/>
      <c r="GXM10" s="176"/>
      <c r="GXN10" s="176"/>
      <c r="GXO10" s="176"/>
      <c r="GXP10" s="176"/>
      <c r="GXQ10" s="176"/>
      <c r="GXR10" s="176"/>
      <c r="GXS10" s="176"/>
      <c r="GXT10" s="176"/>
      <c r="GXU10" s="176"/>
      <c r="GXV10" s="176"/>
      <c r="GXW10" s="176"/>
      <c r="GXX10" s="176"/>
      <c r="GXY10" s="176"/>
      <c r="GXZ10" s="176"/>
      <c r="GYA10" s="176"/>
      <c r="GYB10" s="176"/>
      <c r="GYC10" s="176"/>
      <c r="GYD10" s="176"/>
      <c r="GYE10" s="176"/>
      <c r="GYF10" s="176"/>
      <c r="GYG10" s="176"/>
      <c r="GYH10" s="176"/>
      <c r="GYI10" s="176"/>
      <c r="GYJ10" s="176"/>
      <c r="GYK10" s="176"/>
      <c r="GYL10" s="176"/>
      <c r="GYM10" s="176"/>
      <c r="GYN10" s="176"/>
      <c r="GYO10" s="176"/>
      <c r="GYP10" s="176"/>
      <c r="GYQ10" s="176"/>
      <c r="GYR10" s="176"/>
      <c r="GYS10" s="176"/>
      <c r="GYT10" s="176"/>
      <c r="GYU10" s="176"/>
      <c r="GYV10" s="176"/>
      <c r="GYW10" s="176"/>
      <c r="GYX10" s="176"/>
      <c r="GYY10" s="176"/>
      <c r="GYZ10" s="176"/>
      <c r="GZA10" s="176"/>
      <c r="GZB10" s="176"/>
      <c r="GZC10" s="176"/>
      <c r="GZD10" s="176"/>
      <c r="GZE10" s="176"/>
      <c r="GZF10" s="176"/>
      <c r="GZG10" s="176"/>
      <c r="GZH10" s="176"/>
      <c r="GZI10" s="176"/>
      <c r="GZJ10" s="176"/>
      <c r="GZK10" s="176"/>
      <c r="GZL10" s="176"/>
      <c r="GZM10" s="176"/>
      <c r="GZN10" s="176"/>
      <c r="GZO10" s="176"/>
      <c r="GZP10" s="176"/>
      <c r="GZQ10" s="176"/>
      <c r="GZR10" s="176"/>
      <c r="GZS10" s="176"/>
      <c r="GZT10" s="176"/>
      <c r="GZU10" s="176"/>
      <c r="GZV10" s="176"/>
      <c r="GZW10" s="176"/>
      <c r="GZX10" s="176"/>
      <c r="GZY10" s="176"/>
      <c r="GZZ10" s="176"/>
      <c r="HAA10" s="176"/>
      <c r="HAB10" s="176"/>
      <c r="HAC10" s="176"/>
      <c r="HAD10" s="176"/>
      <c r="HAE10" s="176"/>
      <c r="HAF10" s="176"/>
      <c r="HAG10" s="176"/>
      <c r="HAH10" s="176"/>
      <c r="HAI10" s="176"/>
      <c r="HAJ10" s="176"/>
      <c r="HAK10" s="176"/>
      <c r="HAL10" s="176"/>
      <c r="HAM10" s="176"/>
      <c r="HAN10" s="176"/>
      <c r="HAO10" s="176"/>
      <c r="HAP10" s="176"/>
      <c r="HAQ10" s="176"/>
      <c r="HAR10" s="176"/>
      <c r="HAS10" s="176"/>
      <c r="HAT10" s="176"/>
      <c r="HAU10" s="176"/>
      <c r="HAV10" s="176"/>
      <c r="HAW10" s="176"/>
      <c r="HAX10" s="176"/>
      <c r="HAY10" s="176"/>
      <c r="HAZ10" s="176"/>
      <c r="HBA10" s="176"/>
      <c r="HBB10" s="176"/>
      <c r="HBC10" s="176"/>
      <c r="HBD10" s="176"/>
      <c r="HBE10" s="176"/>
      <c r="HBF10" s="176"/>
      <c r="HBG10" s="176"/>
      <c r="HBH10" s="176"/>
      <c r="HBI10" s="176"/>
      <c r="HBJ10" s="176"/>
      <c r="HBK10" s="176"/>
      <c r="HBL10" s="176"/>
      <c r="HBM10" s="176"/>
      <c r="HBN10" s="176"/>
      <c r="HBO10" s="176"/>
      <c r="HBP10" s="176"/>
      <c r="HBQ10" s="176"/>
      <c r="HBR10" s="176"/>
      <c r="HBS10" s="176"/>
      <c r="HBT10" s="176"/>
      <c r="HBU10" s="176"/>
      <c r="HBV10" s="176"/>
      <c r="HBW10" s="176"/>
      <c r="HBX10" s="176"/>
      <c r="HBY10" s="176"/>
      <c r="HBZ10" s="176"/>
      <c r="HCA10" s="176"/>
      <c r="HCB10" s="176"/>
      <c r="HCC10" s="176"/>
      <c r="HCD10" s="176"/>
      <c r="HCE10" s="176"/>
      <c r="HCF10" s="176"/>
      <c r="HCG10" s="176"/>
      <c r="HCH10" s="176"/>
      <c r="HCI10" s="176"/>
      <c r="HCJ10" s="176"/>
      <c r="HCK10" s="176"/>
      <c r="HCL10" s="176"/>
      <c r="HCM10" s="176"/>
      <c r="HCN10" s="176"/>
      <c r="HCO10" s="176"/>
      <c r="HCP10" s="176"/>
      <c r="HCQ10" s="176"/>
      <c r="HCR10" s="176"/>
      <c r="HCS10" s="176"/>
      <c r="HCT10" s="176"/>
      <c r="HCU10" s="176"/>
      <c r="HCV10" s="176"/>
      <c r="HCW10" s="176"/>
      <c r="HCX10" s="176"/>
      <c r="HCY10" s="176"/>
      <c r="HCZ10" s="176"/>
      <c r="HDA10" s="176"/>
      <c r="HDB10" s="176"/>
      <c r="HDC10" s="176"/>
      <c r="HDD10" s="176"/>
      <c r="HDE10" s="176"/>
      <c r="HDF10" s="176"/>
      <c r="HDG10" s="176"/>
      <c r="HDH10" s="176"/>
      <c r="HDI10" s="176"/>
      <c r="HDJ10" s="176"/>
      <c r="HDK10" s="176"/>
      <c r="HDL10" s="176"/>
      <c r="HDM10" s="176"/>
      <c r="HDN10" s="176"/>
      <c r="HDO10" s="176"/>
      <c r="HDP10" s="176"/>
      <c r="HDQ10" s="176"/>
      <c r="HDR10" s="176"/>
      <c r="HDS10" s="176"/>
      <c r="HDT10" s="176"/>
      <c r="HDU10" s="176"/>
      <c r="HDV10" s="176"/>
      <c r="HDW10" s="176"/>
      <c r="HDX10" s="176"/>
      <c r="HDY10" s="176"/>
      <c r="HDZ10" s="176"/>
      <c r="HEA10" s="176"/>
      <c r="HEB10" s="176"/>
      <c r="HEC10" s="176"/>
      <c r="HED10" s="176"/>
      <c r="HEE10" s="176"/>
      <c r="HEF10" s="176"/>
      <c r="HEG10" s="176"/>
      <c r="HEH10" s="176"/>
      <c r="HEI10" s="176"/>
      <c r="HEJ10" s="176"/>
      <c r="HEK10" s="176"/>
      <c r="HEL10" s="176"/>
      <c r="HEM10" s="176"/>
      <c r="HEN10" s="176"/>
      <c r="HEO10" s="176"/>
      <c r="HEP10" s="176"/>
      <c r="HEQ10" s="176"/>
      <c r="HER10" s="176"/>
      <c r="HES10" s="176"/>
      <c r="HET10" s="176"/>
      <c r="HEU10" s="176"/>
      <c r="HEV10" s="176"/>
      <c r="HEW10" s="176"/>
      <c r="HEX10" s="176"/>
      <c r="HEY10" s="176"/>
      <c r="HEZ10" s="176"/>
      <c r="HFA10" s="176"/>
      <c r="HFB10" s="176"/>
      <c r="HFC10" s="176"/>
      <c r="HFD10" s="176"/>
      <c r="HFE10" s="176"/>
      <c r="HFF10" s="176"/>
      <c r="HFG10" s="176"/>
      <c r="HFH10" s="176"/>
      <c r="HFI10" s="176"/>
      <c r="HFJ10" s="176"/>
      <c r="HFK10" s="176"/>
      <c r="HFL10" s="176"/>
      <c r="HFM10" s="176"/>
      <c r="HFN10" s="176"/>
      <c r="HFO10" s="176"/>
      <c r="HFP10" s="176"/>
      <c r="HFQ10" s="176"/>
      <c r="HFR10" s="176"/>
      <c r="HFS10" s="176"/>
      <c r="HFT10" s="176"/>
      <c r="HFU10" s="176"/>
      <c r="HFV10" s="176"/>
      <c r="HFW10" s="176"/>
      <c r="HFX10" s="176"/>
      <c r="HFY10" s="176"/>
      <c r="HFZ10" s="176"/>
      <c r="HGA10" s="176"/>
      <c r="HGB10" s="176"/>
      <c r="HGC10" s="176"/>
      <c r="HGD10" s="176"/>
      <c r="HGE10" s="176"/>
      <c r="HGF10" s="176"/>
      <c r="HGG10" s="176"/>
      <c r="HGH10" s="176"/>
      <c r="HGI10" s="176"/>
      <c r="HGJ10" s="176"/>
      <c r="HGK10" s="176"/>
      <c r="HGL10" s="176"/>
      <c r="HGM10" s="176"/>
      <c r="HGN10" s="176"/>
      <c r="HGO10" s="176"/>
      <c r="HGP10" s="176"/>
      <c r="HGQ10" s="176"/>
      <c r="HGR10" s="176"/>
      <c r="HGS10" s="176"/>
      <c r="HGT10" s="176"/>
      <c r="HGU10" s="176"/>
      <c r="HGV10" s="176"/>
      <c r="HGW10" s="176"/>
      <c r="HGX10" s="176"/>
      <c r="HGY10" s="176"/>
      <c r="HGZ10" s="176"/>
      <c r="HHA10" s="176"/>
      <c r="HHB10" s="176"/>
      <c r="HHC10" s="176"/>
      <c r="HHD10" s="176"/>
      <c r="HHE10" s="176"/>
      <c r="HHF10" s="176"/>
      <c r="HHG10" s="176"/>
      <c r="HHH10" s="176"/>
      <c r="HHI10" s="176"/>
      <c r="HHJ10" s="176"/>
      <c r="HHK10" s="176"/>
      <c r="HHL10" s="176"/>
      <c r="HHM10" s="176"/>
      <c r="HHN10" s="176"/>
      <c r="HHO10" s="176"/>
      <c r="HHP10" s="176"/>
      <c r="HHQ10" s="176"/>
      <c r="HHR10" s="176"/>
      <c r="HHS10" s="176"/>
      <c r="HHT10" s="176"/>
      <c r="HHU10" s="176"/>
      <c r="HHV10" s="176"/>
      <c r="HHW10" s="176"/>
      <c r="HHX10" s="176"/>
      <c r="HHY10" s="176"/>
      <c r="HHZ10" s="176"/>
      <c r="HIA10" s="176"/>
      <c r="HIB10" s="176"/>
      <c r="HIC10" s="176"/>
      <c r="HID10" s="176"/>
      <c r="HIE10" s="176"/>
      <c r="HIF10" s="176"/>
      <c r="HIG10" s="176"/>
      <c r="HIH10" s="176"/>
      <c r="HII10" s="176"/>
      <c r="HIJ10" s="176"/>
      <c r="HIK10" s="176"/>
      <c r="HIL10" s="176"/>
      <c r="HIM10" s="176"/>
      <c r="HIN10" s="176"/>
      <c r="HIO10" s="176"/>
      <c r="HIP10" s="176"/>
      <c r="HIQ10" s="176"/>
      <c r="HIR10" s="176"/>
      <c r="HIS10" s="176"/>
      <c r="HIT10" s="176"/>
      <c r="HIU10" s="176"/>
      <c r="HIV10" s="176"/>
      <c r="HIW10" s="176"/>
      <c r="HIX10" s="176"/>
      <c r="HIY10" s="176"/>
      <c r="HIZ10" s="176"/>
      <c r="HJA10" s="176"/>
      <c r="HJB10" s="176"/>
      <c r="HJC10" s="176"/>
      <c r="HJD10" s="176"/>
      <c r="HJE10" s="176"/>
      <c r="HJF10" s="176"/>
      <c r="HJG10" s="176"/>
      <c r="HJH10" s="176"/>
      <c r="HJI10" s="176"/>
      <c r="HJJ10" s="176"/>
      <c r="HJK10" s="176"/>
      <c r="HJL10" s="176"/>
      <c r="HJM10" s="176"/>
      <c r="HJN10" s="176"/>
      <c r="HJO10" s="176"/>
      <c r="HJP10" s="176"/>
      <c r="HJQ10" s="176"/>
      <c r="HJR10" s="176"/>
      <c r="HJS10" s="176"/>
      <c r="HJT10" s="176"/>
      <c r="HJU10" s="176"/>
      <c r="HJV10" s="176"/>
      <c r="HJW10" s="176"/>
      <c r="HJX10" s="176"/>
      <c r="HJY10" s="176"/>
      <c r="HJZ10" s="176"/>
      <c r="HKA10" s="176"/>
      <c r="HKB10" s="176"/>
      <c r="HKC10" s="176"/>
      <c r="HKD10" s="176"/>
      <c r="HKE10" s="176"/>
      <c r="HKF10" s="176"/>
      <c r="HKG10" s="176"/>
      <c r="HKH10" s="176"/>
      <c r="HKI10" s="176"/>
      <c r="HKJ10" s="176"/>
      <c r="HKK10" s="176"/>
      <c r="HKL10" s="176"/>
      <c r="HKM10" s="176"/>
      <c r="HKN10" s="176"/>
      <c r="HKO10" s="176"/>
      <c r="HKP10" s="176"/>
      <c r="HKQ10" s="176"/>
      <c r="HKR10" s="176"/>
      <c r="HKS10" s="176"/>
      <c r="HKT10" s="176"/>
      <c r="HKU10" s="176"/>
      <c r="HKV10" s="176"/>
      <c r="HKW10" s="176"/>
      <c r="HKX10" s="176"/>
      <c r="HKY10" s="176"/>
      <c r="HKZ10" s="176"/>
      <c r="HLA10" s="176"/>
      <c r="HLB10" s="176"/>
      <c r="HLC10" s="176"/>
      <c r="HLD10" s="176"/>
      <c r="HLE10" s="176"/>
      <c r="HLF10" s="176"/>
      <c r="HLG10" s="176"/>
      <c r="HLH10" s="176"/>
      <c r="HLI10" s="176"/>
      <c r="HLJ10" s="176"/>
      <c r="HLK10" s="176"/>
      <c r="HLL10" s="176"/>
      <c r="HLM10" s="176"/>
      <c r="HLN10" s="176"/>
      <c r="HLO10" s="176"/>
      <c r="HLP10" s="176"/>
      <c r="HLQ10" s="176"/>
      <c r="HLR10" s="176"/>
      <c r="HLS10" s="176"/>
      <c r="HLT10" s="176"/>
      <c r="HLU10" s="176"/>
      <c r="HLV10" s="176"/>
      <c r="HLW10" s="176"/>
      <c r="HLX10" s="176"/>
      <c r="HLY10" s="176"/>
      <c r="HLZ10" s="176"/>
      <c r="HMA10" s="176"/>
      <c r="HMB10" s="176"/>
      <c r="HMC10" s="176"/>
      <c r="HMD10" s="176"/>
      <c r="HME10" s="176"/>
      <c r="HMF10" s="176"/>
      <c r="HMG10" s="176"/>
      <c r="HMH10" s="176"/>
      <c r="HMI10" s="176"/>
      <c r="HMJ10" s="176"/>
      <c r="HMK10" s="176"/>
      <c r="HML10" s="176"/>
      <c r="HMM10" s="176"/>
      <c r="HMN10" s="176"/>
      <c r="HMO10" s="176"/>
      <c r="HMP10" s="176"/>
      <c r="HMQ10" s="176"/>
      <c r="HMR10" s="176"/>
      <c r="HMS10" s="176"/>
      <c r="HMT10" s="176"/>
      <c r="HMU10" s="176"/>
      <c r="HMV10" s="176"/>
      <c r="HMW10" s="176"/>
      <c r="HMX10" s="176"/>
      <c r="HMY10" s="176"/>
      <c r="HMZ10" s="176"/>
      <c r="HNA10" s="176"/>
      <c r="HNB10" s="176"/>
      <c r="HNC10" s="176"/>
      <c r="HND10" s="176"/>
      <c r="HNE10" s="176"/>
      <c r="HNF10" s="176"/>
      <c r="HNG10" s="176"/>
      <c r="HNH10" s="176"/>
      <c r="HNI10" s="176"/>
      <c r="HNJ10" s="176"/>
      <c r="HNK10" s="176"/>
      <c r="HNL10" s="176"/>
      <c r="HNM10" s="176"/>
      <c r="HNN10" s="176"/>
      <c r="HNO10" s="176"/>
      <c r="HNP10" s="176"/>
      <c r="HNQ10" s="176"/>
      <c r="HNR10" s="176"/>
      <c r="HNS10" s="176"/>
      <c r="HNT10" s="176"/>
      <c r="HNU10" s="176"/>
      <c r="HNV10" s="176"/>
      <c r="HNW10" s="176"/>
      <c r="HNX10" s="176"/>
      <c r="HNY10" s="176"/>
      <c r="HNZ10" s="176"/>
      <c r="HOA10" s="176"/>
      <c r="HOB10" s="176"/>
      <c r="HOC10" s="176"/>
      <c r="HOD10" s="176"/>
      <c r="HOE10" s="176"/>
      <c r="HOF10" s="176"/>
      <c r="HOG10" s="176"/>
      <c r="HOH10" s="176"/>
      <c r="HOI10" s="176"/>
      <c r="HOJ10" s="176"/>
      <c r="HOK10" s="176"/>
      <c r="HOL10" s="176"/>
      <c r="HOM10" s="176"/>
      <c r="HON10" s="176"/>
      <c r="HOO10" s="176"/>
      <c r="HOP10" s="176"/>
      <c r="HOQ10" s="176"/>
      <c r="HOR10" s="176"/>
      <c r="HOS10" s="176"/>
      <c r="HOT10" s="176"/>
      <c r="HOU10" s="176"/>
      <c r="HOV10" s="176"/>
      <c r="HOW10" s="176"/>
      <c r="HOX10" s="176"/>
      <c r="HOY10" s="176"/>
      <c r="HOZ10" s="176"/>
      <c r="HPA10" s="176"/>
      <c r="HPB10" s="176"/>
      <c r="HPC10" s="176"/>
      <c r="HPD10" s="176"/>
      <c r="HPE10" s="176"/>
      <c r="HPF10" s="176"/>
      <c r="HPG10" s="176"/>
      <c r="HPH10" s="176"/>
      <c r="HPI10" s="176"/>
      <c r="HPJ10" s="176"/>
      <c r="HPK10" s="176"/>
      <c r="HPL10" s="176"/>
      <c r="HPM10" s="176"/>
      <c r="HPN10" s="176"/>
      <c r="HPO10" s="176"/>
      <c r="HPP10" s="176"/>
      <c r="HPQ10" s="176"/>
      <c r="HPR10" s="176"/>
      <c r="HPS10" s="176"/>
      <c r="HPT10" s="176"/>
      <c r="HPU10" s="176"/>
      <c r="HPV10" s="176"/>
      <c r="HPW10" s="176"/>
      <c r="HPX10" s="176"/>
      <c r="HPY10" s="176"/>
      <c r="HPZ10" s="176"/>
      <c r="HQA10" s="176"/>
      <c r="HQB10" s="176"/>
      <c r="HQC10" s="176"/>
      <c r="HQD10" s="176"/>
      <c r="HQE10" s="176"/>
      <c r="HQF10" s="176"/>
      <c r="HQG10" s="176"/>
      <c r="HQH10" s="176"/>
      <c r="HQI10" s="176"/>
      <c r="HQJ10" s="176"/>
      <c r="HQK10" s="176"/>
      <c r="HQL10" s="176"/>
      <c r="HQM10" s="176"/>
      <c r="HQN10" s="176"/>
      <c r="HQO10" s="176"/>
      <c r="HQP10" s="176"/>
      <c r="HQQ10" s="176"/>
      <c r="HQR10" s="176"/>
      <c r="HQS10" s="176"/>
      <c r="HQT10" s="176"/>
      <c r="HQU10" s="176"/>
      <c r="HQV10" s="176"/>
      <c r="HQW10" s="176"/>
      <c r="HQX10" s="176"/>
      <c r="HQY10" s="176"/>
      <c r="HQZ10" s="176"/>
      <c r="HRA10" s="176"/>
      <c r="HRB10" s="176"/>
      <c r="HRC10" s="176"/>
      <c r="HRD10" s="176"/>
      <c r="HRE10" s="176"/>
      <c r="HRF10" s="176"/>
      <c r="HRG10" s="176"/>
      <c r="HRH10" s="176"/>
      <c r="HRI10" s="176"/>
      <c r="HRJ10" s="176"/>
      <c r="HRK10" s="176"/>
      <c r="HRL10" s="176"/>
      <c r="HRM10" s="176"/>
      <c r="HRN10" s="176"/>
      <c r="HRO10" s="176"/>
      <c r="HRP10" s="176"/>
      <c r="HRQ10" s="176"/>
      <c r="HRR10" s="176"/>
      <c r="HRS10" s="176"/>
      <c r="HRT10" s="176"/>
      <c r="HRU10" s="176"/>
      <c r="HRV10" s="176"/>
      <c r="HRW10" s="176"/>
      <c r="HRX10" s="176"/>
      <c r="HRY10" s="176"/>
      <c r="HRZ10" s="176"/>
      <c r="HSA10" s="176"/>
      <c r="HSB10" s="176"/>
      <c r="HSC10" s="176"/>
      <c r="HSD10" s="176"/>
      <c r="HSE10" s="176"/>
      <c r="HSF10" s="176"/>
      <c r="HSG10" s="176"/>
      <c r="HSH10" s="176"/>
      <c r="HSI10" s="176"/>
      <c r="HSJ10" s="176"/>
      <c r="HSK10" s="176"/>
      <c r="HSL10" s="176"/>
      <c r="HSM10" s="176"/>
      <c r="HSN10" s="176"/>
      <c r="HSO10" s="176"/>
      <c r="HSP10" s="176"/>
      <c r="HSQ10" s="176"/>
      <c r="HSR10" s="176"/>
      <c r="HSS10" s="176"/>
      <c r="HST10" s="176"/>
      <c r="HSU10" s="176"/>
      <c r="HSV10" s="176"/>
      <c r="HSW10" s="176"/>
      <c r="HSX10" s="176"/>
      <c r="HSY10" s="176"/>
      <c r="HSZ10" s="176"/>
      <c r="HTA10" s="176"/>
      <c r="HTB10" s="176"/>
      <c r="HTC10" s="176"/>
      <c r="HTD10" s="176"/>
      <c r="HTE10" s="176"/>
      <c r="HTF10" s="176"/>
      <c r="HTG10" s="176"/>
      <c r="HTH10" s="176"/>
      <c r="HTI10" s="176"/>
      <c r="HTJ10" s="176"/>
      <c r="HTK10" s="176"/>
      <c r="HTL10" s="176"/>
      <c r="HTM10" s="176"/>
      <c r="HTN10" s="176"/>
      <c r="HTO10" s="176"/>
      <c r="HTP10" s="176"/>
      <c r="HTQ10" s="176"/>
      <c r="HTR10" s="176"/>
      <c r="HTS10" s="176"/>
      <c r="HTT10" s="176"/>
      <c r="HTU10" s="176"/>
      <c r="HTV10" s="176"/>
      <c r="HTW10" s="176"/>
      <c r="HTX10" s="176"/>
      <c r="HTY10" s="176"/>
      <c r="HTZ10" s="176"/>
      <c r="HUA10" s="176"/>
      <c r="HUB10" s="176"/>
      <c r="HUC10" s="176"/>
      <c r="HUD10" s="176"/>
      <c r="HUE10" s="176"/>
      <c r="HUF10" s="176"/>
      <c r="HUG10" s="176"/>
      <c r="HUH10" s="176"/>
      <c r="HUI10" s="176"/>
      <c r="HUJ10" s="176"/>
      <c r="HUK10" s="176"/>
      <c r="HUL10" s="176"/>
      <c r="HUM10" s="176"/>
      <c r="HUN10" s="176"/>
      <c r="HUO10" s="176"/>
      <c r="HUP10" s="176"/>
      <c r="HUQ10" s="176"/>
      <c r="HUR10" s="176"/>
      <c r="HUS10" s="176"/>
      <c r="HUT10" s="176"/>
      <c r="HUU10" s="176"/>
      <c r="HUV10" s="176"/>
      <c r="HUW10" s="176"/>
      <c r="HUX10" s="176"/>
      <c r="HUY10" s="176"/>
      <c r="HUZ10" s="176"/>
      <c r="HVA10" s="176"/>
      <c r="HVB10" s="176"/>
      <c r="HVC10" s="176"/>
      <c r="HVD10" s="176"/>
      <c r="HVE10" s="176"/>
      <c r="HVF10" s="176"/>
      <c r="HVG10" s="176"/>
      <c r="HVH10" s="176"/>
      <c r="HVI10" s="176"/>
      <c r="HVJ10" s="176"/>
      <c r="HVK10" s="176"/>
      <c r="HVL10" s="176"/>
      <c r="HVM10" s="176"/>
      <c r="HVN10" s="176"/>
      <c r="HVO10" s="176"/>
      <c r="HVP10" s="176"/>
      <c r="HVQ10" s="176"/>
      <c r="HVR10" s="176"/>
      <c r="HVS10" s="176"/>
      <c r="HVT10" s="176"/>
      <c r="HVU10" s="176"/>
      <c r="HVV10" s="176"/>
      <c r="HVW10" s="176"/>
      <c r="HVX10" s="176"/>
      <c r="HVY10" s="176"/>
      <c r="HVZ10" s="176"/>
      <c r="HWA10" s="176"/>
      <c r="HWB10" s="176"/>
      <c r="HWC10" s="176"/>
      <c r="HWD10" s="176"/>
      <c r="HWE10" s="176"/>
      <c r="HWF10" s="176"/>
      <c r="HWG10" s="176"/>
      <c r="HWH10" s="176"/>
      <c r="HWI10" s="176"/>
      <c r="HWJ10" s="176"/>
      <c r="HWK10" s="176"/>
      <c r="HWL10" s="176"/>
      <c r="HWM10" s="176"/>
      <c r="HWN10" s="176"/>
      <c r="HWO10" s="176"/>
      <c r="HWP10" s="176"/>
      <c r="HWQ10" s="176"/>
      <c r="HWR10" s="176"/>
      <c r="HWS10" s="176"/>
      <c r="HWT10" s="176"/>
      <c r="HWU10" s="176"/>
      <c r="HWV10" s="176"/>
      <c r="HWW10" s="176"/>
      <c r="HWX10" s="176"/>
      <c r="HWY10" s="176"/>
      <c r="HWZ10" s="176"/>
      <c r="HXA10" s="176"/>
      <c r="HXB10" s="176"/>
      <c r="HXC10" s="176"/>
      <c r="HXD10" s="176"/>
      <c r="HXE10" s="176"/>
      <c r="HXF10" s="176"/>
      <c r="HXG10" s="176"/>
      <c r="HXH10" s="176"/>
      <c r="HXI10" s="176"/>
      <c r="HXJ10" s="176"/>
      <c r="HXK10" s="176"/>
      <c r="HXL10" s="176"/>
      <c r="HXM10" s="176"/>
      <c r="HXN10" s="176"/>
      <c r="HXO10" s="176"/>
      <c r="HXP10" s="176"/>
      <c r="HXQ10" s="176"/>
      <c r="HXR10" s="176"/>
      <c r="HXS10" s="176"/>
      <c r="HXT10" s="176"/>
      <c r="HXU10" s="176"/>
      <c r="HXV10" s="176"/>
      <c r="HXW10" s="176"/>
      <c r="HXX10" s="176"/>
      <c r="HXY10" s="176"/>
      <c r="HXZ10" s="176"/>
      <c r="HYA10" s="176"/>
      <c r="HYB10" s="176"/>
      <c r="HYC10" s="176"/>
      <c r="HYD10" s="176"/>
      <c r="HYE10" s="176"/>
      <c r="HYF10" s="176"/>
      <c r="HYG10" s="176"/>
      <c r="HYH10" s="176"/>
      <c r="HYI10" s="176"/>
      <c r="HYJ10" s="176"/>
      <c r="HYK10" s="176"/>
      <c r="HYL10" s="176"/>
      <c r="HYM10" s="176"/>
      <c r="HYN10" s="176"/>
      <c r="HYO10" s="176"/>
      <c r="HYP10" s="176"/>
      <c r="HYQ10" s="176"/>
      <c r="HYR10" s="176"/>
      <c r="HYS10" s="176"/>
      <c r="HYT10" s="176"/>
      <c r="HYU10" s="176"/>
      <c r="HYV10" s="176"/>
      <c r="HYW10" s="176"/>
      <c r="HYX10" s="176"/>
      <c r="HYY10" s="176"/>
      <c r="HYZ10" s="176"/>
      <c r="HZA10" s="176"/>
      <c r="HZB10" s="176"/>
      <c r="HZC10" s="176"/>
      <c r="HZD10" s="176"/>
      <c r="HZE10" s="176"/>
      <c r="HZF10" s="176"/>
      <c r="HZG10" s="176"/>
      <c r="HZH10" s="176"/>
      <c r="HZI10" s="176"/>
      <c r="HZJ10" s="176"/>
      <c r="HZK10" s="176"/>
      <c r="HZL10" s="176"/>
      <c r="HZM10" s="176"/>
      <c r="HZN10" s="176"/>
      <c r="HZO10" s="176"/>
      <c r="HZP10" s="176"/>
      <c r="HZQ10" s="176"/>
      <c r="HZR10" s="176"/>
      <c r="HZS10" s="176"/>
      <c r="HZT10" s="176"/>
      <c r="HZU10" s="176"/>
      <c r="HZV10" s="176"/>
      <c r="HZW10" s="176"/>
      <c r="HZX10" s="176"/>
      <c r="HZY10" s="176"/>
      <c r="HZZ10" s="176"/>
      <c r="IAA10" s="176"/>
      <c r="IAB10" s="176"/>
      <c r="IAC10" s="176"/>
      <c r="IAD10" s="176"/>
      <c r="IAE10" s="176"/>
      <c r="IAF10" s="176"/>
      <c r="IAG10" s="176"/>
      <c r="IAH10" s="176"/>
      <c r="IAI10" s="176"/>
      <c r="IAJ10" s="176"/>
      <c r="IAK10" s="176"/>
      <c r="IAL10" s="176"/>
      <c r="IAM10" s="176"/>
      <c r="IAN10" s="176"/>
      <c r="IAO10" s="176"/>
      <c r="IAP10" s="176"/>
      <c r="IAQ10" s="176"/>
      <c r="IAR10" s="176"/>
      <c r="IAS10" s="176"/>
      <c r="IAT10" s="176"/>
      <c r="IAU10" s="176"/>
      <c r="IAV10" s="176"/>
      <c r="IAW10" s="176"/>
      <c r="IAX10" s="176"/>
      <c r="IAY10" s="176"/>
      <c r="IAZ10" s="176"/>
      <c r="IBA10" s="176"/>
      <c r="IBB10" s="176"/>
      <c r="IBC10" s="176"/>
      <c r="IBD10" s="176"/>
      <c r="IBE10" s="176"/>
      <c r="IBF10" s="176"/>
      <c r="IBG10" s="176"/>
      <c r="IBH10" s="176"/>
      <c r="IBI10" s="176"/>
      <c r="IBJ10" s="176"/>
      <c r="IBK10" s="176"/>
      <c r="IBL10" s="176"/>
      <c r="IBM10" s="176"/>
      <c r="IBN10" s="176"/>
      <c r="IBO10" s="176"/>
      <c r="IBP10" s="176"/>
      <c r="IBQ10" s="176"/>
      <c r="IBR10" s="176"/>
      <c r="IBS10" s="176"/>
      <c r="IBT10" s="176"/>
      <c r="IBU10" s="176"/>
      <c r="IBV10" s="176"/>
      <c r="IBW10" s="176"/>
      <c r="IBX10" s="176"/>
      <c r="IBY10" s="176"/>
      <c r="IBZ10" s="176"/>
      <c r="ICA10" s="176"/>
      <c r="ICB10" s="176"/>
      <c r="ICC10" s="176"/>
      <c r="ICD10" s="176"/>
      <c r="ICE10" s="176"/>
      <c r="ICF10" s="176"/>
      <c r="ICG10" s="176"/>
      <c r="ICH10" s="176"/>
      <c r="ICI10" s="176"/>
      <c r="ICJ10" s="176"/>
      <c r="ICK10" s="176"/>
      <c r="ICL10" s="176"/>
      <c r="ICM10" s="176"/>
      <c r="ICN10" s="176"/>
      <c r="ICO10" s="176"/>
      <c r="ICP10" s="176"/>
      <c r="ICQ10" s="176"/>
      <c r="ICR10" s="176"/>
      <c r="ICS10" s="176"/>
      <c r="ICT10" s="176"/>
      <c r="ICU10" s="176"/>
      <c r="ICV10" s="176"/>
      <c r="ICW10" s="176"/>
      <c r="ICX10" s="176"/>
      <c r="ICY10" s="176"/>
      <c r="ICZ10" s="176"/>
      <c r="IDA10" s="176"/>
      <c r="IDB10" s="176"/>
      <c r="IDC10" s="176"/>
      <c r="IDD10" s="176"/>
      <c r="IDE10" s="176"/>
      <c r="IDF10" s="176"/>
      <c r="IDG10" s="176"/>
      <c r="IDH10" s="176"/>
      <c r="IDI10" s="176"/>
      <c r="IDJ10" s="176"/>
      <c r="IDK10" s="176"/>
      <c r="IDL10" s="176"/>
      <c r="IDM10" s="176"/>
      <c r="IDN10" s="176"/>
      <c r="IDO10" s="176"/>
      <c r="IDP10" s="176"/>
      <c r="IDQ10" s="176"/>
      <c r="IDR10" s="176"/>
      <c r="IDS10" s="176"/>
      <c r="IDT10" s="176"/>
      <c r="IDU10" s="176"/>
      <c r="IDV10" s="176"/>
      <c r="IDW10" s="176"/>
      <c r="IDX10" s="176"/>
      <c r="IDY10" s="176"/>
      <c r="IDZ10" s="176"/>
      <c r="IEA10" s="176"/>
      <c r="IEB10" s="176"/>
      <c r="IEC10" s="176"/>
      <c r="IED10" s="176"/>
      <c r="IEE10" s="176"/>
      <c r="IEF10" s="176"/>
      <c r="IEG10" s="176"/>
      <c r="IEH10" s="176"/>
      <c r="IEI10" s="176"/>
      <c r="IEJ10" s="176"/>
      <c r="IEK10" s="176"/>
      <c r="IEL10" s="176"/>
      <c r="IEM10" s="176"/>
      <c r="IEN10" s="176"/>
      <c r="IEO10" s="176"/>
      <c r="IEP10" s="176"/>
      <c r="IEQ10" s="176"/>
      <c r="IER10" s="176"/>
      <c r="IES10" s="176"/>
      <c r="IET10" s="176"/>
      <c r="IEU10" s="176"/>
      <c r="IEV10" s="176"/>
      <c r="IEW10" s="176"/>
      <c r="IEX10" s="176"/>
      <c r="IEY10" s="176"/>
      <c r="IEZ10" s="176"/>
      <c r="IFA10" s="176"/>
      <c r="IFB10" s="176"/>
      <c r="IFC10" s="176"/>
      <c r="IFD10" s="176"/>
      <c r="IFE10" s="176"/>
      <c r="IFF10" s="176"/>
      <c r="IFG10" s="176"/>
      <c r="IFH10" s="176"/>
      <c r="IFI10" s="176"/>
      <c r="IFJ10" s="176"/>
      <c r="IFK10" s="176"/>
      <c r="IFL10" s="176"/>
      <c r="IFM10" s="176"/>
      <c r="IFN10" s="176"/>
      <c r="IFO10" s="176"/>
      <c r="IFP10" s="176"/>
      <c r="IFQ10" s="176"/>
      <c r="IFR10" s="176"/>
      <c r="IFS10" s="176"/>
      <c r="IFT10" s="176"/>
      <c r="IFU10" s="176"/>
      <c r="IFV10" s="176"/>
      <c r="IFW10" s="176"/>
      <c r="IFX10" s="176"/>
      <c r="IFY10" s="176"/>
      <c r="IFZ10" s="176"/>
      <c r="IGA10" s="176"/>
      <c r="IGB10" s="176"/>
      <c r="IGC10" s="176"/>
      <c r="IGD10" s="176"/>
      <c r="IGE10" s="176"/>
      <c r="IGF10" s="176"/>
      <c r="IGG10" s="176"/>
      <c r="IGH10" s="176"/>
      <c r="IGI10" s="176"/>
      <c r="IGJ10" s="176"/>
      <c r="IGK10" s="176"/>
      <c r="IGL10" s="176"/>
      <c r="IGM10" s="176"/>
      <c r="IGN10" s="176"/>
      <c r="IGO10" s="176"/>
      <c r="IGP10" s="176"/>
      <c r="IGQ10" s="176"/>
      <c r="IGR10" s="176"/>
      <c r="IGS10" s="176"/>
      <c r="IGT10" s="176"/>
      <c r="IGU10" s="176"/>
      <c r="IGV10" s="176"/>
      <c r="IGW10" s="176"/>
      <c r="IGX10" s="176"/>
      <c r="IGY10" s="176"/>
      <c r="IGZ10" s="176"/>
      <c r="IHA10" s="176"/>
      <c r="IHB10" s="176"/>
      <c r="IHC10" s="176"/>
      <c r="IHD10" s="176"/>
      <c r="IHE10" s="176"/>
      <c r="IHF10" s="176"/>
      <c r="IHG10" s="176"/>
      <c r="IHH10" s="176"/>
      <c r="IHI10" s="176"/>
      <c r="IHJ10" s="176"/>
      <c r="IHK10" s="176"/>
      <c r="IHL10" s="176"/>
      <c r="IHM10" s="176"/>
      <c r="IHN10" s="176"/>
      <c r="IHO10" s="176"/>
      <c r="IHP10" s="176"/>
      <c r="IHQ10" s="176"/>
      <c r="IHR10" s="176"/>
      <c r="IHS10" s="176"/>
      <c r="IHT10" s="176"/>
      <c r="IHU10" s="176"/>
      <c r="IHV10" s="176"/>
      <c r="IHW10" s="176"/>
      <c r="IHX10" s="176"/>
      <c r="IHY10" s="176"/>
      <c r="IHZ10" s="176"/>
      <c r="IIA10" s="176"/>
      <c r="IIB10" s="176"/>
      <c r="IIC10" s="176"/>
      <c r="IID10" s="176"/>
      <c r="IIE10" s="176"/>
      <c r="IIF10" s="176"/>
      <c r="IIG10" s="176"/>
      <c r="IIH10" s="176"/>
      <c r="III10" s="176"/>
      <c r="IIJ10" s="176"/>
      <c r="IIK10" s="176"/>
      <c r="IIL10" s="176"/>
      <c r="IIM10" s="176"/>
      <c r="IIN10" s="176"/>
      <c r="IIO10" s="176"/>
      <c r="IIP10" s="176"/>
      <c r="IIQ10" s="176"/>
      <c r="IIR10" s="176"/>
      <c r="IIS10" s="176"/>
      <c r="IIT10" s="176"/>
      <c r="IIU10" s="176"/>
      <c r="IIV10" s="176"/>
      <c r="IIW10" s="176"/>
      <c r="IIX10" s="176"/>
      <c r="IIY10" s="176"/>
      <c r="IIZ10" s="176"/>
      <c r="IJA10" s="176"/>
      <c r="IJB10" s="176"/>
      <c r="IJC10" s="176"/>
      <c r="IJD10" s="176"/>
      <c r="IJE10" s="176"/>
      <c r="IJF10" s="176"/>
      <c r="IJG10" s="176"/>
      <c r="IJH10" s="176"/>
      <c r="IJI10" s="176"/>
      <c r="IJJ10" s="176"/>
      <c r="IJK10" s="176"/>
      <c r="IJL10" s="176"/>
      <c r="IJM10" s="176"/>
      <c r="IJN10" s="176"/>
      <c r="IJO10" s="176"/>
      <c r="IJP10" s="176"/>
      <c r="IJQ10" s="176"/>
      <c r="IJR10" s="176"/>
      <c r="IJS10" s="176"/>
      <c r="IJT10" s="176"/>
      <c r="IJU10" s="176"/>
      <c r="IJV10" s="176"/>
      <c r="IJW10" s="176"/>
      <c r="IJX10" s="176"/>
      <c r="IJY10" s="176"/>
      <c r="IJZ10" s="176"/>
      <c r="IKA10" s="176"/>
      <c r="IKB10" s="176"/>
      <c r="IKC10" s="176"/>
      <c r="IKD10" s="176"/>
      <c r="IKE10" s="176"/>
      <c r="IKF10" s="176"/>
      <c r="IKG10" s="176"/>
      <c r="IKH10" s="176"/>
      <c r="IKI10" s="176"/>
      <c r="IKJ10" s="176"/>
      <c r="IKK10" s="176"/>
      <c r="IKL10" s="176"/>
      <c r="IKM10" s="176"/>
      <c r="IKN10" s="176"/>
      <c r="IKO10" s="176"/>
      <c r="IKP10" s="176"/>
      <c r="IKQ10" s="176"/>
      <c r="IKR10" s="176"/>
      <c r="IKS10" s="176"/>
      <c r="IKT10" s="176"/>
      <c r="IKU10" s="176"/>
      <c r="IKV10" s="176"/>
      <c r="IKW10" s="176"/>
      <c r="IKX10" s="176"/>
      <c r="IKY10" s="176"/>
      <c r="IKZ10" s="176"/>
      <c r="ILA10" s="176"/>
      <c r="ILB10" s="176"/>
      <c r="ILC10" s="176"/>
      <c r="ILD10" s="176"/>
      <c r="ILE10" s="176"/>
      <c r="ILF10" s="176"/>
      <c r="ILG10" s="176"/>
      <c r="ILH10" s="176"/>
      <c r="ILI10" s="176"/>
      <c r="ILJ10" s="176"/>
      <c r="ILK10" s="176"/>
      <c r="ILL10" s="176"/>
      <c r="ILM10" s="176"/>
      <c r="ILN10" s="176"/>
      <c r="ILO10" s="176"/>
      <c r="ILP10" s="176"/>
      <c r="ILQ10" s="176"/>
      <c r="ILR10" s="176"/>
      <c r="ILS10" s="176"/>
      <c r="ILT10" s="176"/>
      <c r="ILU10" s="176"/>
      <c r="ILV10" s="176"/>
      <c r="ILW10" s="176"/>
      <c r="ILX10" s="176"/>
      <c r="ILY10" s="176"/>
      <c r="ILZ10" s="176"/>
      <c r="IMA10" s="176"/>
      <c r="IMB10" s="176"/>
      <c r="IMC10" s="176"/>
      <c r="IMD10" s="176"/>
      <c r="IME10" s="176"/>
      <c r="IMF10" s="176"/>
      <c r="IMG10" s="176"/>
      <c r="IMH10" s="176"/>
      <c r="IMI10" s="176"/>
      <c r="IMJ10" s="176"/>
      <c r="IMK10" s="176"/>
      <c r="IML10" s="176"/>
      <c r="IMM10" s="176"/>
      <c r="IMN10" s="176"/>
      <c r="IMO10" s="176"/>
      <c r="IMP10" s="176"/>
      <c r="IMQ10" s="176"/>
      <c r="IMR10" s="176"/>
      <c r="IMS10" s="176"/>
      <c r="IMT10" s="176"/>
      <c r="IMU10" s="176"/>
      <c r="IMV10" s="176"/>
      <c r="IMW10" s="176"/>
      <c r="IMX10" s="176"/>
      <c r="IMY10" s="176"/>
      <c r="IMZ10" s="176"/>
      <c r="INA10" s="176"/>
      <c r="INB10" s="176"/>
      <c r="INC10" s="176"/>
      <c r="IND10" s="176"/>
      <c r="INE10" s="176"/>
      <c r="INF10" s="176"/>
      <c r="ING10" s="176"/>
      <c r="INH10" s="176"/>
      <c r="INI10" s="176"/>
      <c r="INJ10" s="176"/>
      <c r="INK10" s="176"/>
      <c r="INL10" s="176"/>
      <c r="INM10" s="176"/>
      <c r="INN10" s="176"/>
      <c r="INO10" s="176"/>
      <c r="INP10" s="176"/>
      <c r="INQ10" s="176"/>
      <c r="INR10" s="176"/>
      <c r="INS10" s="176"/>
      <c r="INT10" s="176"/>
      <c r="INU10" s="176"/>
      <c r="INV10" s="176"/>
      <c r="INW10" s="176"/>
      <c r="INX10" s="176"/>
      <c r="INY10" s="176"/>
      <c r="INZ10" s="176"/>
      <c r="IOA10" s="176"/>
      <c r="IOB10" s="176"/>
      <c r="IOC10" s="176"/>
      <c r="IOD10" s="176"/>
      <c r="IOE10" s="176"/>
      <c r="IOF10" s="176"/>
      <c r="IOG10" s="176"/>
      <c r="IOH10" s="176"/>
      <c r="IOI10" s="176"/>
      <c r="IOJ10" s="176"/>
      <c r="IOK10" s="176"/>
      <c r="IOL10" s="176"/>
      <c r="IOM10" s="176"/>
      <c r="ION10" s="176"/>
      <c r="IOO10" s="176"/>
      <c r="IOP10" s="176"/>
      <c r="IOQ10" s="176"/>
      <c r="IOR10" s="176"/>
      <c r="IOS10" s="176"/>
      <c r="IOT10" s="176"/>
      <c r="IOU10" s="176"/>
      <c r="IOV10" s="176"/>
      <c r="IOW10" s="176"/>
      <c r="IOX10" s="176"/>
      <c r="IOY10" s="176"/>
      <c r="IOZ10" s="176"/>
      <c r="IPA10" s="176"/>
      <c r="IPB10" s="176"/>
      <c r="IPC10" s="176"/>
      <c r="IPD10" s="176"/>
      <c r="IPE10" s="176"/>
      <c r="IPF10" s="176"/>
      <c r="IPG10" s="176"/>
      <c r="IPH10" s="176"/>
      <c r="IPI10" s="176"/>
      <c r="IPJ10" s="176"/>
      <c r="IPK10" s="176"/>
      <c r="IPL10" s="176"/>
      <c r="IPM10" s="176"/>
      <c r="IPN10" s="176"/>
      <c r="IPO10" s="176"/>
      <c r="IPP10" s="176"/>
      <c r="IPQ10" s="176"/>
      <c r="IPR10" s="176"/>
      <c r="IPS10" s="176"/>
      <c r="IPT10" s="176"/>
      <c r="IPU10" s="176"/>
      <c r="IPV10" s="176"/>
      <c r="IPW10" s="176"/>
      <c r="IPX10" s="176"/>
      <c r="IPY10" s="176"/>
      <c r="IPZ10" s="176"/>
      <c r="IQA10" s="176"/>
      <c r="IQB10" s="176"/>
      <c r="IQC10" s="176"/>
      <c r="IQD10" s="176"/>
      <c r="IQE10" s="176"/>
      <c r="IQF10" s="176"/>
      <c r="IQG10" s="176"/>
      <c r="IQH10" s="176"/>
      <c r="IQI10" s="176"/>
      <c r="IQJ10" s="176"/>
      <c r="IQK10" s="176"/>
      <c r="IQL10" s="176"/>
      <c r="IQM10" s="176"/>
      <c r="IQN10" s="176"/>
      <c r="IQO10" s="176"/>
      <c r="IQP10" s="176"/>
      <c r="IQQ10" s="176"/>
      <c r="IQR10" s="176"/>
      <c r="IQS10" s="176"/>
      <c r="IQT10" s="176"/>
      <c r="IQU10" s="176"/>
      <c r="IQV10" s="176"/>
      <c r="IQW10" s="176"/>
      <c r="IQX10" s="176"/>
      <c r="IQY10" s="176"/>
      <c r="IQZ10" s="176"/>
      <c r="IRA10" s="176"/>
      <c r="IRB10" s="176"/>
      <c r="IRC10" s="176"/>
      <c r="IRD10" s="176"/>
      <c r="IRE10" s="176"/>
      <c r="IRF10" s="176"/>
      <c r="IRG10" s="176"/>
      <c r="IRH10" s="176"/>
      <c r="IRI10" s="176"/>
      <c r="IRJ10" s="176"/>
      <c r="IRK10" s="176"/>
      <c r="IRL10" s="176"/>
      <c r="IRM10" s="176"/>
      <c r="IRN10" s="176"/>
      <c r="IRO10" s="176"/>
      <c r="IRP10" s="176"/>
      <c r="IRQ10" s="176"/>
      <c r="IRR10" s="176"/>
      <c r="IRS10" s="176"/>
      <c r="IRT10" s="176"/>
      <c r="IRU10" s="176"/>
      <c r="IRV10" s="176"/>
      <c r="IRW10" s="176"/>
      <c r="IRX10" s="176"/>
      <c r="IRY10" s="176"/>
      <c r="IRZ10" s="176"/>
      <c r="ISA10" s="176"/>
      <c r="ISB10" s="176"/>
      <c r="ISC10" s="176"/>
      <c r="ISD10" s="176"/>
      <c r="ISE10" s="176"/>
      <c r="ISF10" s="176"/>
      <c r="ISG10" s="176"/>
      <c r="ISH10" s="176"/>
      <c r="ISI10" s="176"/>
      <c r="ISJ10" s="176"/>
      <c r="ISK10" s="176"/>
      <c r="ISL10" s="176"/>
      <c r="ISM10" s="176"/>
      <c r="ISN10" s="176"/>
      <c r="ISO10" s="176"/>
      <c r="ISP10" s="176"/>
      <c r="ISQ10" s="176"/>
      <c r="ISR10" s="176"/>
      <c r="ISS10" s="176"/>
      <c r="IST10" s="176"/>
      <c r="ISU10" s="176"/>
      <c r="ISV10" s="176"/>
      <c r="ISW10" s="176"/>
      <c r="ISX10" s="176"/>
      <c r="ISY10" s="176"/>
      <c r="ISZ10" s="176"/>
      <c r="ITA10" s="176"/>
      <c r="ITB10" s="176"/>
      <c r="ITC10" s="176"/>
      <c r="ITD10" s="176"/>
      <c r="ITE10" s="176"/>
      <c r="ITF10" s="176"/>
      <c r="ITG10" s="176"/>
      <c r="ITH10" s="176"/>
      <c r="ITI10" s="176"/>
      <c r="ITJ10" s="176"/>
      <c r="ITK10" s="176"/>
      <c r="ITL10" s="176"/>
      <c r="ITM10" s="176"/>
      <c r="ITN10" s="176"/>
      <c r="ITO10" s="176"/>
      <c r="ITP10" s="176"/>
      <c r="ITQ10" s="176"/>
      <c r="ITR10" s="176"/>
      <c r="ITS10" s="176"/>
      <c r="ITT10" s="176"/>
      <c r="ITU10" s="176"/>
      <c r="ITV10" s="176"/>
      <c r="ITW10" s="176"/>
      <c r="ITX10" s="176"/>
      <c r="ITY10" s="176"/>
      <c r="ITZ10" s="176"/>
      <c r="IUA10" s="176"/>
      <c r="IUB10" s="176"/>
      <c r="IUC10" s="176"/>
      <c r="IUD10" s="176"/>
      <c r="IUE10" s="176"/>
      <c r="IUF10" s="176"/>
      <c r="IUG10" s="176"/>
      <c r="IUH10" s="176"/>
      <c r="IUI10" s="176"/>
      <c r="IUJ10" s="176"/>
      <c r="IUK10" s="176"/>
      <c r="IUL10" s="176"/>
      <c r="IUM10" s="176"/>
      <c r="IUN10" s="176"/>
      <c r="IUO10" s="176"/>
      <c r="IUP10" s="176"/>
      <c r="IUQ10" s="176"/>
      <c r="IUR10" s="176"/>
      <c r="IUS10" s="176"/>
      <c r="IUT10" s="176"/>
      <c r="IUU10" s="176"/>
      <c r="IUV10" s="176"/>
      <c r="IUW10" s="176"/>
      <c r="IUX10" s="176"/>
      <c r="IUY10" s="176"/>
      <c r="IUZ10" s="176"/>
      <c r="IVA10" s="176"/>
      <c r="IVB10" s="176"/>
      <c r="IVC10" s="176"/>
      <c r="IVD10" s="176"/>
      <c r="IVE10" s="176"/>
      <c r="IVF10" s="176"/>
      <c r="IVG10" s="176"/>
      <c r="IVH10" s="176"/>
      <c r="IVI10" s="176"/>
      <c r="IVJ10" s="176"/>
      <c r="IVK10" s="176"/>
      <c r="IVL10" s="176"/>
      <c r="IVM10" s="176"/>
      <c r="IVN10" s="176"/>
      <c r="IVO10" s="176"/>
      <c r="IVP10" s="176"/>
      <c r="IVQ10" s="176"/>
      <c r="IVR10" s="176"/>
      <c r="IVS10" s="176"/>
      <c r="IVT10" s="176"/>
      <c r="IVU10" s="176"/>
      <c r="IVV10" s="176"/>
      <c r="IVW10" s="176"/>
      <c r="IVX10" s="176"/>
      <c r="IVY10" s="176"/>
      <c r="IVZ10" s="176"/>
      <c r="IWA10" s="176"/>
      <c r="IWB10" s="176"/>
      <c r="IWC10" s="176"/>
      <c r="IWD10" s="176"/>
      <c r="IWE10" s="176"/>
      <c r="IWF10" s="176"/>
      <c r="IWG10" s="176"/>
      <c r="IWH10" s="176"/>
      <c r="IWI10" s="176"/>
      <c r="IWJ10" s="176"/>
      <c r="IWK10" s="176"/>
      <c r="IWL10" s="176"/>
      <c r="IWM10" s="176"/>
      <c r="IWN10" s="176"/>
      <c r="IWO10" s="176"/>
      <c r="IWP10" s="176"/>
      <c r="IWQ10" s="176"/>
      <c r="IWR10" s="176"/>
      <c r="IWS10" s="176"/>
      <c r="IWT10" s="176"/>
      <c r="IWU10" s="176"/>
      <c r="IWV10" s="176"/>
      <c r="IWW10" s="176"/>
      <c r="IWX10" s="176"/>
      <c r="IWY10" s="176"/>
      <c r="IWZ10" s="176"/>
      <c r="IXA10" s="176"/>
      <c r="IXB10" s="176"/>
      <c r="IXC10" s="176"/>
      <c r="IXD10" s="176"/>
      <c r="IXE10" s="176"/>
      <c r="IXF10" s="176"/>
      <c r="IXG10" s="176"/>
      <c r="IXH10" s="176"/>
      <c r="IXI10" s="176"/>
      <c r="IXJ10" s="176"/>
      <c r="IXK10" s="176"/>
      <c r="IXL10" s="176"/>
      <c r="IXM10" s="176"/>
      <c r="IXN10" s="176"/>
      <c r="IXO10" s="176"/>
      <c r="IXP10" s="176"/>
      <c r="IXQ10" s="176"/>
      <c r="IXR10" s="176"/>
      <c r="IXS10" s="176"/>
      <c r="IXT10" s="176"/>
      <c r="IXU10" s="176"/>
      <c r="IXV10" s="176"/>
      <c r="IXW10" s="176"/>
      <c r="IXX10" s="176"/>
      <c r="IXY10" s="176"/>
      <c r="IXZ10" s="176"/>
      <c r="IYA10" s="176"/>
      <c r="IYB10" s="176"/>
      <c r="IYC10" s="176"/>
      <c r="IYD10" s="176"/>
      <c r="IYE10" s="176"/>
      <c r="IYF10" s="176"/>
      <c r="IYG10" s="176"/>
      <c r="IYH10" s="176"/>
      <c r="IYI10" s="176"/>
      <c r="IYJ10" s="176"/>
      <c r="IYK10" s="176"/>
      <c r="IYL10" s="176"/>
      <c r="IYM10" s="176"/>
      <c r="IYN10" s="176"/>
      <c r="IYO10" s="176"/>
      <c r="IYP10" s="176"/>
      <c r="IYQ10" s="176"/>
      <c r="IYR10" s="176"/>
      <c r="IYS10" s="176"/>
      <c r="IYT10" s="176"/>
      <c r="IYU10" s="176"/>
      <c r="IYV10" s="176"/>
      <c r="IYW10" s="176"/>
      <c r="IYX10" s="176"/>
      <c r="IYY10" s="176"/>
      <c r="IYZ10" s="176"/>
      <c r="IZA10" s="176"/>
      <c r="IZB10" s="176"/>
      <c r="IZC10" s="176"/>
      <c r="IZD10" s="176"/>
      <c r="IZE10" s="176"/>
      <c r="IZF10" s="176"/>
      <c r="IZG10" s="176"/>
      <c r="IZH10" s="176"/>
      <c r="IZI10" s="176"/>
      <c r="IZJ10" s="176"/>
      <c r="IZK10" s="176"/>
      <c r="IZL10" s="176"/>
      <c r="IZM10" s="176"/>
      <c r="IZN10" s="176"/>
      <c r="IZO10" s="176"/>
      <c r="IZP10" s="176"/>
      <c r="IZQ10" s="176"/>
      <c r="IZR10" s="176"/>
      <c r="IZS10" s="176"/>
      <c r="IZT10" s="176"/>
      <c r="IZU10" s="176"/>
      <c r="IZV10" s="176"/>
      <c r="IZW10" s="176"/>
      <c r="IZX10" s="176"/>
      <c r="IZY10" s="176"/>
      <c r="IZZ10" s="176"/>
      <c r="JAA10" s="176"/>
      <c r="JAB10" s="176"/>
      <c r="JAC10" s="176"/>
      <c r="JAD10" s="176"/>
      <c r="JAE10" s="176"/>
      <c r="JAF10" s="176"/>
      <c r="JAG10" s="176"/>
      <c r="JAH10" s="176"/>
      <c r="JAI10" s="176"/>
      <c r="JAJ10" s="176"/>
      <c r="JAK10" s="176"/>
      <c r="JAL10" s="176"/>
      <c r="JAM10" s="176"/>
      <c r="JAN10" s="176"/>
      <c r="JAO10" s="176"/>
      <c r="JAP10" s="176"/>
      <c r="JAQ10" s="176"/>
      <c r="JAR10" s="176"/>
      <c r="JAS10" s="176"/>
      <c r="JAT10" s="176"/>
      <c r="JAU10" s="176"/>
      <c r="JAV10" s="176"/>
      <c r="JAW10" s="176"/>
      <c r="JAX10" s="176"/>
      <c r="JAY10" s="176"/>
      <c r="JAZ10" s="176"/>
      <c r="JBA10" s="176"/>
      <c r="JBB10" s="176"/>
      <c r="JBC10" s="176"/>
      <c r="JBD10" s="176"/>
      <c r="JBE10" s="176"/>
      <c r="JBF10" s="176"/>
      <c r="JBG10" s="176"/>
      <c r="JBH10" s="176"/>
      <c r="JBI10" s="176"/>
      <c r="JBJ10" s="176"/>
      <c r="JBK10" s="176"/>
      <c r="JBL10" s="176"/>
      <c r="JBM10" s="176"/>
      <c r="JBN10" s="176"/>
      <c r="JBO10" s="176"/>
      <c r="JBP10" s="176"/>
      <c r="JBQ10" s="176"/>
      <c r="JBR10" s="176"/>
      <c r="JBS10" s="176"/>
      <c r="JBT10" s="176"/>
      <c r="JBU10" s="176"/>
      <c r="JBV10" s="176"/>
      <c r="JBW10" s="176"/>
      <c r="JBX10" s="176"/>
      <c r="JBY10" s="176"/>
      <c r="JBZ10" s="176"/>
      <c r="JCA10" s="176"/>
      <c r="JCB10" s="176"/>
      <c r="JCC10" s="176"/>
      <c r="JCD10" s="176"/>
      <c r="JCE10" s="176"/>
      <c r="JCF10" s="176"/>
      <c r="JCG10" s="176"/>
      <c r="JCH10" s="176"/>
      <c r="JCI10" s="176"/>
      <c r="JCJ10" s="176"/>
      <c r="JCK10" s="176"/>
      <c r="JCL10" s="176"/>
      <c r="JCM10" s="176"/>
      <c r="JCN10" s="176"/>
      <c r="JCO10" s="176"/>
      <c r="JCP10" s="176"/>
      <c r="JCQ10" s="176"/>
      <c r="JCR10" s="176"/>
      <c r="JCS10" s="176"/>
      <c r="JCT10" s="176"/>
      <c r="JCU10" s="176"/>
      <c r="JCV10" s="176"/>
      <c r="JCW10" s="176"/>
      <c r="JCX10" s="176"/>
      <c r="JCY10" s="176"/>
      <c r="JCZ10" s="176"/>
      <c r="JDA10" s="176"/>
      <c r="JDB10" s="176"/>
      <c r="JDC10" s="176"/>
      <c r="JDD10" s="176"/>
      <c r="JDE10" s="176"/>
      <c r="JDF10" s="176"/>
      <c r="JDG10" s="176"/>
      <c r="JDH10" s="176"/>
      <c r="JDI10" s="176"/>
      <c r="JDJ10" s="176"/>
      <c r="JDK10" s="176"/>
      <c r="JDL10" s="176"/>
      <c r="JDM10" s="176"/>
      <c r="JDN10" s="176"/>
      <c r="JDO10" s="176"/>
      <c r="JDP10" s="176"/>
      <c r="JDQ10" s="176"/>
      <c r="JDR10" s="176"/>
      <c r="JDS10" s="176"/>
      <c r="JDT10" s="176"/>
      <c r="JDU10" s="176"/>
      <c r="JDV10" s="176"/>
      <c r="JDW10" s="176"/>
      <c r="JDX10" s="176"/>
      <c r="JDY10" s="176"/>
      <c r="JDZ10" s="176"/>
      <c r="JEA10" s="176"/>
      <c r="JEB10" s="176"/>
      <c r="JEC10" s="176"/>
      <c r="JED10" s="176"/>
      <c r="JEE10" s="176"/>
      <c r="JEF10" s="176"/>
      <c r="JEG10" s="176"/>
      <c r="JEH10" s="176"/>
      <c r="JEI10" s="176"/>
      <c r="JEJ10" s="176"/>
      <c r="JEK10" s="176"/>
      <c r="JEL10" s="176"/>
      <c r="JEM10" s="176"/>
      <c r="JEN10" s="176"/>
      <c r="JEO10" s="176"/>
      <c r="JEP10" s="176"/>
      <c r="JEQ10" s="176"/>
      <c r="JER10" s="176"/>
      <c r="JES10" s="176"/>
      <c r="JET10" s="176"/>
      <c r="JEU10" s="176"/>
      <c r="JEV10" s="176"/>
      <c r="JEW10" s="176"/>
      <c r="JEX10" s="176"/>
      <c r="JEY10" s="176"/>
      <c r="JEZ10" s="176"/>
      <c r="JFA10" s="176"/>
      <c r="JFB10" s="176"/>
      <c r="JFC10" s="176"/>
      <c r="JFD10" s="176"/>
      <c r="JFE10" s="176"/>
      <c r="JFF10" s="176"/>
      <c r="JFG10" s="176"/>
      <c r="JFH10" s="176"/>
      <c r="JFI10" s="176"/>
      <c r="JFJ10" s="176"/>
      <c r="JFK10" s="176"/>
      <c r="JFL10" s="176"/>
      <c r="JFM10" s="176"/>
      <c r="JFN10" s="176"/>
      <c r="JFO10" s="176"/>
      <c r="JFP10" s="176"/>
      <c r="JFQ10" s="176"/>
      <c r="JFR10" s="176"/>
      <c r="JFS10" s="176"/>
      <c r="JFT10" s="176"/>
      <c r="JFU10" s="176"/>
      <c r="JFV10" s="176"/>
      <c r="JFW10" s="176"/>
      <c r="JFX10" s="176"/>
      <c r="JFY10" s="176"/>
      <c r="JFZ10" s="176"/>
      <c r="JGA10" s="176"/>
      <c r="JGB10" s="176"/>
      <c r="JGC10" s="176"/>
      <c r="JGD10" s="176"/>
      <c r="JGE10" s="176"/>
      <c r="JGF10" s="176"/>
      <c r="JGG10" s="176"/>
      <c r="JGH10" s="176"/>
      <c r="JGI10" s="176"/>
      <c r="JGJ10" s="176"/>
      <c r="JGK10" s="176"/>
      <c r="JGL10" s="176"/>
      <c r="JGM10" s="176"/>
      <c r="JGN10" s="176"/>
      <c r="JGO10" s="176"/>
      <c r="JGP10" s="176"/>
      <c r="JGQ10" s="176"/>
      <c r="JGR10" s="176"/>
      <c r="JGS10" s="176"/>
      <c r="JGT10" s="176"/>
      <c r="JGU10" s="176"/>
      <c r="JGV10" s="176"/>
      <c r="JGW10" s="176"/>
      <c r="JGX10" s="176"/>
      <c r="JGY10" s="176"/>
      <c r="JGZ10" s="176"/>
      <c r="JHA10" s="176"/>
      <c r="JHB10" s="176"/>
      <c r="JHC10" s="176"/>
      <c r="JHD10" s="176"/>
      <c r="JHE10" s="176"/>
      <c r="JHF10" s="176"/>
      <c r="JHG10" s="176"/>
      <c r="JHH10" s="176"/>
      <c r="JHI10" s="176"/>
      <c r="JHJ10" s="176"/>
      <c r="JHK10" s="176"/>
      <c r="JHL10" s="176"/>
      <c r="JHM10" s="176"/>
      <c r="JHN10" s="176"/>
      <c r="JHO10" s="176"/>
      <c r="JHP10" s="176"/>
      <c r="JHQ10" s="176"/>
      <c r="JHR10" s="176"/>
      <c r="JHS10" s="176"/>
      <c r="JHT10" s="176"/>
      <c r="JHU10" s="176"/>
      <c r="JHV10" s="176"/>
      <c r="JHW10" s="176"/>
      <c r="JHX10" s="176"/>
      <c r="JHY10" s="176"/>
      <c r="JHZ10" s="176"/>
      <c r="JIA10" s="176"/>
      <c r="JIB10" s="176"/>
      <c r="JIC10" s="176"/>
      <c r="JID10" s="176"/>
      <c r="JIE10" s="176"/>
      <c r="JIF10" s="176"/>
      <c r="JIG10" s="176"/>
      <c r="JIH10" s="176"/>
      <c r="JII10" s="176"/>
      <c r="JIJ10" s="176"/>
      <c r="JIK10" s="176"/>
      <c r="JIL10" s="176"/>
      <c r="JIM10" s="176"/>
      <c r="JIN10" s="176"/>
      <c r="JIO10" s="176"/>
      <c r="JIP10" s="176"/>
      <c r="JIQ10" s="176"/>
      <c r="JIR10" s="176"/>
      <c r="JIS10" s="176"/>
      <c r="JIT10" s="176"/>
      <c r="JIU10" s="176"/>
      <c r="JIV10" s="176"/>
      <c r="JIW10" s="176"/>
      <c r="JIX10" s="176"/>
      <c r="JIY10" s="176"/>
      <c r="JIZ10" s="176"/>
      <c r="JJA10" s="176"/>
      <c r="JJB10" s="176"/>
      <c r="JJC10" s="176"/>
      <c r="JJD10" s="176"/>
      <c r="JJE10" s="176"/>
      <c r="JJF10" s="176"/>
      <c r="JJG10" s="176"/>
      <c r="JJH10" s="176"/>
      <c r="JJI10" s="176"/>
      <c r="JJJ10" s="176"/>
      <c r="JJK10" s="176"/>
      <c r="JJL10" s="176"/>
      <c r="JJM10" s="176"/>
      <c r="JJN10" s="176"/>
      <c r="JJO10" s="176"/>
      <c r="JJP10" s="176"/>
      <c r="JJQ10" s="176"/>
      <c r="JJR10" s="176"/>
      <c r="JJS10" s="176"/>
      <c r="JJT10" s="176"/>
      <c r="JJU10" s="176"/>
      <c r="JJV10" s="176"/>
      <c r="JJW10" s="176"/>
      <c r="JJX10" s="176"/>
      <c r="JJY10" s="176"/>
      <c r="JJZ10" s="176"/>
      <c r="JKA10" s="176"/>
      <c r="JKB10" s="176"/>
      <c r="JKC10" s="176"/>
      <c r="JKD10" s="176"/>
      <c r="JKE10" s="176"/>
      <c r="JKF10" s="176"/>
      <c r="JKG10" s="176"/>
      <c r="JKH10" s="176"/>
      <c r="JKI10" s="176"/>
      <c r="JKJ10" s="176"/>
      <c r="JKK10" s="176"/>
      <c r="JKL10" s="176"/>
      <c r="JKM10" s="176"/>
      <c r="JKN10" s="176"/>
      <c r="JKO10" s="176"/>
      <c r="JKP10" s="176"/>
      <c r="JKQ10" s="176"/>
      <c r="JKR10" s="176"/>
      <c r="JKS10" s="176"/>
      <c r="JKT10" s="176"/>
      <c r="JKU10" s="176"/>
      <c r="JKV10" s="176"/>
      <c r="JKW10" s="176"/>
      <c r="JKX10" s="176"/>
      <c r="JKY10" s="176"/>
      <c r="JKZ10" s="176"/>
      <c r="JLA10" s="176"/>
      <c r="JLB10" s="176"/>
      <c r="JLC10" s="176"/>
      <c r="JLD10" s="176"/>
      <c r="JLE10" s="176"/>
      <c r="JLF10" s="176"/>
      <c r="JLG10" s="176"/>
      <c r="JLH10" s="176"/>
      <c r="JLI10" s="176"/>
      <c r="JLJ10" s="176"/>
      <c r="JLK10" s="176"/>
      <c r="JLL10" s="176"/>
      <c r="JLM10" s="176"/>
      <c r="JLN10" s="176"/>
      <c r="JLO10" s="176"/>
      <c r="JLP10" s="176"/>
      <c r="JLQ10" s="176"/>
      <c r="JLR10" s="176"/>
      <c r="JLS10" s="176"/>
      <c r="JLT10" s="176"/>
      <c r="JLU10" s="176"/>
      <c r="JLV10" s="176"/>
      <c r="JLW10" s="176"/>
      <c r="JLX10" s="176"/>
      <c r="JLY10" s="176"/>
      <c r="JLZ10" s="176"/>
      <c r="JMA10" s="176"/>
      <c r="JMB10" s="176"/>
      <c r="JMC10" s="176"/>
      <c r="JMD10" s="176"/>
      <c r="JME10" s="176"/>
      <c r="JMF10" s="176"/>
      <c r="JMG10" s="176"/>
      <c r="JMH10" s="176"/>
      <c r="JMI10" s="176"/>
      <c r="JMJ10" s="176"/>
      <c r="JMK10" s="176"/>
      <c r="JML10" s="176"/>
      <c r="JMM10" s="176"/>
      <c r="JMN10" s="176"/>
      <c r="JMO10" s="176"/>
      <c r="JMP10" s="176"/>
      <c r="JMQ10" s="176"/>
      <c r="JMR10" s="176"/>
      <c r="JMS10" s="176"/>
      <c r="JMT10" s="176"/>
      <c r="JMU10" s="176"/>
      <c r="JMV10" s="176"/>
      <c r="JMW10" s="176"/>
      <c r="JMX10" s="176"/>
      <c r="JMY10" s="176"/>
      <c r="JMZ10" s="176"/>
      <c r="JNA10" s="176"/>
      <c r="JNB10" s="176"/>
      <c r="JNC10" s="176"/>
      <c r="JND10" s="176"/>
      <c r="JNE10" s="176"/>
      <c r="JNF10" s="176"/>
      <c r="JNG10" s="176"/>
      <c r="JNH10" s="176"/>
      <c r="JNI10" s="176"/>
      <c r="JNJ10" s="176"/>
      <c r="JNK10" s="176"/>
      <c r="JNL10" s="176"/>
      <c r="JNM10" s="176"/>
      <c r="JNN10" s="176"/>
      <c r="JNO10" s="176"/>
      <c r="JNP10" s="176"/>
      <c r="JNQ10" s="176"/>
      <c r="JNR10" s="176"/>
      <c r="JNS10" s="176"/>
      <c r="JNT10" s="176"/>
      <c r="JNU10" s="176"/>
      <c r="JNV10" s="176"/>
      <c r="JNW10" s="176"/>
      <c r="JNX10" s="176"/>
      <c r="JNY10" s="176"/>
      <c r="JNZ10" s="176"/>
      <c r="JOA10" s="176"/>
      <c r="JOB10" s="176"/>
      <c r="JOC10" s="176"/>
      <c r="JOD10" s="176"/>
      <c r="JOE10" s="176"/>
      <c r="JOF10" s="176"/>
      <c r="JOG10" s="176"/>
      <c r="JOH10" s="176"/>
      <c r="JOI10" s="176"/>
      <c r="JOJ10" s="176"/>
      <c r="JOK10" s="176"/>
      <c r="JOL10" s="176"/>
      <c r="JOM10" s="176"/>
      <c r="JON10" s="176"/>
      <c r="JOO10" s="176"/>
      <c r="JOP10" s="176"/>
      <c r="JOQ10" s="176"/>
      <c r="JOR10" s="176"/>
      <c r="JOS10" s="176"/>
      <c r="JOT10" s="176"/>
      <c r="JOU10" s="176"/>
      <c r="JOV10" s="176"/>
      <c r="JOW10" s="176"/>
      <c r="JOX10" s="176"/>
      <c r="JOY10" s="176"/>
      <c r="JOZ10" s="176"/>
      <c r="JPA10" s="176"/>
      <c r="JPB10" s="176"/>
      <c r="JPC10" s="176"/>
      <c r="JPD10" s="176"/>
      <c r="JPE10" s="176"/>
      <c r="JPF10" s="176"/>
      <c r="JPG10" s="176"/>
      <c r="JPH10" s="176"/>
      <c r="JPI10" s="176"/>
      <c r="JPJ10" s="176"/>
      <c r="JPK10" s="176"/>
      <c r="JPL10" s="176"/>
      <c r="JPM10" s="176"/>
      <c r="JPN10" s="176"/>
      <c r="JPO10" s="176"/>
      <c r="JPP10" s="176"/>
      <c r="JPQ10" s="176"/>
      <c r="JPR10" s="176"/>
      <c r="JPS10" s="176"/>
      <c r="JPT10" s="176"/>
      <c r="JPU10" s="176"/>
      <c r="JPV10" s="176"/>
      <c r="JPW10" s="176"/>
      <c r="JPX10" s="176"/>
      <c r="JPY10" s="176"/>
      <c r="JPZ10" s="176"/>
      <c r="JQA10" s="176"/>
      <c r="JQB10" s="176"/>
      <c r="JQC10" s="176"/>
      <c r="JQD10" s="176"/>
      <c r="JQE10" s="176"/>
      <c r="JQF10" s="176"/>
      <c r="JQG10" s="176"/>
      <c r="JQH10" s="176"/>
      <c r="JQI10" s="176"/>
      <c r="JQJ10" s="176"/>
      <c r="JQK10" s="176"/>
      <c r="JQL10" s="176"/>
      <c r="JQM10" s="176"/>
      <c r="JQN10" s="176"/>
      <c r="JQO10" s="176"/>
      <c r="JQP10" s="176"/>
      <c r="JQQ10" s="176"/>
      <c r="JQR10" s="176"/>
      <c r="JQS10" s="176"/>
      <c r="JQT10" s="176"/>
      <c r="JQU10" s="176"/>
      <c r="JQV10" s="176"/>
      <c r="JQW10" s="176"/>
      <c r="JQX10" s="176"/>
      <c r="JQY10" s="176"/>
      <c r="JQZ10" s="176"/>
      <c r="JRA10" s="176"/>
      <c r="JRB10" s="176"/>
      <c r="JRC10" s="176"/>
      <c r="JRD10" s="176"/>
      <c r="JRE10" s="176"/>
      <c r="JRF10" s="176"/>
      <c r="JRG10" s="176"/>
      <c r="JRH10" s="176"/>
      <c r="JRI10" s="176"/>
      <c r="JRJ10" s="176"/>
      <c r="JRK10" s="176"/>
      <c r="JRL10" s="176"/>
      <c r="JRM10" s="176"/>
      <c r="JRN10" s="176"/>
      <c r="JRO10" s="176"/>
      <c r="JRP10" s="176"/>
      <c r="JRQ10" s="176"/>
      <c r="JRR10" s="176"/>
      <c r="JRS10" s="176"/>
      <c r="JRT10" s="176"/>
      <c r="JRU10" s="176"/>
      <c r="JRV10" s="176"/>
      <c r="JRW10" s="176"/>
      <c r="JRX10" s="176"/>
      <c r="JRY10" s="176"/>
      <c r="JRZ10" s="176"/>
      <c r="JSA10" s="176"/>
      <c r="JSB10" s="176"/>
      <c r="JSC10" s="176"/>
      <c r="JSD10" s="176"/>
      <c r="JSE10" s="176"/>
      <c r="JSF10" s="176"/>
      <c r="JSG10" s="176"/>
      <c r="JSH10" s="176"/>
      <c r="JSI10" s="176"/>
      <c r="JSJ10" s="176"/>
      <c r="JSK10" s="176"/>
      <c r="JSL10" s="176"/>
      <c r="JSM10" s="176"/>
      <c r="JSN10" s="176"/>
      <c r="JSO10" s="176"/>
      <c r="JSP10" s="176"/>
      <c r="JSQ10" s="176"/>
      <c r="JSR10" s="176"/>
      <c r="JSS10" s="176"/>
      <c r="JST10" s="176"/>
      <c r="JSU10" s="176"/>
      <c r="JSV10" s="176"/>
      <c r="JSW10" s="176"/>
      <c r="JSX10" s="176"/>
      <c r="JSY10" s="176"/>
      <c r="JSZ10" s="176"/>
      <c r="JTA10" s="176"/>
      <c r="JTB10" s="176"/>
      <c r="JTC10" s="176"/>
      <c r="JTD10" s="176"/>
      <c r="JTE10" s="176"/>
      <c r="JTF10" s="176"/>
      <c r="JTG10" s="176"/>
      <c r="JTH10" s="176"/>
      <c r="JTI10" s="176"/>
      <c r="JTJ10" s="176"/>
      <c r="JTK10" s="176"/>
      <c r="JTL10" s="176"/>
      <c r="JTM10" s="176"/>
      <c r="JTN10" s="176"/>
      <c r="JTO10" s="176"/>
      <c r="JTP10" s="176"/>
      <c r="JTQ10" s="176"/>
      <c r="JTR10" s="176"/>
      <c r="JTS10" s="176"/>
      <c r="JTT10" s="176"/>
      <c r="JTU10" s="176"/>
      <c r="JTV10" s="176"/>
      <c r="JTW10" s="176"/>
      <c r="JTX10" s="176"/>
      <c r="JTY10" s="176"/>
      <c r="JTZ10" s="176"/>
      <c r="JUA10" s="176"/>
      <c r="JUB10" s="176"/>
      <c r="JUC10" s="176"/>
      <c r="JUD10" s="176"/>
      <c r="JUE10" s="176"/>
      <c r="JUF10" s="176"/>
      <c r="JUG10" s="176"/>
      <c r="JUH10" s="176"/>
      <c r="JUI10" s="176"/>
      <c r="JUJ10" s="176"/>
      <c r="JUK10" s="176"/>
      <c r="JUL10" s="176"/>
      <c r="JUM10" s="176"/>
      <c r="JUN10" s="176"/>
      <c r="JUO10" s="176"/>
      <c r="JUP10" s="176"/>
      <c r="JUQ10" s="176"/>
      <c r="JUR10" s="176"/>
      <c r="JUS10" s="176"/>
      <c r="JUT10" s="176"/>
      <c r="JUU10" s="176"/>
      <c r="JUV10" s="176"/>
      <c r="JUW10" s="176"/>
      <c r="JUX10" s="176"/>
      <c r="JUY10" s="176"/>
      <c r="JUZ10" s="176"/>
      <c r="JVA10" s="176"/>
      <c r="JVB10" s="176"/>
      <c r="JVC10" s="176"/>
      <c r="JVD10" s="176"/>
      <c r="JVE10" s="176"/>
      <c r="JVF10" s="176"/>
      <c r="JVG10" s="176"/>
      <c r="JVH10" s="176"/>
      <c r="JVI10" s="176"/>
      <c r="JVJ10" s="176"/>
      <c r="JVK10" s="176"/>
      <c r="JVL10" s="176"/>
      <c r="JVM10" s="176"/>
      <c r="JVN10" s="176"/>
      <c r="JVO10" s="176"/>
      <c r="JVP10" s="176"/>
      <c r="JVQ10" s="176"/>
      <c r="JVR10" s="176"/>
      <c r="JVS10" s="176"/>
      <c r="JVT10" s="176"/>
      <c r="JVU10" s="176"/>
      <c r="JVV10" s="176"/>
      <c r="JVW10" s="176"/>
      <c r="JVX10" s="176"/>
      <c r="JVY10" s="176"/>
      <c r="JVZ10" s="176"/>
      <c r="JWA10" s="176"/>
      <c r="JWB10" s="176"/>
      <c r="JWC10" s="176"/>
      <c r="JWD10" s="176"/>
      <c r="JWE10" s="176"/>
      <c r="JWF10" s="176"/>
      <c r="JWG10" s="176"/>
      <c r="JWH10" s="176"/>
      <c r="JWI10" s="176"/>
      <c r="JWJ10" s="176"/>
      <c r="JWK10" s="176"/>
      <c r="JWL10" s="176"/>
      <c r="JWM10" s="176"/>
      <c r="JWN10" s="176"/>
      <c r="JWO10" s="176"/>
      <c r="JWP10" s="176"/>
      <c r="JWQ10" s="176"/>
      <c r="JWR10" s="176"/>
      <c r="JWS10" s="176"/>
      <c r="JWT10" s="176"/>
      <c r="JWU10" s="176"/>
      <c r="JWV10" s="176"/>
      <c r="JWW10" s="176"/>
      <c r="JWX10" s="176"/>
      <c r="JWY10" s="176"/>
      <c r="JWZ10" s="176"/>
      <c r="JXA10" s="176"/>
      <c r="JXB10" s="176"/>
      <c r="JXC10" s="176"/>
      <c r="JXD10" s="176"/>
      <c r="JXE10" s="176"/>
      <c r="JXF10" s="176"/>
      <c r="JXG10" s="176"/>
      <c r="JXH10" s="176"/>
      <c r="JXI10" s="176"/>
      <c r="JXJ10" s="176"/>
      <c r="JXK10" s="176"/>
      <c r="JXL10" s="176"/>
      <c r="JXM10" s="176"/>
      <c r="JXN10" s="176"/>
      <c r="JXO10" s="176"/>
      <c r="JXP10" s="176"/>
      <c r="JXQ10" s="176"/>
      <c r="JXR10" s="176"/>
      <c r="JXS10" s="176"/>
      <c r="JXT10" s="176"/>
      <c r="JXU10" s="176"/>
      <c r="JXV10" s="176"/>
      <c r="JXW10" s="176"/>
      <c r="JXX10" s="176"/>
      <c r="JXY10" s="176"/>
      <c r="JXZ10" s="176"/>
      <c r="JYA10" s="176"/>
      <c r="JYB10" s="176"/>
      <c r="JYC10" s="176"/>
      <c r="JYD10" s="176"/>
      <c r="JYE10" s="176"/>
      <c r="JYF10" s="176"/>
      <c r="JYG10" s="176"/>
      <c r="JYH10" s="176"/>
      <c r="JYI10" s="176"/>
      <c r="JYJ10" s="176"/>
      <c r="JYK10" s="176"/>
      <c r="JYL10" s="176"/>
      <c r="JYM10" s="176"/>
      <c r="JYN10" s="176"/>
      <c r="JYO10" s="176"/>
      <c r="JYP10" s="176"/>
      <c r="JYQ10" s="176"/>
      <c r="JYR10" s="176"/>
      <c r="JYS10" s="176"/>
      <c r="JYT10" s="176"/>
      <c r="JYU10" s="176"/>
      <c r="JYV10" s="176"/>
      <c r="JYW10" s="176"/>
      <c r="JYX10" s="176"/>
      <c r="JYY10" s="176"/>
      <c r="JYZ10" s="176"/>
      <c r="JZA10" s="176"/>
      <c r="JZB10" s="176"/>
      <c r="JZC10" s="176"/>
      <c r="JZD10" s="176"/>
      <c r="JZE10" s="176"/>
      <c r="JZF10" s="176"/>
      <c r="JZG10" s="176"/>
      <c r="JZH10" s="176"/>
      <c r="JZI10" s="176"/>
      <c r="JZJ10" s="176"/>
      <c r="JZK10" s="176"/>
      <c r="JZL10" s="176"/>
      <c r="JZM10" s="176"/>
      <c r="JZN10" s="176"/>
      <c r="JZO10" s="176"/>
      <c r="JZP10" s="176"/>
      <c r="JZQ10" s="176"/>
      <c r="JZR10" s="176"/>
      <c r="JZS10" s="176"/>
      <c r="JZT10" s="176"/>
      <c r="JZU10" s="176"/>
      <c r="JZV10" s="176"/>
      <c r="JZW10" s="176"/>
      <c r="JZX10" s="176"/>
      <c r="JZY10" s="176"/>
      <c r="JZZ10" s="176"/>
      <c r="KAA10" s="176"/>
      <c r="KAB10" s="176"/>
      <c r="KAC10" s="176"/>
      <c r="KAD10" s="176"/>
      <c r="KAE10" s="176"/>
      <c r="KAF10" s="176"/>
      <c r="KAG10" s="176"/>
      <c r="KAH10" s="176"/>
      <c r="KAI10" s="176"/>
      <c r="KAJ10" s="176"/>
      <c r="KAK10" s="176"/>
      <c r="KAL10" s="176"/>
      <c r="KAM10" s="176"/>
      <c r="KAN10" s="176"/>
      <c r="KAO10" s="176"/>
      <c r="KAP10" s="176"/>
      <c r="KAQ10" s="176"/>
      <c r="KAR10" s="176"/>
      <c r="KAS10" s="176"/>
      <c r="KAT10" s="176"/>
      <c r="KAU10" s="176"/>
      <c r="KAV10" s="176"/>
      <c r="KAW10" s="176"/>
      <c r="KAX10" s="176"/>
      <c r="KAY10" s="176"/>
      <c r="KAZ10" s="176"/>
      <c r="KBA10" s="176"/>
      <c r="KBB10" s="176"/>
      <c r="KBC10" s="176"/>
      <c r="KBD10" s="176"/>
      <c r="KBE10" s="176"/>
      <c r="KBF10" s="176"/>
      <c r="KBG10" s="176"/>
      <c r="KBH10" s="176"/>
      <c r="KBI10" s="176"/>
      <c r="KBJ10" s="176"/>
      <c r="KBK10" s="176"/>
      <c r="KBL10" s="176"/>
      <c r="KBM10" s="176"/>
      <c r="KBN10" s="176"/>
      <c r="KBO10" s="176"/>
      <c r="KBP10" s="176"/>
      <c r="KBQ10" s="176"/>
      <c r="KBR10" s="176"/>
      <c r="KBS10" s="176"/>
      <c r="KBT10" s="176"/>
      <c r="KBU10" s="176"/>
      <c r="KBV10" s="176"/>
      <c r="KBW10" s="176"/>
      <c r="KBX10" s="176"/>
      <c r="KBY10" s="176"/>
      <c r="KBZ10" s="176"/>
      <c r="KCA10" s="176"/>
      <c r="KCB10" s="176"/>
      <c r="KCC10" s="176"/>
      <c r="KCD10" s="176"/>
      <c r="KCE10" s="176"/>
      <c r="KCF10" s="176"/>
      <c r="KCG10" s="176"/>
      <c r="KCH10" s="176"/>
      <c r="KCI10" s="176"/>
      <c r="KCJ10" s="176"/>
      <c r="KCK10" s="176"/>
      <c r="KCL10" s="176"/>
      <c r="KCM10" s="176"/>
      <c r="KCN10" s="176"/>
      <c r="KCO10" s="176"/>
      <c r="KCP10" s="176"/>
      <c r="KCQ10" s="176"/>
      <c r="KCR10" s="176"/>
      <c r="KCS10" s="176"/>
      <c r="KCT10" s="176"/>
      <c r="KCU10" s="176"/>
      <c r="KCV10" s="176"/>
      <c r="KCW10" s="176"/>
      <c r="KCX10" s="176"/>
      <c r="KCY10" s="176"/>
      <c r="KCZ10" s="176"/>
      <c r="KDA10" s="176"/>
      <c r="KDB10" s="176"/>
      <c r="KDC10" s="176"/>
      <c r="KDD10" s="176"/>
      <c r="KDE10" s="176"/>
      <c r="KDF10" s="176"/>
      <c r="KDG10" s="176"/>
      <c r="KDH10" s="176"/>
      <c r="KDI10" s="176"/>
      <c r="KDJ10" s="176"/>
      <c r="KDK10" s="176"/>
      <c r="KDL10" s="176"/>
      <c r="KDM10" s="176"/>
      <c r="KDN10" s="176"/>
      <c r="KDO10" s="176"/>
      <c r="KDP10" s="176"/>
      <c r="KDQ10" s="176"/>
      <c r="KDR10" s="176"/>
      <c r="KDS10" s="176"/>
      <c r="KDT10" s="176"/>
      <c r="KDU10" s="176"/>
      <c r="KDV10" s="176"/>
      <c r="KDW10" s="176"/>
      <c r="KDX10" s="176"/>
      <c r="KDY10" s="176"/>
      <c r="KDZ10" s="176"/>
      <c r="KEA10" s="176"/>
      <c r="KEB10" s="176"/>
      <c r="KEC10" s="176"/>
      <c r="KED10" s="176"/>
      <c r="KEE10" s="176"/>
      <c r="KEF10" s="176"/>
      <c r="KEG10" s="176"/>
      <c r="KEH10" s="176"/>
      <c r="KEI10" s="176"/>
      <c r="KEJ10" s="176"/>
      <c r="KEK10" s="176"/>
      <c r="KEL10" s="176"/>
      <c r="KEM10" s="176"/>
      <c r="KEN10" s="176"/>
      <c r="KEO10" s="176"/>
      <c r="KEP10" s="176"/>
      <c r="KEQ10" s="176"/>
      <c r="KER10" s="176"/>
      <c r="KES10" s="176"/>
      <c r="KET10" s="176"/>
      <c r="KEU10" s="176"/>
      <c r="KEV10" s="176"/>
      <c r="KEW10" s="176"/>
      <c r="KEX10" s="176"/>
      <c r="KEY10" s="176"/>
      <c r="KEZ10" s="176"/>
      <c r="KFA10" s="176"/>
      <c r="KFB10" s="176"/>
      <c r="KFC10" s="176"/>
      <c r="KFD10" s="176"/>
      <c r="KFE10" s="176"/>
      <c r="KFF10" s="176"/>
      <c r="KFG10" s="176"/>
      <c r="KFH10" s="176"/>
      <c r="KFI10" s="176"/>
      <c r="KFJ10" s="176"/>
      <c r="KFK10" s="176"/>
      <c r="KFL10" s="176"/>
      <c r="KFM10" s="176"/>
      <c r="KFN10" s="176"/>
      <c r="KFO10" s="176"/>
      <c r="KFP10" s="176"/>
      <c r="KFQ10" s="176"/>
      <c r="KFR10" s="176"/>
      <c r="KFS10" s="176"/>
      <c r="KFT10" s="176"/>
      <c r="KFU10" s="176"/>
      <c r="KFV10" s="176"/>
      <c r="KFW10" s="176"/>
      <c r="KFX10" s="176"/>
      <c r="KFY10" s="176"/>
      <c r="KFZ10" s="176"/>
      <c r="KGA10" s="176"/>
      <c r="KGB10" s="176"/>
      <c r="KGC10" s="176"/>
      <c r="KGD10" s="176"/>
      <c r="KGE10" s="176"/>
      <c r="KGF10" s="176"/>
      <c r="KGG10" s="176"/>
      <c r="KGH10" s="176"/>
      <c r="KGI10" s="176"/>
      <c r="KGJ10" s="176"/>
      <c r="KGK10" s="176"/>
      <c r="KGL10" s="176"/>
      <c r="KGM10" s="176"/>
      <c r="KGN10" s="176"/>
      <c r="KGO10" s="176"/>
      <c r="KGP10" s="176"/>
      <c r="KGQ10" s="176"/>
      <c r="KGR10" s="176"/>
      <c r="KGS10" s="176"/>
      <c r="KGT10" s="176"/>
      <c r="KGU10" s="176"/>
      <c r="KGV10" s="176"/>
      <c r="KGW10" s="176"/>
      <c r="KGX10" s="176"/>
      <c r="KGY10" s="176"/>
      <c r="KGZ10" s="176"/>
      <c r="KHA10" s="176"/>
      <c r="KHB10" s="176"/>
      <c r="KHC10" s="176"/>
      <c r="KHD10" s="176"/>
      <c r="KHE10" s="176"/>
      <c r="KHF10" s="176"/>
      <c r="KHG10" s="176"/>
      <c r="KHH10" s="176"/>
      <c r="KHI10" s="176"/>
      <c r="KHJ10" s="176"/>
      <c r="KHK10" s="176"/>
      <c r="KHL10" s="176"/>
      <c r="KHM10" s="176"/>
      <c r="KHN10" s="176"/>
      <c r="KHO10" s="176"/>
      <c r="KHP10" s="176"/>
      <c r="KHQ10" s="176"/>
      <c r="KHR10" s="176"/>
      <c r="KHS10" s="176"/>
      <c r="KHT10" s="176"/>
      <c r="KHU10" s="176"/>
      <c r="KHV10" s="176"/>
      <c r="KHW10" s="176"/>
      <c r="KHX10" s="176"/>
      <c r="KHY10" s="176"/>
      <c r="KHZ10" s="176"/>
      <c r="KIA10" s="176"/>
      <c r="KIB10" s="176"/>
      <c r="KIC10" s="176"/>
      <c r="KID10" s="176"/>
      <c r="KIE10" s="176"/>
      <c r="KIF10" s="176"/>
      <c r="KIG10" s="176"/>
      <c r="KIH10" s="176"/>
      <c r="KII10" s="176"/>
      <c r="KIJ10" s="176"/>
      <c r="KIK10" s="176"/>
      <c r="KIL10" s="176"/>
      <c r="KIM10" s="176"/>
      <c r="KIN10" s="176"/>
      <c r="KIO10" s="176"/>
      <c r="KIP10" s="176"/>
      <c r="KIQ10" s="176"/>
      <c r="KIR10" s="176"/>
      <c r="KIS10" s="176"/>
      <c r="KIT10" s="176"/>
      <c r="KIU10" s="176"/>
      <c r="KIV10" s="176"/>
      <c r="KIW10" s="176"/>
      <c r="KIX10" s="176"/>
      <c r="KIY10" s="176"/>
      <c r="KIZ10" s="176"/>
      <c r="KJA10" s="176"/>
      <c r="KJB10" s="176"/>
      <c r="KJC10" s="176"/>
      <c r="KJD10" s="176"/>
      <c r="KJE10" s="176"/>
      <c r="KJF10" s="176"/>
      <c r="KJG10" s="176"/>
      <c r="KJH10" s="176"/>
      <c r="KJI10" s="176"/>
      <c r="KJJ10" s="176"/>
      <c r="KJK10" s="176"/>
      <c r="KJL10" s="176"/>
      <c r="KJM10" s="176"/>
      <c r="KJN10" s="176"/>
      <c r="KJO10" s="176"/>
      <c r="KJP10" s="176"/>
      <c r="KJQ10" s="176"/>
      <c r="KJR10" s="176"/>
      <c r="KJS10" s="176"/>
      <c r="KJT10" s="176"/>
      <c r="KJU10" s="176"/>
      <c r="KJV10" s="176"/>
      <c r="KJW10" s="176"/>
      <c r="KJX10" s="176"/>
      <c r="KJY10" s="176"/>
      <c r="KJZ10" s="176"/>
      <c r="KKA10" s="176"/>
      <c r="KKB10" s="176"/>
      <c r="KKC10" s="176"/>
      <c r="KKD10" s="176"/>
      <c r="KKE10" s="176"/>
      <c r="KKF10" s="176"/>
      <c r="KKG10" s="176"/>
      <c r="KKH10" s="176"/>
      <c r="KKI10" s="176"/>
      <c r="KKJ10" s="176"/>
      <c r="KKK10" s="176"/>
      <c r="KKL10" s="176"/>
      <c r="KKM10" s="176"/>
      <c r="KKN10" s="176"/>
      <c r="KKO10" s="176"/>
      <c r="KKP10" s="176"/>
      <c r="KKQ10" s="176"/>
      <c r="KKR10" s="176"/>
      <c r="KKS10" s="176"/>
      <c r="KKT10" s="176"/>
      <c r="KKU10" s="176"/>
      <c r="KKV10" s="176"/>
      <c r="KKW10" s="176"/>
      <c r="KKX10" s="176"/>
      <c r="KKY10" s="176"/>
      <c r="KKZ10" s="176"/>
      <c r="KLA10" s="176"/>
      <c r="KLB10" s="176"/>
      <c r="KLC10" s="176"/>
      <c r="KLD10" s="176"/>
      <c r="KLE10" s="176"/>
      <c r="KLF10" s="176"/>
      <c r="KLG10" s="176"/>
      <c r="KLH10" s="176"/>
      <c r="KLI10" s="176"/>
      <c r="KLJ10" s="176"/>
      <c r="KLK10" s="176"/>
      <c r="KLL10" s="176"/>
      <c r="KLM10" s="176"/>
      <c r="KLN10" s="176"/>
      <c r="KLO10" s="176"/>
      <c r="KLP10" s="176"/>
      <c r="KLQ10" s="176"/>
      <c r="KLR10" s="176"/>
      <c r="KLS10" s="176"/>
      <c r="KLT10" s="176"/>
      <c r="KLU10" s="176"/>
      <c r="KLV10" s="176"/>
      <c r="KLW10" s="176"/>
      <c r="KLX10" s="176"/>
      <c r="KLY10" s="176"/>
      <c r="KLZ10" s="176"/>
      <c r="KMA10" s="176"/>
      <c r="KMB10" s="176"/>
      <c r="KMC10" s="176"/>
      <c r="KMD10" s="176"/>
      <c r="KME10" s="176"/>
      <c r="KMF10" s="176"/>
      <c r="KMG10" s="176"/>
      <c r="KMH10" s="176"/>
      <c r="KMI10" s="176"/>
      <c r="KMJ10" s="176"/>
      <c r="KMK10" s="176"/>
      <c r="KML10" s="176"/>
      <c r="KMM10" s="176"/>
      <c r="KMN10" s="176"/>
      <c r="KMO10" s="176"/>
      <c r="KMP10" s="176"/>
      <c r="KMQ10" s="176"/>
      <c r="KMR10" s="176"/>
      <c r="KMS10" s="176"/>
      <c r="KMT10" s="176"/>
      <c r="KMU10" s="176"/>
      <c r="KMV10" s="176"/>
      <c r="KMW10" s="176"/>
      <c r="KMX10" s="176"/>
      <c r="KMY10" s="176"/>
      <c r="KMZ10" s="176"/>
      <c r="KNA10" s="176"/>
      <c r="KNB10" s="176"/>
      <c r="KNC10" s="176"/>
      <c r="KND10" s="176"/>
      <c r="KNE10" s="176"/>
      <c r="KNF10" s="176"/>
      <c r="KNG10" s="176"/>
      <c r="KNH10" s="176"/>
      <c r="KNI10" s="176"/>
      <c r="KNJ10" s="176"/>
      <c r="KNK10" s="176"/>
      <c r="KNL10" s="176"/>
      <c r="KNM10" s="176"/>
      <c r="KNN10" s="176"/>
      <c r="KNO10" s="176"/>
      <c r="KNP10" s="176"/>
      <c r="KNQ10" s="176"/>
      <c r="KNR10" s="176"/>
      <c r="KNS10" s="176"/>
      <c r="KNT10" s="176"/>
      <c r="KNU10" s="176"/>
      <c r="KNV10" s="176"/>
      <c r="KNW10" s="176"/>
      <c r="KNX10" s="176"/>
      <c r="KNY10" s="176"/>
      <c r="KNZ10" s="176"/>
      <c r="KOA10" s="176"/>
      <c r="KOB10" s="176"/>
      <c r="KOC10" s="176"/>
      <c r="KOD10" s="176"/>
      <c r="KOE10" s="176"/>
      <c r="KOF10" s="176"/>
      <c r="KOG10" s="176"/>
      <c r="KOH10" s="176"/>
      <c r="KOI10" s="176"/>
      <c r="KOJ10" s="176"/>
      <c r="KOK10" s="176"/>
      <c r="KOL10" s="176"/>
      <c r="KOM10" s="176"/>
      <c r="KON10" s="176"/>
      <c r="KOO10" s="176"/>
      <c r="KOP10" s="176"/>
      <c r="KOQ10" s="176"/>
      <c r="KOR10" s="176"/>
      <c r="KOS10" s="176"/>
      <c r="KOT10" s="176"/>
      <c r="KOU10" s="176"/>
      <c r="KOV10" s="176"/>
      <c r="KOW10" s="176"/>
      <c r="KOX10" s="176"/>
      <c r="KOY10" s="176"/>
      <c r="KOZ10" s="176"/>
      <c r="KPA10" s="176"/>
      <c r="KPB10" s="176"/>
      <c r="KPC10" s="176"/>
      <c r="KPD10" s="176"/>
      <c r="KPE10" s="176"/>
      <c r="KPF10" s="176"/>
      <c r="KPG10" s="176"/>
      <c r="KPH10" s="176"/>
      <c r="KPI10" s="176"/>
      <c r="KPJ10" s="176"/>
      <c r="KPK10" s="176"/>
      <c r="KPL10" s="176"/>
      <c r="KPM10" s="176"/>
      <c r="KPN10" s="176"/>
      <c r="KPO10" s="176"/>
      <c r="KPP10" s="176"/>
      <c r="KPQ10" s="176"/>
      <c r="KPR10" s="176"/>
      <c r="KPS10" s="176"/>
      <c r="KPT10" s="176"/>
      <c r="KPU10" s="176"/>
      <c r="KPV10" s="176"/>
      <c r="KPW10" s="176"/>
      <c r="KPX10" s="176"/>
      <c r="KPY10" s="176"/>
      <c r="KPZ10" s="176"/>
      <c r="KQA10" s="176"/>
      <c r="KQB10" s="176"/>
      <c r="KQC10" s="176"/>
      <c r="KQD10" s="176"/>
      <c r="KQE10" s="176"/>
      <c r="KQF10" s="176"/>
      <c r="KQG10" s="176"/>
      <c r="KQH10" s="176"/>
      <c r="KQI10" s="176"/>
      <c r="KQJ10" s="176"/>
      <c r="KQK10" s="176"/>
      <c r="KQL10" s="176"/>
      <c r="KQM10" s="176"/>
      <c r="KQN10" s="176"/>
      <c r="KQO10" s="176"/>
      <c r="KQP10" s="176"/>
      <c r="KQQ10" s="176"/>
      <c r="KQR10" s="176"/>
      <c r="KQS10" s="176"/>
      <c r="KQT10" s="176"/>
      <c r="KQU10" s="176"/>
      <c r="KQV10" s="176"/>
      <c r="KQW10" s="176"/>
      <c r="KQX10" s="176"/>
      <c r="KQY10" s="176"/>
      <c r="KQZ10" s="176"/>
      <c r="KRA10" s="176"/>
      <c r="KRB10" s="176"/>
      <c r="KRC10" s="176"/>
      <c r="KRD10" s="176"/>
      <c r="KRE10" s="176"/>
      <c r="KRF10" s="176"/>
      <c r="KRG10" s="176"/>
      <c r="KRH10" s="176"/>
      <c r="KRI10" s="176"/>
      <c r="KRJ10" s="176"/>
      <c r="KRK10" s="176"/>
      <c r="KRL10" s="176"/>
      <c r="KRM10" s="176"/>
      <c r="KRN10" s="176"/>
      <c r="KRO10" s="176"/>
      <c r="KRP10" s="176"/>
      <c r="KRQ10" s="176"/>
      <c r="KRR10" s="176"/>
      <c r="KRS10" s="176"/>
      <c r="KRT10" s="176"/>
      <c r="KRU10" s="176"/>
      <c r="KRV10" s="176"/>
      <c r="KRW10" s="176"/>
      <c r="KRX10" s="176"/>
      <c r="KRY10" s="176"/>
      <c r="KRZ10" s="176"/>
      <c r="KSA10" s="176"/>
      <c r="KSB10" s="176"/>
      <c r="KSC10" s="176"/>
      <c r="KSD10" s="176"/>
      <c r="KSE10" s="176"/>
      <c r="KSF10" s="176"/>
      <c r="KSG10" s="176"/>
      <c r="KSH10" s="176"/>
      <c r="KSI10" s="176"/>
      <c r="KSJ10" s="176"/>
      <c r="KSK10" s="176"/>
      <c r="KSL10" s="176"/>
      <c r="KSM10" s="176"/>
      <c r="KSN10" s="176"/>
      <c r="KSO10" s="176"/>
      <c r="KSP10" s="176"/>
      <c r="KSQ10" s="176"/>
      <c r="KSR10" s="176"/>
      <c r="KSS10" s="176"/>
      <c r="KST10" s="176"/>
      <c r="KSU10" s="176"/>
      <c r="KSV10" s="176"/>
      <c r="KSW10" s="176"/>
      <c r="KSX10" s="176"/>
      <c r="KSY10" s="176"/>
      <c r="KSZ10" s="176"/>
      <c r="KTA10" s="176"/>
      <c r="KTB10" s="176"/>
      <c r="KTC10" s="176"/>
      <c r="KTD10" s="176"/>
      <c r="KTE10" s="176"/>
      <c r="KTF10" s="176"/>
      <c r="KTG10" s="176"/>
      <c r="KTH10" s="176"/>
      <c r="KTI10" s="176"/>
      <c r="KTJ10" s="176"/>
      <c r="KTK10" s="176"/>
      <c r="KTL10" s="176"/>
      <c r="KTM10" s="176"/>
      <c r="KTN10" s="176"/>
      <c r="KTO10" s="176"/>
      <c r="KTP10" s="176"/>
      <c r="KTQ10" s="176"/>
      <c r="KTR10" s="176"/>
      <c r="KTS10" s="176"/>
      <c r="KTT10" s="176"/>
      <c r="KTU10" s="176"/>
      <c r="KTV10" s="176"/>
      <c r="KTW10" s="176"/>
      <c r="KTX10" s="176"/>
      <c r="KTY10" s="176"/>
      <c r="KTZ10" s="176"/>
      <c r="KUA10" s="176"/>
      <c r="KUB10" s="176"/>
      <c r="KUC10" s="176"/>
      <c r="KUD10" s="176"/>
      <c r="KUE10" s="176"/>
      <c r="KUF10" s="176"/>
      <c r="KUG10" s="176"/>
      <c r="KUH10" s="176"/>
      <c r="KUI10" s="176"/>
      <c r="KUJ10" s="176"/>
      <c r="KUK10" s="176"/>
      <c r="KUL10" s="176"/>
      <c r="KUM10" s="176"/>
      <c r="KUN10" s="176"/>
      <c r="KUO10" s="176"/>
      <c r="KUP10" s="176"/>
      <c r="KUQ10" s="176"/>
      <c r="KUR10" s="176"/>
      <c r="KUS10" s="176"/>
      <c r="KUT10" s="176"/>
      <c r="KUU10" s="176"/>
      <c r="KUV10" s="176"/>
      <c r="KUW10" s="176"/>
      <c r="KUX10" s="176"/>
      <c r="KUY10" s="176"/>
      <c r="KUZ10" s="176"/>
      <c r="KVA10" s="176"/>
      <c r="KVB10" s="176"/>
      <c r="KVC10" s="176"/>
      <c r="KVD10" s="176"/>
      <c r="KVE10" s="176"/>
      <c r="KVF10" s="176"/>
      <c r="KVG10" s="176"/>
      <c r="KVH10" s="176"/>
      <c r="KVI10" s="176"/>
      <c r="KVJ10" s="176"/>
      <c r="KVK10" s="176"/>
      <c r="KVL10" s="176"/>
      <c r="KVM10" s="176"/>
      <c r="KVN10" s="176"/>
      <c r="KVO10" s="176"/>
      <c r="KVP10" s="176"/>
      <c r="KVQ10" s="176"/>
      <c r="KVR10" s="176"/>
      <c r="KVS10" s="176"/>
      <c r="KVT10" s="176"/>
      <c r="KVU10" s="176"/>
      <c r="KVV10" s="176"/>
      <c r="KVW10" s="176"/>
      <c r="KVX10" s="176"/>
      <c r="KVY10" s="176"/>
      <c r="KVZ10" s="176"/>
      <c r="KWA10" s="176"/>
      <c r="KWB10" s="176"/>
      <c r="KWC10" s="176"/>
      <c r="KWD10" s="176"/>
      <c r="KWE10" s="176"/>
      <c r="KWF10" s="176"/>
      <c r="KWG10" s="176"/>
      <c r="KWH10" s="176"/>
      <c r="KWI10" s="176"/>
      <c r="KWJ10" s="176"/>
      <c r="KWK10" s="176"/>
      <c r="KWL10" s="176"/>
      <c r="KWM10" s="176"/>
      <c r="KWN10" s="176"/>
      <c r="KWO10" s="176"/>
      <c r="KWP10" s="176"/>
      <c r="KWQ10" s="176"/>
      <c r="KWR10" s="176"/>
      <c r="KWS10" s="176"/>
      <c r="KWT10" s="176"/>
      <c r="KWU10" s="176"/>
      <c r="KWV10" s="176"/>
      <c r="KWW10" s="176"/>
      <c r="KWX10" s="176"/>
      <c r="KWY10" s="176"/>
      <c r="KWZ10" s="176"/>
      <c r="KXA10" s="176"/>
      <c r="KXB10" s="176"/>
      <c r="KXC10" s="176"/>
      <c r="KXD10" s="176"/>
      <c r="KXE10" s="176"/>
      <c r="KXF10" s="176"/>
      <c r="KXG10" s="176"/>
      <c r="KXH10" s="176"/>
      <c r="KXI10" s="176"/>
      <c r="KXJ10" s="176"/>
      <c r="KXK10" s="176"/>
      <c r="KXL10" s="176"/>
      <c r="KXM10" s="176"/>
      <c r="KXN10" s="176"/>
      <c r="KXO10" s="176"/>
      <c r="KXP10" s="176"/>
      <c r="KXQ10" s="176"/>
      <c r="KXR10" s="176"/>
      <c r="KXS10" s="176"/>
      <c r="KXT10" s="176"/>
      <c r="KXU10" s="176"/>
      <c r="KXV10" s="176"/>
      <c r="KXW10" s="176"/>
      <c r="KXX10" s="176"/>
      <c r="KXY10" s="176"/>
      <c r="KXZ10" s="176"/>
      <c r="KYA10" s="176"/>
      <c r="KYB10" s="176"/>
      <c r="KYC10" s="176"/>
      <c r="KYD10" s="176"/>
      <c r="KYE10" s="176"/>
      <c r="KYF10" s="176"/>
      <c r="KYG10" s="176"/>
      <c r="KYH10" s="176"/>
      <c r="KYI10" s="176"/>
      <c r="KYJ10" s="176"/>
      <c r="KYK10" s="176"/>
      <c r="KYL10" s="176"/>
      <c r="KYM10" s="176"/>
      <c r="KYN10" s="176"/>
      <c r="KYO10" s="176"/>
      <c r="KYP10" s="176"/>
      <c r="KYQ10" s="176"/>
      <c r="KYR10" s="176"/>
      <c r="KYS10" s="176"/>
      <c r="KYT10" s="176"/>
      <c r="KYU10" s="176"/>
      <c r="KYV10" s="176"/>
      <c r="KYW10" s="176"/>
      <c r="KYX10" s="176"/>
      <c r="KYY10" s="176"/>
      <c r="KYZ10" s="176"/>
      <c r="KZA10" s="176"/>
      <c r="KZB10" s="176"/>
      <c r="KZC10" s="176"/>
      <c r="KZD10" s="176"/>
      <c r="KZE10" s="176"/>
      <c r="KZF10" s="176"/>
      <c r="KZG10" s="176"/>
      <c r="KZH10" s="176"/>
      <c r="KZI10" s="176"/>
      <c r="KZJ10" s="176"/>
      <c r="KZK10" s="176"/>
      <c r="KZL10" s="176"/>
      <c r="KZM10" s="176"/>
      <c r="KZN10" s="176"/>
      <c r="KZO10" s="176"/>
      <c r="KZP10" s="176"/>
      <c r="KZQ10" s="176"/>
      <c r="KZR10" s="176"/>
      <c r="KZS10" s="176"/>
      <c r="KZT10" s="176"/>
      <c r="KZU10" s="176"/>
      <c r="KZV10" s="176"/>
      <c r="KZW10" s="176"/>
      <c r="KZX10" s="176"/>
      <c r="KZY10" s="176"/>
      <c r="KZZ10" s="176"/>
      <c r="LAA10" s="176"/>
      <c r="LAB10" s="176"/>
      <c r="LAC10" s="176"/>
      <c r="LAD10" s="176"/>
      <c r="LAE10" s="176"/>
      <c r="LAF10" s="176"/>
      <c r="LAG10" s="176"/>
      <c r="LAH10" s="176"/>
      <c r="LAI10" s="176"/>
      <c r="LAJ10" s="176"/>
      <c r="LAK10" s="176"/>
      <c r="LAL10" s="176"/>
      <c r="LAM10" s="176"/>
      <c r="LAN10" s="176"/>
      <c r="LAO10" s="176"/>
      <c r="LAP10" s="176"/>
      <c r="LAQ10" s="176"/>
      <c r="LAR10" s="176"/>
      <c r="LAS10" s="176"/>
      <c r="LAT10" s="176"/>
      <c r="LAU10" s="176"/>
      <c r="LAV10" s="176"/>
      <c r="LAW10" s="176"/>
      <c r="LAX10" s="176"/>
      <c r="LAY10" s="176"/>
      <c r="LAZ10" s="176"/>
      <c r="LBA10" s="176"/>
      <c r="LBB10" s="176"/>
      <c r="LBC10" s="176"/>
      <c r="LBD10" s="176"/>
      <c r="LBE10" s="176"/>
      <c r="LBF10" s="176"/>
      <c r="LBG10" s="176"/>
      <c r="LBH10" s="176"/>
      <c r="LBI10" s="176"/>
      <c r="LBJ10" s="176"/>
      <c r="LBK10" s="176"/>
      <c r="LBL10" s="176"/>
      <c r="LBM10" s="176"/>
      <c r="LBN10" s="176"/>
      <c r="LBO10" s="176"/>
      <c r="LBP10" s="176"/>
      <c r="LBQ10" s="176"/>
      <c r="LBR10" s="176"/>
      <c r="LBS10" s="176"/>
      <c r="LBT10" s="176"/>
      <c r="LBU10" s="176"/>
      <c r="LBV10" s="176"/>
      <c r="LBW10" s="176"/>
      <c r="LBX10" s="176"/>
      <c r="LBY10" s="176"/>
      <c r="LBZ10" s="176"/>
      <c r="LCA10" s="176"/>
      <c r="LCB10" s="176"/>
      <c r="LCC10" s="176"/>
      <c r="LCD10" s="176"/>
      <c r="LCE10" s="176"/>
      <c r="LCF10" s="176"/>
      <c r="LCG10" s="176"/>
      <c r="LCH10" s="176"/>
      <c r="LCI10" s="176"/>
      <c r="LCJ10" s="176"/>
      <c r="LCK10" s="176"/>
      <c r="LCL10" s="176"/>
      <c r="LCM10" s="176"/>
      <c r="LCN10" s="176"/>
      <c r="LCO10" s="176"/>
      <c r="LCP10" s="176"/>
      <c r="LCQ10" s="176"/>
      <c r="LCR10" s="176"/>
      <c r="LCS10" s="176"/>
      <c r="LCT10" s="176"/>
      <c r="LCU10" s="176"/>
      <c r="LCV10" s="176"/>
      <c r="LCW10" s="176"/>
      <c r="LCX10" s="176"/>
      <c r="LCY10" s="176"/>
      <c r="LCZ10" s="176"/>
      <c r="LDA10" s="176"/>
      <c r="LDB10" s="176"/>
      <c r="LDC10" s="176"/>
      <c r="LDD10" s="176"/>
      <c r="LDE10" s="176"/>
      <c r="LDF10" s="176"/>
      <c r="LDG10" s="176"/>
      <c r="LDH10" s="176"/>
      <c r="LDI10" s="176"/>
      <c r="LDJ10" s="176"/>
      <c r="LDK10" s="176"/>
      <c r="LDL10" s="176"/>
      <c r="LDM10" s="176"/>
      <c r="LDN10" s="176"/>
      <c r="LDO10" s="176"/>
      <c r="LDP10" s="176"/>
      <c r="LDQ10" s="176"/>
      <c r="LDR10" s="176"/>
      <c r="LDS10" s="176"/>
      <c r="LDT10" s="176"/>
      <c r="LDU10" s="176"/>
      <c r="LDV10" s="176"/>
      <c r="LDW10" s="176"/>
      <c r="LDX10" s="176"/>
      <c r="LDY10" s="176"/>
      <c r="LDZ10" s="176"/>
      <c r="LEA10" s="176"/>
      <c r="LEB10" s="176"/>
      <c r="LEC10" s="176"/>
      <c r="LED10" s="176"/>
      <c r="LEE10" s="176"/>
      <c r="LEF10" s="176"/>
      <c r="LEG10" s="176"/>
      <c r="LEH10" s="176"/>
      <c r="LEI10" s="176"/>
      <c r="LEJ10" s="176"/>
      <c r="LEK10" s="176"/>
      <c r="LEL10" s="176"/>
      <c r="LEM10" s="176"/>
      <c r="LEN10" s="176"/>
      <c r="LEO10" s="176"/>
      <c r="LEP10" s="176"/>
      <c r="LEQ10" s="176"/>
      <c r="LER10" s="176"/>
      <c r="LES10" s="176"/>
      <c r="LET10" s="176"/>
      <c r="LEU10" s="176"/>
      <c r="LEV10" s="176"/>
      <c r="LEW10" s="176"/>
      <c r="LEX10" s="176"/>
      <c r="LEY10" s="176"/>
      <c r="LEZ10" s="176"/>
      <c r="LFA10" s="176"/>
      <c r="LFB10" s="176"/>
      <c r="LFC10" s="176"/>
      <c r="LFD10" s="176"/>
      <c r="LFE10" s="176"/>
      <c r="LFF10" s="176"/>
      <c r="LFG10" s="176"/>
      <c r="LFH10" s="176"/>
      <c r="LFI10" s="176"/>
      <c r="LFJ10" s="176"/>
      <c r="LFK10" s="176"/>
      <c r="LFL10" s="176"/>
      <c r="LFM10" s="176"/>
      <c r="LFN10" s="176"/>
      <c r="LFO10" s="176"/>
      <c r="LFP10" s="176"/>
      <c r="LFQ10" s="176"/>
      <c r="LFR10" s="176"/>
      <c r="LFS10" s="176"/>
      <c r="LFT10" s="176"/>
      <c r="LFU10" s="176"/>
      <c r="LFV10" s="176"/>
      <c r="LFW10" s="176"/>
      <c r="LFX10" s="176"/>
      <c r="LFY10" s="176"/>
      <c r="LFZ10" s="176"/>
      <c r="LGA10" s="176"/>
      <c r="LGB10" s="176"/>
      <c r="LGC10" s="176"/>
      <c r="LGD10" s="176"/>
      <c r="LGE10" s="176"/>
      <c r="LGF10" s="176"/>
      <c r="LGG10" s="176"/>
      <c r="LGH10" s="176"/>
      <c r="LGI10" s="176"/>
      <c r="LGJ10" s="176"/>
      <c r="LGK10" s="176"/>
      <c r="LGL10" s="176"/>
      <c r="LGM10" s="176"/>
      <c r="LGN10" s="176"/>
      <c r="LGO10" s="176"/>
      <c r="LGP10" s="176"/>
      <c r="LGQ10" s="176"/>
      <c r="LGR10" s="176"/>
      <c r="LGS10" s="176"/>
      <c r="LGT10" s="176"/>
      <c r="LGU10" s="176"/>
      <c r="LGV10" s="176"/>
      <c r="LGW10" s="176"/>
      <c r="LGX10" s="176"/>
      <c r="LGY10" s="176"/>
      <c r="LGZ10" s="176"/>
      <c r="LHA10" s="176"/>
      <c r="LHB10" s="176"/>
      <c r="LHC10" s="176"/>
      <c r="LHD10" s="176"/>
      <c r="LHE10" s="176"/>
      <c r="LHF10" s="176"/>
      <c r="LHG10" s="176"/>
      <c r="LHH10" s="176"/>
      <c r="LHI10" s="176"/>
      <c r="LHJ10" s="176"/>
      <c r="LHK10" s="176"/>
      <c r="LHL10" s="176"/>
      <c r="LHM10" s="176"/>
      <c r="LHN10" s="176"/>
      <c r="LHO10" s="176"/>
      <c r="LHP10" s="176"/>
      <c r="LHQ10" s="176"/>
      <c r="LHR10" s="176"/>
      <c r="LHS10" s="176"/>
      <c r="LHT10" s="176"/>
      <c r="LHU10" s="176"/>
      <c r="LHV10" s="176"/>
      <c r="LHW10" s="176"/>
      <c r="LHX10" s="176"/>
      <c r="LHY10" s="176"/>
      <c r="LHZ10" s="176"/>
      <c r="LIA10" s="176"/>
      <c r="LIB10" s="176"/>
      <c r="LIC10" s="176"/>
      <c r="LID10" s="176"/>
      <c r="LIE10" s="176"/>
      <c r="LIF10" s="176"/>
      <c r="LIG10" s="176"/>
      <c r="LIH10" s="176"/>
      <c r="LII10" s="176"/>
      <c r="LIJ10" s="176"/>
      <c r="LIK10" s="176"/>
      <c r="LIL10" s="176"/>
      <c r="LIM10" s="176"/>
      <c r="LIN10" s="176"/>
      <c r="LIO10" s="176"/>
      <c r="LIP10" s="176"/>
      <c r="LIQ10" s="176"/>
      <c r="LIR10" s="176"/>
      <c r="LIS10" s="176"/>
      <c r="LIT10" s="176"/>
      <c r="LIU10" s="176"/>
      <c r="LIV10" s="176"/>
      <c r="LIW10" s="176"/>
      <c r="LIX10" s="176"/>
      <c r="LIY10" s="176"/>
      <c r="LIZ10" s="176"/>
      <c r="LJA10" s="176"/>
      <c r="LJB10" s="176"/>
      <c r="LJC10" s="176"/>
      <c r="LJD10" s="176"/>
      <c r="LJE10" s="176"/>
      <c r="LJF10" s="176"/>
      <c r="LJG10" s="176"/>
      <c r="LJH10" s="176"/>
      <c r="LJI10" s="176"/>
      <c r="LJJ10" s="176"/>
      <c r="LJK10" s="176"/>
      <c r="LJL10" s="176"/>
      <c r="LJM10" s="176"/>
      <c r="LJN10" s="176"/>
      <c r="LJO10" s="176"/>
      <c r="LJP10" s="176"/>
      <c r="LJQ10" s="176"/>
      <c r="LJR10" s="176"/>
      <c r="LJS10" s="176"/>
      <c r="LJT10" s="176"/>
      <c r="LJU10" s="176"/>
      <c r="LJV10" s="176"/>
      <c r="LJW10" s="176"/>
      <c r="LJX10" s="176"/>
      <c r="LJY10" s="176"/>
      <c r="LJZ10" s="176"/>
      <c r="LKA10" s="176"/>
      <c r="LKB10" s="176"/>
      <c r="LKC10" s="176"/>
      <c r="LKD10" s="176"/>
      <c r="LKE10" s="176"/>
      <c r="LKF10" s="176"/>
      <c r="LKG10" s="176"/>
      <c r="LKH10" s="176"/>
      <c r="LKI10" s="176"/>
      <c r="LKJ10" s="176"/>
      <c r="LKK10" s="176"/>
      <c r="LKL10" s="176"/>
      <c r="LKM10" s="176"/>
      <c r="LKN10" s="176"/>
      <c r="LKO10" s="176"/>
      <c r="LKP10" s="176"/>
      <c r="LKQ10" s="176"/>
      <c r="LKR10" s="176"/>
      <c r="LKS10" s="176"/>
      <c r="LKT10" s="176"/>
      <c r="LKU10" s="176"/>
      <c r="LKV10" s="176"/>
      <c r="LKW10" s="176"/>
      <c r="LKX10" s="176"/>
      <c r="LKY10" s="176"/>
      <c r="LKZ10" s="176"/>
      <c r="LLA10" s="176"/>
      <c r="LLB10" s="176"/>
      <c r="LLC10" s="176"/>
      <c r="LLD10" s="176"/>
      <c r="LLE10" s="176"/>
      <c r="LLF10" s="176"/>
      <c r="LLG10" s="176"/>
      <c r="LLH10" s="176"/>
      <c r="LLI10" s="176"/>
      <c r="LLJ10" s="176"/>
      <c r="LLK10" s="176"/>
      <c r="LLL10" s="176"/>
      <c r="LLM10" s="176"/>
      <c r="LLN10" s="176"/>
      <c r="LLO10" s="176"/>
      <c r="LLP10" s="176"/>
      <c r="LLQ10" s="176"/>
      <c r="LLR10" s="176"/>
      <c r="LLS10" s="176"/>
      <c r="LLT10" s="176"/>
      <c r="LLU10" s="176"/>
      <c r="LLV10" s="176"/>
      <c r="LLW10" s="176"/>
      <c r="LLX10" s="176"/>
      <c r="LLY10" s="176"/>
      <c r="LLZ10" s="176"/>
      <c r="LMA10" s="176"/>
      <c r="LMB10" s="176"/>
      <c r="LMC10" s="176"/>
      <c r="LMD10" s="176"/>
      <c r="LME10" s="176"/>
      <c r="LMF10" s="176"/>
      <c r="LMG10" s="176"/>
      <c r="LMH10" s="176"/>
      <c r="LMI10" s="176"/>
      <c r="LMJ10" s="176"/>
      <c r="LMK10" s="176"/>
      <c r="LML10" s="176"/>
      <c r="LMM10" s="176"/>
      <c r="LMN10" s="176"/>
      <c r="LMO10" s="176"/>
      <c r="LMP10" s="176"/>
      <c r="LMQ10" s="176"/>
      <c r="LMR10" s="176"/>
      <c r="LMS10" s="176"/>
      <c r="LMT10" s="176"/>
      <c r="LMU10" s="176"/>
      <c r="LMV10" s="176"/>
      <c r="LMW10" s="176"/>
      <c r="LMX10" s="176"/>
      <c r="LMY10" s="176"/>
      <c r="LMZ10" s="176"/>
      <c r="LNA10" s="176"/>
      <c r="LNB10" s="176"/>
      <c r="LNC10" s="176"/>
      <c r="LND10" s="176"/>
      <c r="LNE10" s="176"/>
      <c r="LNF10" s="176"/>
      <c r="LNG10" s="176"/>
      <c r="LNH10" s="176"/>
      <c r="LNI10" s="176"/>
      <c r="LNJ10" s="176"/>
      <c r="LNK10" s="176"/>
      <c r="LNL10" s="176"/>
      <c r="LNM10" s="176"/>
      <c r="LNN10" s="176"/>
      <c r="LNO10" s="176"/>
      <c r="LNP10" s="176"/>
      <c r="LNQ10" s="176"/>
      <c r="LNR10" s="176"/>
      <c r="LNS10" s="176"/>
      <c r="LNT10" s="176"/>
      <c r="LNU10" s="176"/>
      <c r="LNV10" s="176"/>
      <c r="LNW10" s="176"/>
      <c r="LNX10" s="176"/>
      <c r="LNY10" s="176"/>
      <c r="LNZ10" s="176"/>
      <c r="LOA10" s="176"/>
      <c r="LOB10" s="176"/>
      <c r="LOC10" s="176"/>
      <c r="LOD10" s="176"/>
      <c r="LOE10" s="176"/>
      <c r="LOF10" s="176"/>
      <c r="LOG10" s="176"/>
      <c r="LOH10" s="176"/>
      <c r="LOI10" s="176"/>
      <c r="LOJ10" s="176"/>
      <c r="LOK10" s="176"/>
      <c r="LOL10" s="176"/>
      <c r="LOM10" s="176"/>
      <c r="LON10" s="176"/>
      <c r="LOO10" s="176"/>
      <c r="LOP10" s="176"/>
      <c r="LOQ10" s="176"/>
      <c r="LOR10" s="176"/>
      <c r="LOS10" s="176"/>
      <c r="LOT10" s="176"/>
      <c r="LOU10" s="176"/>
      <c r="LOV10" s="176"/>
      <c r="LOW10" s="176"/>
      <c r="LOX10" s="176"/>
      <c r="LOY10" s="176"/>
      <c r="LOZ10" s="176"/>
      <c r="LPA10" s="176"/>
      <c r="LPB10" s="176"/>
      <c r="LPC10" s="176"/>
      <c r="LPD10" s="176"/>
      <c r="LPE10" s="176"/>
      <c r="LPF10" s="176"/>
      <c r="LPG10" s="176"/>
      <c r="LPH10" s="176"/>
      <c r="LPI10" s="176"/>
      <c r="LPJ10" s="176"/>
      <c r="LPK10" s="176"/>
      <c r="LPL10" s="176"/>
      <c r="LPM10" s="176"/>
      <c r="LPN10" s="176"/>
      <c r="LPO10" s="176"/>
      <c r="LPP10" s="176"/>
      <c r="LPQ10" s="176"/>
      <c r="LPR10" s="176"/>
      <c r="LPS10" s="176"/>
      <c r="LPT10" s="176"/>
      <c r="LPU10" s="176"/>
      <c r="LPV10" s="176"/>
      <c r="LPW10" s="176"/>
      <c r="LPX10" s="176"/>
      <c r="LPY10" s="176"/>
      <c r="LPZ10" s="176"/>
      <c r="LQA10" s="176"/>
      <c r="LQB10" s="176"/>
      <c r="LQC10" s="176"/>
      <c r="LQD10" s="176"/>
      <c r="LQE10" s="176"/>
      <c r="LQF10" s="176"/>
      <c r="LQG10" s="176"/>
      <c r="LQH10" s="176"/>
      <c r="LQI10" s="176"/>
      <c r="LQJ10" s="176"/>
      <c r="LQK10" s="176"/>
      <c r="LQL10" s="176"/>
      <c r="LQM10" s="176"/>
      <c r="LQN10" s="176"/>
      <c r="LQO10" s="176"/>
      <c r="LQP10" s="176"/>
      <c r="LQQ10" s="176"/>
      <c r="LQR10" s="176"/>
      <c r="LQS10" s="176"/>
      <c r="LQT10" s="176"/>
      <c r="LQU10" s="176"/>
      <c r="LQV10" s="176"/>
      <c r="LQW10" s="176"/>
      <c r="LQX10" s="176"/>
      <c r="LQY10" s="176"/>
      <c r="LQZ10" s="176"/>
      <c r="LRA10" s="176"/>
      <c r="LRB10" s="176"/>
      <c r="LRC10" s="176"/>
      <c r="LRD10" s="176"/>
      <c r="LRE10" s="176"/>
      <c r="LRF10" s="176"/>
      <c r="LRG10" s="176"/>
      <c r="LRH10" s="176"/>
      <c r="LRI10" s="176"/>
      <c r="LRJ10" s="176"/>
      <c r="LRK10" s="176"/>
      <c r="LRL10" s="176"/>
      <c r="LRM10" s="176"/>
      <c r="LRN10" s="176"/>
      <c r="LRO10" s="176"/>
      <c r="LRP10" s="176"/>
      <c r="LRQ10" s="176"/>
      <c r="LRR10" s="176"/>
      <c r="LRS10" s="176"/>
      <c r="LRT10" s="176"/>
      <c r="LRU10" s="176"/>
      <c r="LRV10" s="176"/>
      <c r="LRW10" s="176"/>
      <c r="LRX10" s="176"/>
      <c r="LRY10" s="176"/>
      <c r="LRZ10" s="176"/>
      <c r="LSA10" s="176"/>
      <c r="LSB10" s="176"/>
      <c r="LSC10" s="176"/>
      <c r="LSD10" s="176"/>
      <c r="LSE10" s="176"/>
      <c r="LSF10" s="176"/>
      <c r="LSG10" s="176"/>
      <c r="LSH10" s="176"/>
      <c r="LSI10" s="176"/>
      <c r="LSJ10" s="176"/>
      <c r="LSK10" s="176"/>
      <c r="LSL10" s="176"/>
      <c r="LSM10" s="176"/>
      <c r="LSN10" s="176"/>
      <c r="LSO10" s="176"/>
      <c r="LSP10" s="176"/>
      <c r="LSQ10" s="176"/>
      <c r="LSR10" s="176"/>
      <c r="LSS10" s="176"/>
      <c r="LST10" s="176"/>
      <c r="LSU10" s="176"/>
      <c r="LSV10" s="176"/>
      <c r="LSW10" s="176"/>
      <c r="LSX10" s="176"/>
      <c r="LSY10" s="176"/>
      <c r="LSZ10" s="176"/>
      <c r="LTA10" s="176"/>
      <c r="LTB10" s="176"/>
      <c r="LTC10" s="176"/>
      <c r="LTD10" s="176"/>
      <c r="LTE10" s="176"/>
      <c r="LTF10" s="176"/>
      <c r="LTG10" s="176"/>
      <c r="LTH10" s="176"/>
      <c r="LTI10" s="176"/>
      <c r="LTJ10" s="176"/>
      <c r="LTK10" s="176"/>
      <c r="LTL10" s="176"/>
      <c r="LTM10" s="176"/>
      <c r="LTN10" s="176"/>
      <c r="LTO10" s="176"/>
      <c r="LTP10" s="176"/>
      <c r="LTQ10" s="176"/>
      <c r="LTR10" s="176"/>
      <c r="LTS10" s="176"/>
      <c r="LTT10" s="176"/>
      <c r="LTU10" s="176"/>
      <c r="LTV10" s="176"/>
      <c r="LTW10" s="176"/>
      <c r="LTX10" s="176"/>
      <c r="LTY10" s="176"/>
      <c r="LTZ10" s="176"/>
      <c r="LUA10" s="176"/>
      <c r="LUB10" s="176"/>
      <c r="LUC10" s="176"/>
      <c r="LUD10" s="176"/>
      <c r="LUE10" s="176"/>
      <c r="LUF10" s="176"/>
      <c r="LUG10" s="176"/>
      <c r="LUH10" s="176"/>
      <c r="LUI10" s="176"/>
      <c r="LUJ10" s="176"/>
      <c r="LUK10" s="176"/>
      <c r="LUL10" s="176"/>
      <c r="LUM10" s="176"/>
      <c r="LUN10" s="176"/>
      <c r="LUO10" s="176"/>
      <c r="LUP10" s="176"/>
      <c r="LUQ10" s="176"/>
      <c r="LUR10" s="176"/>
      <c r="LUS10" s="176"/>
      <c r="LUT10" s="176"/>
      <c r="LUU10" s="176"/>
      <c r="LUV10" s="176"/>
      <c r="LUW10" s="176"/>
      <c r="LUX10" s="176"/>
      <c r="LUY10" s="176"/>
      <c r="LUZ10" s="176"/>
      <c r="LVA10" s="176"/>
      <c r="LVB10" s="176"/>
      <c r="LVC10" s="176"/>
      <c r="LVD10" s="176"/>
      <c r="LVE10" s="176"/>
      <c r="LVF10" s="176"/>
      <c r="LVG10" s="176"/>
      <c r="LVH10" s="176"/>
      <c r="LVI10" s="176"/>
      <c r="LVJ10" s="176"/>
      <c r="LVK10" s="176"/>
      <c r="LVL10" s="176"/>
      <c r="LVM10" s="176"/>
      <c r="LVN10" s="176"/>
      <c r="LVO10" s="176"/>
      <c r="LVP10" s="176"/>
      <c r="LVQ10" s="176"/>
      <c r="LVR10" s="176"/>
      <c r="LVS10" s="176"/>
      <c r="LVT10" s="176"/>
      <c r="LVU10" s="176"/>
      <c r="LVV10" s="176"/>
      <c r="LVW10" s="176"/>
      <c r="LVX10" s="176"/>
      <c r="LVY10" s="176"/>
      <c r="LVZ10" s="176"/>
      <c r="LWA10" s="176"/>
      <c r="LWB10" s="176"/>
      <c r="LWC10" s="176"/>
      <c r="LWD10" s="176"/>
      <c r="LWE10" s="176"/>
      <c r="LWF10" s="176"/>
      <c r="LWG10" s="176"/>
      <c r="LWH10" s="176"/>
      <c r="LWI10" s="176"/>
      <c r="LWJ10" s="176"/>
      <c r="LWK10" s="176"/>
      <c r="LWL10" s="176"/>
      <c r="LWM10" s="176"/>
      <c r="LWN10" s="176"/>
      <c r="LWO10" s="176"/>
      <c r="LWP10" s="176"/>
      <c r="LWQ10" s="176"/>
      <c r="LWR10" s="176"/>
      <c r="LWS10" s="176"/>
      <c r="LWT10" s="176"/>
      <c r="LWU10" s="176"/>
      <c r="LWV10" s="176"/>
      <c r="LWW10" s="176"/>
      <c r="LWX10" s="176"/>
      <c r="LWY10" s="176"/>
      <c r="LWZ10" s="176"/>
      <c r="LXA10" s="176"/>
      <c r="LXB10" s="176"/>
      <c r="LXC10" s="176"/>
      <c r="LXD10" s="176"/>
      <c r="LXE10" s="176"/>
      <c r="LXF10" s="176"/>
      <c r="LXG10" s="176"/>
      <c r="LXH10" s="176"/>
      <c r="LXI10" s="176"/>
      <c r="LXJ10" s="176"/>
      <c r="LXK10" s="176"/>
      <c r="LXL10" s="176"/>
      <c r="LXM10" s="176"/>
      <c r="LXN10" s="176"/>
      <c r="LXO10" s="176"/>
      <c r="LXP10" s="176"/>
      <c r="LXQ10" s="176"/>
      <c r="LXR10" s="176"/>
      <c r="LXS10" s="176"/>
      <c r="LXT10" s="176"/>
      <c r="LXU10" s="176"/>
      <c r="LXV10" s="176"/>
      <c r="LXW10" s="176"/>
      <c r="LXX10" s="176"/>
      <c r="LXY10" s="176"/>
      <c r="LXZ10" s="176"/>
      <c r="LYA10" s="176"/>
      <c r="LYB10" s="176"/>
      <c r="LYC10" s="176"/>
      <c r="LYD10" s="176"/>
      <c r="LYE10" s="176"/>
      <c r="LYF10" s="176"/>
      <c r="LYG10" s="176"/>
      <c r="LYH10" s="176"/>
      <c r="LYI10" s="176"/>
      <c r="LYJ10" s="176"/>
      <c r="LYK10" s="176"/>
      <c r="LYL10" s="176"/>
      <c r="LYM10" s="176"/>
      <c r="LYN10" s="176"/>
      <c r="LYO10" s="176"/>
      <c r="LYP10" s="176"/>
      <c r="LYQ10" s="176"/>
      <c r="LYR10" s="176"/>
      <c r="LYS10" s="176"/>
      <c r="LYT10" s="176"/>
      <c r="LYU10" s="176"/>
      <c r="LYV10" s="176"/>
      <c r="LYW10" s="176"/>
      <c r="LYX10" s="176"/>
      <c r="LYY10" s="176"/>
      <c r="LYZ10" s="176"/>
      <c r="LZA10" s="176"/>
      <c r="LZB10" s="176"/>
      <c r="LZC10" s="176"/>
      <c r="LZD10" s="176"/>
      <c r="LZE10" s="176"/>
      <c r="LZF10" s="176"/>
      <c r="LZG10" s="176"/>
      <c r="LZH10" s="176"/>
      <c r="LZI10" s="176"/>
      <c r="LZJ10" s="176"/>
      <c r="LZK10" s="176"/>
      <c r="LZL10" s="176"/>
      <c r="LZM10" s="176"/>
      <c r="LZN10" s="176"/>
      <c r="LZO10" s="176"/>
      <c r="LZP10" s="176"/>
      <c r="LZQ10" s="176"/>
      <c r="LZR10" s="176"/>
      <c r="LZS10" s="176"/>
      <c r="LZT10" s="176"/>
      <c r="LZU10" s="176"/>
      <c r="LZV10" s="176"/>
      <c r="LZW10" s="176"/>
      <c r="LZX10" s="176"/>
      <c r="LZY10" s="176"/>
      <c r="LZZ10" s="176"/>
      <c r="MAA10" s="176"/>
      <c r="MAB10" s="176"/>
      <c r="MAC10" s="176"/>
      <c r="MAD10" s="176"/>
      <c r="MAE10" s="176"/>
      <c r="MAF10" s="176"/>
      <c r="MAG10" s="176"/>
      <c r="MAH10" s="176"/>
      <c r="MAI10" s="176"/>
      <c r="MAJ10" s="176"/>
      <c r="MAK10" s="176"/>
      <c r="MAL10" s="176"/>
      <c r="MAM10" s="176"/>
      <c r="MAN10" s="176"/>
      <c r="MAO10" s="176"/>
      <c r="MAP10" s="176"/>
      <c r="MAQ10" s="176"/>
      <c r="MAR10" s="176"/>
      <c r="MAS10" s="176"/>
      <c r="MAT10" s="176"/>
      <c r="MAU10" s="176"/>
      <c r="MAV10" s="176"/>
      <c r="MAW10" s="176"/>
      <c r="MAX10" s="176"/>
      <c r="MAY10" s="176"/>
      <c r="MAZ10" s="176"/>
      <c r="MBA10" s="176"/>
      <c r="MBB10" s="176"/>
      <c r="MBC10" s="176"/>
      <c r="MBD10" s="176"/>
      <c r="MBE10" s="176"/>
      <c r="MBF10" s="176"/>
      <c r="MBG10" s="176"/>
      <c r="MBH10" s="176"/>
      <c r="MBI10" s="176"/>
      <c r="MBJ10" s="176"/>
      <c r="MBK10" s="176"/>
      <c r="MBL10" s="176"/>
      <c r="MBM10" s="176"/>
      <c r="MBN10" s="176"/>
      <c r="MBO10" s="176"/>
      <c r="MBP10" s="176"/>
      <c r="MBQ10" s="176"/>
      <c r="MBR10" s="176"/>
      <c r="MBS10" s="176"/>
      <c r="MBT10" s="176"/>
      <c r="MBU10" s="176"/>
      <c r="MBV10" s="176"/>
      <c r="MBW10" s="176"/>
      <c r="MBX10" s="176"/>
      <c r="MBY10" s="176"/>
      <c r="MBZ10" s="176"/>
      <c r="MCA10" s="176"/>
      <c r="MCB10" s="176"/>
      <c r="MCC10" s="176"/>
      <c r="MCD10" s="176"/>
      <c r="MCE10" s="176"/>
      <c r="MCF10" s="176"/>
      <c r="MCG10" s="176"/>
      <c r="MCH10" s="176"/>
      <c r="MCI10" s="176"/>
      <c r="MCJ10" s="176"/>
      <c r="MCK10" s="176"/>
      <c r="MCL10" s="176"/>
      <c r="MCM10" s="176"/>
      <c r="MCN10" s="176"/>
      <c r="MCO10" s="176"/>
      <c r="MCP10" s="176"/>
      <c r="MCQ10" s="176"/>
      <c r="MCR10" s="176"/>
      <c r="MCS10" s="176"/>
      <c r="MCT10" s="176"/>
      <c r="MCU10" s="176"/>
      <c r="MCV10" s="176"/>
      <c r="MCW10" s="176"/>
      <c r="MCX10" s="176"/>
      <c r="MCY10" s="176"/>
      <c r="MCZ10" s="176"/>
      <c r="MDA10" s="176"/>
      <c r="MDB10" s="176"/>
      <c r="MDC10" s="176"/>
      <c r="MDD10" s="176"/>
      <c r="MDE10" s="176"/>
      <c r="MDF10" s="176"/>
      <c r="MDG10" s="176"/>
      <c r="MDH10" s="176"/>
      <c r="MDI10" s="176"/>
      <c r="MDJ10" s="176"/>
      <c r="MDK10" s="176"/>
      <c r="MDL10" s="176"/>
      <c r="MDM10" s="176"/>
      <c r="MDN10" s="176"/>
      <c r="MDO10" s="176"/>
      <c r="MDP10" s="176"/>
      <c r="MDQ10" s="176"/>
      <c r="MDR10" s="176"/>
      <c r="MDS10" s="176"/>
      <c r="MDT10" s="176"/>
      <c r="MDU10" s="176"/>
      <c r="MDV10" s="176"/>
      <c r="MDW10" s="176"/>
      <c r="MDX10" s="176"/>
      <c r="MDY10" s="176"/>
      <c r="MDZ10" s="176"/>
      <c r="MEA10" s="176"/>
      <c r="MEB10" s="176"/>
      <c r="MEC10" s="176"/>
      <c r="MED10" s="176"/>
      <c r="MEE10" s="176"/>
      <c r="MEF10" s="176"/>
      <c r="MEG10" s="176"/>
      <c r="MEH10" s="176"/>
      <c r="MEI10" s="176"/>
      <c r="MEJ10" s="176"/>
      <c r="MEK10" s="176"/>
      <c r="MEL10" s="176"/>
      <c r="MEM10" s="176"/>
      <c r="MEN10" s="176"/>
      <c r="MEO10" s="176"/>
      <c r="MEP10" s="176"/>
      <c r="MEQ10" s="176"/>
      <c r="MER10" s="176"/>
      <c r="MES10" s="176"/>
      <c r="MET10" s="176"/>
      <c r="MEU10" s="176"/>
      <c r="MEV10" s="176"/>
      <c r="MEW10" s="176"/>
      <c r="MEX10" s="176"/>
      <c r="MEY10" s="176"/>
      <c r="MEZ10" s="176"/>
      <c r="MFA10" s="176"/>
      <c r="MFB10" s="176"/>
      <c r="MFC10" s="176"/>
      <c r="MFD10" s="176"/>
      <c r="MFE10" s="176"/>
      <c r="MFF10" s="176"/>
      <c r="MFG10" s="176"/>
      <c r="MFH10" s="176"/>
      <c r="MFI10" s="176"/>
      <c r="MFJ10" s="176"/>
      <c r="MFK10" s="176"/>
      <c r="MFL10" s="176"/>
      <c r="MFM10" s="176"/>
      <c r="MFN10" s="176"/>
      <c r="MFO10" s="176"/>
      <c r="MFP10" s="176"/>
      <c r="MFQ10" s="176"/>
      <c r="MFR10" s="176"/>
      <c r="MFS10" s="176"/>
      <c r="MFT10" s="176"/>
      <c r="MFU10" s="176"/>
      <c r="MFV10" s="176"/>
      <c r="MFW10" s="176"/>
      <c r="MFX10" s="176"/>
      <c r="MFY10" s="176"/>
      <c r="MFZ10" s="176"/>
      <c r="MGA10" s="176"/>
      <c r="MGB10" s="176"/>
      <c r="MGC10" s="176"/>
      <c r="MGD10" s="176"/>
      <c r="MGE10" s="176"/>
      <c r="MGF10" s="176"/>
      <c r="MGG10" s="176"/>
      <c r="MGH10" s="176"/>
      <c r="MGI10" s="176"/>
      <c r="MGJ10" s="176"/>
      <c r="MGK10" s="176"/>
      <c r="MGL10" s="176"/>
      <c r="MGM10" s="176"/>
      <c r="MGN10" s="176"/>
      <c r="MGO10" s="176"/>
      <c r="MGP10" s="176"/>
      <c r="MGQ10" s="176"/>
      <c r="MGR10" s="176"/>
      <c r="MGS10" s="176"/>
      <c r="MGT10" s="176"/>
      <c r="MGU10" s="176"/>
      <c r="MGV10" s="176"/>
      <c r="MGW10" s="176"/>
      <c r="MGX10" s="176"/>
      <c r="MGY10" s="176"/>
      <c r="MGZ10" s="176"/>
      <c r="MHA10" s="176"/>
      <c r="MHB10" s="176"/>
      <c r="MHC10" s="176"/>
      <c r="MHD10" s="176"/>
      <c r="MHE10" s="176"/>
      <c r="MHF10" s="176"/>
      <c r="MHG10" s="176"/>
      <c r="MHH10" s="176"/>
      <c r="MHI10" s="176"/>
      <c r="MHJ10" s="176"/>
      <c r="MHK10" s="176"/>
      <c r="MHL10" s="176"/>
      <c r="MHM10" s="176"/>
      <c r="MHN10" s="176"/>
      <c r="MHO10" s="176"/>
      <c r="MHP10" s="176"/>
      <c r="MHQ10" s="176"/>
      <c r="MHR10" s="176"/>
      <c r="MHS10" s="176"/>
      <c r="MHT10" s="176"/>
      <c r="MHU10" s="176"/>
      <c r="MHV10" s="176"/>
      <c r="MHW10" s="176"/>
      <c r="MHX10" s="176"/>
      <c r="MHY10" s="176"/>
      <c r="MHZ10" s="176"/>
      <c r="MIA10" s="176"/>
      <c r="MIB10" s="176"/>
      <c r="MIC10" s="176"/>
      <c r="MID10" s="176"/>
      <c r="MIE10" s="176"/>
      <c r="MIF10" s="176"/>
      <c r="MIG10" s="176"/>
      <c r="MIH10" s="176"/>
      <c r="MII10" s="176"/>
      <c r="MIJ10" s="176"/>
      <c r="MIK10" s="176"/>
      <c r="MIL10" s="176"/>
      <c r="MIM10" s="176"/>
      <c r="MIN10" s="176"/>
      <c r="MIO10" s="176"/>
      <c r="MIP10" s="176"/>
      <c r="MIQ10" s="176"/>
      <c r="MIR10" s="176"/>
      <c r="MIS10" s="176"/>
      <c r="MIT10" s="176"/>
      <c r="MIU10" s="176"/>
      <c r="MIV10" s="176"/>
      <c r="MIW10" s="176"/>
      <c r="MIX10" s="176"/>
      <c r="MIY10" s="176"/>
      <c r="MIZ10" s="176"/>
      <c r="MJA10" s="176"/>
      <c r="MJB10" s="176"/>
      <c r="MJC10" s="176"/>
      <c r="MJD10" s="176"/>
      <c r="MJE10" s="176"/>
      <c r="MJF10" s="176"/>
      <c r="MJG10" s="176"/>
      <c r="MJH10" s="176"/>
      <c r="MJI10" s="176"/>
      <c r="MJJ10" s="176"/>
      <c r="MJK10" s="176"/>
      <c r="MJL10" s="176"/>
      <c r="MJM10" s="176"/>
      <c r="MJN10" s="176"/>
      <c r="MJO10" s="176"/>
      <c r="MJP10" s="176"/>
      <c r="MJQ10" s="176"/>
      <c r="MJR10" s="176"/>
      <c r="MJS10" s="176"/>
      <c r="MJT10" s="176"/>
      <c r="MJU10" s="176"/>
      <c r="MJV10" s="176"/>
      <c r="MJW10" s="176"/>
      <c r="MJX10" s="176"/>
      <c r="MJY10" s="176"/>
      <c r="MJZ10" s="176"/>
      <c r="MKA10" s="176"/>
      <c r="MKB10" s="176"/>
      <c r="MKC10" s="176"/>
      <c r="MKD10" s="176"/>
      <c r="MKE10" s="176"/>
      <c r="MKF10" s="176"/>
      <c r="MKG10" s="176"/>
      <c r="MKH10" s="176"/>
      <c r="MKI10" s="176"/>
      <c r="MKJ10" s="176"/>
      <c r="MKK10" s="176"/>
      <c r="MKL10" s="176"/>
      <c r="MKM10" s="176"/>
      <c r="MKN10" s="176"/>
      <c r="MKO10" s="176"/>
      <c r="MKP10" s="176"/>
      <c r="MKQ10" s="176"/>
      <c r="MKR10" s="176"/>
      <c r="MKS10" s="176"/>
      <c r="MKT10" s="176"/>
      <c r="MKU10" s="176"/>
      <c r="MKV10" s="176"/>
      <c r="MKW10" s="176"/>
      <c r="MKX10" s="176"/>
      <c r="MKY10" s="176"/>
      <c r="MKZ10" s="176"/>
      <c r="MLA10" s="176"/>
      <c r="MLB10" s="176"/>
      <c r="MLC10" s="176"/>
      <c r="MLD10" s="176"/>
      <c r="MLE10" s="176"/>
      <c r="MLF10" s="176"/>
      <c r="MLG10" s="176"/>
      <c r="MLH10" s="176"/>
      <c r="MLI10" s="176"/>
      <c r="MLJ10" s="176"/>
      <c r="MLK10" s="176"/>
      <c r="MLL10" s="176"/>
      <c r="MLM10" s="176"/>
      <c r="MLN10" s="176"/>
      <c r="MLO10" s="176"/>
      <c r="MLP10" s="176"/>
      <c r="MLQ10" s="176"/>
      <c r="MLR10" s="176"/>
      <c r="MLS10" s="176"/>
      <c r="MLT10" s="176"/>
      <c r="MLU10" s="176"/>
      <c r="MLV10" s="176"/>
      <c r="MLW10" s="176"/>
      <c r="MLX10" s="176"/>
      <c r="MLY10" s="176"/>
      <c r="MLZ10" s="176"/>
      <c r="MMA10" s="176"/>
      <c r="MMB10" s="176"/>
      <c r="MMC10" s="176"/>
      <c r="MMD10" s="176"/>
      <c r="MME10" s="176"/>
      <c r="MMF10" s="176"/>
      <c r="MMG10" s="176"/>
      <c r="MMH10" s="176"/>
      <c r="MMI10" s="176"/>
      <c r="MMJ10" s="176"/>
      <c r="MMK10" s="176"/>
      <c r="MML10" s="176"/>
      <c r="MMM10" s="176"/>
      <c r="MMN10" s="176"/>
      <c r="MMO10" s="176"/>
      <c r="MMP10" s="176"/>
      <c r="MMQ10" s="176"/>
      <c r="MMR10" s="176"/>
      <c r="MMS10" s="176"/>
      <c r="MMT10" s="176"/>
      <c r="MMU10" s="176"/>
      <c r="MMV10" s="176"/>
      <c r="MMW10" s="176"/>
      <c r="MMX10" s="176"/>
      <c r="MMY10" s="176"/>
      <c r="MMZ10" s="176"/>
      <c r="MNA10" s="176"/>
      <c r="MNB10" s="176"/>
      <c r="MNC10" s="176"/>
      <c r="MND10" s="176"/>
      <c r="MNE10" s="176"/>
      <c r="MNF10" s="176"/>
      <c r="MNG10" s="176"/>
      <c r="MNH10" s="176"/>
      <c r="MNI10" s="176"/>
      <c r="MNJ10" s="176"/>
      <c r="MNK10" s="176"/>
      <c r="MNL10" s="176"/>
      <c r="MNM10" s="176"/>
      <c r="MNN10" s="176"/>
      <c r="MNO10" s="176"/>
      <c r="MNP10" s="176"/>
      <c r="MNQ10" s="176"/>
      <c r="MNR10" s="176"/>
      <c r="MNS10" s="176"/>
      <c r="MNT10" s="176"/>
      <c r="MNU10" s="176"/>
      <c r="MNV10" s="176"/>
      <c r="MNW10" s="176"/>
      <c r="MNX10" s="176"/>
      <c r="MNY10" s="176"/>
      <c r="MNZ10" s="176"/>
      <c r="MOA10" s="176"/>
      <c r="MOB10" s="176"/>
      <c r="MOC10" s="176"/>
      <c r="MOD10" s="176"/>
      <c r="MOE10" s="176"/>
      <c r="MOF10" s="176"/>
      <c r="MOG10" s="176"/>
      <c r="MOH10" s="176"/>
      <c r="MOI10" s="176"/>
      <c r="MOJ10" s="176"/>
      <c r="MOK10" s="176"/>
      <c r="MOL10" s="176"/>
      <c r="MOM10" s="176"/>
      <c r="MON10" s="176"/>
      <c r="MOO10" s="176"/>
      <c r="MOP10" s="176"/>
      <c r="MOQ10" s="176"/>
      <c r="MOR10" s="176"/>
      <c r="MOS10" s="176"/>
      <c r="MOT10" s="176"/>
      <c r="MOU10" s="176"/>
      <c r="MOV10" s="176"/>
      <c r="MOW10" s="176"/>
      <c r="MOX10" s="176"/>
      <c r="MOY10" s="176"/>
      <c r="MOZ10" s="176"/>
      <c r="MPA10" s="176"/>
      <c r="MPB10" s="176"/>
      <c r="MPC10" s="176"/>
      <c r="MPD10" s="176"/>
      <c r="MPE10" s="176"/>
      <c r="MPF10" s="176"/>
      <c r="MPG10" s="176"/>
      <c r="MPH10" s="176"/>
      <c r="MPI10" s="176"/>
      <c r="MPJ10" s="176"/>
      <c r="MPK10" s="176"/>
      <c r="MPL10" s="176"/>
      <c r="MPM10" s="176"/>
      <c r="MPN10" s="176"/>
      <c r="MPO10" s="176"/>
      <c r="MPP10" s="176"/>
      <c r="MPQ10" s="176"/>
      <c r="MPR10" s="176"/>
      <c r="MPS10" s="176"/>
      <c r="MPT10" s="176"/>
      <c r="MPU10" s="176"/>
      <c r="MPV10" s="176"/>
      <c r="MPW10" s="176"/>
      <c r="MPX10" s="176"/>
      <c r="MPY10" s="176"/>
      <c r="MPZ10" s="176"/>
      <c r="MQA10" s="176"/>
      <c r="MQB10" s="176"/>
      <c r="MQC10" s="176"/>
      <c r="MQD10" s="176"/>
      <c r="MQE10" s="176"/>
      <c r="MQF10" s="176"/>
      <c r="MQG10" s="176"/>
      <c r="MQH10" s="176"/>
      <c r="MQI10" s="176"/>
      <c r="MQJ10" s="176"/>
      <c r="MQK10" s="176"/>
      <c r="MQL10" s="176"/>
      <c r="MQM10" s="176"/>
      <c r="MQN10" s="176"/>
      <c r="MQO10" s="176"/>
      <c r="MQP10" s="176"/>
      <c r="MQQ10" s="176"/>
      <c r="MQR10" s="176"/>
      <c r="MQS10" s="176"/>
      <c r="MQT10" s="176"/>
      <c r="MQU10" s="176"/>
      <c r="MQV10" s="176"/>
      <c r="MQW10" s="176"/>
      <c r="MQX10" s="176"/>
      <c r="MQY10" s="176"/>
      <c r="MQZ10" s="176"/>
      <c r="MRA10" s="176"/>
      <c r="MRB10" s="176"/>
      <c r="MRC10" s="176"/>
      <c r="MRD10" s="176"/>
      <c r="MRE10" s="176"/>
      <c r="MRF10" s="176"/>
      <c r="MRG10" s="176"/>
      <c r="MRH10" s="176"/>
      <c r="MRI10" s="176"/>
      <c r="MRJ10" s="176"/>
      <c r="MRK10" s="176"/>
      <c r="MRL10" s="176"/>
      <c r="MRM10" s="176"/>
      <c r="MRN10" s="176"/>
      <c r="MRO10" s="176"/>
      <c r="MRP10" s="176"/>
      <c r="MRQ10" s="176"/>
      <c r="MRR10" s="176"/>
      <c r="MRS10" s="176"/>
      <c r="MRT10" s="176"/>
      <c r="MRU10" s="176"/>
      <c r="MRV10" s="176"/>
      <c r="MRW10" s="176"/>
      <c r="MRX10" s="176"/>
      <c r="MRY10" s="176"/>
      <c r="MRZ10" s="176"/>
      <c r="MSA10" s="176"/>
      <c r="MSB10" s="176"/>
      <c r="MSC10" s="176"/>
      <c r="MSD10" s="176"/>
      <c r="MSE10" s="176"/>
      <c r="MSF10" s="176"/>
      <c r="MSG10" s="176"/>
      <c r="MSH10" s="176"/>
      <c r="MSI10" s="176"/>
      <c r="MSJ10" s="176"/>
      <c r="MSK10" s="176"/>
      <c r="MSL10" s="176"/>
      <c r="MSM10" s="176"/>
      <c r="MSN10" s="176"/>
      <c r="MSO10" s="176"/>
      <c r="MSP10" s="176"/>
      <c r="MSQ10" s="176"/>
      <c r="MSR10" s="176"/>
      <c r="MSS10" s="176"/>
      <c r="MST10" s="176"/>
      <c r="MSU10" s="176"/>
      <c r="MSV10" s="176"/>
      <c r="MSW10" s="176"/>
      <c r="MSX10" s="176"/>
      <c r="MSY10" s="176"/>
      <c r="MSZ10" s="176"/>
      <c r="MTA10" s="176"/>
      <c r="MTB10" s="176"/>
      <c r="MTC10" s="176"/>
      <c r="MTD10" s="176"/>
      <c r="MTE10" s="176"/>
      <c r="MTF10" s="176"/>
      <c r="MTG10" s="176"/>
      <c r="MTH10" s="176"/>
      <c r="MTI10" s="176"/>
      <c r="MTJ10" s="176"/>
      <c r="MTK10" s="176"/>
      <c r="MTL10" s="176"/>
      <c r="MTM10" s="176"/>
      <c r="MTN10" s="176"/>
      <c r="MTO10" s="176"/>
      <c r="MTP10" s="176"/>
      <c r="MTQ10" s="176"/>
      <c r="MTR10" s="176"/>
      <c r="MTS10" s="176"/>
      <c r="MTT10" s="176"/>
      <c r="MTU10" s="176"/>
      <c r="MTV10" s="176"/>
      <c r="MTW10" s="176"/>
      <c r="MTX10" s="176"/>
      <c r="MTY10" s="176"/>
      <c r="MTZ10" s="176"/>
      <c r="MUA10" s="176"/>
      <c r="MUB10" s="176"/>
      <c r="MUC10" s="176"/>
      <c r="MUD10" s="176"/>
      <c r="MUE10" s="176"/>
      <c r="MUF10" s="176"/>
      <c r="MUG10" s="176"/>
      <c r="MUH10" s="176"/>
      <c r="MUI10" s="176"/>
      <c r="MUJ10" s="176"/>
      <c r="MUK10" s="176"/>
      <c r="MUL10" s="176"/>
      <c r="MUM10" s="176"/>
      <c r="MUN10" s="176"/>
      <c r="MUO10" s="176"/>
      <c r="MUP10" s="176"/>
      <c r="MUQ10" s="176"/>
      <c r="MUR10" s="176"/>
      <c r="MUS10" s="176"/>
      <c r="MUT10" s="176"/>
      <c r="MUU10" s="176"/>
      <c r="MUV10" s="176"/>
      <c r="MUW10" s="176"/>
      <c r="MUX10" s="176"/>
      <c r="MUY10" s="176"/>
      <c r="MUZ10" s="176"/>
      <c r="MVA10" s="176"/>
      <c r="MVB10" s="176"/>
      <c r="MVC10" s="176"/>
      <c r="MVD10" s="176"/>
      <c r="MVE10" s="176"/>
      <c r="MVF10" s="176"/>
      <c r="MVG10" s="176"/>
      <c r="MVH10" s="176"/>
      <c r="MVI10" s="176"/>
      <c r="MVJ10" s="176"/>
      <c r="MVK10" s="176"/>
      <c r="MVL10" s="176"/>
      <c r="MVM10" s="176"/>
      <c r="MVN10" s="176"/>
      <c r="MVO10" s="176"/>
      <c r="MVP10" s="176"/>
      <c r="MVQ10" s="176"/>
      <c r="MVR10" s="176"/>
      <c r="MVS10" s="176"/>
      <c r="MVT10" s="176"/>
      <c r="MVU10" s="176"/>
      <c r="MVV10" s="176"/>
      <c r="MVW10" s="176"/>
      <c r="MVX10" s="176"/>
      <c r="MVY10" s="176"/>
      <c r="MVZ10" s="176"/>
      <c r="MWA10" s="176"/>
      <c r="MWB10" s="176"/>
      <c r="MWC10" s="176"/>
      <c r="MWD10" s="176"/>
      <c r="MWE10" s="176"/>
      <c r="MWF10" s="176"/>
      <c r="MWG10" s="176"/>
      <c r="MWH10" s="176"/>
      <c r="MWI10" s="176"/>
      <c r="MWJ10" s="176"/>
      <c r="MWK10" s="176"/>
      <c r="MWL10" s="176"/>
      <c r="MWM10" s="176"/>
      <c r="MWN10" s="176"/>
      <c r="MWO10" s="176"/>
      <c r="MWP10" s="176"/>
      <c r="MWQ10" s="176"/>
      <c r="MWR10" s="176"/>
      <c r="MWS10" s="176"/>
      <c r="MWT10" s="176"/>
      <c r="MWU10" s="176"/>
      <c r="MWV10" s="176"/>
      <c r="MWW10" s="176"/>
      <c r="MWX10" s="176"/>
      <c r="MWY10" s="176"/>
      <c r="MWZ10" s="176"/>
      <c r="MXA10" s="176"/>
      <c r="MXB10" s="176"/>
      <c r="MXC10" s="176"/>
      <c r="MXD10" s="176"/>
      <c r="MXE10" s="176"/>
      <c r="MXF10" s="176"/>
      <c r="MXG10" s="176"/>
      <c r="MXH10" s="176"/>
      <c r="MXI10" s="176"/>
      <c r="MXJ10" s="176"/>
      <c r="MXK10" s="176"/>
      <c r="MXL10" s="176"/>
      <c r="MXM10" s="176"/>
      <c r="MXN10" s="176"/>
      <c r="MXO10" s="176"/>
      <c r="MXP10" s="176"/>
      <c r="MXQ10" s="176"/>
      <c r="MXR10" s="176"/>
      <c r="MXS10" s="176"/>
      <c r="MXT10" s="176"/>
      <c r="MXU10" s="176"/>
      <c r="MXV10" s="176"/>
      <c r="MXW10" s="176"/>
      <c r="MXX10" s="176"/>
      <c r="MXY10" s="176"/>
      <c r="MXZ10" s="176"/>
      <c r="MYA10" s="176"/>
      <c r="MYB10" s="176"/>
      <c r="MYC10" s="176"/>
      <c r="MYD10" s="176"/>
      <c r="MYE10" s="176"/>
      <c r="MYF10" s="176"/>
      <c r="MYG10" s="176"/>
      <c r="MYH10" s="176"/>
      <c r="MYI10" s="176"/>
      <c r="MYJ10" s="176"/>
      <c r="MYK10" s="176"/>
      <c r="MYL10" s="176"/>
      <c r="MYM10" s="176"/>
      <c r="MYN10" s="176"/>
      <c r="MYO10" s="176"/>
      <c r="MYP10" s="176"/>
      <c r="MYQ10" s="176"/>
      <c r="MYR10" s="176"/>
      <c r="MYS10" s="176"/>
      <c r="MYT10" s="176"/>
      <c r="MYU10" s="176"/>
      <c r="MYV10" s="176"/>
      <c r="MYW10" s="176"/>
      <c r="MYX10" s="176"/>
      <c r="MYY10" s="176"/>
      <c r="MYZ10" s="176"/>
      <c r="MZA10" s="176"/>
      <c r="MZB10" s="176"/>
      <c r="MZC10" s="176"/>
      <c r="MZD10" s="176"/>
      <c r="MZE10" s="176"/>
      <c r="MZF10" s="176"/>
      <c r="MZG10" s="176"/>
      <c r="MZH10" s="176"/>
      <c r="MZI10" s="176"/>
      <c r="MZJ10" s="176"/>
      <c r="MZK10" s="176"/>
      <c r="MZL10" s="176"/>
      <c r="MZM10" s="176"/>
      <c r="MZN10" s="176"/>
      <c r="MZO10" s="176"/>
      <c r="MZP10" s="176"/>
      <c r="MZQ10" s="176"/>
      <c r="MZR10" s="176"/>
      <c r="MZS10" s="176"/>
      <c r="MZT10" s="176"/>
      <c r="MZU10" s="176"/>
      <c r="MZV10" s="176"/>
      <c r="MZW10" s="176"/>
      <c r="MZX10" s="176"/>
      <c r="MZY10" s="176"/>
      <c r="MZZ10" s="176"/>
      <c r="NAA10" s="176"/>
      <c r="NAB10" s="176"/>
      <c r="NAC10" s="176"/>
      <c r="NAD10" s="176"/>
      <c r="NAE10" s="176"/>
      <c r="NAF10" s="176"/>
      <c r="NAG10" s="176"/>
      <c r="NAH10" s="176"/>
      <c r="NAI10" s="176"/>
      <c r="NAJ10" s="176"/>
      <c r="NAK10" s="176"/>
      <c r="NAL10" s="176"/>
      <c r="NAM10" s="176"/>
      <c r="NAN10" s="176"/>
      <c r="NAO10" s="176"/>
      <c r="NAP10" s="176"/>
      <c r="NAQ10" s="176"/>
      <c r="NAR10" s="176"/>
      <c r="NAS10" s="176"/>
      <c r="NAT10" s="176"/>
      <c r="NAU10" s="176"/>
      <c r="NAV10" s="176"/>
      <c r="NAW10" s="176"/>
      <c r="NAX10" s="176"/>
      <c r="NAY10" s="176"/>
      <c r="NAZ10" s="176"/>
      <c r="NBA10" s="176"/>
      <c r="NBB10" s="176"/>
      <c r="NBC10" s="176"/>
      <c r="NBD10" s="176"/>
      <c r="NBE10" s="176"/>
      <c r="NBF10" s="176"/>
      <c r="NBG10" s="176"/>
      <c r="NBH10" s="176"/>
      <c r="NBI10" s="176"/>
      <c r="NBJ10" s="176"/>
      <c r="NBK10" s="176"/>
      <c r="NBL10" s="176"/>
      <c r="NBM10" s="176"/>
      <c r="NBN10" s="176"/>
      <c r="NBO10" s="176"/>
      <c r="NBP10" s="176"/>
      <c r="NBQ10" s="176"/>
      <c r="NBR10" s="176"/>
      <c r="NBS10" s="176"/>
      <c r="NBT10" s="176"/>
      <c r="NBU10" s="176"/>
      <c r="NBV10" s="176"/>
      <c r="NBW10" s="176"/>
      <c r="NBX10" s="176"/>
      <c r="NBY10" s="176"/>
      <c r="NBZ10" s="176"/>
      <c r="NCA10" s="176"/>
      <c r="NCB10" s="176"/>
      <c r="NCC10" s="176"/>
      <c r="NCD10" s="176"/>
      <c r="NCE10" s="176"/>
      <c r="NCF10" s="176"/>
      <c r="NCG10" s="176"/>
      <c r="NCH10" s="176"/>
      <c r="NCI10" s="176"/>
      <c r="NCJ10" s="176"/>
      <c r="NCK10" s="176"/>
      <c r="NCL10" s="176"/>
      <c r="NCM10" s="176"/>
      <c r="NCN10" s="176"/>
      <c r="NCO10" s="176"/>
      <c r="NCP10" s="176"/>
      <c r="NCQ10" s="176"/>
      <c r="NCR10" s="176"/>
      <c r="NCS10" s="176"/>
      <c r="NCT10" s="176"/>
      <c r="NCU10" s="176"/>
      <c r="NCV10" s="176"/>
      <c r="NCW10" s="176"/>
      <c r="NCX10" s="176"/>
      <c r="NCY10" s="176"/>
      <c r="NCZ10" s="176"/>
      <c r="NDA10" s="176"/>
      <c r="NDB10" s="176"/>
      <c r="NDC10" s="176"/>
      <c r="NDD10" s="176"/>
      <c r="NDE10" s="176"/>
      <c r="NDF10" s="176"/>
      <c r="NDG10" s="176"/>
      <c r="NDH10" s="176"/>
      <c r="NDI10" s="176"/>
      <c r="NDJ10" s="176"/>
      <c r="NDK10" s="176"/>
      <c r="NDL10" s="176"/>
      <c r="NDM10" s="176"/>
      <c r="NDN10" s="176"/>
      <c r="NDO10" s="176"/>
      <c r="NDP10" s="176"/>
      <c r="NDQ10" s="176"/>
      <c r="NDR10" s="176"/>
      <c r="NDS10" s="176"/>
      <c r="NDT10" s="176"/>
      <c r="NDU10" s="176"/>
      <c r="NDV10" s="176"/>
      <c r="NDW10" s="176"/>
      <c r="NDX10" s="176"/>
      <c r="NDY10" s="176"/>
      <c r="NDZ10" s="176"/>
      <c r="NEA10" s="176"/>
      <c r="NEB10" s="176"/>
      <c r="NEC10" s="176"/>
      <c r="NED10" s="176"/>
      <c r="NEE10" s="176"/>
      <c r="NEF10" s="176"/>
      <c r="NEG10" s="176"/>
      <c r="NEH10" s="176"/>
      <c r="NEI10" s="176"/>
      <c r="NEJ10" s="176"/>
      <c r="NEK10" s="176"/>
      <c r="NEL10" s="176"/>
      <c r="NEM10" s="176"/>
      <c r="NEN10" s="176"/>
      <c r="NEO10" s="176"/>
      <c r="NEP10" s="176"/>
      <c r="NEQ10" s="176"/>
      <c r="NER10" s="176"/>
      <c r="NES10" s="176"/>
      <c r="NET10" s="176"/>
      <c r="NEU10" s="176"/>
      <c r="NEV10" s="176"/>
      <c r="NEW10" s="176"/>
      <c r="NEX10" s="176"/>
      <c r="NEY10" s="176"/>
      <c r="NEZ10" s="176"/>
      <c r="NFA10" s="176"/>
      <c r="NFB10" s="176"/>
      <c r="NFC10" s="176"/>
      <c r="NFD10" s="176"/>
      <c r="NFE10" s="176"/>
      <c r="NFF10" s="176"/>
      <c r="NFG10" s="176"/>
      <c r="NFH10" s="176"/>
      <c r="NFI10" s="176"/>
      <c r="NFJ10" s="176"/>
      <c r="NFK10" s="176"/>
      <c r="NFL10" s="176"/>
      <c r="NFM10" s="176"/>
      <c r="NFN10" s="176"/>
      <c r="NFO10" s="176"/>
      <c r="NFP10" s="176"/>
      <c r="NFQ10" s="176"/>
      <c r="NFR10" s="176"/>
      <c r="NFS10" s="176"/>
      <c r="NFT10" s="176"/>
      <c r="NFU10" s="176"/>
      <c r="NFV10" s="176"/>
      <c r="NFW10" s="176"/>
      <c r="NFX10" s="176"/>
      <c r="NFY10" s="176"/>
      <c r="NFZ10" s="176"/>
      <c r="NGA10" s="176"/>
      <c r="NGB10" s="176"/>
      <c r="NGC10" s="176"/>
      <c r="NGD10" s="176"/>
      <c r="NGE10" s="176"/>
      <c r="NGF10" s="176"/>
      <c r="NGG10" s="176"/>
      <c r="NGH10" s="176"/>
      <c r="NGI10" s="176"/>
      <c r="NGJ10" s="176"/>
      <c r="NGK10" s="176"/>
      <c r="NGL10" s="176"/>
      <c r="NGM10" s="176"/>
      <c r="NGN10" s="176"/>
      <c r="NGO10" s="176"/>
      <c r="NGP10" s="176"/>
      <c r="NGQ10" s="176"/>
      <c r="NGR10" s="176"/>
      <c r="NGS10" s="176"/>
      <c r="NGT10" s="176"/>
      <c r="NGU10" s="176"/>
      <c r="NGV10" s="176"/>
      <c r="NGW10" s="176"/>
      <c r="NGX10" s="176"/>
      <c r="NGY10" s="176"/>
      <c r="NGZ10" s="176"/>
      <c r="NHA10" s="176"/>
      <c r="NHB10" s="176"/>
      <c r="NHC10" s="176"/>
      <c r="NHD10" s="176"/>
      <c r="NHE10" s="176"/>
      <c r="NHF10" s="176"/>
      <c r="NHG10" s="176"/>
      <c r="NHH10" s="176"/>
      <c r="NHI10" s="176"/>
      <c r="NHJ10" s="176"/>
      <c r="NHK10" s="176"/>
      <c r="NHL10" s="176"/>
      <c r="NHM10" s="176"/>
      <c r="NHN10" s="176"/>
      <c r="NHO10" s="176"/>
      <c r="NHP10" s="176"/>
      <c r="NHQ10" s="176"/>
      <c r="NHR10" s="176"/>
      <c r="NHS10" s="176"/>
      <c r="NHT10" s="176"/>
      <c r="NHU10" s="176"/>
      <c r="NHV10" s="176"/>
      <c r="NHW10" s="176"/>
      <c r="NHX10" s="176"/>
      <c r="NHY10" s="176"/>
      <c r="NHZ10" s="176"/>
      <c r="NIA10" s="176"/>
      <c r="NIB10" s="176"/>
      <c r="NIC10" s="176"/>
      <c r="NID10" s="176"/>
      <c r="NIE10" s="176"/>
      <c r="NIF10" s="176"/>
      <c r="NIG10" s="176"/>
      <c r="NIH10" s="176"/>
      <c r="NII10" s="176"/>
      <c r="NIJ10" s="176"/>
      <c r="NIK10" s="176"/>
      <c r="NIL10" s="176"/>
      <c r="NIM10" s="176"/>
      <c r="NIN10" s="176"/>
      <c r="NIO10" s="176"/>
      <c r="NIP10" s="176"/>
      <c r="NIQ10" s="176"/>
      <c r="NIR10" s="176"/>
      <c r="NIS10" s="176"/>
      <c r="NIT10" s="176"/>
      <c r="NIU10" s="176"/>
      <c r="NIV10" s="176"/>
      <c r="NIW10" s="176"/>
      <c r="NIX10" s="176"/>
      <c r="NIY10" s="176"/>
      <c r="NIZ10" s="176"/>
      <c r="NJA10" s="176"/>
      <c r="NJB10" s="176"/>
      <c r="NJC10" s="176"/>
      <c r="NJD10" s="176"/>
      <c r="NJE10" s="176"/>
      <c r="NJF10" s="176"/>
      <c r="NJG10" s="176"/>
      <c r="NJH10" s="176"/>
      <c r="NJI10" s="176"/>
      <c r="NJJ10" s="176"/>
      <c r="NJK10" s="176"/>
      <c r="NJL10" s="176"/>
      <c r="NJM10" s="176"/>
      <c r="NJN10" s="176"/>
      <c r="NJO10" s="176"/>
      <c r="NJP10" s="176"/>
      <c r="NJQ10" s="176"/>
      <c r="NJR10" s="176"/>
      <c r="NJS10" s="176"/>
      <c r="NJT10" s="176"/>
      <c r="NJU10" s="176"/>
      <c r="NJV10" s="176"/>
      <c r="NJW10" s="176"/>
      <c r="NJX10" s="176"/>
      <c r="NJY10" s="176"/>
      <c r="NJZ10" s="176"/>
      <c r="NKA10" s="176"/>
      <c r="NKB10" s="176"/>
      <c r="NKC10" s="176"/>
      <c r="NKD10" s="176"/>
      <c r="NKE10" s="176"/>
      <c r="NKF10" s="176"/>
      <c r="NKG10" s="176"/>
      <c r="NKH10" s="176"/>
      <c r="NKI10" s="176"/>
      <c r="NKJ10" s="176"/>
      <c r="NKK10" s="176"/>
      <c r="NKL10" s="176"/>
      <c r="NKM10" s="176"/>
      <c r="NKN10" s="176"/>
      <c r="NKO10" s="176"/>
      <c r="NKP10" s="176"/>
      <c r="NKQ10" s="176"/>
      <c r="NKR10" s="176"/>
      <c r="NKS10" s="176"/>
      <c r="NKT10" s="176"/>
      <c r="NKU10" s="176"/>
      <c r="NKV10" s="176"/>
      <c r="NKW10" s="176"/>
      <c r="NKX10" s="176"/>
      <c r="NKY10" s="176"/>
      <c r="NKZ10" s="176"/>
      <c r="NLA10" s="176"/>
      <c r="NLB10" s="176"/>
      <c r="NLC10" s="176"/>
      <c r="NLD10" s="176"/>
      <c r="NLE10" s="176"/>
      <c r="NLF10" s="176"/>
      <c r="NLG10" s="176"/>
      <c r="NLH10" s="176"/>
      <c r="NLI10" s="176"/>
      <c r="NLJ10" s="176"/>
      <c r="NLK10" s="176"/>
      <c r="NLL10" s="176"/>
      <c r="NLM10" s="176"/>
      <c r="NLN10" s="176"/>
      <c r="NLO10" s="176"/>
      <c r="NLP10" s="176"/>
      <c r="NLQ10" s="176"/>
      <c r="NLR10" s="176"/>
      <c r="NLS10" s="176"/>
      <c r="NLT10" s="176"/>
      <c r="NLU10" s="176"/>
      <c r="NLV10" s="176"/>
      <c r="NLW10" s="176"/>
      <c r="NLX10" s="176"/>
      <c r="NLY10" s="176"/>
      <c r="NLZ10" s="176"/>
      <c r="NMA10" s="176"/>
      <c r="NMB10" s="176"/>
      <c r="NMC10" s="176"/>
      <c r="NMD10" s="176"/>
      <c r="NME10" s="176"/>
      <c r="NMF10" s="176"/>
      <c r="NMG10" s="176"/>
      <c r="NMH10" s="176"/>
      <c r="NMI10" s="176"/>
      <c r="NMJ10" s="176"/>
      <c r="NMK10" s="176"/>
      <c r="NML10" s="176"/>
      <c r="NMM10" s="176"/>
      <c r="NMN10" s="176"/>
      <c r="NMO10" s="176"/>
      <c r="NMP10" s="176"/>
      <c r="NMQ10" s="176"/>
      <c r="NMR10" s="176"/>
      <c r="NMS10" s="176"/>
      <c r="NMT10" s="176"/>
      <c r="NMU10" s="176"/>
      <c r="NMV10" s="176"/>
      <c r="NMW10" s="176"/>
      <c r="NMX10" s="176"/>
      <c r="NMY10" s="176"/>
      <c r="NMZ10" s="176"/>
      <c r="NNA10" s="176"/>
      <c r="NNB10" s="176"/>
      <c r="NNC10" s="176"/>
      <c r="NND10" s="176"/>
      <c r="NNE10" s="176"/>
      <c r="NNF10" s="176"/>
      <c r="NNG10" s="176"/>
      <c r="NNH10" s="176"/>
      <c r="NNI10" s="176"/>
      <c r="NNJ10" s="176"/>
      <c r="NNK10" s="176"/>
      <c r="NNL10" s="176"/>
      <c r="NNM10" s="176"/>
      <c r="NNN10" s="176"/>
      <c r="NNO10" s="176"/>
      <c r="NNP10" s="176"/>
      <c r="NNQ10" s="176"/>
      <c r="NNR10" s="176"/>
      <c r="NNS10" s="176"/>
      <c r="NNT10" s="176"/>
      <c r="NNU10" s="176"/>
      <c r="NNV10" s="176"/>
      <c r="NNW10" s="176"/>
      <c r="NNX10" s="176"/>
      <c r="NNY10" s="176"/>
      <c r="NNZ10" s="176"/>
      <c r="NOA10" s="176"/>
      <c r="NOB10" s="176"/>
      <c r="NOC10" s="176"/>
      <c r="NOD10" s="176"/>
      <c r="NOE10" s="176"/>
      <c r="NOF10" s="176"/>
      <c r="NOG10" s="176"/>
      <c r="NOH10" s="176"/>
      <c r="NOI10" s="176"/>
      <c r="NOJ10" s="176"/>
      <c r="NOK10" s="176"/>
      <c r="NOL10" s="176"/>
      <c r="NOM10" s="176"/>
      <c r="NON10" s="176"/>
      <c r="NOO10" s="176"/>
      <c r="NOP10" s="176"/>
      <c r="NOQ10" s="176"/>
      <c r="NOR10" s="176"/>
      <c r="NOS10" s="176"/>
      <c r="NOT10" s="176"/>
      <c r="NOU10" s="176"/>
      <c r="NOV10" s="176"/>
      <c r="NOW10" s="176"/>
      <c r="NOX10" s="176"/>
      <c r="NOY10" s="176"/>
      <c r="NOZ10" s="176"/>
      <c r="NPA10" s="176"/>
      <c r="NPB10" s="176"/>
      <c r="NPC10" s="176"/>
      <c r="NPD10" s="176"/>
      <c r="NPE10" s="176"/>
      <c r="NPF10" s="176"/>
      <c r="NPG10" s="176"/>
      <c r="NPH10" s="176"/>
      <c r="NPI10" s="176"/>
      <c r="NPJ10" s="176"/>
      <c r="NPK10" s="176"/>
      <c r="NPL10" s="176"/>
      <c r="NPM10" s="176"/>
      <c r="NPN10" s="176"/>
      <c r="NPO10" s="176"/>
      <c r="NPP10" s="176"/>
      <c r="NPQ10" s="176"/>
      <c r="NPR10" s="176"/>
      <c r="NPS10" s="176"/>
      <c r="NPT10" s="176"/>
      <c r="NPU10" s="176"/>
      <c r="NPV10" s="176"/>
      <c r="NPW10" s="176"/>
      <c r="NPX10" s="176"/>
      <c r="NPY10" s="176"/>
      <c r="NPZ10" s="176"/>
      <c r="NQA10" s="176"/>
      <c r="NQB10" s="176"/>
      <c r="NQC10" s="176"/>
      <c r="NQD10" s="176"/>
      <c r="NQE10" s="176"/>
      <c r="NQF10" s="176"/>
      <c r="NQG10" s="176"/>
      <c r="NQH10" s="176"/>
      <c r="NQI10" s="176"/>
      <c r="NQJ10" s="176"/>
      <c r="NQK10" s="176"/>
      <c r="NQL10" s="176"/>
      <c r="NQM10" s="176"/>
      <c r="NQN10" s="176"/>
      <c r="NQO10" s="176"/>
      <c r="NQP10" s="176"/>
      <c r="NQQ10" s="176"/>
      <c r="NQR10" s="176"/>
      <c r="NQS10" s="176"/>
      <c r="NQT10" s="176"/>
      <c r="NQU10" s="176"/>
      <c r="NQV10" s="176"/>
      <c r="NQW10" s="176"/>
      <c r="NQX10" s="176"/>
      <c r="NQY10" s="176"/>
      <c r="NQZ10" s="176"/>
      <c r="NRA10" s="176"/>
      <c r="NRB10" s="176"/>
      <c r="NRC10" s="176"/>
      <c r="NRD10" s="176"/>
      <c r="NRE10" s="176"/>
      <c r="NRF10" s="176"/>
      <c r="NRG10" s="176"/>
      <c r="NRH10" s="176"/>
      <c r="NRI10" s="176"/>
      <c r="NRJ10" s="176"/>
      <c r="NRK10" s="176"/>
      <c r="NRL10" s="176"/>
      <c r="NRM10" s="176"/>
      <c r="NRN10" s="176"/>
      <c r="NRO10" s="176"/>
      <c r="NRP10" s="176"/>
      <c r="NRQ10" s="176"/>
      <c r="NRR10" s="176"/>
      <c r="NRS10" s="176"/>
      <c r="NRT10" s="176"/>
      <c r="NRU10" s="176"/>
      <c r="NRV10" s="176"/>
      <c r="NRW10" s="176"/>
      <c r="NRX10" s="176"/>
      <c r="NRY10" s="176"/>
      <c r="NRZ10" s="176"/>
      <c r="NSA10" s="176"/>
      <c r="NSB10" s="176"/>
      <c r="NSC10" s="176"/>
      <c r="NSD10" s="176"/>
      <c r="NSE10" s="176"/>
      <c r="NSF10" s="176"/>
      <c r="NSG10" s="176"/>
      <c r="NSH10" s="176"/>
      <c r="NSI10" s="176"/>
      <c r="NSJ10" s="176"/>
      <c r="NSK10" s="176"/>
      <c r="NSL10" s="176"/>
      <c r="NSM10" s="176"/>
      <c r="NSN10" s="176"/>
      <c r="NSO10" s="176"/>
      <c r="NSP10" s="176"/>
      <c r="NSQ10" s="176"/>
      <c r="NSR10" s="176"/>
      <c r="NSS10" s="176"/>
      <c r="NST10" s="176"/>
      <c r="NSU10" s="176"/>
      <c r="NSV10" s="176"/>
      <c r="NSW10" s="176"/>
      <c r="NSX10" s="176"/>
      <c r="NSY10" s="176"/>
      <c r="NSZ10" s="176"/>
      <c r="NTA10" s="176"/>
      <c r="NTB10" s="176"/>
      <c r="NTC10" s="176"/>
      <c r="NTD10" s="176"/>
      <c r="NTE10" s="176"/>
      <c r="NTF10" s="176"/>
      <c r="NTG10" s="176"/>
      <c r="NTH10" s="176"/>
      <c r="NTI10" s="176"/>
      <c r="NTJ10" s="176"/>
      <c r="NTK10" s="176"/>
      <c r="NTL10" s="176"/>
      <c r="NTM10" s="176"/>
      <c r="NTN10" s="176"/>
      <c r="NTO10" s="176"/>
      <c r="NTP10" s="176"/>
      <c r="NTQ10" s="176"/>
      <c r="NTR10" s="176"/>
      <c r="NTS10" s="176"/>
      <c r="NTT10" s="176"/>
      <c r="NTU10" s="176"/>
      <c r="NTV10" s="176"/>
      <c r="NTW10" s="176"/>
      <c r="NTX10" s="176"/>
      <c r="NTY10" s="176"/>
      <c r="NTZ10" s="176"/>
      <c r="NUA10" s="176"/>
      <c r="NUB10" s="176"/>
      <c r="NUC10" s="176"/>
      <c r="NUD10" s="176"/>
      <c r="NUE10" s="176"/>
      <c r="NUF10" s="176"/>
      <c r="NUG10" s="176"/>
      <c r="NUH10" s="176"/>
      <c r="NUI10" s="176"/>
      <c r="NUJ10" s="176"/>
      <c r="NUK10" s="176"/>
      <c r="NUL10" s="176"/>
      <c r="NUM10" s="176"/>
      <c r="NUN10" s="176"/>
      <c r="NUO10" s="176"/>
      <c r="NUP10" s="176"/>
      <c r="NUQ10" s="176"/>
      <c r="NUR10" s="176"/>
      <c r="NUS10" s="176"/>
      <c r="NUT10" s="176"/>
      <c r="NUU10" s="176"/>
      <c r="NUV10" s="176"/>
      <c r="NUW10" s="176"/>
      <c r="NUX10" s="176"/>
      <c r="NUY10" s="176"/>
      <c r="NUZ10" s="176"/>
      <c r="NVA10" s="176"/>
      <c r="NVB10" s="176"/>
      <c r="NVC10" s="176"/>
      <c r="NVD10" s="176"/>
      <c r="NVE10" s="176"/>
      <c r="NVF10" s="176"/>
      <c r="NVG10" s="176"/>
      <c r="NVH10" s="176"/>
      <c r="NVI10" s="176"/>
      <c r="NVJ10" s="176"/>
      <c r="NVK10" s="176"/>
      <c r="NVL10" s="176"/>
      <c r="NVM10" s="176"/>
      <c r="NVN10" s="176"/>
      <c r="NVO10" s="176"/>
      <c r="NVP10" s="176"/>
      <c r="NVQ10" s="176"/>
      <c r="NVR10" s="176"/>
      <c r="NVS10" s="176"/>
      <c r="NVT10" s="176"/>
      <c r="NVU10" s="176"/>
      <c r="NVV10" s="176"/>
      <c r="NVW10" s="176"/>
      <c r="NVX10" s="176"/>
      <c r="NVY10" s="176"/>
      <c r="NVZ10" s="176"/>
      <c r="NWA10" s="176"/>
      <c r="NWB10" s="176"/>
      <c r="NWC10" s="176"/>
      <c r="NWD10" s="176"/>
      <c r="NWE10" s="176"/>
      <c r="NWF10" s="176"/>
      <c r="NWG10" s="176"/>
      <c r="NWH10" s="176"/>
      <c r="NWI10" s="176"/>
      <c r="NWJ10" s="176"/>
      <c r="NWK10" s="176"/>
      <c r="NWL10" s="176"/>
      <c r="NWM10" s="176"/>
      <c r="NWN10" s="176"/>
      <c r="NWO10" s="176"/>
      <c r="NWP10" s="176"/>
      <c r="NWQ10" s="176"/>
      <c r="NWR10" s="176"/>
      <c r="NWS10" s="176"/>
      <c r="NWT10" s="176"/>
      <c r="NWU10" s="176"/>
      <c r="NWV10" s="176"/>
      <c r="NWW10" s="176"/>
      <c r="NWX10" s="176"/>
      <c r="NWY10" s="176"/>
      <c r="NWZ10" s="176"/>
      <c r="NXA10" s="176"/>
      <c r="NXB10" s="176"/>
      <c r="NXC10" s="176"/>
      <c r="NXD10" s="176"/>
      <c r="NXE10" s="176"/>
      <c r="NXF10" s="176"/>
      <c r="NXG10" s="176"/>
      <c r="NXH10" s="176"/>
      <c r="NXI10" s="176"/>
      <c r="NXJ10" s="176"/>
      <c r="NXK10" s="176"/>
      <c r="NXL10" s="176"/>
      <c r="NXM10" s="176"/>
      <c r="NXN10" s="176"/>
      <c r="NXO10" s="176"/>
      <c r="NXP10" s="176"/>
      <c r="NXQ10" s="176"/>
      <c r="NXR10" s="176"/>
      <c r="NXS10" s="176"/>
      <c r="NXT10" s="176"/>
      <c r="NXU10" s="176"/>
      <c r="NXV10" s="176"/>
      <c r="NXW10" s="176"/>
      <c r="NXX10" s="176"/>
      <c r="NXY10" s="176"/>
      <c r="NXZ10" s="176"/>
      <c r="NYA10" s="176"/>
      <c r="NYB10" s="176"/>
      <c r="NYC10" s="176"/>
      <c r="NYD10" s="176"/>
      <c r="NYE10" s="176"/>
      <c r="NYF10" s="176"/>
      <c r="NYG10" s="176"/>
      <c r="NYH10" s="176"/>
      <c r="NYI10" s="176"/>
      <c r="NYJ10" s="176"/>
      <c r="NYK10" s="176"/>
      <c r="NYL10" s="176"/>
      <c r="NYM10" s="176"/>
      <c r="NYN10" s="176"/>
      <c r="NYO10" s="176"/>
      <c r="NYP10" s="176"/>
      <c r="NYQ10" s="176"/>
      <c r="NYR10" s="176"/>
      <c r="NYS10" s="176"/>
      <c r="NYT10" s="176"/>
      <c r="NYU10" s="176"/>
      <c r="NYV10" s="176"/>
      <c r="NYW10" s="176"/>
      <c r="NYX10" s="176"/>
      <c r="NYY10" s="176"/>
      <c r="NYZ10" s="176"/>
      <c r="NZA10" s="176"/>
      <c r="NZB10" s="176"/>
      <c r="NZC10" s="176"/>
      <c r="NZD10" s="176"/>
      <c r="NZE10" s="176"/>
      <c r="NZF10" s="176"/>
      <c r="NZG10" s="176"/>
      <c r="NZH10" s="176"/>
      <c r="NZI10" s="176"/>
      <c r="NZJ10" s="176"/>
      <c r="NZK10" s="176"/>
      <c r="NZL10" s="176"/>
      <c r="NZM10" s="176"/>
      <c r="NZN10" s="176"/>
      <c r="NZO10" s="176"/>
      <c r="NZP10" s="176"/>
      <c r="NZQ10" s="176"/>
      <c r="NZR10" s="176"/>
      <c r="NZS10" s="176"/>
      <c r="NZT10" s="176"/>
      <c r="NZU10" s="176"/>
      <c r="NZV10" s="176"/>
      <c r="NZW10" s="176"/>
      <c r="NZX10" s="176"/>
      <c r="NZY10" s="176"/>
      <c r="NZZ10" s="176"/>
      <c r="OAA10" s="176"/>
      <c r="OAB10" s="176"/>
      <c r="OAC10" s="176"/>
      <c r="OAD10" s="176"/>
      <c r="OAE10" s="176"/>
      <c r="OAF10" s="176"/>
      <c r="OAG10" s="176"/>
      <c r="OAH10" s="176"/>
      <c r="OAI10" s="176"/>
      <c r="OAJ10" s="176"/>
      <c r="OAK10" s="176"/>
      <c r="OAL10" s="176"/>
      <c r="OAM10" s="176"/>
      <c r="OAN10" s="176"/>
      <c r="OAO10" s="176"/>
      <c r="OAP10" s="176"/>
      <c r="OAQ10" s="176"/>
      <c r="OAR10" s="176"/>
      <c r="OAS10" s="176"/>
      <c r="OAT10" s="176"/>
      <c r="OAU10" s="176"/>
      <c r="OAV10" s="176"/>
      <c r="OAW10" s="176"/>
      <c r="OAX10" s="176"/>
      <c r="OAY10" s="176"/>
      <c r="OAZ10" s="176"/>
      <c r="OBA10" s="176"/>
      <c r="OBB10" s="176"/>
      <c r="OBC10" s="176"/>
      <c r="OBD10" s="176"/>
      <c r="OBE10" s="176"/>
      <c r="OBF10" s="176"/>
      <c r="OBG10" s="176"/>
      <c r="OBH10" s="176"/>
      <c r="OBI10" s="176"/>
      <c r="OBJ10" s="176"/>
      <c r="OBK10" s="176"/>
      <c r="OBL10" s="176"/>
      <c r="OBM10" s="176"/>
      <c r="OBN10" s="176"/>
      <c r="OBO10" s="176"/>
      <c r="OBP10" s="176"/>
      <c r="OBQ10" s="176"/>
      <c r="OBR10" s="176"/>
      <c r="OBS10" s="176"/>
      <c r="OBT10" s="176"/>
      <c r="OBU10" s="176"/>
      <c r="OBV10" s="176"/>
      <c r="OBW10" s="176"/>
      <c r="OBX10" s="176"/>
      <c r="OBY10" s="176"/>
      <c r="OBZ10" s="176"/>
      <c r="OCA10" s="176"/>
      <c r="OCB10" s="176"/>
      <c r="OCC10" s="176"/>
      <c r="OCD10" s="176"/>
      <c r="OCE10" s="176"/>
      <c r="OCF10" s="176"/>
      <c r="OCG10" s="176"/>
      <c r="OCH10" s="176"/>
      <c r="OCI10" s="176"/>
      <c r="OCJ10" s="176"/>
      <c r="OCK10" s="176"/>
      <c r="OCL10" s="176"/>
      <c r="OCM10" s="176"/>
      <c r="OCN10" s="176"/>
      <c r="OCO10" s="176"/>
      <c r="OCP10" s="176"/>
      <c r="OCQ10" s="176"/>
      <c r="OCR10" s="176"/>
      <c r="OCS10" s="176"/>
      <c r="OCT10" s="176"/>
      <c r="OCU10" s="176"/>
      <c r="OCV10" s="176"/>
      <c r="OCW10" s="176"/>
      <c r="OCX10" s="176"/>
      <c r="OCY10" s="176"/>
      <c r="OCZ10" s="176"/>
      <c r="ODA10" s="176"/>
      <c r="ODB10" s="176"/>
      <c r="ODC10" s="176"/>
      <c r="ODD10" s="176"/>
      <c r="ODE10" s="176"/>
      <c r="ODF10" s="176"/>
      <c r="ODG10" s="176"/>
      <c r="ODH10" s="176"/>
      <c r="ODI10" s="176"/>
      <c r="ODJ10" s="176"/>
      <c r="ODK10" s="176"/>
      <c r="ODL10" s="176"/>
      <c r="ODM10" s="176"/>
      <c r="ODN10" s="176"/>
      <c r="ODO10" s="176"/>
      <c r="ODP10" s="176"/>
      <c r="ODQ10" s="176"/>
      <c r="ODR10" s="176"/>
      <c r="ODS10" s="176"/>
      <c r="ODT10" s="176"/>
      <c r="ODU10" s="176"/>
      <c r="ODV10" s="176"/>
      <c r="ODW10" s="176"/>
      <c r="ODX10" s="176"/>
      <c r="ODY10" s="176"/>
      <c r="ODZ10" s="176"/>
      <c r="OEA10" s="176"/>
      <c r="OEB10" s="176"/>
      <c r="OEC10" s="176"/>
      <c r="OED10" s="176"/>
      <c r="OEE10" s="176"/>
      <c r="OEF10" s="176"/>
      <c r="OEG10" s="176"/>
      <c r="OEH10" s="176"/>
      <c r="OEI10" s="176"/>
      <c r="OEJ10" s="176"/>
      <c r="OEK10" s="176"/>
      <c r="OEL10" s="176"/>
      <c r="OEM10" s="176"/>
      <c r="OEN10" s="176"/>
      <c r="OEO10" s="176"/>
      <c r="OEP10" s="176"/>
      <c r="OEQ10" s="176"/>
      <c r="OER10" s="176"/>
      <c r="OES10" s="176"/>
      <c r="OET10" s="176"/>
      <c r="OEU10" s="176"/>
      <c r="OEV10" s="176"/>
      <c r="OEW10" s="176"/>
      <c r="OEX10" s="176"/>
      <c r="OEY10" s="176"/>
      <c r="OEZ10" s="176"/>
      <c r="OFA10" s="176"/>
      <c r="OFB10" s="176"/>
      <c r="OFC10" s="176"/>
      <c r="OFD10" s="176"/>
      <c r="OFE10" s="176"/>
      <c r="OFF10" s="176"/>
      <c r="OFG10" s="176"/>
      <c r="OFH10" s="176"/>
      <c r="OFI10" s="176"/>
      <c r="OFJ10" s="176"/>
      <c r="OFK10" s="176"/>
      <c r="OFL10" s="176"/>
      <c r="OFM10" s="176"/>
      <c r="OFN10" s="176"/>
      <c r="OFO10" s="176"/>
      <c r="OFP10" s="176"/>
      <c r="OFQ10" s="176"/>
      <c r="OFR10" s="176"/>
      <c r="OFS10" s="176"/>
      <c r="OFT10" s="176"/>
      <c r="OFU10" s="176"/>
      <c r="OFV10" s="176"/>
      <c r="OFW10" s="176"/>
      <c r="OFX10" s="176"/>
      <c r="OFY10" s="176"/>
      <c r="OFZ10" s="176"/>
      <c r="OGA10" s="176"/>
      <c r="OGB10" s="176"/>
      <c r="OGC10" s="176"/>
      <c r="OGD10" s="176"/>
      <c r="OGE10" s="176"/>
      <c r="OGF10" s="176"/>
      <c r="OGG10" s="176"/>
      <c r="OGH10" s="176"/>
      <c r="OGI10" s="176"/>
      <c r="OGJ10" s="176"/>
      <c r="OGK10" s="176"/>
      <c r="OGL10" s="176"/>
      <c r="OGM10" s="176"/>
      <c r="OGN10" s="176"/>
      <c r="OGO10" s="176"/>
      <c r="OGP10" s="176"/>
      <c r="OGQ10" s="176"/>
      <c r="OGR10" s="176"/>
      <c r="OGS10" s="176"/>
      <c r="OGT10" s="176"/>
      <c r="OGU10" s="176"/>
      <c r="OGV10" s="176"/>
      <c r="OGW10" s="176"/>
      <c r="OGX10" s="176"/>
      <c r="OGY10" s="176"/>
      <c r="OGZ10" s="176"/>
      <c r="OHA10" s="176"/>
      <c r="OHB10" s="176"/>
      <c r="OHC10" s="176"/>
      <c r="OHD10" s="176"/>
      <c r="OHE10" s="176"/>
      <c r="OHF10" s="176"/>
      <c r="OHG10" s="176"/>
      <c r="OHH10" s="176"/>
      <c r="OHI10" s="176"/>
      <c r="OHJ10" s="176"/>
      <c r="OHK10" s="176"/>
      <c r="OHL10" s="176"/>
      <c r="OHM10" s="176"/>
      <c r="OHN10" s="176"/>
      <c r="OHO10" s="176"/>
      <c r="OHP10" s="176"/>
      <c r="OHQ10" s="176"/>
      <c r="OHR10" s="176"/>
      <c r="OHS10" s="176"/>
      <c r="OHT10" s="176"/>
      <c r="OHU10" s="176"/>
      <c r="OHV10" s="176"/>
      <c r="OHW10" s="176"/>
      <c r="OHX10" s="176"/>
      <c r="OHY10" s="176"/>
      <c r="OHZ10" s="176"/>
      <c r="OIA10" s="176"/>
      <c r="OIB10" s="176"/>
      <c r="OIC10" s="176"/>
      <c r="OID10" s="176"/>
      <c r="OIE10" s="176"/>
      <c r="OIF10" s="176"/>
      <c r="OIG10" s="176"/>
      <c r="OIH10" s="176"/>
      <c r="OII10" s="176"/>
      <c r="OIJ10" s="176"/>
      <c r="OIK10" s="176"/>
      <c r="OIL10" s="176"/>
      <c r="OIM10" s="176"/>
      <c r="OIN10" s="176"/>
      <c r="OIO10" s="176"/>
      <c r="OIP10" s="176"/>
      <c r="OIQ10" s="176"/>
      <c r="OIR10" s="176"/>
      <c r="OIS10" s="176"/>
      <c r="OIT10" s="176"/>
      <c r="OIU10" s="176"/>
      <c r="OIV10" s="176"/>
      <c r="OIW10" s="176"/>
      <c r="OIX10" s="176"/>
      <c r="OIY10" s="176"/>
      <c r="OIZ10" s="176"/>
      <c r="OJA10" s="176"/>
      <c r="OJB10" s="176"/>
      <c r="OJC10" s="176"/>
      <c r="OJD10" s="176"/>
      <c r="OJE10" s="176"/>
      <c r="OJF10" s="176"/>
      <c r="OJG10" s="176"/>
      <c r="OJH10" s="176"/>
      <c r="OJI10" s="176"/>
      <c r="OJJ10" s="176"/>
      <c r="OJK10" s="176"/>
      <c r="OJL10" s="176"/>
      <c r="OJM10" s="176"/>
      <c r="OJN10" s="176"/>
      <c r="OJO10" s="176"/>
      <c r="OJP10" s="176"/>
      <c r="OJQ10" s="176"/>
      <c r="OJR10" s="176"/>
      <c r="OJS10" s="176"/>
      <c r="OJT10" s="176"/>
      <c r="OJU10" s="176"/>
      <c r="OJV10" s="176"/>
      <c r="OJW10" s="176"/>
      <c r="OJX10" s="176"/>
      <c r="OJY10" s="176"/>
      <c r="OJZ10" s="176"/>
      <c r="OKA10" s="176"/>
      <c r="OKB10" s="176"/>
      <c r="OKC10" s="176"/>
      <c r="OKD10" s="176"/>
      <c r="OKE10" s="176"/>
      <c r="OKF10" s="176"/>
      <c r="OKG10" s="176"/>
      <c r="OKH10" s="176"/>
      <c r="OKI10" s="176"/>
      <c r="OKJ10" s="176"/>
      <c r="OKK10" s="176"/>
      <c r="OKL10" s="176"/>
      <c r="OKM10" s="176"/>
      <c r="OKN10" s="176"/>
      <c r="OKO10" s="176"/>
      <c r="OKP10" s="176"/>
      <c r="OKQ10" s="176"/>
      <c r="OKR10" s="176"/>
      <c r="OKS10" s="176"/>
      <c r="OKT10" s="176"/>
      <c r="OKU10" s="176"/>
      <c r="OKV10" s="176"/>
      <c r="OKW10" s="176"/>
      <c r="OKX10" s="176"/>
      <c r="OKY10" s="176"/>
      <c r="OKZ10" s="176"/>
      <c r="OLA10" s="176"/>
      <c r="OLB10" s="176"/>
      <c r="OLC10" s="176"/>
      <c r="OLD10" s="176"/>
      <c r="OLE10" s="176"/>
      <c r="OLF10" s="176"/>
      <c r="OLG10" s="176"/>
      <c r="OLH10" s="176"/>
      <c r="OLI10" s="176"/>
      <c r="OLJ10" s="176"/>
      <c r="OLK10" s="176"/>
      <c r="OLL10" s="176"/>
      <c r="OLM10" s="176"/>
      <c r="OLN10" s="176"/>
      <c r="OLO10" s="176"/>
      <c r="OLP10" s="176"/>
      <c r="OLQ10" s="176"/>
      <c r="OLR10" s="176"/>
      <c r="OLS10" s="176"/>
      <c r="OLT10" s="176"/>
      <c r="OLU10" s="176"/>
      <c r="OLV10" s="176"/>
      <c r="OLW10" s="176"/>
      <c r="OLX10" s="176"/>
      <c r="OLY10" s="176"/>
      <c r="OLZ10" s="176"/>
      <c r="OMA10" s="176"/>
      <c r="OMB10" s="176"/>
      <c r="OMC10" s="176"/>
      <c r="OMD10" s="176"/>
      <c r="OME10" s="176"/>
      <c r="OMF10" s="176"/>
      <c r="OMG10" s="176"/>
      <c r="OMH10" s="176"/>
      <c r="OMI10" s="176"/>
      <c r="OMJ10" s="176"/>
      <c r="OMK10" s="176"/>
      <c r="OML10" s="176"/>
      <c r="OMM10" s="176"/>
      <c r="OMN10" s="176"/>
      <c r="OMO10" s="176"/>
      <c r="OMP10" s="176"/>
      <c r="OMQ10" s="176"/>
      <c r="OMR10" s="176"/>
      <c r="OMS10" s="176"/>
      <c r="OMT10" s="176"/>
      <c r="OMU10" s="176"/>
      <c r="OMV10" s="176"/>
      <c r="OMW10" s="176"/>
      <c r="OMX10" s="176"/>
      <c r="OMY10" s="176"/>
      <c r="OMZ10" s="176"/>
      <c r="ONA10" s="176"/>
      <c r="ONB10" s="176"/>
      <c r="ONC10" s="176"/>
      <c r="OND10" s="176"/>
      <c r="ONE10" s="176"/>
      <c r="ONF10" s="176"/>
      <c r="ONG10" s="176"/>
      <c r="ONH10" s="176"/>
      <c r="ONI10" s="176"/>
      <c r="ONJ10" s="176"/>
      <c r="ONK10" s="176"/>
      <c r="ONL10" s="176"/>
      <c r="ONM10" s="176"/>
      <c r="ONN10" s="176"/>
      <c r="ONO10" s="176"/>
      <c r="ONP10" s="176"/>
      <c r="ONQ10" s="176"/>
      <c r="ONR10" s="176"/>
      <c r="ONS10" s="176"/>
      <c r="ONT10" s="176"/>
      <c r="ONU10" s="176"/>
      <c r="ONV10" s="176"/>
      <c r="ONW10" s="176"/>
      <c r="ONX10" s="176"/>
      <c r="ONY10" s="176"/>
      <c r="ONZ10" s="176"/>
      <c r="OOA10" s="176"/>
      <c r="OOB10" s="176"/>
      <c r="OOC10" s="176"/>
      <c r="OOD10" s="176"/>
      <c r="OOE10" s="176"/>
      <c r="OOF10" s="176"/>
      <c r="OOG10" s="176"/>
      <c r="OOH10" s="176"/>
      <c r="OOI10" s="176"/>
      <c r="OOJ10" s="176"/>
      <c r="OOK10" s="176"/>
      <c r="OOL10" s="176"/>
      <c r="OOM10" s="176"/>
      <c r="OON10" s="176"/>
      <c r="OOO10" s="176"/>
      <c r="OOP10" s="176"/>
      <c r="OOQ10" s="176"/>
      <c r="OOR10" s="176"/>
      <c r="OOS10" s="176"/>
      <c r="OOT10" s="176"/>
      <c r="OOU10" s="176"/>
      <c r="OOV10" s="176"/>
      <c r="OOW10" s="176"/>
      <c r="OOX10" s="176"/>
      <c r="OOY10" s="176"/>
      <c r="OOZ10" s="176"/>
      <c r="OPA10" s="176"/>
      <c r="OPB10" s="176"/>
      <c r="OPC10" s="176"/>
      <c r="OPD10" s="176"/>
      <c r="OPE10" s="176"/>
      <c r="OPF10" s="176"/>
      <c r="OPG10" s="176"/>
      <c r="OPH10" s="176"/>
      <c r="OPI10" s="176"/>
      <c r="OPJ10" s="176"/>
      <c r="OPK10" s="176"/>
      <c r="OPL10" s="176"/>
      <c r="OPM10" s="176"/>
      <c r="OPN10" s="176"/>
      <c r="OPO10" s="176"/>
      <c r="OPP10" s="176"/>
      <c r="OPQ10" s="176"/>
      <c r="OPR10" s="176"/>
      <c r="OPS10" s="176"/>
      <c r="OPT10" s="176"/>
      <c r="OPU10" s="176"/>
      <c r="OPV10" s="176"/>
      <c r="OPW10" s="176"/>
      <c r="OPX10" s="176"/>
      <c r="OPY10" s="176"/>
      <c r="OPZ10" s="176"/>
      <c r="OQA10" s="176"/>
      <c r="OQB10" s="176"/>
      <c r="OQC10" s="176"/>
      <c r="OQD10" s="176"/>
      <c r="OQE10" s="176"/>
      <c r="OQF10" s="176"/>
      <c r="OQG10" s="176"/>
      <c r="OQH10" s="176"/>
      <c r="OQI10" s="176"/>
      <c r="OQJ10" s="176"/>
      <c r="OQK10" s="176"/>
      <c r="OQL10" s="176"/>
      <c r="OQM10" s="176"/>
      <c r="OQN10" s="176"/>
      <c r="OQO10" s="176"/>
      <c r="OQP10" s="176"/>
      <c r="OQQ10" s="176"/>
      <c r="OQR10" s="176"/>
      <c r="OQS10" s="176"/>
      <c r="OQT10" s="176"/>
      <c r="OQU10" s="176"/>
      <c r="OQV10" s="176"/>
      <c r="OQW10" s="176"/>
      <c r="OQX10" s="176"/>
      <c r="OQY10" s="176"/>
      <c r="OQZ10" s="176"/>
      <c r="ORA10" s="176"/>
      <c r="ORB10" s="176"/>
      <c r="ORC10" s="176"/>
      <c r="ORD10" s="176"/>
      <c r="ORE10" s="176"/>
      <c r="ORF10" s="176"/>
      <c r="ORG10" s="176"/>
      <c r="ORH10" s="176"/>
      <c r="ORI10" s="176"/>
      <c r="ORJ10" s="176"/>
      <c r="ORK10" s="176"/>
      <c r="ORL10" s="176"/>
      <c r="ORM10" s="176"/>
      <c r="ORN10" s="176"/>
      <c r="ORO10" s="176"/>
      <c r="ORP10" s="176"/>
      <c r="ORQ10" s="176"/>
      <c r="ORR10" s="176"/>
      <c r="ORS10" s="176"/>
      <c r="ORT10" s="176"/>
      <c r="ORU10" s="176"/>
      <c r="ORV10" s="176"/>
      <c r="ORW10" s="176"/>
      <c r="ORX10" s="176"/>
      <c r="ORY10" s="176"/>
      <c r="ORZ10" s="176"/>
      <c r="OSA10" s="176"/>
      <c r="OSB10" s="176"/>
      <c r="OSC10" s="176"/>
      <c r="OSD10" s="176"/>
      <c r="OSE10" s="176"/>
      <c r="OSF10" s="176"/>
      <c r="OSG10" s="176"/>
      <c r="OSH10" s="176"/>
      <c r="OSI10" s="176"/>
      <c r="OSJ10" s="176"/>
      <c r="OSK10" s="176"/>
      <c r="OSL10" s="176"/>
      <c r="OSM10" s="176"/>
      <c r="OSN10" s="176"/>
      <c r="OSO10" s="176"/>
      <c r="OSP10" s="176"/>
      <c r="OSQ10" s="176"/>
      <c r="OSR10" s="176"/>
      <c r="OSS10" s="176"/>
      <c r="OST10" s="176"/>
      <c r="OSU10" s="176"/>
      <c r="OSV10" s="176"/>
      <c r="OSW10" s="176"/>
      <c r="OSX10" s="176"/>
      <c r="OSY10" s="176"/>
      <c r="OSZ10" s="176"/>
      <c r="OTA10" s="176"/>
      <c r="OTB10" s="176"/>
      <c r="OTC10" s="176"/>
      <c r="OTD10" s="176"/>
      <c r="OTE10" s="176"/>
      <c r="OTF10" s="176"/>
      <c r="OTG10" s="176"/>
      <c r="OTH10" s="176"/>
      <c r="OTI10" s="176"/>
      <c r="OTJ10" s="176"/>
      <c r="OTK10" s="176"/>
      <c r="OTL10" s="176"/>
      <c r="OTM10" s="176"/>
      <c r="OTN10" s="176"/>
      <c r="OTO10" s="176"/>
      <c r="OTP10" s="176"/>
      <c r="OTQ10" s="176"/>
      <c r="OTR10" s="176"/>
      <c r="OTS10" s="176"/>
      <c r="OTT10" s="176"/>
      <c r="OTU10" s="176"/>
      <c r="OTV10" s="176"/>
      <c r="OTW10" s="176"/>
      <c r="OTX10" s="176"/>
      <c r="OTY10" s="176"/>
      <c r="OTZ10" s="176"/>
      <c r="OUA10" s="176"/>
      <c r="OUB10" s="176"/>
      <c r="OUC10" s="176"/>
      <c r="OUD10" s="176"/>
      <c r="OUE10" s="176"/>
      <c r="OUF10" s="176"/>
      <c r="OUG10" s="176"/>
      <c r="OUH10" s="176"/>
      <c r="OUI10" s="176"/>
      <c r="OUJ10" s="176"/>
      <c r="OUK10" s="176"/>
      <c r="OUL10" s="176"/>
      <c r="OUM10" s="176"/>
      <c r="OUN10" s="176"/>
      <c r="OUO10" s="176"/>
      <c r="OUP10" s="176"/>
      <c r="OUQ10" s="176"/>
      <c r="OUR10" s="176"/>
      <c r="OUS10" s="176"/>
      <c r="OUT10" s="176"/>
      <c r="OUU10" s="176"/>
      <c r="OUV10" s="176"/>
      <c r="OUW10" s="176"/>
      <c r="OUX10" s="176"/>
      <c r="OUY10" s="176"/>
      <c r="OUZ10" s="176"/>
      <c r="OVA10" s="176"/>
      <c r="OVB10" s="176"/>
      <c r="OVC10" s="176"/>
      <c r="OVD10" s="176"/>
      <c r="OVE10" s="176"/>
      <c r="OVF10" s="176"/>
      <c r="OVG10" s="176"/>
      <c r="OVH10" s="176"/>
      <c r="OVI10" s="176"/>
      <c r="OVJ10" s="176"/>
      <c r="OVK10" s="176"/>
      <c r="OVL10" s="176"/>
      <c r="OVM10" s="176"/>
      <c r="OVN10" s="176"/>
      <c r="OVO10" s="176"/>
      <c r="OVP10" s="176"/>
      <c r="OVQ10" s="176"/>
      <c r="OVR10" s="176"/>
      <c r="OVS10" s="176"/>
      <c r="OVT10" s="176"/>
      <c r="OVU10" s="176"/>
      <c r="OVV10" s="176"/>
      <c r="OVW10" s="176"/>
      <c r="OVX10" s="176"/>
      <c r="OVY10" s="176"/>
      <c r="OVZ10" s="176"/>
      <c r="OWA10" s="176"/>
      <c r="OWB10" s="176"/>
      <c r="OWC10" s="176"/>
      <c r="OWD10" s="176"/>
      <c r="OWE10" s="176"/>
      <c r="OWF10" s="176"/>
      <c r="OWG10" s="176"/>
      <c r="OWH10" s="176"/>
      <c r="OWI10" s="176"/>
      <c r="OWJ10" s="176"/>
      <c r="OWK10" s="176"/>
      <c r="OWL10" s="176"/>
      <c r="OWM10" s="176"/>
      <c r="OWN10" s="176"/>
      <c r="OWO10" s="176"/>
      <c r="OWP10" s="176"/>
      <c r="OWQ10" s="176"/>
      <c r="OWR10" s="176"/>
      <c r="OWS10" s="176"/>
      <c r="OWT10" s="176"/>
      <c r="OWU10" s="176"/>
      <c r="OWV10" s="176"/>
      <c r="OWW10" s="176"/>
      <c r="OWX10" s="176"/>
      <c r="OWY10" s="176"/>
      <c r="OWZ10" s="176"/>
      <c r="OXA10" s="176"/>
      <c r="OXB10" s="176"/>
      <c r="OXC10" s="176"/>
      <c r="OXD10" s="176"/>
      <c r="OXE10" s="176"/>
      <c r="OXF10" s="176"/>
      <c r="OXG10" s="176"/>
      <c r="OXH10" s="176"/>
      <c r="OXI10" s="176"/>
      <c r="OXJ10" s="176"/>
      <c r="OXK10" s="176"/>
      <c r="OXL10" s="176"/>
      <c r="OXM10" s="176"/>
      <c r="OXN10" s="176"/>
      <c r="OXO10" s="176"/>
      <c r="OXP10" s="176"/>
      <c r="OXQ10" s="176"/>
      <c r="OXR10" s="176"/>
      <c r="OXS10" s="176"/>
      <c r="OXT10" s="176"/>
      <c r="OXU10" s="176"/>
      <c r="OXV10" s="176"/>
      <c r="OXW10" s="176"/>
      <c r="OXX10" s="176"/>
      <c r="OXY10" s="176"/>
      <c r="OXZ10" s="176"/>
      <c r="OYA10" s="176"/>
      <c r="OYB10" s="176"/>
      <c r="OYC10" s="176"/>
      <c r="OYD10" s="176"/>
      <c r="OYE10" s="176"/>
      <c r="OYF10" s="176"/>
      <c r="OYG10" s="176"/>
      <c r="OYH10" s="176"/>
      <c r="OYI10" s="176"/>
      <c r="OYJ10" s="176"/>
      <c r="OYK10" s="176"/>
      <c r="OYL10" s="176"/>
      <c r="OYM10" s="176"/>
      <c r="OYN10" s="176"/>
      <c r="OYO10" s="176"/>
      <c r="OYP10" s="176"/>
      <c r="OYQ10" s="176"/>
      <c r="OYR10" s="176"/>
      <c r="OYS10" s="176"/>
      <c r="OYT10" s="176"/>
      <c r="OYU10" s="176"/>
      <c r="OYV10" s="176"/>
      <c r="OYW10" s="176"/>
      <c r="OYX10" s="176"/>
      <c r="OYY10" s="176"/>
      <c r="OYZ10" s="176"/>
      <c r="OZA10" s="176"/>
      <c r="OZB10" s="176"/>
      <c r="OZC10" s="176"/>
      <c r="OZD10" s="176"/>
      <c r="OZE10" s="176"/>
      <c r="OZF10" s="176"/>
      <c r="OZG10" s="176"/>
      <c r="OZH10" s="176"/>
      <c r="OZI10" s="176"/>
      <c r="OZJ10" s="176"/>
      <c r="OZK10" s="176"/>
      <c r="OZL10" s="176"/>
      <c r="OZM10" s="176"/>
      <c r="OZN10" s="176"/>
      <c r="OZO10" s="176"/>
      <c r="OZP10" s="176"/>
      <c r="OZQ10" s="176"/>
      <c r="OZR10" s="176"/>
      <c r="OZS10" s="176"/>
      <c r="OZT10" s="176"/>
      <c r="OZU10" s="176"/>
      <c r="OZV10" s="176"/>
      <c r="OZW10" s="176"/>
      <c r="OZX10" s="176"/>
      <c r="OZY10" s="176"/>
      <c r="OZZ10" s="176"/>
      <c r="PAA10" s="176"/>
      <c r="PAB10" s="176"/>
      <c r="PAC10" s="176"/>
      <c r="PAD10" s="176"/>
      <c r="PAE10" s="176"/>
      <c r="PAF10" s="176"/>
      <c r="PAG10" s="176"/>
      <c r="PAH10" s="176"/>
      <c r="PAI10" s="176"/>
      <c r="PAJ10" s="176"/>
      <c r="PAK10" s="176"/>
      <c r="PAL10" s="176"/>
      <c r="PAM10" s="176"/>
      <c r="PAN10" s="176"/>
      <c r="PAO10" s="176"/>
      <c r="PAP10" s="176"/>
      <c r="PAQ10" s="176"/>
      <c r="PAR10" s="176"/>
      <c r="PAS10" s="176"/>
      <c r="PAT10" s="176"/>
      <c r="PAU10" s="176"/>
      <c r="PAV10" s="176"/>
      <c r="PAW10" s="176"/>
      <c r="PAX10" s="176"/>
      <c r="PAY10" s="176"/>
      <c r="PAZ10" s="176"/>
      <c r="PBA10" s="176"/>
      <c r="PBB10" s="176"/>
      <c r="PBC10" s="176"/>
      <c r="PBD10" s="176"/>
      <c r="PBE10" s="176"/>
      <c r="PBF10" s="176"/>
      <c r="PBG10" s="176"/>
      <c r="PBH10" s="176"/>
      <c r="PBI10" s="176"/>
      <c r="PBJ10" s="176"/>
      <c r="PBK10" s="176"/>
      <c r="PBL10" s="176"/>
      <c r="PBM10" s="176"/>
      <c r="PBN10" s="176"/>
      <c r="PBO10" s="176"/>
      <c r="PBP10" s="176"/>
      <c r="PBQ10" s="176"/>
      <c r="PBR10" s="176"/>
      <c r="PBS10" s="176"/>
      <c r="PBT10" s="176"/>
      <c r="PBU10" s="176"/>
      <c r="PBV10" s="176"/>
      <c r="PBW10" s="176"/>
      <c r="PBX10" s="176"/>
      <c r="PBY10" s="176"/>
      <c r="PBZ10" s="176"/>
      <c r="PCA10" s="176"/>
      <c r="PCB10" s="176"/>
      <c r="PCC10" s="176"/>
      <c r="PCD10" s="176"/>
      <c r="PCE10" s="176"/>
      <c r="PCF10" s="176"/>
      <c r="PCG10" s="176"/>
      <c r="PCH10" s="176"/>
      <c r="PCI10" s="176"/>
      <c r="PCJ10" s="176"/>
      <c r="PCK10" s="176"/>
      <c r="PCL10" s="176"/>
      <c r="PCM10" s="176"/>
      <c r="PCN10" s="176"/>
      <c r="PCO10" s="176"/>
      <c r="PCP10" s="176"/>
      <c r="PCQ10" s="176"/>
      <c r="PCR10" s="176"/>
      <c r="PCS10" s="176"/>
      <c r="PCT10" s="176"/>
      <c r="PCU10" s="176"/>
      <c r="PCV10" s="176"/>
      <c r="PCW10" s="176"/>
      <c r="PCX10" s="176"/>
      <c r="PCY10" s="176"/>
      <c r="PCZ10" s="176"/>
      <c r="PDA10" s="176"/>
      <c r="PDB10" s="176"/>
      <c r="PDC10" s="176"/>
      <c r="PDD10" s="176"/>
      <c r="PDE10" s="176"/>
      <c r="PDF10" s="176"/>
      <c r="PDG10" s="176"/>
      <c r="PDH10" s="176"/>
      <c r="PDI10" s="176"/>
      <c r="PDJ10" s="176"/>
      <c r="PDK10" s="176"/>
      <c r="PDL10" s="176"/>
      <c r="PDM10" s="176"/>
      <c r="PDN10" s="176"/>
      <c r="PDO10" s="176"/>
      <c r="PDP10" s="176"/>
      <c r="PDQ10" s="176"/>
      <c r="PDR10" s="176"/>
      <c r="PDS10" s="176"/>
      <c r="PDT10" s="176"/>
      <c r="PDU10" s="176"/>
      <c r="PDV10" s="176"/>
      <c r="PDW10" s="176"/>
      <c r="PDX10" s="176"/>
      <c r="PDY10" s="176"/>
      <c r="PDZ10" s="176"/>
      <c r="PEA10" s="176"/>
      <c r="PEB10" s="176"/>
      <c r="PEC10" s="176"/>
      <c r="PED10" s="176"/>
      <c r="PEE10" s="176"/>
      <c r="PEF10" s="176"/>
      <c r="PEG10" s="176"/>
      <c r="PEH10" s="176"/>
      <c r="PEI10" s="176"/>
      <c r="PEJ10" s="176"/>
      <c r="PEK10" s="176"/>
      <c r="PEL10" s="176"/>
      <c r="PEM10" s="176"/>
      <c r="PEN10" s="176"/>
      <c r="PEO10" s="176"/>
      <c r="PEP10" s="176"/>
      <c r="PEQ10" s="176"/>
      <c r="PER10" s="176"/>
      <c r="PES10" s="176"/>
      <c r="PET10" s="176"/>
      <c r="PEU10" s="176"/>
      <c r="PEV10" s="176"/>
      <c r="PEW10" s="176"/>
      <c r="PEX10" s="176"/>
      <c r="PEY10" s="176"/>
      <c r="PEZ10" s="176"/>
      <c r="PFA10" s="176"/>
      <c r="PFB10" s="176"/>
      <c r="PFC10" s="176"/>
      <c r="PFD10" s="176"/>
      <c r="PFE10" s="176"/>
      <c r="PFF10" s="176"/>
      <c r="PFG10" s="176"/>
      <c r="PFH10" s="176"/>
      <c r="PFI10" s="176"/>
      <c r="PFJ10" s="176"/>
      <c r="PFK10" s="176"/>
      <c r="PFL10" s="176"/>
      <c r="PFM10" s="176"/>
      <c r="PFN10" s="176"/>
      <c r="PFO10" s="176"/>
      <c r="PFP10" s="176"/>
      <c r="PFQ10" s="176"/>
      <c r="PFR10" s="176"/>
      <c r="PFS10" s="176"/>
      <c r="PFT10" s="176"/>
      <c r="PFU10" s="176"/>
      <c r="PFV10" s="176"/>
      <c r="PFW10" s="176"/>
      <c r="PFX10" s="176"/>
      <c r="PFY10" s="176"/>
      <c r="PFZ10" s="176"/>
      <c r="PGA10" s="176"/>
      <c r="PGB10" s="176"/>
      <c r="PGC10" s="176"/>
      <c r="PGD10" s="176"/>
      <c r="PGE10" s="176"/>
      <c r="PGF10" s="176"/>
      <c r="PGG10" s="176"/>
      <c r="PGH10" s="176"/>
      <c r="PGI10" s="176"/>
      <c r="PGJ10" s="176"/>
      <c r="PGK10" s="176"/>
      <c r="PGL10" s="176"/>
      <c r="PGM10" s="176"/>
      <c r="PGN10" s="176"/>
      <c r="PGO10" s="176"/>
      <c r="PGP10" s="176"/>
      <c r="PGQ10" s="176"/>
      <c r="PGR10" s="176"/>
      <c r="PGS10" s="176"/>
      <c r="PGT10" s="176"/>
      <c r="PGU10" s="176"/>
      <c r="PGV10" s="176"/>
      <c r="PGW10" s="176"/>
      <c r="PGX10" s="176"/>
      <c r="PGY10" s="176"/>
      <c r="PGZ10" s="176"/>
      <c r="PHA10" s="176"/>
      <c r="PHB10" s="176"/>
      <c r="PHC10" s="176"/>
      <c r="PHD10" s="176"/>
      <c r="PHE10" s="176"/>
      <c r="PHF10" s="176"/>
      <c r="PHG10" s="176"/>
      <c r="PHH10" s="176"/>
      <c r="PHI10" s="176"/>
      <c r="PHJ10" s="176"/>
      <c r="PHK10" s="176"/>
      <c r="PHL10" s="176"/>
      <c r="PHM10" s="176"/>
      <c r="PHN10" s="176"/>
      <c r="PHO10" s="176"/>
      <c r="PHP10" s="176"/>
      <c r="PHQ10" s="176"/>
      <c r="PHR10" s="176"/>
      <c r="PHS10" s="176"/>
      <c r="PHT10" s="176"/>
      <c r="PHU10" s="176"/>
      <c r="PHV10" s="176"/>
      <c r="PHW10" s="176"/>
      <c r="PHX10" s="176"/>
      <c r="PHY10" s="176"/>
      <c r="PHZ10" s="176"/>
      <c r="PIA10" s="176"/>
      <c r="PIB10" s="176"/>
      <c r="PIC10" s="176"/>
      <c r="PID10" s="176"/>
      <c r="PIE10" s="176"/>
      <c r="PIF10" s="176"/>
      <c r="PIG10" s="176"/>
      <c r="PIH10" s="176"/>
      <c r="PII10" s="176"/>
      <c r="PIJ10" s="176"/>
      <c r="PIK10" s="176"/>
      <c r="PIL10" s="176"/>
      <c r="PIM10" s="176"/>
      <c r="PIN10" s="176"/>
      <c r="PIO10" s="176"/>
      <c r="PIP10" s="176"/>
      <c r="PIQ10" s="176"/>
      <c r="PIR10" s="176"/>
      <c r="PIS10" s="176"/>
      <c r="PIT10" s="176"/>
      <c r="PIU10" s="176"/>
      <c r="PIV10" s="176"/>
      <c r="PIW10" s="176"/>
      <c r="PIX10" s="176"/>
      <c r="PIY10" s="176"/>
      <c r="PIZ10" s="176"/>
      <c r="PJA10" s="176"/>
      <c r="PJB10" s="176"/>
      <c r="PJC10" s="176"/>
      <c r="PJD10" s="176"/>
      <c r="PJE10" s="176"/>
      <c r="PJF10" s="176"/>
      <c r="PJG10" s="176"/>
      <c r="PJH10" s="176"/>
      <c r="PJI10" s="176"/>
      <c r="PJJ10" s="176"/>
      <c r="PJK10" s="176"/>
      <c r="PJL10" s="176"/>
      <c r="PJM10" s="176"/>
      <c r="PJN10" s="176"/>
      <c r="PJO10" s="176"/>
      <c r="PJP10" s="176"/>
      <c r="PJQ10" s="176"/>
      <c r="PJR10" s="176"/>
      <c r="PJS10" s="176"/>
      <c r="PJT10" s="176"/>
      <c r="PJU10" s="176"/>
      <c r="PJV10" s="176"/>
      <c r="PJW10" s="176"/>
      <c r="PJX10" s="176"/>
      <c r="PJY10" s="176"/>
      <c r="PJZ10" s="176"/>
      <c r="PKA10" s="176"/>
      <c r="PKB10" s="176"/>
      <c r="PKC10" s="176"/>
      <c r="PKD10" s="176"/>
      <c r="PKE10" s="176"/>
      <c r="PKF10" s="176"/>
      <c r="PKG10" s="176"/>
      <c r="PKH10" s="176"/>
      <c r="PKI10" s="176"/>
      <c r="PKJ10" s="176"/>
      <c r="PKK10" s="176"/>
      <c r="PKL10" s="176"/>
      <c r="PKM10" s="176"/>
      <c r="PKN10" s="176"/>
      <c r="PKO10" s="176"/>
      <c r="PKP10" s="176"/>
      <c r="PKQ10" s="176"/>
      <c r="PKR10" s="176"/>
      <c r="PKS10" s="176"/>
      <c r="PKT10" s="176"/>
      <c r="PKU10" s="176"/>
      <c r="PKV10" s="176"/>
      <c r="PKW10" s="176"/>
      <c r="PKX10" s="176"/>
      <c r="PKY10" s="176"/>
      <c r="PKZ10" s="176"/>
      <c r="PLA10" s="176"/>
      <c r="PLB10" s="176"/>
      <c r="PLC10" s="176"/>
      <c r="PLD10" s="176"/>
      <c r="PLE10" s="176"/>
      <c r="PLF10" s="176"/>
      <c r="PLG10" s="176"/>
      <c r="PLH10" s="176"/>
      <c r="PLI10" s="176"/>
      <c r="PLJ10" s="176"/>
      <c r="PLK10" s="176"/>
      <c r="PLL10" s="176"/>
      <c r="PLM10" s="176"/>
      <c r="PLN10" s="176"/>
      <c r="PLO10" s="176"/>
      <c r="PLP10" s="176"/>
      <c r="PLQ10" s="176"/>
      <c r="PLR10" s="176"/>
      <c r="PLS10" s="176"/>
      <c r="PLT10" s="176"/>
      <c r="PLU10" s="176"/>
      <c r="PLV10" s="176"/>
      <c r="PLW10" s="176"/>
      <c r="PLX10" s="176"/>
      <c r="PLY10" s="176"/>
      <c r="PLZ10" s="176"/>
      <c r="PMA10" s="176"/>
      <c r="PMB10" s="176"/>
      <c r="PMC10" s="176"/>
      <c r="PMD10" s="176"/>
      <c r="PME10" s="176"/>
      <c r="PMF10" s="176"/>
      <c r="PMG10" s="176"/>
      <c r="PMH10" s="176"/>
      <c r="PMI10" s="176"/>
      <c r="PMJ10" s="176"/>
      <c r="PMK10" s="176"/>
      <c r="PML10" s="176"/>
      <c r="PMM10" s="176"/>
      <c r="PMN10" s="176"/>
      <c r="PMO10" s="176"/>
      <c r="PMP10" s="176"/>
      <c r="PMQ10" s="176"/>
      <c r="PMR10" s="176"/>
      <c r="PMS10" s="176"/>
      <c r="PMT10" s="176"/>
      <c r="PMU10" s="176"/>
      <c r="PMV10" s="176"/>
      <c r="PMW10" s="176"/>
      <c r="PMX10" s="176"/>
      <c r="PMY10" s="176"/>
      <c r="PMZ10" s="176"/>
      <c r="PNA10" s="176"/>
      <c r="PNB10" s="176"/>
      <c r="PNC10" s="176"/>
      <c r="PND10" s="176"/>
      <c r="PNE10" s="176"/>
      <c r="PNF10" s="176"/>
      <c r="PNG10" s="176"/>
      <c r="PNH10" s="176"/>
      <c r="PNI10" s="176"/>
      <c r="PNJ10" s="176"/>
      <c r="PNK10" s="176"/>
      <c r="PNL10" s="176"/>
      <c r="PNM10" s="176"/>
      <c r="PNN10" s="176"/>
      <c r="PNO10" s="176"/>
      <c r="PNP10" s="176"/>
      <c r="PNQ10" s="176"/>
      <c r="PNR10" s="176"/>
      <c r="PNS10" s="176"/>
      <c r="PNT10" s="176"/>
      <c r="PNU10" s="176"/>
      <c r="PNV10" s="176"/>
      <c r="PNW10" s="176"/>
      <c r="PNX10" s="176"/>
      <c r="PNY10" s="176"/>
      <c r="PNZ10" s="176"/>
      <c r="POA10" s="176"/>
      <c r="POB10" s="176"/>
      <c r="POC10" s="176"/>
      <c r="POD10" s="176"/>
      <c r="POE10" s="176"/>
      <c r="POF10" s="176"/>
      <c r="POG10" s="176"/>
      <c r="POH10" s="176"/>
      <c r="POI10" s="176"/>
      <c r="POJ10" s="176"/>
      <c r="POK10" s="176"/>
      <c r="POL10" s="176"/>
      <c r="POM10" s="176"/>
      <c r="PON10" s="176"/>
      <c r="POO10" s="176"/>
      <c r="POP10" s="176"/>
      <c r="POQ10" s="176"/>
      <c r="POR10" s="176"/>
      <c r="POS10" s="176"/>
      <c r="POT10" s="176"/>
      <c r="POU10" s="176"/>
      <c r="POV10" s="176"/>
      <c r="POW10" s="176"/>
      <c r="POX10" s="176"/>
      <c r="POY10" s="176"/>
      <c r="POZ10" s="176"/>
      <c r="PPA10" s="176"/>
      <c r="PPB10" s="176"/>
      <c r="PPC10" s="176"/>
      <c r="PPD10" s="176"/>
      <c r="PPE10" s="176"/>
      <c r="PPF10" s="176"/>
      <c r="PPG10" s="176"/>
      <c r="PPH10" s="176"/>
      <c r="PPI10" s="176"/>
      <c r="PPJ10" s="176"/>
      <c r="PPK10" s="176"/>
      <c r="PPL10" s="176"/>
      <c r="PPM10" s="176"/>
      <c r="PPN10" s="176"/>
      <c r="PPO10" s="176"/>
      <c r="PPP10" s="176"/>
      <c r="PPQ10" s="176"/>
      <c r="PPR10" s="176"/>
      <c r="PPS10" s="176"/>
      <c r="PPT10" s="176"/>
      <c r="PPU10" s="176"/>
      <c r="PPV10" s="176"/>
      <c r="PPW10" s="176"/>
      <c r="PPX10" s="176"/>
      <c r="PPY10" s="176"/>
      <c r="PPZ10" s="176"/>
      <c r="PQA10" s="176"/>
      <c r="PQB10" s="176"/>
      <c r="PQC10" s="176"/>
      <c r="PQD10" s="176"/>
      <c r="PQE10" s="176"/>
      <c r="PQF10" s="176"/>
      <c r="PQG10" s="176"/>
      <c r="PQH10" s="176"/>
      <c r="PQI10" s="176"/>
      <c r="PQJ10" s="176"/>
      <c r="PQK10" s="176"/>
      <c r="PQL10" s="176"/>
      <c r="PQM10" s="176"/>
      <c r="PQN10" s="176"/>
      <c r="PQO10" s="176"/>
      <c r="PQP10" s="176"/>
      <c r="PQQ10" s="176"/>
      <c r="PQR10" s="176"/>
      <c r="PQS10" s="176"/>
      <c r="PQT10" s="176"/>
      <c r="PQU10" s="176"/>
      <c r="PQV10" s="176"/>
      <c r="PQW10" s="176"/>
      <c r="PQX10" s="176"/>
      <c r="PQY10" s="176"/>
      <c r="PQZ10" s="176"/>
      <c r="PRA10" s="176"/>
      <c r="PRB10" s="176"/>
      <c r="PRC10" s="176"/>
      <c r="PRD10" s="176"/>
      <c r="PRE10" s="176"/>
      <c r="PRF10" s="176"/>
      <c r="PRG10" s="176"/>
      <c r="PRH10" s="176"/>
      <c r="PRI10" s="176"/>
      <c r="PRJ10" s="176"/>
      <c r="PRK10" s="176"/>
      <c r="PRL10" s="176"/>
      <c r="PRM10" s="176"/>
      <c r="PRN10" s="176"/>
      <c r="PRO10" s="176"/>
      <c r="PRP10" s="176"/>
      <c r="PRQ10" s="176"/>
      <c r="PRR10" s="176"/>
      <c r="PRS10" s="176"/>
      <c r="PRT10" s="176"/>
      <c r="PRU10" s="176"/>
      <c r="PRV10" s="176"/>
      <c r="PRW10" s="176"/>
      <c r="PRX10" s="176"/>
      <c r="PRY10" s="176"/>
      <c r="PRZ10" s="176"/>
      <c r="PSA10" s="176"/>
      <c r="PSB10" s="176"/>
      <c r="PSC10" s="176"/>
      <c r="PSD10" s="176"/>
      <c r="PSE10" s="176"/>
      <c r="PSF10" s="176"/>
      <c r="PSG10" s="176"/>
      <c r="PSH10" s="176"/>
      <c r="PSI10" s="176"/>
      <c r="PSJ10" s="176"/>
      <c r="PSK10" s="176"/>
      <c r="PSL10" s="176"/>
      <c r="PSM10" s="176"/>
      <c r="PSN10" s="176"/>
      <c r="PSO10" s="176"/>
      <c r="PSP10" s="176"/>
      <c r="PSQ10" s="176"/>
      <c r="PSR10" s="176"/>
      <c r="PSS10" s="176"/>
      <c r="PST10" s="176"/>
      <c r="PSU10" s="176"/>
      <c r="PSV10" s="176"/>
      <c r="PSW10" s="176"/>
      <c r="PSX10" s="176"/>
      <c r="PSY10" s="176"/>
      <c r="PSZ10" s="176"/>
      <c r="PTA10" s="176"/>
      <c r="PTB10" s="176"/>
      <c r="PTC10" s="176"/>
      <c r="PTD10" s="176"/>
      <c r="PTE10" s="176"/>
      <c r="PTF10" s="176"/>
      <c r="PTG10" s="176"/>
      <c r="PTH10" s="176"/>
      <c r="PTI10" s="176"/>
      <c r="PTJ10" s="176"/>
      <c r="PTK10" s="176"/>
      <c r="PTL10" s="176"/>
      <c r="PTM10" s="176"/>
      <c r="PTN10" s="176"/>
      <c r="PTO10" s="176"/>
      <c r="PTP10" s="176"/>
      <c r="PTQ10" s="176"/>
      <c r="PTR10" s="176"/>
      <c r="PTS10" s="176"/>
      <c r="PTT10" s="176"/>
      <c r="PTU10" s="176"/>
      <c r="PTV10" s="176"/>
      <c r="PTW10" s="176"/>
      <c r="PTX10" s="176"/>
      <c r="PTY10" s="176"/>
      <c r="PTZ10" s="176"/>
      <c r="PUA10" s="176"/>
      <c r="PUB10" s="176"/>
      <c r="PUC10" s="176"/>
      <c r="PUD10" s="176"/>
      <c r="PUE10" s="176"/>
      <c r="PUF10" s="176"/>
      <c r="PUG10" s="176"/>
      <c r="PUH10" s="176"/>
      <c r="PUI10" s="176"/>
      <c r="PUJ10" s="176"/>
      <c r="PUK10" s="176"/>
      <c r="PUL10" s="176"/>
      <c r="PUM10" s="176"/>
      <c r="PUN10" s="176"/>
      <c r="PUO10" s="176"/>
      <c r="PUP10" s="176"/>
      <c r="PUQ10" s="176"/>
      <c r="PUR10" s="176"/>
      <c r="PUS10" s="176"/>
      <c r="PUT10" s="176"/>
      <c r="PUU10" s="176"/>
      <c r="PUV10" s="176"/>
      <c r="PUW10" s="176"/>
      <c r="PUX10" s="176"/>
      <c r="PUY10" s="176"/>
      <c r="PUZ10" s="176"/>
      <c r="PVA10" s="176"/>
      <c r="PVB10" s="176"/>
      <c r="PVC10" s="176"/>
      <c r="PVD10" s="176"/>
      <c r="PVE10" s="176"/>
      <c r="PVF10" s="176"/>
      <c r="PVG10" s="176"/>
      <c r="PVH10" s="176"/>
      <c r="PVI10" s="176"/>
      <c r="PVJ10" s="176"/>
      <c r="PVK10" s="176"/>
      <c r="PVL10" s="176"/>
      <c r="PVM10" s="176"/>
      <c r="PVN10" s="176"/>
      <c r="PVO10" s="176"/>
      <c r="PVP10" s="176"/>
      <c r="PVQ10" s="176"/>
      <c r="PVR10" s="176"/>
      <c r="PVS10" s="176"/>
      <c r="PVT10" s="176"/>
      <c r="PVU10" s="176"/>
      <c r="PVV10" s="176"/>
      <c r="PVW10" s="176"/>
      <c r="PVX10" s="176"/>
      <c r="PVY10" s="176"/>
      <c r="PVZ10" s="176"/>
      <c r="PWA10" s="176"/>
      <c r="PWB10" s="176"/>
      <c r="PWC10" s="176"/>
      <c r="PWD10" s="176"/>
      <c r="PWE10" s="176"/>
      <c r="PWF10" s="176"/>
      <c r="PWG10" s="176"/>
      <c r="PWH10" s="176"/>
      <c r="PWI10" s="176"/>
      <c r="PWJ10" s="176"/>
      <c r="PWK10" s="176"/>
      <c r="PWL10" s="176"/>
      <c r="PWM10" s="176"/>
      <c r="PWN10" s="176"/>
      <c r="PWO10" s="176"/>
      <c r="PWP10" s="176"/>
      <c r="PWQ10" s="176"/>
      <c r="PWR10" s="176"/>
      <c r="PWS10" s="176"/>
      <c r="PWT10" s="176"/>
      <c r="PWU10" s="176"/>
      <c r="PWV10" s="176"/>
      <c r="PWW10" s="176"/>
      <c r="PWX10" s="176"/>
      <c r="PWY10" s="176"/>
      <c r="PWZ10" s="176"/>
      <c r="PXA10" s="176"/>
      <c r="PXB10" s="176"/>
      <c r="PXC10" s="176"/>
      <c r="PXD10" s="176"/>
      <c r="PXE10" s="176"/>
      <c r="PXF10" s="176"/>
      <c r="PXG10" s="176"/>
      <c r="PXH10" s="176"/>
      <c r="PXI10" s="176"/>
      <c r="PXJ10" s="176"/>
      <c r="PXK10" s="176"/>
      <c r="PXL10" s="176"/>
      <c r="PXM10" s="176"/>
      <c r="PXN10" s="176"/>
      <c r="PXO10" s="176"/>
      <c r="PXP10" s="176"/>
      <c r="PXQ10" s="176"/>
      <c r="PXR10" s="176"/>
      <c r="PXS10" s="176"/>
      <c r="PXT10" s="176"/>
      <c r="PXU10" s="176"/>
      <c r="PXV10" s="176"/>
      <c r="PXW10" s="176"/>
      <c r="PXX10" s="176"/>
      <c r="PXY10" s="176"/>
      <c r="PXZ10" s="176"/>
      <c r="PYA10" s="176"/>
      <c r="PYB10" s="176"/>
      <c r="PYC10" s="176"/>
      <c r="PYD10" s="176"/>
      <c r="PYE10" s="176"/>
      <c r="PYF10" s="176"/>
      <c r="PYG10" s="176"/>
      <c r="PYH10" s="176"/>
      <c r="PYI10" s="176"/>
      <c r="PYJ10" s="176"/>
      <c r="PYK10" s="176"/>
      <c r="PYL10" s="176"/>
      <c r="PYM10" s="176"/>
      <c r="PYN10" s="176"/>
      <c r="PYO10" s="176"/>
      <c r="PYP10" s="176"/>
      <c r="PYQ10" s="176"/>
      <c r="PYR10" s="176"/>
      <c r="PYS10" s="176"/>
      <c r="PYT10" s="176"/>
      <c r="PYU10" s="176"/>
      <c r="PYV10" s="176"/>
      <c r="PYW10" s="176"/>
      <c r="PYX10" s="176"/>
      <c r="PYY10" s="176"/>
      <c r="PYZ10" s="176"/>
      <c r="PZA10" s="176"/>
      <c r="PZB10" s="176"/>
      <c r="PZC10" s="176"/>
      <c r="PZD10" s="176"/>
      <c r="PZE10" s="176"/>
      <c r="PZF10" s="176"/>
      <c r="PZG10" s="176"/>
      <c r="PZH10" s="176"/>
      <c r="PZI10" s="176"/>
      <c r="PZJ10" s="176"/>
      <c r="PZK10" s="176"/>
      <c r="PZL10" s="176"/>
      <c r="PZM10" s="176"/>
      <c r="PZN10" s="176"/>
      <c r="PZO10" s="176"/>
      <c r="PZP10" s="176"/>
      <c r="PZQ10" s="176"/>
      <c r="PZR10" s="176"/>
      <c r="PZS10" s="176"/>
      <c r="PZT10" s="176"/>
      <c r="PZU10" s="176"/>
      <c r="PZV10" s="176"/>
      <c r="PZW10" s="176"/>
      <c r="PZX10" s="176"/>
      <c r="PZY10" s="176"/>
      <c r="PZZ10" s="176"/>
      <c r="QAA10" s="176"/>
      <c r="QAB10" s="176"/>
      <c r="QAC10" s="176"/>
      <c r="QAD10" s="176"/>
      <c r="QAE10" s="176"/>
      <c r="QAF10" s="176"/>
      <c r="QAG10" s="176"/>
      <c r="QAH10" s="176"/>
      <c r="QAI10" s="176"/>
      <c r="QAJ10" s="176"/>
      <c r="QAK10" s="176"/>
      <c r="QAL10" s="176"/>
      <c r="QAM10" s="176"/>
      <c r="QAN10" s="176"/>
      <c r="QAO10" s="176"/>
      <c r="QAP10" s="176"/>
      <c r="QAQ10" s="176"/>
      <c r="QAR10" s="176"/>
      <c r="QAS10" s="176"/>
      <c r="QAT10" s="176"/>
      <c r="QAU10" s="176"/>
      <c r="QAV10" s="176"/>
      <c r="QAW10" s="176"/>
      <c r="QAX10" s="176"/>
      <c r="QAY10" s="176"/>
      <c r="QAZ10" s="176"/>
      <c r="QBA10" s="176"/>
      <c r="QBB10" s="176"/>
      <c r="QBC10" s="176"/>
      <c r="QBD10" s="176"/>
      <c r="QBE10" s="176"/>
      <c r="QBF10" s="176"/>
      <c r="QBG10" s="176"/>
      <c r="QBH10" s="176"/>
      <c r="QBI10" s="176"/>
      <c r="QBJ10" s="176"/>
      <c r="QBK10" s="176"/>
      <c r="QBL10" s="176"/>
      <c r="QBM10" s="176"/>
      <c r="QBN10" s="176"/>
      <c r="QBO10" s="176"/>
      <c r="QBP10" s="176"/>
      <c r="QBQ10" s="176"/>
      <c r="QBR10" s="176"/>
      <c r="QBS10" s="176"/>
      <c r="QBT10" s="176"/>
      <c r="QBU10" s="176"/>
      <c r="QBV10" s="176"/>
      <c r="QBW10" s="176"/>
      <c r="QBX10" s="176"/>
      <c r="QBY10" s="176"/>
      <c r="QBZ10" s="176"/>
      <c r="QCA10" s="176"/>
      <c r="QCB10" s="176"/>
      <c r="QCC10" s="176"/>
      <c r="QCD10" s="176"/>
      <c r="QCE10" s="176"/>
      <c r="QCF10" s="176"/>
      <c r="QCG10" s="176"/>
      <c r="QCH10" s="176"/>
      <c r="QCI10" s="176"/>
      <c r="QCJ10" s="176"/>
      <c r="QCK10" s="176"/>
      <c r="QCL10" s="176"/>
      <c r="QCM10" s="176"/>
      <c r="QCN10" s="176"/>
      <c r="QCO10" s="176"/>
      <c r="QCP10" s="176"/>
      <c r="QCQ10" s="176"/>
      <c r="QCR10" s="176"/>
      <c r="QCS10" s="176"/>
      <c r="QCT10" s="176"/>
      <c r="QCU10" s="176"/>
      <c r="QCV10" s="176"/>
      <c r="QCW10" s="176"/>
      <c r="QCX10" s="176"/>
      <c r="QCY10" s="176"/>
      <c r="QCZ10" s="176"/>
      <c r="QDA10" s="176"/>
      <c r="QDB10" s="176"/>
      <c r="QDC10" s="176"/>
      <c r="QDD10" s="176"/>
      <c r="QDE10" s="176"/>
      <c r="QDF10" s="176"/>
      <c r="QDG10" s="176"/>
      <c r="QDH10" s="176"/>
      <c r="QDI10" s="176"/>
      <c r="QDJ10" s="176"/>
      <c r="QDK10" s="176"/>
      <c r="QDL10" s="176"/>
      <c r="QDM10" s="176"/>
      <c r="QDN10" s="176"/>
      <c r="QDO10" s="176"/>
      <c r="QDP10" s="176"/>
      <c r="QDQ10" s="176"/>
      <c r="QDR10" s="176"/>
      <c r="QDS10" s="176"/>
      <c r="QDT10" s="176"/>
      <c r="QDU10" s="176"/>
      <c r="QDV10" s="176"/>
      <c r="QDW10" s="176"/>
      <c r="QDX10" s="176"/>
      <c r="QDY10" s="176"/>
      <c r="QDZ10" s="176"/>
      <c r="QEA10" s="176"/>
      <c r="QEB10" s="176"/>
      <c r="QEC10" s="176"/>
      <c r="QED10" s="176"/>
      <c r="QEE10" s="176"/>
      <c r="QEF10" s="176"/>
      <c r="QEG10" s="176"/>
      <c r="QEH10" s="176"/>
      <c r="QEI10" s="176"/>
      <c r="QEJ10" s="176"/>
      <c r="QEK10" s="176"/>
      <c r="QEL10" s="176"/>
      <c r="QEM10" s="176"/>
      <c r="QEN10" s="176"/>
      <c r="QEO10" s="176"/>
      <c r="QEP10" s="176"/>
      <c r="QEQ10" s="176"/>
      <c r="QER10" s="176"/>
      <c r="QES10" s="176"/>
      <c r="QET10" s="176"/>
      <c r="QEU10" s="176"/>
      <c r="QEV10" s="176"/>
      <c r="QEW10" s="176"/>
      <c r="QEX10" s="176"/>
      <c r="QEY10" s="176"/>
      <c r="QEZ10" s="176"/>
      <c r="QFA10" s="176"/>
      <c r="QFB10" s="176"/>
      <c r="QFC10" s="176"/>
      <c r="QFD10" s="176"/>
      <c r="QFE10" s="176"/>
      <c r="QFF10" s="176"/>
      <c r="QFG10" s="176"/>
      <c r="QFH10" s="176"/>
      <c r="QFI10" s="176"/>
      <c r="QFJ10" s="176"/>
      <c r="QFK10" s="176"/>
      <c r="QFL10" s="176"/>
      <c r="QFM10" s="176"/>
      <c r="QFN10" s="176"/>
      <c r="QFO10" s="176"/>
      <c r="QFP10" s="176"/>
      <c r="QFQ10" s="176"/>
      <c r="QFR10" s="176"/>
      <c r="QFS10" s="176"/>
      <c r="QFT10" s="176"/>
      <c r="QFU10" s="176"/>
      <c r="QFV10" s="176"/>
      <c r="QFW10" s="176"/>
      <c r="QFX10" s="176"/>
      <c r="QFY10" s="176"/>
      <c r="QFZ10" s="176"/>
      <c r="QGA10" s="176"/>
      <c r="QGB10" s="176"/>
      <c r="QGC10" s="176"/>
      <c r="QGD10" s="176"/>
      <c r="QGE10" s="176"/>
      <c r="QGF10" s="176"/>
      <c r="QGG10" s="176"/>
      <c r="QGH10" s="176"/>
      <c r="QGI10" s="176"/>
      <c r="QGJ10" s="176"/>
      <c r="QGK10" s="176"/>
      <c r="QGL10" s="176"/>
      <c r="QGM10" s="176"/>
      <c r="QGN10" s="176"/>
      <c r="QGO10" s="176"/>
      <c r="QGP10" s="176"/>
      <c r="QGQ10" s="176"/>
      <c r="QGR10" s="176"/>
      <c r="QGS10" s="176"/>
      <c r="QGT10" s="176"/>
      <c r="QGU10" s="176"/>
      <c r="QGV10" s="176"/>
      <c r="QGW10" s="176"/>
      <c r="QGX10" s="176"/>
      <c r="QGY10" s="176"/>
      <c r="QGZ10" s="176"/>
      <c r="QHA10" s="176"/>
      <c r="QHB10" s="176"/>
      <c r="QHC10" s="176"/>
      <c r="QHD10" s="176"/>
      <c r="QHE10" s="176"/>
      <c r="QHF10" s="176"/>
      <c r="QHG10" s="176"/>
      <c r="QHH10" s="176"/>
      <c r="QHI10" s="176"/>
      <c r="QHJ10" s="176"/>
      <c r="QHK10" s="176"/>
      <c r="QHL10" s="176"/>
      <c r="QHM10" s="176"/>
      <c r="QHN10" s="176"/>
      <c r="QHO10" s="176"/>
      <c r="QHP10" s="176"/>
      <c r="QHQ10" s="176"/>
      <c r="QHR10" s="176"/>
      <c r="QHS10" s="176"/>
      <c r="QHT10" s="176"/>
      <c r="QHU10" s="176"/>
      <c r="QHV10" s="176"/>
      <c r="QHW10" s="176"/>
      <c r="QHX10" s="176"/>
      <c r="QHY10" s="176"/>
      <c r="QHZ10" s="176"/>
      <c r="QIA10" s="176"/>
      <c r="QIB10" s="176"/>
      <c r="QIC10" s="176"/>
      <c r="QID10" s="176"/>
      <c r="QIE10" s="176"/>
      <c r="QIF10" s="176"/>
      <c r="QIG10" s="176"/>
      <c r="QIH10" s="176"/>
      <c r="QII10" s="176"/>
      <c r="QIJ10" s="176"/>
      <c r="QIK10" s="176"/>
      <c r="QIL10" s="176"/>
      <c r="QIM10" s="176"/>
      <c r="QIN10" s="176"/>
      <c r="QIO10" s="176"/>
      <c r="QIP10" s="176"/>
      <c r="QIQ10" s="176"/>
      <c r="QIR10" s="176"/>
      <c r="QIS10" s="176"/>
      <c r="QIT10" s="176"/>
      <c r="QIU10" s="176"/>
      <c r="QIV10" s="176"/>
      <c r="QIW10" s="176"/>
      <c r="QIX10" s="176"/>
      <c r="QIY10" s="176"/>
      <c r="QIZ10" s="176"/>
      <c r="QJA10" s="176"/>
      <c r="QJB10" s="176"/>
      <c r="QJC10" s="176"/>
      <c r="QJD10" s="176"/>
      <c r="QJE10" s="176"/>
      <c r="QJF10" s="176"/>
      <c r="QJG10" s="176"/>
      <c r="QJH10" s="176"/>
      <c r="QJI10" s="176"/>
      <c r="QJJ10" s="176"/>
      <c r="QJK10" s="176"/>
      <c r="QJL10" s="176"/>
      <c r="QJM10" s="176"/>
      <c r="QJN10" s="176"/>
      <c r="QJO10" s="176"/>
      <c r="QJP10" s="176"/>
      <c r="QJQ10" s="176"/>
      <c r="QJR10" s="176"/>
      <c r="QJS10" s="176"/>
      <c r="QJT10" s="176"/>
      <c r="QJU10" s="176"/>
      <c r="QJV10" s="176"/>
      <c r="QJW10" s="176"/>
      <c r="QJX10" s="176"/>
      <c r="QJY10" s="176"/>
      <c r="QJZ10" s="176"/>
      <c r="QKA10" s="176"/>
      <c r="QKB10" s="176"/>
      <c r="QKC10" s="176"/>
      <c r="QKD10" s="176"/>
      <c r="QKE10" s="176"/>
      <c r="QKF10" s="176"/>
      <c r="QKG10" s="176"/>
      <c r="QKH10" s="176"/>
      <c r="QKI10" s="176"/>
      <c r="QKJ10" s="176"/>
      <c r="QKK10" s="176"/>
      <c r="QKL10" s="176"/>
      <c r="QKM10" s="176"/>
      <c r="QKN10" s="176"/>
      <c r="QKO10" s="176"/>
      <c r="QKP10" s="176"/>
      <c r="QKQ10" s="176"/>
      <c r="QKR10" s="176"/>
      <c r="QKS10" s="176"/>
      <c r="QKT10" s="176"/>
      <c r="QKU10" s="176"/>
      <c r="QKV10" s="176"/>
      <c r="QKW10" s="176"/>
      <c r="QKX10" s="176"/>
      <c r="QKY10" s="176"/>
      <c r="QKZ10" s="176"/>
      <c r="QLA10" s="176"/>
      <c r="QLB10" s="176"/>
      <c r="QLC10" s="176"/>
      <c r="QLD10" s="176"/>
      <c r="QLE10" s="176"/>
      <c r="QLF10" s="176"/>
      <c r="QLG10" s="176"/>
      <c r="QLH10" s="176"/>
      <c r="QLI10" s="176"/>
      <c r="QLJ10" s="176"/>
      <c r="QLK10" s="176"/>
      <c r="QLL10" s="176"/>
      <c r="QLM10" s="176"/>
      <c r="QLN10" s="176"/>
      <c r="QLO10" s="176"/>
      <c r="QLP10" s="176"/>
      <c r="QLQ10" s="176"/>
      <c r="QLR10" s="176"/>
      <c r="QLS10" s="176"/>
      <c r="QLT10" s="176"/>
      <c r="QLU10" s="176"/>
      <c r="QLV10" s="176"/>
      <c r="QLW10" s="176"/>
      <c r="QLX10" s="176"/>
      <c r="QLY10" s="176"/>
      <c r="QLZ10" s="176"/>
      <c r="QMA10" s="176"/>
      <c r="QMB10" s="176"/>
      <c r="QMC10" s="176"/>
      <c r="QMD10" s="176"/>
      <c r="QME10" s="176"/>
      <c r="QMF10" s="176"/>
      <c r="QMG10" s="176"/>
      <c r="QMH10" s="176"/>
      <c r="QMI10" s="176"/>
      <c r="QMJ10" s="176"/>
      <c r="QMK10" s="176"/>
      <c r="QML10" s="176"/>
      <c r="QMM10" s="176"/>
      <c r="QMN10" s="176"/>
      <c r="QMO10" s="176"/>
      <c r="QMP10" s="176"/>
      <c r="QMQ10" s="176"/>
      <c r="QMR10" s="176"/>
      <c r="QMS10" s="176"/>
      <c r="QMT10" s="176"/>
      <c r="QMU10" s="176"/>
      <c r="QMV10" s="176"/>
      <c r="QMW10" s="176"/>
      <c r="QMX10" s="176"/>
      <c r="QMY10" s="176"/>
      <c r="QMZ10" s="176"/>
      <c r="QNA10" s="176"/>
      <c r="QNB10" s="176"/>
      <c r="QNC10" s="176"/>
      <c r="QND10" s="176"/>
      <c r="QNE10" s="176"/>
      <c r="QNF10" s="176"/>
      <c r="QNG10" s="176"/>
      <c r="QNH10" s="176"/>
      <c r="QNI10" s="176"/>
      <c r="QNJ10" s="176"/>
      <c r="QNK10" s="176"/>
      <c r="QNL10" s="176"/>
      <c r="QNM10" s="176"/>
      <c r="QNN10" s="176"/>
      <c r="QNO10" s="176"/>
      <c r="QNP10" s="176"/>
      <c r="QNQ10" s="176"/>
      <c r="QNR10" s="176"/>
      <c r="QNS10" s="176"/>
      <c r="QNT10" s="176"/>
      <c r="QNU10" s="176"/>
      <c r="QNV10" s="176"/>
      <c r="QNW10" s="176"/>
      <c r="QNX10" s="176"/>
      <c r="QNY10" s="176"/>
      <c r="QNZ10" s="176"/>
      <c r="QOA10" s="176"/>
      <c r="QOB10" s="176"/>
      <c r="QOC10" s="176"/>
      <c r="QOD10" s="176"/>
      <c r="QOE10" s="176"/>
      <c r="QOF10" s="176"/>
      <c r="QOG10" s="176"/>
      <c r="QOH10" s="176"/>
      <c r="QOI10" s="176"/>
      <c r="QOJ10" s="176"/>
      <c r="QOK10" s="176"/>
      <c r="QOL10" s="176"/>
      <c r="QOM10" s="176"/>
      <c r="QON10" s="176"/>
      <c r="QOO10" s="176"/>
      <c r="QOP10" s="176"/>
      <c r="QOQ10" s="176"/>
      <c r="QOR10" s="176"/>
      <c r="QOS10" s="176"/>
      <c r="QOT10" s="176"/>
      <c r="QOU10" s="176"/>
      <c r="QOV10" s="176"/>
      <c r="QOW10" s="176"/>
      <c r="QOX10" s="176"/>
      <c r="QOY10" s="176"/>
      <c r="QOZ10" s="176"/>
      <c r="QPA10" s="176"/>
      <c r="QPB10" s="176"/>
      <c r="QPC10" s="176"/>
      <c r="QPD10" s="176"/>
      <c r="QPE10" s="176"/>
      <c r="QPF10" s="176"/>
      <c r="QPG10" s="176"/>
      <c r="QPH10" s="176"/>
      <c r="QPI10" s="176"/>
      <c r="QPJ10" s="176"/>
      <c r="QPK10" s="176"/>
      <c r="QPL10" s="176"/>
      <c r="QPM10" s="176"/>
      <c r="QPN10" s="176"/>
      <c r="QPO10" s="176"/>
      <c r="QPP10" s="176"/>
      <c r="QPQ10" s="176"/>
      <c r="QPR10" s="176"/>
      <c r="QPS10" s="176"/>
      <c r="QPT10" s="176"/>
      <c r="QPU10" s="176"/>
      <c r="QPV10" s="176"/>
      <c r="QPW10" s="176"/>
      <c r="QPX10" s="176"/>
      <c r="QPY10" s="176"/>
      <c r="QPZ10" s="176"/>
      <c r="QQA10" s="176"/>
      <c r="QQB10" s="176"/>
      <c r="QQC10" s="176"/>
      <c r="QQD10" s="176"/>
      <c r="QQE10" s="176"/>
      <c r="QQF10" s="176"/>
      <c r="QQG10" s="176"/>
      <c r="QQH10" s="176"/>
      <c r="QQI10" s="176"/>
      <c r="QQJ10" s="176"/>
      <c r="QQK10" s="176"/>
      <c r="QQL10" s="176"/>
      <c r="QQM10" s="176"/>
      <c r="QQN10" s="176"/>
      <c r="QQO10" s="176"/>
      <c r="QQP10" s="176"/>
      <c r="QQQ10" s="176"/>
      <c r="QQR10" s="176"/>
      <c r="QQS10" s="176"/>
      <c r="QQT10" s="176"/>
      <c r="QQU10" s="176"/>
      <c r="QQV10" s="176"/>
      <c r="QQW10" s="176"/>
      <c r="QQX10" s="176"/>
      <c r="QQY10" s="176"/>
      <c r="QQZ10" s="176"/>
      <c r="QRA10" s="176"/>
      <c r="QRB10" s="176"/>
      <c r="QRC10" s="176"/>
      <c r="QRD10" s="176"/>
      <c r="QRE10" s="176"/>
      <c r="QRF10" s="176"/>
      <c r="QRG10" s="176"/>
      <c r="QRH10" s="176"/>
      <c r="QRI10" s="176"/>
      <c r="QRJ10" s="176"/>
      <c r="QRK10" s="176"/>
      <c r="QRL10" s="176"/>
      <c r="QRM10" s="176"/>
      <c r="QRN10" s="176"/>
      <c r="QRO10" s="176"/>
      <c r="QRP10" s="176"/>
      <c r="QRQ10" s="176"/>
      <c r="QRR10" s="176"/>
      <c r="QRS10" s="176"/>
      <c r="QRT10" s="176"/>
      <c r="QRU10" s="176"/>
      <c r="QRV10" s="176"/>
      <c r="QRW10" s="176"/>
      <c r="QRX10" s="176"/>
      <c r="QRY10" s="176"/>
      <c r="QRZ10" s="176"/>
      <c r="QSA10" s="176"/>
      <c r="QSB10" s="176"/>
      <c r="QSC10" s="176"/>
      <c r="QSD10" s="176"/>
      <c r="QSE10" s="176"/>
      <c r="QSF10" s="176"/>
      <c r="QSG10" s="176"/>
      <c r="QSH10" s="176"/>
      <c r="QSI10" s="176"/>
      <c r="QSJ10" s="176"/>
      <c r="QSK10" s="176"/>
      <c r="QSL10" s="176"/>
      <c r="QSM10" s="176"/>
      <c r="QSN10" s="176"/>
      <c r="QSO10" s="176"/>
      <c r="QSP10" s="176"/>
      <c r="QSQ10" s="176"/>
      <c r="QSR10" s="176"/>
      <c r="QSS10" s="176"/>
      <c r="QST10" s="176"/>
      <c r="QSU10" s="176"/>
      <c r="QSV10" s="176"/>
      <c r="QSW10" s="176"/>
      <c r="QSX10" s="176"/>
      <c r="QSY10" s="176"/>
      <c r="QSZ10" s="176"/>
      <c r="QTA10" s="176"/>
      <c r="QTB10" s="176"/>
      <c r="QTC10" s="176"/>
      <c r="QTD10" s="176"/>
      <c r="QTE10" s="176"/>
      <c r="QTF10" s="176"/>
      <c r="QTG10" s="176"/>
      <c r="QTH10" s="176"/>
      <c r="QTI10" s="176"/>
      <c r="QTJ10" s="176"/>
      <c r="QTK10" s="176"/>
      <c r="QTL10" s="176"/>
      <c r="QTM10" s="176"/>
      <c r="QTN10" s="176"/>
      <c r="QTO10" s="176"/>
      <c r="QTP10" s="176"/>
      <c r="QTQ10" s="176"/>
      <c r="QTR10" s="176"/>
      <c r="QTS10" s="176"/>
      <c r="QTT10" s="176"/>
      <c r="QTU10" s="176"/>
      <c r="QTV10" s="176"/>
      <c r="QTW10" s="176"/>
      <c r="QTX10" s="176"/>
      <c r="QTY10" s="176"/>
      <c r="QTZ10" s="176"/>
      <c r="QUA10" s="176"/>
      <c r="QUB10" s="176"/>
      <c r="QUC10" s="176"/>
      <c r="QUD10" s="176"/>
      <c r="QUE10" s="176"/>
      <c r="QUF10" s="176"/>
      <c r="QUG10" s="176"/>
      <c r="QUH10" s="176"/>
      <c r="QUI10" s="176"/>
      <c r="QUJ10" s="176"/>
      <c r="QUK10" s="176"/>
      <c r="QUL10" s="176"/>
      <c r="QUM10" s="176"/>
      <c r="QUN10" s="176"/>
      <c r="QUO10" s="176"/>
      <c r="QUP10" s="176"/>
      <c r="QUQ10" s="176"/>
      <c r="QUR10" s="176"/>
      <c r="QUS10" s="176"/>
      <c r="QUT10" s="176"/>
      <c r="QUU10" s="176"/>
      <c r="QUV10" s="176"/>
      <c r="QUW10" s="176"/>
      <c r="QUX10" s="176"/>
      <c r="QUY10" s="176"/>
      <c r="QUZ10" s="176"/>
      <c r="QVA10" s="176"/>
      <c r="QVB10" s="176"/>
      <c r="QVC10" s="176"/>
      <c r="QVD10" s="176"/>
      <c r="QVE10" s="176"/>
      <c r="QVF10" s="176"/>
      <c r="QVG10" s="176"/>
      <c r="QVH10" s="176"/>
      <c r="QVI10" s="176"/>
      <c r="QVJ10" s="176"/>
      <c r="QVK10" s="176"/>
      <c r="QVL10" s="176"/>
      <c r="QVM10" s="176"/>
      <c r="QVN10" s="176"/>
      <c r="QVO10" s="176"/>
      <c r="QVP10" s="176"/>
      <c r="QVQ10" s="176"/>
      <c r="QVR10" s="176"/>
      <c r="QVS10" s="176"/>
      <c r="QVT10" s="176"/>
      <c r="QVU10" s="176"/>
      <c r="QVV10" s="176"/>
      <c r="QVW10" s="176"/>
      <c r="QVX10" s="176"/>
      <c r="QVY10" s="176"/>
      <c r="QVZ10" s="176"/>
      <c r="QWA10" s="176"/>
      <c r="QWB10" s="176"/>
      <c r="QWC10" s="176"/>
      <c r="QWD10" s="176"/>
      <c r="QWE10" s="176"/>
      <c r="QWF10" s="176"/>
      <c r="QWG10" s="176"/>
      <c r="QWH10" s="176"/>
      <c r="QWI10" s="176"/>
      <c r="QWJ10" s="176"/>
      <c r="QWK10" s="176"/>
      <c r="QWL10" s="176"/>
      <c r="QWM10" s="176"/>
      <c r="QWN10" s="176"/>
      <c r="QWO10" s="176"/>
      <c r="QWP10" s="176"/>
      <c r="QWQ10" s="176"/>
      <c r="QWR10" s="176"/>
      <c r="QWS10" s="176"/>
      <c r="QWT10" s="176"/>
      <c r="QWU10" s="176"/>
      <c r="QWV10" s="176"/>
      <c r="QWW10" s="176"/>
      <c r="QWX10" s="176"/>
      <c r="QWY10" s="176"/>
      <c r="QWZ10" s="176"/>
      <c r="QXA10" s="176"/>
      <c r="QXB10" s="176"/>
      <c r="QXC10" s="176"/>
      <c r="QXD10" s="176"/>
      <c r="QXE10" s="176"/>
      <c r="QXF10" s="176"/>
      <c r="QXG10" s="176"/>
      <c r="QXH10" s="176"/>
      <c r="QXI10" s="176"/>
      <c r="QXJ10" s="176"/>
      <c r="QXK10" s="176"/>
      <c r="QXL10" s="176"/>
      <c r="QXM10" s="176"/>
      <c r="QXN10" s="176"/>
      <c r="QXO10" s="176"/>
      <c r="QXP10" s="176"/>
      <c r="QXQ10" s="176"/>
      <c r="QXR10" s="176"/>
      <c r="QXS10" s="176"/>
      <c r="QXT10" s="176"/>
      <c r="QXU10" s="176"/>
      <c r="QXV10" s="176"/>
      <c r="QXW10" s="176"/>
      <c r="QXX10" s="176"/>
      <c r="QXY10" s="176"/>
      <c r="QXZ10" s="176"/>
      <c r="QYA10" s="176"/>
      <c r="QYB10" s="176"/>
      <c r="QYC10" s="176"/>
      <c r="QYD10" s="176"/>
      <c r="QYE10" s="176"/>
      <c r="QYF10" s="176"/>
      <c r="QYG10" s="176"/>
      <c r="QYH10" s="176"/>
      <c r="QYI10" s="176"/>
      <c r="QYJ10" s="176"/>
      <c r="QYK10" s="176"/>
      <c r="QYL10" s="176"/>
      <c r="QYM10" s="176"/>
      <c r="QYN10" s="176"/>
      <c r="QYO10" s="176"/>
      <c r="QYP10" s="176"/>
      <c r="QYQ10" s="176"/>
      <c r="QYR10" s="176"/>
      <c r="QYS10" s="176"/>
      <c r="QYT10" s="176"/>
      <c r="QYU10" s="176"/>
      <c r="QYV10" s="176"/>
      <c r="QYW10" s="176"/>
      <c r="QYX10" s="176"/>
      <c r="QYY10" s="176"/>
      <c r="QYZ10" s="176"/>
      <c r="QZA10" s="176"/>
      <c r="QZB10" s="176"/>
      <c r="QZC10" s="176"/>
      <c r="QZD10" s="176"/>
      <c r="QZE10" s="176"/>
      <c r="QZF10" s="176"/>
      <c r="QZG10" s="176"/>
      <c r="QZH10" s="176"/>
      <c r="QZI10" s="176"/>
      <c r="QZJ10" s="176"/>
      <c r="QZK10" s="176"/>
      <c r="QZL10" s="176"/>
      <c r="QZM10" s="176"/>
      <c r="QZN10" s="176"/>
      <c r="QZO10" s="176"/>
      <c r="QZP10" s="176"/>
      <c r="QZQ10" s="176"/>
      <c r="QZR10" s="176"/>
      <c r="QZS10" s="176"/>
      <c r="QZT10" s="176"/>
      <c r="QZU10" s="176"/>
      <c r="QZV10" s="176"/>
      <c r="QZW10" s="176"/>
      <c r="QZX10" s="176"/>
      <c r="QZY10" s="176"/>
      <c r="QZZ10" s="176"/>
      <c r="RAA10" s="176"/>
      <c r="RAB10" s="176"/>
      <c r="RAC10" s="176"/>
      <c r="RAD10" s="176"/>
      <c r="RAE10" s="176"/>
      <c r="RAF10" s="176"/>
      <c r="RAG10" s="176"/>
      <c r="RAH10" s="176"/>
      <c r="RAI10" s="176"/>
      <c r="RAJ10" s="176"/>
      <c r="RAK10" s="176"/>
      <c r="RAL10" s="176"/>
      <c r="RAM10" s="176"/>
      <c r="RAN10" s="176"/>
      <c r="RAO10" s="176"/>
      <c r="RAP10" s="176"/>
      <c r="RAQ10" s="176"/>
      <c r="RAR10" s="176"/>
      <c r="RAS10" s="176"/>
      <c r="RAT10" s="176"/>
      <c r="RAU10" s="176"/>
      <c r="RAV10" s="176"/>
      <c r="RAW10" s="176"/>
      <c r="RAX10" s="176"/>
      <c r="RAY10" s="176"/>
      <c r="RAZ10" s="176"/>
      <c r="RBA10" s="176"/>
      <c r="RBB10" s="176"/>
      <c r="RBC10" s="176"/>
      <c r="RBD10" s="176"/>
      <c r="RBE10" s="176"/>
      <c r="RBF10" s="176"/>
      <c r="RBG10" s="176"/>
      <c r="RBH10" s="176"/>
      <c r="RBI10" s="176"/>
      <c r="RBJ10" s="176"/>
      <c r="RBK10" s="176"/>
      <c r="RBL10" s="176"/>
      <c r="RBM10" s="176"/>
      <c r="RBN10" s="176"/>
      <c r="RBO10" s="176"/>
      <c r="RBP10" s="176"/>
      <c r="RBQ10" s="176"/>
      <c r="RBR10" s="176"/>
      <c r="RBS10" s="176"/>
      <c r="RBT10" s="176"/>
      <c r="RBU10" s="176"/>
      <c r="RBV10" s="176"/>
      <c r="RBW10" s="176"/>
      <c r="RBX10" s="176"/>
      <c r="RBY10" s="176"/>
      <c r="RBZ10" s="176"/>
      <c r="RCA10" s="176"/>
      <c r="RCB10" s="176"/>
      <c r="RCC10" s="176"/>
      <c r="RCD10" s="176"/>
      <c r="RCE10" s="176"/>
      <c r="RCF10" s="176"/>
      <c r="RCG10" s="176"/>
      <c r="RCH10" s="176"/>
      <c r="RCI10" s="176"/>
      <c r="RCJ10" s="176"/>
      <c r="RCK10" s="176"/>
      <c r="RCL10" s="176"/>
      <c r="RCM10" s="176"/>
      <c r="RCN10" s="176"/>
      <c r="RCO10" s="176"/>
      <c r="RCP10" s="176"/>
      <c r="RCQ10" s="176"/>
      <c r="RCR10" s="176"/>
      <c r="RCS10" s="176"/>
      <c r="RCT10" s="176"/>
      <c r="RCU10" s="176"/>
      <c r="RCV10" s="176"/>
      <c r="RCW10" s="176"/>
      <c r="RCX10" s="176"/>
      <c r="RCY10" s="176"/>
      <c r="RCZ10" s="176"/>
      <c r="RDA10" s="176"/>
      <c r="RDB10" s="176"/>
      <c r="RDC10" s="176"/>
      <c r="RDD10" s="176"/>
      <c r="RDE10" s="176"/>
      <c r="RDF10" s="176"/>
      <c r="RDG10" s="176"/>
      <c r="RDH10" s="176"/>
      <c r="RDI10" s="176"/>
      <c r="RDJ10" s="176"/>
      <c r="RDK10" s="176"/>
      <c r="RDL10" s="176"/>
      <c r="RDM10" s="176"/>
      <c r="RDN10" s="176"/>
      <c r="RDO10" s="176"/>
      <c r="RDP10" s="176"/>
      <c r="RDQ10" s="176"/>
      <c r="RDR10" s="176"/>
      <c r="RDS10" s="176"/>
      <c r="RDT10" s="176"/>
      <c r="RDU10" s="176"/>
      <c r="RDV10" s="176"/>
      <c r="RDW10" s="176"/>
      <c r="RDX10" s="176"/>
      <c r="RDY10" s="176"/>
      <c r="RDZ10" s="176"/>
      <c r="REA10" s="176"/>
      <c r="REB10" s="176"/>
      <c r="REC10" s="176"/>
      <c r="RED10" s="176"/>
      <c r="REE10" s="176"/>
      <c r="REF10" s="176"/>
      <c r="REG10" s="176"/>
      <c r="REH10" s="176"/>
      <c r="REI10" s="176"/>
      <c r="REJ10" s="176"/>
      <c r="REK10" s="176"/>
      <c r="REL10" s="176"/>
      <c r="REM10" s="176"/>
      <c r="REN10" s="176"/>
      <c r="REO10" s="176"/>
      <c r="REP10" s="176"/>
      <c r="REQ10" s="176"/>
      <c r="RER10" s="176"/>
      <c r="RES10" s="176"/>
      <c r="RET10" s="176"/>
      <c r="REU10" s="176"/>
      <c r="REV10" s="176"/>
      <c r="REW10" s="176"/>
      <c r="REX10" s="176"/>
      <c r="REY10" s="176"/>
      <c r="REZ10" s="176"/>
      <c r="RFA10" s="176"/>
      <c r="RFB10" s="176"/>
      <c r="RFC10" s="176"/>
      <c r="RFD10" s="176"/>
      <c r="RFE10" s="176"/>
      <c r="RFF10" s="176"/>
      <c r="RFG10" s="176"/>
      <c r="RFH10" s="176"/>
      <c r="RFI10" s="176"/>
      <c r="RFJ10" s="176"/>
      <c r="RFK10" s="176"/>
      <c r="RFL10" s="176"/>
      <c r="RFM10" s="176"/>
      <c r="RFN10" s="176"/>
      <c r="RFO10" s="176"/>
      <c r="RFP10" s="176"/>
      <c r="RFQ10" s="176"/>
      <c r="RFR10" s="176"/>
      <c r="RFS10" s="176"/>
      <c r="RFT10" s="176"/>
      <c r="RFU10" s="176"/>
      <c r="RFV10" s="176"/>
      <c r="RFW10" s="176"/>
      <c r="RFX10" s="176"/>
      <c r="RFY10" s="176"/>
      <c r="RFZ10" s="176"/>
      <c r="RGA10" s="176"/>
      <c r="RGB10" s="176"/>
      <c r="RGC10" s="176"/>
      <c r="RGD10" s="176"/>
      <c r="RGE10" s="176"/>
      <c r="RGF10" s="176"/>
      <c r="RGG10" s="176"/>
      <c r="RGH10" s="176"/>
      <c r="RGI10" s="176"/>
      <c r="RGJ10" s="176"/>
      <c r="RGK10" s="176"/>
      <c r="RGL10" s="176"/>
      <c r="RGM10" s="176"/>
      <c r="RGN10" s="176"/>
      <c r="RGO10" s="176"/>
      <c r="RGP10" s="176"/>
      <c r="RGQ10" s="176"/>
      <c r="RGR10" s="176"/>
      <c r="RGS10" s="176"/>
      <c r="RGT10" s="176"/>
      <c r="RGU10" s="176"/>
      <c r="RGV10" s="176"/>
      <c r="RGW10" s="176"/>
      <c r="RGX10" s="176"/>
      <c r="RGY10" s="176"/>
      <c r="RGZ10" s="176"/>
      <c r="RHA10" s="176"/>
      <c r="RHB10" s="176"/>
      <c r="RHC10" s="176"/>
      <c r="RHD10" s="176"/>
      <c r="RHE10" s="176"/>
      <c r="RHF10" s="176"/>
      <c r="RHG10" s="176"/>
      <c r="RHH10" s="176"/>
      <c r="RHI10" s="176"/>
      <c r="RHJ10" s="176"/>
      <c r="RHK10" s="176"/>
      <c r="RHL10" s="176"/>
      <c r="RHM10" s="176"/>
      <c r="RHN10" s="176"/>
      <c r="RHO10" s="176"/>
      <c r="RHP10" s="176"/>
      <c r="RHQ10" s="176"/>
      <c r="RHR10" s="176"/>
      <c r="RHS10" s="176"/>
      <c r="RHT10" s="176"/>
      <c r="RHU10" s="176"/>
      <c r="RHV10" s="176"/>
      <c r="RHW10" s="176"/>
      <c r="RHX10" s="176"/>
      <c r="RHY10" s="176"/>
      <c r="RHZ10" s="176"/>
      <c r="RIA10" s="176"/>
      <c r="RIB10" s="176"/>
      <c r="RIC10" s="176"/>
      <c r="RID10" s="176"/>
      <c r="RIE10" s="176"/>
      <c r="RIF10" s="176"/>
      <c r="RIG10" s="176"/>
      <c r="RIH10" s="176"/>
      <c r="RII10" s="176"/>
      <c r="RIJ10" s="176"/>
      <c r="RIK10" s="176"/>
      <c r="RIL10" s="176"/>
      <c r="RIM10" s="176"/>
      <c r="RIN10" s="176"/>
      <c r="RIO10" s="176"/>
      <c r="RIP10" s="176"/>
      <c r="RIQ10" s="176"/>
      <c r="RIR10" s="176"/>
      <c r="RIS10" s="176"/>
      <c r="RIT10" s="176"/>
      <c r="RIU10" s="176"/>
      <c r="RIV10" s="176"/>
      <c r="RIW10" s="176"/>
      <c r="RIX10" s="176"/>
      <c r="RIY10" s="176"/>
      <c r="RIZ10" s="176"/>
      <c r="RJA10" s="176"/>
      <c r="RJB10" s="176"/>
      <c r="RJC10" s="176"/>
      <c r="RJD10" s="176"/>
      <c r="RJE10" s="176"/>
      <c r="RJF10" s="176"/>
      <c r="RJG10" s="176"/>
      <c r="RJH10" s="176"/>
      <c r="RJI10" s="176"/>
      <c r="RJJ10" s="176"/>
      <c r="RJK10" s="176"/>
      <c r="RJL10" s="176"/>
      <c r="RJM10" s="176"/>
      <c r="RJN10" s="176"/>
      <c r="RJO10" s="176"/>
      <c r="RJP10" s="176"/>
      <c r="RJQ10" s="176"/>
      <c r="RJR10" s="176"/>
      <c r="RJS10" s="176"/>
      <c r="RJT10" s="176"/>
      <c r="RJU10" s="176"/>
      <c r="RJV10" s="176"/>
      <c r="RJW10" s="176"/>
      <c r="RJX10" s="176"/>
      <c r="RJY10" s="176"/>
      <c r="RJZ10" s="176"/>
      <c r="RKA10" s="176"/>
      <c r="RKB10" s="176"/>
      <c r="RKC10" s="176"/>
      <c r="RKD10" s="176"/>
      <c r="RKE10" s="176"/>
      <c r="RKF10" s="176"/>
      <c r="RKG10" s="176"/>
      <c r="RKH10" s="176"/>
      <c r="RKI10" s="176"/>
      <c r="RKJ10" s="176"/>
      <c r="RKK10" s="176"/>
      <c r="RKL10" s="176"/>
      <c r="RKM10" s="176"/>
      <c r="RKN10" s="176"/>
      <c r="RKO10" s="176"/>
      <c r="RKP10" s="176"/>
      <c r="RKQ10" s="176"/>
      <c r="RKR10" s="176"/>
      <c r="RKS10" s="176"/>
      <c r="RKT10" s="176"/>
      <c r="RKU10" s="176"/>
      <c r="RKV10" s="176"/>
      <c r="RKW10" s="176"/>
      <c r="RKX10" s="176"/>
      <c r="RKY10" s="176"/>
      <c r="RKZ10" s="176"/>
      <c r="RLA10" s="176"/>
      <c r="RLB10" s="176"/>
      <c r="RLC10" s="176"/>
      <c r="RLD10" s="176"/>
      <c r="RLE10" s="176"/>
      <c r="RLF10" s="176"/>
      <c r="RLG10" s="176"/>
      <c r="RLH10" s="176"/>
      <c r="RLI10" s="176"/>
      <c r="RLJ10" s="176"/>
      <c r="RLK10" s="176"/>
      <c r="RLL10" s="176"/>
      <c r="RLM10" s="176"/>
      <c r="RLN10" s="176"/>
      <c r="RLO10" s="176"/>
      <c r="RLP10" s="176"/>
      <c r="RLQ10" s="176"/>
      <c r="RLR10" s="176"/>
      <c r="RLS10" s="176"/>
      <c r="RLT10" s="176"/>
      <c r="RLU10" s="176"/>
      <c r="RLV10" s="176"/>
      <c r="RLW10" s="176"/>
      <c r="RLX10" s="176"/>
      <c r="RLY10" s="176"/>
      <c r="RLZ10" s="176"/>
      <c r="RMA10" s="176"/>
      <c r="RMB10" s="176"/>
      <c r="RMC10" s="176"/>
      <c r="RMD10" s="176"/>
      <c r="RME10" s="176"/>
      <c r="RMF10" s="176"/>
      <c r="RMG10" s="176"/>
      <c r="RMH10" s="176"/>
      <c r="RMI10" s="176"/>
      <c r="RMJ10" s="176"/>
      <c r="RMK10" s="176"/>
      <c r="RML10" s="176"/>
      <c r="RMM10" s="176"/>
      <c r="RMN10" s="176"/>
      <c r="RMO10" s="176"/>
      <c r="RMP10" s="176"/>
      <c r="RMQ10" s="176"/>
      <c r="RMR10" s="176"/>
      <c r="RMS10" s="176"/>
      <c r="RMT10" s="176"/>
      <c r="RMU10" s="176"/>
      <c r="RMV10" s="176"/>
      <c r="RMW10" s="176"/>
      <c r="RMX10" s="176"/>
      <c r="RMY10" s="176"/>
      <c r="RMZ10" s="176"/>
      <c r="RNA10" s="176"/>
      <c r="RNB10" s="176"/>
      <c r="RNC10" s="176"/>
      <c r="RND10" s="176"/>
      <c r="RNE10" s="176"/>
      <c r="RNF10" s="176"/>
      <c r="RNG10" s="176"/>
      <c r="RNH10" s="176"/>
      <c r="RNI10" s="176"/>
      <c r="RNJ10" s="176"/>
      <c r="RNK10" s="176"/>
      <c r="RNL10" s="176"/>
      <c r="RNM10" s="176"/>
      <c r="RNN10" s="176"/>
      <c r="RNO10" s="176"/>
      <c r="RNP10" s="176"/>
      <c r="RNQ10" s="176"/>
      <c r="RNR10" s="176"/>
      <c r="RNS10" s="176"/>
      <c r="RNT10" s="176"/>
      <c r="RNU10" s="176"/>
      <c r="RNV10" s="176"/>
      <c r="RNW10" s="176"/>
      <c r="RNX10" s="176"/>
      <c r="RNY10" s="176"/>
      <c r="RNZ10" s="176"/>
      <c r="ROA10" s="176"/>
      <c r="ROB10" s="176"/>
      <c r="ROC10" s="176"/>
      <c r="ROD10" s="176"/>
      <c r="ROE10" s="176"/>
      <c r="ROF10" s="176"/>
      <c r="ROG10" s="176"/>
      <c r="ROH10" s="176"/>
      <c r="ROI10" s="176"/>
      <c r="ROJ10" s="176"/>
      <c r="ROK10" s="176"/>
      <c r="ROL10" s="176"/>
      <c r="ROM10" s="176"/>
      <c r="RON10" s="176"/>
      <c r="ROO10" s="176"/>
      <c r="ROP10" s="176"/>
      <c r="ROQ10" s="176"/>
      <c r="ROR10" s="176"/>
      <c r="ROS10" s="176"/>
      <c r="ROT10" s="176"/>
      <c r="ROU10" s="176"/>
      <c r="ROV10" s="176"/>
      <c r="ROW10" s="176"/>
      <c r="ROX10" s="176"/>
      <c r="ROY10" s="176"/>
      <c r="ROZ10" s="176"/>
      <c r="RPA10" s="176"/>
      <c r="RPB10" s="176"/>
      <c r="RPC10" s="176"/>
      <c r="RPD10" s="176"/>
      <c r="RPE10" s="176"/>
      <c r="RPF10" s="176"/>
      <c r="RPG10" s="176"/>
      <c r="RPH10" s="176"/>
      <c r="RPI10" s="176"/>
      <c r="RPJ10" s="176"/>
      <c r="RPK10" s="176"/>
      <c r="RPL10" s="176"/>
      <c r="RPM10" s="176"/>
      <c r="RPN10" s="176"/>
      <c r="RPO10" s="176"/>
      <c r="RPP10" s="176"/>
      <c r="RPQ10" s="176"/>
      <c r="RPR10" s="176"/>
      <c r="RPS10" s="176"/>
      <c r="RPT10" s="176"/>
      <c r="RPU10" s="176"/>
      <c r="RPV10" s="176"/>
      <c r="RPW10" s="176"/>
      <c r="RPX10" s="176"/>
      <c r="RPY10" s="176"/>
      <c r="RPZ10" s="176"/>
      <c r="RQA10" s="176"/>
      <c r="RQB10" s="176"/>
      <c r="RQC10" s="176"/>
      <c r="RQD10" s="176"/>
      <c r="RQE10" s="176"/>
      <c r="RQF10" s="176"/>
      <c r="RQG10" s="176"/>
      <c r="RQH10" s="176"/>
      <c r="RQI10" s="176"/>
      <c r="RQJ10" s="176"/>
      <c r="RQK10" s="176"/>
      <c r="RQL10" s="176"/>
      <c r="RQM10" s="176"/>
      <c r="RQN10" s="176"/>
      <c r="RQO10" s="176"/>
      <c r="RQP10" s="176"/>
      <c r="RQQ10" s="176"/>
      <c r="RQR10" s="176"/>
      <c r="RQS10" s="176"/>
      <c r="RQT10" s="176"/>
      <c r="RQU10" s="176"/>
      <c r="RQV10" s="176"/>
      <c r="RQW10" s="176"/>
      <c r="RQX10" s="176"/>
      <c r="RQY10" s="176"/>
      <c r="RQZ10" s="176"/>
      <c r="RRA10" s="176"/>
      <c r="RRB10" s="176"/>
      <c r="RRC10" s="176"/>
      <c r="RRD10" s="176"/>
      <c r="RRE10" s="176"/>
      <c r="RRF10" s="176"/>
      <c r="RRG10" s="176"/>
      <c r="RRH10" s="176"/>
      <c r="RRI10" s="176"/>
      <c r="RRJ10" s="176"/>
      <c r="RRK10" s="176"/>
      <c r="RRL10" s="176"/>
      <c r="RRM10" s="176"/>
      <c r="RRN10" s="176"/>
      <c r="RRO10" s="176"/>
      <c r="RRP10" s="176"/>
      <c r="RRQ10" s="176"/>
      <c r="RRR10" s="176"/>
      <c r="RRS10" s="176"/>
      <c r="RRT10" s="176"/>
      <c r="RRU10" s="176"/>
      <c r="RRV10" s="176"/>
      <c r="RRW10" s="176"/>
      <c r="RRX10" s="176"/>
      <c r="RRY10" s="176"/>
      <c r="RRZ10" s="176"/>
      <c r="RSA10" s="176"/>
      <c r="RSB10" s="176"/>
      <c r="RSC10" s="176"/>
      <c r="RSD10" s="176"/>
      <c r="RSE10" s="176"/>
      <c r="RSF10" s="176"/>
      <c r="RSG10" s="176"/>
      <c r="RSH10" s="176"/>
      <c r="RSI10" s="176"/>
      <c r="RSJ10" s="176"/>
      <c r="RSK10" s="176"/>
      <c r="RSL10" s="176"/>
      <c r="RSM10" s="176"/>
      <c r="RSN10" s="176"/>
      <c r="RSO10" s="176"/>
      <c r="RSP10" s="176"/>
      <c r="RSQ10" s="176"/>
      <c r="RSR10" s="176"/>
      <c r="RSS10" s="176"/>
      <c r="RST10" s="176"/>
      <c r="RSU10" s="176"/>
      <c r="RSV10" s="176"/>
      <c r="RSW10" s="176"/>
      <c r="RSX10" s="176"/>
      <c r="RSY10" s="176"/>
      <c r="RSZ10" s="176"/>
      <c r="RTA10" s="176"/>
      <c r="RTB10" s="176"/>
      <c r="RTC10" s="176"/>
      <c r="RTD10" s="176"/>
      <c r="RTE10" s="176"/>
      <c r="RTF10" s="176"/>
      <c r="RTG10" s="176"/>
      <c r="RTH10" s="176"/>
      <c r="RTI10" s="176"/>
      <c r="RTJ10" s="176"/>
      <c r="RTK10" s="176"/>
      <c r="RTL10" s="176"/>
      <c r="RTM10" s="176"/>
      <c r="RTN10" s="176"/>
      <c r="RTO10" s="176"/>
      <c r="RTP10" s="176"/>
      <c r="RTQ10" s="176"/>
      <c r="RTR10" s="176"/>
      <c r="RTS10" s="176"/>
      <c r="RTT10" s="176"/>
      <c r="RTU10" s="176"/>
      <c r="RTV10" s="176"/>
      <c r="RTW10" s="176"/>
      <c r="RTX10" s="176"/>
      <c r="RTY10" s="176"/>
      <c r="RTZ10" s="176"/>
      <c r="RUA10" s="176"/>
      <c r="RUB10" s="176"/>
      <c r="RUC10" s="176"/>
      <c r="RUD10" s="176"/>
      <c r="RUE10" s="176"/>
      <c r="RUF10" s="176"/>
      <c r="RUG10" s="176"/>
      <c r="RUH10" s="176"/>
      <c r="RUI10" s="176"/>
      <c r="RUJ10" s="176"/>
      <c r="RUK10" s="176"/>
      <c r="RUL10" s="176"/>
      <c r="RUM10" s="176"/>
      <c r="RUN10" s="176"/>
      <c r="RUO10" s="176"/>
      <c r="RUP10" s="176"/>
      <c r="RUQ10" s="176"/>
      <c r="RUR10" s="176"/>
      <c r="RUS10" s="176"/>
      <c r="RUT10" s="176"/>
      <c r="RUU10" s="176"/>
      <c r="RUV10" s="176"/>
      <c r="RUW10" s="176"/>
      <c r="RUX10" s="176"/>
      <c r="RUY10" s="176"/>
      <c r="RUZ10" s="176"/>
      <c r="RVA10" s="176"/>
      <c r="RVB10" s="176"/>
      <c r="RVC10" s="176"/>
      <c r="RVD10" s="176"/>
      <c r="RVE10" s="176"/>
      <c r="RVF10" s="176"/>
      <c r="RVG10" s="176"/>
      <c r="RVH10" s="176"/>
      <c r="RVI10" s="176"/>
      <c r="RVJ10" s="176"/>
      <c r="RVK10" s="176"/>
      <c r="RVL10" s="176"/>
      <c r="RVM10" s="176"/>
      <c r="RVN10" s="176"/>
      <c r="RVO10" s="176"/>
      <c r="RVP10" s="176"/>
      <c r="RVQ10" s="176"/>
      <c r="RVR10" s="176"/>
      <c r="RVS10" s="176"/>
      <c r="RVT10" s="176"/>
      <c r="RVU10" s="176"/>
      <c r="RVV10" s="176"/>
      <c r="RVW10" s="176"/>
      <c r="RVX10" s="176"/>
      <c r="RVY10" s="176"/>
      <c r="RVZ10" s="176"/>
      <c r="RWA10" s="176"/>
      <c r="RWB10" s="176"/>
      <c r="RWC10" s="176"/>
      <c r="RWD10" s="176"/>
      <c r="RWE10" s="176"/>
      <c r="RWF10" s="176"/>
      <c r="RWG10" s="176"/>
      <c r="RWH10" s="176"/>
      <c r="RWI10" s="176"/>
      <c r="RWJ10" s="176"/>
      <c r="RWK10" s="176"/>
      <c r="RWL10" s="176"/>
      <c r="RWM10" s="176"/>
      <c r="RWN10" s="176"/>
      <c r="RWO10" s="176"/>
      <c r="RWP10" s="176"/>
      <c r="RWQ10" s="176"/>
      <c r="RWR10" s="176"/>
      <c r="RWS10" s="176"/>
      <c r="RWT10" s="176"/>
      <c r="RWU10" s="176"/>
      <c r="RWV10" s="176"/>
      <c r="RWW10" s="176"/>
      <c r="RWX10" s="176"/>
      <c r="RWY10" s="176"/>
      <c r="RWZ10" s="176"/>
      <c r="RXA10" s="176"/>
      <c r="RXB10" s="176"/>
      <c r="RXC10" s="176"/>
      <c r="RXD10" s="176"/>
      <c r="RXE10" s="176"/>
      <c r="RXF10" s="176"/>
      <c r="RXG10" s="176"/>
      <c r="RXH10" s="176"/>
      <c r="RXI10" s="176"/>
      <c r="RXJ10" s="176"/>
      <c r="RXK10" s="176"/>
      <c r="RXL10" s="176"/>
      <c r="RXM10" s="176"/>
      <c r="RXN10" s="176"/>
      <c r="RXO10" s="176"/>
      <c r="RXP10" s="176"/>
      <c r="RXQ10" s="176"/>
      <c r="RXR10" s="176"/>
      <c r="RXS10" s="176"/>
      <c r="RXT10" s="176"/>
      <c r="RXU10" s="176"/>
      <c r="RXV10" s="176"/>
      <c r="RXW10" s="176"/>
      <c r="RXX10" s="176"/>
      <c r="RXY10" s="176"/>
      <c r="RXZ10" s="176"/>
      <c r="RYA10" s="176"/>
      <c r="RYB10" s="176"/>
      <c r="RYC10" s="176"/>
      <c r="RYD10" s="176"/>
      <c r="RYE10" s="176"/>
      <c r="RYF10" s="176"/>
      <c r="RYG10" s="176"/>
      <c r="RYH10" s="176"/>
      <c r="RYI10" s="176"/>
      <c r="RYJ10" s="176"/>
      <c r="RYK10" s="176"/>
      <c r="RYL10" s="176"/>
      <c r="RYM10" s="176"/>
      <c r="RYN10" s="176"/>
      <c r="RYO10" s="176"/>
      <c r="RYP10" s="176"/>
      <c r="RYQ10" s="176"/>
      <c r="RYR10" s="176"/>
      <c r="RYS10" s="176"/>
      <c r="RYT10" s="176"/>
      <c r="RYU10" s="176"/>
      <c r="RYV10" s="176"/>
      <c r="RYW10" s="176"/>
      <c r="RYX10" s="176"/>
      <c r="RYY10" s="176"/>
      <c r="RYZ10" s="176"/>
      <c r="RZA10" s="176"/>
      <c r="RZB10" s="176"/>
      <c r="RZC10" s="176"/>
      <c r="RZD10" s="176"/>
      <c r="RZE10" s="176"/>
      <c r="RZF10" s="176"/>
      <c r="RZG10" s="176"/>
      <c r="RZH10" s="176"/>
      <c r="RZI10" s="176"/>
      <c r="RZJ10" s="176"/>
      <c r="RZK10" s="176"/>
      <c r="RZL10" s="176"/>
      <c r="RZM10" s="176"/>
      <c r="RZN10" s="176"/>
      <c r="RZO10" s="176"/>
      <c r="RZP10" s="176"/>
      <c r="RZQ10" s="176"/>
      <c r="RZR10" s="176"/>
      <c r="RZS10" s="176"/>
      <c r="RZT10" s="176"/>
      <c r="RZU10" s="176"/>
      <c r="RZV10" s="176"/>
      <c r="RZW10" s="176"/>
      <c r="RZX10" s="176"/>
      <c r="RZY10" s="176"/>
      <c r="RZZ10" s="176"/>
      <c r="SAA10" s="176"/>
      <c r="SAB10" s="176"/>
      <c r="SAC10" s="176"/>
      <c r="SAD10" s="176"/>
      <c r="SAE10" s="176"/>
      <c r="SAF10" s="176"/>
      <c r="SAG10" s="176"/>
      <c r="SAH10" s="176"/>
      <c r="SAI10" s="176"/>
      <c r="SAJ10" s="176"/>
      <c r="SAK10" s="176"/>
      <c r="SAL10" s="176"/>
      <c r="SAM10" s="176"/>
      <c r="SAN10" s="176"/>
      <c r="SAO10" s="176"/>
      <c r="SAP10" s="176"/>
      <c r="SAQ10" s="176"/>
      <c r="SAR10" s="176"/>
      <c r="SAS10" s="176"/>
      <c r="SAT10" s="176"/>
      <c r="SAU10" s="176"/>
      <c r="SAV10" s="176"/>
      <c r="SAW10" s="176"/>
      <c r="SAX10" s="176"/>
      <c r="SAY10" s="176"/>
      <c r="SAZ10" s="176"/>
      <c r="SBA10" s="176"/>
      <c r="SBB10" s="176"/>
      <c r="SBC10" s="176"/>
      <c r="SBD10" s="176"/>
      <c r="SBE10" s="176"/>
      <c r="SBF10" s="176"/>
      <c r="SBG10" s="176"/>
      <c r="SBH10" s="176"/>
      <c r="SBI10" s="176"/>
      <c r="SBJ10" s="176"/>
      <c r="SBK10" s="176"/>
      <c r="SBL10" s="176"/>
      <c r="SBM10" s="176"/>
      <c r="SBN10" s="176"/>
      <c r="SBO10" s="176"/>
      <c r="SBP10" s="176"/>
      <c r="SBQ10" s="176"/>
      <c r="SBR10" s="176"/>
      <c r="SBS10" s="176"/>
      <c r="SBT10" s="176"/>
      <c r="SBU10" s="176"/>
      <c r="SBV10" s="176"/>
      <c r="SBW10" s="176"/>
      <c r="SBX10" s="176"/>
      <c r="SBY10" s="176"/>
      <c r="SBZ10" s="176"/>
      <c r="SCA10" s="176"/>
      <c r="SCB10" s="176"/>
      <c r="SCC10" s="176"/>
      <c r="SCD10" s="176"/>
      <c r="SCE10" s="176"/>
      <c r="SCF10" s="176"/>
      <c r="SCG10" s="176"/>
      <c r="SCH10" s="176"/>
      <c r="SCI10" s="176"/>
      <c r="SCJ10" s="176"/>
      <c r="SCK10" s="176"/>
      <c r="SCL10" s="176"/>
      <c r="SCM10" s="176"/>
      <c r="SCN10" s="176"/>
      <c r="SCO10" s="176"/>
      <c r="SCP10" s="176"/>
      <c r="SCQ10" s="176"/>
      <c r="SCR10" s="176"/>
      <c r="SCS10" s="176"/>
      <c r="SCT10" s="176"/>
      <c r="SCU10" s="176"/>
      <c r="SCV10" s="176"/>
      <c r="SCW10" s="176"/>
      <c r="SCX10" s="176"/>
      <c r="SCY10" s="176"/>
      <c r="SCZ10" s="176"/>
      <c r="SDA10" s="176"/>
      <c r="SDB10" s="176"/>
      <c r="SDC10" s="176"/>
      <c r="SDD10" s="176"/>
      <c r="SDE10" s="176"/>
      <c r="SDF10" s="176"/>
      <c r="SDG10" s="176"/>
      <c r="SDH10" s="176"/>
      <c r="SDI10" s="176"/>
      <c r="SDJ10" s="176"/>
      <c r="SDK10" s="176"/>
      <c r="SDL10" s="176"/>
      <c r="SDM10" s="176"/>
      <c r="SDN10" s="176"/>
      <c r="SDO10" s="176"/>
      <c r="SDP10" s="176"/>
      <c r="SDQ10" s="176"/>
      <c r="SDR10" s="176"/>
      <c r="SDS10" s="176"/>
      <c r="SDT10" s="176"/>
      <c r="SDU10" s="176"/>
      <c r="SDV10" s="176"/>
      <c r="SDW10" s="176"/>
      <c r="SDX10" s="176"/>
      <c r="SDY10" s="176"/>
      <c r="SDZ10" s="176"/>
      <c r="SEA10" s="176"/>
      <c r="SEB10" s="176"/>
      <c r="SEC10" s="176"/>
      <c r="SED10" s="176"/>
      <c r="SEE10" s="176"/>
      <c r="SEF10" s="176"/>
      <c r="SEG10" s="176"/>
      <c r="SEH10" s="176"/>
      <c r="SEI10" s="176"/>
      <c r="SEJ10" s="176"/>
      <c r="SEK10" s="176"/>
      <c r="SEL10" s="176"/>
      <c r="SEM10" s="176"/>
      <c r="SEN10" s="176"/>
      <c r="SEO10" s="176"/>
      <c r="SEP10" s="176"/>
      <c r="SEQ10" s="176"/>
      <c r="SER10" s="176"/>
      <c r="SES10" s="176"/>
      <c r="SET10" s="176"/>
      <c r="SEU10" s="176"/>
      <c r="SEV10" s="176"/>
      <c r="SEW10" s="176"/>
      <c r="SEX10" s="176"/>
      <c r="SEY10" s="176"/>
      <c r="SEZ10" s="176"/>
      <c r="SFA10" s="176"/>
      <c r="SFB10" s="176"/>
      <c r="SFC10" s="176"/>
      <c r="SFD10" s="176"/>
      <c r="SFE10" s="176"/>
      <c r="SFF10" s="176"/>
      <c r="SFG10" s="176"/>
      <c r="SFH10" s="176"/>
      <c r="SFI10" s="176"/>
      <c r="SFJ10" s="176"/>
      <c r="SFK10" s="176"/>
      <c r="SFL10" s="176"/>
      <c r="SFM10" s="176"/>
      <c r="SFN10" s="176"/>
      <c r="SFO10" s="176"/>
      <c r="SFP10" s="176"/>
      <c r="SFQ10" s="176"/>
      <c r="SFR10" s="176"/>
      <c r="SFS10" s="176"/>
      <c r="SFT10" s="176"/>
      <c r="SFU10" s="176"/>
      <c r="SFV10" s="176"/>
      <c r="SFW10" s="176"/>
      <c r="SFX10" s="176"/>
      <c r="SFY10" s="176"/>
      <c r="SFZ10" s="176"/>
      <c r="SGA10" s="176"/>
      <c r="SGB10" s="176"/>
      <c r="SGC10" s="176"/>
      <c r="SGD10" s="176"/>
      <c r="SGE10" s="176"/>
      <c r="SGF10" s="176"/>
      <c r="SGG10" s="176"/>
      <c r="SGH10" s="176"/>
      <c r="SGI10" s="176"/>
      <c r="SGJ10" s="176"/>
      <c r="SGK10" s="176"/>
      <c r="SGL10" s="176"/>
      <c r="SGM10" s="176"/>
      <c r="SGN10" s="176"/>
      <c r="SGO10" s="176"/>
      <c r="SGP10" s="176"/>
      <c r="SGQ10" s="176"/>
      <c r="SGR10" s="176"/>
      <c r="SGS10" s="176"/>
      <c r="SGT10" s="176"/>
      <c r="SGU10" s="176"/>
      <c r="SGV10" s="176"/>
      <c r="SGW10" s="176"/>
      <c r="SGX10" s="176"/>
      <c r="SGY10" s="176"/>
      <c r="SGZ10" s="176"/>
      <c r="SHA10" s="176"/>
      <c r="SHB10" s="176"/>
      <c r="SHC10" s="176"/>
      <c r="SHD10" s="176"/>
      <c r="SHE10" s="176"/>
      <c r="SHF10" s="176"/>
      <c r="SHG10" s="176"/>
      <c r="SHH10" s="176"/>
      <c r="SHI10" s="176"/>
      <c r="SHJ10" s="176"/>
      <c r="SHK10" s="176"/>
      <c r="SHL10" s="176"/>
      <c r="SHM10" s="176"/>
      <c r="SHN10" s="176"/>
      <c r="SHO10" s="176"/>
      <c r="SHP10" s="176"/>
      <c r="SHQ10" s="176"/>
      <c r="SHR10" s="176"/>
      <c r="SHS10" s="176"/>
      <c r="SHT10" s="176"/>
      <c r="SHU10" s="176"/>
      <c r="SHV10" s="176"/>
      <c r="SHW10" s="176"/>
      <c r="SHX10" s="176"/>
      <c r="SHY10" s="176"/>
      <c r="SHZ10" s="176"/>
      <c r="SIA10" s="176"/>
      <c r="SIB10" s="176"/>
      <c r="SIC10" s="176"/>
      <c r="SID10" s="176"/>
      <c r="SIE10" s="176"/>
      <c r="SIF10" s="176"/>
      <c r="SIG10" s="176"/>
      <c r="SIH10" s="176"/>
      <c r="SII10" s="176"/>
      <c r="SIJ10" s="176"/>
      <c r="SIK10" s="176"/>
      <c r="SIL10" s="176"/>
      <c r="SIM10" s="176"/>
      <c r="SIN10" s="176"/>
      <c r="SIO10" s="176"/>
      <c r="SIP10" s="176"/>
      <c r="SIQ10" s="176"/>
      <c r="SIR10" s="176"/>
      <c r="SIS10" s="176"/>
      <c r="SIT10" s="176"/>
      <c r="SIU10" s="176"/>
      <c r="SIV10" s="176"/>
      <c r="SIW10" s="176"/>
      <c r="SIX10" s="176"/>
      <c r="SIY10" s="176"/>
      <c r="SIZ10" s="176"/>
      <c r="SJA10" s="176"/>
      <c r="SJB10" s="176"/>
      <c r="SJC10" s="176"/>
      <c r="SJD10" s="176"/>
      <c r="SJE10" s="176"/>
      <c r="SJF10" s="176"/>
      <c r="SJG10" s="176"/>
      <c r="SJH10" s="176"/>
      <c r="SJI10" s="176"/>
      <c r="SJJ10" s="176"/>
      <c r="SJK10" s="176"/>
      <c r="SJL10" s="176"/>
      <c r="SJM10" s="176"/>
      <c r="SJN10" s="176"/>
      <c r="SJO10" s="176"/>
      <c r="SJP10" s="176"/>
      <c r="SJQ10" s="176"/>
      <c r="SJR10" s="176"/>
      <c r="SJS10" s="176"/>
      <c r="SJT10" s="176"/>
      <c r="SJU10" s="176"/>
      <c r="SJV10" s="176"/>
      <c r="SJW10" s="176"/>
      <c r="SJX10" s="176"/>
      <c r="SJY10" s="176"/>
      <c r="SJZ10" s="176"/>
      <c r="SKA10" s="176"/>
      <c r="SKB10" s="176"/>
      <c r="SKC10" s="176"/>
      <c r="SKD10" s="176"/>
      <c r="SKE10" s="176"/>
      <c r="SKF10" s="176"/>
      <c r="SKG10" s="176"/>
      <c r="SKH10" s="176"/>
      <c r="SKI10" s="176"/>
      <c r="SKJ10" s="176"/>
      <c r="SKK10" s="176"/>
      <c r="SKL10" s="176"/>
      <c r="SKM10" s="176"/>
      <c r="SKN10" s="176"/>
      <c r="SKO10" s="176"/>
      <c r="SKP10" s="176"/>
      <c r="SKQ10" s="176"/>
      <c r="SKR10" s="176"/>
      <c r="SKS10" s="176"/>
      <c r="SKT10" s="176"/>
      <c r="SKU10" s="176"/>
      <c r="SKV10" s="176"/>
      <c r="SKW10" s="176"/>
      <c r="SKX10" s="176"/>
      <c r="SKY10" s="176"/>
      <c r="SKZ10" s="176"/>
      <c r="SLA10" s="176"/>
      <c r="SLB10" s="176"/>
      <c r="SLC10" s="176"/>
      <c r="SLD10" s="176"/>
      <c r="SLE10" s="176"/>
      <c r="SLF10" s="176"/>
      <c r="SLG10" s="176"/>
      <c r="SLH10" s="176"/>
      <c r="SLI10" s="176"/>
      <c r="SLJ10" s="176"/>
      <c r="SLK10" s="176"/>
      <c r="SLL10" s="176"/>
      <c r="SLM10" s="176"/>
      <c r="SLN10" s="176"/>
      <c r="SLO10" s="176"/>
      <c r="SLP10" s="176"/>
      <c r="SLQ10" s="176"/>
      <c r="SLR10" s="176"/>
      <c r="SLS10" s="176"/>
      <c r="SLT10" s="176"/>
      <c r="SLU10" s="176"/>
      <c r="SLV10" s="176"/>
      <c r="SLW10" s="176"/>
      <c r="SLX10" s="176"/>
      <c r="SLY10" s="176"/>
      <c r="SLZ10" s="176"/>
      <c r="SMA10" s="176"/>
      <c r="SMB10" s="176"/>
      <c r="SMC10" s="176"/>
      <c r="SMD10" s="176"/>
      <c r="SME10" s="176"/>
      <c r="SMF10" s="176"/>
      <c r="SMG10" s="176"/>
      <c r="SMH10" s="176"/>
      <c r="SMI10" s="176"/>
      <c r="SMJ10" s="176"/>
      <c r="SMK10" s="176"/>
      <c r="SML10" s="176"/>
      <c r="SMM10" s="176"/>
      <c r="SMN10" s="176"/>
      <c r="SMO10" s="176"/>
      <c r="SMP10" s="176"/>
      <c r="SMQ10" s="176"/>
      <c r="SMR10" s="176"/>
      <c r="SMS10" s="176"/>
      <c r="SMT10" s="176"/>
      <c r="SMU10" s="176"/>
      <c r="SMV10" s="176"/>
      <c r="SMW10" s="176"/>
      <c r="SMX10" s="176"/>
      <c r="SMY10" s="176"/>
      <c r="SMZ10" s="176"/>
      <c r="SNA10" s="176"/>
      <c r="SNB10" s="176"/>
      <c r="SNC10" s="176"/>
      <c r="SND10" s="176"/>
      <c r="SNE10" s="176"/>
      <c r="SNF10" s="176"/>
      <c r="SNG10" s="176"/>
      <c r="SNH10" s="176"/>
      <c r="SNI10" s="176"/>
      <c r="SNJ10" s="176"/>
      <c r="SNK10" s="176"/>
      <c r="SNL10" s="176"/>
      <c r="SNM10" s="176"/>
      <c r="SNN10" s="176"/>
      <c r="SNO10" s="176"/>
      <c r="SNP10" s="176"/>
      <c r="SNQ10" s="176"/>
      <c r="SNR10" s="176"/>
      <c r="SNS10" s="176"/>
      <c r="SNT10" s="176"/>
      <c r="SNU10" s="176"/>
      <c r="SNV10" s="176"/>
      <c r="SNW10" s="176"/>
      <c r="SNX10" s="176"/>
      <c r="SNY10" s="176"/>
      <c r="SNZ10" s="176"/>
      <c r="SOA10" s="176"/>
      <c r="SOB10" s="176"/>
      <c r="SOC10" s="176"/>
      <c r="SOD10" s="176"/>
      <c r="SOE10" s="176"/>
      <c r="SOF10" s="176"/>
      <c r="SOG10" s="176"/>
      <c r="SOH10" s="176"/>
      <c r="SOI10" s="176"/>
      <c r="SOJ10" s="176"/>
      <c r="SOK10" s="176"/>
      <c r="SOL10" s="176"/>
      <c r="SOM10" s="176"/>
      <c r="SON10" s="176"/>
      <c r="SOO10" s="176"/>
      <c r="SOP10" s="176"/>
      <c r="SOQ10" s="176"/>
      <c r="SOR10" s="176"/>
      <c r="SOS10" s="176"/>
      <c r="SOT10" s="176"/>
      <c r="SOU10" s="176"/>
      <c r="SOV10" s="176"/>
      <c r="SOW10" s="176"/>
      <c r="SOX10" s="176"/>
      <c r="SOY10" s="176"/>
      <c r="SOZ10" s="176"/>
      <c r="SPA10" s="176"/>
      <c r="SPB10" s="176"/>
      <c r="SPC10" s="176"/>
      <c r="SPD10" s="176"/>
      <c r="SPE10" s="176"/>
      <c r="SPF10" s="176"/>
      <c r="SPG10" s="176"/>
      <c r="SPH10" s="176"/>
      <c r="SPI10" s="176"/>
      <c r="SPJ10" s="176"/>
      <c r="SPK10" s="176"/>
      <c r="SPL10" s="176"/>
      <c r="SPM10" s="176"/>
      <c r="SPN10" s="176"/>
      <c r="SPO10" s="176"/>
      <c r="SPP10" s="176"/>
      <c r="SPQ10" s="176"/>
      <c r="SPR10" s="176"/>
      <c r="SPS10" s="176"/>
      <c r="SPT10" s="176"/>
      <c r="SPU10" s="176"/>
      <c r="SPV10" s="176"/>
      <c r="SPW10" s="176"/>
      <c r="SPX10" s="176"/>
      <c r="SPY10" s="176"/>
      <c r="SPZ10" s="176"/>
      <c r="SQA10" s="176"/>
      <c r="SQB10" s="176"/>
      <c r="SQC10" s="176"/>
      <c r="SQD10" s="176"/>
      <c r="SQE10" s="176"/>
      <c r="SQF10" s="176"/>
      <c r="SQG10" s="176"/>
      <c r="SQH10" s="176"/>
      <c r="SQI10" s="176"/>
      <c r="SQJ10" s="176"/>
      <c r="SQK10" s="176"/>
      <c r="SQL10" s="176"/>
      <c r="SQM10" s="176"/>
      <c r="SQN10" s="176"/>
      <c r="SQO10" s="176"/>
      <c r="SQP10" s="176"/>
      <c r="SQQ10" s="176"/>
      <c r="SQR10" s="176"/>
      <c r="SQS10" s="176"/>
      <c r="SQT10" s="176"/>
      <c r="SQU10" s="176"/>
      <c r="SQV10" s="176"/>
      <c r="SQW10" s="176"/>
      <c r="SQX10" s="176"/>
      <c r="SQY10" s="176"/>
      <c r="SQZ10" s="176"/>
      <c r="SRA10" s="176"/>
      <c r="SRB10" s="176"/>
      <c r="SRC10" s="176"/>
      <c r="SRD10" s="176"/>
      <c r="SRE10" s="176"/>
      <c r="SRF10" s="176"/>
      <c r="SRG10" s="176"/>
      <c r="SRH10" s="176"/>
      <c r="SRI10" s="176"/>
      <c r="SRJ10" s="176"/>
      <c r="SRK10" s="176"/>
      <c r="SRL10" s="176"/>
      <c r="SRM10" s="176"/>
      <c r="SRN10" s="176"/>
      <c r="SRO10" s="176"/>
      <c r="SRP10" s="176"/>
      <c r="SRQ10" s="176"/>
      <c r="SRR10" s="176"/>
      <c r="SRS10" s="176"/>
      <c r="SRT10" s="176"/>
      <c r="SRU10" s="176"/>
      <c r="SRV10" s="176"/>
      <c r="SRW10" s="176"/>
      <c r="SRX10" s="176"/>
      <c r="SRY10" s="176"/>
      <c r="SRZ10" s="176"/>
      <c r="SSA10" s="176"/>
      <c r="SSB10" s="176"/>
      <c r="SSC10" s="176"/>
      <c r="SSD10" s="176"/>
      <c r="SSE10" s="176"/>
      <c r="SSF10" s="176"/>
      <c r="SSG10" s="176"/>
      <c r="SSH10" s="176"/>
      <c r="SSI10" s="176"/>
      <c r="SSJ10" s="176"/>
      <c r="SSK10" s="176"/>
      <c r="SSL10" s="176"/>
      <c r="SSM10" s="176"/>
      <c r="SSN10" s="176"/>
      <c r="SSO10" s="176"/>
      <c r="SSP10" s="176"/>
      <c r="SSQ10" s="176"/>
      <c r="SSR10" s="176"/>
      <c r="SSS10" s="176"/>
      <c r="SST10" s="176"/>
      <c r="SSU10" s="176"/>
      <c r="SSV10" s="176"/>
      <c r="SSW10" s="176"/>
      <c r="SSX10" s="176"/>
      <c r="SSY10" s="176"/>
      <c r="SSZ10" s="176"/>
      <c r="STA10" s="176"/>
      <c r="STB10" s="176"/>
      <c r="STC10" s="176"/>
      <c r="STD10" s="176"/>
      <c r="STE10" s="176"/>
      <c r="STF10" s="176"/>
      <c r="STG10" s="176"/>
      <c r="STH10" s="176"/>
      <c r="STI10" s="176"/>
      <c r="STJ10" s="176"/>
      <c r="STK10" s="176"/>
      <c r="STL10" s="176"/>
      <c r="STM10" s="176"/>
      <c r="STN10" s="176"/>
      <c r="STO10" s="176"/>
      <c r="STP10" s="176"/>
      <c r="STQ10" s="176"/>
      <c r="STR10" s="176"/>
      <c r="STS10" s="176"/>
      <c r="STT10" s="176"/>
      <c r="STU10" s="176"/>
      <c r="STV10" s="176"/>
      <c r="STW10" s="176"/>
      <c r="STX10" s="176"/>
      <c r="STY10" s="176"/>
      <c r="STZ10" s="176"/>
      <c r="SUA10" s="176"/>
      <c r="SUB10" s="176"/>
      <c r="SUC10" s="176"/>
      <c r="SUD10" s="176"/>
      <c r="SUE10" s="176"/>
      <c r="SUF10" s="176"/>
      <c r="SUG10" s="176"/>
      <c r="SUH10" s="176"/>
      <c r="SUI10" s="176"/>
      <c r="SUJ10" s="176"/>
      <c r="SUK10" s="176"/>
      <c r="SUL10" s="176"/>
      <c r="SUM10" s="176"/>
      <c r="SUN10" s="176"/>
      <c r="SUO10" s="176"/>
      <c r="SUP10" s="176"/>
      <c r="SUQ10" s="176"/>
      <c r="SUR10" s="176"/>
      <c r="SUS10" s="176"/>
      <c r="SUT10" s="176"/>
      <c r="SUU10" s="176"/>
      <c r="SUV10" s="176"/>
      <c r="SUW10" s="176"/>
      <c r="SUX10" s="176"/>
      <c r="SUY10" s="176"/>
      <c r="SUZ10" s="176"/>
      <c r="SVA10" s="176"/>
      <c r="SVB10" s="176"/>
      <c r="SVC10" s="176"/>
      <c r="SVD10" s="176"/>
      <c r="SVE10" s="176"/>
      <c r="SVF10" s="176"/>
      <c r="SVG10" s="176"/>
      <c r="SVH10" s="176"/>
      <c r="SVI10" s="176"/>
      <c r="SVJ10" s="176"/>
      <c r="SVK10" s="176"/>
      <c r="SVL10" s="176"/>
      <c r="SVM10" s="176"/>
      <c r="SVN10" s="176"/>
      <c r="SVO10" s="176"/>
      <c r="SVP10" s="176"/>
      <c r="SVQ10" s="176"/>
      <c r="SVR10" s="176"/>
      <c r="SVS10" s="176"/>
      <c r="SVT10" s="176"/>
      <c r="SVU10" s="176"/>
      <c r="SVV10" s="176"/>
      <c r="SVW10" s="176"/>
      <c r="SVX10" s="176"/>
      <c r="SVY10" s="176"/>
      <c r="SVZ10" s="176"/>
      <c r="SWA10" s="176"/>
      <c r="SWB10" s="176"/>
      <c r="SWC10" s="176"/>
      <c r="SWD10" s="176"/>
      <c r="SWE10" s="176"/>
      <c r="SWF10" s="176"/>
      <c r="SWG10" s="176"/>
      <c r="SWH10" s="176"/>
      <c r="SWI10" s="176"/>
      <c r="SWJ10" s="176"/>
      <c r="SWK10" s="176"/>
      <c r="SWL10" s="176"/>
      <c r="SWM10" s="176"/>
      <c r="SWN10" s="176"/>
      <c r="SWO10" s="176"/>
      <c r="SWP10" s="176"/>
      <c r="SWQ10" s="176"/>
      <c r="SWR10" s="176"/>
      <c r="SWS10" s="176"/>
      <c r="SWT10" s="176"/>
      <c r="SWU10" s="176"/>
      <c r="SWV10" s="176"/>
      <c r="SWW10" s="176"/>
      <c r="SWX10" s="176"/>
      <c r="SWY10" s="176"/>
      <c r="SWZ10" s="176"/>
      <c r="SXA10" s="176"/>
      <c r="SXB10" s="176"/>
      <c r="SXC10" s="176"/>
      <c r="SXD10" s="176"/>
      <c r="SXE10" s="176"/>
      <c r="SXF10" s="176"/>
      <c r="SXG10" s="176"/>
      <c r="SXH10" s="176"/>
      <c r="SXI10" s="176"/>
      <c r="SXJ10" s="176"/>
      <c r="SXK10" s="176"/>
      <c r="SXL10" s="176"/>
      <c r="SXM10" s="176"/>
      <c r="SXN10" s="176"/>
      <c r="SXO10" s="176"/>
      <c r="SXP10" s="176"/>
      <c r="SXQ10" s="176"/>
      <c r="SXR10" s="176"/>
      <c r="SXS10" s="176"/>
      <c r="SXT10" s="176"/>
      <c r="SXU10" s="176"/>
      <c r="SXV10" s="176"/>
      <c r="SXW10" s="176"/>
      <c r="SXX10" s="176"/>
      <c r="SXY10" s="176"/>
      <c r="SXZ10" s="176"/>
      <c r="SYA10" s="176"/>
      <c r="SYB10" s="176"/>
      <c r="SYC10" s="176"/>
      <c r="SYD10" s="176"/>
      <c r="SYE10" s="176"/>
      <c r="SYF10" s="176"/>
      <c r="SYG10" s="176"/>
      <c r="SYH10" s="176"/>
      <c r="SYI10" s="176"/>
      <c r="SYJ10" s="176"/>
      <c r="SYK10" s="176"/>
      <c r="SYL10" s="176"/>
      <c r="SYM10" s="176"/>
      <c r="SYN10" s="176"/>
      <c r="SYO10" s="176"/>
      <c r="SYP10" s="176"/>
      <c r="SYQ10" s="176"/>
      <c r="SYR10" s="176"/>
      <c r="SYS10" s="176"/>
      <c r="SYT10" s="176"/>
      <c r="SYU10" s="176"/>
      <c r="SYV10" s="176"/>
      <c r="SYW10" s="176"/>
      <c r="SYX10" s="176"/>
      <c r="SYY10" s="176"/>
      <c r="SYZ10" s="176"/>
      <c r="SZA10" s="176"/>
      <c r="SZB10" s="176"/>
      <c r="SZC10" s="176"/>
      <c r="SZD10" s="176"/>
      <c r="SZE10" s="176"/>
      <c r="SZF10" s="176"/>
      <c r="SZG10" s="176"/>
      <c r="SZH10" s="176"/>
      <c r="SZI10" s="176"/>
      <c r="SZJ10" s="176"/>
      <c r="SZK10" s="176"/>
      <c r="SZL10" s="176"/>
      <c r="SZM10" s="176"/>
      <c r="SZN10" s="176"/>
      <c r="SZO10" s="176"/>
      <c r="SZP10" s="176"/>
      <c r="SZQ10" s="176"/>
      <c r="SZR10" s="176"/>
      <c r="SZS10" s="176"/>
      <c r="SZT10" s="176"/>
      <c r="SZU10" s="176"/>
      <c r="SZV10" s="176"/>
      <c r="SZW10" s="176"/>
      <c r="SZX10" s="176"/>
      <c r="SZY10" s="176"/>
      <c r="SZZ10" s="176"/>
      <c r="TAA10" s="176"/>
      <c r="TAB10" s="176"/>
      <c r="TAC10" s="176"/>
      <c r="TAD10" s="176"/>
      <c r="TAE10" s="176"/>
      <c r="TAF10" s="176"/>
      <c r="TAG10" s="176"/>
      <c r="TAH10" s="176"/>
      <c r="TAI10" s="176"/>
      <c r="TAJ10" s="176"/>
      <c r="TAK10" s="176"/>
      <c r="TAL10" s="176"/>
      <c r="TAM10" s="176"/>
      <c r="TAN10" s="176"/>
      <c r="TAO10" s="176"/>
      <c r="TAP10" s="176"/>
      <c r="TAQ10" s="176"/>
      <c r="TAR10" s="176"/>
      <c r="TAS10" s="176"/>
      <c r="TAT10" s="176"/>
      <c r="TAU10" s="176"/>
      <c r="TAV10" s="176"/>
      <c r="TAW10" s="176"/>
      <c r="TAX10" s="176"/>
      <c r="TAY10" s="176"/>
      <c r="TAZ10" s="176"/>
      <c r="TBA10" s="176"/>
      <c r="TBB10" s="176"/>
      <c r="TBC10" s="176"/>
      <c r="TBD10" s="176"/>
      <c r="TBE10" s="176"/>
      <c r="TBF10" s="176"/>
      <c r="TBG10" s="176"/>
      <c r="TBH10" s="176"/>
      <c r="TBI10" s="176"/>
      <c r="TBJ10" s="176"/>
      <c r="TBK10" s="176"/>
      <c r="TBL10" s="176"/>
      <c r="TBM10" s="176"/>
      <c r="TBN10" s="176"/>
      <c r="TBO10" s="176"/>
      <c r="TBP10" s="176"/>
      <c r="TBQ10" s="176"/>
      <c r="TBR10" s="176"/>
      <c r="TBS10" s="176"/>
      <c r="TBT10" s="176"/>
      <c r="TBU10" s="176"/>
      <c r="TBV10" s="176"/>
      <c r="TBW10" s="176"/>
      <c r="TBX10" s="176"/>
      <c r="TBY10" s="176"/>
      <c r="TBZ10" s="176"/>
      <c r="TCA10" s="176"/>
      <c r="TCB10" s="176"/>
      <c r="TCC10" s="176"/>
      <c r="TCD10" s="176"/>
      <c r="TCE10" s="176"/>
      <c r="TCF10" s="176"/>
      <c r="TCG10" s="176"/>
      <c r="TCH10" s="176"/>
      <c r="TCI10" s="176"/>
      <c r="TCJ10" s="176"/>
      <c r="TCK10" s="176"/>
      <c r="TCL10" s="176"/>
      <c r="TCM10" s="176"/>
      <c r="TCN10" s="176"/>
      <c r="TCO10" s="176"/>
      <c r="TCP10" s="176"/>
      <c r="TCQ10" s="176"/>
      <c r="TCR10" s="176"/>
      <c r="TCS10" s="176"/>
      <c r="TCT10" s="176"/>
      <c r="TCU10" s="176"/>
      <c r="TCV10" s="176"/>
      <c r="TCW10" s="176"/>
      <c r="TCX10" s="176"/>
      <c r="TCY10" s="176"/>
      <c r="TCZ10" s="176"/>
      <c r="TDA10" s="176"/>
      <c r="TDB10" s="176"/>
      <c r="TDC10" s="176"/>
      <c r="TDD10" s="176"/>
      <c r="TDE10" s="176"/>
      <c r="TDF10" s="176"/>
      <c r="TDG10" s="176"/>
      <c r="TDH10" s="176"/>
      <c r="TDI10" s="176"/>
      <c r="TDJ10" s="176"/>
      <c r="TDK10" s="176"/>
      <c r="TDL10" s="176"/>
      <c r="TDM10" s="176"/>
      <c r="TDN10" s="176"/>
      <c r="TDO10" s="176"/>
      <c r="TDP10" s="176"/>
      <c r="TDQ10" s="176"/>
      <c r="TDR10" s="176"/>
      <c r="TDS10" s="176"/>
      <c r="TDT10" s="176"/>
      <c r="TDU10" s="176"/>
      <c r="TDV10" s="176"/>
      <c r="TDW10" s="176"/>
      <c r="TDX10" s="176"/>
      <c r="TDY10" s="176"/>
      <c r="TDZ10" s="176"/>
      <c r="TEA10" s="176"/>
      <c r="TEB10" s="176"/>
      <c r="TEC10" s="176"/>
      <c r="TED10" s="176"/>
      <c r="TEE10" s="176"/>
      <c r="TEF10" s="176"/>
      <c r="TEG10" s="176"/>
      <c r="TEH10" s="176"/>
      <c r="TEI10" s="176"/>
      <c r="TEJ10" s="176"/>
      <c r="TEK10" s="176"/>
      <c r="TEL10" s="176"/>
      <c r="TEM10" s="176"/>
      <c r="TEN10" s="176"/>
      <c r="TEO10" s="176"/>
      <c r="TEP10" s="176"/>
      <c r="TEQ10" s="176"/>
      <c r="TER10" s="176"/>
      <c r="TES10" s="176"/>
      <c r="TET10" s="176"/>
      <c r="TEU10" s="176"/>
      <c r="TEV10" s="176"/>
      <c r="TEW10" s="176"/>
      <c r="TEX10" s="176"/>
      <c r="TEY10" s="176"/>
      <c r="TEZ10" s="176"/>
      <c r="TFA10" s="176"/>
      <c r="TFB10" s="176"/>
      <c r="TFC10" s="176"/>
      <c r="TFD10" s="176"/>
      <c r="TFE10" s="176"/>
      <c r="TFF10" s="176"/>
      <c r="TFG10" s="176"/>
      <c r="TFH10" s="176"/>
      <c r="TFI10" s="176"/>
      <c r="TFJ10" s="176"/>
      <c r="TFK10" s="176"/>
      <c r="TFL10" s="176"/>
      <c r="TFM10" s="176"/>
      <c r="TFN10" s="176"/>
      <c r="TFO10" s="176"/>
      <c r="TFP10" s="176"/>
      <c r="TFQ10" s="176"/>
      <c r="TFR10" s="176"/>
      <c r="TFS10" s="176"/>
      <c r="TFT10" s="176"/>
      <c r="TFU10" s="176"/>
      <c r="TFV10" s="176"/>
      <c r="TFW10" s="176"/>
      <c r="TFX10" s="176"/>
      <c r="TFY10" s="176"/>
      <c r="TFZ10" s="176"/>
      <c r="TGA10" s="176"/>
      <c r="TGB10" s="176"/>
      <c r="TGC10" s="176"/>
      <c r="TGD10" s="176"/>
      <c r="TGE10" s="176"/>
      <c r="TGF10" s="176"/>
      <c r="TGG10" s="176"/>
      <c r="TGH10" s="176"/>
      <c r="TGI10" s="176"/>
      <c r="TGJ10" s="176"/>
      <c r="TGK10" s="176"/>
      <c r="TGL10" s="176"/>
      <c r="TGM10" s="176"/>
      <c r="TGN10" s="176"/>
      <c r="TGO10" s="176"/>
      <c r="TGP10" s="176"/>
      <c r="TGQ10" s="176"/>
      <c r="TGR10" s="176"/>
      <c r="TGS10" s="176"/>
      <c r="TGT10" s="176"/>
      <c r="TGU10" s="176"/>
      <c r="TGV10" s="176"/>
      <c r="TGW10" s="176"/>
      <c r="TGX10" s="176"/>
      <c r="TGY10" s="176"/>
      <c r="TGZ10" s="176"/>
      <c r="THA10" s="176"/>
      <c r="THB10" s="176"/>
      <c r="THC10" s="176"/>
      <c r="THD10" s="176"/>
      <c r="THE10" s="176"/>
      <c r="THF10" s="176"/>
      <c r="THG10" s="176"/>
      <c r="THH10" s="176"/>
      <c r="THI10" s="176"/>
      <c r="THJ10" s="176"/>
      <c r="THK10" s="176"/>
      <c r="THL10" s="176"/>
      <c r="THM10" s="176"/>
      <c r="THN10" s="176"/>
      <c r="THO10" s="176"/>
      <c r="THP10" s="176"/>
      <c r="THQ10" s="176"/>
      <c r="THR10" s="176"/>
      <c r="THS10" s="176"/>
      <c r="THT10" s="176"/>
      <c r="THU10" s="176"/>
      <c r="THV10" s="176"/>
      <c r="THW10" s="176"/>
      <c r="THX10" s="176"/>
      <c r="THY10" s="176"/>
      <c r="THZ10" s="176"/>
      <c r="TIA10" s="176"/>
      <c r="TIB10" s="176"/>
      <c r="TIC10" s="176"/>
      <c r="TID10" s="176"/>
      <c r="TIE10" s="176"/>
      <c r="TIF10" s="176"/>
      <c r="TIG10" s="176"/>
      <c r="TIH10" s="176"/>
      <c r="TII10" s="176"/>
      <c r="TIJ10" s="176"/>
      <c r="TIK10" s="176"/>
      <c r="TIL10" s="176"/>
      <c r="TIM10" s="176"/>
      <c r="TIN10" s="176"/>
      <c r="TIO10" s="176"/>
      <c r="TIP10" s="176"/>
      <c r="TIQ10" s="176"/>
      <c r="TIR10" s="176"/>
      <c r="TIS10" s="176"/>
      <c r="TIT10" s="176"/>
      <c r="TIU10" s="176"/>
      <c r="TIV10" s="176"/>
      <c r="TIW10" s="176"/>
      <c r="TIX10" s="176"/>
      <c r="TIY10" s="176"/>
      <c r="TIZ10" s="176"/>
      <c r="TJA10" s="176"/>
      <c r="TJB10" s="176"/>
      <c r="TJC10" s="176"/>
      <c r="TJD10" s="176"/>
      <c r="TJE10" s="176"/>
      <c r="TJF10" s="176"/>
      <c r="TJG10" s="176"/>
      <c r="TJH10" s="176"/>
      <c r="TJI10" s="176"/>
      <c r="TJJ10" s="176"/>
      <c r="TJK10" s="176"/>
      <c r="TJL10" s="176"/>
      <c r="TJM10" s="176"/>
      <c r="TJN10" s="176"/>
      <c r="TJO10" s="176"/>
      <c r="TJP10" s="176"/>
      <c r="TJQ10" s="176"/>
      <c r="TJR10" s="176"/>
      <c r="TJS10" s="176"/>
      <c r="TJT10" s="176"/>
      <c r="TJU10" s="176"/>
      <c r="TJV10" s="176"/>
      <c r="TJW10" s="176"/>
      <c r="TJX10" s="176"/>
      <c r="TJY10" s="176"/>
      <c r="TJZ10" s="176"/>
      <c r="TKA10" s="176"/>
      <c r="TKB10" s="176"/>
      <c r="TKC10" s="176"/>
      <c r="TKD10" s="176"/>
      <c r="TKE10" s="176"/>
      <c r="TKF10" s="176"/>
      <c r="TKG10" s="176"/>
      <c r="TKH10" s="176"/>
      <c r="TKI10" s="176"/>
      <c r="TKJ10" s="176"/>
      <c r="TKK10" s="176"/>
      <c r="TKL10" s="176"/>
      <c r="TKM10" s="176"/>
      <c r="TKN10" s="176"/>
      <c r="TKO10" s="176"/>
      <c r="TKP10" s="176"/>
      <c r="TKQ10" s="176"/>
      <c r="TKR10" s="176"/>
      <c r="TKS10" s="176"/>
      <c r="TKT10" s="176"/>
      <c r="TKU10" s="176"/>
      <c r="TKV10" s="176"/>
      <c r="TKW10" s="176"/>
      <c r="TKX10" s="176"/>
      <c r="TKY10" s="176"/>
      <c r="TKZ10" s="176"/>
      <c r="TLA10" s="176"/>
      <c r="TLB10" s="176"/>
      <c r="TLC10" s="176"/>
      <c r="TLD10" s="176"/>
      <c r="TLE10" s="176"/>
      <c r="TLF10" s="176"/>
      <c r="TLG10" s="176"/>
      <c r="TLH10" s="176"/>
      <c r="TLI10" s="176"/>
      <c r="TLJ10" s="176"/>
      <c r="TLK10" s="176"/>
      <c r="TLL10" s="176"/>
      <c r="TLM10" s="176"/>
      <c r="TLN10" s="176"/>
      <c r="TLO10" s="176"/>
      <c r="TLP10" s="176"/>
      <c r="TLQ10" s="176"/>
      <c r="TLR10" s="176"/>
      <c r="TLS10" s="176"/>
      <c r="TLT10" s="176"/>
      <c r="TLU10" s="176"/>
      <c r="TLV10" s="176"/>
      <c r="TLW10" s="176"/>
      <c r="TLX10" s="176"/>
      <c r="TLY10" s="176"/>
      <c r="TLZ10" s="176"/>
      <c r="TMA10" s="176"/>
      <c r="TMB10" s="176"/>
      <c r="TMC10" s="176"/>
      <c r="TMD10" s="176"/>
      <c r="TME10" s="176"/>
      <c r="TMF10" s="176"/>
      <c r="TMG10" s="176"/>
      <c r="TMH10" s="176"/>
      <c r="TMI10" s="176"/>
      <c r="TMJ10" s="176"/>
      <c r="TMK10" s="176"/>
      <c r="TML10" s="176"/>
      <c r="TMM10" s="176"/>
      <c r="TMN10" s="176"/>
      <c r="TMO10" s="176"/>
      <c r="TMP10" s="176"/>
      <c r="TMQ10" s="176"/>
      <c r="TMR10" s="176"/>
      <c r="TMS10" s="176"/>
      <c r="TMT10" s="176"/>
      <c r="TMU10" s="176"/>
      <c r="TMV10" s="176"/>
      <c r="TMW10" s="176"/>
      <c r="TMX10" s="176"/>
      <c r="TMY10" s="176"/>
      <c r="TMZ10" s="176"/>
      <c r="TNA10" s="176"/>
      <c r="TNB10" s="176"/>
      <c r="TNC10" s="176"/>
      <c r="TND10" s="176"/>
      <c r="TNE10" s="176"/>
      <c r="TNF10" s="176"/>
      <c r="TNG10" s="176"/>
      <c r="TNH10" s="176"/>
      <c r="TNI10" s="176"/>
      <c r="TNJ10" s="176"/>
      <c r="TNK10" s="176"/>
      <c r="TNL10" s="176"/>
      <c r="TNM10" s="176"/>
      <c r="TNN10" s="176"/>
      <c r="TNO10" s="176"/>
      <c r="TNP10" s="176"/>
      <c r="TNQ10" s="176"/>
      <c r="TNR10" s="176"/>
      <c r="TNS10" s="176"/>
      <c r="TNT10" s="176"/>
      <c r="TNU10" s="176"/>
      <c r="TNV10" s="176"/>
      <c r="TNW10" s="176"/>
      <c r="TNX10" s="176"/>
      <c r="TNY10" s="176"/>
      <c r="TNZ10" s="176"/>
      <c r="TOA10" s="176"/>
      <c r="TOB10" s="176"/>
      <c r="TOC10" s="176"/>
      <c r="TOD10" s="176"/>
      <c r="TOE10" s="176"/>
      <c r="TOF10" s="176"/>
      <c r="TOG10" s="176"/>
      <c r="TOH10" s="176"/>
      <c r="TOI10" s="176"/>
      <c r="TOJ10" s="176"/>
      <c r="TOK10" s="176"/>
      <c r="TOL10" s="176"/>
      <c r="TOM10" s="176"/>
      <c r="TON10" s="176"/>
      <c r="TOO10" s="176"/>
      <c r="TOP10" s="176"/>
      <c r="TOQ10" s="176"/>
      <c r="TOR10" s="176"/>
      <c r="TOS10" s="176"/>
      <c r="TOT10" s="176"/>
      <c r="TOU10" s="176"/>
      <c r="TOV10" s="176"/>
      <c r="TOW10" s="176"/>
      <c r="TOX10" s="176"/>
      <c r="TOY10" s="176"/>
      <c r="TOZ10" s="176"/>
      <c r="TPA10" s="176"/>
      <c r="TPB10" s="176"/>
      <c r="TPC10" s="176"/>
      <c r="TPD10" s="176"/>
      <c r="TPE10" s="176"/>
      <c r="TPF10" s="176"/>
      <c r="TPG10" s="176"/>
      <c r="TPH10" s="176"/>
      <c r="TPI10" s="176"/>
      <c r="TPJ10" s="176"/>
      <c r="TPK10" s="176"/>
      <c r="TPL10" s="176"/>
      <c r="TPM10" s="176"/>
      <c r="TPN10" s="176"/>
      <c r="TPO10" s="176"/>
      <c r="TPP10" s="176"/>
      <c r="TPQ10" s="176"/>
      <c r="TPR10" s="176"/>
      <c r="TPS10" s="176"/>
      <c r="TPT10" s="176"/>
      <c r="TPU10" s="176"/>
      <c r="TPV10" s="176"/>
      <c r="TPW10" s="176"/>
      <c r="TPX10" s="176"/>
      <c r="TPY10" s="176"/>
      <c r="TPZ10" s="176"/>
      <c r="TQA10" s="176"/>
      <c r="TQB10" s="176"/>
      <c r="TQC10" s="176"/>
      <c r="TQD10" s="176"/>
      <c r="TQE10" s="176"/>
      <c r="TQF10" s="176"/>
      <c r="TQG10" s="176"/>
      <c r="TQH10" s="176"/>
      <c r="TQI10" s="176"/>
      <c r="TQJ10" s="176"/>
      <c r="TQK10" s="176"/>
      <c r="TQL10" s="176"/>
      <c r="TQM10" s="176"/>
      <c r="TQN10" s="176"/>
      <c r="TQO10" s="176"/>
      <c r="TQP10" s="176"/>
      <c r="TQQ10" s="176"/>
      <c r="TQR10" s="176"/>
      <c r="TQS10" s="176"/>
      <c r="TQT10" s="176"/>
      <c r="TQU10" s="176"/>
      <c r="TQV10" s="176"/>
      <c r="TQW10" s="176"/>
      <c r="TQX10" s="176"/>
      <c r="TQY10" s="176"/>
      <c r="TQZ10" s="176"/>
      <c r="TRA10" s="176"/>
      <c r="TRB10" s="176"/>
      <c r="TRC10" s="176"/>
      <c r="TRD10" s="176"/>
      <c r="TRE10" s="176"/>
      <c r="TRF10" s="176"/>
      <c r="TRG10" s="176"/>
      <c r="TRH10" s="176"/>
      <c r="TRI10" s="176"/>
      <c r="TRJ10" s="176"/>
      <c r="TRK10" s="176"/>
      <c r="TRL10" s="176"/>
      <c r="TRM10" s="176"/>
      <c r="TRN10" s="176"/>
      <c r="TRO10" s="176"/>
      <c r="TRP10" s="176"/>
      <c r="TRQ10" s="176"/>
      <c r="TRR10" s="176"/>
      <c r="TRS10" s="176"/>
      <c r="TRT10" s="176"/>
      <c r="TRU10" s="176"/>
      <c r="TRV10" s="176"/>
      <c r="TRW10" s="176"/>
      <c r="TRX10" s="176"/>
      <c r="TRY10" s="176"/>
      <c r="TRZ10" s="176"/>
      <c r="TSA10" s="176"/>
      <c r="TSB10" s="176"/>
      <c r="TSC10" s="176"/>
      <c r="TSD10" s="176"/>
      <c r="TSE10" s="176"/>
      <c r="TSF10" s="176"/>
      <c r="TSG10" s="176"/>
      <c r="TSH10" s="176"/>
      <c r="TSI10" s="176"/>
      <c r="TSJ10" s="176"/>
      <c r="TSK10" s="176"/>
      <c r="TSL10" s="176"/>
      <c r="TSM10" s="176"/>
      <c r="TSN10" s="176"/>
      <c r="TSO10" s="176"/>
      <c r="TSP10" s="176"/>
      <c r="TSQ10" s="176"/>
      <c r="TSR10" s="176"/>
      <c r="TSS10" s="176"/>
      <c r="TST10" s="176"/>
      <c r="TSU10" s="176"/>
      <c r="TSV10" s="176"/>
      <c r="TSW10" s="176"/>
      <c r="TSX10" s="176"/>
      <c r="TSY10" s="176"/>
      <c r="TSZ10" s="176"/>
      <c r="TTA10" s="176"/>
      <c r="TTB10" s="176"/>
      <c r="TTC10" s="176"/>
      <c r="TTD10" s="176"/>
      <c r="TTE10" s="176"/>
      <c r="TTF10" s="176"/>
      <c r="TTG10" s="176"/>
      <c r="TTH10" s="176"/>
      <c r="TTI10" s="176"/>
      <c r="TTJ10" s="176"/>
      <c r="TTK10" s="176"/>
      <c r="TTL10" s="176"/>
      <c r="TTM10" s="176"/>
      <c r="TTN10" s="176"/>
      <c r="TTO10" s="176"/>
      <c r="TTP10" s="176"/>
      <c r="TTQ10" s="176"/>
      <c r="TTR10" s="176"/>
      <c r="TTS10" s="176"/>
      <c r="TTT10" s="176"/>
      <c r="TTU10" s="176"/>
      <c r="TTV10" s="176"/>
      <c r="TTW10" s="176"/>
      <c r="TTX10" s="176"/>
      <c r="TTY10" s="176"/>
      <c r="TTZ10" s="176"/>
      <c r="TUA10" s="176"/>
      <c r="TUB10" s="176"/>
      <c r="TUC10" s="176"/>
      <c r="TUD10" s="176"/>
      <c r="TUE10" s="176"/>
      <c r="TUF10" s="176"/>
      <c r="TUG10" s="176"/>
      <c r="TUH10" s="176"/>
      <c r="TUI10" s="176"/>
      <c r="TUJ10" s="176"/>
      <c r="TUK10" s="176"/>
      <c r="TUL10" s="176"/>
      <c r="TUM10" s="176"/>
      <c r="TUN10" s="176"/>
      <c r="TUO10" s="176"/>
      <c r="TUP10" s="176"/>
      <c r="TUQ10" s="176"/>
      <c r="TUR10" s="176"/>
      <c r="TUS10" s="176"/>
      <c r="TUT10" s="176"/>
      <c r="TUU10" s="176"/>
      <c r="TUV10" s="176"/>
      <c r="TUW10" s="176"/>
      <c r="TUX10" s="176"/>
      <c r="TUY10" s="176"/>
      <c r="TUZ10" s="176"/>
      <c r="TVA10" s="176"/>
      <c r="TVB10" s="176"/>
      <c r="TVC10" s="176"/>
      <c r="TVD10" s="176"/>
      <c r="TVE10" s="176"/>
      <c r="TVF10" s="176"/>
      <c r="TVG10" s="176"/>
      <c r="TVH10" s="176"/>
      <c r="TVI10" s="176"/>
      <c r="TVJ10" s="176"/>
      <c r="TVK10" s="176"/>
      <c r="TVL10" s="176"/>
      <c r="TVM10" s="176"/>
      <c r="TVN10" s="176"/>
      <c r="TVO10" s="176"/>
      <c r="TVP10" s="176"/>
      <c r="TVQ10" s="176"/>
      <c r="TVR10" s="176"/>
      <c r="TVS10" s="176"/>
      <c r="TVT10" s="176"/>
      <c r="TVU10" s="176"/>
      <c r="TVV10" s="176"/>
      <c r="TVW10" s="176"/>
      <c r="TVX10" s="176"/>
      <c r="TVY10" s="176"/>
      <c r="TVZ10" s="176"/>
      <c r="TWA10" s="176"/>
      <c r="TWB10" s="176"/>
      <c r="TWC10" s="176"/>
      <c r="TWD10" s="176"/>
      <c r="TWE10" s="176"/>
      <c r="TWF10" s="176"/>
      <c r="TWG10" s="176"/>
      <c r="TWH10" s="176"/>
      <c r="TWI10" s="176"/>
      <c r="TWJ10" s="176"/>
      <c r="TWK10" s="176"/>
      <c r="TWL10" s="176"/>
      <c r="TWM10" s="176"/>
      <c r="TWN10" s="176"/>
      <c r="TWO10" s="176"/>
      <c r="TWP10" s="176"/>
      <c r="TWQ10" s="176"/>
      <c r="TWR10" s="176"/>
      <c r="TWS10" s="176"/>
      <c r="TWT10" s="176"/>
      <c r="TWU10" s="176"/>
      <c r="TWV10" s="176"/>
      <c r="TWW10" s="176"/>
      <c r="TWX10" s="176"/>
      <c r="TWY10" s="176"/>
      <c r="TWZ10" s="176"/>
      <c r="TXA10" s="176"/>
      <c r="TXB10" s="176"/>
      <c r="TXC10" s="176"/>
      <c r="TXD10" s="176"/>
      <c r="TXE10" s="176"/>
      <c r="TXF10" s="176"/>
      <c r="TXG10" s="176"/>
      <c r="TXH10" s="176"/>
      <c r="TXI10" s="176"/>
      <c r="TXJ10" s="176"/>
      <c r="TXK10" s="176"/>
      <c r="TXL10" s="176"/>
      <c r="TXM10" s="176"/>
      <c r="TXN10" s="176"/>
      <c r="TXO10" s="176"/>
      <c r="TXP10" s="176"/>
      <c r="TXQ10" s="176"/>
      <c r="TXR10" s="176"/>
      <c r="TXS10" s="176"/>
      <c r="TXT10" s="176"/>
      <c r="TXU10" s="176"/>
      <c r="TXV10" s="176"/>
      <c r="TXW10" s="176"/>
      <c r="TXX10" s="176"/>
      <c r="TXY10" s="176"/>
      <c r="TXZ10" s="176"/>
      <c r="TYA10" s="176"/>
      <c r="TYB10" s="176"/>
      <c r="TYC10" s="176"/>
      <c r="TYD10" s="176"/>
      <c r="TYE10" s="176"/>
      <c r="TYF10" s="176"/>
      <c r="TYG10" s="176"/>
      <c r="TYH10" s="176"/>
      <c r="TYI10" s="176"/>
      <c r="TYJ10" s="176"/>
      <c r="TYK10" s="176"/>
      <c r="TYL10" s="176"/>
      <c r="TYM10" s="176"/>
      <c r="TYN10" s="176"/>
      <c r="TYO10" s="176"/>
      <c r="TYP10" s="176"/>
      <c r="TYQ10" s="176"/>
      <c r="TYR10" s="176"/>
      <c r="TYS10" s="176"/>
      <c r="TYT10" s="176"/>
      <c r="TYU10" s="176"/>
      <c r="TYV10" s="176"/>
      <c r="TYW10" s="176"/>
      <c r="TYX10" s="176"/>
      <c r="TYY10" s="176"/>
      <c r="TYZ10" s="176"/>
      <c r="TZA10" s="176"/>
      <c r="TZB10" s="176"/>
      <c r="TZC10" s="176"/>
      <c r="TZD10" s="176"/>
      <c r="TZE10" s="176"/>
      <c r="TZF10" s="176"/>
      <c r="TZG10" s="176"/>
      <c r="TZH10" s="176"/>
      <c r="TZI10" s="176"/>
      <c r="TZJ10" s="176"/>
      <c r="TZK10" s="176"/>
      <c r="TZL10" s="176"/>
      <c r="TZM10" s="176"/>
      <c r="TZN10" s="176"/>
      <c r="TZO10" s="176"/>
      <c r="TZP10" s="176"/>
      <c r="TZQ10" s="176"/>
      <c r="TZR10" s="176"/>
      <c r="TZS10" s="176"/>
      <c r="TZT10" s="176"/>
      <c r="TZU10" s="176"/>
      <c r="TZV10" s="176"/>
      <c r="TZW10" s="176"/>
      <c r="TZX10" s="176"/>
      <c r="TZY10" s="176"/>
      <c r="TZZ10" s="176"/>
      <c r="UAA10" s="176"/>
      <c r="UAB10" s="176"/>
      <c r="UAC10" s="176"/>
      <c r="UAD10" s="176"/>
      <c r="UAE10" s="176"/>
      <c r="UAF10" s="176"/>
      <c r="UAG10" s="176"/>
      <c r="UAH10" s="176"/>
      <c r="UAI10" s="176"/>
      <c r="UAJ10" s="176"/>
      <c r="UAK10" s="176"/>
      <c r="UAL10" s="176"/>
      <c r="UAM10" s="176"/>
      <c r="UAN10" s="176"/>
      <c r="UAO10" s="176"/>
      <c r="UAP10" s="176"/>
      <c r="UAQ10" s="176"/>
      <c r="UAR10" s="176"/>
      <c r="UAS10" s="176"/>
      <c r="UAT10" s="176"/>
      <c r="UAU10" s="176"/>
      <c r="UAV10" s="176"/>
      <c r="UAW10" s="176"/>
      <c r="UAX10" s="176"/>
      <c r="UAY10" s="176"/>
      <c r="UAZ10" s="176"/>
      <c r="UBA10" s="176"/>
      <c r="UBB10" s="176"/>
      <c r="UBC10" s="176"/>
      <c r="UBD10" s="176"/>
      <c r="UBE10" s="176"/>
      <c r="UBF10" s="176"/>
      <c r="UBG10" s="176"/>
      <c r="UBH10" s="176"/>
      <c r="UBI10" s="176"/>
      <c r="UBJ10" s="176"/>
      <c r="UBK10" s="176"/>
      <c r="UBL10" s="176"/>
      <c r="UBM10" s="176"/>
      <c r="UBN10" s="176"/>
      <c r="UBO10" s="176"/>
      <c r="UBP10" s="176"/>
      <c r="UBQ10" s="176"/>
      <c r="UBR10" s="176"/>
      <c r="UBS10" s="176"/>
      <c r="UBT10" s="176"/>
      <c r="UBU10" s="176"/>
      <c r="UBV10" s="176"/>
      <c r="UBW10" s="176"/>
      <c r="UBX10" s="176"/>
      <c r="UBY10" s="176"/>
      <c r="UBZ10" s="176"/>
      <c r="UCA10" s="176"/>
      <c r="UCB10" s="176"/>
      <c r="UCC10" s="176"/>
      <c r="UCD10" s="176"/>
      <c r="UCE10" s="176"/>
      <c r="UCF10" s="176"/>
      <c r="UCG10" s="176"/>
      <c r="UCH10" s="176"/>
      <c r="UCI10" s="176"/>
      <c r="UCJ10" s="176"/>
      <c r="UCK10" s="176"/>
      <c r="UCL10" s="176"/>
      <c r="UCM10" s="176"/>
      <c r="UCN10" s="176"/>
      <c r="UCO10" s="176"/>
      <c r="UCP10" s="176"/>
      <c r="UCQ10" s="176"/>
      <c r="UCR10" s="176"/>
      <c r="UCS10" s="176"/>
      <c r="UCT10" s="176"/>
      <c r="UCU10" s="176"/>
      <c r="UCV10" s="176"/>
      <c r="UCW10" s="176"/>
      <c r="UCX10" s="176"/>
      <c r="UCY10" s="176"/>
      <c r="UCZ10" s="176"/>
      <c r="UDA10" s="176"/>
      <c r="UDB10" s="176"/>
      <c r="UDC10" s="176"/>
      <c r="UDD10" s="176"/>
      <c r="UDE10" s="176"/>
      <c r="UDF10" s="176"/>
      <c r="UDG10" s="176"/>
      <c r="UDH10" s="176"/>
      <c r="UDI10" s="176"/>
      <c r="UDJ10" s="176"/>
      <c r="UDK10" s="176"/>
      <c r="UDL10" s="176"/>
      <c r="UDM10" s="176"/>
      <c r="UDN10" s="176"/>
      <c r="UDO10" s="176"/>
      <c r="UDP10" s="176"/>
      <c r="UDQ10" s="176"/>
      <c r="UDR10" s="176"/>
      <c r="UDS10" s="176"/>
      <c r="UDT10" s="176"/>
      <c r="UDU10" s="176"/>
      <c r="UDV10" s="176"/>
      <c r="UDW10" s="176"/>
      <c r="UDX10" s="176"/>
      <c r="UDY10" s="176"/>
      <c r="UDZ10" s="176"/>
      <c r="UEA10" s="176"/>
      <c r="UEB10" s="176"/>
      <c r="UEC10" s="176"/>
      <c r="UED10" s="176"/>
      <c r="UEE10" s="176"/>
      <c r="UEF10" s="176"/>
      <c r="UEG10" s="176"/>
      <c r="UEH10" s="176"/>
      <c r="UEI10" s="176"/>
      <c r="UEJ10" s="176"/>
      <c r="UEK10" s="176"/>
      <c r="UEL10" s="176"/>
      <c r="UEM10" s="176"/>
      <c r="UEN10" s="176"/>
      <c r="UEO10" s="176"/>
      <c r="UEP10" s="176"/>
      <c r="UEQ10" s="176"/>
      <c r="UER10" s="176"/>
      <c r="UES10" s="176"/>
      <c r="UET10" s="176"/>
      <c r="UEU10" s="176"/>
      <c r="UEV10" s="176"/>
      <c r="UEW10" s="176"/>
      <c r="UEX10" s="176"/>
      <c r="UEY10" s="176"/>
      <c r="UEZ10" s="176"/>
      <c r="UFA10" s="176"/>
      <c r="UFB10" s="176"/>
      <c r="UFC10" s="176"/>
      <c r="UFD10" s="176"/>
      <c r="UFE10" s="176"/>
      <c r="UFF10" s="176"/>
      <c r="UFG10" s="176"/>
      <c r="UFH10" s="176"/>
      <c r="UFI10" s="176"/>
      <c r="UFJ10" s="176"/>
      <c r="UFK10" s="176"/>
      <c r="UFL10" s="176"/>
      <c r="UFM10" s="176"/>
      <c r="UFN10" s="176"/>
      <c r="UFO10" s="176"/>
      <c r="UFP10" s="176"/>
      <c r="UFQ10" s="176"/>
      <c r="UFR10" s="176"/>
      <c r="UFS10" s="176"/>
      <c r="UFT10" s="176"/>
      <c r="UFU10" s="176"/>
      <c r="UFV10" s="176"/>
      <c r="UFW10" s="176"/>
      <c r="UFX10" s="176"/>
      <c r="UFY10" s="176"/>
      <c r="UFZ10" s="176"/>
      <c r="UGA10" s="176"/>
      <c r="UGB10" s="176"/>
      <c r="UGC10" s="176"/>
      <c r="UGD10" s="176"/>
      <c r="UGE10" s="176"/>
      <c r="UGF10" s="176"/>
      <c r="UGG10" s="176"/>
      <c r="UGH10" s="176"/>
      <c r="UGI10" s="176"/>
      <c r="UGJ10" s="176"/>
      <c r="UGK10" s="176"/>
      <c r="UGL10" s="176"/>
      <c r="UGM10" s="176"/>
      <c r="UGN10" s="176"/>
      <c r="UGO10" s="176"/>
      <c r="UGP10" s="176"/>
      <c r="UGQ10" s="176"/>
      <c r="UGR10" s="176"/>
      <c r="UGS10" s="176"/>
      <c r="UGT10" s="176"/>
      <c r="UGU10" s="176"/>
      <c r="UGV10" s="176"/>
      <c r="UGW10" s="176"/>
      <c r="UGX10" s="176"/>
      <c r="UGY10" s="176"/>
      <c r="UGZ10" s="176"/>
      <c r="UHA10" s="176"/>
      <c r="UHB10" s="176"/>
      <c r="UHC10" s="176"/>
      <c r="UHD10" s="176"/>
      <c r="UHE10" s="176"/>
      <c r="UHF10" s="176"/>
      <c r="UHG10" s="176"/>
      <c r="UHH10" s="176"/>
      <c r="UHI10" s="176"/>
      <c r="UHJ10" s="176"/>
      <c r="UHK10" s="176"/>
      <c r="UHL10" s="176"/>
      <c r="UHM10" s="176"/>
      <c r="UHN10" s="176"/>
      <c r="UHO10" s="176"/>
      <c r="UHP10" s="176"/>
      <c r="UHQ10" s="176"/>
      <c r="UHR10" s="176"/>
      <c r="UHS10" s="176"/>
      <c r="UHT10" s="176"/>
      <c r="UHU10" s="176"/>
      <c r="UHV10" s="176"/>
      <c r="UHW10" s="176"/>
      <c r="UHX10" s="176"/>
      <c r="UHY10" s="176"/>
      <c r="UHZ10" s="176"/>
      <c r="UIA10" s="176"/>
      <c r="UIB10" s="176"/>
      <c r="UIC10" s="176"/>
      <c r="UID10" s="176"/>
      <c r="UIE10" s="176"/>
      <c r="UIF10" s="176"/>
      <c r="UIG10" s="176"/>
      <c r="UIH10" s="176"/>
      <c r="UII10" s="176"/>
      <c r="UIJ10" s="176"/>
      <c r="UIK10" s="176"/>
      <c r="UIL10" s="176"/>
      <c r="UIM10" s="176"/>
      <c r="UIN10" s="176"/>
      <c r="UIO10" s="176"/>
      <c r="UIP10" s="176"/>
      <c r="UIQ10" s="176"/>
      <c r="UIR10" s="176"/>
      <c r="UIS10" s="176"/>
      <c r="UIT10" s="176"/>
      <c r="UIU10" s="176"/>
      <c r="UIV10" s="176"/>
      <c r="UIW10" s="176"/>
      <c r="UIX10" s="176"/>
      <c r="UIY10" s="176"/>
      <c r="UIZ10" s="176"/>
      <c r="UJA10" s="176"/>
      <c r="UJB10" s="176"/>
      <c r="UJC10" s="176"/>
      <c r="UJD10" s="176"/>
      <c r="UJE10" s="176"/>
      <c r="UJF10" s="176"/>
      <c r="UJG10" s="176"/>
      <c r="UJH10" s="176"/>
      <c r="UJI10" s="176"/>
      <c r="UJJ10" s="176"/>
      <c r="UJK10" s="176"/>
      <c r="UJL10" s="176"/>
      <c r="UJM10" s="176"/>
      <c r="UJN10" s="176"/>
      <c r="UJO10" s="176"/>
      <c r="UJP10" s="176"/>
      <c r="UJQ10" s="176"/>
      <c r="UJR10" s="176"/>
      <c r="UJS10" s="176"/>
      <c r="UJT10" s="176"/>
      <c r="UJU10" s="176"/>
      <c r="UJV10" s="176"/>
      <c r="UJW10" s="176"/>
      <c r="UJX10" s="176"/>
      <c r="UJY10" s="176"/>
      <c r="UJZ10" s="176"/>
      <c r="UKA10" s="176"/>
      <c r="UKB10" s="176"/>
      <c r="UKC10" s="176"/>
      <c r="UKD10" s="176"/>
      <c r="UKE10" s="176"/>
      <c r="UKF10" s="176"/>
      <c r="UKG10" s="176"/>
      <c r="UKH10" s="176"/>
      <c r="UKI10" s="176"/>
      <c r="UKJ10" s="176"/>
      <c r="UKK10" s="176"/>
      <c r="UKL10" s="176"/>
      <c r="UKM10" s="176"/>
      <c r="UKN10" s="176"/>
      <c r="UKO10" s="176"/>
      <c r="UKP10" s="176"/>
      <c r="UKQ10" s="176"/>
      <c r="UKR10" s="176"/>
      <c r="UKS10" s="176"/>
      <c r="UKT10" s="176"/>
      <c r="UKU10" s="176"/>
      <c r="UKV10" s="176"/>
      <c r="UKW10" s="176"/>
      <c r="UKX10" s="176"/>
      <c r="UKY10" s="176"/>
      <c r="UKZ10" s="176"/>
      <c r="ULA10" s="176"/>
      <c r="ULB10" s="176"/>
      <c r="ULC10" s="176"/>
      <c r="ULD10" s="176"/>
      <c r="ULE10" s="176"/>
      <c r="ULF10" s="176"/>
      <c r="ULG10" s="176"/>
      <c r="ULH10" s="176"/>
      <c r="ULI10" s="176"/>
      <c r="ULJ10" s="176"/>
      <c r="ULK10" s="176"/>
      <c r="ULL10" s="176"/>
      <c r="ULM10" s="176"/>
      <c r="ULN10" s="176"/>
      <c r="ULO10" s="176"/>
      <c r="ULP10" s="176"/>
      <c r="ULQ10" s="176"/>
      <c r="ULR10" s="176"/>
      <c r="ULS10" s="176"/>
      <c r="ULT10" s="176"/>
      <c r="ULU10" s="176"/>
      <c r="ULV10" s="176"/>
      <c r="ULW10" s="176"/>
      <c r="ULX10" s="176"/>
      <c r="ULY10" s="176"/>
      <c r="ULZ10" s="176"/>
      <c r="UMA10" s="176"/>
      <c r="UMB10" s="176"/>
      <c r="UMC10" s="176"/>
      <c r="UMD10" s="176"/>
      <c r="UME10" s="176"/>
      <c r="UMF10" s="176"/>
      <c r="UMG10" s="176"/>
      <c r="UMH10" s="176"/>
      <c r="UMI10" s="176"/>
      <c r="UMJ10" s="176"/>
      <c r="UMK10" s="176"/>
      <c r="UML10" s="176"/>
      <c r="UMM10" s="176"/>
      <c r="UMN10" s="176"/>
      <c r="UMO10" s="176"/>
      <c r="UMP10" s="176"/>
      <c r="UMQ10" s="176"/>
      <c r="UMR10" s="176"/>
      <c r="UMS10" s="176"/>
      <c r="UMT10" s="176"/>
      <c r="UMU10" s="176"/>
      <c r="UMV10" s="176"/>
      <c r="UMW10" s="176"/>
      <c r="UMX10" s="176"/>
      <c r="UMY10" s="176"/>
      <c r="UMZ10" s="176"/>
      <c r="UNA10" s="176"/>
      <c r="UNB10" s="176"/>
      <c r="UNC10" s="176"/>
      <c r="UND10" s="176"/>
      <c r="UNE10" s="176"/>
      <c r="UNF10" s="176"/>
      <c r="UNG10" s="176"/>
      <c r="UNH10" s="176"/>
      <c r="UNI10" s="176"/>
      <c r="UNJ10" s="176"/>
      <c r="UNK10" s="176"/>
      <c r="UNL10" s="176"/>
      <c r="UNM10" s="176"/>
      <c r="UNN10" s="176"/>
      <c r="UNO10" s="176"/>
      <c r="UNP10" s="176"/>
      <c r="UNQ10" s="176"/>
      <c r="UNR10" s="176"/>
      <c r="UNS10" s="176"/>
      <c r="UNT10" s="176"/>
      <c r="UNU10" s="176"/>
      <c r="UNV10" s="176"/>
      <c r="UNW10" s="176"/>
      <c r="UNX10" s="176"/>
      <c r="UNY10" s="176"/>
      <c r="UNZ10" s="176"/>
      <c r="UOA10" s="176"/>
      <c r="UOB10" s="176"/>
      <c r="UOC10" s="176"/>
      <c r="UOD10" s="176"/>
      <c r="UOE10" s="176"/>
      <c r="UOF10" s="176"/>
      <c r="UOG10" s="176"/>
      <c r="UOH10" s="176"/>
      <c r="UOI10" s="176"/>
      <c r="UOJ10" s="176"/>
      <c r="UOK10" s="176"/>
      <c r="UOL10" s="176"/>
      <c r="UOM10" s="176"/>
      <c r="UON10" s="176"/>
      <c r="UOO10" s="176"/>
      <c r="UOP10" s="176"/>
      <c r="UOQ10" s="176"/>
      <c r="UOR10" s="176"/>
      <c r="UOS10" s="176"/>
      <c r="UOT10" s="176"/>
      <c r="UOU10" s="176"/>
      <c r="UOV10" s="176"/>
      <c r="UOW10" s="176"/>
      <c r="UOX10" s="176"/>
      <c r="UOY10" s="176"/>
      <c r="UOZ10" s="176"/>
      <c r="UPA10" s="176"/>
      <c r="UPB10" s="176"/>
      <c r="UPC10" s="176"/>
      <c r="UPD10" s="176"/>
      <c r="UPE10" s="176"/>
      <c r="UPF10" s="176"/>
      <c r="UPG10" s="176"/>
      <c r="UPH10" s="176"/>
      <c r="UPI10" s="176"/>
      <c r="UPJ10" s="176"/>
      <c r="UPK10" s="176"/>
      <c r="UPL10" s="176"/>
      <c r="UPM10" s="176"/>
      <c r="UPN10" s="176"/>
      <c r="UPO10" s="176"/>
      <c r="UPP10" s="176"/>
      <c r="UPQ10" s="176"/>
      <c r="UPR10" s="176"/>
      <c r="UPS10" s="176"/>
      <c r="UPT10" s="176"/>
      <c r="UPU10" s="176"/>
      <c r="UPV10" s="176"/>
      <c r="UPW10" s="176"/>
      <c r="UPX10" s="176"/>
      <c r="UPY10" s="176"/>
      <c r="UPZ10" s="176"/>
      <c r="UQA10" s="176"/>
      <c r="UQB10" s="176"/>
      <c r="UQC10" s="176"/>
      <c r="UQD10" s="176"/>
      <c r="UQE10" s="176"/>
      <c r="UQF10" s="176"/>
      <c r="UQG10" s="176"/>
      <c r="UQH10" s="176"/>
      <c r="UQI10" s="176"/>
      <c r="UQJ10" s="176"/>
      <c r="UQK10" s="176"/>
      <c r="UQL10" s="176"/>
      <c r="UQM10" s="176"/>
      <c r="UQN10" s="176"/>
      <c r="UQO10" s="176"/>
      <c r="UQP10" s="176"/>
      <c r="UQQ10" s="176"/>
      <c r="UQR10" s="176"/>
      <c r="UQS10" s="176"/>
      <c r="UQT10" s="176"/>
      <c r="UQU10" s="176"/>
      <c r="UQV10" s="176"/>
      <c r="UQW10" s="176"/>
      <c r="UQX10" s="176"/>
      <c r="UQY10" s="176"/>
      <c r="UQZ10" s="176"/>
      <c r="URA10" s="176"/>
      <c r="URB10" s="176"/>
      <c r="URC10" s="176"/>
      <c r="URD10" s="176"/>
      <c r="URE10" s="176"/>
      <c r="URF10" s="176"/>
      <c r="URG10" s="176"/>
      <c r="URH10" s="176"/>
      <c r="URI10" s="176"/>
      <c r="URJ10" s="176"/>
      <c r="URK10" s="176"/>
      <c r="URL10" s="176"/>
      <c r="URM10" s="176"/>
      <c r="URN10" s="176"/>
      <c r="URO10" s="176"/>
      <c r="URP10" s="176"/>
      <c r="URQ10" s="176"/>
      <c r="URR10" s="176"/>
      <c r="URS10" s="176"/>
      <c r="URT10" s="176"/>
      <c r="URU10" s="176"/>
      <c r="URV10" s="176"/>
      <c r="URW10" s="176"/>
      <c r="URX10" s="176"/>
      <c r="URY10" s="176"/>
      <c r="URZ10" s="176"/>
      <c r="USA10" s="176"/>
      <c r="USB10" s="176"/>
      <c r="USC10" s="176"/>
      <c r="USD10" s="176"/>
      <c r="USE10" s="176"/>
      <c r="USF10" s="176"/>
      <c r="USG10" s="176"/>
      <c r="USH10" s="176"/>
      <c r="USI10" s="176"/>
      <c r="USJ10" s="176"/>
      <c r="USK10" s="176"/>
      <c r="USL10" s="176"/>
      <c r="USM10" s="176"/>
      <c r="USN10" s="176"/>
      <c r="USO10" s="176"/>
      <c r="USP10" s="176"/>
      <c r="USQ10" s="176"/>
      <c r="USR10" s="176"/>
      <c r="USS10" s="176"/>
      <c r="UST10" s="176"/>
      <c r="USU10" s="176"/>
      <c r="USV10" s="176"/>
      <c r="USW10" s="176"/>
      <c r="USX10" s="176"/>
      <c r="USY10" s="176"/>
      <c r="USZ10" s="176"/>
      <c r="UTA10" s="176"/>
      <c r="UTB10" s="176"/>
      <c r="UTC10" s="176"/>
      <c r="UTD10" s="176"/>
      <c r="UTE10" s="176"/>
      <c r="UTF10" s="176"/>
      <c r="UTG10" s="176"/>
      <c r="UTH10" s="176"/>
      <c r="UTI10" s="176"/>
      <c r="UTJ10" s="176"/>
      <c r="UTK10" s="176"/>
      <c r="UTL10" s="176"/>
      <c r="UTM10" s="176"/>
      <c r="UTN10" s="176"/>
      <c r="UTO10" s="176"/>
      <c r="UTP10" s="176"/>
      <c r="UTQ10" s="176"/>
      <c r="UTR10" s="176"/>
      <c r="UTS10" s="176"/>
      <c r="UTT10" s="176"/>
      <c r="UTU10" s="176"/>
      <c r="UTV10" s="176"/>
      <c r="UTW10" s="176"/>
      <c r="UTX10" s="176"/>
      <c r="UTY10" s="176"/>
      <c r="UTZ10" s="176"/>
      <c r="UUA10" s="176"/>
      <c r="UUB10" s="176"/>
      <c r="UUC10" s="176"/>
      <c r="UUD10" s="176"/>
      <c r="UUE10" s="176"/>
      <c r="UUF10" s="176"/>
      <c r="UUG10" s="176"/>
      <c r="UUH10" s="176"/>
      <c r="UUI10" s="176"/>
      <c r="UUJ10" s="176"/>
      <c r="UUK10" s="176"/>
      <c r="UUL10" s="176"/>
      <c r="UUM10" s="176"/>
      <c r="UUN10" s="176"/>
      <c r="UUO10" s="176"/>
      <c r="UUP10" s="176"/>
      <c r="UUQ10" s="176"/>
      <c r="UUR10" s="176"/>
      <c r="UUS10" s="176"/>
      <c r="UUT10" s="176"/>
      <c r="UUU10" s="176"/>
      <c r="UUV10" s="176"/>
      <c r="UUW10" s="176"/>
      <c r="UUX10" s="176"/>
      <c r="UUY10" s="176"/>
      <c r="UUZ10" s="176"/>
      <c r="UVA10" s="176"/>
      <c r="UVB10" s="176"/>
      <c r="UVC10" s="176"/>
      <c r="UVD10" s="176"/>
      <c r="UVE10" s="176"/>
      <c r="UVF10" s="176"/>
      <c r="UVG10" s="176"/>
      <c r="UVH10" s="176"/>
      <c r="UVI10" s="176"/>
      <c r="UVJ10" s="176"/>
      <c r="UVK10" s="176"/>
      <c r="UVL10" s="176"/>
      <c r="UVM10" s="176"/>
      <c r="UVN10" s="176"/>
      <c r="UVO10" s="176"/>
      <c r="UVP10" s="176"/>
      <c r="UVQ10" s="176"/>
      <c r="UVR10" s="176"/>
      <c r="UVS10" s="176"/>
      <c r="UVT10" s="176"/>
      <c r="UVU10" s="176"/>
      <c r="UVV10" s="176"/>
      <c r="UVW10" s="176"/>
      <c r="UVX10" s="176"/>
      <c r="UVY10" s="176"/>
      <c r="UVZ10" s="176"/>
      <c r="UWA10" s="176"/>
      <c r="UWB10" s="176"/>
      <c r="UWC10" s="176"/>
      <c r="UWD10" s="176"/>
      <c r="UWE10" s="176"/>
      <c r="UWF10" s="176"/>
      <c r="UWG10" s="176"/>
      <c r="UWH10" s="176"/>
      <c r="UWI10" s="176"/>
      <c r="UWJ10" s="176"/>
      <c r="UWK10" s="176"/>
      <c r="UWL10" s="176"/>
      <c r="UWM10" s="176"/>
      <c r="UWN10" s="176"/>
      <c r="UWO10" s="176"/>
      <c r="UWP10" s="176"/>
      <c r="UWQ10" s="176"/>
      <c r="UWR10" s="176"/>
      <c r="UWS10" s="176"/>
      <c r="UWT10" s="176"/>
      <c r="UWU10" s="176"/>
      <c r="UWV10" s="176"/>
      <c r="UWW10" s="176"/>
      <c r="UWX10" s="176"/>
      <c r="UWY10" s="176"/>
      <c r="UWZ10" s="176"/>
      <c r="UXA10" s="176"/>
      <c r="UXB10" s="176"/>
      <c r="UXC10" s="176"/>
      <c r="UXD10" s="176"/>
      <c r="UXE10" s="176"/>
      <c r="UXF10" s="176"/>
      <c r="UXG10" s="176"/>
      <c r="UXH10" s="176"/>
      <c r="UXI10" s="176"/>
      <c r="UXJ10" s="176"/>
      <c r="UXK10" s="176"/>
      <c r="UXL10" s="176"/>
      <c r="UXM10" s="176"/>
      <c r="UXN10" s="176"/>
      <c r="UXO10" s="176"/>
      <c r="UXP10" s="176"/>
      <c r="UXQ10" s="176"/>
      <c r="UXR10" s="176"/>
      <c r="UXS10" s="176"/>
      <c r="UXT10" s="176"/>
      <c r="UXU10" s="176"/>
      <c r="UXV10" s="176"/>
      <c r="UXW10" s="176"/>
      <c r="UXX10" s="176"/>
      <c r="UXY10" s="176"/>
      <c r="UXZ10" s="176"/>
      <c r="UYA10" s="176"/>
      <c r="UYB10" s="176"/>
      <c r="UYC10" s="176"/>
      <c r="UYD10" s="176"/>
      <c r="UYE10" s="176"/>
      <c r="UYF10" s="176"/>
      <c r="UYG10" s="176"/>
      <c r="UYH10" s="176"/>
      <c r="UYI10" s="176"/>
      <c r="UYJ10" s="176"/>
      <c r="UYK10" s="176"/>
      <c r="UYL10" s="176"/>
      <c r="UYM10" s="176"/>
      <c r="UYN10" s="176"/>
      <c r="UYO10" s="176"/>
      <c r="UYP10" s="176"/>
      <c r="UYQ10" s="176"/>
      <c r="UYR10" s="176"/>
      <c r="UYS10" s="176"/>
      <c r="UYT10" s="176"/>
      <c r="UYU10" s="176"/>
      <c r="UYV10" s="176"/>
      <c r="UYW10" s="176"/>
      <c r="UYX10" s="176"/>
      <c r="UYY10" s="176"/>
      <c r="UYZ10" s="176"/>
      <c r="UZA10" s="176"/>
      <c r="UZB10" s="176"/>
      <c r="UZC10" s="176"/>
      <c r="UZD10" s="176"/>
      <c r="UZE10" s="176"/>
      <c r="UZF10" s="176"/>
      <c r="UZG10" s="176"/>
      <c r="UZH10" s="176"/>
      <c r="UZI10" s="176"/>
      <c r="UZJ10" s="176"/>
      <c r="UZK10" s="176"/>
      <c r="UZL10" s="176"/>
      <c r="UZM10" s="176"/>
      <c r="UZN10" s="176"/>
      <c r="UZO10" s="176"/>
      <c r="UZP10" s="176"/>
      <c r="UZQ10" s="176"/>
      <c r="UZR10" s="176"/>
      <c r="UZS10" s="176"/>
      <c r="UZT10" s="176"/>
      <c r="UZU10" s="176"/>
      <c r="UZV10" s="176"/>
      <c r="UZW10" s="176"/>
      <c r="UZX10" s="176"/>
      <c r="UZY10" s="176"/>
      <c r="UZZ10" s="176"/>
      <c r="VAA10" s="176"/>
      <c r="VAB10" s="176"/>
      <c r="VAC10" s="176"/>
      <c r="VAD10" s="176"/>
      <c r="VAE10" s="176"/>
      <c r="VAF10" s="176"/>
      <c r="VAG10" s="176"/>
      <c r="VAH10" s="176"/>
      <c r="VAI10" s="176"/>
      <c r="VAJ10" s="176"/>
      <c r="VAK10" s="176"/>
      <c r="VAL10" s="176"/>
      <c r="VAM10" s="176"/>
      <c r="VAN10" s="176"/>
      <c r="VAO10" s="176"/>
      <c r="VAP10" s="176"/>
      <c r="VAQ10" s="176"/>
      <c r="VAR10" s="176"/>
      <c r="VAS10" s="176"/>
      <c r="VAT10" s="176"/>
      <c r="VAU10" s="176"/>
      <c r="VAV10" s="176"/>
      <c r="VAW10" s="176"/>
      <c r="VAX10" s="176"/>
      <c r="VAY10" s="176"/>
      <c r="VAZ10" s="176"/>
      <c r="VBA10" s="176"/>
      <c r="VBB10" s="176"/>
      <c r="VBC10" s="176"/>
      <c r="VBD10" s="176"/>
      <c r="VBE10" s="176"/>
      <c r="VBF10" s="176"/>
      <c r="VBG10" s="176"/>
      <c r="VBH10" s="176"/>
      <c r="VBI10" s="176"/>
      <c r="VBJ10" s="176"/>
      <c r="VBK10" s="176"/>
      <c r="VBL10" s="176"/>
      <c r="VBM10" s="176"/>
      <c r="VBN10" s="176"/>
      <c r="VBO10" s="176"/>
      <c r="VBP10" s="176"/>
      <c r="VBQ10" s="176"/>
      <c r="VBR10" s="176"/>
      <c r="VBS10" s="176"/>
      <c r="VBT10" s="176"/>
      <c r="VBU10" s="176"/>
      <c r="VBV10" s="176"/>
      <c r="VBW10" s="176"/>
      <c r="VBX10" s="176"/>
      <c r="VBY10" s="176"/>
      <c r="VBZ10" s="176"/>
      <c r="VCA10" s="176"/>
      <c r="VCB10" s="176"/>
      <c r="VCC10" s="176"/>
      <c r="VCD10" s="176"/>
      <c r="VCE10" s="176"/>
      <c r="VCF10" s="176"/>
      <c r="VCG10" s="176"/>
      <c r="VCH10" s="176"/>
      <c r="VCI10" s="176"/>
      <c r="VCJ10" s="176"/>
      <c r="VCK10" s="176"/>
      <c r="VCL10" s="176"/>
      <c r="VCM10" s="176"/>
      <c r="VCN10" s="176"/>
      <c r="VCO10" s="176"/>
      <c r="VCP10" s="176"/>
      <c r="VCQ10" s="176"/>
      <c r="VCR10" s="176"/>
      <c r="VCS10" s="176"/>
      <c r="VCT10" s="176"/>
      <c r="VCU10" s="176"/>
      <c r="VCV10" s="176"/>
      <c r="VCW10" s="176"/>
      <c r="VCX10" s="176"/>
      <c r="VCY10" s="176"/>
      <c r="VCZ10" s="176"/>
      <c r="VDA10" s="176"/>
      <c r="VDB10" s="176"/>
      <c r="VDC10" s="176"/>
      <c r="VDD10" s="176"/>
      <c r="VDE10" s="176"/>
      <c r="VDF10" s="176"/>
      <c r="VDG10" s="176"/>
      <c r="VDH10" s="176"/>
      <c r="VDI10" s="176"/>
      <c r="VDJ10" s="176"/>
      <c r="VDK10" s="176"/>
      <c r="VDL10" s="176"/>
      <c r="VDM10" s="176"/>
      <c r="VDN10" s="176"/>
      <c r="VDO10" s="176"/>
      <c r="VDP10" s="176"/>
      <c r="VDQ10" s="176"/>
      <c r="VDR10" s="176"/>
      <c r="VDS10" s="176"/>
      <c r="VDT10" s="176"/>
      <c r="VDU10" s="176"/>
      <c r="VDV10" s="176"/>
      <c r="VDW10" s="176"/>
      <c r="VDX10" s="176"/>
      <c r="VDY10" s="176"/>
      <c r="VDZ10" s="176"/>
      <c r="VEA10" s="176"/>
      <c r="VEB10" s="176"/>
      <c r="VEC10" s="176"/>
      <c r="VED10" s="176"/>
      <c r="VEE10" s="176"/>
      <c r="VEF10" s="176"/>
      <c r="VEG10" s="176"/>
      <c r="VEH10" s="176"/>
      <c r="VEI10" s="176"/>
      <c r="VEJ10" s="176"/>
      <c r="VEK10" s="176"/>
      <c r="VEL10" s="176"/>
      <c r="VEM10" s="176"/>
      <c r="VEN10" s="176"/>
      <c r="VEO10" s="176"/>
      <c r="VEP10" s="176"/>
      <c r="VEQ10" s="176"/>
      <c r="VER10" s="176"/>
      <c r="VES10" s="176"/>
      <c r="VET10" s="176"/>
      <c r="VEU10" s="176"/>
      <c r="VEV10" s="176"/>
      <c r="VEW10" s="176"/>
      <c r="VEX10" s="176"/>
      <c r="VEY10" s="176"/>
      <c r="VEZ10" s="176"/>
      <c r="VFA10" s="176"/>
      <c r="VFB10" s="176"/>
      <c r="VFC10" s="176"/>
      <c r="VFD10" s="176"/>
      <c r="VFE10" s="176"/>
      <c r="VFF10" s="176"/>
      <c r="VFG10" s="176"/>
      <c r="VFH10" s="176"/>
      <c r="VFI10" s="176"/>
      <c r="VFJ10" s="176"/>
      <c r="VFK10" s="176"/>
      <c r="VFL10" s="176"/>
      <c r="VFM10" s="176"/>
      <c r="VFN10" s="176"/>
      <c r="VFO10" s="176"/>
      <c r="VFP10" s="176"/>
      <c r="VFQ10" s="176"/>
      <c r="VFR10" s="176"/>
      <c r="VFS10" s="176"/>
      <c r="VFT10" s="176"/>
      <c r="VFU10" s="176"/>
      <c r="VFV10" s="176"/>
      <c r="VFW10" s="176"/>
      <c r="VFX10" s="176"/>
      <c r="VFY10" s="176"/>
      <c r="VFZ10" s="176"/>
      <c r="VGA10" s="176"/>
      <c r="VGB10" s="176"/>
      <c r="VGC10" s="176"/>
      <c r="VGD10" s="176"/>
      <c r="VGE10" s="176"/>
      <c r="VGF10" s="176"/>
      <c r="VGG10" s="176"/>
      <c r="VGH10" s="176"/>
      <c r="VGI10" s="176"/>
      <c r="VGJ10" s="176"/>
      <c r="VGK10" s="176"/>
      <c r="VGL10" s="176"/>
      <c r="VGM10" s="176"/>
      <c r="VGN10" s="176"/>
      <c r="VGO10" s="176"/>
      <c r="VGP10" s="176"/>
      <c r="VGQ10" s="176"/>
      <c r="VGR10" s="176"/>
      <c r="VGS10" s="176"/>
      <c r="VGT10" s="176"/>
      <c r="VGU10" s="176"/>
      <c r="VGV10" s="176"/>
      <c r="VGW10" s="176"/>
      <c r="VGX10" s="176"/>
      <c r="VGY10" s="176"/>
      <c r="VGZ10" s="176"/>
      <c r="VHA10" s="176"/>
      <c r="VHB10" s="176"/>
      <c r="VHC10" s="176"/>
      <c r="VHD10" s="176"/>
      <c r="VHE10" s="176"/>
      <c r="VHF10" s="176"/>
      <c r="VHG10" s="176"/>
      <c r="VHH10" s="176"/>
      <c r="VHI10" s="176"/>
      <c r="VHJ10" s="176"/>
      <c r="VHK10" s="176"/>
      <c r="VHL10" s="176"/>
      <c r="VHM10" s="176"/>
      <c r="VHN10" s="176"/>
      <c r="VHO10" s="176"/>
      <c r="VHP10" s="176"/>
      <c r="VHQ10" s="176"/>
      <c r="VHR10" s="176"/>
      <c r="VHS10" s="176"/>
      <c r="VHT10" s="176"/>
      <c r="VHU10" s="176"/>
      <c r="VHV10" s="176"/>
      <c r="VHW10" s="176"/>
      <c r="VHX10" s="176"/>
      <c r="VHY10" s="176"/>
      <c r="VHZ10" s="176"/>
      <c r="VIA10" s="176"/>
      <c r="VIB10" s="176"/>
      <c r="VIC10" s="176"/>
      <c r="VID10" s="176"/>
      <c r="VIE10" s="176"/>
      <c r="VIF10" s="176"/>
      <c r="VIG10" s="176"/>
      <c r="VIH10" s="176"/>
      <c r="VII10" s="176"/>
      <c r="VIJ10" s="176"/>
      <c r="VIK10" s="176"/>
      <c r="VIL10" s="176"/>
      <c r="VIM10" s="176"/>
      <c r="VIN10" s="176"/>
      <c r="VIO10" s="176"/>
      <c r="VIP10" s="176"/>
      <c r="VIQ10" s="176"/>
      <c r="VIR10" s="176"/>
      <c r="VIS10" s="176"/>
      <c r="VIT10" s="176"/>
      <c r="VIU10" s="176"/>
      <c r="VIV10" s="176"/>
      <c r="VIW10" s="176"/>
      <c r="VIX10" s="176"/>
      <c r="VIY10" s="176"/>
      <c r="VIZ10" s="176"/>
      <c r="VJA10" s="176"/>
      <c r="VJB10" s="176"/>
      <c r="VJC10" s="176"/>
      <c r="VJD10" s="176"/>
      <c r="VJE10" s="176"/>
      <c r="VJF10" s="176"/>
      <c r="VJG10" s="176"/>
      <c r="VJH10" s="176"/>
      <c r="VJI10" s="176"/>
      <c r="VJJ10" s="176"/>
      <c r="VJK10" s="176"/>
      <c r="VJL10" s="176"/>
      <c r="VJM10" s="176"/>
      <c r="VJN10" s="176"/>
      <c r="VJO10" s="176"/>
      <c r="VJP10" s="176"/>
      <c r="VJQ10" s="176"/>
      <c r="VJR10" s="176"/>
      <c r="VJS10" s="176"/>
      <c r="VJT10" s="176"/>
      <c r="VJU10" s="176"/>
      <c r="VJV10" s="176"/>
      <c r="VJW10" s="176"/>
      <c r="VJX10" s="176"/>
      <c r="VJY10" s="176"/>
      <c r="VJZ10" s="176"/>
      <c r="VKA10" s="176"/>
      <c r="VKB10" s="176"/>
      <c r="VKC10" s="176"/>
      <c r="VKD10" s="176"/>
      <c r="VKE10" s="176"/>
      <c r="VKF10" s="176"/>
      <c r="VKG10" s="176"/>
      <c r="VKH10" s="176"/>
      <c r="VKI10" s="176"/>
      <c r="VKJ10" s="176"/>
      <c r="VKK10" s="176"/>
      <c r="VKL10" s="176"/>
      <c r="VKM10" s="176"/>
      <c r="VKN10" s="176"/>
      <c r="VKO10" s="176"/>
      <c r="VKP10" s="176"/>
      <c r="VKQ10" s="176"/>
      <c r="VKR10" s="176"/>
      <c r="VKS10" s="176"/>
      <c r="VKT10" s="176"/>
      <c r="VKU10" s="176"/>
      <c r="VKV10" s="176"/>
      <c r="VKW10" s="176"/>
      <c r="VKX10" s="176"/>
      <c r="VKY10" s="176"/>
      <c r="VKZ10" s="176"/>
      <c r="VLA10" s="176"/>
      <c r="VLB10" s="176"/>
      <c r="VLC10" s="176"/>
      <c r="VLD10" s="176"/>
      <c r="VLE10" s="176"/>
      <c r="VLF10" s="176"/>
      <c r="VLG10" s="176"/>
      <c r="VLH10" s="176"/>
      <c r="VLI10" s="176"/>
      <c r="VLJ10" s="176"/>
      <c r="VLK10" s="176"/>
      <c r="VLL10" s="176"/>
      <c r="VLM10" s="176"/>
      <c r="VLN10" s="176"/>
      <c r="VLO10" s="176"/>
      <c r="VLP10" s="176"/>
      <c r="VLQ10" s="176"/>
      <c r="VLR10" s="176"/>
      <c r="VLS10" s="176"/>
      <c r="VLT10" s="176"/>
      <c r="VLU10" s="176"/>
      <c r="VLV10" s="176"/>
      <c r="VLW10" s="176"/>
      <c r="VLX10" s="176"/>
      <c r="VLY10" s="176"/>
      <c r="VLZ10" s="176"/>
      <c r="VMA10" s="176"/>
      <c r="VMB10" s="176"/>
      <c r="VMC10" s="176"/>
      <c r="VMD10" s="176"/>
      <c r="VME10" s="176"/>
      <c r="VMF10" s="176"/>
      <c r="VMG10" s="176"/>
      <c r="VMH10" s="176"/>
      <c r="VMI10" s="176"/>
      <c r="VMJ10" s="176"/>
      <c r="VMK10" s="176"/>
      <c r="VML10" s="176"/>
      <c r="VMM10" s="176"/>
      <c r="VMN10" s="176"/>
      <c r="VMO10" s="176"/>
      <c r="VMP10" s="176"/>
      <c r="VMQ10" s="176"/>
      <c r="VMR10" s="176"/>
      <c r="VMS10" s="176"/>
      <c r="VMT10" s="176"/>
      <c r="VMU10" s="176"/>
      <c r="VMV10" s="176"/>
      <c r="VMW10" s="176"/>
      <c r="VMX10" s="176"/>
      <c r="VMY10" s="176"/>
      <c r="VMZ10" s="176"/>
      <c r="VNA10" s="176"/>
      <c r="VNB10" s="176"/>
      <c r="VNC10" s="176"/>
      <c r="VND10" s="176"/>
      <c r="VNE10" s="176"/>
      <c r="VNF10" s="176"/>
      <c r="VNG10" s="176"/>
      <c r="VNH10" s="176"/>
      <c r="VNI10" s="176"/>
      <c r="VNJ10" s="176"/>
      <c r="VNK10" s="176"/>
      <c r="VNL10" s="176"/>
      <c r="VNM10" s="176"/>
      <c r="VNN10" s="176"/>
      <c r="VNO10" s="176"/>
      <c r="VNP10" s="176"/>
      <c r="VNQ10" s="176"/>
      <c r="VNR10" s="176"/>
      <c r="VNS10" s="176"/>
      <c r="VNT10" s="176"/>
      <c r="VNU10" s="176"/>
      <c r="VNV10" s="176"/>
      <c r="VNW10" s="176"/>
      <c r="VNX10" s="176"/>
      <c r="VNY10" s="176"/>
      <c r="VNZ10" s="176"/>
      <c r="VOA10" s="176"/>
      <c r="VOB10" s="176"/>
      <c r="VOC10" s="176"/>
      <c r="VOD10" s="176"/>
      <c r="VOE10" s="176"/>
      <c r="VOF10" s="176"/>
      <c r="VOG10" s="176"/>
      <c r="VOH10" s="176"/>
      <c r="VOI10" s="176"/>
      <c r="VOJ10" s="176"/>
      <c r="VOK10" s="176"/>
      <c r="VOL10" s="176"/>
      <c r="VOM10" s="176"/>
      <c r="VON10" s="176"/>
      <c r="VOO10" s="176"/>
      <c r="VOP10" s="176"/>
      <c r="VOQ10" s="176"/>
      <c r="VOR10" s="176"/>
      <c r="VOS10" s="176"/>
      <c r="VOT10" s="176"/>
      <c r="VOU10" s="176"/>
      <c r="VOV10" s="176"/>
      <c r="VOW10" s="176"/>
      <c r="VOX10" s="176"/>
      <c r="VOY10" s="176"/>
      <c r="VOZ10" s="176"/>
      <c r="VPA10" s="176"/>
      <c r="VPB10" s="176"/>
      <c r="VPC10" s="176"/>
      <c r="VPD10" s="176"/>
      <c r="VPE10" s="176"/>
      <c r="VPF10" s="176"/>
      <c r="VPG10" s="176"/>
      <c r="VPH10" s="176"/>
      <c r="VPI10" s="176"/>
      <c r="VPJ10" s="176"/>
      <c r="VPK10" s="176"/>
      <c r="VPL10" s="176"/>
      <c r="VPM10" s="176"/>
      <c r="VPN10" s="176"/>
      <c r="VPO10" s="176"/>
      <c r="VPP10" s="176"/>
      <c r="VPQ10" s="176"/>
      <c r="VPR10" s="176"/>
      <c r="VPS10" s="176"/>
      <c r="VPT10" s="176"/>
      <c r="VPU10" s="176"/>
      <c r="VPV10" s="176"/>
      <c r="VPW10" s="176"/>
      <c r="VPX10" s="176"/>
      <c r="VPY10" s="176"/>
      <c r="VPZ10" s="176"/>
      <c r="VQA10" s="176"/>
      <c r="VQB10" s="176"/>
      <c r="VQC10" s="176"/>
      <c r="VQD10" s="176"/>
      <c r="VQE10" s="176"/>
      <c r="VQF10" s="176"/>
      <c r="VQG10" s="176"/>
      <c r="VQH10" s="176"/>
      <c r="VQI10" s="176"/>
      <c r="VQJ10" s="176"/>
      <c r="VQK10" s="176"/>
      <c r="VQL10" s="176"/>
      <c r="VQM10" s="176"/>
      <c r="VQN10" s="176"/>
      <c r="VQO10" s="176"/>
      <c r="VQP10" s="176"/>
      <c r="VQQ10" s="176"/>
      <c r="VQR10" s="176"/>
      <c r="VQS10" s="176"/>
      <c r="VQT10" s="176"/>
      <c r="VQU10" s="176"/>
      <c r="VQV10" s="176"/>
      <c r="VQW10" s="176"/>
      <c r="VQX10" s="176"/>
      <c r="VQY10" s="176"/>
      <c r="VQZ10" s="176"/>
      <c r="VRA10" s="176"/>
      <c r="VRB10" s="176"/>
      <c r="VRC10" s="176"/>
      <c r="VRD10" s="176"/>
      <c r="VRE10" s="176"/>
      <c r="VRF10" s="176"/>
      <c r="VRG10" s="176"/>
      <c r="VRH10" s="176"/>
      <c r="VRI10" s="176"/>
      <c r="VRJ10" s="176"/>
      <c r="VRK10" s="176"/>
      <c r="VRL10" s="176"/>
      <c r="VRM10" s="176"/>
      <c r="VRN10" s="176"/>
      <c r="VRO10" s="176"/>
      <c r="VRP10" s="176"/>
      <c r="VRQ10" s="176"/>
      <c r="VRR10" s="176"/>
      <c r="VRS10" s="176"/>
      <c r="VRT10" s="176"/>
      <c r="VRU10" s="176"/>
      <c r="VRV10" s="176"/>
      <c r="VRW10" s="176"/>
      <c r="VRX10" s="176"/>
      <c r="VRY10" s="176"/>
      <c r="VRZ10" s="176"/>
      <c r="VSA10" s="176"/>
      <c r="VSB10" s="176"/>
      <c r="VSC10" s="176"/>
      <c r="VSD10" s="176"/>
      <c r="VSE10" s="176"/>
      <c r="VSF10" s="176"/>
      <c r="VSG10" s="176"/>
      <c r="VSH10" s="176"/>
      <c r="VSI10" s="176"/>
      <c r="VSJ10" s="176"/>
      <c r="VSK10" s="176"/>
      <c r="VSL10" s="176"/>
      <c r="VSM10" s="176"/>
      <c r="VSN10" s="176"/>
      <c r="VSO10" s="176"/>
      <c r="VSP10" s="176"/>
      <c r="VSQ10" s="176"/>
      <c r="VSR10" s="176"/>
      <c r="VSS10" s="176"/>
      <c r="VST10" s="176"/>
      <c r="VSU10" s="176"/>
      <c r="VSV10" s="176"/>
      <c r="VSW10" s="176"/>
      <c r="VSX10" s="176"/>
      <c r="VSY10" s="176"/>
      <c r="VSZ10" s="176"/>
      <c r="VTA10" s="176"/>
      <c r="VTB10" s="176"/>
      <c r="VTC10" s="176"/>
      <c r="VTD10" s="176"/>
      <c r="VTE10" s="176"/>
      <c r="VTF10" s="176"/>
      <c r="VTG10" s="176"/>
      <c r="VTH10" s="176"/>
      <c r="VTI10" s="176"/>
      <c r="VTJ10" s="176"/>
      <c r="VTK10" s="176"/>
      <c r="VTL10" s="176"/>
      <c r="VTM10" s="176"/>
      <c r="VTN10" s="176"/>
      <c r="VTO10" s="176"/>
      <c r="VTP10" s="176"/>
      <c r="VTQ10" s="176"/>
      <c r="VTR10" s="176"/>
      <c r="VTS10" s="176"/>
      <c r="VTT10" s="176"/>
      <c r="VTU10" s="176"/>
      <c r="VTV10" s="176"/>
      <c r="VTW10" s="176"/>
      <c r="VTX10" s="176"/>
      <c r="VTY10" s="176"/>
      <c r="VTZ10" s="176"/>
      <c r="VUA10" s="176"/>
      <c r="VUB10" s="176"/>
      <c r="VUC10" s="176"/>
      <c r="VUD10" s="176"/>
      <c r="VUE10" s="176"/>
      <c r="VUF10" s="176"/>
      <c r="VUG10" s="176"/>
      <c r="VUH10" s="176"/>
      <c r="VUI10" s="176"/>
      <c r="VUJ10" s="176"/>
      <c r="VUK10" s="176"/>
      <c r="VUL10" s="176"/>
      <c r="VUM10" s="176"/>
      <c r="VUN10" s="176"/>
      <c r="VUO10" s="176"/>
      <c r="VUP10" s="176"/>
      <c r="VUQ10" s="176"/>
      <c r="VUR10" s="176"/>
      <c r="VUS10" s="176"/>
      <c r="VUT10" s="176"/>
      <c r="VUU10" s="176"/>
      <c r="VUV10" s="176"/>
      <c r="VUW10" s="176"/>
      <c r="VUX10" s="176"/>
      <c r="VUY10" s="176"/>
      <c r="VUZ10" s="176"/>
      <c r="VVA10" s="176"/>
      <c r="VVB10" s="176"/>
      <c r="VVC10" s="176"/>
      <c r="VVD10" s="176"/>
      <c r="VVE10" s="176"/>
      <c r="VVF10" s="176"/>
      <c r="VVG10" s="176"/>
      <c r="VVH10" s="176"/>
      <c r="VVI10" s="176"/>
      <c r="VVJ10" s="176"/>
      <c r="VVK10" s="176"/>
      <c r="VVL10" s="176"/>
      <c r="VVM10" s="176"/>
      <c r="VVN10" s="176"/>
      <c r="VVO10" s="176"/>
      <c r="VVP10" s="176"/>
      <c r="VVQ10" s="176"/>
      <c r="VVR10" s="176"/>
      <c r="VVS10" s="176"/>
      <c r="VVT10" s="176"/>
      <c r="VVU10" s="176"/>
      <c r="VVV10" s="176"/>
      <c r="VVW10" s="176"/>
      <c r="VVX10" s="176"/>
      <c r="VVY10" s="176"/>
      <c r="VVZ10" s="176"/>
      <c r="VWA10" s="176"/>
      <c r="VWB10" s="176"/>
      <c r="VWC10" s="176"/>
      <c r="VWD10" s="176"/>
      <c r="VWE10" s="176"/>
      <c r="VWF10" s="176"/>
      <c r="VWG10" s="176"/>
      <c r="VWH10" s="176"/>
      <c r="VWI10" s="176"/>
      <c r="VWJ10" s="176"/>
      <c r="VWK10" s="176"/>
      <c r="VWL10" s="176"/>
      <c r="VWM10" s="176"/>
      <c r="VWN10" s="176"/>
      <c r="VWO10" s="176"/>
      <c r="VWP10" s="176"/>
      <c r="VWQ10" s="176"/>
      <c r="VWR10" s="176"/>
      <c r="VWS10" s="176"/>
      <c r="VWT10" s="176"/>
      <c r="VWU10" s="176"/>
      <c r="VWV10" s="176"/>
      <c r="VWW10" s="176"/>
      <c r="VWX10" s="176"/>
      <c r="VWY10" s="176"/>
      <c r="VWZ10" s="176"/>
      <c r="VXA10" s="176"/>
      <c r="VXB10" s="176"/>
      <c r="VXC10" s="176"/>
      <c r="VXD10" s="176"/>
      <c r="VXE10" s="176"/>
      <c r="VXF10" s="176"/>
      <c r="VXG10" s="176"/>
      <c r="VXH10" s="176"/>
      <c r="VXI10" s="176"/>
      <c r="VXJ10" s="176"/>
      <c r="VXK10" s="176"/>
      <c r="VXL10" s="176"/>
      <c r="VXM10" s="176"/>
      <c r="VXN10" s="176"/>
      <c r="VXO10" s="176"/>
      <c r="VXP10" s="176"/>
      <c r="VXQ10" s="176"/>
      <c r="VXR10" s="176"/>
      <c r="VXS10" s="176"/>
      <c r="VXT10" s="176"/>
      <c r="VXU10" s="176"/>
      <c r="VXV10" s="176"/>
      <c r="VXW10" s="176"/>
      <c r="VXX10" s="176"/>
      <c r="VXY10" s="176"/>
      <c r="VXZ10" s="176"/>
      <c r="VYA10" s="176"/>
      <c r="VYB10" s="176"/>
      <c r="VYC10" s="176"/>
      <c r="VYD10" s="176"/>
      <c r="VYE10" s="176"/>
      <c r="VYF10" s="176"/>
      <c r="VYG10" s="176"/>
      <c r="VYH10" s="176"/>
      <c r="VYI10" s="176"/>
      <c r="VYJ10" s="176"/>
      <c r="VYK10" s="176"/>
      <c r="VYL10" s="176"/>
      <c r="VYM10" s="176"/>
      <c r="VYN10" s="176"/>
      <c r="VYO10" s="176"/>
      <c r="VYP10" s="176"/>
      <c r="VYQ10" s="176"/>
      <c r="VYR10" s="176"/>
      <c r="VYS10" s="176"/>
      <c r="VYT10" s="176"/>
      <c r="VYU10" s="176"/>
      <c r="VYV10" s="176"/>
      <c r="VYW10" s="176"/>
      <c r="VYX10" s="176"/>
      <c r="VYY10" s="176"/>
      <c r="VYZ10" s="176"/>
      <c r="VZA10" s="176"/>
      <c r="VZB10" s="176"/>
      <c r="VZC10" s="176"/>
      <c r="VZD10" s="176"/>
      <c r="VZE10" s="176"/>
      <c r="VZF10" s="176"/>
      <c r="VZG10" s="176"/>
      <c r="VZH10" s="176"/>
      <c r="VZI10" s="176"/>
      <c r="VZJ10" s="176"/>
      <c r="VZK10" s="176"/>
      <c r="VZL10" s="176"/>
      <c r="VZM10" s="176"/>
      <c r="VZN10" s="176"/>
      <c r="VZO10" s="176"/>
      <c r="VZP10" s="176"/>
      <c r="VZQ10" s="176"/>
      <c r="VZR10" s="176"/>
      <c r="VZS10" s="176"/>
      <c r="VZT10" s="176"/>
      <c r="VZU10" s="176"/>
      <c r="VZV10" s="176"/>
      <c r="VZW10" s="176"/>
      <c r="VZX10" s="176"/>
      <c r="VZY10" s="176"/>
      <c r="VZZ10" s="176"/>
      <c r="WAA10" s="176"/>
      <c r="WAB10" s="176"/>
      <c r="WAC10" s="176"/>
      <c r="WAD10" s="176"/>
      <c r="WAE10" s="176"/>
      <c r="WAF10" s="176"/>
      <c r="WAG10" s="176"/>
      <c r="WAH10" s="176"/>
      <c r="WAI10" s="176"/>
      <c r="WAJ10" s="176"/>
      <c r="WAK10" s="176"/>
      <c r="WAL10" s="176"/>
      <c r="WAM10" s="176"/>
      <c r="WAN10" s="176"/>
      <c r="WAO10" s="176"/>
      <c r="WAP10" s="176"/>
      <c r="WAQ10" s="176"/>
      <c r="WAR10" s="176"/>
      <c r="WAS10" s="176"/>
      <c r="WAT10" s="176"/>
      <c r="WAU10" s="176"/>
      <c r="WAV10" s="176"/>
      <c r="WAW10" s="176"/>
      <c r="WAX10" s="176"/>
      <c r="WAY10" s="176"/>
      <c r="WAZ10" s="176"/>
      <c r="WBA10" s="176"/>
      <c r="WBB10" s="176"/>
      <c r="WBC10" s="176"/>
      <c r="WBD10" s="176"/>
      <c r="WBE10" s="176"/>
      <c r="WBF10" s="176"/>
      <c r="WBG10" s="176"/>
      <c r="WBH10" s="176"/>
      <c r="WBI10" s="176"/>
      <c r="WBJ10" s="176"/>
      <c r="WBK10" s="176"/>
      <c r="WBL10" s="176"/>
      <c r="WBM10" s="176"/>
      <c r="WBN10" s="176"/>
      <c r="WBO10" s="176"/>
      <c r="WBP10" s="176"/>
      <c r="WBQ10" s="176"/>
      <c r="WBR10" s="176"/>
      <c r="WBS10" s="176"/>
      <c r="WBT10" s="176"/>
      <c r="WBU10" s="176"/>
      <c r="WBV10" s="176"/>
      <c r="WBW10" s="176"/>
      <c r="WBX10" s="176"/>
      <c r="WBY10" s="176"/>
      <c r="WBZ10" s="176"/>
      <c r="WCA10" s="176"/>
      <c r="WCB10" s="176"/>
      <c r="WCC10" s="176"/>
      <c r="WCD10" s="176"/>
      <c r="WCE10" s="176"/>
      <c r="WCF10" s="176"/>
      <c r="WCG10" s="176"/>
      <c r="WCH10" s="176"/>
      <c r="WCI10" s="176"/>
      <c r="WCJ10" s="176"/>
      <c r="WCK10" s="176"/>
      <c r="WCL10" s="176"/>
      <c r="WCM10" s="176"/>
      <c r="WCN10" s="176"/>
      <c r="WCO10" s="176"/>
      <c r="WCP10" s="176"/>
      <c r="WCQ10" s="176"/>
      <c r="WCR10" s="176"/>
      <c r="WCS10" s="176"/>
      <c r="WCT10" s="176"/>
      <c r="WCU10" s="176"/>
      <c r="WCV10" s="176"/>
      <c r="WCW10" s="176"/>
      <c r="WCX10" s="176"/>
      <c r="WCY10" s="176"/>
      <c r="WCZ10" s="176"/>
      <c r="WDA10" s="176"/>
      <c r="WDB10" s="176"/>
      <c r="WDC10" s="176"/>
      <c r="WDD10" s="176"/>
      <c r="WDE10" s="176"/>
      <c r="WDF10" s="176"/>
      <c r="WDG10" s="176"/>
      <c r="WDH10" s="176"/>
      <c r="WDI10" s="176"/>
      <c r="WDJ10" s="176"/>
      <c r="WDK10" s="176"/>
      <c r="WDL10" s="176"/>
      <c r="WDM10" s="176"/>
      <c r="WDN10" s="176"/>
      <c r="WDO10" s="176"/>
      <c r="WDP10" s="176"/>
      <c r="WDQ10" s="176"/>
      <c r="WDR10" s="176"/>
      <c r="WDS10" s="176"/>
      <c r="WDT10" s="176"/>
      <c r="WDU10" s="176"/>
      <c r="WDV10" s="176"/>
      <c r="WDW10" s="176"/>
      <c r="WDX10" s="176"/>
      <c r="WDY10" s="176"/>
      <c r="WDZ10" s="176"/>
      <c r="WEA10" s="176"/>
      <c r="WEB10" s="176"/>
      <c r="WEC10" s="176"/>
      <c r="WED10" s="176"/>
      <c r="WEE10" s="176"/>
      <c r="WEF10" s="176"/>
      <c r="WEG10" s="176"/>
      <c r="WEH10" s="176"/>
      <c r="WEI10" s="176"/>
      <c r="WEJ10" s="176"/>
      <c r="WEK10" s="176"/>
      <c r="WEL10" s="176"/>
      <c r="WEM10" s="176"/>
      <c r="WEN10" s="176"/>
      <c r="WEO10" s="176"/>
      <c r="WEP10" s="176"/>
      <c r="WEQ10" s="176"/>
      <c r="WER10" s="176"/>
      <c r="WES10" s="176"/>
      <c r="WET10" s="176"/>
      <c r="WEU10" s="176"/>
      <c r="WEV10" s="176"/>
      <c r="WEW10" s="176"/>
      <c r="WEX10" s="176"/>
      <c r="WEY10" s="176"/>
      <c r="WEZ10" s="176"/>
      <c r="WFA10" s="176"/>
      <c r="WFB10" s="176"/>
      <c r="WFC10" s="176"/>
      <c r="WFD10" s="176"/>
      <c r="WFE10" s="176"/>
      <c r="WFF10" s="176"/>
      <c r="WFG10" s="176"/>
      <c r="WFH10" s="176"/>
      <c r="WFI10" s="176"/>
      <c r="WFJ10" s="176"/>
      <c r="WFK10" s="176"/>
      <c r="WFL10" s="176"/>
      <c r="WFM10" s="176"/>
      <c r="WFN10" s="176"/>
      <c r="WFO10" s="176"/>
      <c r="WFP10" s="176"/>
      <c r="WFQ10" s="176"/>
      <c r="WFR10" s="176"/>
      <c r="WFS10" s="176"/>
      <c r="WFT10" s="176"/>
      <c r="WFU10" s="176"/>
      <c r="WFV10" s="176"/>
      <c r="WFW10" s="176"/>
      <c r="WFX10" s="176"/>
      <c r="WFY10" s="176"/>
      <c r="WFZ10" s="176"/>
      <c r="WGA10" s="176"/>
      <c r="WGB10" s="176"/>
      <c r="WGC10" s="176"/>
      <c r="WGD10" s="176"/>
      <c r="WGE10" s="176"/>
      <c r="WGF10" s="176"/>
      <c r="WGG10" s="176"/>
      <c r="WGH10" s="176"/>
      <c r="WGI10" s="176"/>
      <c r="WGJ10" s="176"/>
      <c r="WGK10" s="176"/>
      <c r="WGL10" s="176"/>
      <c r="WGM10" s="176"/>
      <c r="WGN10" s="176"/>
      <c r="WGO10" s="176"/>
      <c r="WGP10" s="176"/>
      <c r="WGQ10" s="176"/>
      <c r="WGR10" s="176"/>
      <c r="WGS10" s="176"/>
      <c r="WGT10" s="176"/>
      <c r="WGU10" s="176"/>
      <c r="WGV10" s="176"/>
      <c r="WGW10" s="176"/>
      <c r="WGX10" s="176"/>
      <c r="WGY10" s="176"/>
      <c r="WGZ10" s="176"/>
      <c r="WHA10" s="176"/>
      <c r="WHB10" s="176"/>
      <c r="WHC10" s="176"/>
      <c r="WHD10" s="176"/>
      <c r="WHE10" s="176"/>
      <c r="WHF10" s="176"/>
      <c r="WHG10" s="176"/>
      <c r="WHH10" s="176"/>
      <c r="WHI10" s="176"/>
      <c r="WHJ10" s="176"/>
      <c r="WHK10" s="176"/>
      <c r="WHL10" s="176"/>
      <c r="WHM10" s="176"/>
      <c r="WHN10" s="176"/>
      <c r="WHO10" s="176"/>
      <c r="WHP10" s="176"/>
      <c r="WHQ10" s="176"/>
      <c r="WHR10" s="176"/>
      <c r="WHS10" s="176"/>
      <c r="WHT10" s="176"/>
      <c r="WHU10" s="176"/>
      <c r="WHV10" s="176"/>
      <c r="WHW10" s="176"/>
      <c r="WHX10" s="176"/>
      <c r="WHY10" s="176"/>
      <c r="WHZ10" s="176"/>
      <c r="WIA10" s="176"/>
      <c r="WIB10" s="176"/>
      <c r="WIC10" s="176"/>
      <c r="WID10" s="176"/>
      <c r="WIE10" s="176"/>
      <c r="WIF10" s="176"/>
      <c r="WIG10" s="176"/>
      <c r="WIH10" s="176"/>
      <c r="WII10" s="176"/>
      <c r="WIJ10" s="176"/>
      <c r="WIK10" s="176"/>
      <c r="WIL10" s="176"/>
      <c r="WIM10" s="176"/>
      <c r="WIN10" s="176"/>
      <c r="WIO10" s="176"/>
      <c r="WIP10" s="176"/>
      <c r="WIQ10" s="176"/>
      <c r="WIR10" s="176"/>
      <c r="WIS10" s="176"/>
      <c r="WIT10" s="176"/>
      <c r="WIU10" s="176"/>
      <c r="WIV10" s="176"/>
      <c r="WIW10" s="176"/>
      <c r="WIX10" s="176"/>
      <c r="WIY10" s="176"/>
      <c r="WIZ10" s="176"/>
      <c r="WJA10" s="176"/>
      <c r="WJB10" s="176"/>
      <c r="WJC10" s="176"/>
      <c r="WJD10" s="176"/>
      <c r="WJE10" s="176"/>
      <c r="WJF10" s="176"/>
      <c r="WJG10" s="176"/>
      <c r="WJH10" s="176"/>
      <c r="WJI10" s="176"/>
      <c r="WJJ10" s="176"/>
      <c r="WJK10" s="176"/>
      <c r="WJL10" s="176"/>
      <c r="WJM10" s="176"/>
      <c r="WJN10" s="176"/>
      <c r="WJO10" s="176"/>
      <c r="WJP10" s="176"/>
      <c r="WJQ10" s="176"/>
      <c r="WJR10" s="176"/>
      <c r="WJS10" s="176"/>
      <c r="WJT10" s="176"/>
      <c r="WJU10" s="176"/>
      <c r="WJV10" s="176"/>
      <c r="WJW10" s="176"/>
      <c r="WJX10" s="176"/>
      <c r="WJY10" s="176"/>
      <c r="WJZ10" s="176"/>
      <c r="WKA10" s="176"/>
      <c r="WKB10" s="176"/>
      <c r="WKC10" s="176"/>
      <c r="WKD10" s="176"/>
      <c r="WKE10" s="176"/>
      <c r="WKF10" s="176"/>
      <c r="WKG10" s="176"/>
      <c r="WKH10" s="176"/>
      <c r="WKI10" s="176"/>
      <c r="WKJ10" s="176"/>
      <c r="WKK10" s="176"/>
      <c r="WKL10" s="176"/>
      <c r="WKM10" s="176"/>
      <c r="WKN10" s="176"/>
      <c r="WKO10" s="176"/>
      <c r="WKP10" s="176"/>
      <c r="WKQ10" s="176"/>
      <c r="WKR10" s="176"/>
      <c r="WKS10" s="176"/>
      <c r="WKT10" s="176"/>
      <c r="WKU10" s="176"/>
      <c r="WKV10" s="176"/>
      <c r="WKW10" s="176"/>
      <c r="WKX10" s="176"/>
      <c r="WKY10" s="176"/>
      <c r="WKZ10" s="176"/>
      <c r="WLA10" s="176"/>
      <c r="WLB10" s="176"/>
      <c r="WLC10" s="176"/>
      <c r="WLD10" s="176"/>
      <c r="WLE10" s="176"/>
      <c r="WLF10" s="176"/>
      <c r="WLG10" s="176"/>
      <c r="WLH10" s="176"/>
      <c r="WLI10" s="176"/>
      <c r="WLJ10" s="176"/>
      <c r="WLK10" s="176"/>
      <c r="WLL10" s="176"/>
      <c r="WLM10" s="176"/>
      <c r="WLN10" s="176"/>
      <c r="WLO10" s="176"/>
      <c r="WLP10" s="176"/>
      <c r="WLQ10" s="176"/>
      <c r="WLR10" s="176"/>
      <c r="WLS10" s="176"/>
      <c r="WLT10" s="176"/>
      <c r="WLU10" s="176"/>
      <c r="WLV10" s="176"/>
      <c r="WLW10" s="176"/>
      <c r="WLX10" s="176"/>
      <c r="WLY10" s="176"/>
      <c r="WLZ10" s="176"/>
      <c r="WMA10" s="176"/>
      <c r="WMB10" s="176"/>
      <c r="WMC10" s="176"/>
      <c r="WMD10" s="176"/>
      <c r="WME10" s="176"/>
      <c r="WMF10" s="176"/>
      <c r="WMG10" s="176"/>
      <c r="WMH10" s="176"/>
      <c r="WMI10" s="176"/>
      <c r="WMJ10" s="176"/>
      <c r="WMK10" s="176"/>
      <c r="WML10" s="176"/>
      <c r="WMM10" s="176"/>
      <c r="WMN10" s="176"/>
      <c r="WMO10" s="176"/>
      <c r="WMP10" s="176"/>
      <c r="WMQ10" s="176"/>
      <c r="WMR10" s="176"/>
      <c r="WMS10" s="176"/>
      <c r="WMT10" s="176"/>
      <c r="WMU10" s="176"/>
      <c r="WMV10" s="176"/>
      <c r="WMW10" s="176"/>
      <c r="WMX10" s="176"/>
      <c r="WMY10" s="176"/>
      <c r="WMZ10" s="176"/>
      <c r="WNA10" s="176"/>
      <c r="WNB10" s="176"/>
      <c r="WNC10" s="176"/>
      <c r="WND10" s="176"/>
      <c r="WNE10" s="176"/>
      <c r="WNF10" s="176"/>
      <c r="WNG10" s="176"/>
      <c r="WNH10" s="176"/>
      <c r="WNI10" s="176"/>
      <c r="WNJ10" s="176"/>
      <c r="WNK10" s="176"/>
      <c r="WNL10" s="176"/>
      <c r="WNM10" s="176"/>
      <c r="WNN10" s="176"/>
      <c r="WNO10" s="176"/>
      <c r="WNP10" s="176"/>
      <c r="WNQ10" s="176"/>
      <c r="WNR10" s="176"/>
      <c r="WNS10" s="176"/>
      <c r="WNT10" s="176"/>
      <c r="WNU10" s="176"/>
      <c r="WNV10" s="176"/>
      <c r="WNW10" s="176"/>
      <c r="WNX10" s="176"/>
      <c r="WNY10" s="176"/>
      <c r="WNZ10" s="176"/>
      <c r="WOA10" s="176"/>
      <c r="WOB10" s="176"/>
      <c r="WOC10" s="176"/>
      <c r="WOD10" s="176"/>
      <c r="WOE10" s="176"/>
      <c r="WOF10" s="176"/>
      <c r="WOG10" s="176"/>
      <c r="WOH10" s="176"/>
      <c r="WOI10" s="176"/>
      <c r="WOJ10" s="176"/>
      <c r="WOK10" s="176"/>
      <c r="WOL10" s="176"/>
      <c r="WOM10" s="176"/>
      <c r="WON10" s="176"/>
      <c r="WOO10" s="176"/>
      <c r="WOP10" s="176"/>
      <c r="WOQ10" s="176"/>
      <c r="WOR10" s="176"/>
      <c r="WOS10" s="176"/>
      <c r="WOT10" s="176"/>
      <c r="WOU10" s="176"/>
      <c r="WOV10" s="176"/>
      <c r="WOW10" s="176"/>
      <c r="WOX10" s="176"/>
      <c r="WOY10" s="176"/>
      <c r="WOZ10" s="176"/>
      <c r="WPA10" s="176"/>
      <c r="WPB10" s="176"/>
      <c r="WPC10" s="176"/>
      <c r="WPD10" s="176"/>
      <c r="WPE10" s="176"/>
      <c r="WPF10" s="176"/>
      <c r="WPG10" s="176"/>
      <c r="WPH10" s="176"/>
      <c r="WPI10" s="176"/>
      <c r="WPJ10" s="176"/>
      <c r="WPK10" s="176"/>
      <c r="WPL10" s="176"/>
      <c r="WPM10" s="176"/>
      <c r="WPN10" s="176"/>
      <c r="WPO10" s="176"/>
      <c r="WPP10" s="176"/>
      <c r="WPQ10" s="176"/>
      <c r="WPR10" s="176"/>
      <c r="WPS10" s="176"/>
      <c r="WPT10" s="176"/>
      <c r="WPU10" s="176"/>
      <c r="WPV10" s="176"/>
      <c r="WPW10" s="176"/>
      <c r="WPX10" s="176"/>
      <c r="WPY10" s="176"/>
      <c r="WPZ10" s="176"/>
      <c r="WQA10" s="176"/>
      <c r="WQB10" s="176"/>
      <c r="WQC10" s="176"/>
      <c r="WQD10" s="176"/>
      <c r="WQE10" s="176"/>
      <c r="WQF10" s="176"/>
      <c r="WQG10" s="176"/>
      <c r="WQH10" s="176"/>
      <c r="WQI10" s="176"/>
      <c r="WQJ10" s="176"/>
      <c r="WQK10" s="176"/>
      <c r="WQL10" s="176"/>
      <c r="WQM10" s="176"/>
      <c r="WQN10" s="176"/>
      <c r="WQO10" s="176"/>
      <c r="WQP10" s="176"/>
      <c r="WQQ10" s="176"/>
      <c r="WQR10" s="176"/>
      <c r="WQS10" s="176"/>
      <c r="WQT10" s="176"/>
      <c r="WQU10" s="176"/>
      <c r="WQV10" s="176"/>
      <c r="WQW10" s="176"/>
      <c r="WQX10" s="176"/>
      <c r="WQY10" s="176"/>
      <c r="WQZ10" s="176"/>
      <c r="WRA10" s="176"/>
      <c r="WRB10" s="176"/>
      <c r="WRC10" s="176"/>
      <c r="WRD10" s="176"/>
      <c r="WRE10" s="176"/>
      <c r="WRF10" s="176"/>
      <c r="WRG10" s="176"/>
      <c r="WRH10" s="176"/>
      <c r="WRI10" s="176"/>
      <c r="WRJ10" s="176"/>
      <c r="WRK10" s="176"/>
      <c r="WRL10" s="176"/>
      <c r="WRM10" s="176"/>
      <c r="WRN10" s="176"/>
      <c r="WRO10" s="176"/>
      <c r="WRP10" s="176"/>
      <c r="WRQ10" s="176"/>
      <c r="WRR10" s="176"/>
      <c r="WRS10" s="176"/>
      <c r="WRT10" s="176"/>
      <c r="WRU10" s="176"/>
      <c r="WRV10" s="176"/>
      <c r="WRW10" s="176"/>
      <c r="WRX10" s="176"/>
      <c r="WRY10" s="176"/>
      <c r="WRZ10" s="176"/>
      <c r="WSA10" s="176"/>
      <c r="WSB10" s="176"/>
      <c r="WSC10" s="176"/>
      <c r="WSD10" s="176"/>
      <c r="WSE10" s="176"/>
      <c r="WSF10" s="176"/>
      <c r="WSG10" s="176"/>
      <c r="WSH10" s="176"/>
      <c r="WSI10" s="176"/>
      <c r="WSJ10" s="176"/>
      <c r="WSK10" s="176"/>
      <c r="WSL10" s="176"/>
      <c r="WSM10" s="176"/>
      <c r="WSN10" s="176"/>
      <c r="WSO10" s="176"/>
      <c r="WSP10" s="176"/>
      <c r="WSQ10" s="176"/>
      <c r="WSR10" s="176"/>
      <c r="WSS10" s="176"/>
      <c r="WST10" s="176"/>
      <c r="WSU10" s="176"/>
      <c r="WSV10" s="176"/>
      <c r="WSW10" s="176"/>
      <c r="WSX10" s="176"/>
      <c r="WSY10" s="176"/>
      <c r="WSZ10" s="176"/>
      <c r="WTA10" s="176"/>
      <c r="WTB10" s="176"/>
      <c r="WTC10" s="176"/>
      <c r="WTD10" s="176"/>
      <c r="WTE10" s="176"/>
      <c r="WTF10" s="176"/>
      <c r="WTG10" s="176"/>
      <c r="WTH10" s="176"/>
      <c r="WTI10" s="176"/>
      <c r="WTJ10" s="176"/>
      <c r="WTK10" s="176"/>
      <c r="WTL10" s="176"/>
      <c r="WTM10" s="176"/>
      <c r="WTN10" s="176"/>
      <c r="WTO10" s="176"/>
      <c r="WTP10" s="176"/>
      <c r="WTQ10" s="176"/>
      <c r="WTR10" s="176"/>
      <c r="WTS10" s="176"/>
      <c r="WTT10" s="176"/>
      <c r="WTU10" s="176"/>
      <c r="WTV10" s="176"/>
      <c r="WTW10" s="176"/>
      <c r="WTX10" s="176"/>
      <c r="WTY10" s="176"/>
      <c r="WTZ10" s="176"/>
      <c r="WUA10" s="176"/>
      <c r="WUB10" s="176"/>
      <c r="WUC10" s="176"/>
      <c r="WUD10" s="176"/>
      <c r="WUE10" s="176"/>
      <c r="WUF10" s="176"/>
      <c r="WUG10" s="176"/>
      <c r="WUH10" s="176"/>
      <c r="WUI10" s="176"/>
      <c r="WUJ10" s="176"/>
      <c r="WUK10" s="176"/>
      <c r="WUL10" s="176"/>
      <c r="WUM10" s="176"/>
      <c r="WUN10" s="176"/>
      <c r="WUO10" s="176"/>
      <c r="WUP10" s="176"/>
      <c r="WUQ10" s="176"/>
      <c r="WUR10" s="176"/>
      <c r="WUS10" s="176"/>
      <c r="WUT10" s="176"/>
      <c r="WUU10" s="176"/>
      <c r="WUV10" s="176"/>
      <c r="WUW10" s="176"/>
      <c r="WUX10" s="176"/>
      <c r="WUY10" s="176"/>
      <c r="WUZ10" s="176"/>
      <c r="WVA10" s="176"/>
      <c r="WVB10" s="176"/>
      <c r="WVC10" s="176"/>
      <c r="WVD10" s="176"/>
      <c r="WVE10" s="176"/>
      <c r="WVF10" s="176"/>
      <c r="WVG10" s="176"/>
      <c r="WVH10" s="176"/>
      <c r="WVI10" s="176"/>
      <c r="WVJ10" s="176"/>
      <c r="WVK10" s="176"/>
      <c r="WVL10" s="176"/>
      <c r="WVM10" s="176"/>
      <c r="WVN10" s="176"/>
      <c r="WVO10" s="176"/>
      <c r="WVP10" s="176"/>
      <c r="WVQ10" s="176"/>
      <c r="WVR10" s="176"/>
      <c r="WVS10" s="176"/>
      <c r="WVT10" s="176"/>
      <c r="WVU10" s="176"/>
      <c r="WVV10" s="176"/>
      <c r="WVW10" s="176"/>
      <c r="WVX10" s="176"/>
      <c r="WVY10" s="176"/>
      <c r="WVZ10" s="176"/>
      <c r="WWA10" s="176"/>
      <c r="WWB10" s="176"/>
      <c r="WWC10" s="176"/>
      <c r="WWD10" s="176"/>
      <c r="WWE10" s="176"/>
      <c r="WWF10" s="176"/>
      <c r="WWG10" s="176"/>
      <c r="WWH10" s="176"/>
      <c r="WWI10" s="176"/>
      <c r="WWJ10" s="176"/>
      <c r="WWK10" s="176"/>
      <c r="WWL10" s="176"/>
      <c r="WWM10" s="176"/>
      <c r="WWN10" s="176"/>
      <c r="WWO10" s="176"/>
      <c r="WWP10" s="176"/>
      <c r="WWQ10" s="176"/>
      <c r="WWR10" s="176"/>
      <c r="WWS10" s="176"/>
      <c r="WWT10" s="176"/>
      <c r="WWU10" s="176"/>
      <c r="WWV10" s="176"/>
      <c r="WWW10" s="176"/>
      <c r="WWX10" s="176"/>
      <c r="WWY10" s="176"/>
      <c r="WWZ10" s="176"/>
      <c r="WXA10" s="176"/>
      <c r="WXB10" s="176"/>
      <c r="WXC10" s="176"/>
      <c r="WXD10" s="176"/>
      <c r="WXE10" s="176"/>
      <c r="WXF10" s="176"/>
      <c r="WXG10" s="176"/>
      <c r="WXH10" s="176"/>
      <c r="WXI10" s="176"/>
      <c r="WXJ10" s="176"/>
      <c r="WXK10" s="176"/>
      <c r="WXL10" s="176"/>
      <c r="WXM10" s="176"/>
      <c r="WXN10" s="176"/>
      <c r="WXO10" s="176"/>
      <c r="WXP10" s="176"/>
      <c r="WXQ10" s="176"/>
      <c r="WXR10" s="176"/>
      <c r="WXS10" s="176"/>
      <c r="WXT10" s="176"/>
      <c r="WXU10" s="176"/>
      <c r="WXV10" s="176"/>
      <c r="WXW10" s="176"/>
      <c r="WXX10" s="176"/>
      <c r="WXY10" s="176"/>
      <c r="WXZ10" s="176"/>
      <c r="WYA10" s="176"/>
      <c r="WYB10" s="176"/>
      <c r="WYC10" s="176"/>
      <c r="WYD10" s="176"/>
      <c r="WYE10" s="176"/>
      <c r="WYF10" s="176"/>
      <c r="WYG10" s="176"/>
      <c r="WYH10" s="176"/>
      <c r="WYI10" s="176"/>
      <c r="WYJ10" s="176"/>
      <c r="WYK10" s="176"/>
      <c r="WYL10" s="176"/>
      <c r="WYM10" s="176"/>
      <c r="WYN10" s="176"/>
      <c r="WYO10" s="176"/>
      <c r="WYP10" s="176"/>
      <c r="WYQ10" s="176"/>
      <c r="WYR10" s="176"/>
      <c r="WYS10" s="176"/>
      <c r="WYT10" s="176"/>
      <c r="WYU10" s="176"/>
      <c r="WYV10" s="176"/>
      <c r="WYW10" s="176"/>
      <c r="WYX10" s="176"/>
      <c r="WYY10" s="176"/>
      <c r="WYZ10" s="176"/>
      <c r="WZA10" s="176"/>
      <c r="WZB10" s="176"/>
      <c r="WZC10" s="176"/>
      <c r="WZD10" s="176"/>
      <c r="WZE10" s="176"/>
      <c r="WZF10" s="176"/>
      <c r="WZG10" s="176"/>
      <c r="WZH10" s="176"/>
      <c r="WZI10" s="176"/>
      <c r="WZJ10" s="176"/>
      <c r="WZK10" s="176"/>
      <c r="WZL10" s="176"/>
      <c r="WZM10" s="176"/>
      <c r="WZN10" s="176"/>
      <c r="WZO10" s="176"/>
      <c r="WZP10" s="176"/>
      <c r="WZQ10" s="176"/>
      <c r="WZR10" s="176"/>
      <c r="WZS10" s="176"/>
      <c r="WZT10" s="176"/>
      <c r="WZU10" s="176"/>
      <c r="WZV10" s="176"/>
      <c r="WZW10" s="176"/>
      <c r="WZX10" s="176"/>
      <c r="WZY10" s="176"/>
      <c r="WZZ10" s="176"/>
      <c r="XAA10" s="176"/>
      <c r="XAB10" s="176"/>
      <c r="XAC10" s="176"/>
      <c r="XAD10" s="176"/>
      <c r="XAE10" s="176"/>
      <c r="XAF10" s="176"/>
      <c r="XAG10" s="176"/>
      <c r="XAH10" s="176"/>
      <c r="XAI10" s="176"/>
      <c r="XAJ10" s="176"/>
      <c r="XAK10" s="176"/>
      <c r="XAL10" s="176"/>
      <c r="XAM10" s="176"/>
      <c r="XAN10" s="176"/>
      <c r="XAO10" s="176"/>
      <c r="XAP10" s="176"/>
      <c r="XAQ10" s="176"/>
      <c r="XAR10" s="176"/>
      <c r="XAS10" s="176"/>
      <c r="XAT10" s="176"/>
      <c r="XAU10" s="176"/>
      <c r="XAV10" s="176"/>
      <c r="XAW10" s="176"/>
      <c r="XAX10" s="176"/>
      <c r="XAY10" s="176"/>
      <c r="XAZ10" s="176"/>
      <c r="XBA10" s="176"/>
      <c r="XBB10" s="176"/>
      <c r="XBC10" s="176"/>
      <c r="XBD10" s="176"/>
      <c r="XBE10" s="176"/>
      <c r="XBF10" s="176"/>
      <c r="XBG10" s="176"/>
      <c r="XBH10" s="176"/>
      <c r="XBI10" s="176"/>
      <c r="XBJ10" s="176"/>
      <c r="XBK10" s="176"/>
      <c r="XBL10" s="176"/>
      <c r="XBM10" s="176"/>
      <c r="XBN10" s="176"/>
      <c r="XBO10" s="176"/>
      <c r="XBP10" s="176"/>
      <c r="XBQ10" s="176"/>
      <c r="XBR10" s="176"/>
      <c r="XBS10" s="176"/>
      <c r="XBT10" s="176"/>
      <c r="XBU10" s="176"/>
      <c r="XBV10" s="176"/>
      <c r="XBW10" s="176"/>
      <c r="XBX10" s="176"/>
      <c r="XBY10" s="176"/>
      <c r="XBZ10" s="176"/>
      <c r="XCA10" s="176"/>
      <c r="XCB10" s="176"/>
      <c r="XCC10" s="176"/>
      <c r="XCD10" s="176"/>
      <c r="XCE10" s="176"/>
      <c r="XCF10" s="176"/>
      <c r="XCG10" s="176"/>
      <c r="XCH10" s="176"/>
      <c r="XCI10" s="176"/>
      <c r="XCJ10" s="176"/>
      <c r="XCK10" s="176"/>
      <c r="XCL10" s="176"/>
      <c r="XCM10" s="176"/>
      <c r="XCN10" s="176"/>
      <c r="XCO10" s="176"/>
      <c r="XCP10" s="176"/>
      <c r="XCQ10" s="176"/>
      <c r="XCR10" s="176"/>
      <c r="XCS10" s="176"/>
      <c r="XCT10" s="176"/>
      <c r="XCU10" s="176"/>
      <c r="XCV10" s="176"/>
      <c r="XCW10" s="176"/>
      <c r="XCX10" s="176"/>
      <c r="XCY10" s="176"/>
      <c r="XCZ10" s="176"/>
      <c r="XDA10" s="176"/>
      <c r="XDB10" s="176"/>
      <c r="XDC10" s="176"/>
      <c r="XDD10" s="176"/>
      <c r="XDE10" s="176"/>
      <c r="XDF10" s="176"/>
      <c r="XDG10" s="176"/>
      <c r="XDH10" s="176"/>
      <c r="XDI10" s="176"/>
      <c r="XDJ10" s="176"/>
      <c r="XDK10" s="176"/>
      <c r="XDL10" s="176"/>
      <c r="XDM10" s="176"/>
      <c r="XDN10" s="176"/>
      <c r="XDO10" s="176"/>
      <c r="XDP10" s="176"/>
      <c r="XDQ10" s="176"/>
      <c r="XDR10" s="176"/>
      <c r="XDS10" s="176"/>
      <c r="XDT10" s="176"/>
      <c r="XDU10" s="176"/>
      <c r="XDV10" s="176"/>
      <c r="XDW10" s="176"/>
      <c r="XDX10" s="176"/>
      <c r="XDY10" s="176"/>
      <c r="XDZ10" s="176"/>
      <c r="XEA10" s="176"/>
      <c r="XEB10" s="176"/>
      <c r="XEC10" s="176"/>
      <c r="XED10" s="176"/>
      <c r="XEE10" s="176"/>
      <c r="XEF10" s="176"/>
      <c r="XEG10" s="176"/>
      <c r="XEH10" s="176"/>
      <c r="XEI10" s="176"/>
      <c r="XEJ10" s="176"/>
      <c r="XEK10" s="176"/>
      <c r="XEL10" s="176"/>
      <c r="XEM10" s="176"/>
      <c r="XEN10" s="176"/>
      <c r="XEO10" s="176"/>
      <c r="XEP10" s="176"/>
      <c r="XEQ10" s="176"/>
      <c r="XER10" s="176"/>
      <c r="XES10" s="176"/>
      <c r="XET10" s="176"/>
      <c r="XEU10" s="176"/>
      <c r="XEV10" s="176"/>
      <c r="XEW10" s="176"/>
      <c r="XEX10" s="176"/>
      <c r="XEY10" s="176"/>
      <c r="XEZ10" s="176"/>
      <c r="XFA10" s="176"/>
      <c r="XFB10" s="176"/>
      <c r="XFC10" s="176"/>
    </row>
    <row r="11" spans="1:16383" x14ac:dyDescent="0.2">
      <c r="A11" s="150" t="s">
        <v>457</v>
      </c>
      <c r="B11" s="118" t="s">
        <v>126</v>
      </c>
      <c r="C11" s="118" t="s">
        <v>438</v>
      </c>
      <c r="D11" s="118" t="s">
        <v>439</v>
      </c>
      <c r="E11" s="58">
        <v>100028669302473</v>
      </c>
      <c r="F11" s="118" t="s">
        <v>440</v>
      </c>
      <c r="G11" s="119">
        <v>43360</v>
      </c>
      <c r="H11" s="119"/>
      <c r="I11" s="120">
        <f>VLOOKUP(A11,'Consolidated Data'!$A$1:$AL$100,38,FALSE)</f>
        <v>12</v>
      </c>
      <c r="J11" s="120">
        <f>(VLOOKUP(A11,'Consolidated Data'!$A$1:$AM$100,39,FALSE))/8</f>
        <v>3.34375</v>
      </c>
      <c r="K11" s="120">
        <f t="shared" si="0"/>
        <v>15.34375</v>
      </c>
      <c r="L11" s="118"/>
      <c r="M11" s="112" t="s">
        <v>458</v>
      </c>
      <c r="N11" s="118"/>
      <c r="O11" s="120"/>
      <c r="AM11" s="112"/>
    </row>
    <row r="12" spans="1:16383" x14ac:dyDescent="0.2">
      <c r="A12" s="150" t="s">
        <v>459</v>
      </c>
      <c r="B12" s="118" t="s">
        <v>126</v>
      </c>
      <c r="C12" s="118" t="s">
        <v>438</v>
      </c>
      <c r="D12" s="118" t="s">
        <v>439</v>
      </c>
      <c r="E12" s="58">
        <v>100034208288748</v>
      </c>
      <c r="F12" s="118" t="s">
        <v>440</v>
      </c>
      <c r="G12" s="119">
        <v>43515</v>
      </c>
      <c r="H12" s="119"/>
      <c r="I12" s="120">
        <f>VLOOKUP(A12,'Consolidated Data'!$A$1:$AL$100,38,FALSE)</f>
        <v>4</v>
      </c>
      <c r="J12" s="120">
        <f>(VLOOKUP(A12,'Consolidated Data'!$A$1:$AM$100,39,FALSE))/8</f>
        <v>0.9375</v>
      </c>
      <c r="K12" s="120">
        <f t="shared" si="0"/>
        <v>4.9375</v>
      </c>
      <c r="L12" s="118"/>
      <c r="M12" s="113" t="s">
        <v>460</v>
      </c>
      <c r="N12" s="118"/>
      <c r="O12" s="120"/>
    </row>
    <row r="13" spans="1:16383" x14ac:dyDescent="0.2">
      <c r="A13" s="150" t="s">
        <v>461</v>
      </c>
      <c r="B13" s="118" t="s">
        <v>126</v>
      </c>
      <c r="C13" s="118" t="s">
        <v>438</v>
      </c>
      <c r="D13" s="118" t="s">
        <v>439</v>
      </c>
      <c r="E13" s="58">
        <v>100034925675823</v>
      </c>
      <c r="F13" s="118" t="s">
        <v>440</v>
      </c>
      <c r="G13" s="119">
        <v>43535</v>
      </c>
      <c r="H13" s="119"/>
      <c r="I13" s="120">
        <f>VLOOKUP(A13,'Consolidated Data'!$A$1:$AL$100,38,FALSE)</f>
        <v>10</v>
      </c>
      <c r="J13" s="120">
        <f>(VLOOKUP(A13,'Consolidated Data'!$A$1:$AM$100,39,FALSE))/8</f>
        <v>0.4375</v>
      </c>
      <c r="K13" s="120">
        <f t="shared" si="0"/>
        <v>10.4375</v>
      </c>
      <c r="L13" s="118"/>
      <c r="M13" s="112" t="s">
        <v>462</v>
      </c>
      <c r="N13" s="118"/>
      <c r="O13" s="120"/>
    </row>
    <row r="14" spans="1:16383" x14ac:dyDescent="0.2">
      <c r="A14" s="150" t="s">
        <v>463</v>
      </c>
      <c r="B14" s="118" t="s">
        <v>126</v>
      </c>
      <c r="C14" s="118" t="s">
        <v>438</v>
      </c>
      <c r="D14" s="118" t="s">
        <v>439</v>
      </c>
      <c r="E14" s="58">
        <v>100033980093671</v>
      </c>
      <c r="F14" s="118" t="s">
        <v>440</v>
      </c>
      <c r="G14" s="119">
        <v>43521</v>
      </c>
      <c r="H14" s="119"/>
      <c r="I14" s="120">
        <f>VLOOKUP(A14,'Consolidated Data'!$A$1:$AL$100,38,FALSE)</f>
        <v>27</v>
      </c>
      <c r="J14" s="120">
        <f>(VLOOKUP(A14,'Consolidated Data'!$A$1:$AM$100,39,FALSE))/8</f>
        <v>4.5625</v>
      </c>
      <c r="K14" s="120">
        <f t="shared" si="0"/>
        <v>31.5625</v>
      </c>
      <c r="L14" s="118"/>
      <c r="M14" s="113" t="s">
        <v>464</v>
      </c>
      <c r="N14" s="118" t="s">
        <v>465</v>
      </c>
      <c r="O14" s="120"/>
    </row>
    <row r="15" spans="1:16383" s="185" customFormat="1" x14ac:dyDescent="0.2">
      <c r="A15" s="150" t="s">
        <v>466</v>
      </c>
      <c r="B15" s="118" t="s">
        <v>126</v>
      </c>
      <c r="C15" s="118" t="s">
        <v>438</v>
      </c>
      <c r="D15" s="118" t="s">
        <v>439</v>
      </c>
      <c r="E15" s="58">
        <v>100034223437669</v>
      </c>
      <c r="F15" s="118" t="s">
        <v>440</v>
      </c>
      <c r="G15" s="119">
        <v>43515</v>
      </c>
      <c r="H15" s="119"/>
      <c r="I15" s="120">
        <f>VLOOKUP(A15,'Consolidated Data'!$A$1:$AL$100,38,FALSE)</f>
        <v>14</v>
      </c>
      <c r="J15" s="120">
        <f>(VLOOKUP(A15,'Consolidated Data'!$A$1:$AM$100,39,FALSE))/8</f>
        <v>0.5625</v>
      </c>
      <c r="K15" s="120">
        <f t="shared" si="0"/>
        <v>14.5625</v>
      </c>
      <c r="L15" s="118"/>
      <c r="M15" s="114" t="s">
        <v>467</v>
      </c>
      <c r="N15" s="118"/>
      <c r="O15" s="120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51"/>
      <c r="CS15" s="151"/>
      <c r="CT15" s="151"/>
      <c r="CU15" s="151"/>
      <c r="CV15" s="151"/>
      <c r="CW15" s="151"/>
      <c r="CX15" s="151"/>
      <c r="CY15" s="151"/>
      <c r="CZ15" s="151"/>
      <c r="DA15" s="151"/>
      <c r="DB15" s="151"/>
      <c r="DC15" s="151"/>
      <c r="DD15" s="151"/>
      <c r="DE15" s="151"/>
      <c r="DF15" s="151"/>
      <c r="DG15" s="151"/>
      <c r="DH15" s="151"/>
      <c r="DI15" s="151"/>
      <c r="DJ15" s="151"/>
      <c r="DK15" s="151"/>
      <c r="DL15" s="151"/>
      <c r="DM15" s="151"/>
      <c r="DN15" s="151"/>
      <c r="DO15" s="151"/>
      <c r="DP15" s="151"/>
      <c r="DQ15" s="151"/>
      <c r="DR15" s="151"/>
      <c r="DS15" s="151"/>
      <c r="DT15" s="151"/>
      <c r="DU15" s="151"/>
      <c r="DV15" s="151"/>
      <c r="DW15" s="151"/>
      <c r="DX15" s="151"/>
      <c r="DY15" s="151"/>
      <c r="DZ15" s="151"/>
      <c r="EA15" s="151"/>
      <c r="EB15" s="151"/>
      <c r="EC15" s="151"/>
      <c r="ED15" s="151"/>
      <c r="EE15" s="151"/>
      <c r="EF15" s="151"/>
      <c r="EG15" s="151"/>
      <c r="EH15" s="151"/>
      <c r="EI15" s="151"/>
      <c r="EJ15" s="151"/>
      <c r="EK15" s="151"/>
      <c r="EL15" s="151"/>
      <c r="EM15" s="151"/>
      <c r="EN15" s="151"/>
      <c r="EO15" s="151"/>
      <c r="EP15" s="151"/>
      <c r="EQ15" s="151"/>
      <c r="ER15" s="151"/>
      <c r="ES15" s="151"/>
      <c r="ET15" s="151"/>
      <c r="EU15" s="151"/>
      <c r="EV15" s="151"/>
      <c r="EW15" s="151"/>
      <c r="EX15" s="151"/>
      <c r="EY15" s="151"/>
      <c r="EZ15" s="151"/>
      <c r="FA15" s="151"/>
      <c r="FB15" s="151"/>
      <c r="FC15" s="151"/>
      <c r="FD15" s="151"/>
      <c r="FE15" s="151"/>
      <c r="FF15" s="151"/>
      <c r="FG15" s="151"/>
      <c r="FH15" s="151"/>
      <c r="FI15" s="151"/>
      <c r="FJ15" s="151"/>
      <c r="FK15" s="151"/>
      <c r="FL15" s="151"/>
      <c r="FM15" s="151"/>
      <c r="FN15" s="151"/>
      <c r="FO15" s="151"/>
      <c r="FP15" s="151"/>
      <c r="FQ15" s="151"/>
      <c r="FR15" s="151"/>
      <c r="FS15" s="151"/>
      <c r="FT15" s="151"/>
      <c r="FU15" s="151"/>
      <c r="FV15" s="151"/>
      <c r="FW15" s="151"/>
      <c r="FX15" s="151"/>
      <c r="FY15" s="151"/>
      <c r="FZ15" s="151"/>
      <c r="GA15" s="151"/>
      <c r="GB15" s="151"/>
      <c r="GC15" s="151"/>
      <c r="GD15" s="151"/>
      <c r="GE15" s="151"/>
      <c r="GF15" s="151"/>
      <c r="GG15" s="151"/>
      <c r="GH15" s="151"/>
      <c r="GI15" s="151"/>
      <c r="GJ15" s="151"/>
      <c r="GK15" s="151"/>
      <c r="GL15" s="151"/>
      <c r="GM15" s="151"/>
      <c r="GN15" s="151"/>
      <c r="GO15" s="151"/>
      <c r="GP15" s="151"/>
      <c r="GQ15" s="151"/>
      <c r="GR15" s="151"/>
      <c r="GS15" s="151"/>
      <c r="GT15" s="151"/>
      <c r="GU15" s="151"/>
      <c r="GV15" s="151"/>
      <c r="GW15" s="151"/>
      <c r="GX15" s="151"/>
      <c r="GY15" s="151"/>
      <c r="GZ15" s="151"/>
      <c r="HA15" s="151"/>
      <c r="HB15" s="151"/>
      <c r="HC15" s="151"/>
      <c r="HD15" s="151"/>
      <c r="HE15" s="151"/>
      <c r="HF15" s="151"/>
      <c r="HG15" s="151"/>
      <c r="HH15" s="151"/>
      <c r="HI15" s="151"/>
      <c r="HJ15" s="151"/>
      <c r="HK15" s="151"/>
      <c r="HL15" s="151"/>
      <c r="HM15" s="151"/>
      <c r="HN15" s="151"/>
      <c r="HO15" s="151"/>
      <c r="HP15" s="151"/>
      <c r="HQ15" s="151"/>
      <c r="HR15" s="151"/>
      <c r="HS15" s="151"/>
      <c r="HT15" s="151"/>
      <c r="HU15" s="151"/>
      <c r="HV15" s="151"/>
      <c r="HW15" s="151"/>
      <c r="HX15" s="151"/>
      <c r="HY15" s="151"/>
      <c r="HZ15" s="151"/>
      <c r="IA15" s="151"/>
      <c r="IB15" s="151"/>
      <c r="IC15" s="151"/>
      <c r="ID15" s="151"/>
      <c r="IE15" s="151"/>
      <c r="IF15" s="151"/>
      <c r="IG15" s="151"/>
      <c r="IH15" s="151"/>
      <c r="II15" s="151"/>
      <c r="IJ15" s="151"/>
      <c r="IK15" s="151"/>
      <c r="IL15" s="151"/>
      <c r="IM15" s="151"/>
      <c r="IN15" s="151"/>
      <c r="IO15" s="151"/>
      <c r="IP15" s="151"/>
      <c r="IQ15" s="151"/>
      <c r="IR15" s="151"/>
      <c r="IS15" s="151"/>
      <c r="IT15" s="151"/>
      <c r="IU15" s="151"/>
      <c r="IV15" s="151"/>
      <c r="IW15" s="151"/>
      <c r="IX15" s="151"/>
      <c r="IY15" s="151"/>
      <c r="IZ15" s="151"/>
      <c r="JA15" s="151"/>
      <c r="JB15" s="151"/>
      <c r="JC15" s="151"/>
      <c r="JD15" s="151"/>
      <c r="JE15" s="151"/>
      <c r="JF15" s="151"/>
      <c r="JG15" s="151"/>
      <c r="JH15" s="151"/>
      <c r="JI15" s="151"/>
      <c r="JJ15" s="151"/>
      <c r="JK15" s="151"/>
      <c r="JL15" s="151"/>
      <c r="JM15" s="151"/>
      <c r="JN15" s="151"/>
      <c r="JO15" s="151"/>
      <c r="JP15" s="151"/>
      <c r="JQ15" s="151"/>
      <c r="JR15" s="151"/>
      <c r="JS15" s="151"/>
      <c r="JT15" s="151"/>
      <c r="JU15" s="151"/>
      <c r="JV15" s="151"/>
      <c r="JW15" s="151"/>
      <c r="JX15" s="151"/>
      <c r="JY15" s="151"/>
      <c r="JZ15" s="151"/>
      <c r="KA15" s="151"/>
      <c r="KB15" s="151"/>
      <c r="KC15" s="151"/>
      <c r="KD15" s="151"/>
      <c r="KE15" s="151"/>
      <c r="KF15" s="151"/>
      <c r="KG15" s="151"/>
      <c r="KH15" s="151"/>
      <c r="KI15" s="151"/>
      <c r="KJ15" s="151"/>
      <c r="KK15" s="151"/>
      <c r="KL15" s="151"/>
      <c r="KM15" s="151"/>
      <c r="KN15" s="151"/>
      <c r="KO15" s="151"/>
      <c r="KP15" s="151"/>
      <c r="KQ15" s="151"/>
      <c r="KR15" s="151"/>
      <c r="KS15" s="151"/>
      <c r="KT15" s="151"/>
      <c r="KU15" s="151"/>
      <c r="KV15" s="151"/>
      <c r="KW15" s="151"/>
      <c r="KX15" s="151"/>
      <c r="KY15" s="151"/>
      <c r="KZ15" s="151"/>
      <c r="LA15" s="151"/>
      <c r="LB15" s="151"/>
      <c r="LC15" s="151"/>
      <c r="LD15" s="151"/>
      <c r="LE15" s="151"/>
      <c r="LF15" s="151"/>
      <c r="LG15" s="151"/>
      <c r="LH15" s="151"/>
      <c r="LI15" s="151"/>
      <c r="LJ15" s="151"/>
      <c r="LK15" s="151"/>
      <c r="LL15" s="151"/>
      <c r="LM15" s="151"/>
      <c r="LN15" s="151"/>
      <c r="LO15" s="151"/>
      <c r="LP15" s="151"/>
      <c r="LQ15" s="151"/>
      <c r="LR15" s="151"/>
      <c r="LS15" s="151"/>
      <c r="LT15" s="151"/>
      <c r="LU15" s="151"/>
      <c r="LV15" s="151"/>
      <c r="LW15" s="151"/>
      <c r="LX15" s="151"/>
      <c r="LY15" s="151"/>
      <c r="LZ15" s="151"/>
      <c r="MA15" s="151"/>
      <c r="MB15" s="151"/>
      <c r="MC15" s="151"/>
      <c r="MD15" s="151"/>
      <c r="ME15" s="151"/>
      <c r="MF15" s="151"/>
      <c r="MG15" s="151"/>
      <c r="MH15" s="151"/>
      <c r="MI15" s="151"/>
      <c r="MJ15" s="151"/>
      <c r="MK15" s="151"/>
      <c r="ML15" s="151"/>
      <c r="MM15" s="151"/>
      <c r="MN15" s="151"/>
      <c r="MO15" s="151"/>
      <c r="MP15" s="151"/>
      <c r="MQ15" s="151"/>
      <c r="MR15" s="151"/>
      <c r="MS15" s="151"/>
      <c r="MT15" s="151"/>
      <c r="MU15" s="151"/>
      <c r="MV15" s="151"/>
      <c r="MW15" s="151"/>
      <c r="MX15" s="151"/>
      <c r="MY15" s="151"/>
      <c r="MZ15" s="151"/>
      <c r="NA15" s="151"/>
      <c r="NB15" s="151"/>
      <c r="NC15" s="151"/>
      <c r="ND15" s="151"/>
      <c r="NE15" s="151"/>
      <c r="NF15" s="151"/>
      <c r="NG15" s="151"/>
      <c r="NH15" s="151"/>
      <c r="NI15" s="151"/>
      <c r="NJ15" s="151"/>
      <c r="NK15" s="151"/>
      <c r="NL15" s="151"/>
      <c r="NM15" s="151"/>
      <c r="NN15" s="151"/>
      <c r="NO15" s="151"/>
      <c r="NP15" s="151"/>
      <c r="NQ15" s="151"/>
      <c r="NR15" s="151"/>
      <c r="NS15" s="151"/>
      <c r="NT15" s="151"/>
      <c r="NU15" s="151"/>
      <c r="NV15" s="151"/>
      <c r="NW15" s="151"/>
      <c r="NX15" s="151"/>
      <c r="NY15" s="151"/>
      <c r="NZ15" s="151"/>
      <c r="OA15" s="151"/>
      <c r="OB15" s="151"/>
      <c r="OC15" s="151"/>
      <c r="OD15" s="151"/>
      <c r="OE15" s="151"/>
      <c r="OF15" s="151"/>
      <c r="OG15" s="151"/>
      <c r="OH15" s="151"/>
      <c r="OI15" s="151"/>
      <c r="OJ15" s="151"/>
      <c r="OK15" s="151"/>
      <c r="OL15" s="151"/>
      <c r="OM15" s="151"/>
      <c r="ON15" s="151"/>
      <c r="OO15" s="151"/>
      <c r="OP15" s="151"/>
      <c r="OQ15" s="151"/>
      <c r="OR15" s="151"/>
      <c r="OS15" s="151"/>
      <c r="OT15" s="151"/>
      <c r="OU15" s="151"/>
      <c r="OV15" s="151"/>
      <c r="OW15" s="151"/>
      <c r="OX15" s="151"/>
      <c r="OY15" s="151"/>
      <c r="OZ15" s="151"/>
      <c r="PA15" s="151"/>
      <c r="PB15" s="151"/>
      <c r="PC15" s="151"/>
      <c r="PD15" s="151"/>
      <c r="PE15" s="151"/>
      <c r="PF15" s="151"/>
      <c r="PG15" s="151"/>
      <c r="PH15" s="151"/>
      <c r="PI15" s="151"/>
      <c r="PJ15" s="151"/>
      <c r="PK15" s="151"/>
      <c r="PL15" s="151"/>
      <c r="PM15" s="151"/>
      <c r="PN15" s="151"/>
      <c r="PO15" s="151"/>
      <c r="PP15" s="151"/>
      <c r="PQ15" s="151"/>
      <c r="PR15" s="151"/>
      <c r="PS15" s="151"/>
      <c r="PT15" s="151"/>
      <c r="PU15" s="151"/>
      <c r="PV15" s="151"/>
      <c r="PW15" s="151"/>
      <c r="PX15" s="151"/>
      <c r="PY15" s="151"/>
      <c r="PZ15" s="151"/>
      <c r="QA15" s="151"/>
      <c r="QB15" s="151"/>
      <c r="QC15" s="151"/>
      <c r="QD15" s="151"/>
      <c r="QE15" s="151"/>
      <c r="QF15" s="151"/>
      <c r="QG15" s="151"/>
      <c r="QH15" s="151"/>
      <c r="QI15" s="151"/>
      <c r="QJ15" s="151"/>
      <c r="QK15" s="151"/>
      <c r="QL15" s="151"/>
      <c r="QM15" s="151"/>
      <c r="QN15" s="151"/>
      <c r="QO15" s="151"/>
      <c r="QP15" s="151"/>
      <c r="QQ15" s="151"/>
      <c r="QR15" s="151"/>
      <c r="QS15" s="151"/>
      <c r="QT15" s="151"/>
      <c r="QU15" s="151"/>
      <c r="QV15" s="151"/>
      <c r="QW15" s="151"/>
      <c r="QX15" s="151"/>
      <c r="QY15" s="151"/>
      <c r="QZ15" s="151"/>
      <c r="RA15" s="151"/>
      <c r="RB15" s="151"/>
      <c r="RC15" s="151"/>
      <c r="RD15" s="151"/>
      <c r="RE15" s="151"/>
      <c r="RF15" s="151"/>
      <c r="RG15" s="151"/>
      <c r="RH15" s="151"/>
      <c r="RI15" s="151"/>
      <c r="RJ15" s="151"/>
      <c r="RK15" s="151"/>
      <c r="RL15" s="151"/>
      <c r="RM15" s="151"/>
      <c r="RN15" s="151"/>
      <c r="RO15" s="151"/>
      <c r="RP15" s="151"/>
      <c r="RQ15" s="151"/>
      <c r="RR15" s="151"/>
      <c r="RS15" s="151"/>
      <c r="RT15" s="151"/>
      <c r="RU15" s="151"/>
      <c r="RV15" s="151"/>
      <c r="RW15" s="151"/>
      <c r="RX15" s="151"/>
      <c r="RY15" s="151"/>
      <c r="RZ15" s="151"/>
      <c r="SA15" s="151"/>
      <c r="SB15" s="151"/>
      <c r="SC15" s="151"/>
      <c r="SD15" s="151"/>
      <c r="SE15" s="151"/>
      <c r="SF15" s="151"/>
      <c r="SG15" s="151"/>
      <c r="SH15" s="151"/>
      <c r="SI15" s="151"/>
      <c r="SJ15" s="151"/>
      <c r="SK15" s="151"/>
      <c r="SL15" s="151"/>
      <c r="SM15" s="151"/>
      <c r="SN15" s="151"/>
      <c r="SO15" s="151"/>
      <c r="SP15" s="151"/>
      <c r="SQ15" s="151"/>
      <c r="SR15" s="151"/>
      <c r="SS15" s="151"/>
      <c r="ST15" s="151"/>
      <c r="SU15" s="151"/>
      <c r="SV15" s="151"/>
      <c r="SW15" s="151"/>
      <c r="SX15" s="151"/>
      <c r="SY15" s="151"/>
      <c r="SZ15" s="151"/>
      <c r="TA15" s="151"/>
      <c r="TB15" s="151"/>
      <c r="TC15" s="151"/>
      <c r="TD15" s="151"/>
      <c r="TE15" s="151"/>
      <c r="TF15" s="151"/>
      <c r="TG15" s="151"/>
      <c r="TH15" s="151"/>
      <c r="TI15" s="151"/>
      <c r="TJ15" s="151"/>
      <c r="TK15" s="151"/>
      <c r="TL15" s="151"/>
      <c r="TM15" s="151"/>
      <c r="TN15" s="151"/>
      <c r="TO15" s="151"/>
      <c r="TP15" s="151"/>
      <c r="TQ15" s="151"/>
      <c r="TR15" s="151"/>
      <c r="TS15" s="151"/>
      <c r="TT15" s="151"/>
      <c r="TU15" s="151"/>
      <c r="TV15" s="151"/>
      <c r="TW15" s="151"/>
      <c r="TX15" s="151"/>
      <c r="TY15" s="151"/>
      <c r="TZ15" s="151"/>
      <c r="UA15" s="151"/>
      <c r="UB15" s="151"/>
      <c r="UC15" s="151"/>
      <c r="UD15" s="151"/>
      <c r="UE15" s="151"/>
      <c r="UF15" s="151"/>
      <c r="UG15" s="151"/>
      <c r="UH15" s="151"/>
      <c r="UI15" s="151"/>
      <c r="UJ15" s="151"/>
      <c r="UK15" s="151"/>
      <c r="UL15" s="151"/>
      <c r="UM15" s="151"/>
      <c r="UN15" s="151"/>
      <c r="UO15" s="151"/>
      <c r="UP15" s="151"/>
      <c r="UQ15" s="151"/>
      <c r="UR15" s="151"/>
      <c r="US15" s="151"/>
      <c r="UT15" s="151"/>
      <c r="UU15" s="151"/>
      <c r="UV15" s="151"/>
      <c r="UW15" s="151"/>
      <c r="UX15" s="151"/>
      <c r="UY15" s="151"/>
      <c r="UZ15" s="151"/>
      <c r="VA15" s="151"/>
      <c r="VB15" s="151"/>
      <c r="VC15" s="151"/>
      <c r="VD15" s="151"/>
      <c r="VE15" s="151"/>
      <c r="VF15" s="151"/>
      <c r="VG15" s="151"/>
      <c r="VH15" s="151"/>
      <c r="VI15" s="151"/>
      <c r="VJ15" s="151"/>
      <c r="VK15" s="151"/>
      <c r="VL15" s="151"/>
      <c r="VM15" s="151"/>
      <c r="VN15" s="151"/>
      <c r="VO15" s="151"/>
      <c r="VP15" s="151"/>
      <c r="VQ15" s="151"/>
      <c r="VR15" s="151"/>
      <c r="VS15" s="151"/>
      <c r="VT15" s="151"/>
      <c r="VU15" s="151"/>
      <c r="VV15" s="151"/>
      <c r="VW15" s="151"/>
      <c r="VX15" s="151"/>
      <c r="VY15" s="151"/>
      <c r="VZ15" s="151"/>
      <c r="WA15" s="151"/>
      <c r="WB15" s="151"/>
      <c r="WC15" s="151"/>
      <c r="WD15" s="151"/>
      <c r="WE15" s="151"/>
      <c r="WF15" s="151"/>
      <c r="WG15" s="151"/>
      <c r="WH15" s="151"/>
      <c r="WI15" s="151"/>
      <c r="WJ15" s="151"/>
      <c r="WK15" s="151"/>
      <c r="WL15" s="151"/>
      <c r="WM15" s="151"/>
      <c r="WN15" s="151"/>
      <c r="WO15" s="151"/>
      <c r="WP15" s="151"/>
      <c r="WQ15" s="151"/>
      <c r="WR15" s="151"/>
      <c r="WS15" s="151"/>
      <c r="WT15" s="151"/>
      <c r="WU15" s="151"/>
      <c r="WV15" s="151"/>
      <c r="WW15" s="151"/>
      <c r="WX15" s="151"/>
      <c r="WY15" s="151"/>
      <c r="WZ15" s="151"/>
      <c r="XA15" s="151"/>
      <c r="XB15" s="151"/>
      <c r="XC15" s="151"/>
      <c r="XD15" s="151"/>
      <c r="XE15" s="151"/>
      <c r="XF15" s="151"/>
      <c r="XG15" s="151"/>
      <c r="XH15" s="151"/>
      <c r="XI15" s="151"/>
      <c r="XJ15" s="151"/>
      <c r="XK15" s="151"/>
      <c r="XL15" s="151"/>
      <c r="XM15" s="151"/>
      <c r="XN15" s="151"/>
      <c r="XO15" s="151"/>
      <c r="XP15" s="151"/>
      <c r="XQ15" s="151"/>
      <c r="XR15" s="151"/>
      <c r="XS15" s="151"/>
      <c r="XT15" s="151"/>
      <c r="XU15" s="151"/>
      <c r="XV15" s="151"/>
      <c r="XW15" s="151"/>
      <c r="XX15" s="151"/>
      <c r="XY15" s="151"/>
      <c r="XZ15" s="151"/>
      <c r="YA15" s="151"/>
      <c r="YB15" s="151"/>
      <c r="YC15" s="151"/>
      <c r="YD15" s="151"/>
      <c r="YE15" s="151"/>
      <c r="YF15" s="151"/>
      <c r="YG15" s="151"/>
      <c r="YH15" s="151"/>
      <c r="YI15" s="151"/>
      <c r="YJ15" s="151"/>
      <c r="YK15" s="151"/>
      <c r="YL15" s="151"/>
      <c r="YM15" s="151"/>
      <c r="YN15" s="151"/>
      <c r="YO15" s="151"/>
      <c r="YP15" s="151"/>
      <c r="YQ15" s="151"/>
      <c r="YR15" s="151"/>
      <c r="YS15" s="151"/>
      <c r="YT15" s="151"/>
      <c r="YU15" s="151"/>
      <c r="YV15" s="151"/>
      <c r="YW15" s="151"/>
      <c r="YX15" s="151"/>
      <c r="YY15" s="151"/>
      <c r="YZ15" s="151"/>
      <c r="ZA15" s="151"/>
      <c r="ZB15" s="151"/>
      <c r="ZC15" s="151"/>
      <c r="ZD15" s="151"/>
      <c r="ZE15" s="151"/>
      <c r="ZF15" s="151"/>
      <c r="ZG15" s="151"/>
      <c r="ZH15" s="151"/>
      <c r="ZI15" s="151"/>
      <c r="ZJ15" s="151"/>
      <c r="ZK15" s="151"/>
      <c r="ZL15" s="151"/>
      <c r="ZM15" s="151"/>
      <c r="ZN15" s="151"/>
      <c r="ZO15" s="151"/>
      <c r="ZP15" s="151"/>
      <c r="ZQ15" s="151"/>
      <c r="ZR15" s="151"/>
      <c r="ZS15" s="151"/>
      <c r="ZT15" s="151"/>
      <c r="ZU15" s="151"/>
      <c r="ZV15" s="151"/>
      <c r="ZW15" s="151"/>
      <c r="ZX15" s="151"/>
      <c r="ZY15" s="151"/>
      <c r="ZZ15" s="151"/>
      <c r="AAA15" s="151"/>
      <c r="AAB15" s="151"/>
      <c r="AAC15" s="151"/>
      <c r="AAD15" s="151"/>
      <c r="AAE15" s="151"/>
      <c r="AAF15" s="151"/>
      <c r="AAG15" s="151"/>
      <c r="AAH15" s="151"/>
      <c r="AAI15" s="151"/>
      <c r="AAJ15" s="151"/>
      <c r="AAK15" s="151"/>
      <c r="AAL15" s="151"/>
      <c r="AAM15" s="151"/>
      <c r="AAN15" s="151"/>
      <c r="AAO15" s="151"/>
      <c r="AAP15" s="151"/>
      <c r="AAQ15" s="151"/>
      <c r="AAR15" s="151"/>
      <c r="AAS15" s="151"/>
      <c r="AAT15" s="151"/>
      <c r="AAU15" s="151"/>
      <c r="AAV15" s="151"/>
      <c r="AAW15" s="151"/>
      <c r="AAX15" s="151"/>
      <c r="AAY15" s="151"/>
      <c r="AAZ15" s="151"/>
      <c r="ABA15" s="151"/>
      <c r="ABB15" s="151"/>
      <c r="ABC15" s="151"/>
      <c r="ABD15" s="151"/>
      <c r="ABE15" s="151"/>
      <c r="ABF15" s="151"/>
      <c r="ABG15" s="151"/>
      <c r="ABH15" s="151"/>
      <c r="ABI15" s="151"/>
      <c r="ABJ15" s="151"/>
      <c r="ABK15" s="151"/>
      <c r="ABL15" s="151"/>
      <c r="ABM15" s="151"/>
      <c r="ABN15" s="151"/>
      <c r="ABO15" s="151"/>
      <c r="ABP15" s="151"/>
      <c r="ABQ15" s="151"/>
      <c r="ABR15" s="151"/>
      <c r="ABS15" s="151"/>
      <c r="ABT15" s="151"/>
      <c r="ABU15" s="151"/>
      <c r="ABV15" s="151"/>
      <c r="ABW15" s="151"/>
      <c r="ABX15" s="151"/>
      <c r="ABY15" s="151"/>
      <c r="ABZ15" s="151"/>
      <c r="ACA15" s="151"/>
      <c r="ACB15" s="151"/>
      <c r="ACC15" s="151"/>
      <c r="ACD15" s="151"/>
      <c r="ACE15" s="151"/>
      <c r="ACF15" s="151"/>
      <c r="ACG15" s="151"/>
      <c r="ACH15" s="151"/>
      <c r="ACI15" s="151"/>
      <c r="ACJ15" s="151"/>
      <c r="ACK15" s="151"/>
      <c r="ACL15" s="151"/>
      <c r="ACM15" s="151"/>
      <c r="ACN15" s="151"/>
      <c r="ACO15" s="151"/>
      <c r="ACP15" s="151"/>
      <c r="ACQ15" s="151"/>
      <c r="ACR15" s="151"/>
      <c r="ACS15" s="151"/>
      <c r="ACT15" s="151"/>
      <c r="ACU15" s="151"/>
      <c r="ACV15" s="151"/>
      <c r="ACW15" s="151"/>
      <c r="ACX15" s="151"/>
      <c r="ACY15" s="151"/>
      <c r="ACZ15" s="151"/>
      <c r="ADA15" s="151"/>
      <c r="ADB15" s="151"/>
      <c r="ADC15" s="151"/>
      <c r="ADD15" s="151"/>
      <c r="ADE15" s="151"/>
      <c r="ADF15" s="151"/>
      <c r="ADG15" s="151"/>
      <c r="ADH15" s="151"/>
      <c r="ADI15" s="151"/>
      <c r="ADJ15" s="151"/>
      <c r="ADK15" s="151"/>
      <c r="ADL15" s="151"/>
      <c r="ADM15" s="151"/>
      <c r="ADN15" s="151"/>
      <c r="ADO15" s="151"/>
      <c r="ADP15" s="151"/>
      <c r="ADQ15" s="151"/>
      <c r="ADR15" s="151"/>
      <c r="ADS15" s="151"/>
      <c r="ADT15" s="151"/>
      <c r="ADU15" s="151"/>
      <c r="ADV15" s="151"/>
      <c r="ADW15" s="151"/>
      <c r="ADX15" s="151"/>
      <c r="ADY15" s="151"/>
      <c r="ADZ15" s="151"/>
      <c r="AEA15" s="151"/>
      <c r="AEB15" s="151"/>
      <c r="AEC15" s="151"/>
      <c r="AED15" s="151"/>
      <c r="AEE15" s="151"/>
      <c r="AEF15" s="151"/>
      <c r="AEG15" s="151"/>
      <c r="AEH15" s="151"/>
      <c r="AEI15" s="151"/>
      <c r="AEJ15" s="151"/>
      <c r="AEK15" s="151"/>
      <c r="AEL15" s="151"/>
      <c r="AEM15" s="151"/>
      <c r="AEN15" s="151"/>
      <c r="AEO15" s="151"/>
      <c r="AEP15" s="151"/>
      <c r="AEQ15" s="151"/>
      <c r="AER15" s="151"/>
      <c r="AES15" s="151"/>
      <c r="AET15" s="151"/>
      <c r="AEU15" s="151"/>
      <c r="AEV15" s="151"/>
      <c r="AEW15" s="151"/>
      <c r="AEX15" s="151"/>
      <c r="AEY15" s="151"/>
      <c r="AEZ15" s="151"/>
      <c r="AFA15" s="151"/>
      <c r="AFB15" s="151"/>
      <c r="AFC15" s="151"/>
      <c r="AFD15" s="151"/>
      <c r="AFE15" s="151"/>
      <c r="AFF15" s="151"/>
      <c r="AFG15" s="151"/>
      <c r="AFH15" s="151"/>
      <c r="AFI15" s="151"/>
      <c r="AFJ15" s="151"/>
      <c r="AFK15" s="151"/>
      <c r="AFL15" s="151"/>
      <c r="AFM15" s="151"/>
      <c r="AFN15" s="151"/>
      <c r="AFO15" s="151"/>
      <c r="AFP15" s="151"/>
      <c r="AFQ15" s="151"/>
      <c r="AFR15" s="151"/>
      <c r="AFS15" s="151"/>
      <c r="AFT15" s="151"/>
      <c r="AFU15" s="151"/>
      <c r="AFV15" s="151"/>
      <c r="AFW15" s="151"/>
      <c r="AFX15" s="151"/>
      <c r="AFY15" s="151"/>
      <c r="AFZ15" s="151"/>
      <c r="AGA15" s="151"/>
      <c r="AGB15" s="151"/>
      <c r="AGC15" s="151"/>
      <c r="AGD15" s="151"/>
      <c r="AGE15" s="151"/>
      <c r="AGF15" s="151"/>
      <c r="AGG15" s="151"/>
      <c r="AGH15" s="151"/>
      <c r="AGI15" s="151"/>
      <c r="AGJ15" s="151"/>
      <c r="AGK15" s="151"/>
      <c r="AGL15" s="151"/>
      <c r="AGM15" s="151"/>
      <c r="AGN15" s="151"/>
      <c r="AGO15" s="151"/>
      <c r="AGP15" s="151"/>
      <c r="AGQ15" s="151"/>
      <c r="AGR15" s="151"/>
      <c r="AGS15" s="151"/>
      <c r="AGT15" s="151"/>
      <c r="AGU15" s="151"/>
      <c r="AGV15" s="151"/>
      <c r="AGW15" s="151"/>
      <c r="AGX15" s="151"/>
      <c r="AGY15" s="151"/>
      <c r="AGZ15" s="151"/>
      <c r="AHA15" s="151"/>
      <c r="AHB15" s="151"/>
      <c r="AHC15" s="151"/>
      <c r="AHD15" s="151"/>
      <c r="AHE15" s="151"/>
      <c r="AHF15" s="151"/>
      <c r="AHG15" s="151"/>
      <c r="AHH15" s="151"/>
      <c r="AHI15" s="151"/>
      <c r="AHJ15" s="151"/>
      <c r="AHK15" s="151"/>
      <c r="AHL15" s="151"/>
      <c r="AHM15" s="151"/>
      <c r="AHN15" s="151"/>
      <c r="AHO15" s="151"/>
      <c r="AHP15" s="151"/>
      <c r="AHQ15" s="151"/>
      <c r="AHR15" s="151"/>
      <c r="AHS15" s="151"/>
      <c r="AHT15" s="151"/>
      <c r="AHU15" s="151"/>
      <c r="AHV15" s="151"/>
      <c r="AHW15" s="151"/>
      <c r="AHX15" s="151"/>
      <c r="AHY15" s="151"/>
      <c r="AHZ15" s="151"/>
      <c r="AIA15" s="151"/>
      <c r="AIB15" s="151"/>
      <c r="AIC15" s="151"/>
      <c r="AID15" s="151"/>
      <c r="AIE15" s="151"/>
      <c r="AIF15" s="151"/>
      <c r="AIG15" s="151"/>
      <c r="AIH15" s="151"/>
      <c r="AII15" s="151"/>
      <c r="AIJ15" s="151"/>
      <c r="AIK15" s="151"/>
      <c r="AIL15" s="151"/>
      <c r="AIM15" s="151"/>
      <c r="AIN15" s="151"/>
      <c r="AIO15" s="151"/>
      <c r="AIP15" s="151"/>
      <c r="AIQ15" s="151"/>
      <c r="AIR15" s="151"/>
      <c r="AIS15" s="151"/>
      <c r="AIT15" s="151"/>
      <c r="AIU15" s="151"/>
      <c r="AIV15" s="151"/>
      <c r="AIW15" s="151"/>
      <c r="AIX15" s="151"/>
      <c r="AIY15" s="151"/>
      <c r="AIZ15" s="151"/>
      <c r="AJA15" s="151"/>
      <c r="AJB15" s="151"/>
      <c r="AJC15" s="151"/>
      <c r="AJD15" s="151"/>
      <c r="AJE15" s="151"/>
      <c r="AJF15" s="151"/>
      <c r="AJG15" s="151"/>
      <c r="AJH15" s="151"/>
      <c r="AJI15" s="151"/>
      <c r="AJJ15" s="151"/>
      <c r="AJK15" s="151"/>
      <c r="AJL15" s="151"/>
      <c r="AJM15" s="151"/>
      <c r="AJN15" s="151"/>
      <c r="AJO15" s="151"/>
      <c r="AJP15" s="151"/>
      <c r="AJQ15" s="151"/>
      <c r="AJR15" s="151"/>
      <c r="AJS15" s="151"/>
      <c r="AJT15" s="151"/>
      <c r="AJU15" s="151"/>
      <c r="AJV15" s="151"/>
      <c r="AJW15" s="151"/>
      <c r="AJX15" s="151"/>
      <c r="AJY15" s="151"/>
      <c r="AJZ15" s="151"/>
      <c r="AKA15" s="151"/>
      <c r="AKB15" s="151"/>
      <c r="AKC15" s="151"/>
      <c r="AKD15" s="151"/>
      <c r="AKE15" s="151"/>
      <c r="AKF15" s="151"/>
      <c r="AKG15" s="151"/>
      <c r="AKH15" s="151"/>
      <c r="AKI15" s="151"/>
      <c r="AKJ15" s="151"/>
      <c r="AKK15" s="151"/>
      <c r="AKL15" s="151"/>
      <c r="AKM15" s="151"/>
      <c r="AKN15" s="151"/>
      <c r="AKO15" s="151"/>
      <c r="AKP15" s="151"/>
      <c r="AKQ15" s="151"/>
      <c r="AKR15" s="151"/>
      <c r="AKS15" s="151"/>
      <c r="AKT15" s="151"/>
      <c r="AKU15" s="151"/>
      <c r="AKV15" s="151"/>
      <c r="AKW15" s="151"/>
      <c r="AKX15" s="151"/>
      <c r="AKY15" s="151"/>
      <c r="AKZ15" s="151"/>
      <c r="ALA15" s="151"/>
      <c r="ALB15" s="151"/>
      <c r="ALC15" s="151"/>
      <c r="ALD15" s="151"/>
      <c r="ALE15" s="151"/>
      <c r="ALF15" s="151"/>
      <c r="ALG15" s="151"/>
      <c r="ALH15" s="151"/>
      <c r="ALI15" s="151"/>
      <c r="ALJ15" s="151"/>
      <c r="ALK15" s="151"/>
      <c r="ALL15" s="151"/>
      <c r="ALM15" s="151"/>
      <c r="ALN15" s="151"/>
      <c r="ALO15" s="151"/>
      <c r="ALP15" s="151"/>
      <c r="ALQ15" s="151"/>
      <c r="ALR15" s="151"/>
      <c r="ALS15" s="151"/>
      <c r="ALT15" s="151"/>
      <c r="ALU15" s="151"/>
      <c r="ALV15" s="151"/>
      <c r="ALW15" s="151"/>
      <c r="ALX15" s="151"/>
      <c r="ALY15" s="151"/>
      <c r="ALZ15" s="151"/>
      <c r="AMA15" s="151"/>
      <c r="AMB15" s="151"/>
      <c r="AMC15" s="151"/>
      <c r="AMD15" s="151"/>
      <c r="AME15" s="151"/>
      <c r="AMF15" s="151"/>
      <c r="AMG15" s="151"/>
      <c r="AMH15" s="151"/>
      <c r="AMI15" s="151"/>
      <c r="AMJ15" s="151"/>
      <c r="AMK15" s="151"/>
      <c r="AML15" s="151"/>
      <c r="AMM15" s="151"/>
      <c r="AMN15" s="151"/>
      <c r="AMO15" s="151"/>
      <c r="AMP15" s="151"/>
      <c r="AMQ15" s="151"/>
      <c r="AMR15" s="151"/>
      <c r="AMS15" s="151"/>
      <c r="AMT15" s="151"/>
      <c r="AMU15" s="151"/>
      <c r="AMV15" s="151"/>
      <c r="AMW15" s="151"/>
      <c r="AMX15" s="151"/>
      <c r="AMY15" s="151"/>
      <c r="AMZ15" s="151"/>
      <c r="ANA15" s="151"/>
      <c r="ANB15" s="151"/>
      <c r="ANC15" s="151"/>
      <c r="AND15" s="151"/>
      <c r="ANE15" s="151"/>
      <c r="ANF15" s="151"/>
      <c r="ANG15" s="151"/>
      <c r="ANH15" s="151"/>
      <c r="ANI15" s="151"/>
      <c r="ANJ15" s="151"/>
      <c r="ANK15" s="151"/>
      <c r="ANL15" s="151"/>
      <c r="ANM15" s="151"/>
      <c r="ANN15" s="151"/>
      <c r="ANO15" s="151"/>
      <c r="ANP15" s="151"/>
      <c r="ANQ15" s="151"/>
      <c r="ANR15" s="151"/>
      <c r="ANS15" s="151"/>
      <c r="ANT15" s="151"/>
      <c r="ANU15" s="151"/>
      <c r="ANV15" s="151"/>
      <c r="ANW15" s="151"/>
      <c r="ANX15" s="151"/>
      <c r="ANY15" s="151"/>
      <c r="ANZ15" s="151"/>
      <c r="AOA15" s="151"/>
      <c r="AOB15" s="151"/>
      <c r="AOC15" s="151"/>
      <c r="AOD15" s="151"/>
      <c r="AOE15" s="151"/>
      <c r="AOF15" s="151"/>
      <c r="AOG15" s="151"/>
      <c r="AOH15" s="151"/>
      <c r="AOI15" s="151"/>
      <c r="AOJ15" s="151"/>
      <c r="AOK15" s="151"/>
      <c r="AOL15" s="151"/>
      <c r="AOM15" s="151"/>
      <c r="AON15" s="151"/>
      <c r="AOO15" s="151"/>
      <c r="AOP15" s="151"/>
      <c r="AOQ15" s="151"/>
      <c r="AOR15" s="151"/>
      <c r="AOS15" s="151"/>
      <c r="AOT15" s="151"/>
      <c r="AOU15" s="151"/>
      <c r="AOV15" s="151"/>
      <c r="AOW15" s="151"/>
      <c r="AOX15" s="151"/>
      <c r="AOY15" s="151"/>
      <c r="AOZ15" s="151"/>
      <c r="APA15" s="151"/>
      <c r="APB15" s="151"/>
      <c r="APC15" s="151"/>
      <c r="APD15" s="151"/>
      <c r="APE15" s="151"/>
      <c r="APF15" s="151"/>
      <c r="APG15" s="151"/>
      <c r="APH15" s="151"/>
      <c r="API15" s="151"/>
      <c r="APJ15" s="151"/>
      <c r="APK15" s="151"/>
      <c r="APL15" s="151"/>
      <c r="APM15" s="151"/>
      <c r="APN15" s="151"/>
      <c r="APO15" s="151"/>
      <c r="APP15" s="151"/>
      <c r="APQ15" s="151"/>
      <c r="APR15" s="151"/>
      <c r="APS15" s="151"/>
      <c r="APT15" s="151"/>
      <c r="APU15" s="151"/>
      <c r="APV15" s="151"/>
      <c r="APW15" s="151"/>
      <c r="APX15" s="151"/>
      <c r="APY15" s="151"/>
      <c r="APZ15" s="151"/>
      <c r="AQA15" s="151"/>
      <c r="AQB15" s="151"/>
      <c r="AQC15" s="151"/>
      <c r="AQD15" s="151"/>
      <c r="AQE15" s="151"/>
      <c r="AQF15" s="151"/>
      <c r="AQG15" s="151"/>
      <c r="AQH15" s="151"/>
      <c r="AQI15" s="151"/>
      <c r="AQJ15" s="151"/>
      <c r="AQK15" s="151"/>
      <c r="AQL15" s="151"/>
      <c r="AQM15" s="151"/>
      <c r="AQN15" s="151"/>
      <c r="AQO15" s="151"/>
      <c r="AQP15" s="151"/>
      <c r="AQQ15" s="151"/>
      <c r="AQR15" s="151"/>
      <c r="AQS15" s="151"/>
      <c r="AQT15" s="151"/>
      <c r="AQU15" s="151"/>
      <c r="AQV15" s="151"/>
      <c r="AQW15" s="151"/>
      <c r="AQX15" s="151"/>
      <c r="AQY15" s="151"/>
      <c r="AQZ15" s="151"/>
      <c r="ARA15" s="151"/>
      <c r="ARB15" s="151"/>
      <c r="ARC15" s="151"/>
      <c r="ARD15" s="151"/>
      <c r="ARE15" s="151"/>
      <c r="ARF15" s="151"/>
      <c r="ARG15" s="151"/>
      <c r="ARH15" s="151"/>
      <c r="ARI15" s="151"/>
      <c r="ARJ15" s="151"/>
      <c r="ARK15" s="151"/>
      <c r="ARL15" s="151"/>
      <c r="ARM15" s="151"/>
      <c r="ARN15" s="151"/>
      <c r="ARO15" s="151"/>
      <c r="ARP15" s="151"/>
      <c r="ARQ15" s="151"/>
      <c r="ARR15" s="151"/>
      <c r="ARS15" s="151"/>
      <c r="ART15" s="151"/>
      <c r="ARU15" s="151"/>
      <c r="ARV15" s="151"/>
      <c r="ARW15" s="151"/>
      <c r="ARX15" s="151"/>
      <c r="ARY15" s="151"/>
      <c r="ARZ15" s="151"/>
      <c r="ASA15" s="151"/>
      <c r="ASB15" s="151"/>
      <c r="ASC15" s="151"/>
      <c r="ASD15" s="151"/>
      <c r="ASE15" s="151"/>
      <c r="ASF15" s="151"/>
      <c r="ASG15" s="151"/>
      <c r="ASH15" s="151"/>
      <c r="ASI15" s="151"/>
      <c r="ASJ15" s="151"/>
      <c r="ASK15" s="151"/>
      <c r="ASL15" s="151"/>
      <c r="ASM15" s="151"/>
      <c r="ASN15" s="151"/>
      <c r="ASO15" s="151"/>
      <c r="ASP15" s="151"/>
      <c r="ASQ15" s="151"/>
      <c r="ASR15" s="151"/>
      <c r="ASS15" s="151"/>
      <c r="AST15" s="151"/>
      <c r="ASU15" s="151"/>
      <c r="ASV15" s="151"/>
      <c r="ASW15" s="151"/>
      <c r="ASX15" s="151"/>
      <c r="ASY15" s="151"/>
      <c r="ASZ15" s="151"/>
      <c r="ATA15" s="151"/>
      <c r="ATB15" s="151"/>
      <c r="ATC15" s="151"/>
      <c r="ATD15" s="151"/>
      <c r="ATE15" s="151"/>
      <c r="ATF15" s="151"/>
      <c r="ATG15" s="151"/>
      <c r="ATH15" s="151"/>
      <c r="ATI15" s="151"/>
      <c r="ATJ15" s="151"/>
      <c r="ATK15" s="151"/>
      <c r="ATL15" s="151"/>
      <c r="ATM15" s="151"/>
      <c r="ATN15" s="151"/>
      <c r="ATO15" s="151"/>
      <c r="ATP15" s="151"/>
      <c r="ATQ15" s="151"/>
      <c r="ATR15" s="151"/>
      <c r="ATS15" s="151"/>
      <c r="ATT15" s="151"/>
      <c r="ATU15" s="151"/>
      <c r="ATV15" s="151"/>
      <c r="ATW15" s="151"/>
      <c r="ATX15" s="151"/>
      <c r="ATY15" s="151"/>
      <c r="ATZ15" s="151"/>
      <c r="AUA15" s="151"/>
      <c r="AUB15" s="151"/>
      <c r="AUC15" s="151"/>
      <c r="AUD15" s="151"/>
      <c r="AUE15" s="151"/>
      <c r="AUF15" s="151"/>
      <c r="AUG15" s="151"/>
      <c r="AUH15" s="151"/>
      <c r="AUI15" s="151"/>
      <c r="AUJ15" s="151"/>
      <c r="AUK15" s="151"/>
      <c r="AUL15" s="151"/>
      <c r="AUM15" s="151"/>
      <c r="AUN15" s="151"/>
      <c r="AUO15" s="151"/>
      <c r="AUP15" s="151"/>
      <c r="AUQ15" s="151"/>
      <c r="AUR15" s="151"/>
      <c r="AUS15" s="151"/>
      <c r="AUT15" s="151"/>
      <c r="AUU15" s="151"/>
      <c r="AUV15" s="151"/>
      <c r="AUW15" s="151"/>
      <c r="AUX15" s="151"/>
      <c r="AUY15" s="151"/>
      <c r="AUZ15" s="151"/>
      <c r="AVA15" s="151"/>
      <c r="AVB15" s="151"/>
      <c r="AVC15" s="151"/>
      <c r="AVD15" s="151"/>
      <c r="AVE15" s="151"/>
      <c r="AVF15" s="151"/>
      <c r="AVG15" s="151"/>
      <c r="AVH15" s="151"/>
      <c r="AVI15" s="151"/>
      <c r="AVJ15" s="151"/>
      <c r="AVK15" s="151"/>
      <c r="AVL15" s="151"/>
      <c r="AVM15" s="151"/>
      <c r="AVN15" s="151"/>
      <c r="AVO15" s="151"/>
      <c r="AVP15" s="151"/>
      <c r="AVQ15" s="151"/>
      <c r="AVR15" s="151"/>
      <c r="AVS15" s="151"/>
      <c r="AVT15" s="151"/>
      <c r="AVU15" s="151"/>
      <c r="AVV15" s="151"/>
      <c r="AVW15" s="151"/>
      <c r="AVX15" s="151"/>
      <c r="AVY15" s="151"/>
      <c r="AVZ15" s="151"/>
      <c r="AWA15" s="151"/>
      <c r="AWB15" s="151"/>
      <c r="AWC15" s="151"/>
      <c r="AWD15" s="151"/>
      <c r="AWE15" s="151"/>
      <c r="AWF15" s="151"/>
      <c r="AWG15" s="151"/>
      <c r="AWH15" s="151"/>
      <c r="AWI15" s="151"/>
      <c r="AWJ15" s="151"/>
      <c r="AWK15" s="151"/>
      <c r="AWL15" s="151"/>
      <c r="AWM15" s="151"/>
      <c r="AWN15" s="151"/>
      <c r="AWO15" s="151"/>
      <c r="AWP15" s="151"/>
      <c r="AWQ15" s="151"/>
      <c r="AWR15" s="151"/>
      <c r="AWS15" s="151"/>
      <c r="AWT15" s="151"/>
      <c r="AWU15" s="151"/>
      <c r="AWV15" s="151"/>
      <c r="AWW15" s="151"/>
      <c r="AWX15" s="151"/>
      <c r="AWY15" s="151"/>
      <c r="AWZ15" s="151"/>
      <c r="AXA15" s="151"/>
      <c r="AXB15" s="151"/>
      <c r="AXC15" s="151"/>
      <c r="AXD15" s="151"/>
      <c r="AXE15" s="151"/>
      <c r="AXF15" s="151"/>
      <c r="AXG15" s="151"/>
      <c r="AXH15" s="151"/>
      <c r="AXI15" s="151"/>
      <c r="AXJ15" s="151"/>
      <c r="AXK15" s="151"/>
      <c r="AXL15" s="151"/>
      <c r="AXM15" s="151"/>
      <c r="AXN15" s="151"/>
      <c r="AXO15" s="151"/>
      <c r="AXP15" s="151"/>
      <c r="AXQ15" s="151"/>
      <c r="AXR15" s="151"/>
      <c r="AXS15" s="151"/>
      <c r="AXT15" s="151"/>
      <c r="AXU15" s="151"/>
      <c r="AXV15" s="151"/>
      <c r="AXW15" s="151"/>
      <c r="AXX15" s="151"/>
      <c r="AXY15" s="151"/>
      <c r="AXZ15" s="151"/>
      <c r="AYA15" s="151"/>
      <c r="AYB15" s="151"/>
      <c r="AYC15" s="151"/>
      <c r="AYD15" s="151"/>
      <c r="AYE15" s="151"/>
      <c r="AYF15" s="151"/>
      <c r="AYG15" s="151"/>
      <c r="AYH15" s="151"/>
      <c r="AYI15" s="151"/>
      <c r="AYJ15" s="151"/>
      <c r="AYK15" s="151"/>
      <c r="AYL15" s="151"/>
      <c r="AYM15" s="151"/>
      <c r="AYN15" s="151"/>
      <c r="AYO15" s="151"/>
      <c r="AYP15" s="151"/>
      <c r="AYQ15" s="151"/>
      <c r="AYR15" s="151"/>
      <c r="AYS15" s="151"/>
      <c r="AYT15" s="151"/>
      <c r="AYU15" s="151"/>
      <c r="AYV15" s="151"/>
      <c r="AYW15" s="151"/>
      <c r="AYX15" s="151"/>
      <c r="AYY15" s="151"/>
      <c r="AYZ15" s="151"/>
      <c r="AZA15" s="151"/>
      <c r="AZB15" s="151"/>
      <c r="AZC15" s="151"/>
      <c r="AZD15" s="151"/>
      <c r="AZE15" s="151"/>
      <c r="AZF15" s="151"/>
      <c r="AZG15" s="151"/>
      <c r="AZH15" s="151"/>
      <c r="AZI15" s="151"/>
      <c r="AZJ15" s="151"/>
      <c r="AZK15" s="151"/>
      <c r="AZL15" s="151"/>
      <c r="AZM15" s="151"/>
      <c r="AZN15" s="151"/>
      <c r="AZO15" s="151"/>
      <c r="AZP15" s="151"/>
      <c r="AZQ15" s="151"/>
      <c r="AZR15" s="151"/>
      <c r="AZS15" s="151"/>
      <c r="AZT15" s="151"/>
      <c r="AZU15" s="151"/>
      <c r="AZV15" s="151"/>
      <c r="AZW15" s="151"/>
      <c r="AZX15" s="151"/>
      <c r="AZY15" s="151"/>
      <c r="AZZ15" s="151"/>
      <c r="BAA15" s="151"/>
      <c r="BAB15" s="151"/>
      <c r="BAC15" s="151"/>
      <c r="BAD15" s="151"/>
      <c r="BAE15" s="151"/>
      <c r="BAF15" s="151"/>
      <c r="BAG15" s="151"/>
      <c r="BAH15" s="151"/>
      <c r="BAI15" s="151"/>
      <c r="BAJ15" s="151"/>
      <c r="BAK15" s="151"/>
      <c r="BAL15" s="151"/>
      <c r="BAM15" s="151"/>
      <c r="BAN15" s="151"/>
      <c r="BAO15" s="151"/>
      <c r="BAP15" s="151"/>
      <c r="BAQ15" s="151"/>
      <c r="BAR15" s="151"/>
      <c r="BAS15" s="151"/>
      <c r="BAT15" s="151"/>
      <c r="BAU15" s="151"/>
      <c r="BAV15" s="151"/>
      <c r="BAW15" s="151"/>
      <c r="BAX15" s="151"/>
      <c r="BAY15" s="151"/>
      <c r="BAZ15" s="151"/>
      <c r="BBA15" s="151"/>
      <c r="BBB15" s="151"/>
      <c r="BBC15" s="151"/>
      <c r="BBD15" s="151"/>
      <c r="BBE15" s="151"/>
      <c r="BBF15" s="151"/>
      <c r="BBG15" s="151"/>
      <c r="BBH15" s="151"/>
      <c r="BBI15" s="151"/>
      <c r="BBJ15" s="151"/>
      <c r="BBK15" s="151"/>
      <c r="BBL15" s="151"/>
      <c r="BBM15" s="151"/>
      <c r="BBN15" s="151"/>
      <c r="BBO15" s="151"/>
      <c r="BBP15" s="151"/>
      <c r="BBQ15" s="151"/>
      <c r="BBR15" s="151"/>
      <c r="BBS15" s="151"/>
      <c r="BBT15" s="151"/>
      <c r="BBU15" s="151"/>
      <c r="BBV15" s="151"/>
      <c r="BBW15" s="151"/>
      <c r="BBX15" s="151"/>
      <c r="BBY15" s="151"/>
      <c r="BBZ15" s="151"/>
      <c r="BCA15" s="151"/>
      <c r="BCB15" s="151"/>
      <c r="BCC15" s="151"/>
      <c r="BCD15" s="151"/>
      <c r="BCE15" s="151"/>
      <c r="BCF15" s="151"/>
      <c r="BCG15" s="151"/>
      <c r="BCH15" s="151"/>
      <c r="BCI15" s="151"/>
      <c r="BCJ15" s="151"/>
      <c r="BCK15" s="151"/>
      <c r="BCL15" s="151"/>
      <c r="BCM15" s="151"/>
      <c r="BCN15" s="151"/>
      <c r="BCO15" s="151"/>
      <c r="BCP15" s="151"/>
      <c r="BCQ15" s="151"/>
      <c r="BCR15" s="151"/>
      <c r="BCS15" s="151"/>
      <c r="BCT15" s="151"/>
      <c r="BCU15" s="151"/>
      <c r="BCV15" s="151"/>
      <c r="BCW15" s="151"/>
      <c r="BCX15" s="151"/>
      <c r="BCY15" s="151"/>
      <c r="BCZ15" s="151"/>
      <c r="BDA15" s="151"/>
      <c r="BDB15" s="151"/>
      <c r="BDC15" s="151"/>
      <c r="BDD15" s="151"/>
      <c r="BDE15" s="151"/>
      <c r="BDF15" s="151"/>
      <c r="BDG15" s="151"/>
      <c r="BDH15" s="151"/>
      <c r="BDI15" s="151"/>
      <c r="BDJ15" s="151"/>
      <c r="BDK15" s="151"/>
      <c r="BDL15" s="151"/>
      <c r="BDM15" s="151"/>
      <c r="BDN15" s="151"/>
      <c r="BDO15" s="151"/>
      <c r="BDP15" s="151"/>
      <c r="BDQ15" s="151"/>
      <c r="BDR15" s="151"/>
      <c r="BDS15" s="151"/>
      <c r="BDT15" s="151"/>
      <c r="BDU15" s="151"/>
      <c r="BDV15" s="151"/>
      <c r="BDW15" s="151"/>
      <c r="BDX15" s="151"/>
      <c r="BDY15" s="151"/>
      <c r="BDZ15" s="151"/>
      <c r="BEA15" s="151"/>
      <c r="BEB15" s="151"/>
      <c r="BEC15" s="151"/>
      <c r="BED15" s="151"/>
      <c r="BEE15" s="151"/>
      <c r="BEF15" s="151"/>
      <c r="BEG15" s="151"/>
      <c r="BEH15" s="151"/>
      <c r="BEI15" s="151"/>
      <c r="BEJ15" s="151"/>
      <c r="BEK15" s="151"/>
      <c r="BEL15" s="151"/>
      <c r="BEM15" s="151"/>
      <c r="BEN15" s="151"/>
      <c r="BEO15" s="151"/>
      <c r="BEP15" s="151"/>
      <c r="BEQ15" s="151"/>
      <c r="BER15" s="151"/>
      <c r="BES15" s="151"/>
      <c r="BET15" s="151"/>
      <c r="BEU15" s="151"/>
      <c r="BEV15" s="151"/>
      <c r="BEW15" s="151"/>
      <c r="BEX15" s="151"/>
      <c r="BEY15" s="151"/>
      <c r="BEZ15" s="151"/>
      <c r="BFA15" s="151"/>
      <c r="BFB15" s="151"/>
      <c r="BFC15" s="151"/>
      <c r="BFD15" s="151"/>
      <c r="BFE15" s="151"/>
      <c r="BFF15" s="151"/>
      <c r="BFG15" s="151"/>
      <c r="BFH15" s="151"/>
      <c r="BFI15" s="151"/>
      <c r="BFJ15" s="151"/>
      <c r="BFK15" s="151"/>
      <c r="BFL15" s="151"/>
      <c r="BFM15" s="151"/>
      <c r="BFN15" s="151"/>
      <c r="BFO15" s="151"/>
      <c r="BFP15" s="151"/>
      <c r="BFQ15" s="151"/>
      <c r="BFR15" s="151"/>
      <c r="BFS15" s="151"/>
      <c r="BFT15" s="151"/>
      <c r="BFU15" s="151"/>
      <c r="BFV15" s="151"/>
      <c r="BFW15" s="151"/>
      <c r="BFX15" s="151"/>
      <c r="BFY15" s="151"/>
      <c r="BFZ15" s="151"/>
      <c r="BGA15" s="151"/>
      <c r="BGB15" s="151"/>
      <c r="BGC15" s="151"/>
      <c r="BGD15" s="151"/>
      <c r="BGE15" s="151"/>
      <c r="BGF15" s="151"/>
      <c r="BGG15" s="151"/>
      <c r="BGH15" s="151"/>
      <c r="BGI15" s="151"/>
      <c r="BGJ15" s="151"/>
      <c r="BGK15" s="151"/>
      <c r="BGL15" s="151"/>
      <c r="BGM15" s="151"/>
      <c r="BGN15" s="151"/>
      <c r="BGO15" s="151"/>
      <c r="BGP15" s="151"/>
      <c r="BGQ15" s="151"/>
      <c r="BGR15" s="151"/>
      <c r="BGS15" s="151"/>
      <c r="BGT15" s="151"/>
      <c r="BGU15" s="151"/>
      <c r="BGV15" s="151"/>
      <c r="BGW15" s="151"/>
      <c r="BGX15" s="151"/>
      <c r="BGY15" s="151"/>
      <c r="BGZ15" s="151"/>
      <c r="BHA15" s="151"/>
      <c r="BHB15" s="151"/>
      <c r="BHC15" s="151"/>
      <c r="BHD15" s="151"/>
      <c r="BHE15" s="151"/>
      <c r="BHF15" s="151"/>
      <c r="BHG15" s="151"/>
      <c r="BHH15" s="151"/>
      <c r="BHI15" s="151"/>
      <c r="BHJ15" s="151"/>
      <c r="BHK15" s="151"/>
      <c r="BHL15" s="151"/>
      <c r="BHM15" s="151"/>
      <c r="BHN15" s="151"/>
      <c r="BHO15" s="151"/>
      <c r="BHP15" s="151"/>
      <c r="BHQ15" s="151"/>
      <c r="BHR15" s="151"/>
      <c r="BHS15" s="151"/>
      <c r="BHT15" s="151"/>
      <c r="BHU15" s="151"/>
      <c r="BHV15" s="151"/>
      <c r="BHW15" s="151"/>
      <c r="BHX15" s="151"/>
      <c r="BHY15" s="151"/>
      <c r="BHZ15" s="151"/>
      <c r="BIA15" s="151"/>
      <c r="BIB15" s="151"/>
      <c r="BIC15" s="151"/>
      <c r="BID15" s="151"/>
      <c r="BIE15" s="151"/>
      <c r="BIF15" s="151"/>
      <c r="BIG15" s="151"/>
      <c r="BIH15" s="151"/>
      <c r="BII15" s="151"/>
      <c r="BIJ15" s="151"/>
      <c r="BIK15" s="151"/>
      <c r="BIL15" s="151"/>
      <c r="BIM15" s="151"/>
      <c r="BIN15" s="151"/>
      <c r="BIO15" s="151"/>
      <c r="BIP15" s="151"/>
      <c r="BIQ15" s="151"/>
      <c r="BIR15" s="151"/>
      <c r="BIS15" s="151"/>
      <c r="BIT15" s="151"/>
      <c r="BIU15" s="151"/>
      <c r="BIV15" s="151"/>
      <c r="BIW15" s="151"/>
      <c r="BIX15" s="151"/>
      <c r="BIY15" s="151"/>
      <c r="BIZ15" s="151"/>
      <c r="BJA15" s="151"/>
      <c r="BJB15" s="151"/>
      <c r="BJC15" s="151"/>
      <c r="BJD15" s="151"/>
      <c r="BJE15" s="151"/>
      <c r="BJF15" s="151"/>
      <c r="BJG15" s="151"/>
      <c r="BJH15" s="151"/>
      <c r="BJI15" s="151"/>
      <c r="BJJ15" s="151"/>
      <c r="BJK15" s="151"/>
      <c r="BJL15" s="151"/>
      <c r="BJM15" s="151"/>
      <c r="BJN15" s="151"/>
      <c r="BJO15" s="151"/>
      <c r="BJP15" s="151"/>
      <c r="BJQ15" s="151"/>
      <c r="BJR15" s="151"/>
      <c r="BJS15" s="151"/>
      <c r="BJT15" s="151"/>
      <c r="BJU15" s="151"/>
      <c r="BJV15" s="151"/>
      <c r="BJW15" s="151"/>
      <c r="BJX15" s="151"/>
      <c r="BJY15" s="151"/>
      <c r="BJZ15" s="151"/>
      <c r="BKA15" s="151"/>
      <c r="BKB15" s="151"/>
      <c r="BKC15" s="151"/>
      <c r="BKD15" s="151"/>
      <c r="BKE15" s="151"/>
      <c r="BKF15" s="151"/>
      <c r="BKG15" s="151"/>
      <c r="BKH15" s="151"/>
      <c r="BKI15" s="151"/>
      <c r="BKJ15" s="151"/>
      <c r="BKK15" s="151"/>
      <c r="BKL15" s="151"/>
      <c r="BKM15" s="151"/>
      <c r="BKN15" s="151"/>
      <c r="BKO15" s="151"/>
      <c r="BKP15" s="151"/>
      <c r="BKQ15" s="151"/>
      <c r="BKR15" s="151"/>
      <c r="BKS15" s="151"/>
      <c r="BKT15" s="151"/>
      <c r="BKU15" s="151"/>
      <c r="BKV15" s="151"/>
      <c r="BKW15" s="151"/>
      <c r="BKX15" s="151"/>
      <c r="BKY15" s="151"/>
      <c r="BKZ15" s="151"/>
      <c r="BLA15" s="151"/>
      <c r="BLB15" s="151"/>
      <c r="BLC15" s="151"/>
      <c r="BLD15" s="151"/>
      <c r="BLE15" s="151"/>
      <c r="BLF15" s="151"/>
      <c r="BLG15" s="151"/>
      <c r="BLH15" s="151"/>
      <c r="BLI15" s="151"/>
      <c r="BLJ15" s="151"/>
      <c r="BLK15" s="151"/>
      <c r="BLL15" s="151"/>
      <c r="BLM15" s="151"/>
      <c r="BLN15" s="151"/>
      <c r="BLO15" s="151"/>
      <c r="BLP15" s="151"/>
      <c r="BLQ15" s="151"/>
      <c r="BLR15" s="151"/>
      <c r="BLS15" s="151"/>
      <c r="BLT15" s="151"/>
      <c r="BLU15" s="151"/>
      <c r="BLV15" s="151"/>
      <c r="BLW15" s="151"/>
      <c r="BLX15" s="151"/>
      <c r="BLY15" s="151"/>
      <c r="BLZ15" s="151"/>
      <c r="BMA15" s="151"/>
      <c r="BMB15" s="151"/>
      <c r="BMC15" s="151"/>
      <c r="BMD15" s="151"/>
      <c r="BME15" s="151"/>
      <c r="BMF15" s="151"/>
      <c r="BMG15" s="151"/>
      <c r="BMH15" s="151"/>
      <c r="BMI15" s="151"/>
      <c r="BMJ15" s="151"/>
      <c r="BMK15" s="151"/>
      <c r="BML15" s="151"/>
      <c r="BMM15" s="151"/>
      <c r="BMN15" s="151"/>
      <c r="BMO15" s="151"/>
      <c r="BMP15" s="151"/>
      <c r="BMQ15" s="151"/>
      <c r="BMR15" s="151"/>
      <c r="BMS15" s="151"/>
      <c r="BMT15" s="151"/>
      <c r="BMU15" s="151"/>
      <c r="BMV15" s="151"/>
      <c r="BMW15" s="151"/>
      <c r="BMX15" s="151"/>
      <c r="BMY15" s="151"/>
      <c r="BMZ15" s="151"/>
      <c r="BNA15" s="151"/>
      <c r="BNB15" s="151"/>
      <c r="BNC15" s="151"/>
      <c r="BND15" s="151"/>
      <c r="BNE15" s="151"/>
      <c r="BNF15" s="151"/>
      <c r="BNG15" s="151"/>
      <c r="BNH15" s="151"/>
      <c r="BNI15" s="151"/>
      <c r="BNJ15" s="151"/>
      <c r="BNK15" s="151"/>
      <c r="BNL15" s="151"/>
      <c r="BNM15" s="151"/>
      <c r="BNN15" s="151"/>
      <c r="BNO15" s="151"/>
      <c r="BNP15" s="151"/>
      <c r="BNQ15" s="151"/>
      <c r="BNR15" s="151"/>
      <c r="BNS15" s="151"/>
      <c r="BNT15" s="151"/>
      <c r="BNU15" s="151"/>
      <c r="BNV15" s="151"/>
      <c r="BNW15" s="151"/>
      <c r="BNX15" s="151"/>
      <c r="BNY15" s="151"/>
      <c r="BNZ15" s="151"/>
      <c r="BOA15" s="151"/>
      <c r="BOB15" s="151"/>
      <c r="BOC15" s="151"/>
      <c r="BOD15" s="151"/>
      <c r="BOE15" s="151"/>
      <c r="BOF15" s="151"/>
      <c r="BOG15" s="151"/>
      <c r="BOH15" s="151"/>
      <c r="BOI15" s="151"/>
      <c r="BOJ15" s="151"/>
      <c r="BOK15" s="151"/>
      <c r="BOL15" s="151"/>
      <c r="BOM15" s="151"/>
      <c r="BON15" s="151"/>
      <c r="BOO15" s="151"/>
      <c r="BOP15" s="151"/>
      <c r="BOQ15" s="151"/>
      <c r="BOR15" s="151"/>
      <c r="BOS15" s="151"/>
      <c r="BOT15" s="151"/>
      <c r="BOU15" s="151"/>
      <c r="BOV15" s="151"/>
      <c r="BOW15" s="151"/>
      <c r="BOX15" s="151"/>
      <c r="BOY15" s="151"/>
      <c r="BOZ15" s="151"/>
      <c r="BPA15" s="151"/>
      <c r="BPB15" s="151"/>
      <c r="BPC15" s="151"/>
      <c r="BPD15" s="151"/>
      <c r="BPE15" s="151"/>
      <c r="BPF15" s="151"/>
      <c r="BPG15" s="151"/>
      <c r="BPH15" s="151"/>
      <c r="BPI15" s="151"/>
      <c r="BPJ15" s="151"/>
      <c r="BPK15" s="151"/>
      <c r="BPL15" s="151"/>
      <c r="BPM15" s="151"/>
      <c r="BPN15" s="151"/>
      <c r="BPO15" s="151"/>
      <c r="BPP15" s="151"/>
      <c r="BPQ15" s="151"/>
      <c r="BPR15" s="151"/>
      <c r="BPS15" s="151"/>
      <c r="BPT15" s="151"/>
      <c r="BPU15" s="151"/>
      <c r="BPV15" s="151"/>
      <c r="BPW15" s="151"/>
      <c r="BPX15" s="151"/>
      <c r="BPY15" s="151"/>
      <c r="BPZ15" s="151"/>
      <c r="BQA15" s="151"/>
      <c r="BQB15" s="151"/>
      <c r="BQC15" s="151"/>
      <c r="BQD15" s="151"/>
      <c r="BQE15" s="151"/>
      <c r="BQF15" s="151"/>
      <c r="BQG15" s="151"/>
      <c r="BQH15" s="151"/>
      <c r="BQI15" s="151"/>
      <c r="BQJ15" s="151"/>
      <c r="BQK15" s="151"/>
      <c r="BQL15" s="151"/>
      <c r="BQM15" s="151"/>
      <c r="BQN15" s="151"/>
      <c r="BQO15" s="151"/>
      <c r="BQP15" s="151"/>
      <c r="BQQ15" s="151"/>
      <c r="BQR15" s="151"/>
      <c r="BQS15" s="151"/>
      <c r="BQT15" s="151"/>
      <c r="BQU15" s="151"/>
      <c r="BQV15" s="151"/>
      <c r="BQW15" s="151"/>
      <c r="BQX15" s="151"/>
      <c r="BQY15" s="151"/>
      <c r="BQZ15" s="151"/>
      <c r="BRA15" s="151"/>
      <c r="BRB15" s="151"/>
      <c r="BRC15" s="151"/>
      <c r="BRD15" s="151"/>
      <c r="BRE15" s="151"/>
      <c r="BRF15" s="151"/>
      <c r="BRG15" s="151"/>
      <c r="BRH15" s="151"/>
      <c r="BRI15" s="151"/>
      <c r="BRJ15" s="151"/>
      <c r="BRK15" s="151"/>
      <c r="BRL15" s="151"/>
      <c r="BRM15" s="151"/>
      <c r="BRN15" s="151"/>
      <c r="BRO15" s="151"/>
      <c r="BRP15" s="151"/>
      <c r="BRQ15" s="151"/>
      <c r="BRR15" s="151"/>
      <c r="BRS15" s="151"/>
      <c r="BRT15" s="151"/>
      <c r="BRU15" s="151"/>
      <c r="BRV15" s="151"/>
      <c r="BRW15" s="151"/>
      <c r="BRX15" s="151"/>
      <c r="BRY15" s="151"/>
      <c r="BRZ15" s="151"/>
      <c r="BSA15" s="151"/>
      <c r="BSB15" s="151"/>
      <c r="BSC15" s="151"/>
      <c r="BSD15" s="151"/>
      <c r="BSE15" s="151"/>
      <c r="BSF15" s="151"/>
      <c r="BSG15" s="151"/>
      <c r="BSH15" s="151"/>
      <c r="BSI15" s="151"/>
      <c r="BSJ15" s="151"/>
      <c r="BSK15" s="151"/>
      <c r="BSL15" s="151"/>
      <c r="BSM15" s="151"/>
      <c r="BSN15" s="151"/>
      <c r="BSO15" s="151"/>
      <c r="BSP15" s="151"/>
      <c r="BSQ15" s="151"/>
      <c r="BSR15" s="151"/>
      <c r="BSS15" s="151"/>
      <c r="BST15" s="151"/>
      <c r="BSU15" s="151"/>
      <c r="BSV15" s="151"/>
      <c r="BSW15" s="151"/>
      <c r="BSX15" s="151"/>
      <c r="BSY15" s="151"/>
      <c r="BSZ15" s="151"/>
      <c r="BTA15" s="151"/>
      <c r="BTB15" s="151"/>
      <c r="BTC15" s="151"/>
      <c r="BTD15" s="151"/>
      <c r="BTE15" s="151"/>
      <c r="BTF15" s="151"/>
      <c r="BTG15" s="151"/>
      <c r="BTH15" s="151"/>
      <c r="BTI15" s="151"/>
      <c r="BTJ15" s="151"/>
      <c r="BTK15" s="151"/>
      <c r="BTL15" s="151"/>
      <c r="BTM15" s="151"/>
      <c r="BTN15" s="151"/>
      <c r="BTO15" s="151"/>
      <c r="BTP15" s="151"/>
      <c r="BTQ15" s="151"/>
      <c r="BTR15" s="151"/>
      <c r="BTS15" s="151"/>
      <c r="BTT15" s="151"/>
      <c r="BTU15" s="151"/>
      <c r="BTV15" s="151"/>
      <c r="BTW15" s="151"/>
      <c r="BTX15" s="151"/>
      <c r="BTY15" s="151"/>
      <c r="BTZ15" s="151"/>
      <c r="BUA15" s="151"/>
      <c r="BUB15" s="151"/>
      <c r="BUC15" s="151"/>
      <c r="BUD15" s="151"/>
      <c r="BUE15" s="151"/>
      <c r="BUF15" s="151"/>
      <c r="BUG15" s="151"/>
      <c r="BUH15" s="151"/>
      <c r="BUI15" s="151"/>
      <c r="BUJ15" s="151"/>
      <c r="BUK15" s="151"/>
      <c r="BUL15" s="151"/>
      <c r="BUM15" s="151"/>
      <c r="BUN15" s="151"/>
      <c r="BUO15" s="151"/>
      <c r="BUP15" s="151"/>
      <c r="BUQ15" s="151"/>
      <c r="BUR15" s="151"/>
      <c r="BUS15" s="151"/>
      <c r="BUT15" s="151"/>
      <c r="BUU15" s="151"/>
      <c r="BUV15" s="151"/>
      <c r="BUW15" s="151"/>
      <c r="BUX15" s="151"/>
      <c r="BUY15" s="151"/>
      <c r="BUZ15" s="151"/>
      <c r="BVA15" s="151"/>
      <c r="BVB15" s="151"/>
      <c r="BVC15" s="151"/>
      <c r="BVD15" s="151"/>
      <c r="BVE15" s="151"/>
      <c r="BVF15" s="151"/>
      <c r="BVG15" s="151"/>
      <c r="BVH15" s="151"/>
      <c r="BVI15" s="151"/>
      <c r="BVJ15" s="151"/>
      <c r="BVK15" s="151"/>
      <c r="BVL15" s="151"/>
      <c r="BVM15" s="151"/>
      <c r="BVN15" s="151"/>
      <c r="BVO15" s="151"/>
      <c r="BVP15" s="151"/>
      <c r="BVQ15" s="151"/>
      <c r="BVR15" s="151"/>
      <c r="BVS15" s="151"/>
      <c r="BVT15" s="151"/>
      <c r="BVU15" s="151"/>
      <c r="BVV15" s="151"/>
      <c r="BVW15" s="151"/>
      <c r="BVX15" s="151"/>
      <c r="BVY15" s="151"/>
      <c r="BVZ15" s="151"/>
      <c r="BWA15" s="151"/>
      <c r="BWB15" s="151"/>
      <c r="BWC15" s="151"/>
      <c r="BWD15" s="151"/>
      <c r="BWE15" s="151"/>
      <c r="BWF15" s="151"/>
      <c r="BWG15" s="151"/>
      <c r="BWH15" s="151"/>
      <c r="BWI15" s="151"/>
      <c r="BWJ15" s="151"/>
      <c r="BWK15" s="151"/>
      <c r="BWL15" s="151"/>
      <c r="BWM15" s="151"/>
      <c r="BWN15" s="151"/>
      <c r="BWO15" s="151"/>
      <c r="BWP15" s="151"/>
      <c r="BWQ15" s="151"/>
      <c r="BWR15" s="151"/>
      <c r="BWS15" s="151"/>
      <c r="BWT15" s="151"/>
      <c r="BWU15" s="151"/>
      <c r="BWV15" s="151"/>
      <c r="BWW15" s="151"/>
      <c r="BWX15" s="151"/>
      <c r="BWY15" s="151"/>
      <c r="BWZ15" s="151"/>
      <c r="BXA15" s="151"/>
      <c r="BXB15" s="151"/>
      <c r="BXC15" s="151"/>
      <c r="BXD15" s="151"/>
      <c r="BXE15" s="151"/>
      <c r="BXF15" s="151"/>
      <c r="BXG15" s="151"/>
      <c r="BXH15" s="151"/>
      <c r="BXI15" s="151"/>
      <c r="BXJ15" s="151"/>
      <c r="BXK15" s="151"/>
      <c r="BXL15" s="151"/>
      <c r="BXM15" s="151"/>
      <c r="BXN15" s="151"/>
      <c r="BXO15" s="151"/>
      <c r="BXP15" s="151"/>
      <c r="BXQ15" s="151"/>
      <c r="BXR15" s="151"/>
      <c r="BXS15" s="151"/>
      <c r="BXT15" s="151"/>
      <c r="BXU15" s="151"/>
      <c r="BXV15" s="151"/>
      <c r="BXW15" s="151"/>
      <c r="BXX15" s="151"/>
      <c r="BXY15" s="151"/>
      <c r="BXZ15" s="151"/>
      <c r="BYA15" s="151"/>
      <c r="BYB15" s="151"/>
      <c r="BYC15" s="151"/>
      <c r="BYD15" s="151"/>
      <c r="BYE15" s="151"/>
      <c r="BYF15" s="151"/>
      <c r="BYG15" s="151"/>
      <c r="BYH15" s="151"/>
      <c r="BYI15" s="151"/>
      <c r="BYJ15" s="151"/>
      <c r="BYK15" s="151"/>
      <c r="BYL15" s="151"/>
      <c r="BYM15" s="151"/>
      <c r="BYN15" s="151"/>
      <c r="BYO15" s="151"/>
      <c r="BYP15" s="151"/>
      <c r="BYQ15" s="151"/>
      <c r="BYR15" s="151"/>
      <c r="BYS15" s="151"/>
      <c r="BYT15" s="151"/>
      <c r="BYU15" s="151"/>
      <c r="BYV15" s="151"/>
      <c r="BYW15" s="151"/>
      <c r="BYX15" s="151"/>
      <c r="BYY15" s="151"/>
      <c r="BYZ15" s="151"/>
      <c r="BZA15" s="151"/>
      <c r="BZB15" s="151"/>
      <c r="BZC15" s="151"/>
      <c r="BZD15" s="151"/>
      <c r="BZE15" s="151"/>
      <c r="BZF15" s="151"/>
      <c r="BZG15" s="151"/>
      <c r="BZH15" s="151"/>
      <c r="BZI15" s="151"/>
      <c r="BZJ15" s="151"/>
      <c r="BZK15" s="151"/>
      <c r="BZL15" s="151"/>
      <c r="BZM15" s="151"/>
      <c r="BZN15" s="151"/>
      <c r="BZO15" s="151"/>
      <c r="BZP15" s="151"/>
      <c r="BZQ15" s="151"/>
      <c r="BZR15" s="151"/>
      <c r="BZS15" s="151"/>
      <c r="BZT15" s="151"/>
      <c r="BZU15" s="151"/>
      <c r="BZV15" s="151"/>
      <c r="BZW15" s="151"/>
      <c r="BZX15" s="151"/>
      <c r="BZY15" s="151"/>
      <c r="BZZ15" s="151"/>
      <c r="CAA15" s="151"/>
      <c r="CAB15" s="151"/>
      <c r="CAC15" s="151"/>
      <c r="CAD15" s="151"/>
      <c r="CAE15" s="151"/>
      <c r="CAF15" s="151"/>
      <c r="CAG15" s="151"/>
      <c r="CAH15" s="151"/>
      <c r="CAI15" s="151"/>
      <c r="CAJ15" s="151"/>
      <c r="CAK15" s="151"/>
      <c r="CAL15" s="151"/>
      <c r="CAM15" s="151"/>
      <c r="CAN15" s="151"/>
      <c r="CAO15" s="151"/>
      <c r="CAP15" s="151"/>
      <c r="CAQ15" s="151"/>
      <c r="CAR15" s="151"/>
      <c r="CAS15" s="151"/>
      <c r="CAT15" s="151"/>
      <c r="CAU15" s="151"/>
      <c r="CAV15" s="151"/>
      <c r="CAW15" s="151"/>
      <c r="CAX15" s="151"/>
      <c r="CAY15" s="151"/>
      <c r="CAZ15" s="151"/>
      <c r="CBA15" s="151"/>
      <c r="CBB15" s="151"/>
      <c r="CBC15" s="151"/>
      <c r="CBD15" s="151"/>
      <c r="CBE15" s="151"/>
      <c r="CBF15" s="151"/>
      <c r="CBG15" s="151"/>
      <c r="CBH15" s="151"/>
      <c r="CBI15" s="151"/>
      <c r="CBJ15" s="151"/>
      <c r="CBK15" s="151"/>
      <c r="CBL15" s="151"/>
      <c r="CBM15" s="151"/>
      <c r="CBN15" s="151"/>
      <c r="CBO15" s="151"/>
      <c r="CBP15" s="151"/>
      <c r="CBQ15" s="151"/>
      <c r="CBR15" s="151"/>
      <c r="CBS15" s="151"/>
      <c r="CBT15" s="151"/>
      <c r="CBU15" s="151"/>
      <c r="CBV15" s="151"/>
      <c r="CBW15" s="151"/>
      <c r="CBX15" s="151"/>
      <c r="CBY15" s="151"/>
      <c r="CBZ15" s="151"/>
      <c r="CCA15" s="151"/>
      <c r="CCB15" s="151"/>
      <c r="CCC15" s="151"/>
      <c r="CCD15" s="151"/>
      <c r="CCE15" s="151"/>
      <c r="CCF15" s="151"/>
      <c r="CCG15" s="151"/>
      <c r="CCH15" s="151"/>
      <c r="CCI15" s="151"/>
      <c r="CCJ15" s="151"/>
      <c r="CCK15" s="151"/>
      <c r="CCL15" s="151"/>
      <c r="CCM15" s="151"/>
      <c r="CCN15" s="151"/>
      <c r="CCO15" s="151"/>
      <c r="CCP15" s="151"/>
      <c r="CCQ15" s="151"/>
      <c r="CCR15" s="151"/>
      <c r="CCS15" s="151"/>
      <c r="CCT15" s="151"/>
      <c r="CCU15" s="151"/>
      <c r="CCV15" s="151"/>
      <c r="CCW15" s="151"/>
      <c r="CCX15" s="151"/>
      <c r="CCY15" s="151"/>
      <c r="CCZ15" s="151"/>
      <c r="CDA15" s="151"/>
      <c r="CDB15" s="151"/>
      <c r="CDC15" s="151"/>
      <c r="CDD15" s="151"/>
      <c r="CDE15" s="151"/>
      <c r="CDF15" s="151"/>
      <c r="CDG15" s="151"/>
      <c r="CDH15" s="151"/>
      <c r="CDI15" s="151"/>
      <c r="CDJ15" s="151"/>
      <c r="CDK15" s="151"/>
      <c r="CDL15" s="151"/>
      <c r="CDM15" s="151"/>
      <c r="CDN15" s="151"/>
      <c r="CDO15" s="151"/>
      <c r="CDP15" s="151"/>
      <c r="CDQ15" s="151"/>
      <c r="CDR15" s="151"/>
      <c r="CDS15" s="151"/>
      <c r="CDT15" s="151"/>
      <c r="CDU15" s="151"/>
      <c r="CDV15" s="151"/>
      <c r="CDW15" s="151"/>
      <c r="CDX15" s="151"/>
      <c r="CDY15" s="151"/>
      <c r="CDZ15" s="151"/>
      <c r="CEA15" s="151"/>
      <c r="CEB15" s="151"/>
      <c r="CEC15" s="151"/>
      <c r="CED15" s="151"/>
      <c r="CEE15" s="151"/>
      <c r="CEF15" s="151"/>
      <c r="CEG15" s="151"/>
      <c r="CEH15" s="151"/>
      <c r="CEI15" s="151"/>
      <c r="CEJ15" s="151"/>
      <c r="CEK15" s="151"/>
      <c r="CEL15" s="151"/>
      <c r="CEM15" s="151"/>
      <c r="CEN15" s="151"/>
      <c r="CEO15" s="151"/>
      <c r="CEP15" s="151"/>
      <c r="CEQ15" s="151"/>
      <c r="CER15" s="151"/>
      <c r="CES15" s="151"/>
      <c r="CET15" s="151"/>
      <c r="CEU15" s="151"/>
      <c r="CEV15" s="151"/>
      <c r="CEW15" s="151"/>
      <c r="CEX15" s="151"/>
      <c r="CEY15" s="151"/>
      <c r="CEZ15" s="151"/>
      <c r="CFA15" s="151"/>
      <c r="CFB15" s="151"/>
      <c r="CFC15" s="151"/>
      <c r="CFD15" s="151"/>
      <c r="CFE15" s="151"/>
      <c r="CFF15" s="151"/>
      <c r="CFG15" s="151"/>
      <c r="CFH15" s="151"/>
      <c r="CFI15" s="151"/>
      <c r="CFJ15" s="151"/>
      <c r="CFK15" s="151"/>
      <c r="CFL15" s="151"/>
      <c r="CFM15" s="151"/>
      <c r="CFN15" s="151"/>
      <c r="CFO15" s="151"/>
      <c r="CFP15" s="151"/>
      <c r="CFQ15" s="151"/>
      <c r="CFR15" s="151"/>
      <c r="CFS15" s="151"/>
      <c r="CFT15" s="151"/>
      <c r="CFU15" s="151"/>
      <c r="CFV15" s="151"/>
      <c r="CFW15" s="151"/>
      <c r="CFX15" s="151"/>
      <c r="CFY15" s="151"/>
      <c r="CFZ15" s="151"/>
      <c r="CGA15" s="151"/>
      <c r="CGB15" s="151"/>
      <c r="CGC15" s="151"/>
      <c r="CGD15" s="151"/>
      <c r="CGE15" s="151"/>
      <c r="CGF15" s="151"/>
      <c r="CGG15" s="151"/>
      <c r="CGH15" s="151"/>
      <c r="CGI15" s="151"/>
      <c r="CGJ15" s="151"/>
      <c r="CGK15" s="151"/>
      <c r="CGL15" s="151"/>
      <c r="CGM15" s="151"/>
      <c r="CGN15" s="151"/>
      <c r="CGO15" s="151"/>
      <c r="CGP15" s="151"/>
      <c r="CGQ15" s="151"/>
      <c r="CGR15" s="151"/>
      <c r="CGS15" s="151"/>
      <c r="CGT15" s="151"/>
      <c r="CGU15" s="151"/>
      <c r="CGV15" s="151"/>
      <c r="CGW15" s="151"/>
      <c r="CGX15" s="151"/>
      <c r="CGY15" s="151"/>
      <c r="CGZ15" s="151"/>
      <c r="CHA15" s="151"/>
      <c r="CHB15" s="151"/>
      <c r="CHC15" s="151"/>
      <c r="CHD15" s="151"/>
      <c r="CHE15" s="151"/>
      <c r="CHF15" s="151"/>
      <c r="CHG15" s="151"/>
      <c r="CHH15" s="151"/>
      <c r="CHI15" s="151"/>
      <c r="CHJ15" s="151"/>
      <c r="CHK15" s="151"/>
      <c r="CHL15" s="151"/>
      <c r="CHM15" s="151"/>
      <c r="CHN15" s="151"/>
      <c r="CHO15" s="151"/>
      <c r="CHP15" s="151"/>
      <c r="CHQ15" s="151"/>
      <c r="CHR15" s="151"/>
      <c r="CHS15" s="151"/>
      <c r="CHT15" s="151"/>
      <c r="CHU15" s="151"/>
      <c r="CHV15" s="151"/>
      <c r="CHW15" s="151"/>
      <c r="CHX15" s="151"/>
      <c r="CHY15" s="151"/>
      <c r="CHZ15" s="151"/>
      <c r="CIA15" s="151"/>
      <c r="CIB15" s="151"/>
      <c r="CIC15" s="151"/>
      <c r="CID15" s="151"/>
      <c r="CIE15" s="151"/>
      <c r="CIF15" s="151"/>
      <c r="CIG15" s="151"/>
      <c r="CIH15" s="151"/>
      <c r="CII15" s="151"/>
      <c r="CIJ15" s="151"/>
      <c r="CIK15" s="151"/>
      <c r="CIL15" s="151"/>
      <c r="CIM15" s="151"/>
      <c r="CIN15" s="151"/>
      <c r="CIO15" s="151"/>
      <c r="CIP15" s="151"/>
      <c r="CIQ15" s="151"/>
      <c r="CIR15" s="151"/>
      <c r="CIS15" s="151"/>
      <c r="CIT15" s="151"/>
      <c r="CIU15" s="151"/>
      <c r="CIV15" s="151"/>
      <c r="CIW15" s="151"/>
      <c r="CIX15" s="151"/>
      <c r="CIY15" s="151"/>
      <c r="CIZ15" s="151"/>
      <c r="CJA15" s="151"/>
      <c r="CJB15" s="151"/>
      <c r="CJC15" s="151"/>
      <c r="CJD15" s="151"/>
      <c r="CJE15" s="151"/>
      <c r="CJF15" s="151"/>
      <c r="CJG15" s="151"/>
      <c r="CJH15" s="151"/>
      <c r="CJI15" s="151"/>
      <c r="CJJ15" s="151"/>
      <c r="CJK15" s="151"/>
      <c r="CJL15" s="151"/>
      <c r="CJM15" s="151"/>
      <c r="CJN15" s="151"/>
      <c r="CJO15" s="151"/>
      <c r="CJP15" s="151"/>
      <c r="CJQ15" s="151"/>
      <c r="CJR15" s="151"/>
      <c r="CJS15" s="151"/>
      <c r="CJT15" s="151"/>
      <c r="CJU15" s="151"/>
      <c r="CJV15" s="151"/>
      <c r="CJW15" s="151"/>
      <c r="CJX15" s="151"/>
      <c r="CJY15" s="151"/>
      <c r="CJZ15" s="151"/>
      <c r="CKA15" s="151"/>
      <c r="CKB15" s="151"/>
      <c r="CKC15" s="151"/>
      <c r="CKD15" s="151"/>
      <c r="CKE15" s="151"/>
      <c r="CKF15" s="151"/>
      <c r="CKG15" s="151"/>
      <c r="CKH15" s="151"/>
      <c r="CKI15" s="151"/>
      <c r="CKJ15" s="151"/>
      <c r="CKK15" s="151"/>
      <c r="CKL15" s="151"/>
      <c r="CKM15" s="151"/>
      <c r="CKN15" s="151"/>
      <c r="CKO15" s="151"/>
      <c r="CKP15" s="151"/>
      <c r="CKQ15" s="151"/>
      <c r="CKR15" s="151"/>
      <c r="CKS15" s="151"/>
      <c r="CKT15" s="151"/>
      <c r="CKU15" s="151"/>
      <c r="CKV15" s="151"/>
      <c r="CKW15" s="151"/>
      <c r="CKX15" s="151"/>
      <c r="CKY15" s="151"/>
      <c r="CKZ15" s="151"/>
      <c r="CLA15" s="151"/>
      <c r="CLB15" s="151"/>
      <c r="CLC15" s="151"/>
      <c r="CLD15" s="151"/>
      <c r="CLE15" s="151"/>
      <c r="CLF15" s="151"/>
      <c r="CLG15" s="151"/>
      <c r="CLH15" s="151"/>
      <c r="CLI15" s="151"/>
      <c r="CLJ15" s="151"/>
      <c r="CLK15" s="151"/>
      <c r="CLL15" s="151"/>
      <c r="CLM15" s="151"/>
      <c r="CLN15" s="151"/>
      <c r="CLO15" s="151"/>
      <c r="CLP15" s="151"/>
      <c r="CLQ15" s="151"/>
      <c r="CLR15" s="151"/>
      <c r="CLS15" s="151"/>
      <c r="CLT15" s="151"/>
      <c r="CLU15" s="151"/>
      <c r="CLV15" s="151"/>
      <c r="CLW15" s="151"/>
      <c r="CLX15" s="151"/>
      <c r="CLY15" s="151"/>
      <c r="CLZ15" s="151"/>
      <c r="CMA15" s="151"/>
      <c r="CMB15" s="151"/>
      <c r="CMC15" s="151"/>
      <c r="CMD15" s="151"/>
      <c r="CME15" s="151"/>
      <c r="CMF15" s="151"/>
      <c r="CMG15" s="151"/>
      <c r="CMH15" s="151"/>
      <c r="CMI15" s="151"/>
      <c r="CMJ15" s="151"/>
      <c r="CMK15" s="151"/>
      <c r="CML15" s="151"/>
      <c r="CMM15" s="151"/>
      <c r="CMN15" s="151"/>
      <c r="CMO15" s="151"/>
      <c r="CMP15" s="151"/>
      <c r="CMQ15" s="151"/>
      <c r="CMR15" s="151"/>
      <c r="CMS15" s="151"/>
      <c r="CMT15" s="151"/>
      <c r="CMU15" s="151"/>
      <c r="CMV15" s="151"/>
      <c r="CMW15" s="151"/>
      <c r="CMX15" s="151"/>
      <c r="CMY15" s="151"/>
      <c r="CMZ15" s="151"/>
      <c r="CNA15" s="151"/>
      <c r="CNB15" s="151"/>
      <c r="CNC15" s="151"/>
      <c r="CND15" s="151"/>
      <c r="CNE15" s="151"/>
      <c r="CNF15" s="151"/>
      <c r="CNG15" s="151"/>
      <c r="CNH15" s="151"/>
      <c r="CNI15" s="151"/>
      <c r="CNJ15" s="151"/>
      <c r="CNK15" s="151"/>
      <c r="CNL15" s="151"/>
      <c r="CNM15" s="151"/>
      <c r="CNN15" s="151"/>
      <c r="CNO15" s="151"/>
      <c r="CNP15" s="151"/>
      <c r="CNQ15" s="151"/>
      <c r="CNR15" s="151"/>
      <c r="CNS15" s="151"/>
      <c r="CNT15" s="151"/>
      <c r="CNU15" s="151"/>
      <c r="CNV15" s="151"/>
      <c r="CNW15" s="151"/>
      <c r="CNX15" s="151"/>
      <c r="CNY15" s="151"/>
      <c r="CNZ15" s="151"/>
      <c r="COA15" s="151"/>
      <c r="COB15" s="151"/>
      <c r="COC15" s="151"/>
      <c r="COD15" s="151"/>
      <c r="COE15" s="151"/>
      <c r="COF15" s="151"/>
      <c r="COG15" s="151"/>
      <c r="COH15" s="151"/>
      <c r="COI15" s="151"/>
      <c r="COJ15" s="151"/>
      <c r="COK15" s="151"/>
      <c r="COL15" s="151"/>
      <c r="COM15" s="151"/>
      <c r="CON15" s="151"/>
      <c r="COO15" s="151"/>
      <c r="COP15" s="151"/>
      <c r="COQ15" s="151"/>
      <c r="COR15" s="151"/>
      <c r="COS15" s="151"/>
      <c r="COT15" s="151"/>
      <c r="COU15" s="151"/>
      <c r="COV15" s="151"/>
      <c r="COW15" s="151"/>
      <c r="COX15" s="151"/>
      <c r="COY15" s="151"/>
      <c r="COZ15" s="151"/>
      <c r="CPA15" s="151"/>
      <c r="CPB15" s="151"/>
      <c r="CPC15" s="151"/>
      <c r="CPD15" s="151"/>
      <c r="CPE15" s="151"/>
      <c r="CPF15" s="151"/>
      <c r="CPG15" s="151"/>
      <c r="CPH15" s="151"/>
      <c r="CPI15" s="151"/>
      <c r="CPJ15" s="151"/>
      <c r="CPK15" s="151"/>
      <c r="CPL15" s="151"/>
      <c r="CPM15" s="151"/>
      <c r="CPN15" s="151"/>
      <c r="CPO15" s="151"/>
      <c r="CPP15" s="151"/>
      <c r="CPQ15" s="151"/>
      <c r="CPR15" s="151"/>
      <c r="CPS15" s="151"/>
      <c r="CPT15" s="151"/>
      <c r="CPU15" s="151"/>
      <c r="CPV15" s="151"/>
      <c r="CPW15" s="151"/>
      <c r="CPX15" s="151"/>
      <c r="CPY15" s="151"/>
      <c r="CPZ15" s="151"/>
      <c r="CQA15" s="151"/>
      <c r="CQB15" s="151"/>
      <c r="CQC15" s="151"/>
      <c r="CQD15" s="151"/>
      <c r="CQE15" s="151"/>
      <c r="CQF15" s="151"/>
      <c r="CQG15" s="151"/>
      <c r="CQH15" s="151"/>
      <c r="CQI15" s="151"/>
      <c r="CQJ15" s="151"/>
      <c r="CQK15" s="151"/>
      <c r="CQL15" s="151"/>
      <c r="CQM15" s="151"/>
      <c r="CQN15" s="151"/>
      <c r="CQO15" s="151"/>
      <c r="CQP15" s="151"/>
      <c r="CQQ15" s="151"/>
      <c r="CQR15" s="151"/>
      <c r="CQS15" s="151"/>
      <c r="CQT15" s="151"/>
      <c r="CQU15" s="151"/>
      <c r="CQV15" s="151"/>
      <c r="CQW15" s="151"/>
      <c r="CQX15" s="151"/>
      <c r="CQY15" s="151"/>
      <c r="CQZ15" s="151"/>
      <c r="CRA15" s="151"/>
      <c r="CRB15" s="151"/>
      <c r="CRC15" s="151"/>
      <c r="CRD15" s="151"/>
      <c r="CRE15" s="151"/>
      <c r="CRF15" s="151"/>
      <c r="CRG15" s="151"/>
      <c r="CRH15" s="151"/>
      <c r="CRI15" s="151"/>
      <c r="CRJ15" s="151"/>
      <c r="CRK15" s="151"/>
      <c r="CRL15" s="151"/>
      <c r="CRM15" s="151"/>
      <c r="CRN15" s="151"/>
      <c r="CRO15" s="151"/>
      <c r="CRP15" s="151"/>
      <c r="CRQ15" s="151"/>
      <c r="CRR15" s="151"/>
      <c r="CRS15" s="151"/>
      <c r="CRT15" s="151"/>
      <c r="CRU15" s="151"/>
      <c r="CRV15" s="151"/>
      <c r="CRW15" s="151"/>
      <c r="CRX15" s="151"/>
      <c r="CRY15" s="151"/>
      <c r="CRZ15" s="151"/>
      <c r="CSA15" s="151"/>
      <c r="CSB15" s="151"/>
      <c r="CSC15" s="151"/>
      <c r="CSD15" s="151"/>
      <c r="CSE15" s="151"/>
      <c r="CSF15" s="151"/>
      <c r="CSG15" s="151"/>
      <c r="CSH15" s="151"/>
      <c r="CSI15" s="151"/>
      <c r="CSJ15" s="151"/>
      <c r="CSK15" s="151"/>
      <c r="CSL15" s="151"/>
      <c r="CSM15" s="151"/>
      <c r="CSN15" s="151"/>
      <c r="CSO15" s="151"/>
      <c r="CSP15" s="151"/>
      <c r="CSQ15" s="151"/>
      <c r="CSR15" s="151"/>
      <c r="CSS15" s="151"/>
      <c r="CST15" s="151"/>
      <c r="CSU15" s="151"/>
      <c r="CSV15" s="151"/>
      <c r="CSW15" s="151"/>
      <c r="CSX15" s="151"/>
      <c r="CSY15" s="151"/>
      <c r="CSZ15" s="151"/>
      <c r="CTA15" s="151"/>
      <c r="CTB15" s="151"/>
      <c r="CTC15" s="151"/>
      <c r="CTD15" s="151"/>
      <c r="CTE15" s="151"/>
      <c r="CTF15" s="151"/>
      <c r="CTG15" s="151"/>
      <c r="CTH15" s="151"/>
      <c r="CTI15" s="151"/>
      <c r="CTJ15" s="151"/>
      <c r="CTK15" s="151"/>
      <c r="CTL15" s="151"/>
      <c r="CTM15" s="151"/>
      <c r="CTN15" s="151"/>
      <c r="CTO15" s="151"/>
      <c r="CTP15" s="151"/>
      <c r="CTQ15" s="151"/>
      <c r="CTR15" s="151"/>
      <c r="CTS15" s="151"/>
      <c r="CTT15" s="151"/>
      <c r="CTU15" s="151"/>
      <c r="CTV15" s="151"/>
      <c r="CTW15" s="151"/>
      <c r="CTX15" s="151"/>
      <c r="CTY15" s="151"/>
      <c r="CTZ15" s="151"/>
      <c r="CUA15" s="151"/>
      <c r="CUB15" s="151"/>
      <c r="CUC15" s="151"/>
      <c r="CUD15" s="151"/>
      <c r="CUE15" s="151"/>
      <c r="CUF15" s="151"/>
      <c r="CUG15" s="151"/>
      <c r="CUH15" s="151"/>
      <c r="CUI15" s="151"/>
      <c r="CUJ15" s="151"/>
      <c r="CUK15" s="151"/>
      <c r="CUL15" s="151"/>
      <c r="CUM15" s="151"/>
      <c r="CUN15" s="151"/>
      <c r="CUO15" s="151"/>
      <c r="CUP15" s="151"/>
      <c r="CUQ15" s="151"/>
      <c r="CUR15" s="151"/>
      <c r="CUS15" s="151"/>
      <c r="CUT15" s="151"/>
      <c r="CUU15" s="151"/>
      <c r="CUV15" s="151"/>
      <c r="CUW15" s="151"/>
      <c r="CUX15" s="151"/>
      <c r="CUY15" s="151"/>
      <c r="CUZ15" s="151"/>
      <c r="CVA15" s="151"/>
      <c r="CVB15" s="151"/>
      <c r="CVC15" s="151"/>
      <c r="CVD15" s="151"/>
      <c r="CVE15" s="151"/>
      <c r="CVF15" s="151"/>
      <c r="CVG15" s="151"/>
      <c r="CVH15" s="151"/>
      <c r="CVI15" s="151"/>
      <c r="CVJ15" s="151"/>
      <c r="CVK15" s="151"/>
      <c r="CVL15" s="151"/>
      <c r="CVM15" s="151"/>
      <c r="CVN15" s="151"/>
      <c r="CVO15" s="151"/>
      <c r="CVP15" s="151"/>
      <c r="CVQ15" s="151"/>
      <c r="CVR15" s="151"/>
      <c r="CVS15" s="151"/>
      <c r="CVT15" s="151"/>
      <c r="CVU15" s="151"/>
      <c r="CVV15" s="151"/>
      <c r="CVW15" s="151"/>
      <c r="CVX15" s="151"/>
      <c r="CVY15" s="151"/>
      <c r="CVZ15" s="151"/>
      <c r="CWA15" s="151"/>
      <c r="CWB15" s="151"/>
      <c r="CWC15" s="151"/>
      <c r="CWD15" s="151"/>
      <c r="CWE15" s="151"/>
      <c r="CWF15" s="151"/>
      <c r="CWG15" s="151"/>
      <c r="CWH15" s="151"/>
      <c r="CWI15" s="151"/>
      <c r="CWJ15" s="151"/>
      <c r="CWK15" s="151"/>
      <c r="CWL15" s="151"/>
      <c r="CWM15" s="151"/>
      <c r="CWN15" s="151"/>
      <c r="CWO15" s="151"/>
      <c r="CWP15" s="151"/>
      <c r="CWQ15" s="151"/>
      <c r="CWR15" s="151"/>
      <c r="CWS15" s="151"/>
      <c r="CWT15" s="151"/>
      <c r="CWU15" s="151"/>
      <c r="CWV15" s="151"/>
      <c r="CWW15" s="151"/>
      <c r="CWX15" s="151"/>
      <c r="CWY15" s="151"/>
      <c r="CWZ15" s="151"/>
      <c r="CXA15" s="151"/>
      <c r="CXB15" s="151"/>
      <c r="CXC15" s="151"/>
      <c r="CXD15" s="151"/>
      <c r="CXE15" s="151"/>
      <c r="CXF15" s="151"/>
      <c r="CXG15" s="151"/>
      <c r="CXH15" s="151"/>
      <c r="CXI15" s="151"/>
      <c r="CXJ15" s="151"/>
      <c r="CXK15" s="151"/>
      <c r="CXL15" s="151"/>
      <c r="CXM15" s="151"/>
      <c r="CXN15" s="151"/>
      <c r="CXO15" s="151"/>
      <c r="CXP15" s="151"/>
      <c r="CXQ15" s="151"/>
      <c r="CXR15" s="151"/>
      <c r="CXS15" s="151"/>
      <c r="CXT15" s="151"/>
      <c r="CXU15" s="151"/>
      <c r="CXV15" s="151"/>
      <c r="CXW15" s="151"/>
      <c r="CXX15" s="151"/>
      <c r="CXY15" s="151"/>
      <c r="CXZ15" s="151"/>
      <c r="CYA15" s="151"/>
      <c r="CYB15" s="151"/>
      <c r="CYC15" s="151"/>
      <c r="CYD15" s="151"/>
      <c r="CYE15" s="151"/>
      <c r="CYF15" s="151"/>
      <c r="CYG15" s="151"/>
      <c r="CYH15" s="151"/>
      <c r="CYI15" s="151"/>
      <c r="CYJ15" s="151"/>
      <c r="CYK15" s="151"/>
      <c r="CYL15" s="151"/>
      <c r="CYM15" s="151"/>
      <c r="CYN15" s="151"/>
      <c r="CYO15" s="151"/>
      <c r="CYP15" s="151"/>
      <c r="CYQ15" s="151"/>
      <c r="CYR15" s="151"/>
      <c r="CYS15" s="151"/>
      <c r="CYT15" s="151"/>
      <c r="CYU15" s="151"/>
      <c r="CYV15" s="151"/>
      <c r="CYW15" s="151"/>
      <c r="CYX15" s="151"/>
      <c r="CYY15" s="151"/>
      <c r="CYZ15" s="151"/>
      <c r="CZA15" s="151"/>
      <c r="CZB15" s="151"/>
      <c r="CZC15" s="151"/>
      <c r="CZD15" s="151"/>
      <c r="CZE15" s="151"/>
      <c r="CZF15" s="151"/>
      <c r="CZG15" s="151"/>
      <c r="CZH15" s="151"/>
      <c r="CZI15" s="151"/>
      <c r="CZJ15" s="151"/>
      <c r="CZK15" s="151"/>
      <c r="CZL15" s="151"/>
      <c r="CZM15" s="151"/>
      <c r="CZN15" s="151"/>
      <c r="CZO15" s="151"/>
      <c r="CZP15" s="151"/>
      <c r="CZQ15" s="151"/>
      <c r="CZR15" s="151"/>
      <c r="CZS15" s="151"/>
      <c r="CZT15" s="151"/>
      <c r="CZU15" s="151"/>
      <c r="CZV15" s="151"/>
      <c r="CZW15" s="151"/>
      <c r="CZX15" s="151"/>
      <c r="CZY15" s="151"/>
      <c r="CZZ15" s="151"/>
      <c r="DAA15" s="151"/>
      <c r="DAB15" s="151"/>
      <c r="DAC15" s="151"/>
      <c r="DAD15" s="151"/>
      <c r="DAE15" s="151"/>
      <c r="DAF15" s="151"/>
      <c r="DAG15" s="151"/>
      <c r="DAH15" s="151"/>
      <c r="DAI15" s="151"/>
      <c r="DAJ15" s="151"/>
      <c r="DAK15" s="151"/>
      <c r="DAL15" s="151"/>
      <c r="DAM15" s="151"/>
      <c r="DAN15" s="151"/>
      <c r="DAO15" s="151"/>
      <c r="DAP15" s="151"/>
      <c r="DAQ15" s="151"/>
      <c r="DAR15" s="151"/>
      <c r="DAS15" s="151"/>
      <c r="DAT15" s="151"/>
      <c r="DAU15" s="151"/>
      <c r="DAV15" s="151"/>
      <c r="DAW15" s="151"/>
      <c r="DAX15" s="151"/>
      <c r="DAY15" s="151"/>
      <c r="DAZ15" s="151"/>
      <c r="DBA15" s="151"/>
      <c r="DBB15" s="151"/>
      <c r="DBC15" s="151"/>
      <c r="DBD15" s="151"/>
      <c r="DBE15" s="151"/>
      <c r="DBF15" s="151"/>
      <c r="DBG15" s="151"/>
      <c r="DBH15" s="151"/>
      <c r="DBI15" s="151"/>
      <c r="DBJ15" s="151"/>
      <c r="DBK15" s="151"/>
      <c r="DBL15" s="151"/>
      <c r="DBM15" s="151"/>
      <c r="DBN15" s="151"/>
      <c r="DBO15" s="151"/>
      <c r="DBP15" s="151"/>
      <c r="DBQ15" s="151"/>
      <c r="DBR15" s="151"/>
      <c r="DBS15" s="151"/>
      <c r="DBT15" s="151"/>
      <c r="DBU15" s="151"/>
      <c r="DBV15" s="151"/>
      <c r="DBW15" s="151"/>
      <c r="DBX15" s="151"/>
      <c r="DBY15" s="151"/>
      <c r="DBZ15" s="151"/>
      <c r="DCA15" s="151"/>
      <c r="DCB15" s="151"/>
      <c r="DCC15" s="151"/>
      <c r="DCD15" s="151"/>
      <c r="DCE15" s="151"/>
      <c r="DCF15" s="151"/>
      <c r="DCG15" s="151"/>
      <c r="DCH15" s="151"/>
      <c r="DCI15" s="151"/>
      <c r="DCJ15" s="151"/>
      <c r="DCK15" s="151"/>
      <c r="DCL15" s="151"/>
      <c r="DCM15" s="151"/>
      <c r="DCN15" s="151"/>
      <c r="DCO15" s="151"/>
      <c r="DCP15" s="151"/>
      <c r="DCQ15" s="151"/>
      <c r="DCR15" s="151"/>
      <c r="DCS15" s="151"/>
      <c r="DCT15" s="151"/>
      <c r="DCU15" s="151"/>
      <c r="DCV15" s="151"/>
      <c r="DCW15" s="151"/>
      <c r="DCX15" s="151"/>
      <c r="DCY15" s="151"/>
      <c r="DCZ15" s="151"/>
      <c r="DDA15" s="151"/>
      <c r="DDB15" s="151"/>
      <c r="DDC15" s="151"/>
      <c r="DDD15" s="151"/>
      <c r="DDE15" s="151"/>
      <c r="DDF15" s="151"/>
      <c r="DDG15" s="151"/>
      <c r="DDH15" s="151"/>
      <c r="DDI15" s="151"/>
      <c r="DDJ15" s="151"/>
      <c r="DDK15" s="151"/>
      <c r="DDL15" s="151"/>
      <c r="DDM15" s="151"/>
      <c r="DDN15" s="151"/>
      <c r="DDO15" s="151"/>
      <c r="DDP15" s="151"/>
      <c r="DDQ15" s="151"/>
      <c r="DDR15" s="151"/>
      <c r="DDS15" s="151"/>
      <c r="DDT15" s="151"/>
      <c r="DDU15" s="151"/>
      <c r="DDV15" s="151"/>
      <c r="DDW15" s="151"/>
      <c r="DDX15" s="151"/>
      <c r="DDY15" s="151"/>
      <c r="DDZ15" s="151"/>
      <c r="DEA15" s="151"/>
      <c r="DEB15" s="151"/>
      <c r="DEC15" s="151"/>
      <c r="DED15" s="151"/>
      <c r="DEE15" s="151"/>
      <c r="DEF15" s="151"/>
      <c r="DEG15" s="151"/>
      <c r="DEH15" s="151"/>
      <c r="DEI15" s="151"/>
      <c r="DEJ15" s="151"/>
      <c r="DEK15" s="151"/>
      <c r="DEL15" s="151"/>
      <c r="DEM15" s="151"/>
      <c r="DEN15" s="151"/>
      <c r="DEO15" s="151"/>
      <c r="DEP15" s="151"/>
      <c r="DEQ15" s="151"/>
      <c r="DER15" s="151"/>
      <c r="DES15" s="151"/>
      <c r="DET15" s="151"/>
      <c r="DEU15" s="151"/>
      <c r="DEV15" s="151"/>
      <c r="DEW15" s="151"/>
      <c r="DEX15" s="151"/>
      <c r="DEY15" s="151"/>
      <c r="DEZ15" s="151"/>
      <c r="DFA15" s="151"/>
      <c r="DFB15" s="151"/>
      <c r="DFC15" s="151"/>
      <c r="DFD15" s="151"/>
      <c r="DFE15" s="151"/>
      <c r="DFF15" s="151"/>
      <c r="DFG15" s="151"/>
      <c r="DFH15" s="151"/>
      <c r="DFI15" s="151"/>
      <c r="DFJ15" s="151"/>
      <c r="DFK15" s="151"/>
      <c r="DFL15" s="151"/>
      <c r="DFM15" s="151"/>
      <c r="DFN15" s="151"/>
      <c r="DFO15" s="151"/>
      <c r="DFP15" s="151"/>
      <c r="DFQ15" s="151"/>
      <c r="DFR15" s="151"/>
      <c r="DFS15" s="151"/>
      <c r="DFT15" s="151"/>
      <c r="DFU15" s="151"/>
      <c r="DFV15" s="151"/>
      <c r="DFW15" s="151"/>
      <c r="DFX15" s="151"/>
      <c r="DFY15" s="151"/>
      <c r="DFZ15" s="151"/>
      <c r="DGA15" s="151"/>
      <c r="DGB15" s="151"/>
      <c r="DGC15" s="151"/>
      <c r="DGD15" s="151"/>
      <c r="DGE15" s="151"/>
      <c r="DGF15" s="151"/>
      <c r="DGG15" s="151"/>
      <c r="DGH15" s="151"/>
      <c r="DGI15" s="151"/>
      <c r="DGJ15" s="151"/>
      <c r="DGK15" s="151"/>
      <c r="DGL15" s="151"/>
      <c r="DGM15" s="151"/>
      <c r="DGN15" s="151"/>
      <c r="DGO15" s="151"/>
      <c r="DGP15" s="151"/>
      <c r="DGQ15" s="151"/>
      <c r="DGR15" s="151"/>
      <c r="DGS15" s="151"/>
      <c r="DGT15" s="151"/>
      <c r="DGU15" s="151"/>
      <c r="DGV15" s="151"/>
      <c r="DGW15" s="151"/>
      <c r="DGX15" s="151"/>
      <c r="DGY15" s="151"/>
      <c r="DGZ15" s="151"/>
      <c r="DHA15" s="151"/>
      <c r="DHB15" s="151"/>
      <c r="DHC15" s="151"/>
      <c r="DHD15" s="151"/>
      <c r="DHE15" s="151"/>
      <c r="DHF15" s="151"/>
      <c r="DHG15" s="151"/>
      <c r="DHH15" s="151"/>
      <c r="DHI15" s="151"/>
      <c r="DHJ15" s="151"/>
      <c r="DHK15" s="151"/>
      <c r="DHL15" s="151"/>
      <c r="DHM15" s="151"/>
      <c r="DHN15" s="151"/>
      <c r="DHO15" s="151"/>
      <c r="DHP15" s="151"/>
      <c r="DHQ15" s="151"/>
      <c r="DHR15" s="151"/>
      <c r="DHS15" s="151"/>
      <c r="DHT15" s="151"/>
      <c r="DHU15" s="151"/>
      <c r="DHV15" s="151"/>
      <c r="DHW15" s="151"/>
      <c r="DHX15" s="151"/>
      <c r="DHY15" s="151"/>
      <c r="DHZ15" s="151"/>
      <c r="DIA15" s="151"/>
      <c r="DIB15" s="151"/>
      <c r="DIC15" s="151"/>
      <c r="DID15" s="151"/>
      <c r="DIE15" s="151"/>
      <c r="DIF15" s="151"/>
      <c r="DIG15" s="151"/>
      <c r="DIH15" s="151"/>
      <c r="DII15" s="151"/>
      <c r="DIJ15" s="151"/>
      <c r="DIK15" s="151"/>
      <c r="DIL15" s="151"/>
      <c r="DIM15" s="151"/>
      <c r="DIN15" s="151"/>
      <c r="DIO15" s="151"/>
      <c r="DIP15" s="151"/>
      <c r="DIQ15" s="151"/>
      <c r="DIR15" s="151"/>
      <c r="DIS15" s="151"/>
      <c r="DIT15" s="151"/>
      <c r="DIU15" s="151"/>
      <c r="DIV15" s="151"/>
      <c r="DIW15" s="151"/>
      <c r="DIX15" s="151"/>
      <c r="DIY15" s="151"/>
      <c r="DIZ15" s="151"/>
      <c r="DJA15" s="151"/>
      <c r="DJB15" s="151"/>
      <c r="DJC15" s="151"/>
      <c r="DJD15" s="151"/>
      <c r="DJE15" s="151"/>
      <c r="DJF15" s="151"/>
      <c r="DJG15" s="151"/>
      <c r="DJH15" s="151"/>
      <c r="DJI15" s="151"/>
      <c r="DJJ15" s="151"/>
      <c r="DJK15" s="151"/>
      <c r="DJL15" s="151"/>
      <c r="DJM15" s="151"/>
      <c r="DJN15" s="151"/>
      <c r="DJO15" s="151"/>
      <c r="DJP15" s="151"/>
      <c r="DJQ15" s="151"/>
      <c r="DJR15" s="151"/>
      <c r="DJS15" s="151"/>
      <c r="DJT15" s="151"/>
      <c r="DJU15" s="151"/>
      <c r="DJV15" s="151"/>
      <c r="DJW15" s="151"/>
      <c r="DJX15" s="151"/>
      <c r="DJY15" s="151"/>
      <c r="DJZ15" s="151"/>
      <c r="DKA15" s="151"/>
      <c r="DKB15" s="151"/>
      <c r="DKC15" s="151"/>
      <c r="DKD15" s="151"/>
      <c r="DKE15" s="151"/>
      <c r="DKF15" s="151"/>
      <c r="DKG15" s="151"/>
      <c r="DKH15" s="151"/>
      <c r="DKI15" s="151"/>
      <c r="DKJ15" s="151"/>
      <c r="DKK15" s="151"/>
      <c r="DKL15" s="151"/>
      <c r="DKM15" s="151"/>
      <c r="DKN15" s="151"/>
      <c r="DKO15" s="151"/>
      <c r="DKP15" s="151"/>
      <c r="DKQ15" s="151"/>
      <c r="DKR15" s="151"/>
      <c r="DKS15" s="151"/>
      <c r="DKT15" s="151"/>
      <c r="DKU15" s="151"/>
      <c r="DKV15" s="151"/>
      <c r="DKW15" s="151"/>
      <c r="DKX15" s="151"/>
      <c r="DKY15" s="151"/>
      <c r="DKZ15" s="151"/>
      <c r="DLA15" s="151"/>
      <c r="DLB15" s="151"/>
      <c r="DLC15" s="151"/>
      <c r="DLD15" s="151"/>
      <c r="DLE15" s="151"/>
      <c r="DLF15" s="151"/>
      <c r="DLG15" s="151"/>
      <c r="DLH15" s="151"/>
      <c r="DLI15" s="151"/>
      <c r="DLJ15" s="151"/>
      <c r="DLK15" s="151"/>
      <c r="DLL15" s="151"/>
      <c r="DLM15" s="151"/>
      <c r="DLN15" s="151"/>
      <c r="DLO15" s="151"/>
      <c r="DLP15" s="151"/>
      <c r="DLQ15" s="151"/>
      <c r="DLR15" s="151"/>
      <c r="DLS15" s="151"/>
      <c r="DLT15" s="151"/>
      <c r="DLU15" s="151"/>
      <c r="DLV15" s="151"/>
      <c r="DLW15" s="151"/>
      <c r="DLX15" s="151"/>
      <c r="DLY15" s="151"/>
      <c r="DLZ15" s="151"/>
      <c r="DMA15" s="151"/>
      <c r="DMB15" s="151"/>
      <c r="DMC15" s="151"/>
      <c r="DMD15" s="151"/>
      <c r="DME15" s="151"/>
      <c r="DMF15" s="151"/>
      <c r="DMG15" s="151"/>
      <c r="DMH15" s="151"/>
      <c r="DMI15" s="151"/>
      <c r="DMJ15" s="151"/>
      <c r="DMK15" s="151"/>
      <c r="DML15" s="151"/>
      <c r="DMM15" s="151"/>
      <c r="DMN15" s="151"/>
      <c r="DMO15" s="151"/>
      <c r="DMP15" s="151"/>
      <c r="DMQ15" s="151"/>
      <c r="DMR15" s="151"/>
      <c r="DMS15" s="151"/>
      <c r="DMT15" s="151"/>
      <c r="DMU15" s="151"/>
      <c r="DMV15" s="151"/>
      <c r="DMW15" s="151"/>
      <c r="DMX15" s="151"/>
      <c r="DMY15" s="151"/>
      <c r="DMZ15" s="151"/>
      <c r="DNA15" s="151"/>
      <c r="DNB15" s="151"/>
      <c r="DNC15" s="151"/>
      <c r="DND15" s="151"/>
      <c r="DNE15" s="151"/>
      <c r="DNF15" s="151"/>
      <c r="DNG15" s="151"/>
      <c r="DNH15" s="151"/>
      <c r="DNI15" s="151"/>
      <c r="DNJ15" s="151"/>
      <c r="DNK15" s="151"/>
      <c r="DNL15" s="151"/>
      <c r="DNM15" s="151"/>
      <c r="DNN15" s="151"/>
      <c r="DNO15" s="151"/>
      <c r="DNP15" s="151"/>
      <c r="DNQ15" s="151"/>
      <c r="DNR15" s="151"/>
      <c r="DNS15" s="151"/>
      <c r="DNT15" s="151"/>
      <c r="DNU15" s="151"/>
      <c r="DNV15" s="151"/>
      <c r="DNW15" s="151"/>
      <c r="DNX15" s="151"/>
      <c r="DNY15" s="151"/>
      <c r="DNZ15" s="151"/>
      <c r="DOA15" s="151"/>
      <c r="DOB15" s="151"/>
      <c r="DOC15" s="151"/>
      <c r="DOD15" s="151"/>
      <c r="DOE15" s="151"/>
      <c r="DOF15" s="151"/>
      <c r="DOG15" s="151"/>
      <c r="DOH15" s="151"/>
      <c r="DOI15" s="151"/>
      <c r="DOJ15" s="151"/>
      <c r="DOK15" s="151"/>
      <c r="DOL15" s="151"/>
      <c r="DOM15" s="151"/>
      <c r="DON15" s="151"/>
      <c r="DOO15" s="151"/>
      <c r="DOP15" s="151"/>
      <c r="DOQ15" s="151"/>
      <c r="DOR15" s="151"/>
      <c r="DOS15" s="151"/>
      <c r="DOT15" s="151"/>
      <c r="DOU15" s="151"/>
      <c r="DOV15" s="151"/>
      <c r="DOW15" s="151"/>
      <c r="DOX15" s="151"/>
      <c r="DOY15" s="151"/>
      <c r="DOZ15" s="151"/>
      <c r="DPA15" s="151"/>
      <c r="DPB15" s="151"/>
      <c r="DPC15" s="151"/>
      <c r="DPD15" s="151"/>
      <c r="DPE15" s="151"/>
      <c r="DPF15" s="151"/>
      <c r="DPG15" s="151"/>
      <c r="DPH15" s="151"/>
      <c r="DPI15" s="151"/>
      <c r="DPJ15" s="151"/>
      <c r="DPK15" s="151"/>
      <c r="DPL15" s="151"/>
      <c r="DPM15" s="151"/>
      <c r="DPN15" s="151"/>
      <c r="DPO15" s="151"/>
      <c r="DPP15" s="151"/>
      <c r="DPQ15" s="151"/>
      <c r="DPR15" s="151"/>
      <c r="DPS15" s="151"/>
      <c r="DPT15" s="151"/>
      <c r="DPU15" s="151"/>
      <c r="DPV15" s="151"/>
      <c r="DPW15" s="151"/>
      <c r="DPX15" s="151"/>
      <c r="DPY15" s="151"/>
      <c r="DPZ15" s="151"/>
      <c r="DQA15" s="151"/>
      <c r="DQB15" s="151"/>
      <c r="DQC15" s="151"/>
      <c r="DQD15" s="151"/>
      <c r="DQE15" s="151"/>
      <c r="DQF15" s="151"/>
      <c r="DQG15" s="151"/>
      <c r="DQH15" s="151"/>
      <c r="DQI15" s="151"/>
      <c r="DQJ15" s="151"/>
      <c r="DQK15" s="151"/>
      <c r="DQL15" s="151"/>
      <c r="DQM15" s="151"/>
      <c r="DQN15" s="151"/>
      <c r="DQO15" s="151"/>
      <c r="DQP15" s="151"/>
      <c r="DQQ15" s="151"/>
      <c r="DQR15" s="151"/>
      <c r="DQS15" s="151"/>
      <c r="DQT15" s="151"/>
      <c r="DQU15" s="151"/>
      <c r="DQV15" s="151"/>
      <c r="DQW15" s="151"/>
      <c r="DQX15" s="151"/>
      <c r="DQY15" s="151"/>
      <c r="DQZ15" s="151"/>
      <c r="DRA15" s="151"/>
      <c r="DRB15" s="151"/>
      <c r="DRC15" s="151"/>
      <c r="DRD15" s="151"/>
      <c r="DRE15" s="151"/>
      <c r="DRF15" s="151"/>
      <c r="DRG15" s="151"/>
      <c r="DRH15" s="151"/>
      <c r="DRI15" s="151"/>
      <c r="DRJ15" s="151"/>
      <c r="DRK15" s="151"/>
      <c r="DRL15" s="151"/>
      <c r="DRM15" s="151"/>
      <c r="DRN15" s="151"/>
      <c r="DRO15" s="151"/>
      <c r="DRP15" s="151"/>
      <c r="DRQ15" s="151"/>
      <c r="DRR15" s="151"/>
      <c r="DRS15" s="151"/>
      <c r="DRT15" s="151"/>
      <c r="DRU15" s="151"/>
      <c r="DRV15" s="151"/>
      <c r="DRW15" s="151"/>
      <c r="DRX15" s="151"/>
      <c r="DRY15" s="151"/>
      <c r="DRZ15" s="151"/>
      <c r="DSA15" s="151"/>
      <c r="DSB15" s="151"/>
      <c r="DSC15" s="151"/>
      <c r="DSD15" s="151"/>
      <c r="DSE15" s="151"/>
      <c r="DSF15" s="151"/>
      <c r="DSG15" s="151"/>
      <c r="DSH15" s="151"/>
      <c r="DSI15" s="151"/>
      <c r="DSJ15" s="151"/>
      <c r="DSK15" s="151"/>
      <c r="DSL15" s="151"/>
      <c r="DSM15" s="151"/>
      <c r="DSN15" s="151"/>
      <c r="DSO15" s="151"/>
      <c r="DSP15" s="151"/>
      <c r="DSQ15" s="151"/>
      <c r="DSR15" s="151"/>
      <c r="DSS15" s="151"/>
      <c r="DST15" s="151"/>
      <c r="DSU15" s="151"/>
      <c r="DSV15" s="151"/>
      <c r="DSW15" s="151"/>
      <c r="DSX15" s="151"/>
      <c r="DSY15" s="151"/>
      <c r="DSZ15" s="151"/>
      <c r="DTA15" s="151"/>
      <c r="DTB15" s="151"/>
      <c r="DTC15" s="151"/>
      <c r="DTD15" s="151"/>
      <c r="DTE15" s="151"/>
      <c r="DTF15" s="151"/>
      <c r="DTG15" s="151"/>
      <c r="DTH15" s="151"/>
      <c r="DTI15" s="151"/>
      <c r="DTJ15" s="151"/>
      <c r="DTK15" s="151"/>
      <c r="DTL15" s="151"/>
      <c r="DTM15" s="151"/>
      <c r="DTN15" s="151"/>
      <c r="DTO15" s="151"/>
      <c r="DTP15" s="151"/>
      <c r="DTQ15" s="151"/>
      <c r="DTR15" s="151"/>
      <c r="DTS15" s="151"/>
      <c r="DTT15" s="151"/>
      <c r="DTU15" s="151"/>
      <c r="DTV15" s="151"/>
      <c r="DTW15" s="151"/>
      <c r="DTX15" s="151"/>
      <c r="DTY15" s="151"/>
      <c r="DTZ15" s="151"/>
      <c r="DUA15" s="151"/>
      <c r="DUB15" s="151"/>
      <c r="DUC15" s="151"/>
      <c r="DUD15" s="151"/>
      <c r="DUE15" s="151"/>
      <c r="DUF15" s="151"/>
      <c r="DUG15" s="151"/>
      <c r="DUH15" s="151"/>
      <c r="DUI15" s="151"/>
      <c r="DUJ15" s="151"/>
      <c r="DUK15" s="151"/>
      <c r="DUL15" s="151"/>
      <c r="DUM15" s="151"/>
      <c r="DUN15" s="151"/>
      <c r="DUO15" s="151"/>
      <c r="DUP15" s="151"/>
      <c r="DUQ15" s="151"/>
      <c r="DUR15" s="151"/>
      <c r="DUS15" s="151"/>
      <c r="DUT15" s="151"/>
      <c r="DUU15" s="151"/>
      <c r="DUV15" s="151"/>
      <c r="DUW15" s="151"/>
      <c r="DUX15" s="151"/>
      <c r="DUY15" s="151"/>
      <c r="DUZ15" s="151"/>
      <c r="DVA15" s="151"/>
      <c r="DVB15" s="151"/>
      <c r="DVC15" s="151"/>
      <c r="DVD15" s="151"/>
      <c r="DVE15" s="151"/>
      <c r="DVF15" s="151"/>
      <c r="DVG15" s="151"/>
      <c r="DVH15" s="151"/>
      <c r="DVI15" s="151"/>
      <c r="DVJ15" s="151"/>
      <c r="DVK15" s="151"/>
      <c r="DVL15" s="151"/>
      <c r="DVM15" s="151"/>
      <c r="DVN15" s="151"/>
      <c r="DVO15" s="151"/>
      <c r="DVP15" s="151"/>
      <c r="DVQ15" s="151"/>
      <c r="DVR15" s="151"/>
      <c r="DVS15" s="151"/>
      <c r="DVT15" s="151"/>
      <c r="DVU15" s="151"/>
      <c r="DVV15" s="151"/>
      <c r="DVW15" s="151"/>
      <c r="DVX15" s="151"/>
      <c r="DVY15" s="151"/>
      <c r="DVZ15" s="151"/>
      <c r="DWA15" s="151"/>
      <c r="DWB15" s="151"/>
      <c r="DWC15" s="151"/>
      <c r="DWD15" s="151"/>
      <c r="DWE15" s="151"/>
      <c r="DWF15" s="151"/>
      <c r="DWG15" s="151"/>
      <c r="DWH15" s="151"/>
      <c r="DWI15" s="151"/>
      <c r="DWJ15" s="151"/>
      <c r="DWK15" s="151"/>
      <c r="DWL15" s="151"/>
      <c r="DWM15" s="151"/>
      <c r="DWN15" s="151"/>
      <c r="DWO15" s="151"/>
      <c r="DWP15" s="151"/>
      <c r="DWQ15" s="151"/>
      <c r="DWR15" s="151"/>
      <c r="DWS15" s="151"/>
      <c r="DWT15" s="151"/>
      <c r="DWU15" s="151"/>
      <c r="DWV15" s="151"/>
      <c r="DWW15" s="151"/>
      <c r="DWX15" s="151"/>
      <c r="DWY15" s="151"/>
      <c r="DWZ15" s="151"/>
      <c r="DXA15" s="151"/>
      <c r="DXB15" s="151"/>
      <c r="DXC15" s="151"/>
      <c r="DXD15" s="151"/>
      <c r="DXE15" s="151"/>
      <c r="DXF15" s="151"/>
      <c r="DXG15" s="151"/>
      <c r="DXH15" s="151"/>
      <c r="DXI15" s="151"/>
      <c r="DXJ15" s="151"/>
      <c r="DXK15" s="151"/>
      <c r="DXL15" s="151"/>
      <c r="DXM15" s="151"/>
      <c r="DXN15" s="151"/>
      <c r="DXO15" s="151"/>
      <c r="DXP15" s="151"/>
      <c r="DXQ15" s="151"/>
      <c r="DXR15" s="151"/>
      <c r="DXS15" s="151"/>
      <c r="DXT15" s="151"/>
      <c r="DXU15" s="151"/>
      <c r="DXV15" s="151"/>
      <c r="DXW15" s="151"/>
      <c r="DXX15" s="151"/>
      <c r="DXY15" s="151"/>
      <c r="DXZ15" s="151"/>
      <c r="DYA15" s="151"/>
      <c r="DYB15" s="151"/>
      <c r="DYC15" s="151"/>
      <c r="DYD15" s="151"/>
      <c r="DYE15" s="151"/>
      <c r="DYF15" s="151"/>
      <c r="DYG15" s="151"/>
      <c r="DYH15" s="151"/>
      <c r="DYI15" s="151"/>
      <c r="DYJ15" s="151"/>
      <c r="DYK15" s="151"/>
      <c r="DYL15" s="151"/>
      <c r="DYM15" s="151"/>
      <c r="DYN15" s="151"/>
      <c r="DYO15" s="151"/>
      <c r="DYP15" s="151"/>
      <c r="DYQ15" s="151"/>
      <c r="DYR15" s="151"/>
      <c r="DYS15" s="151"/>
      <c r="DYT15" s="151"/>
      <c r="DYU15" s="151"/>
      <c r="DYV15" s="151"/>
      <c r="DYW15" s="151"/>
      <c r="DYX15" s="151"/>
      <c r="DYY15" s="151"/>
      <c r="DYZ15" s="151"/>
      <c r="DZA15" s="151"/>
      <c r="DZB15" s="151"/>
      <c r="DZC15" s="151"/>
      <c r="DZD15" s="151"/>
      <c r="DZE15" s="151"/>
      <c r="DZF15" s="151"/>
      <c r="DZG15" s="151"/>
      <c r="DZH15" s="151"/>
      <c r="DZI15" s="151"/>
      <c r="DZJ15" s="151"/>
      <c r="DZK15" s="151"/>
      <c r="DZL15" s="151"/>
      <c r="DZM15" s="151"/>
      <c r="DZN15" s="151"/>
      <c r="DZO15" s="151"/>
      <c r="DZP15" s="151"/>
      <c r="DZQ15" s="151"/>
      <c r="DZR15" s="151"/>
      <c r="DZS15" s="151"/>
      <c r="DZT15" s="151"/>
      <c r="DZU15" s="151"/>
      <c r="DZV15" s="151"/>
      <c r="DZW15" s="151"/>
      <c r="DZX15" s="151"/>
      <c r="DZY15" s="151"/>
      <c r="DZZ15" s="151"/>
      <c r="EAA15" s="151"/>
      <c r="EAB15" s="151"/>
      <c r="EAC15" s="151"/>
      <c r="EAD15" s="151"/>
      <c r="EAE15" s="151"/>
      <c r="EAF15" s="151"/>
      <c r="EAG15" s="151"/>
      <c r="EAH15" s="151"/>
      <c r="EAI15" s="151"/>
      <c r="EAJ15" s="151"/>
      <c r="EAK15" s="151"/>
      <c r="EAL15" s="151"/>
      <c r="EAM15" s="151"/>
      <c r="EAN15" s="151"/>
      <c r="EAO15" s="151"/>
      <c r="EAP15" s="151"/>
      <c r="EAQ15" s="151"/>
      <c r="EAR15" s="151"/>
      <c r="EAS15" s="151"/>
      <c r="EAT15" s="151"/>
      <c r="EAU15" s="151"/>
      <c r="EAV15" s="151"/>
      <c r="EAW15" s="151"/>
      <c r="EAX15" s="151"/>
      <c r="EAY15" s="151"/>
      <c r="EAZ15" s="151"/>
      <c r="EBA15" s="151"/>
      <c r="EBB15" s="151"/>
      <c r="EBC15" s="151"/>
      <c r="EBD15" s="151"/>
      <c r="EBE15" s="151"/>
      <c r="EBF15" s="151"/>
      <c r="EBG15" s="151"/>
      <c r="EBH15" s="151"/>
      <c r="EBI15" s="151"/>
      <c r="EBJ15" s="151"/>
      <c r="EBK15" s="151"/>
      <c r="EBL15" s="151"/>
      <c r="EBM15" s="151"/>
      <c r="EBN15" s="151"/>
      <c r="EBO15" s="151"/>
      <c r="EBP15" s="151"/>
      <c r="EBQ15" s="151"/>
      <c r="EBR15" s="151"/>
      <c r="EBS15" s="151"/>
      <c r="EBT15" s="151"/>
      <c r="EBU15" s="151"/>
      <c r="EBV15" s="151"/>
      <c r="EBW15" s="151"/>
      <c r="EBX15" s="151"/>
      <c r="EBY15" s="151"/>
      <c r="EBZ15" s="151"/>
      <c r="ECA15" s="151"/>
      <c r="ECB15" s="151"/>
      <c r="ECC15" s="151"/>
      <c r="ECD15" s="151"/>
      <c r="ECE15" s="151"/>
      <c r="ECF15" s="151"/>
      <c r="ECG15" s="151"/>
      <c r="ECH15" s="151"/>
      <c r="ECI15" s="151"/>
      <c r="ECJ15" s="151"/>
      <c r="ECK15" s="151"/>
      <c r="ECL15" s="151"/>
      <c r="ECM15" s="151"/>
      <c r="ECN15" s="151"/>
      <c r="ECO15" s="151"/>
      <c r="ECP15" s="151"/>
      <c r="ECQ15" s="151"/>
      <c r="ECR15" s="151"/>
      <c r="ECS15" s="151"/>
      <c r="ECT15" s="151"/>
      <c r="ECU15" s="151"/>
      <c r="ECV15" s="151"/>
      <c r="ECW15" s="151"/>
      <c r="ECX15" s="151"/>
      <c r="ECY15" s="151"/>
      <c r="ECZ15" s="151"/>
      <c r="EDA15" s="151"/>
      <c r="EDB15" s="151"/>
      <c r="EDC15" s="151"/>
      <c r="EDD15" s="151"/>
      <c r="EDE15" s="151"/>
      <c r="EDF15" s="151"/>
      <c r="EDG15" s="151"/>
      <c r="EDH15" s="151"/>
      <c r="EDI15" s="151"/>
      <c r="EDJ15" s="151"/>
      <c r="EDK15" s="151"/>
      <c r="EDL15" s="151"/>
      <c r="EDM15" s="151"/>
      <c r="EDN15" s="151"/>
      <c r="EDO15" s="151"/>
      <c r="EDP15" s="151"/>
      <c r="EDQ15" s="151"/>
      <c r="EDR15" s="151"/>
      <c r="EDS15" s="151"/>
      <c r="EDT15" s="151"/>
      <c r="EDU15" s="151"/>
      <c r="EDV15" s="151"/>
      <c r="EDW15" s="151"/>
      <c r="EDX15" s="151"/>
      <c r="EDY15" s="151"/>
      <c r="EDZ15" s="151"/>
      <c r="EEA15" s="151"/>
      <c r="EEB15" s="151"/>
      <c r="EEC15" s="151"/>
      <c r="EED15" s="151"/>
      <c r="EEE15" s="151"/>
      <c r="EEF15" s="151"/>
      <c r="EEG15" s="151"/>
      <c r="EEH15" s="151"/>
      <c r="EEI15" s="151"/>
      <c r="EEJ15" s="151"/>
      <c r="EEK15" s="151"/>
      <c r="EEL15" s="151"/>
      <c r="EEM15" s="151"/>
      <c r="EEN15" s="151"/>
      <c r="EEO15" s="151"/>
      <c r="EEP15" s="151"/>
      <c r="EEQ15" s="151"/>
      <c r="EER15" s="151"/>
      <c r="EES15" s="151"/>
      <c r="EET15" s="151"/>
      <c r="EEU15" s="151"/>
      <c r="EEV15" s="151"/>
      <c r="EEW15" s="151"/>
      <c r="EEX15" s="151"/>
      <c r="EEY15" s="151"/>
      <c r="EEZ15" s="151"/>
      <c r="EFA15" s="151"/>
      <c r="EFB15" s="151"/>
      <c r="EFC15" s="151"/>
      <c r="EFD15" s="151"/>
      <c r="EFE15" s="151"/>
      <c r="EFF15" s="151"/>
      <c r="EFG15" s="151"/>
      <c r="EFH15" s="151"/>
      <c r="EFI15" s="151"/>
      <c r="EFJ15" s="151"/>
      <c r="EFK15" s="151"/>
      <c r="EFL15" s="151"/>
      <c r="EFM15" s="151"/>
      <c r="EFN15" s="151"/>
      <c r="EFO15" s="151"/>
      <c r="EFP15" s="151"/>
      <c r="EFQ15" s="151"/>
      <c r="EFR15" s="151"/>
      <c r="EFS15" s="151"/>
      <c r="EFT15" s="151"/>
      <c r="EFU15" s="151"/>
      <c r="EFV15" s="151"/>
      <c r="EFW15" s="151"/>
      <c r="EFX15" s="151"/>
      <c r="EFY15" s="151"/>
      <c r="EFZ15" s="151"/>
      <c r="EGA15" s="151"/>
      <c r="EGB15" s="151"/>
      <c r="EGC15" s="151"/>
      <c r="EGD15" s="151"/>
      <c r="EGE15" s="151"/>
      <c r="EGF15" s="151"/>
      <c r="EGG15" s="151"/>
      <c r="EGH15" s="151"/>
      <c r="EGI15" s="151"/>
      <c r="EGJ15" s="151"/>
      <c r="EGK15" s="151"/>
      <c r="EGL15" s="151"/>
      <c r="EGM15" s="151"/>
      <c r="EGN15" s="151"/>
      <c r="EGO15" s="151"/>
      <c r="EGP15" s="151"/>
      <c r="EGQ15" s="151"/>
      <c r="EGR15" s="151"/>
      <c r="EGS15" s="151"/>
      <c r="EGT15" s="151"/>
      <c r="EGU15" s="151"/>
      <c r="EGV15" s="151"/>
      <c r="EGW15" s="151"/>
      <c r="EGX15" s="151"/>
      <c r="EGY15" s="151"/>
      <c r="EGZ15" s="151"/>
      <c r="EHA15" s="151"/>
      <c r="EHB15" s="151"/>
      <c r="EHC15" s="151"/>
      <c r="EHD15" s="151"/>
      <c r="EHE15" s="151"/>
      <c r="EHF15" s="151"/>
      <c r="EHG15" s="151"/>
      <c r="EHH15" s="151"/>
      <c r="EHI15" s="151"/>
      <c r="EHJ15" s="151"/>
      <c r="EHK15" s="151"/>
      <c r="EHL15" s="151"/>
      <c r="EHM15" s="151"/>
      <c r="EHN15" s="151"/>
      <c r="EHO15" s="151"/>
      <c r="EHP15" s="151"/>
      <c r="EHQ15" s="151"/>
      <c r="EHR15" s="151"/>
      <c r="EHS15" s="151"/>
      <c r="EHT15" s="151"/>
      <c r="EHU15" s="151"/>
      <c r="EHV15" s="151"/>
      <c r="EHW15" s="151"/>
      <c r="EHX15" s="151"/>
      <c r="EHY15" s="151"/>
      <c r="EHZ15" s="151"/>
      <c r="EIA15" s="151"/>
      <c r="EIB15" s="151"/>
      <c r="EIC15" s="151"/>
      <c r="EID15" s="151"/>
      <c r="EIE15" s="151"/>
      <c r="EIF15" s="151"/>
      <c r="EIG15" s="151"/>
      <c r="EIH15" s="151"/>
      <c r="EII15" s="151"/>
      <c r="EIJ15" s="151"/>
      <c r="EIK15" s="151"/>
      <c r="EIL15" s="151"/>
      <c r="EIM15" s="151"/>
      <c r="EIN15" s="151"/>
      <c r="EIO15" s="151"/>
      <c r="EIP15" s="151"/>
      <c r="EIQ15" s="151"/>
      <c r="EIR15" s="151"/>
      <c r="EIS15" s="151"/>
      <c r="EIT15" s="151"/>
      <c r="EIU15" s="151"/>
      <c r="EIV15" s="151"/>
      <c r="EIW15" s="151"/>
      <c r="EIX15" s="151"/>
      <c r="EIY15" s="151"/>
      <c r="EIZ15" s="151"/>
      <c r="EJA15" s="151"/>
      <c r="EJB15" s="151"/>
      <c r="EJC15" s="151"/>
      <c r="EJD15" s="151"/>
      <c r="EJE15" s="151"/>
      <c r="EJF15" s="151"/>
      <c r="EJG15" s="151"/>
      <c r="EJH15" s="151"/>
      <c r="EJI15" s="151"/>
      <c r="EJJ15" s="151"/>
      <c r="EJK15" s="151"/>
      <c r="EJL15" s="151"/>
      <c r="EJM15" s="151"/>
      <c r="EJN15" s="151"/>
      <c r="EJO15" s="151"/>
      <c r="EJP15" s="151"/>
      <c r="EJQ15" s="151"/>
      <c r="EJR15" s="151"/>
      <c r="EJS15" s="151"/>
      <c r="EJT15" s="151"/>
      <c r="EJU15" s="151"/>
      <c r="EJV15" s="151"/>
      <c r="EJW15" s="151"/>
      <c r="EJX15" s="151"/>
      <c r="EJY15" s="151"/>
      <c r="EJZ15" s="151"/>
      <c r="EKA15" s="151"/>
      <c r="EKB15" s="151"/>
      <c r="EKC15" s="151"/>
      <c r="EKD15" s="151"/>
      <c r="EKE15" s="151"/>
      <c r="EKF15" s="151"/>
      <c r="EKG15" s="151"/>
      <c r="EKH15" s="151"/>
      <c r="EKI15" s="151"/>
      <c r="EKJ15" s="151"/>
      <c r="EKK15" s="151"/>
      <c r="EKL15" s="151"/>
      <c r="EKM15" s="151"/>
      <c r="EKN15" s="151"/>
      <c r="EKO15" s="151"/>
      <c r="EKP15" s="151"/>
      <c r="EKQ15" s="151"/>
      <c r="EKR15" s="151"/>
      <c r="EKS15" s="151"/>
      <c r="EKT15" s="151"/>
      <c r="EKU15" s="151"/>
      <c r="EKV15" s="151"/>
      <c r="EKW15" s="151"/>
      <c r="EKX15" s="151"/>
      <c r="EKY15" s="151"/>
      <c r="EKZ15" s="151"/>
      <c r="ELA15" s="151"/>
      <c r="ELB15" s="151"/>
      <c r="ELC15" s="151"/>
      <c r="ELD15" s="151"/>
      <c r="ELE15" s="151"/>
      <c r="ELF15" s="151"/>
      <c r="ELG15" s="151"/>
      <c r="ELH15" s="151"/>
      <c r="ELI15" s="151"/>
      <c r="ELJ15" s="151"/>
      <c r="ELK15" s="151"/>
      <c r="ELL15" s="151"/>
      <c r="ELM15" s="151"/>
      <c r="ELN15" s="151"/>
      <c r="ELO15" s="151"/>
      <c r="ELP15" s="151"/>
      <c r="ELQ15" s="151"/>
      <c r="ELR15" s="151"/>
      <c r="ELS15" s="151"/>
      <c r="ELT15" s="151"/>
      <c r="ELU15" s="151"/>
      <c r="ELV15" s="151"/>
      <c r="ELW15" s="151"/>
      <c r="ELX15" s="151"/>
      <c r="ELY15" s="151"/>
      <c r="ELZ15" s="151"/>
      <c r="EMA15" s="151"/>
      <c r="EMB15" s="151"/>
      <c r="EMC15" s="151"/>
      <c r="EMD15" s="151"/>
      <c r="EME15" s="151"/>
      <c r="EMF15" s="151"/>
      <c r="EMG15" s="151"/>
      <c r="EMH15" s="151"/>
      <c r="EMI15" s="151"/>
      <c r="EMJ15" s="151"/>
      <c r="EMK15" s="151"/>
      <c r="EML15" s="151"/>
      <c r="EMM15" s="151"/>
      <c r="EMN15" s="151"/>
      <c r="EMO15" s="151"/>
      <c r="EMP15" s="151"/>
      <c r="EMQ15" s="151"/>
      <c r="EMR15" s="151"/>
      <c r="EMS15" s="151"/>
      <c r="EMT15" s="151"/>
      <c r="EMU15" s="151"/>
      <c r="EMV15" s="151"/>
      <c r="EMW15" s="151"/>
      <c r="EMX15" s="151"/>
      <c r="EMY15" s="151"/>
      <c r="EMZ15" s="151"/>
      <c r="ENA15" s="151"/>
      <c r="ENB15" s="151"/>
      <c r="ENC15" s="151"/>
      <c r="END15" s="151"/>
      <c r="ENE15" s="151"/>
      <c r="ENF15" s="151"/>
      <c r="ENG15" s="151"/>
      <c r="ENH15" s="151"/>
      <c r="ENI15" s="151"/>
      <c r="ENJ15" s="151"/>
      <c r="ENK15" s="151"/>
      <c r="ENL15" s="151"/>
      <c r="ENM15" s="151"/>
      <c r="ENN15" s="151"/>
      <c r="ENO15" s="151"/>
      <c r="ENP15" s="151"/>
      <c r="ENQ15" s="151"/>
      <c r="ENR15" s="151"/>
      <c r="ENS15" s="151"/>
      <c r="ENT15" s="151"/>
      <c r="ENU15" s="151"/>
      <c r="ENV15" s="151"/>
      <c r="ENW15" s="151"/>
      <c r="ENX15" s="151"/>
      <c r="ENY15" s="151"/>
      <c r="ENZ15" s="151"/>
      <c r="EOA15" s="151"/>
      <c r="EOB15" s="151"/>
      <c r="EOC15" s="151"/>
      <c r="EOD15" s="151"/>
      <c r="EOE15" s="151"/>
      <c r="EOF15" s="151"/>
      <c r="EOG15" s="151"/>
      <c r="EOH15" s="151"/>
      <c r="EOI15" s="151"/>
      <c r="EOJ15" s="151"/>
      <c r="EOK15" s="151"/>
      <c r="EOL15" s="151"/>
      <c r="EOM15" s="151"/>
      <c r="EON15" s="151"/>
      <c r="EOO15" s="151"/>
      <c r="EOP15" s="151"/>
      <c r="EOQ15" s="151"/>
      <c r="EOR15" s="151"/>
      <c r="EOS15" s="151"/>
      <c r="EOT15" s="151"/>
      <c r="EOU15" s="151"/>
      <c r="EOV15" s="151"/>
      <c r="EOW15" s="151"/>
      <c r="EOX15" s="151"/>
      <c r="EOY15" s="151"/>
      <c r="EOZ15" s="151"/>
      <c r="EPA15" s="151"/>
      <c r="EPB15" s="151"/>
      <c r="EPC15" s="151"/>
      <c r="EPD15" s="151"/>
      <c r="EPE15" s="151"/>
      <c r="EPF15" s="151"/>
      <c r="EPG15" s="151"/>
      <c r="EPH15" s="151"/>
      <c r="EPI15" s="151"/>
      <c r="EPJ15" s="151"/>
      <c r="EPK15" s="151"/>
      <c r="EPL15" s="151"/>
      <c r="EPM15" s="151"/>
      <c r="EPN15" s="151"/>
      <c r="EPO15" s="151"/>
      <c r="EPP15" s="151"/>
      <c r="EPQ15" s="151"/>
      <c r="EPR15" s="151"/>
      <c r="EPS15" s="151"/>
      <c r="EPT15" s="151"/>
      <c r="EPU15" s="151"/>
      <c r="EPV15" s="151"/>
      <c r="EPW15" s="151"/>
      <c r="EPX15" s="151"/>
      <c r="EPY15" s="151"/>
      <c r="EPZ15" s="151"/>
      <c r="EQA15" s="151"/>
      <c r="EQB15" s="151"/>
      <c r="EQC15" s="151"/>
      <c r="EQD15" s="151"/>
      <c r="EQE15" s="151"/>
      <c r="EQF15" s="151"/>
      <c r="EQG15" s="151"/>
      <c r="EQH15" s="151"/>
      <c r="EQI15" s="151"/>
      <c r="EQJ15" s="151"/>
      <c r="EQK15" s="151"/>
      <c r="EQL15" s="151"/>
      <c r="EQM15" s="151"/>
      <c r="EQN15" s="151"/>
      <c r="EQO15" s="151"/>
      <c r="EQP15" s="151"/>
      <c r="EQQ15" s="151"/>
      <c r="EQR15" s="151"/>
      <c r="EQS15" s="151"/>
      <c r="EQT15" s="151"/>
      <c r="EQU15" s="151"/>
      <c r="EQV15" s="151"/>
      <c r="EQW15" s="151"/>
      <c r="EQX15" s="151"/>
      <c r="EQY15" s="151"/>
      <c r="EQZ15" s="151"/>
      <c r="ERA15" s="151"/>
      <c r="ERB15" s="151"/>
      <c r="ERC15" s="151"/>
      <c r="ERD15" s="151"/>
      <c r="ERE15" s="151"/>
      <c r="ERF15" s="151"/>
      <c r="ERG15" s="151"/>
      <c r="ERH15" s="151"/>
      <c r="ERI15" s="151"/>
      <c r="ERJ15" s="151"/>
      <c r="ERK15" s="151"/>
      <c r="ERL15" s="151"/>
      <c r="ERM15" s="151"/>
      <c r="ERN15" s="151"/>
      <c r="ERO15" s="151"/>
      <c r="ERP15" s="151"/>
      <c r="ERQ15" s="151"/>
      <c r="ERR15" s="151"/>
      <c r="ERS15" s="151"/>
      <c r="ERT15" s="151"/>
      <c r="ERU15" s="151"/>
      <c r="ERV15" s="151"/>
      <c r="ERW15" s="151"/>
      <c r="ERX15" s="151"/>
      <c r="ERY15" s="151"/>
      <c r="ERZ15" s="151"/>
      <c r="ESA15" s="151"/>
      <c r="ESB15" s="151"/>
      <c r="ESC15" s="151"/>
      <c r="ESD15" s="151"/>
      <c r="ESE15" s="151"/>
      <c r="ESF15" s="151"/>
      <c r="ESG15" s="151"/>
      <c r="ESH15" s="151"/>
      <c r="ESI15" s="151"/>
      <c r="ESJ15" s="151"/>
      <c r="ESK15" s="151"/>
      <c r="ESL15" s="151"/>
      <c r="ESM15" s="151"/>
      <c r="ESN15" s="151"/>
      <c r="ESO15" s="151"/>
      <c r="ESP15" s="151"/>
      <c r="ESQ15" s="151"/>
      <c r="ESR15" s="151"/>
      <c r="ESS15" s="151"/>
      <c r="EST15" s="151"/>
      <c r="ESU15" s="151"/>
      <c r="ESV15" s="151"/>
      <c r="ESW15" s="151"/>
      <c r="ESX15" s="151"/>
      <c r="ESY15" s="151"/>
      <c r="ESZ15" s="151"/>
      <c r="ETA15" s="151"/>
      <c r="ETB15" s="151"/>
      <c r="ETC15" s="151"/>
      <c r="ETD15" s="151"/>
      <c r="ETE15" s="151"/>
      <c r="ETF15" s="151"/>
      <c r="ETG15" s="151"/>
      <c r="ETH15" s="151"/>
      <c r="ETI15" s="151"/>
      <c r="ETJ15" s="151"/>
      <c r="ETK15" s="151"/>
      <c r="ETL15" s="151"/>
      <c r="ETM15" s="151"/>
      <c r="ETN15" s="151"/>
      <c r="ETO15" s="151"/>
      <c r="ETP15" s="151"/>
      <c r="ETQ15" s="151"/>
      <c r="ETR15" s="151"/>
      <c r="ETS15" s="151"/>
      <c r="ETT15" s="151"/>
      <c r="ETU15" s="151"/>
      <c r="ETV15" s="151"/>
      <c r="ETW15" s="151"/>
      <c r="ETX15" s="151"/>
      <c r="ETY15" s="151"/>
      <c r="ETZ15" s="151"/>
      <c r="EUA15" s="151"/>
      <c r="EUB15" s="151"/>
      <c r="EUC15" s="151"/>
      <c r="EUD15" s="151"/>
      <c r="EUE15" s="151"/>
      <c r="EUF15" s="151"/>
      <c r="EUG15" s="151"/>
      <c r="EUH15" s="151"/>
      <c r="EUI15" s="151"/>
      <c r="EUJ15" s="151"/>
      <c r="EUK15" s="151"/>
      <c r="EUL15" s="151"/>
      <c r="EUM15" s="151"/>
      <c r="EUN15" s="151"/>
      <c r="EUO15" s="151"/>
      <c r="EUP15" s="151"/>
      <c r="EUQ15" s="151"/>
      <c r="EUR15" s="151"/>
      <c r="EUS15" s="151"/>
      <c r="EUT15" s="151"/>
      <c r="EUU15" s="151"/>
      <c r="EUV15" s="151"/>
      <c r="EUW15" s="151"/>
      <c r="EUX15" s="151"/>
      <c r="EUY15" s="151"/>
      <c r="EUZ15" s="151"/>
      <c r="EVA15" s="151"/>
      <c r="EVB15" s="151"/>
      <c r="EVC15" s="151"/>
      <c r="EVD15" s="151"/>
      <c r="EVE15" s="151"/>
      <c r="EVF15" s="151"/>
      <c r="EVG15" s="151"/>
      <c r="EVH15" s="151"/>
      <c r="EVI15" s="151"/>
      <c r="EVJ15" s="151"/>
      <c r="EVK15" s="151"/>
      <c r="EVL15" s="151"/>
      <c r="EVM15" s="151"/>
      <c r="EVN15" s="151"/>
      <c r="EVO15" s="151"/>
      <c r="EVP15" s="151"/>
      <c r="EVQ15" s="151"/>
      <c r="EVR15" s="151"/>
      <c r="EVS15" s="151"/>
      <c r="EVT15" s="151"/>
      <c r="EVU15" s="151"/>
      <c r="EVV15" s="151"/>
      <c r="EVW15" s="151"/>
      <c r="EVX15" s="151"/>
      <c r="EVY15" s="151"/>
      <c r="EVZ15" s="151"/>
      <c r="EWA15" s="151"/>
      <c r="EWB15" s="151"/>
      <c r="EWC15" s="151"/>
      <c r="EWD15" s="151"/>
      <c r="EWE15" s="151"/>
      <c r="EWF15" s="151"/>
      <c r="EWG15" s="151"/>
      <c r="EWH15" s="151"/>
      <c r="EWI15" s="151"/>
      <c r="EWJ15" s="151"/>
      <c r="EWK15" s="151"/>
      <c r="EWL15" s="151"/>
      <c r="EWM15" s="151"/>
      <c r="EWN15" s="151"/>
      <c r="EWO15" s="151"/>
      <c r="EWP15" s="151"/>
      <c r="EWQ15" s="151"/>
      <c r="EWR15" s="151"/>
      <c r="EWS15" s="151"/>
      <c r="EWT15" s="151"/>
      <c r="EWU15" s="151"/>
      <c r="EWV15" s="151"/>
      <c r="EWW15" s="151"/>
      <c r="EWX15" s="151"/>
      <c r="EWY15" s="151"/>
      <c r="EWZ15" s="151"/>
      <c r="EXA15" s="151"/>
      <c r="EXB15" s="151"/>
      <c r="EXC15" s="151"/>
      <c r="EXD15" s="151"/>
      <c r="EXE15" s="151"/>
      <c r="EXF15" s="151"/>
      <c r="EXG15" s="151"/>
      <c r="EXH15" s="151"/>
      <c r="EXI15" s="151"/>
      <c r="EXJ15" s="151"/>
      <c r="EXK15" s="151"/>
      <c r="EXL15" s="151"/>
      <c r="EXM15" s="151"/>
      <c r="EXN15" s="151"/>
      <c r="EXO15" s="151"/>
      <c r="EXP15" s="151"/>
      <c r="EXQ15" s="151"/>
      <c r="EXR15" s="151"/>
      <c r="EXS15" s="151"/>
      <c r="EXT15" s="151"/>
      <c r="EXU15" s="151"/>
      <c r="EXV15" s="151"/>
      <c r="EXW15" s="151"/>
      <c r="EXX15" s="151"/>
      <c r="EXY15" s="151"/>
      <c r="EXZ15" s="151"/>
      <c r="EYA15" s="151"/>
      <c r="EYB15" s="151"/>
      <c r="EYC15" s="151"/>
      <c r="EYD15" s="151"/>
      <c r="EYE15" s="151"/>
      <c r="EYF15" s="151"/>
      <c r="EYG15" s="151"/>
      <c r="EYH15" s="151"/>
      <c r="EYI15" s="151"/>
      <c r="EYJ15" s="151"/>
      <c r="EYK15" s="151"/>
      <c r="EYL15" s="151"/>
      <c r="EYM15" s="151"/>
      <c r="EYN15" s="151"/>
      <c r="EYO15" s="151"/>
      <c r="EYP15" s="151"/>
      <c r="EYQ15" s="151"/>
      <c r="EYR15" s="151"/>
      <c r="EYS15" s="151"/>
      <c r="EYT15" s="151"/>
      <c r="EYU15" s="151"/>
      <c r="EYV15" s="151"/>
      <c r="EYW15" s="151"/>
      <c r="EYX15" s="151"/>
      <c r="EYY15" s="151"/>
      <c r="EYZ15" s="151"/>
      <c r="EZA15" s="151"/>
      <c r="EZB15" s="151"/>
      <c r="EZC15" s="151"/>
      <c r="EZD15" s="151"/>
      <c r="EZE15" s="151"/>
      <c r="EZF15" s="151"/>
      <c r="EZG15" s="151"/>
      <c r="EZH15" s="151"/>
      <c r="EZI15" s="151"/>
      <c r="EZJ15" s="151"/>
      <c r="EZK15" s="151"/>
      <c r="EZL15" s="151"/>
      <c r="EZM15" s="151"/>
      <c r="EZN15" s="151"/>
      <c r="EZO15" s="151"/>
      <c r="EZP15" s="151"/>
      <c r="EZQ15" s="151"/>
      <c r="EZR15" s="151"/>
      <c r="EZS15" s="151"/>
      <c r="EZT15" s="151"/>
      <c r="EZU15" s="151"/>
      <c r="EZV15" s="151"/>
      <c r="EZW15" s="151"/>
      <c r="EZX15" s="151"/>
      <c r="EZY15" s="151"/>
      <c r="EZZ15" s="151"/>
      <c r="FAA15" s="151"/>
      <c r="FAB15" s="151"/>
      <c r="FAC15" s="151"/>
      <c r="FAD15" s="151"/>
      <c r="FAE15" s="151"/>
      <c r="FAF15" s="151"/>
      <c r="FAG15" s="151"/>
      <c r="FAH15" s="151"/>
      <c r="FAI15" s="151"/>
      <c r="FAJ15" s="151"/>
      <c r="FAK15" s="151"/>
      <c r="FAL15" s="151"/>
      <c r="FAM15" s="151"/>
      <c r="FAN15" s="151"/>
      <c r="FAO15" s="151"/>
      <c r="FAP15" s="151"/>
      <c r="FAQ15" s="151"/>
      <c r="FAR15" s="151"/>
      <c r="FAS15" s="151"/>
      <c r="FAT15" s="151"/>
      <c r="FAU15" s="151"/>
      <c r="FAV15" s="151"/>
      <c r="FAW15" s="151"/>
      <c r="FAX15" s="151"/>
      <c r="FAY15" s="151"/>
      <c r="FAZ15" s="151"/>
      <c r="FBA15" s="151"/>
      <c r="FBB15" s="151"/>
      <c r="FBC15" s="151"/>
      <c r="FBD15" s="151"/>
      <c r="FBE15" s="151"/>
      <c r="FBF15" s="151"/>
      <c r="FBG15" s="151"/>
      <c r="FBH15" s="151"/>
      <c r="FBI15" s="151"/>
      <c r="FBJ15" s="151"/>
      <c r="FBK15" s="151"/>
      <c r="FBL15" s="151"/>
      <c r="FBM15" s="151"/>
      <c r="FBN15" s="151"/>
      <c r="FBO15" s="151"/>
      <c r="FBP15" s="151"/>
      <c r="FBQ15" s="151"/>
      <c r="FBR15" s="151"/>
      <c r="FBS15" s="151"/>
      <c r="FBT15" s="151"/>
      <c r="FBU15" s="151"/>
      <c r="FBV15" s="151"/>
      <c r="FBW15" s="151"/>
      <c r="FBX15" s="151"/>
      <c r="FBY15" s="151"/>
      <c r="FBZ15" s="151"/>
      <c r="FCA15" s="151"/>
      <c r="FCB15" s="151"/>
      <c r="FCC15" s="151"/>
      <c r="FCD15" s="151"/>
      <c r="FCE15" s="151"/>
      <c r="FCF15" s="151"/>
      <c r="FCG15" s="151"/>
      <c r="FCH15" s="151"/>
      <c r="FCI15" s="151"/>
      <c r="FCJ15" s="151"/>
      <c r="FCK15" s="151"/>
      <c r="FCL15" s="151"/>
      <c r="FCM15" s="151"/>
      <c r="FCN15" s="151"/>
      <c r="FCO15" s="151"/>
      <c r="FCP15" s="151"/>
      <c r="FCQ15" s="151"/>
      <c r="FCR15" s="151"/>
      <c r="FCS15" s="151"/>
      <c r="FCT15" s="151"/>
      <c r="FCU15" s="151"/>
      <c r="FCV15" s="151"/>
      <c r="FCW15" s="151"/>
      <c r="FCX15" s="151"/>
      <c r="FCY15" s="151"/>
      <c r="FCZ15" s="151"/>
      <c r="FDA15" s="151"/>
      <c r="FDB15" s="151"/>
      <c r="FDC15" s="151"/>
      <c r="FDD15" s="151"/>
      <c r="FDE15" s="151"/>
      <c r="FDF15" s="151"/>
      <c r="FDG15" s="151"/>
      <c r="FDH15" s="151"/>
      <c r="FDI15" s="151"/>
      <c r="FDJ15" s="151"/>
      <c r="FDK15" s="151"/>
      <c r="FDL15" s="151"/>
      <c r="FDM15" s="151"/>
      <c r="FDN15" s="151"/>
      <c r="FDO15" s="151"/>
      <c r="FDP15" s="151"/>
      <c r="FDQ15" s="151"/>
      <c r="FDR15" s="151"/>
      <c r="FDS15" s="151"/>
      <c r="FDT15" s="151"/>
      <c r="FDU15" s="151"/>
      <c r="FDV15" s="151"/>
      <c r="FDW15" s="151"/>
      <c r="FDX15" s="151"/>
      <c r="FDY15" s="151"/>
      <c r="FDZ15" s="151"/>
      <c r="FEA15" s="151"/>
      <c r="FEB15" s="151"/>
      <c r="FEC15" s="151"/>
      <c r="FED15" s="151"/>
      <c r="FEE15" s="151"/>
      <c r="FEF15" s="151"/>
      <c r="FEG15" s="151"/>
      <c r="FEH15" s="151"/>
      <c r="FEI15" s="151"/>
      <c r="FEJ15" s="151"/>
      <c r="FEK15" s="151"/>
      <c r="FEL15" s="151"/>
      <c r="FEM15" s="151"/>
      <c r="FEN15" s="151"/>
      <c r="FEO15" s="151"/>
      <c r="FEP15" s="151"/>
      <c r="FEQ15" s="151"/>
      <c r="FER15" s="151"/>
      <c r="FES15" s="151"/>
      <c r="FET15" s="151"/>
      <c r="FEU15" s="151"/>
      <c r="FEV15" s="151"/>
      <c r="FEW15" s="151"/>
      <c r="FEX15" s="151"/>
      <c r="FEY15" s="151"/>
      <c r="FEZ15" s="151"/>
      <c r="FFA15" s="151"/>
      <c r="FFB15" s="151"/>
      <c r="FFC15" s="151"/>
      <c r="FFD15" s="151"/>
      <c r="FFE15" s="151"/>
      <c r="FFF15" s="151"/>
      <c r="FFG15" s="151"/>
      <c r="FFH15" s="151"/>
      <c r="FFI15" s="151"/>
      <c r="FFJ15" s="151"/>
      <c r="FFK15" s="151"/>
      <c r="FFL15" s="151"/>
      <c r="FFM15" s="151"/>
      <c r="FFN15" s="151"/>
      <c r="FFO15" s="151"/>
      <c r="FFP15" s="151"/>
      <c r="FFQ15" s="151"/>
      <c r="FFR15" s="151"/>
      <c r="FFS15" s="151"/>
      <c r="FFT15" s="151"/>
      <c r="FFU15" s="151"/>
      <c r="FFV15" s="151"/>
      <c r="FFW15" s="151"/>
      <c r="FFX15" s="151"/>
      <c r="FFY15" s="151"/>
      <c r="FFZ15" s="151"/>
      <c r="FGA15" s="151"/>
      <c r="FGB15" s="151"/>
      <c r="FGC15" s="151"/>
      <c r="FGD15" s="151"/>
      <c r="FGE15" s="151"/>
      <c r="FGF15" s="151"/>
      <c r="FGG15" s="151"/>
      <c r="FGH15" s="151"/>
      <c r="FGI15" s="151"/>
      <c r="FGJ15" s="151"/>
      <c r="FGK15" s="151"/>
      <c r="FGL15" s="151"/>
      <c r="FGM15" s="151"/>
      <c r="FGN15" s="151"/>
      <c r="FGO15" s="151"/>
      <c r="FGP15" s="151"/>
      <c r="FGQ15" s="151"/>
      <c r="FGR15" s="151"/>
      <c r="FGS15" s="151"/>
      <c r="FGT15" s="151"/>
      <c r="FGU15" s="151"/>
      <c r="FGV15" s="151"/>
      <c r="FGW15" s="151"/>
      <c r="FGX15" s="151"/>
      <c r="FGY15" s="151"/>
      <c r="FGZ15" s="151"/>
      <c r="FHA15" s="151"/>
      <c r="FHB15" s="151"/>
      <c r="FHC15" s="151"/>
      <c r="FHD15" s="151"/>
      <c r="FHE15" s="151"/>
      <c r="FHF15" s="151"/>
      <c r="FHG15" s="151"/>
      <c r="FHH15" s="151"/>
      <c r="FHI15" s="151"/>
      <c r="FHJ15" s="151"/>
      <c r="FHK15" s="151"/>
      <c r="FHL15" s="151"/>
      <c r="FHM15" s="151"/>
      <c r="FHN15" s="151"/>
      <c r="FHO15" s="151"/>
      <c r="FHP15" s="151"/>
      <c r="FHQ15" s="151"/>
      <c r="FHR15" s="151"/>
      <c r="FHS15" s="151"/>
      <c r="FHT15" s="151"/>
      <c r="FHU15" s="151"/>
      <c r="FHV15" s="151"/>
      <c r="FHW15" s="151"/>
      <c r="FHX15" s="151"/>
      <c r="FHY15" s="151"/>
      <c r="FHZ15" s="151"/>
      <c r="FIA15" s="151"/>
      <c r="FIB15" s="151"/>
      <c r="FIC15" s="151"/>
      <c r="FID15" s="151"/>
      <c r="FIE15" s="151"/>
      <c r="FIF15" s="151"/>
      <c r="FIG15" s="151"/>
      <c r="FIH15" s="151"/>
      <c r="FII15" s="151"/>
      <c r="FIJ15" s="151"/>
      <c r="FIK15" s="151"/>
      <c r="FIL15" s="151"/>
      <c r="FIM15" s="151"/>
      <c r="FIN15" s="151"/>
      <c r="FIO15" s="151"/>
      <c r="FIP15" s="151"/>
      <c r="FIQ15" s="151"/>
      <c r="FIR15" s="151"/>
      <c r="FIS15" s="151"/>
      <c r="FIT15" s="151"/>
      <c r="FIU15" s="151"/>
      <c r="FIV15" s="151"/>
      <c r="FIW15" s="151"/>
      <c r="FIX15" s="151"/>
      <c r="FIY15" s="151"/>
      <c r="FIZ15" s="151"/>
      <c r="FJA15" s="151"/>
      <c r="FJB15" s="151"/>
      <c r="FJC15" s="151"/>
      <c r="FJD15" s="151"/>
      <c r="FJE15" s="151"/>
      <c r="FJF15" s="151"/>
      <c r="FJG15" s="151"/>
      <c r="FJH15" s="151"/>
      <c r="FJI15" s="151"/>
      <c r="FJJ15" s="151"/>
      <c r="FJK15" s="151"/>
      <c r="FJL15" s="151"/>
      <c r="FJM15" s="151"/>
      <c r="FJN15" s="151"/>
      <c r="FJO15" s="151"/>
      <c r="FJP15" s="151"/>
      <c r="FJQ15" s="151"/>
      <c r="FJR15" s="151"/>
      <c r="FJS15" s="151"/>
      <c r="FJT15" s="151"/>
      <c r="FJU15" s="151"/>
      <c r="FJV15" s="151"/>
      <c r="FJW15" s="151"/>
      <c r="FJX15" s="151"/>
      <c r="FJY15" s="151"/>
      <c r="FJZ15" s="151"/>
      <c r="FKA15" s="151"/>
      <c r="FKB15" s="151"/>
      <c r="FKC15" s="151"/>
      <c r="FKD15" s="151"/>
      <c r="FKE15" s="151"/>
      <c r="FKF15" s="151"/>
      <c r="FKG15" s="151"/>
      <c r="FKH15" s="151"/>
      <c r="FKI15" s="151"/>
      <c r="FKJ15" s="151"/>
      <c r="FKK15" s="151"/>
      <c r="FKL15" s="151"/>
      <c r="FKM15" s="151"/>
      <c r="FKN15" s="151"/>
      <c r="FKO15" s="151"/>
      <c r="FKP15" s="151"/>
      <c r="FKQ15" s="151"/>
      <c r="FKR15" s="151"/>
      <c r="FKS15" s="151"/>
      <c r="FKT15" s="151"/>
      <c r="FKU15" s="151"/>
      <c r="FKV15" s="151"/>
      <c r="FKW15" s="151"/>
      <c r="FKX15" s="151"/>
      <c r="FKY15" s="151"/>
      <c r="FKZ15" s="151"/>
      <c r="FLA15" s="151"/>
      <c r="FLB15" s="151"/>
      <c r="FLC15" s="151"/>
      <c r="FLD15" s="151"/>
      <c r="FLE15" s="151"/>
      <c r="FLF15" s="151"/>
      <c r="FLG15" s="151"/>
      <c r="FLH15" s="151"/>
      <c r="FLI15" s="151"/>
      <c r="FLJ15" s="151"/>
      <c r="FLK15" s="151"/>
      <c r="FLL15" s="151"/>
      <c r="FLM15" s="151"/>
      <c r="FLN15" s="151"/>
      <c r="FLO15" s="151"/>
      <c r="FLP15" s="151"/>
      <c r="FLQ15" s="151"/>
      <c r="FLR15" s="151"/>
      <c r="FLS15" s="151"/>
      <c r="FLT15" s="151"/>
      <c r="FLU15" s="151"/>
      <c r="FLV15" s="151"/>
      <c r="FLW15" s="151"/>
      <c r="FLX15" s="151"/>
      <c r="FLY15" s="151"/>
      <c r="FLZ15" s="151"/>
      <c r="FMA15" s="151"/>
      <c r="FMB15" s="151"/>
      <c r="FMC15" s="151"/>
      <c r="FMD15" s="151"/>
      <c r="FME15" s="151"/>
      <c r="FMF15" s="151"/>
      <c r="FMG15" s="151"/>
      <c r="FMH15" s="151"/>
      <c r="FMI15" s="151"/>
      <c r="FMJ15" s="151"/>
      <c r="FMK15" s="151"/>
      <c r="FML15" s="151"/>
      <c r="FMM15" s="151"/>
      <c r="FMN15" s="151"/>
      <c r="FMO15" s="151"/>
      <c r="FMP15" s="151"/>
      <c r="FMQ15" s="151"/>
      <c r="FMR15" s="151"/>
      <c r="FMS15" s="151"/>
      <c r="FMT15" s="151"/>
      <c r="FMU15" s="151"/>
      <c r="FMV15" s="151"/>
      <c r="FMW15" s="151"/>
      <c r="FMX15" s="151"/>
      <c r="FMY15" s="151"/>
      <c r="FMZ15" s="151"/>
      <c r="FNA15" s="151"/>
      <c r="FNB15" s="151"/>
      <c r="FNC15" s="151"/>
      <c r="FND15" s="151"/>
      <c r="FNE15" s="151"/>
      <c r="FNF15" s="151"/>
      <c r="FNG15" s="151"/>
      <c r="FNH15" s="151"/>
      <c r="FNI15" s="151"/>
      <c r="FNJ15" s="151"/>
      <c r="FNK15" s="151"/>
      <c r="FNL15" s="151"/>
      <c r="FNM15" s="151"/>
      <c r="FNN15" s="151"/>
      <c r="FNO15" s="151"/>
      <c r="FNP15" s="151"/>
      <c r="FNQ15" s="151"/>
      <c r="FNR15" s="151"/>
      <c r="FNS15" s="151"/>
      <c r="FNT15" s="151"/>
      <c r="FNU15" s="151"/>
      <c r="FNV15" s="151"/>
      <c r="FNW15" s="151"/>
      <c r="FNX15" s="151"/>
      <c r="FNY15" s="151"/>
      <c r="FNZ15" s="151"/>
      <c r="FOA15" s="151"/>
      <c r="FOB15" s="151"/>
      <c r="FOC15" s="151"/>
      <c r="FOD15" s="151"/>
      <c r="FOE15" s="151"/>
      <c r="FOF15" s="151"/>
      <c r="FOG15" s="151"/>
      <c r="FOH15" s="151"/>
      <c r="FOI15" s="151"/>
      <c r="FOJ15" s="151"/>
      <c r="FOK15" s="151"/>
      <c r="FOL15" s="151"/>
      <c r="FOM15" s="151"/>
      <c r="FON15" s="151"/>
      <c r="FOO15" s="151"/>
      <c r="FOP15" s="151"/>
      <c r="FOQ15" s="151"/>
      <c r="FOR15" s="151"/>
      <c r="FOS15" s="151"/>
      <c r="FOT15" s="151"/>
      <c r="FOU15" s="151"/>
      <c r="FOV15" s="151"/>
      <c r="FOW15" s="151"/>
      <c r="FOX15" s="151"/>
      <c r="FOY15" s="151"/>
      <c r="FOZ15" s="151"/>
      <c r="FPA15" s="151"/>
      <c r="FPB15" s="151"/>
      <c r="FPC15" s="151"/>
      <c r="FPD15" s="151"/>
      <c r="FPE15" s="151"/>
      <c r="FPF15" s="151"/>
      <c r="FPG15" s="151"/>
      <c r="FPH15" s="151"/>
      <c r="FPI15" s="151"/>
      <c r="FPJ15" s="151"/>
      <c r="FPK15" s="151"/>
      <c r="FPL15" s="151"/>
      <c r="FPM15" s="151"/>
      <c r="FPN15" s="151"/>
      <c r="FPO15" s="151"/>
      <c r="FPP15" s="151"/>
      <c r="FPQ15" s="151"/>
      <c r="FPR15" s="151"/>
      <c r="FPS15" s="151"/>
      <c r="FPT15" s="151"/>
      <c r="FPU15" s="151"/>
      <c r="FPV15" s="151"/>
      <c r="FPW15" s="151"/>
      <c r="FPX15" s="151"/>
      <c r="FPY15" s="151"/>
      <c r="FPZ15" s="151"/>
      <c r="FQA15" s="151"/>
      <c r="FQB15" s="151"/>
      <c r="FQC15" s="151"/>
      <c r="FQD15" s="151"/>
      <c r="FQE15" s="151"/>
      <c r="FQF15" s="151"/>
      <c r="FQG15" s="151"/>
      <c r="FQH15" s="151"/>
      <c r="FQI15" s="151"/>
      <c r="FQJ15" s="151"/>
      <c r="FQK15" s="151"/>
      <c r="FQL15" s="151"/>
      <c r="FQM15" s="151"/>
      <c r="FQN15" s="151"/>
      <c r="FQO15" s="151"/>
      <c r="FQP15" s="151"/>
      <c r="FQQ15" s="151"/>
      <c r="FQR15" s="151"/>
      <c r="FQS15" s="151"/>
      <c r="FQT15" s="151"/>
      <c r="FQU15" s="151"/>
      <c r="FQV15" s="151"/>
      <c r="FQW15" s="151"/>
      <c r="FQX15" s="151"/>
      <c r="FQY15" s="151"/>
      <c r="FQZ15" s="151"/>
      <c r="FRA15" s="151"/>
      <c r="FRB15" s="151"/>
      <c r="FRC15" s="151"/>
      <c r="FRD15" s="151"/>
      <c r="FRE15" s="151"/>
      <c r="FRF15" s="151"/>
      <c r="FRG15" s="151"/>
      <c r="FRH15" s="151"/>
      <c r="FRI15" s="151"/>
      <c r="FRJ15" s="151"/>
      <c r="FRK15" s="151"/>
      <c r="FRL15" s="151"/>
      <c r="FRM15" s="151"/>
      <c r="FRN15" s="151"/>
      <c r="FRO15" s="151"/>
      <c r="FRP15" s="151"/>
      <c r="FRQ15" s="151"/>
      <c r="FRR15" s="151"/>
      <c r="FRS15" s="151"/>
      <c r="FRT15" s="151"/>
      <c r="FRU15" s="151"/>
      <c r="FRV15" s="151"/>
      <c r="FRW15" s="151"/>
      <c r="FRX15" s="151"/>
      <c r="FRY15" s="151"/>
      <c r="FRZ15" s="151"/>
      <c r="FSA15" s="151"/>
      <c r="FSB15" s="151"/>
      <c r="FSC15" s="151"/>
      <c r="FSD15" s="151"/>
      <c r="FSE15" s="151"/>
      <c r="FSF15" s="151"/>
      <c r="FSG15" s="151"/>
      <c r="FSH15" s="151"/>
      <c r="FSI15" s="151"/>
      <c r="FSJ15" s="151"/>
      <c r="FSK15" s="151"/>
      <c r="FSL15" s="151"/>
      <c r="FSM15" s="151"/>
      <c r="FSN15" s="151"/>
      <c r="FSO15" s="151"/>
      <c r="FSP15" s="151"/>
      <c r="FSQ15" s="151"/>
      <c r="FSR15" s="151"/>
      <c r="FSS15" s="151"/>
      <c r="FST15" s="151"/>
      <c r="FSU15" s="151"/>
      <c r="FSV15" s="151"/>
      <c r="FSW15" s="151"/>
      <c r="FSX15" s="151"/>
      <c r="FSY15" s="151"/>
      <c r="FSZ15" s="151"/>
      <c r="FTA15" s="151"/>
      <c r="FTB15" s="151"/>
      <c r="FTC15" s="151"/>
      <c r="FTD15" s="151"/>
      <c r="FTE15" s="151"/>
      <c r="FTF15" s="151"/>
      <c r="FTG15" s="151"/>
      <c r="FTH15" s="151"/>
      <c r="FTI15" s="151"/>
      <c r="FTJ15" s="151"/>
      <c r="FTK15" s="151"/>
      <c r="FTL15" s="151"/>
      <c r="FTM15" s="151"/>
      <c r="FTN15" s="151"/>
      <c r="FTO15" s="151"/>
      <c r="FTP15" s="151"/>
      <c r="FTQ15" s="151"/>
      <c r="FTR15" s="151"/>
      <c r="FTS15" s="151"/>
      <c r="FTT15" s="151"/>
      <c r="FTU15" s="151"/>
      <c r="FTV15" s="151"/>
      <c r="FTW15" s="151"/>
      <c r="FTX15" s="151"/>
      <c r="FTY15" s="151"/>
      <c r="FTZ15" s="151"/>
      <c r="FUA15" s="151"/>
      <c r="FUB15" s="151"/>
      <c r="FUC15" s="151"/>
      <c r="FUD15" s="151"/>
      <c r="FUE15" s="151"/>
      <c r="FUF15" s="151"/>
      <c r="FUG15" s="151"/>
      <c r="FUH15" s="151"/>
      <c r="FUI15" s="151"/>
      <c r="FUJ15" s="151"/>
      <c r="FUK15" s="151"/>
      <c r="FUL15" s="151"/>
      <c r="FUM15" s="151"/>
      <c r="FUN15" s="151"/>
      <c r="FUO15" s="151"/>
      <c r="FUP15" s="151"/>
      <c r="FUQ15" s="151"/>
      <c r="FUR15" s="151"/>
      <c r="FUS15" s="151"/>
      <c r="FUT15" s="151"/>
      <c r="FUU15" s="151"/>
      <c r="FUV15" s="151"/>
      <c r="FUW15" s="151"/>
      <c r="FUX15" s="151"/>
      <c r="FUY15" s="151"/>
      <c r="FUZ15" s="151"/>
      <c r="FVA15" s="151"/>
      <c r="FVB15" s="151"/>
      <c r="FVC15" s="151"/>
      <c r="FVD15" s="151"/>
      <c r="FVE15" s="151"/>
      <c r="FVF15" s="151"/>
      <c r="FVG15" s="151"/>
      <c r="FVH15" s="151"/>
      <c r="FVI15" s="151"/>
      <c r="FVJ15" s="151"/>
      <c r="FVK15" s="151"/>
      <c r="FVL15" s="151"/>
      <c r="FVM15" s="151"/>
      <c r="FVN15" s="151"/>
      <c r="FVO15" s="151"/>
      <c r="FVP15" s="151"/>
      <c r="FVQ15" s="151"/>
      <c r="FVR15" s="151"/>
      <c r="FVS15" s="151"/>
      <c r="FVT15" s="151"/>
      <c r="FVU15" s="151"/>
      <c r="FVV15" s="151"/>
      <c r="FVW15" s="151"/>
      <c r="FVX15" s="151"/>
      <c r="FVY15" s="151"/>
      <c r="FVZ15" s="151"/>
      <c r="FWA15" s="151"/>
      <c r="FWB15" s="151"/>
      <c r="FWC15" s="151"/>
      <c r="FWD15" s="151"/>
      <c r="FWE15" s="151"/>
      <c r="FWF15" s="151"/>
      <c r="FWG15" s="151"/>
      <c r="FWH15" s="151"/>
      <c r="FWI15" s="151"/>
      <c r="FWJ15" s="151"/>
      <c r="FWK15" s="151"/>
      <c r="FWL15" s="151"/>
      <c r="FWM15" s="151"/>
      <c r="FWN15" s="151"/>
      <c r="FWO15" s="151"/>
      <c r="FWP15" s="151"/>
      <c r="FWQ15" s="151"/>
      <c r="FWR15" s="151"/>
      <c r="FWS15" s="151"/>
      <c r="FWT15" s="151"/>
      <c r="FWU15" s="151"/>
      <c r="FWV15" s="151"/>
      <c r="FWW15" s="151"/>
      <c r="FWX15" s="151"/>
      <c r="FWY15" s="151"/>
      <c r="FWZ15" s="151"/>
      <c r="FXA15" s="151"/>
      <c r="FXB15" s="151"/>
      <c r="FXC15" s="151"/>
      <c r="FXD15" s="151"/>
      <c r="FXE15" s="151"/>
      <c r="FXF15" s="151"/>
      <c r="FXG15" s="151"/>
      <c r="FXH15" s="151"/>
      <c r="FXI15" s="151"/>
      <c r="FXJ15" s="151"/>
      <c r="FXK15" s="151"/>
      <c r="FXL15" s="151"/>
      <c r="FXM15" s="151"/>
      <c r="FXN15" s="151"/>
      <c r="FXO15" s="151"/>
      <c r="FXP15" s="151"/>
      <c r="FXQ15" s="151"/>
      <c r="FXR15" s="151"/>
      <c r="FXS15" s="151"/>
      <c r="FXT15" s="151"/>
      <c r="FXU15" s="151"/>
      <c r="FXV15" s="151"/>
      <c r="FXW15" s="151"/>
      <c r="FXX15" s="151"/>
      <c r="FXY15" s="151"/>
      <c r="FXZ15" s="151"/>
      <c r="FYA15" s="151"/>
      <c r="FYB15" s="151"/>
      <c r="FYC15" s="151"/>
      <c r="FYD15" s="151"/>
      <c r="FYE15" s="151"/>
      <c r="FYF15" s="151"/>
      <c r="FYG15" s="151"/>
      <c r="FYH15" s="151"/>
      <c r="FYI15" s="151"/>
      <c r="FYJ15" s="151"/>
      <c r="FYK15" s="151"/>
      <c r="FYL15" s="151"/>
      <c r="FYM15" s="151"/>
      <c r="FYN15" s="151"/>
      <c r="FYO15" s="151"/>
      <c r="FYP15" s="151"/>
      <c r="FYQ15" s="151"/>
      <c r="FYR15" s="151"/>
      <c r="FYS15" s="151"/>
      <c r="FYT15" s="151"/>
      <c r="FYU15" s="151"/>
      <c r="FYV15" s="151"/>
      <c r="FYW15" s="151"/>
      <c r="FYX15" s="151"/>
      <c r="FYY15" s="151"/>
      <c r="FYZ15" s="151"/>
      <c r="FZA15" s="151"/>
      <c r="FZB15" s="151"/>
      <c r="FZC15" s="151"/>
      <c r="FZD15" s="151"/>
      <c r="FZE15" s="151"/>
      <c r="FZF15" s="151"/>
      <c r="FZG15" s="151"/>
      <c r="FZH15" s="151"/>
      <c r="FZI15" s="151"/>
      <c r="FZJ15" s="151"/>
      <c r="FZK15" s="151"/>
      <c r="FZL15" s="151"/>
      <c r="FZM15" s="151"/>
      <c r="FZN15" s="151"/>
      <c r="FZO15" s="151"/>
      <c r="FZP15" s="151"/>
      <c r="FZQ15" s="151"/>
      <c r="FZR15" s="151"/>
      <c r="FZS15" s="151"/>
      <c r="FZT15" s="151"/>
      <c r="FZU15" s="151"/>
      <c r="FZV15" s="151"/>
      <c r="FZW15" s="151"/>
      <c r="FZX15" s="151"/>
      <c r="FZY15" s="151"/>
      <c r="FZZ15" s="151"/>
      <c r="GAA15" s="151"/>
      <c r="GAB15" s="151"/>
      <c r="GAC15" s="151"/>
      <c r="GAD15" s="151"/>
      <c r="GAE15" s="151"/>
      <c r="GAF15" s="151"/>
      <c r="GAG15" s="151"/>
      <c r="GAH15" s="151"/>
      <c r="GAI15" s="151"/>
      <c r="GAJ15" s="151"/>
      <c r="GAK15" s="151"/>
      <c r="GAL15" s="151"/>
      <c r="GAM15" s="151"/>
      <c r="GAN15" s="151"/>
      <c r="GAO15" s="151"/>
      <c r="GAP15" s="151"/>
      <c r="GAQ15" s="151"/>
      <c r="GAR15" s="151"/>
      <c r="GAS15" s="151"/>
      <c r="GAT15" s="151"/>
      <c r="GAU15" s="151"/>
      <c r="GAV15" s="151"/>
      <c r="GAW15" s="151"/>
      <c r="GAX15" s="151"/>
      <c r="GAY15" s="151"/>
      <c r="GAZ15" s="151"/>
      <c r="GBA15" s="151"/>
      <c r="GBB15" s="151"/>
      <c r="GBC15" s="151"/>
      <c r="GBD15" s="151"/>
      <c r="GBE15" s="151"/>
      <c r="GBF15" s="151"/>
      <c r="GBG15" s="151"/>
      <c r="GBH15" s="151"/>
      <c r="GBI15" s="151"/>
      <c r="GBJ15" s="151"/>
      <c r="GBK15" s="151"/>
      <c r="GBL15" s="151"/>
      <c r="GBM15" s="151"/>
      <c r="GBN15" s="151"/>
      <c r="GBO15" s="151"/>
      <c r="GBP15" s="151"/>
      <c r="GBQ15" s="151"/>
      <c r="GBR15" s="151"/>
      <c r="GBS15" s="151"/>
      <c r="GBT15" s="151"/>
      <c r="GBU15" s="151"/>
      <c r="GBV15" s="151"/>
      <c r="GBW15" s="151"/>
      <c r="GBX15" s="151"/>
      <c r="GBY15" s="151"/>
      <c r="GBZ15" s="151"/>
      <c r="GCA15" s="151"/>
      <c r="GCB15" s="151"/>
      <c r="GCC15" s="151"/>
      <c r="GCD15" s="151"/>
      <c r="GCE15" s="151"/>
      <c r="GCF15" s="151"/>
      <c r="GCG15" s="151"/>
      <c r="GCH15" s="151"/>
      <c r="GCI15" s="151"/>
      <c r="GCJ15" s="151"/>
      <c r="GCK15" s="151"/>
      <c r="GCL15" s="151"/>
      <c r="GCM15" s="151"/>
      <c r="GCN15" s="151"/>
      <c r="GCO15" s="151"/>
      <c r="GCP15" s="151"/>
      <c r="GCQ15" s="151"/>
      <c r="GCR15" s="151"/>
      <c r="GCS15" s="151"/>
      <c r="GCT15" s="151"/>
      <c r="GCU15" s="151"/>
      <c r="GCV15" s="151"/>
      <c r="GCW15" s="151"/>
      <c r="GCX15" s="151"/>
      <c r="GCY15" s="151"/>
      <c r="GCZ15" s="151"/>
      <c r="GDA15" s="151"/>
      <c r="GDB15" s="151"/>
      <c r="GDC15" s="151"/>
      <c r="GDD15" s="151"/>
      <c r="GDE15" s="151"/>
      <c r="GDF15" s="151"/>
      <c r="GDG15" s="151"/>
      <c r="GDH15" s="151"/>
      <c r="GDI15" s="151"/>
      <c r="GDJ15" s="151"/>
      <c r="GDK15" s="151"/>
      <c r="GDL15" s="151"/>
      <c r="GDM15" s="151"/>
      <c r="GDN15" s="151"/>
      <c r="GDO15" s="151"/>
      <c r="GDP15" s="151"/>
      <c r="GDQ15" s="151"/>
      <c r="GDR15" s="151"/>
      <c r="GDS15" s="151"/>
      <c r="GDT15" s="151"/>
      <c r="GDU15" s="151"/>
      <c r="GDV15" s="151"/>
      <c r="GDW15" s="151"/>
      <c r="GDX15" s="151"/>
      <c r="GDY15" s="151"/>
      <c r="GDZ15" s="151"/>
      <c r="GEA15" s="151"/>
      <c r="GEB15" s="151"/>
      <c r="GEC15" s="151"/>
      <c r="GED15" s="151"/>
      <c r="GEE15" s="151"/>
      <c r="GEF15" s="151"/>
      <c r="GEG15" s="151"/>
      <c r="GEH15" s="151"/>
      <c r="GEI15" s="151"/>
      <c r="GEJ15" s="151"/>
      <c r="GEK15" s="151"/>
      <c r="GEL15" s="151"/>
      <c r="GEM15" s="151"/>
      <c r="GEN15" s="151"/>
      <c r="GEO15" s="151"/>
      <c r="GEP15" s="151"/>
      <c r="GEQ15" s="151"/>
      <c r="GER15" s="151"/>
      <c r="GES15" s="151"/>
      <c r="GET15" s="151"/>
      <c r="GEU15" s="151"/>
      <c r="GEV15" s="151"/>
      <c r="GEW15" s="151"/>
      <c r="GEX15" s="151"/>
      <c r="GEY15" s="151"/>
      <c r="GEZ15" s="151"/>
      <c r="GFA15" s="151"/>
      <c r="GFB15" s="151"/>
      <c r="GFC15" s="151"/>
      <c r="GFD15" s="151"/>
      <c r="GFE15" s="151"/>
      <c r="GFF15" s="151"/>
      <c r="GFG15" s="151"/>
      <c r="GFH15" s="151"/>
      <c r="GFI15" s="151"/>
      <c r="GFJ15" s="151"/>
      <c r="GFK15" s="151"/>
      <c r="GFL15" s="151"/>
      <c r="GFM15" s="151"/>
      <c r="GFN15" s="151"/>
      <c r="GFO15" s="151"/>
      <c r="GFP15" s="151"/>
      <c r="GFQ15" s="151"/>
      <c r="GFR15" s="151"/>
      <c r="GFS15" s="151"/>
      <c r="GFT15" s="151"/>
      <c r="GFU15" s="151"/>
      <c r="GFV15" s="151"/>
      <c r="GFW15" s="151"/>
      <c r="GFX15" s="151"/>
      <c r="GFY15" s="151"/>
      <c r="GFZ15" s="151"/>
      <c r="GGA15" s="151"/>
      <c r="GGB15" s="151"/>
      <c r="GGC15" s="151"/>
      <c r="GGD15" s="151"/>
      <c r="GGE15" s="151"/>
      <c r="GGF15" s="151"/>
      <c r="GGG15" s="151"/>
      <c r="GGH15" s="151"/>
      <c r="GGI15" s="151"/>
      <c r="GGJ15" s="151"/>
      <c r="GGK15" s="151"/>
      <c r="GGL15" s="151"/>
      <c r="GGM15" s="151"/>
      <c r="GGN15" s="151"/>
      <c r="GGO15" s="151"/>
      <c r="GGP15" s="151"/>
      <c r="GGQ15" s="151"/>
      <c r="GGR15" s="151"/>
      <c r="GGS15" s="151"/>
      <c r="GGT15" s="151"/>
      <c r="GGU15" s="151"/>
      <c r="GGV15" s="151"/>
      <c r="GGW15" s="151"/>
      <c r="GGX15" s="151"/>
      <c r="GGY15" s="151"/>
      <c r="GGZ15" s="151"/>
      <c r="GHA15" s="151"/>
      <c r="GHB15" s="151"/>
      <c r="GHC15" s="151"/>
      <c r="GHD15" s="151"/>
      <c r="GHE15" s="151"/>
      <c r="GHF15" s="151"/>
      <c r="GHG15" s="151"/>
      <c r="GHH15" s="151"/>
      <c r="GHI15" s="151"/>
      <c r="GHJ15" s="151"/>
      <c r="GHK15" s="151"/>
      <c r="GHL15" s="151"/>
      <c r="GHM15" s="151"/>
      <c r="GHN15" s="151"/>
      <c r="GHO15" s="151"/>
      <c r="GHP15" s="151"/>
      <c r="GHQ15" s="151"/>
      <c r="GHR15" s="151"/>
      <c r="GHS15" s="151"/>
      <c r="GHT15" s="151"/>
      <c r="GHU15" s="151"/>
      <c r="GHV15" s="151"/>
      <c r="GHW15" s="151"/>
      <c r="GHX15" s="151"/>
      <c r="GHY15" s="151"/>
      <c r="GHZ15" s="151"/>
      <c r="GIA15" s="151"/>
      <c r="GIB15" s="151"/>
      <c r="GIC15" s="151"/>
      <c r="GID15" s="151"/>
      <c r="GIE15" s="151"/>
      <c r="GIF15" s="151"/>
      <c r="GIG15" s="151"/>
      <c r="GIH15" s="151"/>
      <c r="GII15" s="151"/>
      <c r="GIJ15" s="151"/>
      <c r="GIK15" s="151"/>
      <c r="GIL15" s="151"/>
      <c r="GIM15" s="151"/>
      <c r="GIN15" s="151"/>
      <c r="GIO15" s="151"/>
      <c r="GIP15" s="151"/>
      <c r="GIQ15" s="151"/>
      <c r="GIR15" s="151"/>
      <c r="GIS15" s="151"/>
      <c r="GIT15" s="151"/>
      <c r="GIU15" s="151"/>
      <c r="GIV15" s="151"/>
      <c r="GIW15" s="151"/>
      <c r="GIX15" s="151"/>
      <c r="GIY15" s="151"/>
      <c r="GIZ15" s="151"/>
      <c r="GJA15" s="151"/>
      <c r="GJB15" s="151"/>
      <c r="GJC15" s="151"/>
      <c r="GJD15" s="151"/>
      <c r="GJE15" s="151"/>
      <c r="GJF15" s="151"/>
      <c r="GJG15" s="151"/>
      <c r="GJH15" s="151"/>
      <c r="GJI15" s="151"/>
      <c r="GJJ15" s="151"/>
      <c r="GJK15" s="151"/>
      <c r="GJL15" s="151"/>
      <c r="GJM15" s="151"/>
      <c r="GJN15" s="151"/>
      <c r="GJO15" s="151"/>
      <c r="GJP15" s="151"/>
      <c r="GJQ15" s="151"/>
      <c r="GJR15" s="151"/>
      <c r="GJS15" s="151"/>
      <c r="GJT15" s="151"/>
      <c r="GJU15" s="151"/>
      <c r="GJV15" s="151"/>
      <c r="GJW15" s="151"/>
      <c r="GJX15" s="151"/>
      <c r="GJY15" s="151"/>
      <c r="GJZ15" s="151"/>
      <c r="GKA15" s="151"/>
      <c r="GKB15" s="151"/>
      <c r="GKC15" s="151"/>
      <c r="GKD15" s="151"/>
      <c r="GKE15" s="151"/>
      <c r="GKF15" s="151"/>
      <c r="GKG15" s="151"/>
      <c r="GKH15" s="151"/>
      <c r="GKI15" s="151"/>
      <c r="GKJ15" s="151"/>
      <c r="GKK15" s="151"/>
      <c r="GKL15" s="151"/>
      <c r="GKM15" s="151"/>
      <c r="GKN15" s="151"/>
      <c r="GKO15" s="151"/>
      <c r="GKP15" s="151"/>
      <c r="GKQ15" s="151"/>
      <c r="GKR15" s="151"/>
      <c r="GKS15" s="151"/>
      <c r="GKT15" s="151"/>
      <c r="GKU15" s="151"/>
      <c r="GKV15" s="151"/>
      <c r="GKW15" s="151"/>
      <c r="GKX15" s="151"/>
      <c r="GKY15" s="151"/>
      <c r="GKZ15" s="151"/>
      <c r="GLA15" s="151"/>
      <c r="GLB15" s="151"/>
      <c r="GLC15" s="151"/>
      <c r="GLD15" s="151"/>
      <c r="GLE15" s="151"/>
      <c r="GLF15" s="151"/>
      <c r="GLG15" s="151"/>
      <c r="GLH15" s="151"/>
      <c r="GLI15" s="151"/>
      <c r="GLJ15" s="151"/>
      <c r="GLK15" s="151"/>
      <c r="GLL15" s="151"/>
      <c r="GLM15" s="151"/>
      <c r="GLN15" s="151"/>
      <c r="GLO15" s="151"/>
      <c r="GLP15" s="151"/>
      <c r="GLQ15" s="151"/>
      <c r="GLR15" s="151"/>
      <c r="GLS15" s="151"/>
      <c r="GLT15" s="151"/>
      <c r="GLU15" s="151"/>
      <c r="GLV15" s="151"/>
      <c r="GLW15" s="151"/>
      <c r="GLX15" s="151"/>
      <c r="GLY15" s="151"/>
      <c r="GLZ15" s="151"/>
      <c r="GMA15" s="151"/>
      <c r="GMB15" s="151"/>
      <c r="GMC15" s="151"/>
      <c r="GMD15" s="151"/>
      <c r="GME15" s="151"/>
      <c r="GMF15" s="151"/>
      <c r="GMG15" s="151"/>
      <c r="GMH15" s="151"/>
      <c r="GMI15" s="151"/>
      <c r="GMJ15" s="151"/>
      <c r="GMK15" s="151"/>
      <c r="GML15" s="151"/>
      <c r="GMM15" s="151"/>
      <c r="GMN15" s="151"/>
      <c r="GMO15" s="151"/>
      <c r="GMP15" s="151"/>
      <c r="GMQ15" s="151"/>
      <c r="GMR15" s="151"/>
      <c r="GMS15" s="151"/>
      <c r="GMT15" s="151"/>
      <c r="GMU15" s="151"/>
      <c r="GMV15" s="151"/>
      <c r="GMW15" s="151"/>
      <c r="GMX15" s="151"/>
      <c r="GMY15" s="151"/>
      <c r="GMZ15" s="151"/>
      <c r="GNA15" s="151"/>
      <c r="GNB15" s="151"/>
      <c r="GNC15" s="151"/>
      <c r="GND15" s="151"/>
      <c r="GNE15" s="151"/>
      <c r="GNF15" s="151"/>
      <c r="GNG15" s="151"/>
      <c r="GNH15" s="151"/>
      <c r="GNI15" s="151"/>
      <c r="GNJ15" s="151"/>
      <c r="GNK15" s="151"/>
      <c r="GNL15" s="151"/>
      <c r="GNM15" s="151"/>
      <c r="GNN15" s="151"/>
      <c r="GNO15" s="151"/>
      <c r="GNP15" s="151"/>
      <c r="GNQ15" s="151"/>
      <c r="GNR15" s="151"/>
      <c r="GNS15" s="151"/>
      <c r="GNT15" s="151"/>
      <c r="GNU15" s="151"/>
      <c r="GNV15" s="151"/>
      <c r="GNW15" s="151"/>
      <c r="GNX15" s="151"/>
      <c r="GNY15" s="151"/>
      <c r="GNZ15" s="151"/>
      <c r="GOA15" s="151"/>
      <c r="GOB15" s="151"/>
      <c r="GOC15" s="151"/>
      <c r="GOD15" s="151"/>
      <c r="GOE15" s="151"/>
      <c r="GOF15" s="151"/>
      <c r="GOG15" s="151"/>
      <c r="GOH15" s="151"/>
      <c r="GOI15" s="151"/>
      <c r="GOJ15" s="151"/>
      <c r="GOK15" s="151"/>
      <c r="GOL15" s="151"/>
      <c r="GOM15" s="151"/>
      <c r="GON15" s="151"/>
      <c r="GOO15" s="151"/>
      <c r="GOP15" s="151"/>
      <c r="GOQ15" s="151"/>
      <c r="GOR15" s="151"/>
      <c r="GOS15" s="151"/>
      <c r="GOT15" s="151"/>
      <c r="GOU15" s="151"/>
      <c r="GOV15" s="151"/>
      <c r="GOW15" s="151"/>
      <c r="GOX15" s="151"/>
      <c r="GOY15" s="151"/>
      <c r="GOZ15" s="151"/>
      <c r="GPA15" s="151"/>
      <c r="GPB15" s="151"/>
      <c r="GPC15" s="151"/>
      <c r="GPD15" s="151"/>
      <c r="GPE15" s="151"/>
      <c r="GPF15" s="151"/>
      <c r="GPG15" s="151"/>
      <c r="GPH15" s="151"/>
      <c r="GPI15" s="151"/>
      <c r="GPJ15" s="151"/>
      <c r="GPK15" s="151"/>
      <c r="GPL15" s="151"/>
      <c r="GPM15" s="151"/>
      <c r="GPN15" s="151"/>
      <c r="GPO15" s="151"/>
      <c r="GPP15" s="151"/>
      <c r="GPQ15" s="151"/>
      <c r="GPR15" s="151"/>
      <c r="GPS15" s="151"/>
      <c r="GPT15" s="151"/>
      <c r="GPU15" s="151"/>
      <c r="GPV15" s="151"/>
      <c r="GPW15" s="151"/>
      <c r="GPX15" s="151"/>
      <c r="GPY15" s="151"/>
      <c r="GPZ15" s="151"/>
      <c r="GQA15" s="151"/>
      <c r="GQB15" s="151"/>
      <c r="GQC15" s="151"/>
      <c r="GQD15" s="151"/>
      <c r="GQE15" s="151"/>
      <c r="GQF15" s="151"/>
      <c r="GQG15" s="151"/>
      <c r="GQH15" s="151"/>
      <c r="GQI15" s="151"/>
      <c r="GQJ15" s="151"/>
      <c r="GQK15" s="151"/>
      <c r="GQL15" s="151"/>
      <c r="GQM15" s="151"/>
      <c r="GQN15" s="151"/>
      <c r="GQO15" s="151"/>
      <c r="GQP15" s="151"/>
      <c r="GQQ15" s="151"/>
      <c r="GQR15" s="151"/>
      <c r="GQS15" s="151"/>
      <c r="GQT15" s="151"/>
      <c r="GQU15" s="151"/>
      <c r="GQV15" s="151"/>
      <c r="GQW15" s="151"/>
      <c r="GQX15" s="151"/>
      <c r="GQY15" s="151"/>
      <c r="GQZ15" s="151"/>
      <c r="GRA15" s="151"/>
      <c r="GRB15" s="151"/>
      <c r="GRC15" s="151"/>
      <c r="GRD15" s="151"/>
      <c r="GRE15" s="151"/>
      <c r="GRF15" s="151"/>
      <c r="GRG15" s="151"/>
      <c r="GRH15" s="151"/>
      <c r="GRI15" s="151"/>
      <c r="GRJ15" s="151"/>
      <c r="GRK15" s="151"/>
      <c r="GRL15" s="151"/>
      <c r="GRM15" s="151"/>
      <c r="GRN15" s="151"/>
      <c r="GRO15" s="151"/>
      <c r="GRP15" s="151"/>
      <c r="GRQ15" s="151"/>
      <c r="GRR15" s="151"/>
      <c r="GRS15" s="151"/>
      <c r="GRT15" s="151"/>
      <c r="GRU15" s="151"/>
      <c r="GRV15" s="151"/>
      <c r="GRW15" s="151"/>
      <c r="GRX15" s="151"/>
      <c r="GRY15" s="151"/>
      <c r="GRZ15" s="151"/>
      <c r="GSA15" s="151"/>
      <c r="GSB15" s="151"/>
      <c r="GSC15" s="151"/>
      <c r="GSD15" s="151"/>
      <c r="GSE15" s="151"/>
      <c r="GSF15" s="151"/>
      <c r="GSG15" s="151"/>
      <c r="GSH15" s="151"/>
      <c r="GSI15" s="151"/>
      <c r="GSJ15" s="151"/>
      <c r="GSK15" s="151"/>
      <c r="GSL15" s="151"/>
      <c r="GSM15" s="151"/>
      <c r="GSN15" s="151"/>
      <c r="GSO15" s="151"/>
      <c r="GSP15" s="151"/>
      <c r="GSQ15" s="151"/>
      <c r="GSR15" s="151"/>
      <c r="GSS15" s="151"/>
      <c r="GST15" s="151"/>
      <c r="GSU15" s="151"/>
      <c r="GSV15" s="151"/>
      <c r="GSW15" s="151"/>
      <c r="GSX15" s="151"/>
      <c r="GSY15" s="151"/>
      <c r="GSZ15" s="151"/>
      <c r="GTA15" s="151"/>
      <c r="GTB15" s="151"/>
      <c r="GTC15" s="151"/>
      <c r="GTD15" s="151"/>
      <c r="GTE15" s="151"/>
      <c r="GTF15" s="151"/>
      <c r="GTG15" s="151"/>
      <c r="GTH15" s="151"/>
      <c r="GTI15" s="151"/>
      <c r="GTJ15" s="151"/>
      <c r="GTK15" s="151"/>
      <c r="GTL15" s="151"/>
      <c r="GTM15" s="151"/>
      <c r="GTN15" s="151"/>
      <c r="GTO15" s="151"/>
      <c r="GTP15" s="151"/>
      <c r="GTQ15" s="151"/>
      <c r="GTR15" s="151"/>
      <c r="GTS15" s="151"/>
      <c r="GTT15" s="151"/>
      <c r="GTU15" s="151"/>
      <c r="GTV15" s="151"/>
      <c r="GTW15" s="151"/>
      <c r="GTX15" s="151"/>
      <c r="GTY15" s="151"/>
      <c r="GTZ15" s="151"/>
      <c r="GUA15" s="151"/>
      <c r="GUB15" s="151"/>
      <c r="GUC15" s="151"/>
      <c r="GUD15" s="151"/>
      <c r="GUE15" s="151"/>
      <c r="GUF15" s="151"/>
      <c r="GUG15" s="151"/>
      <c r="GUH15" s="151"/>
      <c r="GUI15" s="151"/>
      <c r="GUJ15" s="151"/>
      <c r="GUK15" s="151"/>
      <c r="GUL15" s="151"/>
      <c r="GUM15" s="151"/>
      <c r="GUN15" s="151"/>
      <c r="GUO15" s="151"/>
      <c r="GUP15" s="151"/>
      <c r="GUQ15" s="151"/>
      <c r="GUR15" s="151"/>
      <c r="GUS15" s="151"/>
      <c r="GUT15" s="151"/>
      <c r="GUU15" s="151"/>
      <c r="GUV15" s="151"/>
      <c r="GUW15" s="151"/>
      <c r="GUX15" s="151"/>
      <c r="GUY15" s="151"/>
      <c r="GUZ15" s="151"/>
      <c r="GVA15" s="151"/>
      <c r="GVB15" s="151"/>
      <c r="GVC15" s="151"/>
      <c r="GVD15" s="151"/>
      <c r="GVE15" s="151"/>
      <c r="GVF15" s="151"/>
      <c r="GVG15" s="151"/>
      <c r="GVH15" s="151"/>
      <c r="GVI15" s="151"/>
      <c r="GVJ15" s="151"/>
      <c r="GVK15" s="151"/>
      <c r="GVL15" s="151"/>
      <c r="GVM15" s="151"/>
      <c r="GVN15" s="151"/>
      <c r="GVO15" s="151"/>
      <c r="GVP15" s="151"/>
      <c r="GVQ15" s="151"/>
      <c r="GVR15" s="151"/>
      <c r="GVS15" s="151"/>
      <c r="GVT15" s="151"/>
      <c r="GVU15" s="151"/>
      <c r="GVV15" s="151"/>
      <c r="GVW15" s="151"/>
      <c r="GVX15" s="151"/>
      <c r="GVY15" s="151"/>
      <c r="GVZ15" s="151"/>
      <c r="GWA15" s="151"/>
      <c r="GWB15" s="151"/>
      <c r="GWC15" s="151"/>
      <c r="GWD15" s="151"/>
      <c r="GWE15" s="151"/>
      <c r="GWF15" s="151"/>
      <c r="GWG15" s="151"/>
      <c r="GWH15" s="151"/>
      <c r="GWI15" s="151"/>
      <c r="GWJ15" s="151"/>
      <c r="GWK15" s="151"/>
      <c r="GWL15" s="151"/>
      <c r="GWM15" s="151"/>
      <c r="GWN15" s="151"/>
      <c r="GWO15" s="151"/>
      <c r="GWP15" s="151"/>
      <c r="GWQ15" s="151"/>
      <c r="GWR15" s="151"/>
      <c r="GWS15" s="151"/>
      <c r="GWT15" s="151"/>
      <c r="GWU15" s="151"/>
      <c r="GWV15" s="151"/>
      <c r="GWW15" s="151"/>
      <c r="GWX15" s="151"/>
      <c r="GWY15" s="151"/>
      <c r="GWZ15" s="151"/>
      <c r="GXA15" s="151"/>
      <c r="GXB15" s="151"/>
      <c r="GXC15" s="151"/>
      <c r="GXD15" s="151"/>
      <c r="GXE15" s="151"/>
      <c r="GXF15" s="151"/>
      <c r="GXG15" s="151"/>
      <c r="GXH15" s="151"/>
      <c r="GXI15" s="151"/>
      <c r="GXJ15" s="151"/>
      <c r="GXK15" s="151"/>
      <c r="GXL15" s="151"/>
      <c r="GXM15" s="151"/>
      <c r="GXN15" s="151"/>
      <c r="GXO15" s="151"/>
      <c r="GXP15" s="151"/>
      <c r="GXQ15" s="151"/>
      <c r="GXR15" s="151"/>
      <c r="GXS15" s="151"/>
      <c r="GXT15" s="151"/>
      <c r="GXU15" s="151"/>
      <c r="GXV15" s="151"/>
      <c r="GXW15" s="151"/>
      <c r="GXX15" s="151"/>
      <c r="GXY15" s="151"/>
      <c r="GXZ15" s="151"/>
      <c r="GYA15" s="151"/>
      <c r="GYB15" s="151"/>
      <c r="GYC15" s="151"/>
      <c r="GYD15" s="151"/>
      <c r="GYE15" s="151"/>
      <c r="GYF15" s="151"/>
      <c r="GYG15" s="151"/>
      <c r="GYH15" s="151"/>
      <c r="GYI15" s="151"/>
      <c r="GYJ15" s="151"/>
      <c r="GYK15" s="151"/>
      <c r="GYL15" s="151"/>
      <c r="GYM15" s="151"/>
      <c r="GYN15" s="151"/>
      <c r="GYO15" s="151"/>
      <c r="GYP15" s="151"/>
      <c r="GYQ15" s="151"/>
      <c r="GYR15" s="151"/>
      <c r="GYS15" s="151"/>
      <c r="GYT15" s="151"/>
      <c r="GYU15" s="151"/>
      <c r="GYV15" s="151"/>
      <c r="GYW15" s="151"/>
      <c r="GYX15" s="151"/>
      <c r="GYY15" s="151"/>
      <c r="GYZ15" s="151"/>
      <c r="GZA15" s="151"/>
      <c r="GZB15" s="151"/>
      <c r="GZC15" s="151"/>
      <c r="GZD15" s="151"/>
      <c r="GZE15" s="151"/>
      <c r="GZF15" s="151"/>
      <c r="GZG15" s="151"/>
      <c r="GZH15" s="151"/>
      <c r="GZI15" s="151"/>
      <c r="GZJ15" s="151"/>
      <c r="GZK15" s="151"/>
      <c r="GZL15" s="151"/>
      <c r="GZM15" s="151"/>
      <c r="GZN15" s="151"/>
      <c r="GZO15" s="151"/>
      <c r="GZP15" s="151"/>
      <c r="GZQ15" s="151"/>
      <c r="GZR15" s="151"/>
      <c r="GZS15" s="151"/>
      <c r="GZT15" s="151"/>
      <c r="GZU15" s="151"/>
      <c r="GZV15" s="151"/>
      <c r="GZW15" s="151"/>
      <c r="GZX15" s="151"/>
      <c r="GZY15" s="151"/>
      <c r="GZZ15" s="151"/>
      <c r="HAA15" s="151"/>
      <c r="HAB15" s="151"/>
      <c r="HAC15" s="151"/>
      <c r="HAD15" s="151"/>
      <c r="HAE15" s="151"/>
      <c r="HAF15" s="151"/>
      <c r="HAG15" s="151"/>
      <c r="HAH15" s="151"/>
      <c r="HAI15" s="151"/>
      <c r="HAJ15" s="151"/>
      <c r="HAK15" s="151"/>
      <c r="HAL15" s="151"/>
      <c r="HAM15" s="151"/>
      <c r="HAN15" s="151"/>
      <c r="HAO15" s="151"/>
      <c r="HAP15" s="151"/>
      <c r="HAQ15" s="151"/>
      <c r="HAR15" s="151"/>
      <c r="HAS15" s="151"/>
      <c r="HAT15" s="151"/>
      <c r="HAU15" s="151"/>
      <c r="HAV15" s="151"/>
      <c r="HAW15" s="151"/>
      <c r="HAX15" s="151"/>
      <c r="HAY15" s="151"/>
      <c r="HAZ15" s="151"/>
      <c r="HBA15" s="151"/>
      <c r="HBB15" s="151"/>
      <c r="HBC15" s="151"/>
      <c r="HBD15" s="151"/>
      <c r="HBE15" s="151"/>
      <c r="HBF15" s="151"/>
      <c r="HBG15" s="151"/>
      <c r="HBH15" s="151"/>
      <c r="HBI15" s="151"/>
      <c r="HBJ15" s="151"/>
      <c r="HBK15" s="151"/>
      <c r="HBL15" s="151"/>
      <c r="HBM15" s="151"/>
      <c r="HBN15" s="151"/>
      <c r="HBO15" s="151"/>
      <c r="HBP15" s="151"/>
      <c r="HBQ15" s="151"/>
      <c r="HBR15" s="151"/>
      <c r="HBS15" s="151"/>
      <c r="HBT15" s="151"/>
      <c r="HBU15" s="151"/>
      <c r="HBV15" s="151"/>
      <c r="HBW15" s="151"/>
      <c r="HBX15" s="151"/>
      <c r="HBY15" s="151"/>
      <c r="HBZ15" s="151"/>
      <c r="HCA15" s="151"/>
      <c r="HCB15" s="151"/>
      <c r="HCC15" s="151"/>
      <c r="HCD15" s="151"/>
      <c r="HCE15" s="151"/>
      <c r="HCF15" s="151"/>
      <c r="HCG15" s="151"/>
      <c r="HCH15" s="151"/>
      <c r="HCI15" s="151"/>
      <c r="HCJ15" s="151"/>
      <c r="HCK15" s="151"/>
      <c r="HCL15" s="151"/>
      <c r="HCM15" s="151"/>
      <c r="HCN15" s="151"/>
      <c r="HCO15" s="151"/>
      <c r="HCP15" s="151"/>
      <c r="HCQ15" s="151"/>
      <c r="HCR15" s="151"/>
      <c r="HCS15" s="151"/>
      <c r="HCT15" s="151"/>
      <c r="HCU15" s="151"/>
      <c r="HCV15" s="151"/>
      <c r="HCW15" s="151"/>
      <c r="HCX15" s="151"/>
      <c r="HCY15" s="151"/>
      <c r="HCZ15" s="151"/>
      <c r="HDA15" s="151"/>
      <c r="HDB15" s="151"/>
      <c r="HDC15" s="151"/>
      <c r="HDD15" s="151"/>
      <c r="HDE15" s="151"/>
      <c r="HDF15" s="151"/>
      <c r="HDG15" s="151"/>
      <c r="HDH15" s="151"/>
      <c r="HDI15" s="151"/>
      <c r="HDJ15" s="151"/>
      <c r="HDK15" s="151"/>
      <c r="HDL15" s="151"/>
      <c r="HDM15" s="151"/>
      <c r="HDN15" s="151"/>
      <c r="HDO15" s="151"/>
      <c r="HDP15" s="151"/>
      <c r="HDQ15" s="151"/>
      <c r="HDR15" s="151"/>
      <c r="HDS15" s="151"/>
      <c r="HDT15" s="151"/>
      <c r="HDU15" s="151"/>
      <c r="HDV15" s="151"/>
      <c r="HDW15" s="151"/>
      <c r="HDX15" s="151"/>
      <c r="HDY15" s="151"/>
      <c r="HDZ15" s="151"/>
      <c r="HEA15" s="151"/>
      <c r="HEB15" s="151"/>
      <c r="HEC15" s="151"/>
      <c r="HED15" s="151"/>
      <c r="HEE15" s="151"/>
      <c r="HEF15" s="151"/>
      <c r="HEG15" s="151"/>
      <c r="HEH15" s="151"/>
      <c r="HEI15" s="151"/>
      <c r="HEJ15" s="151"/>
      <c r="HEK15" s="151"/>
      <c r="HEL15" s="151"/>
      <c r="HEM15" s="151"/>
      <c r="HEN15" s="151"/>
      <c r="HEO15" s="151"/>
      <c r="HEP15" s="151"/>
      <c r="HEQ15" s="151"/>
      <c r="HER15" s="151"/>
      <c r="HES15" s="151"/>
      <c r="HET15" s="151"/>
      <c r="HEU15" s="151"/>
      <c r="HEV15" s="151"/>
      <c r="HEW15" s="151"/>
      <c r="HEX15" s="151"/>
      <c r="HEY15" s="151"/>
      <c r="HEZ15" s="151"/>
      <c r="HFA15" s="151"/>
      <c r="HFB15" s="151"/>
      <c r="HFC15" s="151"/>
      <c r="HFD15" s="151"/>
      <c r="HFE15" s="151"/>
      <c r="HFF15" s="151"/>
      <c r="HFG15" s="151"/>
      <c r="HFH15" s="151"/>
      <c r="HFI15" s="151"/>
      <c r="HFJ15" s="151"/>
      <c r="HFK15" s="151"/>
      <c r="HFL15" s="151"/>
      <c r="HFM15" s="151"/>
      <c r="HFN15" s="151"/>
      <c r="HFO15" s="151"/>
      <c r="HFP15" s="151"/>
      <c r="HFQ15" s="151"/>
      <c r="HFR15" s="151"/>
      <c r="HFS15" s="151"/>
      <c r="HFT15" s="151"/>
      <c r="HFU15" s="151"/>
      <c r="HFV15" s="151"/>
      <c r="HFW15" s="151"/>
      <c r="HFX15" s="151"/>
      <c r="HFY15" s="151"/>
      <c r="HFZ15" s="151"/>
      <c r="HGA15" s="151"/>
      <c r="HGB15" s="151"/>
      <c r="HGC15" s="151"/>
      <c r="HGD15" s="151"/>
      <c r="HGE15" s="151"/>
      <c r="HGF15" s="151"/>
      <c r="HGG15" s="151"/>
      <c r="HGH15" s="151"/>
      <c r="HGI15" s="151"/>
      <c r="HGJ15" s="151"/>
      <c r="HGK15" s="151"/>
      <c r="HGL15" s="151"/>
      <c r="HGM15" s="151"/>
      <c r="HGN15" s="151"/>
      <c r="HGO15" s="151"/>
      <c r="HGP15" s="151"/>
      <c r="HGQ15" s="151"/>
      <c r="HGR15" s="151"/>
      <c r="HGS15" s="151"/>
      <c r="HGT15" s="151"/>
      <c r="HGU15" s="151"/>
      <c r="HGV15" s="151"/>
      <c r="HGW15" s="151"/>
      <c r="HGX15" s="151"/>
      <c r="HGY15" s="151"/>
      <c r="HGZ15" s="151"/>
      <c r="HHA15" s="151"/>
      <c r="HHB15" s="151"/>
      <c r="HHC15" s="151"/>
      <c r="HHD15" s="151"/>
      <c r="HHE15" s="151"/>
      <c r="HHF15" s="151"/>
      <c r="HHG15" s="151"/>
      <c r="HHH15" s="151"/>
      <c r="HHI15" s="151"/>
      <c r="HHJ15" s="151"/>
      <c r="HHK15" s="151"/>
      <c r="HHL15" s="151"/>
      <c r="HHM15" s="151"/>
      <c r="HHN15" s="151"/>
      <c r="HHO15" s="151"/>
      <c r="HHP15" s="151"/>
      <c r="HHQ15" s="151"/>
      <c r="HHR15" s="151"/>
      <c r="HHS15" s="151"/>
      <c r="HHT15" s="151"/>
      <c r="HHU15" s="151"/>
      <c r="HHV15" s="151"/>
      <c r="HHW15" s="151"/>
      <c r="HHX15" s="151"/>
      <c r="HHY15" s="151"/>
      <c r="HHZ15" s="151"/>
      <c r="HIA15" s="151"/>
      <c r="HIB15" s="151"/>
      <c r="HIC15" s="151"/>
      <c r="HID15" s="151"/>
      <c r="HIE15" s="151"/>
      <c r="HIF15" s="151"/>
      <c r="HIG15" s="151"/>
      <c r="HIH15" s="151"/>
      <c r="HII15" s="151"/>
      <c r="HIJ15" s="151"/>
      <c r="HIK15" s="151"/>
      <c r="HIL15" s="151"/>
      <c r="HIM15" s="151"/>
      <c r="HIN15" s="151"/>
      <c r="HIO15" s="151"/>
      <c r="HIP15" s="151"/>
      <c r="HIQ15" s="151"/>
      <c r="HIR15" s="151"/>
      <c r="HIS15" s="151"/>
      <c r="HIT15" s="151"/>
      <c r="HIU15" s="151"/>
      <c r="HIV15" s="151"/>
      <c r="HIW15" s="151"/>
      <c r="HIX15" s="151"/>
      <c r="HIY15" s="151"/>
      <c r="HIZ15" s="151"/>
      <c r="HJA15" s="151"/>
      <c r="HJB15" s="151"/>
      <c r="HJC15" s="151"/>
      <c r="HJD15" s="151"/>
      <c r="HJE15" s="151"/>
      <c r="HJF15" s="151"/>
      <c r="HJG15" s="151"/>
      <c r="HJH15" s="151"/>
      <c r="HJI15" s="151"/>
      <c r="HJJ15" s="151"/>
      <c r="HJK15" s="151"/>
      <c r="HJL15" s="151"/>
      <c r="HJM15" s="151"/>
      <c r="HJN15" s="151"/>
      <c r="HJO15" s="151"/>
      <c r="HJP15" s="151"/>
      <c r="HJQ15" s="151"/>
      <c r="HJR15" s="151"/>
      <c r="HJS15" s="151"/>
      <c r="HJT15" s="151"/>
      <c r="HJU15" s="151"/>
      <c r="HJV15" s="151"/>
      <c r="HJW15" s="151"/>
      <c r="HJX15" s="151"/>
      <c r="HJY15" s="151"/>
      <c r="HJZ15" s="151"/>
      <c r="HKA15" s="151"/>
      <c r="HKB15" s="151"/>
      <c r="HKC15" s="151"/>
      <c r="HKD15" s="151"/>
      <c r="HKE15" s="151"/>
      <c r="HKF15" s="151"/>
      <c r="HKG15" s="151"/>
      <c r="HKH15" s="151"/>
      <c r="HKI15" s="151"/>
      <c r="HKJ15" s="151"/>
      <c r="HKK15" s="151"/>
      <c r="HKL15" s="151"/>
      <c r="HKM15" s="151"/>
      <c r="HKN15" s="151"/>
      <c r="HKO15" s="151"/>
      <c r="HKP15" s="151"/>
      <c r="HKQ15" s="151"/>
      <c r="HKR15" s="151"/>
      <c r="HKS15" s="151"/>
      <c r="HKT15" s="151"/>
      <c r="HKU15" s="151"/>
      <c r="HKV15" s="151"/>
      <c r="HKW15" s="151"/>
      <c r="HKX15" s="151"/>
      <c r="HKY15" s="151"/>
      <c r="HKZ15" s="151"/>
      <c r="HLA15" s="151"/>
      <c r="HLB15" s="151"/>
      <c r="HLC15" s="151"/>
      <c r="HLD15" s="151"/>
      <c r="HLE15" s="151"/>
      <c r="HLF15" s="151"/>
      <c r="HLG15" s="151"/>
      <c r="HLH15" s="151"/>
      <c r="HLI15" s="151"/>
      <c r="HLJ15" s="151"/>
      <c r="HLK15" s="151"/>
      <c r="HLL15" s="151"/>
      <c r="HLM15" s="151"/>
      <c r="HLN15" s="151"/>
      <c r="HLO15" s="151"/>
      <c r="HLP15" s="151"/>
      <c r="HLQ15" s="151"/>
      <c r="HLR15" s="151"/>
      <c r="HLS15" s="151"/>
      <c r="HLT15" s="151"/>
      <c r="HLU15" s="151"/>
      <c r="HLV15" s="151"/>
      <c r="HLW15" s="151"/>
      <c r="HLX15" s="151"/>
      <c r="HLY15" s="151"/>
      <c r="HLZ15" s="151"/>
      <c r="HMA15" s="151"/>
      <c r="HMB15" s="151"/>
      <c r="HMC15" s="151"/>
      <c r="HMD15" s="151"/>
      <c r="HME15" s="151"/>
      <c r="HMF15" s="151"/>
      <c r="HMG15" s="151"/>
      <c r="HMH15" s="151"/>
      <c r="HMI15" s="151"/>
      <c r="HMJ15" s="151"/>
      <c r="HMK15" s="151"/>
      <c r="HML15" s="151"/>
      <c r="HMM15" s="151"/>
      <c r="HMN15" s="151"/>
      <c r="HMO15" s="151"/>
      <c r="HMP15" s="151"/>
      <c r="HMQ15" s="151"/>
      <c r="HMR15" s="151"/>
      <c r="HMS15" s="151"/>
      <c r="HMT15" s="151"/>
      <c r="HMU15" s="151"/>
      <c r="HMV15" s="151"/>
      <c r="HMW15" s="151"/>
      <c r="HMX15" s="151"/>
      <c r="HMY15" s="151"/>
      <c r="HMZ15" s="151"/>
      <c r="HNA15" s="151"/>
      <c r="HNB15" s="151"/>
      <c r="HNC15" s="151"/>
      <c r="HND15" s="151"/>
      <c r="HNE15" s="151"/>
      <c r="HNF15" s="151"/>
      <c r="HNG15" s="151"/>
      <c r="HNH15" s="151"/>
      <c r="HNI15" s="151"/>
      <c r="HNJ15" s="151"/>
      <c r="HNK15" s="151"/>
      <c r="HNL15" s="151"/>
      <c r="HNM15" s="151"/>
      <c r="HNN15" s="151"/>
      <c r="HNO15" s="151"/>
      <c r="HNP15" s="151"/>
      <c r="HNQ15" s="151"/>
      <c r="HNR15" s="151"/>
      <c r="HNS15" s="151"/>
      <c r="HNT15" s="151"/>
      <c r="HNU15" s="151"/>
      <c r="HNV15" s="151"/>
      <c r="HNW15" s="151"/>
      <c r="HNX15" s="151"/>
      <c r="HNY15" s="151"/>
      <c r="HNZ15" s="151"/>
      <c r="HOA15" s="151"/>
      <c r="HOB15" s="151"/>
      <c r="HOC15" s="151"/>
      <c r="HOD15" s="151"/>
      <c r="HOE15" s="151"/>
      <c r="HOF15" s="151"/>
      <c r="HOG15" s="151"/>
      <c r="HOH15" s="151"/>
      <c r="HOI15" s="151"/>
      <c r="HOJ15" s="151"/>
      <c r="HOK15" s="151"/>
      <c r="HOL15" s="151"/>
      <c r="HOM15" s="151"/>
      <c r="HON15" s="151"/>
      <c r="HOO15" s="151"/>
      <c r="HOP15" s="151"/>
      <c r="HOQ15" s="151"/>
      <c r="HOR15" s="151"/>
      <c r="HOS15" s="151"/>
      <c r="HOT15" s="151"/>
      <c r="HOU15" s="151"/>
      <c r="HOV15" s="151"/>
      <c r="HOW15" s="151"/>
      <c r="HOX15" s="151"/>
      <c r="HOY15" s="151"/>
      <c r="HOZ15" s="151"/>
      <c r="HPA15" s="151"/>
      <c r="HPB15" s="151"/>
      <c r="HPC15" s="151"/>
      <c r="HPD15" s="151"/>
      <c r="HPE15" s="151"/>
      <c r="HPF15" s="151"/>
      <c r="HPG15" s="151"/>
      <c r="HPH15" s="151"/>
      <c r="HPI15" s="151"/>
      <c r="HPJ15" s="151"/>
      <c r="HPK15" s="151"/>
      <c r="HPL15" s="151"/>
      <c r="HPM15" s="151"/>
      <c r="HPN15" s="151"/>
      <c r="HPO15" s="151"/>
      <c r="HPP15" s="151"/>
      <c r="HPQ15" s="151"/>
      <c r="HPR15" s="151"/>
      <c r="HPS15" s="151"/>
      <c r="HPT15" s="151"/>
      <c r="HPU15" s="151"/>
      <c r="HPV15" s="151"/>
      <c r="HPW15" s="151"/>
      <c r="HPX15" s="151"/>
      <c r="HPY15" s="151"/>
      <c r="HPZ15" s="151"/>
      <c r="HQA15" s="151"/>
      <c r="HQB15" s="151"/>
      <c r="HQC15" s="151"/>
      <c r="HQD15" s="151"/>
      <c r="HQE15" s="151"/>
      <c r="HQF15" s="151"/>
      <c r="HQG15" s="151"/>
      <c r="HQH15" s="151"/>
      <c r="HQI15" s="151"/>
      <c r="HQJ15" s="151"/>
      <c r="HQK15" s="151"/>
      <c r="HQL15" s="151"/>
      <c r="HQM15" s="151"/>
      <c r="HQN15" s="151"/>
      <c r="HQO15" s="151"/>
      <c r="HQP15" s="151"/>
      <c r="HQQ15" s="151"/>
      <c r="HQR15" s="151"/>
      <c r="HQS15" s="151"/>
      <c r="HQT15" s="151"/>
      <c r="HQU15" s="151"/>
      <c r="HQV15" s="151"/>
      <c r="HQW15" s="151"/>
      <c r="HQX15" s="151"/>
      <c r="HQY15" s="151"/>
      <c r="HQZ15" s="151"/>
      <c r="HRA15" s="151"/>
      <c r="HRB15" s="151"/>
      <c r="HRC15" s="151"/>
      <c r="HRD15" s="151"/>
      <c r="HRE15" s="151"/>
      <c r="HRF15" s="151"/>
      <c r="HRG15" s="151"/>
      <c r="HRH15" s="151"/>
      <c r="HRI15" s="151"/>
      <c r="HRJ15" s="151"/>
      <c r="HRK15" s="151"/>
      <c r="HRL15" s="151"/>
      <c r="HRM15" s="151"/>
      <c r="HRN15" s="151"/>
      <c r="HRO15" s="151"/>
      <c r="HRP15" s="151"/>
      <c r="HRQ15" s="151"/>
      <c r="HRR15" s="151"/>
      <c r="HRS15" s="151"/>
      <c r="HRT15" s="151"/>
      <c r="HRU15" s="151"/>
      <c r="HRV15" s="151"/>
      <c r="HRW15" s="151"/>
      <c r="HRX15" s="151"/>
      <c r="HRY15" s="151"/>
      <c r="HRZ15" s="151"/>
      <c r="HSA15" s="151"/>
      <c r="HSB15" s="151"/>
      <c r="HSC15" s="151"/>
      <c r="HSD15" s="151"/>
      <c r="HSE15" s="151"/>
      <c r="HSF15" s="151"/>
      <c r="HSG15" s="151"/>
      <c r="HSH15" s="151"/>
      <c r="HSI15" s="151"/>
      <c r="HSJ15" s="151"/>
      <c r="HSK15" s="151"/>
      <c r="HSL15" s="151"/>
      <c r="HSM15" s="151"/>
      <c r="HSN15" s="151"/>
      <c r="HSO15" s="151"/>
      <c r="HSP15" s="151"/>
      <c r="HSQ15" s="151"/>
      <c r="HSR15" s="151"/>
      <c r="HSS15" s="151"/>
      <c r="HST15" s="151"/>
      <c r="HSU15" s="151"/>
      <c r="HSV15" s="151"/>
      <c r="HSW15" s="151"/>
      <c r="HSX15" s="151"/>
      <c r="HSY15" s="151"/>
      <c r="HSZ15" s="151"/>
      <c r="HTA15" s="151"/>
      <c r="HTB15" s="151"/>
      <c r="HTC15" s="151"/>
      <c r="HTD15" s="151"/>
      <c r="HTE15" s="151"/>
      <c r="HTF15" s="151"/>
      <c r="HTG15" s="151"/>
      <c r="HTH15" s="151"/>
      <c r="HTI15" s="151"/>
      <c r="HTJ15" s="151"/>
      <c r="HTK15" s="151"/>
      <c r="HTL15" s="151"/>
      <c r="HTM15" s="151"/>
      <c r="HTN15" s="151"/>
      <c r="HTO15" s="151"/>
      <c r="HTP15" s="151"/>
      <c r="HTQ15" s="151"/>
      <c r="HTR15" s="151"/>
      <c r="HTS15" s="151"/>
      <c r="HTT15" s="151"/>
      <c r="HTU15" s="151"/>
      <c r="HTV15" s="151"/>
      <c r="HTW15" s="151"/>
      <c r="HTX15" s="151"/>
      <c r="HTY15" s="151"/>
      <c r="HTZ15" s="151"/>
      <c r="HUA15" s="151"/>
      <c r="HUB15" s="151"/>
      <c r="HUC15" s="151"/>
      <c r="HUD15" s="151"/>
      <c r="HUE15" s="151"/>
      <c r="HUF15" s="151"/>
      <c r="HUG15" s="151"/>
      <c r="HUH15" s="151"/>
      <c r="HUI15" s="151"/>
      <c r="HUJ15" s="151"/>
      <c r="HUK15" s="151"/>
      <c r="HUL15" s="151"/>
      <c r="HUM15" s="151"/>
      <c r="HUN15" s="151"/>
      <c r="HUO15" s="151"/>
      <c r="HUP15" s="151"/>
      <c r="HUQ15" s="151"/>
      <c r="HUR15" s="151"/>
      <c r="HUS15" s="151"/>
      <c r="HUT15" s="151"/>
      <c r="HUU15" s="151"/>
      <c r="HUV15" s="151"/>
      <c r="HUW15" s="151"/>
      <c r="HUX15" s="151"/>
      <c r="HUY15" s="151"/>
      <c r="HUZ15" s="151"/>
      <c r="HVA15" s="151"/>
      <c r="HVB15" s="151"/>
      <c r="HVC15" s="151"/>
      <c r="HVD15" s="151"/>
      <c r="HVE15" s="151"/>
      <c r="HVF15" s="151"/>
      <c r="HVG15" s="151"/>
      <c r="HVH15" s="151"/>
      <c r="HVI15" s="151"/>
      <c r="HVJ15" s="151"/>
      <c r="HVK15" s="151"/>
      <c r="HVL15" s="151"/>
      <c r="HVM15" s="151"/>
      <c r="HVN15" s="151"/>
      <c r="HVO15" s="151"/>
      <c r="HVP15" s="151"/>
      <c r="HVQ15" s="151"/>
      <c r="HVR15" s="151"/>
      <c r="HVS15" s="151"/>
      <c r="HVT15" s="151"/>
      <c r="HVU15" s="151"/>
      <c r="HVV15" s="151"/>
      <c r="HVW15" s="151"/>
      <c r="HVX15" s="151"/>
      <c r="HVY15" s="151"/>
      <c r="HVZ15" s="151"/>
      <c r="HWA15" s="151"/>
      <c r="HWB15" s="151"/>
      <c r="HWC15" s="151"/>
      <c r="HWD15" s="151"/>
      <c r="HWE15" s="151"/>
      <c r="HWF15" s="151"/>
      <c r="HWG15" s="151"/>
      <c r="HWH15" s="151"/>
      <c r="HWI15" s="151"/>
      <c r="HWJ15" s="151"/>
      <c r="HWK15" s="151"/>
      <c r="HWL15" s="151"/>
      <c r="HWM15" s="151"/>
      <c r="HWN15" s="151"/>
      <c r="HWO15" s="151"/>
      <c r="HWP15" s="151"/>
      <c r="HWQ15" s="151"/>
      <c r="HWR15" s="151"/>
      <c r="HWS15" s="151"/>
      <c r="HWT15" s="151"/>
      <c r="HWU15" s="151"/>
      <c r="HWV15" s="151"/>
      <c r="HWW15" s="151"/>
      <c r="HWX15" s="151"/>
      <c r="HWY15" s="151"/>
      <c r="HWZ15" s="151"/>
      <c r="HXA15" s="151"/>
      <c r="HXB15" s="151"/>
      <c r="HXC15" s="151"/>
      <c r="HXD15" s="151"/>
      <c r="HXE15" s="151"/>
      <c r="HXF15" s="151"/>
      <c r="HXG15" s="151"/>
      <c r="HXH15" s="151"/>
      <c r="HXI15" s="151"/>
      <c r="HXJ15" s="151"/>
      <c r="HXK15" s="151"/>
      <c r="HXL15" s="151"/>
      <c r="HXM15" s="151"/>
      <c r="HXN15" s="151"/>
      <c r="HXO15" s="151"/>
      <c r="HXP15" s="151"/>
      <c r="HXQ15" s="151"/>
      <c r="HXR15" s="151"/>
      <c r="HXS15" s="151"/>
      <c r="HXT15" s="151"/>
      <c r="HXU15" s="151"/>
      <c r="HXV15" s="151"/>
      <c r="HXW15" s="151"/>
      <c r="HXX15" s="151"/>
      <c r="HXY15" s="151"/>
      <c r="HXZ15" s="151"/>
      <c r="HYA15" s="151"/>
      <c r="HYB15" s="151"/>
      <c r="HYC15" s="151"/>
      <c r="HYD15" s="151"/>
      <c r="HYE15" s="151"/>
      <c r="HYF15" s="151"/>
      <c r="HYG15" s="151"/>
      <c r="HYH15" s="151"/>
      <c r="HYI15" s="151"/>
      <c r="HYJ15" s="151"/>
      <c r="HYK15" s="151"/>
      <c r="HYL15" s="151"/>
      <c r="HYM15" s="151"/>
      <c r="HYN15" s="151"/>
      <c r="HYO15" s="151"/>
      <c r="HYP15" s="151"/>
      <c r="HYQ15" s="151"/>
      <c r="HYR15" s="151"/>
      <c r="HYS15" s="151"/>
      <c r="HYT15" s="151"/>
      <c r="HYU15" s="151"/>
      <c r="HYV15" s="151"/>
      <c r="HYW15" s="151"/>
      <c r="HYX15" s="151"/>
      <c r="HYY15" s="151"/>
      <c r="HYZ15" s="151"/>
      <c r="HZA15" s="151"/>
      <c r="HZB15" s="151"/>
      <c r="HZC15" s="151"/>
      <c r="HZD15" s="151"/>
      <c r="HZE15" s="151"/>
      <c r="HZF15" s="151"/>
      <c r="HZG15" s="151"/>
      <c r="HZH15" s="151"/>
      <c r="HZI15" s="151"/>
      <c r="HZJ15" s="151"/>
      <c r="HZK15" s="151"/>
      <c r="HZL15" s="151"/>
      <c r="HZM15" s="151"/>
      <c r="HZN15" s="151"/>
      <c r="HZO15" s="151"/>
      <c r="HZP15" s="151"/>
      <c r="HZQ15" s="151"/>
      <c r="HZR15" s="151"/>
      <c r="HZS15" s="151"/>
      <c r="HZT15" s="151"/>
      <c r="HZU15" s="151"/>
      <c r="HZV15" s="151"/>
      <c r="HZW15" s="151"/>
      <c r="HZX15" s="151"/>
      <c r="HZY15" s="151"/>
      <c r="HZZ15" s="151"/>
      <c r="IAA15" s="151"/>
      <c r="IAB15" s="151"/>
      <c r="IAC15" s="151"/>
      <c r="IAD15" s="151"/>
      <c r="IAE15" s="151"/>
      <c r="IAF15" s="151"/>
      <c r="IAG15" s="151"/>
      <c r="IAH15" s="151"/>
      <c r="IAI15" s="151"/>
      <c r="IAJ15" s="151"/>
      <c r="IAK15" s="151"/>
      <c r="IAL15" s="151"/>
      <c r="IAM15" s="151"/>
      <c r="IAN15" s="151"/>
      <c r="IAO15" s="151"/>
      <c r="IAP15" s="151"/>
      <c r="IAQ15" s="151"/>
      <c r="IAR15" s="151"/>
      <c r="IAS15" s="151"/>
      <c r="IAT15" s="151"/>
      <c r="IAU15" s="151"/>
      <c r="IAV15" s="151"/>
      <c r="IAW15" s="151"/>
      <c r="IAX15" s="151"/>
      <c r="IAY15" s="151"/>
      <c r="IAZ15" s="151"/>
      <c r="IBA15" s="151"/>
      <c r="IBB15" s="151"/>
      <c r="IBC15" s="151"/>
      <c r="IBD15" s="151"/>
      <c r="IBE15" s="151"/>
      <c r="IBF15" s="151"/>
      <c r="IBG15" s="151"/>
      <c r="IBH15" s="151"/>
      <c r="IBI15" s="151"/>
      <c r="IBJ15" s="151"/>
      <c r="IBK15" s="151"/>
      <c r="IBL15" s="151"/>
      <c r="IBM15" s="151"/>
      <c r="IBN15" s="151"/>
      <c r="IBO15" s="151"/>
      <c r="IBP15" s="151"/>
      <c r="IBQ15" s="151"/>
      <c r="IBR15" s="151"/>
      <c r="IBS15" s="151"/>
      <c r="IBT15" s="151"/>
      <c r="IBU15" s="151"/>
      <c r="IBV15" s="151"/>
      <c r="IBW15" s="151"/>
      <c r="IBX15" s="151"/>
      <c r="IBY15" s="151"/>
      <c r="IBZ15" s="151"/>
      <c r="ICA15" s="151"/>
      <c r="ICB15" s="151"/>
      <c r="ICC15" s="151"/>
      <c r="ICD15" s="151"/>
      <c r="ICE15" s="151"/>
      <c r="ICF15" s="151"/>
      <c r="ICG15" s="151"/>
      <c r="ICH15" s="151"/>
      <c r="ICI15" s="151"/>
      <c r="ICJ15" s="151"/>
      <c r="ICK15" s="151"/>
      <c r="ICL15" s="151"/>
      <c r="ICM15" s="151"/>
      <c r="ICN15" s="151"/>
      <c r="ICO15" s="151"/>
      <c r="ICP15" s="151"/>
      <c r="ICQ15" s="151"/>
      <c r="ICR15" s="151"/>
      <c r="ICS15" s="151"/>
      <c r="ICT15" s="151"/>
      <c r="ICU15" s="151"/>
      <c r="ICV15" s="151"/>
      <c r="ICW15" s="151"/>
      <c r="ICX15" s="151"/>
      <c r="ICY15" s="151"/>
      <c r="ICZ15" s="151"/>
      <c r="IDA15" s="151"/>
      <c r="IDB15" s="151"/>
      <c r="IDC15" s="151"/>
      <c r="IDD15" s="151"/>
      <c r="IDE15" s="151"/>
      <c r="IDF15" s="151"/>
      <c r="IDG15" s="151"/>
      <c r="IDH15" s="151"/>
      <c r="IDI15" s="151"/>
      <c r="IDJ15" s="151"/>
      <c r="IDK15" s="151"/>
      <c r="IDL15" s="151"/>
      <c r="IDM15" s="151"/>
      <c r="IDN15" s="151"/>
      <c r="IDO15" s="151"/>
      <c r="IDP15" s="151"/>
      <c r="IDQ15" s="151"/>
      <c r="IDR15" s="151"/>
      <c r="IDS15" s="151"/>
      <c r="IDT15" s="151"/>
      <c r="IDU15" s="151"/>
      <c r="IDV15" s="151"/>
      <c r="IDW15" s="151"/>
      <c r="IDX15" s="151"/>
      <c r="IDY15" s="151"/>
      <c r="IDZ15" s="151"/>
      <c r="IEA15" s="151"/>
      <c r="IEB15" s="151"/>
      <c r="IEC15" s="151"/>
      <c r="IED15" s="151"/>
      <c r="IEE15" s="151"/>
      <c r="IEF15" s="151"/>
      <c r="IEG15" s="151"/>
      <c r="IEH15" s="151"/>
      <c r="IEI15" s="151"/>
      <c r="IEJ15" s="151"/>
      <c r="IEK15" s="151"/>
      <c r="IEL15" s="151"/>
      <c r="IEM15" s="151"/>
      <c r="IEN15" s="151"/>
      <c r="IEO15" s="151"/>
      <c r="IEP15" s="151"/>
      <c r="IEQ15" s="151"/>
      <c r="IER15" s="151"/>
      <c r="IES15" s="151"/>
      <c r="IET15" s="151"/>
      <c r="IEU15" s="151"/>
      <c r="IEV15" s="151"/>
      <c r="IEW15" s="151"/>
      <c r="IEX15" s="151"/>
      <c r="IEY15" s="151"/>
      <c r="IEZ15" s="151"/>
      <c r="IFA15" s="151"/>
      <c r="IFB15" s="151"/>
      <c r="IFC15" s="151"/>
      <c r="IFD15" s="151"/>
      <c r="IFE15" s="151"/>
      <c r="IFF15" s="151"/>
      <c r="IFG15" s="151"/>
      <c r="IFH15" s="151"/>
      <c r="IFI15" s="151"/>
      <c r="IFJ15" s="151"/>
      <c r="IFK15" s="151"/>
      <c r="IFL15" s="151"/>
      <c r="IFM15" s="151"/>
      <c r="IFN15" s="151"/>
      <c r="IFO15" s="151"/>
      <c r="IFP15" s="151"/>
      <c r="IFQ15" s="151"/>
      <c r="IFR15" s="151"/>
      <c r="IFS15" s="151"/>
      <c r="IFT15" s="151"/>
      <c r="IFU15" s="151"/>
      <c r="IFV15" s="151"/>
      <c r="IFW15" s="151"/>
      <c r="IFX15" s="151"/>
      <c r="IFY15" s="151"/>
      <c r="IFZ15" s="151"/>
      <c r="IGA15" s="151"/>
      <c r="IGB15" s="151"/>
      <c r="IGC15" s="151"/>
      <c r="IGD15" s="151"/>
      <c r="IGE15" s="151"/>
      <c r="IGF15" s="151"/>
      <c r="IGG15" s="151"/>
      <c r="IGH15" s="151"/>
      <c r="IGI15" s="151"/>
      <c r="IGJ15" s="151"/>
      <c r="IGK15" s="151"/>
      <c r="IGL15" s="151"/>
      <c r="IGM15" s="151"/>
      <c r="IGN15" s="151"/>
      <c r="IGO15" s="151"/>
      <c r="IGP15" s="151"/>
      <c r="IGQ15" s="151"/>
      <c r="IGR15" s="151"/>
      <c r="IGS15" s="151"/>
      <c r="IGT15" s="151"/>
      <c r="IGU15" s="151"/>
      <c r="IGV15" s="151"/>
      <c r="IGW15" s="151"/>
      <c r="IGX15" s="151"/>
      <c r="IGY15" s="151"/>
      <c r="IGZ15" s="151"/>
      <c r="IHA15" s="151"/>
      <c r="IHB15" s="151"/>
      <c r="IHC15" s="151"/>
      <c r="IHD15" s="151"/>
      <c r="IHE15" s="151"/>
      <c r="IHF15" s="151"/>
      <c r="IHG15" s="151"/>
      <c r="IHH15" s="151"/>
      <c r="IHI15" s="151"/>
      <c r="IHJ15" s="151"/>
      <c r="IHK15" s="151"/>
      <c r="IHL15" s="151"/>
      <c r="IHM15" s="151"/>
      <c r="IHN15" s="151"/>
      <c r="IHO15" s="151"/>
      <c r="IHP15" s="151"/>
      <c r="IHQ15" s="151"/>
      <c r="IHR15" s="151"/>
      <c r="IHS15" s="151"/>
      <c r="IHT15" s="151"/>
      <c r="IHU15" s="151"/>
      <c r="IHV15" s="151"/>
      <c r="IHW15" s="151"/>
      <c r="IHX15" s="151"/>
      <c r="IHY15" s="151"/>
      <c r="IHZ15" s="151"/>
      <c r="IIA15" s="151"/>
      <c r="IIB15" s="151"/>
      <c r="IIC15" s="151"/>
      <c r="IID15" s="151"/>
      <c r="IIE15" s="151"/>
      <c r="IIF15" s="151"/>
      <c r="IIG15" s="151"/>
      <c r="IIH15" s="151"/>
      <c r="III15" s="151"/>
      <c r="IIJ15" s="151"/>
      <c r="IIK15" s="151"/>
      <c r="IIL15" s="151"/>
      <c r="IIM15" s="151"/>
      <c r="IIN15" s="151"/>
      <c r="IIO15" s="151"/>
      <c r="IIP15" s="151"/>
      <c r="IIQ15" s="151"/>
      <c r="IIR15" s="151"/>
      <c r="IIS15" s="151"/>
      <c r="IIT15" s="151"/>
      <c r="IIU15" s="151"/>
      <c r="IIV15" s="151"/>
      <c r="IIW15" s="151"/>
      <c r="IIX15" s="151"/>
      <c r="IIY15" s="151"/>
      <c r="IIZ15" s="151"/>
      <c r="IJA15" s="151"/>
      <c r="IJB15" s="151"/>
      <c r="IJC15" s="151"/>
      <c r="IJD15" s="151"/>
      <c r="IJE15" s="151"/>
      <c r="IJF15" s="151"/>
      <c r="IJG15" s="151"/>
      <c r="IJH15" s="151"/>
      <c r="IJI15" s="151"/>
      <c r="IJJ15" s="151"/>
      <c r="IJK15" s="151"/>
      <c r="IJL15" s="151"/>
      <c r="IJM15" s="151"/>
      <c r="IJN15" s="151"/>
      <c r="IJO15" s="151"/>
      <c r="IJP15" s="151"/>
      <c r="IJQ15" s="151"/>
      <c r="IJR15" s="151"/>
      <c r="IJS15" s="151"/>
      <c r="IJT15" s="151"/>
      <c r="IJU15" s="151"/>
      <c r="IJV15" s="151"/>
      <c r="IJW15" s="151"/>
      <c r="IJX15" s="151"/>
      <c r="IJY15" s="151"/>
      <c r="IJZ15" s="151"/>
      <c r="IKA15" s="151"/>
      <c r="IKB15" s="151"/>
      <c r="IKC15" s="151"/>
      <c r="IKD15" s="151"/>
      <c r="IKE15" s="151"/>
      <c r="IKF15" s="151"/>
      <c r="IKG15" s="151"/>
      <c r="IKH15" s="151"/>
      <c r="IKI15" s="151"/>
      <c r="IKJ15" s="151"/>
      <c r="IKK15" s="151"/>
      <c r="IKL15" s="151"/>
      <c r="IKM15" s="151"/>
      <c r="IKN15" s="151"/>
      <c r="IKO15" s="151"/>
      <c r="IKP15" s="151"/>
      <c r="IKQ15" s="151"/>
      <c r="IKR15" s="151"/>
      <c r="IKS15" s="151"/>
      <c r="IKT15" s="151"/>
      <c r="IKU15" s="151"/>
      <c r="IKV15" s="151"/>
      <c r="IKW15" s="151"/>
      <c r="IKX15" s="151"/>
      <c r="IKY15" s="151"/>
      <c r="IKZ15" s="151"/>
      <c r="ILA15" s="151"/>
      <c r="ILB15" s="151"/>
      <c r="ILC15" s="151"/>
      <c r="ILD15" s="151"/>
      <c r="ILE15" s="151"/>
      <c r="ILF15" s="151"/>
      <c r="ILG15" s="151"/>
      <c r="ILH15" s="151"/>
      <c r="ILI15" s="151"/>
      <c r="ILJ15" s="151"/>
      <c r="ILK15" s="151"/>
      <c r="ILL15" s="151"/>
      <c r="ILM15" s="151"/>
      <c r="ILN15" s="151"/>
      <c r="ILO15" s="151"/>
      <c r="ILP15" s="151"/>
      <c r="ILQ15" s="151"/>
      <c r="ILR15" s="151"/>
      <c r="ILS15" s="151"/>
      <c r="ILT15" s="151"/>
      <c r="ILU15" s="151"/>
      <c r="ILV15" s="151"/>
      <c r="ILW15" s="151"/>
      <c r="ILX15" s="151"/>
      <c r="ILY15" s="151"/>
      <c r="ILZ15" s="151"/>
      <c r="IMA15" s="151"/>
      <c r="IMB15" s="151"/>
      <c r="IMC15" s="151"/>
      <c r="IMD15" s="151"/>
      <c r="IME15" s="151"/>
      <c r="IMF15" s="151"/>
      <c r="IMG15" s="151"/>
      <c r="IMH15" s="151"/>
      <c r="IMI15" s="151"/>
      <c r="IMJ15" s="151"/>
      <c r="IMK15" s="151"/>
      <c r="IML15" s="151"/>
      <c r="IMM15" s="151"/>
      <c r="IMN15" s="151"/>
      <c r="IMO15" s="151"/>
      <c r="IMP15" s="151"/>
      <c r="IMQ15" s="151"/>
      <c r="IMR15" s="151"/>
      <c r="IMS15" s="151"/>
      <c r="IMT15" s="151"/>
      <c r="IMU15" s="151"/>
      <c r="IMV15" s="151"/>
      <c r="IMW15" s="151"/>
      <c r="IMX15" s="151"/>
      <c r="IMY15" s="151"/>
      <c r="IMZ15" s="151"/>
      <c r="INA15" s="151"/>
      <c r="INB15" s="151"/>
      <c r="INC15" s="151"/>
      <c r="IND15" s="151"/>
      <c r="INE15" s="151"/>
      <c r="INF15" s="151"/>
      <c r="ING15" s="151"/>
      <c r="INH15" s="151"/>
      <c r="INI15" s="151"/>
      <c r="INJ15" s="151"/>
      <c r="INK15" s="151"/>
      <c r="INL15" s="151"/>
      <c r="INM15" s="151"/>
      <c r="INN15" s="151"/>
      <c r="INO15" s="151"/>
      <c r="INP15" s="151"/>
      <c r="INQ15" s="151"/>
      <c r="INR15" s="151"/>
      <c r="INS15" s="151"/>
      <c r="INT15" s="151"/>
      <c r="INU15" s="151"/>
      <c r="INV15" s="151"/>
      <c r="INW15" s="151"/>
      <c r="INX15" s="151"/>
      <c r="INY15" s="151"/>
      <c r="INZ15" s="151"/>
      <c r="IOA15" s="151"/>
      <c r="IOB15" s="151"/>
      <c r="IOC15" s="151"/>
      <c r="IOD15" s="151"/>
      <c r="IOE15" s="151"/>
      <c r="IOF15" s="151"/>
      <c r="IOG15" s="151"/>
      <c r="IOH15" s="151"/>
      <c r="IOI15" s="151"/>
      <c r="IOJ15" s="151"/>
      <c r="IOK15" s="151"/>
      <c r="IOL15" s="151"/>
      <c r="IOM15" s="151"/>
      <c r="ION15" s="151"/>
      <c r="IOO15" s="151"/>
      <c r="IOP15" s="151"/>
      <c r="IOQ15" s="151"/>
      <c r="IOR15" s="151"/>
      <c r="IOS15" s="151"/>
      <c r="IOT15" s="151"/>
      <c r="IOU15" s="151"/>
      <c r="IOV15" s="151"/>
      <c r="IOW15" s="151"/>
      <c r="IOX15" s="151"/>
      <c r="IOY15" s="151"/>
      <c r="IOZ15" s="151"/>
      <c r="IPA15" s="151"/>
      <c r="IPB15" s="151"/>
      <c r="IPC15" s="151"/>
      <c r="IPD15" s="151"/>
      <c r="IPE15" s="151"/>
      <c r="IPF15" s="151"/>
      <c r="IPG15" s="151"/>
      <c r="IPH15" s="151"/>
      <c r="IPI15" s="151"/>
      <c r="IPJ15" s="151"/>
      <c r="IPK15" s="151"/>
      <c r="IPL15" s="151"/>
      <c r="IPM15" s="151"/>
      <c r="IPN15" s="151"/>
      <c r="IPO15" s="151"/>
      <c r="IPP15" s="151"/>
      <c r="IPQ15" s="151"/>
      <c r="IPR15" s="151"/>
      <c r="IPS15" s="151"/>
      <c r="IPT15" s="151"/>
      <c r="IPU15" s="151"/>
      <c r="IPV15" s="151"/>
      <c r="IPW15" s="151"/>
      <c r="IPX15" s="151"/>
      <c r="IPY15" s="151"/>
      <c r="IPZ15" s="151"/>
      <c r="IQA15" s="151"/>
      <c r="IQB15" s="151"/>
      <c r="IQC15" s="151"/>
      <c r="IQD15" s="151"/>
      <c r="IQE15" s="151"/>
      <c r="IQF15" s="151"/>
      <c r="IQG15" s="151"/>
      <c r="IQH15" s="151"/>
      <c r="IQI15" s="151"/>
      <c r="IQJ15" s="151"/>
      <c r="IQK15" s="151"/>
      <c r="IQL15" s="151"/>
      <c r="IQM15" s="151"/>
      <c r="IQN15" s="151"/>
      <c r="IQO15" s="151"/>
      <c r="IQP15" s="151"/>
      <c r="IQQ15" s="151"/>
      <c r="IQR15" s="151"/>
      <c r="IQS15" s="151"/>
      <c r="IQT15" s="151"/>
      <c r="IQU15" s="151"/>
      <c r="IQV15" s="151"/>
      <c r="IQW15" s="151"/>
      <c r="IQX15" s="151"/>
      <c r="IQY15" s="151"/>
      <c r="IQZ15" s="151"/>
      <c r="IRA15" s="151"/>
      <c r="IRB15" s="151"/>
      <c r="IRC15" s="151"/>
      <c r="IRD15" s="151"/>
      <c r="IRE15" s="151"/>
      <c r="IRF15" s="151"/>
      <c r="IRG15" s="151"/>
      <c r="IRH15" s="151"/>
      <c r="IRI15" s="151"/>
      <c r="IRJ15" s="151"/>
      <c r="IRK15" s="151"/>
      <c r="IRL15" s="151"/>
      <c r="IRM15" s="151"/>
      <c r="IRN15" s="151"/>
      <c r="IRO15" s="151"/>
      <c r="IRP15" s="151"/>
      <c r="IRQ15" s="151"/>
      <c r="IRR15" s="151"/>
      <c r="IRS15" s="151"/>
      <c r="IRT15" s="151"/>
      <c r="IRU15" s="151"/>
      <c r="IRV15" s="151"/>
      <c r="IRW15" s="151"/>
      <c r="IRX15" s="151"/>
      <c r="IRY15" s="151"/>
      <c r="IRZ15" s="151"/>
      <c r="ISA15" s="151"/>
      <c r="ISB15" s="151"/>
      <c r="ISC15" s="151"/>
      <c r="ISD15" s="151"/>
      <c r="ISE15" s="151"/>
      <c r="ISF15" s="151"/>
      <c r="ISG15" s="151"/>
      <c r="ISH15" s="151"/>
      <c r="ISI15" s="151"/>
      <c r="ISJ15" s="151"/>
      <c r="ISK15" s="151"/>
      <c r="ISL15" s="151"/>
      <c r="ISM15" s="151"/>
      <c r="ISN15" s="151"/>
      <c r="ISO15" s="151"/>
      <c r="ISP15" s="151"/>
      <c r="ISQ15" s="151"/>
      <c r="ISR15" s="151"/>
      <c r="ISS15" s="151"/>
      <c r="IST15" s="151"/>
      <c r="ISU15" s="151"/>
      <c r="ISV15" s="151"/>
      <c r="ISW15" s="151"/>
      <c r="ISX15" s="151"/>
      <c r="ISY15" s="151"/>
      <c r="ISZ15" s="151"/>
      <c r="ITA15" s="151"/>
      <c r="ITB15" s="151"/>
      <c r="ITC15" s="151"/>
      <c r="ITD15" s="151"/>
      <c r="ITE15" s="151"/>
      <c r="ITF15" s="151"/>
      <c r="ITG15" s="151"/>
      <c r="ITH15" s="151"/>
      <c r="ITI15" s="151"/>
      <c r="ITJ15" s="151"/>
      <c r="ITK15" s="151"/>
      <c r="ITL15" s="151"/>
      <c r="ITM15" s="151"/>
      <c r="ITN15" s="151"/>
      <c r="ITO15" s="151"/>
      <c r="ITP15" s="151"/>
      <c r="ITQ15" s="151"/>
      <c r="ITR15" s="151"/>
      <c r="ITS15" s="151"/>
      <c r="ITT15" s="151"/>
      <c r="ITU15" s="151"/>
      <c r="ITV15" s="151"/>
      <c r="ITW15" s="151"/>
      <c r="ITX15" s="151"/>
      <c r="ITY15" s="151"/>
      <c r="ITZ15" s="151"/>
      <c r="IUA15" s="151"/>
      <c r="IUB15" s="151"/>
      <c r="IUC15" s="151"/>
      <c r="IUD15" s="151"/>
      <c r="IUE15" s="151"/>
      <c r="IUF15" s="151"/>
      <c r="IUG15" s="151"/>
      <c r="IUH15" s="151"/>
      <c r="IUI15" s="151"/>
      <c r="IUJ15" s="151"/>
      <c r="IUK15" s="151"/>
      <c r="IUL15" s="151"/>
      <c r="IUM15" s="151"/>
      <c r="IUN15" s="151"/>
      <c r="IUO15" s="151"/>
      <c r="IUP15" s="151"/>
      <c r="IUQ15" s="151"/>
      <c r="IUR15" s="151"/>
      <c r="IUS15" s="151"/>
      <c r="IUT15" s="151"/>
      <c r="IUU15" s="151"/>
      <c r="IUV15" s="151"/>
      <c r="IUW15" s="151"/>
      <c r="IUX15" s="151"/>
      <c r="IUY15" s="151"/>
      <c r="IUZ15" s="151"/>
      <c r="IVA15" s="151"/>
      <c r="IVB15" s="151"/>
      <c r="IVC15" s="151"/>
      <c r="IVD15" s="151"/>
      <c r="IVE15" s="151"/>
      <c r="IVF15" s="151"/>
      <c r="IVG15" s="151"/>
      <c r="IVH15" s="151"/>
      <c r="IVI15" s="151"/>
      <c r="IVJ15" s="151"/>
      <c r="IVK15" s="151"/>
      <c r="IVL15" s="151"/>
      <c r="IVM15" s="151"/>
      <c r="IVN15" s="151"/>
      <c r="IVO15" s="151"/>
      <c r="IVP15" s="151"/>
      <c r="IVQ15" s="151"/>
      <c r="IVR15" s="151"/>
      <c r="IVS15" s="151"/>
      <c r="IVT15" s="151"/>
      <c r="IVU15" s="151"/>
      <c r="IVV15" s="151"/>
      <c r="IVW15" s="151"/>
      <c r="IVX15" s="151"/>
      <c r="IVY15" s="151"/>
      <c r="IVZ15" s="151"/>
      <c r="IWA15" s="151"/>
      <c r="IWB15" s="151"/>
      <c r="IWC15" s="151"/>
      <c r="IWD15" s="151"/>
      <c r="IWE15" s="151"/>
      <c r="IWF15" s="151"/>
      <c r="IWG15" s="151"/>
      <c r="IWH15" s="151"/>
      <c r="IWI15" s="151"/>
      <c r="IWJ15" s="151"/>
      <c r="IWK15" s="151"/>
      <c r="IWL15" s="151"/>
      <c r="IWM15" s="151"/>
      <c r="IWN15" s="151"/>
      <c r="IWO15" s="151"/>
      <c r="IWP15" s="151"/>
      <c r="IWQ15" s="151"/>
      <c r="IWR15" s="151"/>
      <c r="IWS15" s="151"/>
      <c r="IWT15" s="151"/>
      <c r="IWU15" s="151"/>
      <c r="IWV15" s="151"/>
      <c r="IWW15" s="151"/>
      <c r="IWX15" s="151"/>
      <c r="IWY15" s="151"/>
      <c r="IWZ15" s="151"/>
      <c r="IXA15" s="151"/>
      <c r="IXB15" s="151"/>
      <c r="IXC15" s="151"/>
      <c r="IXD15" s="151"/>
      <c r="IXE15" s="151"/>
      <c r="IXF15" s="151"/>
      <c r="IXG15" s="151"/>
      <c r="IXH15" s="151"/>
      <c r="IXI15" s="151"/>
      <c r="IXJ15" s="151"/>
      <c r="IXK15" s="151"/>
      <c r="IXL15" s="151"/>
      <c r="IXM15" s="151"/>
      <c r="IXN15" s="151"/>
      <c r="IXO15" s="151"/>
      <c r="IXP15" s="151"/>
      <c r="IXQ15" s="151"/>
      <c r="IXR15" s="151"/>
      <c r="IXS15" s="151"/>
      <c r="IXT15" s="151"/>
      <c r="IXU15" s="151"/>
      <c r="IXV15" s="151"/>
      <c r="IXW15" s="151"/>
      <c r="IXX15" s="151"/>
      <c r="IXY15" s="151"/>
      <c r="IXZ15" s="151"/>
      <c r="IYA15" s="151"/>
      <c r="IYB15" s="151"/>
      <c r="IYC15" s="151"/>
      <c r="IYD15" s="151"/>
      <c r="IYE15" s="151"/>
      <c r="IYF15" s="151"/>
      <c r="IYG15" s="151"/>
      <c r="IYH15" s="151"/>
      <c r="IYI15" s="151"/>
      <c r="IYJ15" s="151"/>
      <c r="IYK15" s="151"/>
      <c r="IYL15" s="151"/>
      <c r="IYM15" s="151"/>
      <c r="IYN15" s="151"/>
      <c r="IYO15" s="151"/>
      <c r="IYP15" s="151"/>
      <c r="IYQ15" s="151"/>
      <c r="IYR15" s="151"/>
      <c r="IYS15" s="151"/>
      <c r="IYT15" s="151"/>
      <c r="IYU15" s="151"/>
      <c r="IYV15" s="151"/>
      <c r="IYW15" s="151"/>
      <c r="IYX15" s="151"/>
      <c r="IYY15" s="151"/>
      <c r="IYZ15" s="151"/>
      <c r="IZA15" s="151"/>
      <c r="IZB15" s="151"/>
      <c r="IZC15" s="151"/>
      <c r="IZD15" s="151"/>
      <c r="IZE15" s="151"/>
      <c r="IZF15" s="151"/>
      <c r="IZG15" s="151"/>
      <c r="IZH15" s="151"/>
      <c r="IZI15" s="151"/>
      <c r="IZJ15" s="151"/>
      <c r="IZK15" s="151"/>
      <c r="IZL15" s="151"/>
      <c r="IZM15" s="151"/>
      <c r="IZN15" s="151"/>
      <c r="IZO15" s="151"/>
      <c r="IZP15" s="151"/>
      <c r="IZQ15" s="151"/>
      <c r="IZR15" s="151"/>
      <c r="IZS15" s="151"/>
      <c r="IZT15" s="151"/>
      <c r="IZU15" s="151"/>
      <c r="IZV15" s="151"/>
      <c r="IZW15" s="151"/>
      <c r="IZX15" s="151"/>
      <c r="IZY15" s="151"/>
      <c r="IZZ15" s="151"/>
      <c r="JAA15" s="151"/>
      <c r="JAB15" s="151"/>
      <c r="JAC15" s="151"/>
      <c r="JAD15" s="151"/>
      <c r="JAE15" s="151"/>
      <c r="JAF15" s="151"/>
      <c r="JAG15" s="151"/>
      <c r="JAH15" s="151"/>
      <c r="JAI15" s="151"/>
      <c r="JAJ15" s="151"/>
      <c r="JAK15" s="151"/>
      <c r="JAL15" s="151"/>
      <c r="JAM15" s="151"/>
      <c r="JAN15" s="151"/>
      <c r="JAO15" s="151"/>
      <c r="JAP15" s="151"/>
      <c r="JAQ15" s="151"/>
      <c r="JAR15" s="151"/>
      <c r="JAS15" s="151"/>
      <c r="JAT15" s="151"/>
      <c r="JAU15" s="151"/>
      <c r="JAV15" s="151"/>
      <c r="JAW15" s="151"/>
      <c r="JAX15" s="151"/>
      <c r="JAY15" s="151"/>
      <c r="JAZ15" s="151"/>
      <c r="JBA15" s="151"/>
      <c r="JBB15" s="151"/>
      <c r="JBC15" s="151"/>
      <c r="JBD15" s="151"/>
      <c r="JBE15" s="151"/>
      <c r="JBF15" s="151"/>
      <c r="JBG15" s="151"/>
      <c r="JBH15" s="151"/>
      <c r="JBI15" s="151"/>
      <c r="JBJ15" s="151"/>
      <c r="JBK15" s="151"/>
      <c r="JBL15" s="151"/>
      <c r="JBM15" s="151"/>
      <c r="JBN15" s="151"/>
      <c r="JBO15" s="151"/>
      <c r="JBP15" s="151"/>
      <c r="JBQ15" s="151"/>
      <c r="JBR15" s="151"/>
      <c r="JBS15" s="151"/>
      <c r="JBT15" s="151"/>
      <c r="JBU15" s="151"/>
      <c r="JBV15" s="151"/>
      <c r="JBW15" s="151"/>
      <c r="JBX15" s="151"/>
      <c r="JBY15" s="151"/>
      <c r="JBZ15" s="151"/>
      <c r="JCA15" s="151"/>
      <c r="JCB15" s="151"/>
      <c r="JCC15" s="151"/>
      <c r="JCD15" s="151"/>
      <c r="JCE15" s="151"/>
      <c r="JCF15" s="151"/>
      <c r="JCG15" s="151"/>
      <c r="JCH15" s="151"/>
      <c r="JCI15" s="151"/>
      <c r="JCJ15" s="151"/>
      <c r="JCK15" s="151"/>
      <c r="JCL15" s="151"/>
      <c r="JCM15" s="151"/>
      <c r="JCN15" s="151"/>
      <c r="JCO15" s="151"/>
      <c r="JCP15" s="151"/>
      <c r="JCQ15" s="151"/>
      <c r="JCR15" s="151"/>
      <c r="JCS15" s="151"/>
      <c r="JCT15" s="151"/>
      <c r="JCU15" s="151"/>
      <c r="JCV15" s="151"/>
      <c r="JCW15" s="151"/>
      <c r="JCX15" s="151"/>
      <c r="JCY15" s="151"/>
      <c r="JCZ15" s="151"/>
      <c r="JDA15" s="151"/>
      <c r="JDB15" s="151"/>
      <c r="JDC15" s="151"/>
      <c r="JDD15" s="151"/>
      <c r="JDE15" s="151"/>
      <c r="JDF15" s="151"/>
      <c r="JDG15" s="151"/>
      <c r="JDH15" s="151"/>
      <c r="JDI15" s="151"/>
      <c r="JDJ15" s="151"/>
      <c r="JDK15" s="151"/>
      <c r="JDL15" s="151"/>
      <c r="JDM15" s="151"/>
      <c r="JDN15" s="151"/>
      <c r="JDO15" s="151"/>
      <c r="JDP15" s="151"/>
      <c r="JDQ15" s="151"/>
      <c r="JDR15" s="151"/>
      <c r="JDS15" s="151"/>
      <c r="JDT15" s="151"/>
      <c r="JDU15" s="151"/>
      <c r="JDV15" s="151"/>
      <c r="JDW15" s="151"/>
      <c r="JDX15" s="151"/>
      <c r="JDY15" s="151"/>
      <c r="JDZ15" s="151"/>
      <c r="JEA15" s="151"/>
      <c r="JEB15" s="151"/>
      <c r="JEC15" s="151"/>
      <c r="JED15" s="151"/>
      <c r="JEE15" s="151"/>
      <c r="JEF15" s="151"/>
      <c r="JEG15" s="151"/>
      <c r="JEH15" s="151"/>
      <c r="JEI15" s="151"/>
      <c r="JEJ15" s="151"/>
      <c r="JEK15" s="151"/>
      <c r="JEL15" s="151"/>
      <c r="JEM15" s="151"/>
      <c r="JEN15" s="151"/>
      <c r="JEO15" s="151"/>
      <c r="JEP15" s="151"/>
      <c r="JEQ15" s="151"/>
      <c r="JER15" s="151"/>
      <c r="JES15" s="151"/>
      <c r="JET15" s="151"/>
      <c r="JEU15" s="151"/>
      <c r="JEV15" s="151"/>
      <c r="JEW15" s="151"/>
      <c r="JEX15" s="151"/>
      <c r="JEY15" s="151"/>
      <c r="JEZ15" s="151"/>
      <c r="JFA15" s="151"/>
      <c r="JFB15" s="151"/>
      <c r="JFC15" s="151"/>
      <c r="JFD15" s="151"/>
      <c r="JFE15" s="151"/>
      <c r="JFF15" s="151"/>
      <c r="JFG15" s="151"/>
      <c r="JFH15" s="151"/>
      <c r="JFI15" s="151"/>
      <c r="JFJ15" s="151"/>
      <c r="JFK15" s="151"/>
      <c r="JFL15" s="151"/>
      <c r="JFM15" s="151"/>
      <c r="JFN15" s="151"/>
      <c r="JFO15" s="151"/>
      <c r="JFP15" s="151"/>
      <c r="JFQ15" s="151"/>
      <c r="JFR15" s="151"/>
      <c r="JFS15" s="151"/>
      <c r="JFT15" s="151"/>
      <c r="JFU15" s="151"/>
      <c r="JFV15" s="151"/>
      <c r="JFW15" s="151"/>
      <c r="JFX15" s="151"/>
      <c r="JFY15" s="151"/>
      <c r="JFZ15" s="151"/>
      <c r="JGA15" s="151"/>
      <c r="JGB15" s="151"/>
      <c r="JGC15" s="151"/>
      <c r="JGD15" s="151"/>
      <c r="JGE15" s="151"/>
      <c r="JGF15" s="151"/>
      <c r="JGG15" s="151"/>
      <c r="JGH15" s="151"/>
      <c r="JGI15" s="151"/>
      <c r="JGJ15" s="151"/>
      <c r="JGK15" s="151"/>
      <c r="JGL15" s="151"/>
      <c r="JGM15" s="151"/>
      <c r="JGN15" s="151"/>
      <c r="JGO15" s="151"/>
      <c r="JGP15" s="151"/>
      <c r="JGQ15" s="151"/>
      <c r="JGR15" s="151"/>
      <c r="JGS15" s="151"/>
      <c r="JGT15" s="151"/>
      <c r="JGU15" s="151"/>
      <c r="JGV15" s="151"/>
      <c r="JGW15" s="151"/>
      <c r="JGX15" s="151"/>
      <c r="JGY15" s="151"/>
      <c r="JGZ15" s="151"/>
      <c r="JHA15" s="151"/>
      <c r="JHB15" s="151"/>
      <c r="JHC15" s="151"/>
      <c r="JHD15" s="151"/>
      <c r="JHE15" s="151"/>
      <c r="JHF15" s="151"/>
      <c r="JHG15" s="151"/>
      <c r="JHH15" s="151"/>
      <c r="JHI15" s="151"/>
      <c r="JHJ15" s="151"/>
      <c r="JHK15" s="151"/>
      <c r="JHL15" s="151"/>
      <c r="JHM15" s="151"/>
      <c r="JHN15" s="151"/>
      <c r="JHO15" s="151"/>
      <c r="JHP15" s="151"/>
      <c r="JHQ15" s="151"/>
      <c r="JHR15" s="151"/>
      <c r="JHS15" s="151"/>
      <c r="JHT15" s="151"/>
      <c r="JHU15" s="151"/>
      <c r="JHV15" s="151"/>
      <c r="JHW15" s="151"/>
      <c r="JHX15" s="151"/>
      <c r="JHY15" s="151"/>
      <c r="JHZ15" s="151"/>
      <c r="JIA15" s="151"/>
      <c r="JIB15" s="151"/>
      <c r="JIC15" s="151"/>
      <c r="JID15" s="151"/>
      <c r="JIE15" s="151"/>
      <c r="JIF15" s="151"/>
      <c r="JIG15" s="151"/>
      <c r="JIH15" s="151"/>
      <c r="JII15" s="151"/>
      <c r="JIJ15" s="151"/>
      <c r="JIK15" s="151"/>
      <c r="JIL15" s="151"/>
      <c r="JIM15" s="151"/>
      <c r="JIN15" s="151"/>
      <c r="JIO15" s="151"/>
      <c r="JIP15" s="151"/>
      <c r="JIQ15" s="151"/>
      <c r="JIR15" s="151"/>
      <c r="JIS15" s="151"/>
      <c r="JIT15" s="151"/>
      <c r="JIU15" s="151"/>
      <c r="JIV15" s="151"/>
      <c r="JIW15" s="151"/>
      <c r="JIX15" s="151"/>
      <c r="JIY15" s="151"/>
      <c r="JIZ15" s="151"/>
      <c r="JJA15" s="151"/>
      <c r="JJB15" s="151"/>
      <c r="JJC15" s="151"/>
      <c r="JJD15" s="151"/>
      <c r="JJE15" s="151"/>
      <c r="JJF15" s="151"/>
      <c r="JJG15" s="151"/>
      <c r="JJH15" s="151"/>
      <c r="JJI15" s="151"/>
      <c r="JJJ15" s="151"/>
      <c r="JJK15" s="151"/>
      <c r="JJL15" s="151"/>
      <c r="JJM15" s="151"/>
      <c r="JJN15" s="151"/>
      <c r="JJO15" s="151"/>
      <c r="JJP15" s="151"/>
      <c r="JJQ15" s="151"/>
      <c r="JJR15" s="151"/>
      <c r="JJS15" s="151"/>
      <c r="JJT15" s="151"/>
      <c r="JJU15" s="151"/>
      <c r="JJV15" s="151"/>
      <c r="JJW15" s="151"/>
      <c r="JJX15" s="151"/>
      <c r="JJY15" s="151"/>
      <c r="JJZ15" s="151"/>
      <c r="JKA15" s="151"/>
      <c r="JKB15" s="151"/>
      <c r="JKC15" s="151"/>
      <c r="JKD15" s="151"/>
      <c r="JKE15" s="151"/>
      <c r="JKF15" s="151"/>
      <c r="JKG15" s="151"/>
      <c r="JKH15" s="151"/>
      <c r="JKI15" s="151"/>
      <c r="JKJ15" s="151"/>
      <c r="JKK15" s="151"/>
      <c r="JKL15" s="151"/>
      <c r="JKM15" s="151"/>
      <c r="JKN15" s="151"/>
      <c r="JKO15" s="151"/>
      <c r="JKP15" s="151"/>
      <c r="JKQ15" s="151"/>
      <c r="JKR15" s="151"/>
      <c r="JKS15" s="151"/>
      <c r="JKT15" s="151"/>
      <c r="JKU15" s="151"/>
      <c r="JKV15" s="151"/>
      <c r="JKW15" s="151"/>
      <c r="JKX15" s="151"/>
      <c r="JKY15" s="151"/>
      <c r="JKZ15" s="151"/>
      <c r="JLA15" s="151"/>
      <c r="JLB15" s="151"/>
      <c r="JLC15" s="151"/>
      <c r="JLD15" s="151"/>
      <c r="JLE15" s="151"/>
      <c r="JLF15" s="151"/>
      <c r="JLG15" s="151"/>
      <c r="JLH15" s="151"/>
      <c r="JLI15" s="151"/>
      <c r="JLJ15" s="151"/>
      <c r="JLK15" s="151"/>
      <c r="JLL15" s="151"/>
      <c r="JLM15" s="151"/>
      <c r="JLN15" s="151"/>
      <c r="JLO15" s="151"/>
      <c r="JLP15" s="151"/>
      <c r="JLQ15" s="151"/>
      <c r="JLR15" s="151"/>
      <c r="JLS15" s="151"/>
      <c r="JLT15" s="151"/>
      <c r="JLU15" s="151"/>
      <c r="JLV15" s="151"/>
      <c r="JLW15" s="151"/>
      <c r="JLX15" s="151"/>
      <c r="JLY15" s="151"/>
      <c r="JLZ15" s="151"/>
      <c r="JMA15" s="151"/>
      <c r="JMB15" s="151"/>
      <c r="JMC15" s="151"/>
      <c r="JMD15" s="151"/>
      <c r="JME15" s="151"/>
      <c r="JMF15" s="151"/>
      <c r="JMG15" s="151"/>
      <c r="JMH15" s="151"/>
      <c r="JMI15" s="151"/>
      <c r="JMJ15" s="151"/>
      <c r="JMK15" s="151"/>
      <c r="JML15" s="151"/>
      <c r="JMM15" s="151"/>
      <c r="JMN15" s="151"/>
      <c r="JMO15" s="151"/>
      <c r="JMP15" s="151"/>
      <c r="JMQ15" s="151"/>
      <c r="JMR15" s="151"/>
      <c r="JMS15" s="151"/>
      <c r="JMT15" s="151"/>
      <c r="JMU15" s="151"/>
      <c r="JMV15" s="151"/>
      <c r="JMW15" s="151"/>
      <c r="JMX15" s="151"/>
      <c r="JMY15" s="151"/>
      <c r="JMZ15" s="151"/>
      <c r="JNA15" s="151"/>
      <c r="JNB15" s="151"/>
      <c r="JNC15" s="151"/>
      <c r="JND15" s="151"/>
      <c r="JNE15" s="151"/>
      <c r="JNF15" s="151"/>
      <c r="JNG15" s="151"/>
      <c r="JNH15" s="151"/>
      <c r="JNI15" s="151"/>
      <c r="JNJ15" s="151"/>
      <c r="JNK15" s="151"/>
      <c r="JNL15" s="151"/>
      <c r="JNM15" s="151"/>
      <c r="JNN15" s="151"/>
      <c r="JNO15" s="151"/>
      <c r="JNP15" s="151"/>
      <c r="JNQ15" s="151"/>
      <c r="JNR15" s="151"/>
      <c r="JNS15" s="151"/>
      <c r="JNT15" s="151"/>
      <c r="JNU15" s="151"/>
      <c r="JNV15" s="151"/>
      <c r="JNW15" s="151"/>
      <c r="JNX15" s="151"/>
      <c r="JNY15" s="151"/>
      <c r="JNZ15" s="151"/>
      <c r="JOA15" s="151"/>
      <c r="JOB15" s="151"/>
      <c r="JOC15" s="151"/>
      <c r="JOD15" s="151"/>
      <c r="JOE15" s="151"/>
      <c r="JOF15" s="151"/>
      <c r="JOG15" s="151"/>
      <c r="JOH15" s="151"/>
      <c r="JOI15" s="151"/>
      <c r="JOJ15" s="151"/>
      <c r="JOK15" s="151"/>
      <c r="JOL15" s="151"/>
      <c r="JOM15" s="151"/>
      <c r="JON15" s="151"/>
      <c r="JOO15" s="151"/>
      <c r="JOP15" s="151"/>
      <c r="JOQ15" s="151"/>
      <c r="JOR15" s="151"/>
      <c r="JOS15" s="151"/>
      <c r="JOT15" s="151"/>
      <c r="JOU15" s="151"/>
      <c r="JOV15" s="151"/>
      <c r="JOW15" s="151"/>
      <c r="JOX15" s="151"/>
      <c r="JOY15" s="151"/>
      <c r="JOZ15" s="151"/>
      <c r="JPA15" s="151"/>
      <c r="JPB15" s="151"/>
      <c r="JPC15" s="151"/>
      <c r="JPD15" s="151"/>
      <c r="JPE15" s="151"/>
      <c r="JPF15" s="151"/>
      <c r="JPG15" s="151"/>
      <c r="JPH15" s="151"/>
      <c r="JPI15" s="151"/>
      <c r="JPJ15" s="151"/>
      <c r="JPK15" s="151"/>
      <c r="JPL15" s="151"/>
      <c r="JPM15" s="151"/>
      <c r="JPN15" s="151"/>
      <c r="JPO15" s="151"/>
      <c r="JPP15" s="151"/>
      <c r="JPQ15" s="151"/>
      <c r="JPR15" s="151"/>
      <c r="JPS15" s="151"/>
      <c r="JPT15" s="151"/>
      <c r="JPU15" s="151"/>
      <c r="JPV15" s="151"/>
      <c r="JPW15" s="151"/>
      <c r="JPX15" s="151"/>
      <c r="JPY15" s="151"/>
      <c r="JPZ15" s="151"/>
      <c r="JQA15" s="151"/>
      <c r="JQB15" s="151"/>
      <c r="JQC15" s="151"/>
      <c r="JQD15" s="151"/>
      <c r="JQE15" s="151"/>
      <c r="JQF15" s="151"/>
      <c r="JQG15" s="151"/>
      <c r="JQH15" s="151"/>
      <c r="JQI15" s="151"/>
      <c r="JQJ15" s="151"/>
      <c r="JQK15" s="151"/>
      <c r="JQL15" s="151"/>
      <c r="JQM15" s="151"/>
      <c r="JQN15" s="151"/>
      <c r="JQO15" s="151"/>
      <c r="JQP15" s="151"/>
      <c r="JQQ15" s="151"/>
      <c r="JQR15" s="151"/>
      <c r="JQS15" s="151"/>
      <c r="JQT15" s="151"/>
      <c r="JQU15" s="151"/>
      <c r="JQV15" s="151"/>
      <c r="JQW15" s="151"/>
      <c r="JQX15" s="151"/>
      <c r="JQY15" s="151"/>
      <c r="JQZ15" s="151"/>
      <c r="JRA15" s="151"/>
      <c r="JRB15" s="151"/>
      <c r="JRC15" s="151"/>
      <c r="JRD15" s="151"/>
      <c r="JRE15" s="151"/>
      <c r="JRF15" s="151"/>
      <c r="JRG15" s="151"/>
      <c r="JRH15" s="151"/>
      <c r="JRI15" s="151"/>
      <c r="JRJ15" s="151"/>
      <c r="JRK15" s="151"/>
      <c r="JRL15" s="151"/>
      <c r="JRM15" s="151"/>
      <c r="JRN15" s="151"/>
      <c r="JRO15" s="151"/>
      <c r="JRP15" s="151"/>
      <c r="JRQ15" s="151"/>
      <c r="JRR15" s="151"/>
      <c r="JRS15" s="151"/>
      <c r="JRT15" s="151"/>
      <c r="JRU15" s="151"/>
      <c r="JRV15" s="151"/>
      <c r="JRW15" s="151"/>
      <c r="JRX15" s="151"/>
      <c r="JRY15" s="151"/>
      <c r="JRZ15" s="151"/>
      <c r="JSA15" s="151"/>
      <c r="JSB15" s="151"/>
      <c r="JSC15" s="151"/>
      <c r="JSD15" s="151"/>
      <c r="JSE15" s="151"/>
      <c r="JSF15" s="151"/>
      <c r="JSG15" s="151"/>
      <c r="JSH15" s="151"/>
      <c r="JSI15" s="151"/>
      <c r="JSJ15" s="151"/>
      <c r="JSK15" s="151"/>
      <c r="JSL15" s="151"/>
      <c r="JSM15" s="151"/>
      <c r="JSN15" s="151"/>
      <c r="JSO15" s="151"/>
      <c r="JSP15" s="151"/>
      <c r="JSQ15" s="151"/>
      <c r="JSR15" s="151"/>
      <c r="JSS15" s="151"/>
      <c r="JST15" s="151"/>
      <c r="JSU15" s="151"/>
      <c r="JSV15" s="151"/>
      <c r="JSW15" s="151"/>
      <c r="JSX15" s="151"/>
      <c r="JSY15" s="151"/>
      <c r="JSZ15" s="151"/>
      <c r="JTA15" s="151"/>
      <c r="JTB15" s="151"/>
      <c r="JTC15" s="151"/>
      <c r="JTD15" s="151"/>
      <c r="JTE15" s="151"/>
      <c r="JTF15" s="151"/>
      <c r="JTG15" s="151"/>
      <c r="JTH15" s="151"/>
      <c r="JTI15" s="151"/>
      <c r="JTJ15" s="151"/>
      <c r="JTK15" s="151"/>
      <c r="JTL15" s="151"/>
      <c r="JTM15" s="151"/>
      <c r="JTN15" s="151"/>
      <c r="JTO15" s="151"/>
      <c r="JTP15" s="151"/>
      <c r="JTQ15" s="151"/>
      <c r="JTR15" s="151"/>
      <c r="JTS15" s="151"/>
      <c r="JTT15" s="151"/>
      <c r="JTU15" s="151"/>
      <c r="JTV15" s="151"/>
      <c r="JTW15" s="151"/>
      <c r="JTX15" s="151"/>
      <c r="JTY15" s="151"/>
      <c r="JTZ15" s="151"/>
      <c r="JUA15" s="151"/>
      <c r="JUB15" s="151"/>
      <c r="JUC15" s="151"/>
      <c r="JUD15" s="151"/>
      <c r="JUE15" s="151"/>
      <c r="JUF15" s="151"/>
      <c r="JUG15" s="151"/>
      <c r="JUH15" s="151"/>
      <c r="JUI15" s="151"/>
      <c r="JUJ15" s="151"/>
      <c r="JUK15" s="151"/>
      <c r="JUL15" s="151"/>
      <c r="JUM15" s="151"/>
      <c r="JUN15" s="151"/>
      <c r="JUO15" s="151"/>
      <c r="JUP15" s="151"/>
      <c r="JUQ15" s="151"/>
      <c r="JUR15" s="151"/>
      <c r="JUS15" s="151"/>
      <c r="JUT15" s="151"/>
      <c r="JUU15" s="151"/>
      <c r="JUV15" s="151"/>
      <c r="JUW15" s="151"/>
      <c r="JUX15" s="151"/>
      <c r="JUY15" s="151"/>
      <c r="JUZ15" s="151"/>
      <c r="JVA15" s="151"/>
      <c r="JVB15" s="151"/>
      <c r="JVC15" s="151"/>
      <c r="JVD15" s="151"/>
      <c r="JVE15" s="151"/>
      <c r="JVF15" s="151"/>
      <c r="JVG15" s="151"/>
      <c r="JVH15" s="151"/>
      <c r="JVI15" s="151"/>
      <c r="JVJ15" s="151"/>
      <c r="JVK15" s="151"/>
      <c r="JVL15" s="151"/>
      <c r="JVM15" s="151"/>
      <c r="JVN15" s="151"/>
      <c r="JVO15" s="151"/>
      <c r="JVP15" s="151"/>
      <c r="JVQ15" s="151"/>
      <c r="JVR15" s="151"/>
      <c r="JVS15" s="151"/>
      <c r="JVT15" s="151"/>
      <c r="JVU15" s="151"/>
      <c r="JVV15" s="151"/>
      <c r="JVW15" s="151"/>
      <c r="JVX15" s="151"/>
      <c r="JVY15" s="151"/>
      <c r="JVZ15" s="151"/>
      <c r="JWA15" s="151"/>
      <c r="JWB15" s="151"/>
      <c r="JWC15" s="151"/>
      <c r="JWD15" s="151"/>
      <c r="JWE15" s="151"/>
      <c r="JWF15" s="151"/>
      <c r="JWG15" s="151"/>
      <c r="JWH15" s="151"/>
      <c r="JWI15" s="151"/>
      <c r="JWJ15" s="151"/>
      <c r="JWK15" s="151"/>
      <c r="JWL15" s="151"/>
      <c r="JWM15" s="151"/>
      <c r="JWN15" s="151"/>
      <c r="JWO15" s="151"/>
      <c r="JWP15" s="151"/>
      <c r="JWQ15" s="151"/>
      <c r="JWR15" s="151"/>
      <c r="JWS15" s="151"/>
      <c r="JWT15" s="151"/>
      <c r="JWU15" s="151"/>
      <c r="JWV15" s="151"/>
      <c r="JWW15" s="151"/>
      <c r="JWX15" s="151"/>
      <c r="JWY15" s="151"/>
      <c r="JWZ15" s="151"/>
      <c r="JXA15" s="151"/>
      <c r="JXB15" s="151"/>
      <c r="JXC15" s="151"/>
      <c r="JXD15" s="151"/>
      <c r="JXE15" s="151"/>
      <c r="JXF15" s="151"/>
      <c r="JXG15" s="151"/>
      <c r="JXH15" s="151"/>
      <c r="JXI15" s="151"/>
      <c r="JXJ15" s="151"/>
      <c r="JXK15" s="151"/>
      <c r="JXL15" s="151"/>
      <c r="JXM15" s="151"/>
      <c r="JXN15" s="151"/>
      <c r="JXO15" s="151"/>
      <c r="JXP15" s="151"/>
      <c r="JXQ15" s="151"/>
      <c r="JXR15" s="151"/>
      <c r="JXS15" s="151"/>
      <c r="JXT15" s="151"/>
      <c r="JXU15" s="151"/>
      <c r="JXV15" s="151"/>
      <c r="JXW15" s="151"/>
      <c r="JXX15" s="151"/>
      <c r="JXY15" s="151"/>
      <c r="JXZ15" s="151"/>
      <c r="JYA15" s="151"/>
      <c r="JYB15" s="151"/>
      <c r="JYC15" s="151"/>
      <c r="JYD15" s="151"/>
      <c r="JYE15" s="151"/>
      <c r="JYF15" s="151"/>
      <c r="JYG15" s="151"/>
      <c r="JYH15" s="151"/>
      <c r="JYI15" s="151"/>
      <c r="JYJ15" s="151"/>
      <c r="JYK15" s="151"/>
      <c r="JYL15" s="151"/>
      <c r="JYM15" s="151"/>
      <c r="JYN15" s="151"/>
      <c r="JYO15" s="151"/>
      <c r="JYP15" s="151"/>
      <c r="JYQ15" s="151"/>
      <c r="JYR15" s="151"/>
      <c r="JYS15" s="151"/>
      <c r="JYT15" s="151"/>
      <c r="JYU15" s="151"/>
      <c r="JYV15" s="151"/>
      <c r="JYW15" s="151"/>
      <c r="JYX15" s="151"/>
      <c r="JYY15" s="151"/>
      <c r="JYZ15" s="151"/>
      <c r="JZA15" s="151"/>
      <c r="JZB15" s="151"/>
      <c r="JZC15" s="151"/>
      <c r="JZD15" s="151"/>
      <c r="JZE15" s="151"/>
      <c r="JZF15" s="151"/>
      <c r="JZG15" s="151"/>
      <c r="JZH15" s="151"/>
      <c r="JZI15" s="151"/>
      <c r="JZJ15" s="151"/>
      <c r="JZK15" s="151"/>
      <c r="JZL15" s="151"/>
      <c r="JZM15" s="151"/>
      <c r="JZN15" s="151"/>
      <c r="JZO15" s="151"/>
      <c r="JZP15" s="151"/>
      <c r="JZQ15" s="151"/>
      <c r="JZR15" s="151"/>
      <c r="JZS15" s="151"/>
      <c r="JZT15" s="151"/>
      <c r="JZU15" s="151"/>
      <c r="JZV15" s="151"/>
      <c r="JZW15" s="151"/>
      <c r="JZX15" s="151"/>
      <c r="JZY15" s="151"/>
      <c r="JZZ15" s="151"/>
      <c r="KAA15" s="151"/>
      <c r="KAB15" s="151"/>
      <c r="KAC15" s="151"/>
      <c r="KAD15" s="151"/>
      <c r="KAE15" s="151"/>
      <c r="KAF15" s="151"/>
      <c r="KAG15" s="151"/>
      <c r="KAH15" s="151"/>
      <c r="KAI15" s="151"/>
      <c r="KAJ15" s="151"/>
      <c r="KAK15" s="151"/>
      <c r="KAL15" s="151"/>
      <c r="KAM15" s="151"/>
      <c r="KAN15" s="151"/>
      <c r="KAO15" s="151"/>
      <c r="KAP15" s="151"/>
      <c r="KAQ15" s="151"/>
      <c r="KAR15" s="151"/>
      <c r="KAS15" s="151"/>
      <c r="KAT15" s="151"/>
      <c r="KAU15" s="151"/>
      <c r="KAV15" s="151"/>
      <c r="KAW15" s="151"/>
      <c r="KAX15" s="151"/>
      <c r="KAY15" s="151"/>
      <c r="KAZ15" s="151"/>
      <c r="KBA15" s="151"/>
      <c r="KBB15" s="151"/>
      <c r="KBC15" s="151"/>
      <c r="KBD15" s="151"/>
      <c r="KBE15" s="151"/>
      <c r="KBF15" s="151"/>
      <c r="KBG15" s="151"/>
      <c r="KBH15" s="151"/>
      <c r="KBI15" s="151"/>
      <c r="KBJ15" s="151"/>
      <c r="KBK15" s="151"/>
      <c r="KBL15" s="151"/>
      <c r="KBM15" s="151"/>
      <c r="KBN15" s="151"/>
      <c r="KBO15" s="151"/>
      <c r="KBP15" s="151"/>
      <c r="KBQ15" s="151"/>
      <c r="KBR15" s="151"/>
      <c r="KBS15" s="151"/>
      <c r="KBT15" s="151"/>
      <c r="KBU15" s="151"/>
      <c r="KBV15" s="151"/>
      <c r="KBW15" s="151"/>
      <c r="KBX15" s="151"/>
      <c r="KBY15" s="151"/>
      <c r="KBZ15" s="151"/>
      <c r="KCA15" s="151"/>
      <c r="KCB15" s="151"/>
      <c r="KCC15" s="151"/>
      <c r="KCD15" s="151"/>
      <c r="KCE15" s="151"/>
      <c r="KCF15" s="151"/>
      <c r="KCG15" s="151"/>
      <c r="KCH15" s="151"/>
      <c r="KCI15" s="151"/>
      <c r="KCJ15" s="151"/>
      <c r="KCK15" s="151"/>
      <c r="KCL15" s="151"/>
      <c r="KCM15" s="151"/>
      <c r="KCN15" s="151"/>
      <c r="KCO15" s="151"/>
      <c r="KCP15" s="151"/>
      <c r="KCQ15" s="151"/>
      <c r="KCR15" s="151"/>
      <c r="KCS15" s="151"/>
      <c r="KCT15" s="151"/>
      <c r="KCU15" s="151"/>
      <c r="KCV15" s="151"/>
      <c r="KCW15" s="151"/>
      <c r="KCX15" s="151"/>
      <c r="KCY15" s="151"/>
      <c r="KCZ15" s="151"/>
      <c r="KDA15" s="151"/>
      <c r="KDB15" s="151"/>
      <c r="KDC15" s="151"/>
      <c r="KDD15" s="151"/>
      <c r="KDE15" s="151"/>
      <c r="KDF15" s="151"/>
      <c r="KDG15" s="151"/>
      <c r="KDH15" s="151"/>
      <c r="KDI15" s="151"/>
      <c r="KDJ15" s="151"/>
      <c r="KDK15" s="151"/>
      <c r="KDL15" s="151"/>
      <c r="KDM15" s="151"/>
      <c r="KDN15" s="151"/>
      <c r="KDO15" s="151"/>
      <c r="KDP15" s="151"/>
      <c r="KDQ15" s="151"/>
      <c r="KDR15" s="151"/>
      <c r="KDS15" s="151"/>
      <c r="KDT15" s="151"/>
      <c r="KDU15" s="151"/>
      <c r="KDV15" s="151"/>
      <c r="KDW15" s="151"/>
      <c r="KDX15" s="151"/>
      <c r="KDY15" s="151"/>
      <c r="KDZ15" s="151"/>
      <c r="KEA15" s="151"/>
      <c r="KEB15" s="151"/>
      <c r="KEC15" s="151"/>
      <c r="KED15" s="151"/>
      <c r="KEE15" s="151"/>
      <c r="KEF15" s="151"/>
      <c r="KEG15" s="151"/>
      <c r="KEH15" s="151"/>
      <c r="KEI15" s="151"/>
      <c r="KEJ15" s="151"/>
      <c r="KEK15" s="151"/>
      <c r="KEL15" s="151"/>
      <c r="KEM15" s="151"/>
      <c r="KEN15" s="151"/>
      <c r="KEO15" s="151"/>
      <c r="KEP15" s="151"/>
      <c r="KEQ15" s="151"/>
      <c r="KER15" s="151"/>
      <c r="KES15" s="151"/>
      <c r="KET15" s="151"/>
      <c r="KEU15" s="151"/>
      <c r="KEV15" s="151"/>
      <c r="KEW15" s="151"/>
      <c r="KEX15" s="151"/>
      <c r="KEY15" s="151"/>
      <c r="KEZ15" s="151"/>
      <c r="KFA15" s="151"/>
      <c r="KFB15" s="151"/>
      <c r="KFC15" s="151"/>
      <c r="KFD15" s="151"/>
      <c r="KFE15" s="151"/>
      <c r="KFF15" s="151"/>
      <c r="KFG15" s="151"/>
      <c r="KFH15" s="151"/>
      <c r="KFI15" s="151"/>
      <c r="KFJ15" s="151"/>
      <c r="KFK15" s="151"/>
      <c r="KFL15" s="151"/>
      <c r="KFM15" s="151"/>
      <c r="KFN15" s="151"/>
      <c r="KFO15" s="151"/>
      <c r="KFP15" s="151"/>
      <c r="KFQ15" s="151"/>
      <c r="KFR15" s="151"/>
      <c r="KFS15" s="151"/>
      <c r="KFT15" s="151"/>
      <c r="KFU15" s="151"/>
      <c r="KFV15" s="151"/>
      <c r="KFW15" s="151"/>
      <c r="KFX15" s="151"/>
      <c r="KFY15" s="151"/>
      <c r="KFZ15" s="151"/>
      <c r="KGA15" s="151"/>
      <c r="KGB15" s="151"/>
      <c r="KGC15" s="151"/>
      <c r="KGD15" s="151"/>
      <c r="KGE15" s="151"/>
      <c r="KGF15" s="151"/>
      <c r="KGG15" s="151"/>
      <c r="KGH15" s="151"/>
      <c r="KGI15" s="151"/>
      <c r="KGJ15" s="151"/>
      <c r="KGK15" s="151"/>
      <c r="KGL15" s="151"/>
      <c r="KGM15" s="151"/>
      <c r="KGN15" s="151"/>
      <c r="KGO15" s="151"/>
      <c r="KGP15" s="151"/>
      <c r="KGQ15" s="151"/>
      <c r="KGR15" s="151"/>
      <c r="KGS15" s="151"/>
      <c r="KGT15" s="151"/>
      <c r="KGU15" s="151"/>
      <c r="KGV15" s="151"/>
      <c r="KGW15" s="151"/>
      <c r="KGX15" s="151"/>
      <c r="KGY15" s="151"/>
      <c r="KGZ15" s="151"/>
      <c r="KHA15" s="151"/>
      <c r="KHB15" s="151"/>
      <c r="KHC15" s="151"/>
      <c r="KHD15" s="151"/>
      <c r="KHE15" s="151"/>
      <c r="KHF15" s="151"/>
      <c r="KHG15" s="151"/>
      <c r="KHH15" s="151"/>
      <c r="KHI15" s="151"/>
      <c r="KHJ15" s="151"/>
      <c r="KHK15" s="151"/>
      <c r="KHL15" s="151"/>
      <c r="KHM15" s="151"/>
      <c r="KHN15" s="151"/>
      <c r="KHO15" s="151"/>
      <c r="KHP15" s="151"/>
      <c r="KHQ15" s="151"/>
      <c r="KHR15" s="151"/>
      <c r="KHS15" s="151"/>
      <c r="KHT15" s="151"/>
      <c r="KHU15" s="151"/>
      <c r="KHV15" s="151"/>
      <c r="KHW15" s="151"/>
      <c r="KHX15" s="151"/>
      <c r="KHY15" s="151"/>
      <c r="KHZ15" s="151"/>
      <c r="KIA15" s="151"/>
      <c r="KIB15" s="151"/>
      <c r="KIC15" s="151"/>
      <c r="KID15" s="151"/>
      <c r="KIE15" s="151"/>
      <c r="KIF15" s="151"/>
      <c r="KIG15" s="151"/>
      <c r="KIH15" s="151"/>
      <c r="KII15" s="151"/>
      <c r="KIJ15" s="151"/>
      <c r="KIK15" s="151"/>
      <c r="KIL15" s="151"/>
      <c r="KIM15" s="151"/>
      <c r="KIN15" s="151"/>
      <c r="KIO15" s="151"/>
      <c r="KIP15" s="151"/>
      <c r="KIQ15" s="151"/>
      <c r="KIR15" s="151"/>
      <c r="KIS15" s="151"/>
      <c r="KIT15" s="151"/>
      <c r="KIU15" s="151"/>
      <c r="KIV15" s="151"/>
      <c r="KIW15" s="151"/>
      <c r="KIX15" s="151"/>
      <c r="KIY15" s="151"/>
      <c r="KIZ15" s="151"/>
      <c r="KJA15" s="151"/>
      <c r="KJB15" s="151"/>
      <c r="KJC15" s="151"/>
      <c r="KJD15" s="151"/>
      <c r="KJE15" s="151"/>
      <c r="KJF15" s="151"/>
      <c r="KJG15" s="151"/>
      <c r="KJH15" s="151"/>
      <c r="KJI15" s="151"/>
      <c r="KJJ15" s="151"/>
      <c r="KJK15" s="151"/>
      <c r="KJL15" s="151"/>
      <c r="KJM15" s="151"/>
      <c r="KJN15" s="151"/>
      <c r="KJO15" s="151"/>
      <c r="KJP15" s="151"/>
      <c r="KJQ15" s="151"/>
      <c r="KJR15" s="151"/>
      <c r="KJS15" s="151"/>
      <c r="KJT15" s="151"/>
      <c r="KJU15" s="151"/>
      <c r="KJV15" s="151"/>
      <c r="KJW15" s="151"/>
      <c r="KJX15" s="151"/>
      <c r="KJY15" s="151"/>
      <c r="KJZ15" s="151"/>
      <c r="KKA15" s="151"/>
      <c r="KKB15" s="151"/>
      <c r="KKC15" s="151"/>
      <c r="KKD15" s="151"/>
      <c r="KKE15" s="151"/>
      <c r="KKF15" s="151"/>
      <c r="KKG15" s="151"/>
      <c r="KKH15" s="151"/>
      <c r="KKI15" s="151"/>
      <c r="KKJ15" s="151"/>
      <c r="KKK15" s="151"/>
      <c r="KKL15" s="151"/>
      <c r="KKM15" s="151"/>
      <c r="KKN15" s="151"/>
      <c r="KKO15" s="151"/>
      <c r="KKP15" s="151"/>
      <c r="KKQ15" s="151"/>
      <c r="KKR15" s="151"/>
      <c r="KKS15" s="151"/>
      <c r="KKT15" s="151"/>
      <c r="KKU15" s="151"/>
      <c r="KKV15" s="151"/>
      <c r="KKW15" s="151"/>
      <c r="KKX15" s="151"/>
      <c r="KKY15" s="151"/>
      <c r="KKZ15" s="151"/>
      <c r="KLA15" s="151"/>
      <c r="KLB15" s="151"/>
      <c r="KLC15" s="151"/>
      <c r="KLD15" s="151"/>
      <c r="KLE15" s="151"/>
      <c r="KLF15" s="151"/>
      <c r="KLG15" s="151"/>
      <c r="KLH15" s="151"/>
      <c r="KLI15" s="151"/>
      <c r="KLJ15" s="151"/>
      <c r="KLK15" s="151"/>
      <c r="KLL15" s="151"/>
      <c r="KLM15" s="151"/>
      <c r="KLN15" s="151"/>
      <c r="KLO15" s="151"/>
      <c r="KLP15" s="151"/>
      <c r="KLQ15" s="151"/>
      <c r="KLR15" s="151"/>
      <c r="KLS15" s="151"/>
      <c r="KLT15" s="151"/>
      <c r="KLU15" s="151"/>
      <c r="KLV15" s="151"/>
      <c r="KLW15" s="151"/>
      <c r="KLX15" s="151"/>
      <c r="KLY15" s="151"/>
      <c r="KLZ15" s="151"/>
      <c r="KMA15" s="151"/>
      <c r="KMB15" s="151"/>
      <c r="KMC15" s="151"/>
      <c r="KMD15" s="151"/>
      <c r="KME15" s="151"/>
      <c r="KMF15" s="151"/>
      <c r="KMG15" s="151"/>
      <c r="KMH15" s="151"/>
      <c r="KMI15" s="151"/>
      <c r="KMJ15" s="151"/>
      <c r="KMK15" s="151"/>
      <c r="KML15" s="151"/>
      <c r="KMM15" s="151"/>
      <c r="KMN15" s="151"/>
      <c r="KMO15" s="151"/>
      <c r="KMP15" s="151"/>
      <c r="KMQ15" s="151"/>
      <c r="KMR15" s="151"/>
      <c r="KMS15" s="151"/>
      <c r="KMT15" s="151"/>
      <c r="KMU15" s="151"/>
      <c r="KMV15" s="151"/>
      <c r="KMW15" s="151"/>
      <c r="KMX15" s="151"/>
      <c r="KMY15" s="151"/>
      <c r="KMZ15" s="151"/>
      <c r="KNA15" s="151"/>
      <c r="KNB15" s="151"/>
      <c r="KNC15" s="151"/>
      <c r="KND15" s="151"/>
      <c r="KNE15" s="151"/>
      <c r="KNF15" s="151"/>
      <c r="KNG15" s="151"/>
      <c r="KNH15" s="151"/>
      <c r="KNI15" s="151"/>
      <c r="KNJ15" s="151"/>
      <c r="KNK15" s="151"/>
      <c r="KNL15" s="151"/>
      <c r="KNM15" s="151"/>
      <c r="KNN15" s="151"/>
      <c r="KNO15" s="151"/>
      <c r="KNP15" s="151"/>
      <c r="KNQ15" s="151"/>
      <c r="KNR15" s="151"/>
      <c r="KNS15" s="151"/>
      <c r="KNT15" s="151"/>
      <c r="KNU15" s="151"/>
      <c r="KNV15" s="151"/>
      <c r="KNW15" s="151"/>
      <c r="KNX15" s="151"/>
      <c r="KNY15" s="151"/>
      <c r="KNZ15" s="151"/>
      <c r="KOA15" s="151"/>
      <c r="KOB15" s="151"/>
      <c r="KOC15" s="151"/>
      <c r="KOD15" s="151"/>
      <c r="KOE15" s="151"/>
      <c r="KOF15" s="151"/>
      <c r="KOG15" s="151"/>
      <c r="KOH15" s="151"/>
      <c r="KOI15" s="151"/>
      <c r="KOJ15" s="151"/>
      <c r="KOK15" s="151"/>
      <c r="KOL15" s="151"/>
      <c r="KOM15" s="151"/>
      <c r="KON15" s="151"/>
      <c r="KOO15" s="151"/>
      <c r="KOP15" s="151"/>
      <c r="KOQ15" s="151"/>
      <c r="KOR15" s="151"/>
      <c r="KOS15" s="151"/>
      <c r="KOT15" s="151"/>
      <c r="KOU15" s="151"/>
      <c r="KOV15" s="151"/>
      <c r="KOW15" s="151"/>
      <c r="KOX15" s="151"/>
      <c r="KOY15" s="151"/>
      <c r="KOZ15" s="151"/>
      <c r="KPA15" s="151"/>
      <c r="KPB15" s="151"/>
      <c r="KPC15" s="151"/>
      <c r="KPD15" s="151"/>
      <c r="KPE15" s="151"/>
      <c r="KPF15" s="151"/>
      <c r="KPG15" s="151"/>
      <c r="KPH15" s="151"/>
      <c r="KPI15" s="151"/>
      <c r="KPJ15" s="151"/>
      <c r="KPK15" s="151"/>
      <c r="KPL15" s="151"/>
      <c r="KPM15" s="151"/>
      <c r="KPN15" s="151"/>
      <c r="KPO15" s="151"/>
      <c r="KPP15" s="151"/>
      <c r="KPQ15" s="151"/>
      <c r="KPR15" s="151"/>
      <c r="KPS15" s="151"/>
      <c r="KPT15" s="151"/>
      <c r="KPU15" s="151"/>
      <c r="KPV15" s="151"/>
      <c r="KPW15" s="151"/>
      <c r="KPX15" s="151"/>
      <c r="KPY15" s="151"/>
      <c r="KPZ15" s="151"/>
      <c r="KQA15" s="151"/>
      <c r="KQB15" s="151"/>
      <c r="KQC15" s="151"/>
      <c r="KQD15" s="151"/>
      <c r="KQE15" s="151"/>
      <c r="KQF15" s="151"/>
      <c r="KQG15" s="151"/>
      <c r="KQH15" s="151"/>
      <c r="KQI15" s="151"/>
      <c r="KQJ15" s="151"/>
      <c r="KQK15" s="151"/>
      <c r="KQL15" s="151"/>
      <c r="KQM15" s="151"/>
      <c r="KQN15" s="151"/>
      <c r="KQO15" s="151"/>
      <c r="KQP15" s="151"/>
      <c r="KQQ15" s="151"/>
      <c r="KQR15" s="151"/>
      <c r="KQS15" s="151"/>
      <c r="KQT15" s="151"/>
      <c r="KQU15" s="151"/>
      <c r="KQV15" s="151"/>
      <c r="KQW15" s="151"/>
      <c r="KQX15" s="151"/>
      <c r="KQY15" s="151"/>
      <c r="KQZ15" s="151"/>
      <c r="KRA15" s="151"/>
      <c r="KRB15" s="151"/>
      <c r="KRC15" s="151"/>
      <c r="KRD15" s="151"/>
      <c r="KRE15" s="151"/>
      <c r="KRF15" s="151"/>
      <c r="KRG15" s="151"/>
      <c r="KRH15" s="151"/>
      <c r="KRI15" s="151"/>
      <c r="KRJ15" s="151"/>
      <c r="KRK15" s="151"/>
      <c r="KRL15" s="151"/>
      <c r="KRM15" s="151"/>
      <c r="KRN15" s="151"/>
      <c r="KRO15" s="151"/>
      <c r="KRP15" s="151"/>
      <c r="KRQ15" s="151"/>
      <c r="KRR15" s="151"/>
      <c r="KRS15" s="151"/>
      <c r="KRT15" s="151"/>
      <c r="KRU15" s="151"/>
      <c r="KRV15" s="151"/>
      <c r="KRW15" s="151"/>
      <c r="KRX15" s="151"/>
      <c r="KRY15" s="151"/>
      <c r="KRZ15" s="151"/>
      <c r="KSA15" s="151"/>
      <c r="KSB15" s="151"/>
      <c r="KSC15" s="151"/>
      <c r="KSD15" s="151"/>
      <c r="KSE15" s="151"/>
      <c r="KSF15" s="151"/>
      <c r="KSG15" s="151"/>
      <c r="KSH15" s="151"/>
      <c r="KSI15" s="151"/>
      <c r="KSJ15" s="151"/>
      <c r="KSK15" s="151"/>
      <c r="KSL15" s="151"/>
      <c r="KSM15" s="151"/>
      <c r="KSN15" s="151"/>
      <c r="KSO15" s="151"/>
      <c r="KSP15" s="151"/>
      <c r="KSQ15" s="151"/>
      <c r="KSR15" s="151"/>
      <c r="KSS15" s="151"/>
      <c r="KST15" s="151"/>
      <c r="KSU15" s="151"/>
      <c r="KSV15" s="151"/>
      <c r="KSW15" s="151"/>
      <c r="KSX15" s="151"/>
      <c r="KSY15" s="151"/>
      <c r="KSZ15" s="151"/>
      <c r="KTA15" s="151"/>
      <c r="KTB15" s="151"/>
      <c r="KTC15" s="151"/>
      <c r="KTD15" s="151"/>
      <c r="KTE15" s="151"/>
      <c r="KTF15" s="151"/>
      <c r="KTG15" s="151"/>
      <c r="KTH15" s="151"/>
      <c r="KTI15" s="151"/>
      <c r="KTJ15" s="151"/>
      <c r="KTK15" s="151"/>
      <c r="KTL15" s="151"/>
      <c r="KTM15" s="151"/>
      <c r="KTN15" s="151"/>
      <c r="KTO15" s="151"/>
      <c r="KTP15" s="151"/>
      <c r="KTQ15" s="151"/>
      <c r="KTR15" s="151"/>
      <c r="KTS15" s="151"/>
      <c r="KTT15" s="151"/>
      <c r="KTU15" s="151"/>
      <c r="KTV15" s="151"/>
      <c r="KTW15" s="151"/>
      <c r="KTX15" s="151"/>
      <c r="KTY15" s="151"/>
      <c r="KTZ15" s="151"/>
      <c r="KUA15" s="151"/>
      <c r="KUB15" s="151"/>
      <c r="KUC15" s="151"/>
      <c r="KUD15" s="151"/>
      <c r="KUE15" s="151"/>
      <c r="KUF15" s="151"/>
      <c r="KUG15" s="151"/>
      <c r="KUH15" s="151"/>
      <c r="KUI15" s="151"/>
      <c r="KUJ15" s="151"/>
      <c r="KUK15" s="151"/>
      <c r="KUL15" s="151"/>
      <c r="KUM15" s="151"/>
      <c r="KUN15" s="151"/>
      <c r="KUO15" s="151"/>
      <c r="KUP15" s="151"/>
      <c r="KUQ15" s="151"/>
      <c r="KUR15" s="151"/>
      <c r="KUS15" s="151"/>
      <c r="KUT15" s="151"/>
      <c r="KUU15" s="151"/>
      <c r="KUV15" s="151"/>
      <c r="KUW15" s="151"/>
      <c r="KUX15" s="151"/>
      <c r="KUY15" s="151"/>
      <c r="KUZ15" s="151"/>
      <c r="KVA15" s="151"/>
      <c r="KVB15" s="151"/>
      <c r="KVC15" s="151"/>
      <c r="KVD15" s="151"/>
      <c r="KVE15" s="151"/>
      <c r="KVF15" s="151"/>
      <c r="KVG15" s="151"/>
      <c r="KVH15" s="151"/>
      <c r="KVI15" s="151"/>
      <c r="KVJ15" s="151"/>
      <c r="KVK15" s="151"/>
      <c r="KVL15" s="151"/>
      <c r="KVM15" s="151"/>
      <c r="KVN15" s="151"/>
      <c r="KVO15" s="151"/>
      <c r="KVP15" s="151"/>
      <c r="KVQ15" s="151"/>
      <c r="KVR15" s="151"/>
      <c r="KVS15" s="151"/>
      <c r="KVT15" s="151"/>
      <c r="KVU15" s="151"/>
      <c r="KVV15" s="151"/>
      <c r="KVW15" s="151"/>
      <c r="KVX15" s="151"/>
      <c r="KVY15" s="151"/>
      <c r="KVZ15" s="151"/>
      <c r="KWA15" s="151"/>
      <c r="KWB15" s="151"/>
      <c r="KWC15" s="151"/>
      <c r="KWD15" s="151"/>
      <c r="KWE15" s="151"/>
      <c r="KWF15" s="151"/>
      <c r="KWG15" s="151"/>
      <c r="KWH15" s="151"/>
      <c r="KWI15" s="151"/>
      <c r="KWJ15" s="151"/>
      <c r="KWK15" s="151"/>
      <c r="KWL15" s="151"/>
      <c r="KWM15" s="151"/>
      <c r="KWN15" s="151"/>
      <c r="KWO15" s="151"/>
      <c r="KWP15" s="151"/>
      <c r="KWQ15" s="151"/>
      <c r="KWR15" s="151"/>
      <c r="KWS15" s="151"/>
      <c r="KWT15" s="151"/>
      <c r="KWU15" s="151"/>
      <c r="KWV15" s="151"/>
      <c r="KWW15" s="151"/>
      <c r="KWX15" s="151"/>
      <c r="KWY15" s="151"/>
      <c r="KWZ15" s="151"/>
      <c r="KXA15" s="151"/>
      <c r="KXB15" s="151"/>
      <c r="KXC15" s="151"/>
      <c r="KXD15" s="151"/>
      <c r="KXE15" s="151"/>
      <c r="KXF15" s="151"/>
      <c r="KXG15" s="151"/>
      <c r="KXH15" s="151"/>
      <c r="KXI15" s="151"/>
      <c r="KXJ15" s="151"/>
      <c r="KXK15" s="151"/>
      <c r="KXL15" s="151"/>
      <c r="KXM15" s="151"/>
      <c r="KXN15" s="151"/>
      <c r="KXO15" s="151"/>
      <c r="KXP15" s="151"/>
      <c r="KXQ15" s="151"/>
      <c r="KXR15" s="151"/>
      <c r="KXS15" s="151"/>
      <c r="KXT15" s="151"/>
      <c r="KXU15" s="151"/>
      <c r="KXV15" s="151"/>
      <c r="KXW15" s="151"/>
      <c r="KXX15" s="151"/>
      <c r="KXY15" s="151"/>
      <c r="KXZ15" s="151"/>
      <c r="KYA15" s="151"/>
      <c r="KYB15" s="151"/>
      <c r="KYC15" s="151"/>
      <c r="KYD15" s="151"/>
      <c r="KYE15" s="151"/>
      <c r="KYF15" s="151"/>
      <c r="KYG15" s="151"/>
      <c r="KYH15" s="151"/>
      <c r="KYI15" s="151"/>
      <c r="KYJ15" s="151"/>
      <c r="KYK15" s="151"/>
      <c r="KYL15" s="151"/>
      <c r="KYM15" s="151"/>
      <c r="KYN15" s="151"/>
      <c r="KYO15" s="151"/>
      <c r="KYP15" s="151"/>
      <c r="KYQ15" s="151"/>
      <c r="KYR15" s="151"/>
      <c r="KYS15" s="151"/>
      <c r="KYT15" s="151"/>
      <c r="KYU15" s="151"/>
      <c r="KYV15" s="151"/>
      <c r="KYW15" s="151"/>
      <c r="KYX15" s="151"/>
      <c r="KYY15" s="151"/>
      <c r="KYZ15" s="151"/>
      <c r="KZA15" s="151"/>
      <c r="KZB15" s="151"/>
      <c r="KZC15" s="151"/>
      <c r="KZD15" s="151"/>
      <c r="KZE15" s="151"/>
      <c r="KZF15" s="151"/>
      <c r="KZG15" s="151"/>
      <c r="KZH15" s="151"/>
      <c r="KZI15" s="151"/>
      <c r="KZJ15" s="151"/>
      <c r="KZK15" s="151"/>
      <c r="KZL15" s="151"/>
      <c r="KZM15" s="151"/>
      <c r="KZN15" s="151"/>
      <c r="KZO15" s="151"/>
      <c r="KZP15" s="151"/>
      <c r="KZQ15" s="151"/>
      <c r="KZR15" s="151"/>
      <c r="KZS15" s="151"/>
      <c r="KZT15" s="151"/>
      <c r="KZU15" s="151"/>
      <c r="KZV15" s="151"/>
      <c r="KZW15" s="151"/>
      <c r="KZX15" s="151"/>
      <c r="KZY15" s="151"/>
      <c r="KZZ15" s="151"/>
      <c r="LAA15" s="151"/>
      <c r="LAB15" s="151"/>
      <c r="LAC15" s="151"/>
      <c r="LAD15" s="151"/>
      <c r="LAE15" s="151"/>
      <c r="LAF15" s="151"/>
      <c r="LAG15" s="151"/>
      <c r="LAH15" s="151"/>
      <c r="LAI15" s="151"/>
      <c r="LAJ15" s="151"/>
      <c r="LAK15" s="151"/>
      <c r="LAL15" s="151"/>
      <c r="LAM15" s="151"/>
      <c r="LAN15" s="151"/>
      <c r="LAO15" s="151"/>
      <c r="LAP15" s="151"/>
      <c r="LAQ15" s="151"/>
      <c r="LAR15" s="151"/>
      <c r="LAS15" s="151"/>
      <c r="LAT15" s="151"/>
      <c r="LAU15" s="151"/>
      <c r="LAV15" s="151"/>
      <c r="LAW15" s="151"/>
      <c r="LAX15" s="151"/>
      <c r="LAY15" s="151"/>
      <c r="LAZ15" s="151"/>
      <c r="LBA15" s="151"/>
      <c r="LBB15" s="151"/>
      <c r="LBC15" s="151"/>
      <c r="LBD15" s="151"/>
      <c r="LBE15" s="151"/>
      <c r="LBF15" s="151"/>
      <c r="LBG15" s="151"/>
      <c r="LBH15" s="151"/>
      <c r="LBI15" s="151"/>
      <c r="LBJ15" s="151"/>
      <c r="LBK15" s="151"/>
      <c r="LBL15" s="151"/>
      <c r="LBM15" s="151"/>
      <c r="LBN15" s="151"/>
      <c r="LBO15" s="151"/>
      <c r="LBP15" s="151"/>
      <c r="LBQ15" s="151"/>
      <c r="LBR15" s="151"/>
      <c r="LBS15" s="151"/>
      <c r="LBT15" s="151"/>
      <c r="LBU15" s="151"/>
      <c r="LBV15" s="151"/>
      <c r="LBW15" s="151"/>
      <c r="LBX15" s="151"/>
      <c r="LBY15" s="151"/>
      <c r="LBZ15" s="151"/>
      <c r="LCA15" s="151"/>
      <c r="LCB15" s="151"/>
      <c r="LCC15" s="151"/>
      <c r="LCD15" s="151"/>
      <c r="LCE15" s="151"/>
      <c r="LCF15" s="151"/>
      <c r="LCG15" s="151"/>
      <c r="LCH15" s="151"/>
      <c r="LCI15" s="151"/>
      <c r="LCJ15" s="151"/>
      <c r="LCK15" s="151"/>
      <c r="LCL15" s="151"/>
      <c r="LCM15" s="151"/>
      <c r="LCN15" s="151"/>
      <c r="LCO15" s="151"/>
      <c r="LCP15" s="151"/>
      <c r="LCQ15" s="151"/>
      <c r="LCR15" s="151"/>
      <c r="LCS15" s="151"/>
      <c r="LCT15" s="151"/>
      <c r="LCU15" s="151"/>
      <c r="LCV15" s="151"/>
      <c r="LCW15" s="151"/>
      <c r="LCX15" s="151"/>
      <c r="LCY15" s="151"/>
      <c r="LCZ15" s="151"/>
      <c r="LDA15" s="151"/>
      <c r="LDB15" s="151"/>
      <c r="LDC15" s="151"/>
      <c r="LDD15" s="151"/>
      <c r="LDE15" s="151"/>
      <c r="LDF15" s="151"/>
      <c r="LDG15" s="151"/>
      <c r="LDH15" s="151"/>
      <c r="LDI15" s="151"/>
      <c r="LDJ15" s="151"/>
      <c r="LDK15" s="151"/>
      <c r="LDL15" s="151"/>
      <c r="LDM15" s="151"/>
      <c r="LDN15" s="151"/>
      <c r="LDO15" s="151"/>
      <c r="LDP15" s="151"/>
      <c r="LDQ15" s="151"/>
      <c r="LDR15" s="151"/>
      <c r="LDS15" s="151"/>
      <c r="LDT15" s="151"/>
      <c r="LDU15" s="151"/>
      <c r="LDV15" s="151"/>
      <c r="LDW15" s="151"/>
      <c r="LDX15" s="151"/>
      <c r="LDY15" s="151"/>
      <c r="LDZ15" s="151"/>
      <c r="LEA15" s="151"/>
      <c r="LEB15" s="151"/>
      <c r="LEC15" s="151"/>
      <c r="LED15" s="151"/>
      <c r="LEE15" s="151"/>
      <c r="LEF15" s="151"/>
      <c r="LEG15" s="151"/>
      <c r="LEH15" s="151"/>
      <c r="LEI15" s="151"/>
      <c r="LEJ15" s="151"/>
      <c r="LEK15" s="151"/>
      <c r="LEL15" s="151"/>
      <c r="LEM15" s="151"/>
      <c r="LEN15" s="151"/>
      <c r="LEO15" s="151"/>
      <c r="LEP15" s="151"/>
      <c r="LEQ15" s="151"/>
      <c r="LER15" s="151"/>
      <c r="LES15" s="151"/>
      <c r="LET15" s="151"/>
      <c r="LEU15" s="151"/>
      <c r="LEV15" s="151"/>
      <c r="LEW15" s="151"/>
      <c r="LEX15" s="151"/>
      <c r="LEY15" s="151"/>
      <c r="LEZ15" s="151"/>
      <c r="LFA15" s="151"/>
      <c r="LFB15" s="151"/>
      <c r="LFC15" s="151"/>
      <c r="LFD15" s="151"/>
      <c r="LFE15" s="151"/>
      <c r="LFF15" s="151"/>
      <c r="LFG15" s="151"/>
      <c r="LFH15" s="151"/>
      <c r="LFI15" s="151"/>
      <c r="LFJ15" s="151"/>
      <c r="LFK15" s="151"/>
      <c r="LFL15" s="151"/>
      <c r="LFM15" s="151"/>
      <c r="LFN15" s="151"/>
      <c r="LFO15" s="151"/>
      <c r="LFP15" s="151"/>
      <c r="LFQ15" s="151"/>
      <c r="LFR15" s="151"/>
      <c r="LFS15" s="151"/>
      <c r="LFT15" s="151"/>
      <c r="LFU15" s="151"/>
      <c r="LFV15" s="151"/>
      <c r="LFW15" s="151"/>
      <c r="LFX15" s="151"/>
      <c r="LFY15" s="151"/>
      <c r="LFZ15" s="151"/>
      <c r="LGA15" s="151"/>
      <c r="LGB15" s="151"/>
      <c r="LGC15" s="151"/>
      <c r="LGD15" s="151"/>
      <c r="LGE15" s="151"/>
      <c r="LGF15" s="151"/>
      <c r="LGG15" s="151"/>
      <c r="LGH15" s="151"/>
      <c r="LGI15" s="151"/>
      <c r="LGJ15" s="151"/>
      <c r="LGK15" s="151"/>
      <c r="LGL15" s="151"/>
      <c r="LGM15" s="151"/>
      <c r="LGN15" s="151"/>
      <c r="LGO15" s="151"/>
      <c r="LGP15" s="151"/>
      <c r="LGQ15" s="151"/>
      <c r="LGR15" s="151"/>
      <c r="LGS15" s="151"/>
      <c r="LGT15" s="151"/>
      <c r="LGU15" s="151"/>
      <c r="LGV15" s="151"/>
      <c r="LGW15" s="151"/>
      <c r="LGX15" s="151"/>
      <c r="LGY15" s="151"/>
      <c r="LGZ15" s="151"/>
      <c r="LHA15" s="151"/>
      <c r="LHB15" s="151"/>
      <c r="LHC15" s="151"/>
      <c r="LHD15" s="151"/>
      <c r="LHE15" s="151"/>
      <c r="LHF15" s="151"/>
      <c r="LHG15" s="151"/>
      <c r="LHH15" s="151"/>
      <c r="LHI15" s="151"/>
      <c r="LHJ15" s="151"/>
      <c r="LHK15" s="151"/>
      <c r="LHL15" s="151"/>
      <c r="LHM15" s="151"/>
      <c r="LHN15" s="151"/>
      <c r="LHO15" s="151"/>
      <c r="LHP15" s="151"/>
      <c r="LHQ15" s="151"/>
      <c r="LHR15" s="151"/>
      <c r="LHS15" s="151"/>
      <c r="LHT15" s="151"/>
      <c r="LHU15" s="151"/>
      <c r="LHV15" s="151"/>
      <c r="LHW15" s="151"/>
      <c r="LHX15" s="151"/>
      <c r="LHY15" s="151"/>
      <c r="LHZ15" s="151"/>
      <c r="LIA15" s="151"/>
      <c r="LIB15" s="151"/>
      <c r="LIC15" s="151"/>
      <c r="LID15" s="151"/>
      <c r="LIE15" s="151"/>
      <c r="LIF15" s="151"/>
      <c r="LIG15" s="151"/>
      <c r="LIH15" s="151"/>
      <c r="LII15" s="151"/>
      <c r="LIJ15" s="151"/>
      <c r="LIK15" s="151"/>
      <c r="LIL15" s="151"/>
      <c r="LIM15" s="151"/>
      <c r="LIN15" s="151"/>
      <c r="LIO15" s="151"/>
      <c r="LIP15" s="151"/>
      <c r="LIQ15" s="151"/>
      <c r="LIR15" s="151"/>
      <c r="LIS15" s="151"/>
      <c r="LIT15" s="151"/>
      <c r="LIU15" s="151"/>
      <c r="LIV15" s="151"/>
      <c r="LIW15" s="151"/>
      <c r="LIX15" s="151"/>
      <c r="LIY15" s="151"/>
      <c r="LIZ15" s="151"/>
      <c r="LJA15" s="151"/>
      <c r="LJB15" s="151"/>
      <c r="LJC15" s="151"/>
      <c r="LJD15" s="151"/>
      <c r="LJE15" s="151"/>
      <c r="LJF15" s="151"/>
      <c r="LJG15" s="151"/>
      <c r="LJH15" s="151"/>
      <c r="LJI15" s="151"/>
      <c r="LJJ15" s="151"/>
      <c r="LJK15" s="151"/>
      <c r="LJL15" s="151"/>
      <c r="LJM15" s="151"/>
      <c r="LJN15" s="151"/>
      <c r="LJO15" s="151"/>
      <c r="LJP15" s="151"/>
      <c r="LJQ15" s="151"/>
      <c r="LJR15" s="151"/>
      <c r="LJS15" s="151"/>
      <c r="LJT15" s="151"/>
      <c r="LJU15" s="151"/>
      <c r="LJV15" s="151"/>
      <c r="LJW15" s="151"/>
      <c r="LJX15" s="151"/>
      <c r="LJY15" s="151"/>
      <c r="LJZ15" s="151"/>
      <c r="LKA15" s="151"/>
      <c r="LKB15" s="151"/>
      <c r="LKC15" s="151"/>
      <c r="LKD15" s="151"/>
      <c r="LKE15" s="151"/>
      <c r="LKF15" s="151"/>
      <c r="LKG15" s="151"/>
      <c r="LKH15" s="151"/>
      <c r="LKI15" s="151"/>
      <c r="LKJ15" s="151"/>
      <c r="LKK15" s="151"/>
      <c r="LKL15" s="151"/>
      <c r="LKM15" s="151"/>
      <c r="LKN15" s="151"/>
      <c r="LKO15" s="151"/>
      <c r="LKP15" s="151"/>
      <c r="LKQ15" s="151"/>
      <c r="LKR15" s="151"/>
      <c r="LKS15" s="151"/>
      <c r="LKT15" s="151"/>
      <c r="LKU15" s="151"/>
      <c r="LKV15" s="151"/>
      <c r="LKW15" s="151"/>
      <c r="LKX15" s="151"/>
      <c r="LKY15" s="151"/>
      <c r="LKZ15" s="151"/>
      <c r="LLA15" s="151"/>
      <c r="LLB15" s="151"/>
      <c r="LLC15" s="151"/>
      <c r="LLD15" s="151"/>
      <c r="LLE15" s="151"/>
      <c r="LLF15" s="151"/>
      <c r="LLG15" s="151"/>
      <c r="LLH15" s="151"/>
      <c r="LLI15" s="151"/>
      <c r="LLJ15" s="151"/>
      <c r="LLK15" s="151"/>
      <c r="LLL15" s="151"/>
      <c r="LLM15" s="151"/>
      <c r="LLN15" s="151"/>
      <c r="LLO15" s="151"/>
      <c r="LLP15" s="151"/>
      <c r="LLQ15" s="151"/>
      <c r="LLR15" s="151"/>
      <c r="LLS15" s="151"/>
      <c r="LLT15" s="151"/>
      <c r="LLU15" s="151"/>
      <c r="LLV15" s="151"/>
      <c r="LLW15" s="151"/>
      <c r="LLX15" s="151"/>
      <c r="LLY15" s="151"/>
      <c r="LLZ15" s="151"/>
      <c r="LMA15" s="151"/>
      <c r="LMB15" s="151"/>
      <c r="LMC15" s="151"/>
      <c r="LMD15" s="151"/>
      <c r="LME15" s="151"/>
      <c r="LMF15" s="151"/>
      <c r="LMG15" s="151"/>
      <c r="LMH15" s="151"/>
      <c r="LMI15" s="151"/>
      <c r="LMJ15" s="151"/>
      <c r="LMK15" s="151"/>
      <c r="LML15" s="151"/>
      <c r="LMM15" s="151"/>
      <c r="LMN15" s="151"/>
      <c r="LMO15" s="151"/>
      <c r="LMP15" s="151"/>
      <c r="LMQ15" s="151"/>
      <c r="LMR15" s="151"/>
      <c r="LMS15" s="151"/>
      <c r="LMT15" s="151"/>
      <c r="LMU15" s="151"/>
      <c r="LMV15" s="151"/>
      <c r="LMW15" s="151"/>
      <c r="LMX15" s="151"/>
      <c r="LMY15" s="151"/>
      <c r="LMZ15" s="151"/>
      <c r="LNA15" s="151"/>
      <c r="LNB15" s="151"/>
      <c r="LNC15" s="151"/>
      <c r="LND15" s="151"/>
      <c r="LNE15" s="151"/>
      <c r="LNF15" s="151"/>
      <c r="LNG15" s="151"/>
      <c r="LNH15" s="151"/>
      <c r="LNI15" s="151"/>
      <c r="LNJ15" s="151"/>
      <c r="LNK15" s="151"/>
      <c r="LNL15" s="151"/>
      <c r="LNM15" s="151"/>
      <c r="LNN15" s="151"/>
      <c r="LNO15" s="151"/>
      <c r="LNP15" s="151"/>
      <c r="LNQ15" s="151"/>
      <c r="LNR15" s="151"/>
      <c r="LNS15" s="151"/>
      <c r="LNT15" s="151"/>
      <c r="LNU15" s="151"/>
      <c r="LNV15" s="151"/>
      <c r="LNW15" s="151"/>
      <c r="LNX15" s="151"/>
      <c r="LNY15" s="151"/>
      <c r="LNZ15" s="151"/>
      <c r="LOA15" s="151"/>
      <c r="LOB15" s="151"/>
      <c r="LOC15" s="151"/>
      <c r="LOD15" s="151"/>
      <c r="LOE15" s="151"/>
      <c r="LOF15" s="151"/>
      <c r="LOG15" s="151"/>
      <c r="LOH15" s="151"/>
      <c r="LOI15" s="151"/>
      <c r="LOJ15" s="151"/>
      <c r="LOK15" s="151"/>
      <c r="LOL15" s="151"/>
      <c r="LOM15" s="151"/>
      <c r="LON15" s="151"/>
      <c r="LOO15" s="151"/>
      <c r="LOP15" s="151"/>
      <c r="LOQ15" s="151"/>
      <c r="LOR15" s="151"/>
      <c r="LOS15" s="151"/>
      <c r="LOT15" s="151"/>
      <c r="LOU15" s="151"/>
      <c r="LOV15" s="151"/>
      <c r="LOW15" s="151"/>
      <c r="LOX15" s="151"/>
      <c r="LOY15" s="151"/>
      <c r="LOZ15" s="151"/>
      <c r="LPA15" s="151"/>
      <c r="LPB15" s="151"/>
      <c r="LPC15" s="151"/>
      <c r="LPD15" s="151"/>
      <c r="LPE15" s="151"/>
      <c r="LPF15" s="151"/>
      <c r="LPG15" s="151"/>
      <c r="LPH15" s="151"/>
      <c r="LPI15" s="151"/>
      <c r="LPJ15" s="151"/>
      <c r="LPK15" s="151"/>
      <c r="LPL15" s="151"/>
      <c r="LPM15" s="151"/>
      <c r="LPN15" s="151"/>
      <c r="LPO15" s="151"/>
      <c r="LPP15" s="151"/>
      <c r="LPQ15" s="151"/>
      <c r="LPR15" s="151"/>
      <c r="LPS15" s="151"/>
      <c r="LPT15" s="151"/>
      <c r="LPU15" s="151"/>
      <c r="LPV15" s="151"/>
      <c r="LPW15" s="151"/>
      <c r="LPX15" s="151"/>
      <c r="LPY15" s="151"/>
      <c r="LPZ15" s="151"/>
      <c r="LQA15" s="151"/>
      <c r="LQB15" s="151"/>
      <c r="LQC15" s="151"/>
      <c r="LQD15" s="151"/>
      <c r="LQE15" s="151"/>
      <c r="LQF15" s="151"/>
      <c r="LQG15" s="151"/>
      <c r="LQH15" s="151"/>
      <c r="LQI15" s="151"/>
      <c r="LQJ15" s="151"/>
      <c r="LQK15" s="151"/>
      <c r="LQL15" s="151"/>
      <c r="LQM15" s="151"/>
      <c r="LQN15" s="151"/>
      <c r="LQO15" s="151"/>
      <c r="LQP15" s="151"/>
      <c r="LQQ15" s="151"/>
      <c r="LQR15" s="151"/>
      <c r="LQS15" s="151"/>
      <c r="LQT15" s="151"/>
      <c r="LQU15" s="151"/>
      <c r="LQV15" s="151"/>
      <c r="LQW15" s="151"/>
      <c r="LQX15" s="151"/>
      <c r="LQY15" s="151"/>
      <c r="LQZ15" s="151"/>
      <c r="LRA15" s="151"/>
      <c r="LRB15" s="151"/>
      <c r="LRC15" s="151"/>
      <c r="LRD15" s="151"/>
      <c r="LRE15" s="151"/>
      <c r="LRF15" s="151"/>
      <c r="LRG15" s="151"/>
      <c r="LRH15" s="151"/>
      <c r="LRI15" s="151"/>
      <c r="LRJ15" s="151"/>
      <c r="LRK15" s="151"/>
      <c r="LRL15" s="151"/>
      <c r="LRM15" s="151"/>
      <c r="LRN15" s="151"/>
      <c r="LRO15" s="151"/>
      <c r="LRP15" s="151"/>
      <c r="LRQ15" s="151"/>
      <c r="LRR15" s="151"/>
      <c r="LRS15" s="151"/>
      <c r="LRT15" s="151"/>
      <c r="LRU15" s="151"/>
      <c r="LRV15" s="151"/>
      <c r="LRW15" s="151"/>
      <c r="LRX15" s="151"/>
      <c r="LRY15" s="151"/>
      <c r="LRZ15" s="151"/>
      <c r="LSA15" s="151"/>
      <c r="LSB15" s="151"/>
      <c r="LSC15" s="151"/>
      <c r="LSD15" s="151"/>
      <c r="LSE15" s="151"/>
      <c r="LSF15" s="151"/>
      <c r="LSG15" s="151"/>
      <c r="LSH15" s="151"/>
      <c r="LSI15" s="151"/>
      <c r="LSJ15" s="151"/>
      <c r="LSK15" s="151"/>
      <c r="LSL15" s="151"/>
      <c r="LSM15" s="151"/>
      <c r="LSN15" s="151"/>
      <c r="LSO15" s="151"/>
      <c r="LSP15" s="151"/>
      <c r="LSQ15" s="151"/>
      <c r="LSR15" s="151"/>
      <c r="LSS15" s="151"/>
      <c r="LST15" s="151"/>
      <c r="LSU15" s="151"/>
      <c r="LSV15" s="151"/>
      <c r="LSW15" s="151"/>
      <c r="LSX15" s="151"/>
      <c r="LSY15" s="151"/>
      <c r="LSZ15" s="151"/>
      <c r="LTA15" s="151"/>
      <c r="LTB15" s="151"/>
      <c r="LTC15" s="151"/>
      <c r="LTD15" s="151"/>
      <c r="LTE15" s="151"/>
      <c r="LTF15" s="151"/>
      <c r="LTG15" s="151"/>
      <c r="LTH15" s="151"/>
      <c r="LTI15" s="151"/>
      <c r="LTJ15" s="151"/>
      <c r="LTK15" s="151"/>
      <c r="LTL15" s="151"/>
      <c r="LTM15" s="151"/>
      <c r="LTN15" s="151"/>
      <c r="LTO15" s="151"/>
      <c r="LTP15" s="151"/>
      <c r="LTQ15" s="151"/>
      <c r="LTR15" s="151"/>
      <c r="LTS15" s="151"/>
      <c r="LTT15" s="151"/>
      <c r="LTU15" s="151"/>
      <c r="LTV15" s="151"/>
      <c r="LTW15" s="151"/>
      <c r="LTX15" s="151"/>
      <c r="LTY15" s="151"/>
      <c r="LTZ15" s="151"/>
      <c r="LUA15" s="151"/>
      <c r="LUB15" s="151"/>
      <c r="LUC15" s="151"/>
      <c r="LUD15" s="151"/>
      <c r="LUE15" s="151"/>
      <c r="LUF15" s="151"/>
      <c r="LUG15" s="151"/>
      <c r="LUH15" s="151"/>
      <c r="LUI15" s="151"/>
      <c r="LUJ15" s="151"/>
      <c r="LUK15" s="151"/>
      <c r="LUL15" s="151"/>
      <c r="LUM15" s="151"/>
      <c r="LUN15" s="151"/>
      <c r="LUO15" s="151"/>
      <c r="LUP15" s="151"/>
      <c r="LUQ15" s="151"/>
      <c r="LUR15" s="151"/>
      <c r="LUS15" s="151"/>
      <c r="LUT15" s="151"/>
      <c r="LUU15" s="151"/>
      <c r="LUV15" s="151"/>
      <c r="LUW15" s="151"/>
      <c r="LUX15" s="151"/>
      <c r="LUY15" s="151"/>
      <c r="LUZ15" s="151"/>
      <c r="LVA15" s="151"/>
      <c r="LVB15" s="151"/>
      <c r="LVC15" s="151"/>
      <c r="LVD15" s="151"/>
      <c r="LVE15" s="151"/>
      <c r="LVF15" s="151"/>
      <c r="LVG15" s="151"/>
      <c r="LVH15" s="151"/>
      <c r="LVI15" s="151"/>
      <c r="LVJ15" s="151"/>
      <c r="LVK15" s="151"/>
      <c r="LVL15" s="151"/>
      <c r="LVM15" s="151"/>
      <c r="LVN15" s="151"/>
      <c r="LVO15" s="151"/>
      <c r="LVP15" s="151"/>
      <c r="LVQ15" s="151"/>
      <c r="LVR15" s="151"/>
      <c r="LVS15" s="151"/>
      <c r="LVT15" s="151"/>
      <c r="LVU15" s="151"/>
      <c r="LVV15" s="151"/>
      <c r="LVW15" s="151"/>
      <c r="LVX15" s="151"/>
      <c r="LVY15" s="151"/>
      <c r="LVZ15" s="151"/>
      <c r="LWA15" s="151"/>
      <c r="LWB15" s="151"/>
      <c r="LWC15" s="151"/>
      <c r="LWD15" s="151"/>
      <c r="LWE15" s="151"/>
      <c r="LWF15" s="151"/>
      <c r="LWG15" s="151"/>
      <c r="LWH15" s="151"/>
      <c r="LWI15" s="151"/>
      <c r="LWJ15" s="151"/>
      <c r="LWK15" s="151"/>
      <c r="LWL15" s="151"/>
      <c r="LWM15" s="151"/>
      <c r="LWN15" s="151"/>
      <c r="LWO15" s="151"/>
      <c r="LWP15" s="151"/>
      <c r="LWQ15" s="151"/>
      <c r="LWR15" s="151"/>
      <c r="LWS15" s="151"/>
      <c r="LWT15" s="151"/>
      <c r="LWU15" s="151"/>
      <c r="LWV15" s="151"/>
      <c r="LWW15" s="151"/>
      <c r="LWX15" s="151"/>
      <c r="LWY15" s="151"/>
      <c r="LWZ15" s="151"/>
      <c r="LXA15" s="151"/>
      <c r="LXB15" s="151"/>
      <c r="LXC15" s="151"/>
      <c r="LXD15" s="151"/>
      <c r="LXE15" s="151"/>
      <c r="LXF15" s="151"/>
      <c r="LXG15" s="151"/>
      <c r="LXH15" s="151"/>
      <c r="LXI15" s="151"/>
      <c r="LXJ15" s="151"/>
      <c r="LXK15" s="151"/>
      <c r="LXL15" s="151"/>
      <c r="LXM15" s="151"/>
      <c r="LXN15" s="151"/>
      <c r="LXO15" s="151"/>
      <c r="LXP15" s="151"/>
      <c r="LXQ15" s="151"/>
      <c r="LXR15" s="151"/>
      <c r="LXS15" s="151"/>
      <c r="LXT15" s="151"/>
      <c r="LXU15" s="151"/>
      <c r="LXV15" s="151"/>
      <c r="LXW15" s="151"/>
      <c r="LXX15" s="151"/>
      <c r="LXY15" s="151"/>
      <c r="LXZ15" s="151"/>
      <c r="LYA15" s="151"/>
      <c r="LYB15" s="151"/>
      <c r="LYC15" s="151"/>
      <c r="LYD15" s="151"/>
      <c r="LYE15" s="151"/>
      <c r="LYF15" s="151"/>
      <c r="LYG15" s="151"/>
      <c r="LYH15" s="151"/>
      <c r="LYI15" s="151"/>
      <c r="LYJ15" s="151"/>
      <c r="LYK15" s="151"/>
      <c r="LYL15" s="151"/>
      <c r="LYM15" s="151"/>
      <c r="LYN15" s="151"/>
      <c r="LYO15" s="151"/>
      <c r="LYP15" s="151"/>
      <c r="LYQ15" s="151"/>
      <c r="LYR15" s="151"/>
      <c r="LYS15" s="151"/>
      <c r="LYT15" s="151"/>
      <c r="LYU15" s="151"/>
      <c r="LYV15" s="151"/>
      <c r="LYW15" s="151"/>
      <c r="LYX15" s="151"/>
      <c r="LYY15" s="151"/>
      <c r="LYZ15" s="151"/>
      <c r="LZA15" s="151"/>
      <c r="LZB15" s="151"/>
      <c r="LZC15" s="151"/>
      <c r="LZD15" s="151"/>
      <c r="LZE15" s="151"/>
      <c r="LZF15" s="151"/>
      <c r="LZG15" s="151"/>
      <c r="LZH15" s="151"/>
      <c r="LZI15" s="151"/>
      <c r="LZJ15" s="151"/>
      <c r="LZK15" s="151"/>
      <c r="LZL15" s="151"/>
      <c r="LZM15" s="151"/>
      <c r="LZN15" s="151"/>
      <c r="LZO15" s="151"/>
      <c r="LZP15" s="151"/>
      <c r="LZQ15" s="151"/>
      <c r="LZR15" s="151"/>
      <c r="LZS15" s="151"/>
      <c r="LZT15" s="151"/>
      <c r="LZU15" s="151"/>
      <c r="LZV15" s="151"/>
      <c r="LZW15" s="151"/>
      <c r="LZX15" s="151"/>
      <c r="LZY15" s="151"/>
      <c r="LZZ15" s="151"/>
      <c r="MAA15" s="151"/>
      <c r="MAB15" s="151"/>
      <c r="MAC15" s="151"/>
      <c r="MAD15" s="151"/>
      <c r="MAE15" s="151"/>
      <c r="MAF15" s="151"/>
      <c r="MAG15" s="151"/>
      <c r="MAH15" s="151"/>
      <c r="MAI15" s="151"/>
      <c r="MAJ15" s="151"/>
      <c r="MAK15" s="151"/>
      <c r="MAL15" s="151"/>
      <c r="MAM15" s="151"/>
      <c r="MAN15" s="151"/>
      <c r="MAO15" s="151"/>
      <c r="MAP15" s="151"/>
      <c r="MAQ15" s="151"/>
      <c r="MAR15" s="151"/>
      <c r="MAS15" s="151"/>
      <c r="MAT15" s="151"/>
      <c r="MAU15" s="151"/>
      <c r="MAV15" s="151"/>
      <c r="MAW15" s="151"/>
      <c r="MAX15" s="151"/>
      <c r="MAY15" s="151"/>
      <c r="MAZ15" s="151"/>
      <c r="MBA15" s="151"/>
      <c r="MBB15" s="151"/>
      <c r="MBC15" s="151"/>
      <c r="MBD15" s="151"/>
      <c r="MBE15" s="151"/>
      <c r="MBF15" s="151"/>
      <c r="MBG15" s="151"/>
      <c r="MBH15" s="151"/>
      <c r="MBI15" s="151"/>
      <c r="MBJ15" s="151"/>
      <c r="MBK15" s="151"/>
      <c r="MBL15" s="151"/>
      <c r="MBM15" s="151"/>
      <c r="MBN15" s="151"/>
      <c r="MBO15" s="151"/>
      <c r="MBP15" s="151"/>
      <c r="MBQ15" s="151"/>
      <c r="MBR15" s="151"/>
      <c r="MBS15" s="151"/>
      <c r="MBT15" s="151"/>
      <c r="MBU15" s="151"/>
      <c r="MBV15" s="151"/>
      <c r="MBW15" s="151"/>
      <c r="MBX15" s="151"/>
      <c r="MBY15" s="151"/>
      <c r="MBZ15" s="151"/>
      <c r="MCA15" s="151"/>
      <c r="MCB15" s="151"/>
      <c r="MCC15" s="151"/>
      <c r="MCD15" s="151"/>
      <c r="MCE15" s="151"/>
      <c r="MCF15" s="151"/>
      <c r="MCG15" s="151"/>
      <c r="MCH15" s="151"/>
      <c r="MCI15" s="151"/>
      <c r="MCJ15" s="151"/>
      <c r="MCK15" s="151"/>
      <c r="MCL15" s="151"/>
      <c r="MCM15" s="151"/>
      <c r="MCN15" s="151"/>
      <c r="MCO15" s="151"/>
      <c r="MCP15" s="151"/>
      <c r="MCQ15" s="151"/>
      <c r="MCR15" s="151"/>
      <c r="MCS15" s="151"/>
      <c r="MCT15" s="151"/>
      <c r="MCU15" s="151"/>
      <c r="MCV15" s="151"/>
      <c r="MCW15" s="151"/>
      <c r="MCX15" s="151"/>
      <c r="MCY15" s="151"/>
      <c r="MCZ15" s="151"/>
      <c r="MDA15" s="151"/>
      <c r="MDB15" s="151"/>
      <c r="MDC15" s="151"/>
      <c r="MDD15" s="151"/>
      <c r="MDE15" s="151"/>
      <c r="MDF15" s="151"/>
      <c r="MDG15" s="151"/>
      <c r="MDH15" s="151"/>
      <c r="MDI15" s="151"/>
      <c r="MDJ15" s="151"/>
      <c r="MDK15" s="151"/>
      <c r="MDL15" s="151"/>
      <c r="MDM15" s="151"/>
      <c r="MDN15" s="151"/>
      <c r="MDO15" s="151"/>
      <c r="MDP15" s="151"/>
      <c r="MDQ15" s="151"/>
      <c r="MDR15" s="151"/>
      <c r="MDS15" s="151"/>
      <c r="MDT15" s="151"/>
      <c r="MDU15" s="151"/>
      <c r="MDV15" s="151"/>
      <c r="MDW15" s="151"/>
      <c r="MDX15" s="151"/>
      <c r="MDY15" s="151"/>
      <c r="MDZ15" s="151"/>
      <c r="MEA15" s="151"/>
      <c r="MEB15" s="151"/>
      <c r="MEC15" s="151"/>
      <c r="MED15" s="151"/>
      <c r="MEE15" s="151"/>
      <c r="MEF15" s="151"/>
      <c r="MEG15" s="151"/>
      <c r="MEH15" s="151"/>
      <c r="MEI15" s="151"/>
      <c r="MEJ15" s="151"/>
      <c r="MEK15" s="151"/>
      <c r="MEL15" s="151"/>
      <c r="MEM15" s="151"/>
      <c r="MEN15" s="151"/>
      <c r="MEO15" s="151"/>
      <c r="MEP15" s="151"/>
      <c r="MEQ15" s="151"/>
      <c r="MER15" s="151"/>
      <c r="MES15" s="151"/>
      <c r="MET15" s="151"/>
      <c r="MEU15" s="151"/>
      <c r="MEV15" s="151"/>
      <c r="MEW15" s="151"/>
      <c r="MEX15" s="151"/>
      <c r="MEY15" s="151"/>
      <c r="MEZ15" s="151"/>
      <c r="MFA15" s="151"/>
      <c r="MFB15" s="151"/>
      <c r="MFC15" s="151"/>
      <c r="MFD15" s="151"/>
      <c r="MFE15" s="151"/>
      <c r="MFF15" s="151"/>
      <c r="MFG15" s="151"/>
      <c r="MFH15" s="151"/>
      <c r="MFI15" s="151"/>
      <c r="MFJ15" s="151"/>
      <c r="MFK15" s="151"/>
      <c r="MFL15" s="151"/>
      <c r="MFM15" s="151"/>
      <c r="MFN15" s="151"/>
      <c r="MFO15" s="151"/>
      <c r="MFP15" s="151"/>
      <c r="MFQ15" s="151"/>
      <c r="MFR15" s="151"/>
      <c r="MFS15" s="151"/>
      <c r="MFT15" s="151"/>
      <c r="MFU15" s="151"/>
      <c r="MFV15" s="151"/>
      <c r="MFW15" s="151"/>
      <c r="MFX15" s="151"/>
      <c r="MFY15" s="151"/>
      <c r="MFZ15" s="151"/>
      <c r="MGA15" s="151"/>
      <c r="MGB15" s="151"/>
      <c r="MGC15" s="151"/>
      <c r="MGD15" s="151"/>
      <c r="MGE15" s="151"/>
      <c r="MGF15" s="151"/>
      <c r="MGG15" s="151"/>
      <c r="MGH15" s="151"/>
      <c r="MGI15" s="151"/>
      <c r="MGJ15" s="151"/>
      <c r="MGK15" s="151"/>
      <c r="MGL15" s="151"/>
      <c r="MGM15" s="151"/>
      <c r="MGN15" s="151"/>
      <c r="MGO15" s="151"/>
      <c r="MGP15" s="151"/>
      <c r="MGQ15" s="151"/>
      <c r="MGR15" s="151"/>
      <c r="MGS15" s="151"/>
      <c r="MGT15" s="151"/>
      <c r="MGU15" s="151"/>
      <c r="MGV15" s="151"/>
      <c r="MGW15" s="151"/>
      <c r="MGX15" s="151"/>
      <c r="MGY15" s="151"/>
      <c r="MGZ15" s="151"/>
      <c r="MHA15" s="151"/>
      <c r="MHB15" s="151"/>
      <c r="MHC15" s="151"/>
      <c r="MHD15" s="151"/>
      <c r="MHE15" s="151"/>
      <c r="MHF15" s="151"/>
      <c r="MHG15" s="151"/>
      <c r="MHH15" s="151"/>
      <c r="MHI15" s="151"/>
      <c r="MHJ15" s="151"/>
      <c r="MHK15" s="151"/>
      <c r="MHL15" s="151"/>
      <c r="MHM15" s="151"/>
      <c r="MHN15" s="151"/>
      <c r="MHO15" s="151"/>
      <c r="MHP15" s="151"/>
      <c r="MHQ15" s="151"/>
      <c r="MHR15" s="151"/>
      <c r="MHS15" s="151"/>
      <c r="MHT15" s="151"/>
      <c r="MHU15" s="151"/>
      <c r="MHV15" s="151"/>
      <c r="MHW15" s="151"/>
      <c r="MHX15" s="151"/>
      <c r="MHY15" s="151"/>
      <c r="MHZ15" s="151"/>
      <c r="MIA15" s="151"/>
      <c r="MIB15" s="151"/>
      <c r="MIC15" s="151"/>
      <c r="MID15" s="151"/>
      <c r="MIE15" s="151"/>
      <c r="MIF15" s="151"/>
      <c r="MIG15" s="151"/>
      <c r="MIH15" s="151"/>
      <c r="MII15" s="151"/>
      <c r="MIJ15" s="151"/>
      <c r="MIK15" s="151"/>
      <c r="MIL15" s="151"/>
      <c r="MIM15" s="151"/>
      <c r="MIN15" s="151"/>
      <c r="MIO15" s="151"/>
      <c r="MIP15" s="151"/>
      <c r="MIQ15" s="151"/>
      <c r="MIR15" s="151"/>
      <c r="MIS15" s="151"/>
      <c r="MIT15" s="151"/>
      <c r="MIU15" s="151"/>
      <c r="MIV15" s="151"/>
      <c r="MIW15" s="151"/>
      <c r="MIX15" s="151"/>
      <c r="MIY15" s="151"/>
      <c r="MIZ15" s="151"/>
      <c r="MJA15" s="151"/>
      <c r="MJB15" s="151"/>
      <c r="MJC15" s="151"/>
      <c r="MJD15" s="151"/>
      <c r="MJE15" s="151"/>
      <c r="MJF15" s="151"/>
      <c r="MJG15" s="151"/>
      <c r="MJH15" s="151"/>
      <c r="MJI15" s="151"/>
      <c r="MJJ15" s="151"/>
      <c r="MJK15" s="151"/>
      <c r="MJL15" s="151"/>
      <c r="MJM15" s="151"/>
      <c r="MJN15" s="151"/>
      <c r="MJO15" s="151"/>
      <c r="MJP15" s="151"/>
      <c r="MJQ15" s="151"/>
      <c r="MJR15" s="151"/>
      <c r="MJS15" s="151"/>
      <c r="MJT15" s="151"/>
      <c r="MJU15" s="151"/>
      <c r="MJV15" s="151"/>
      <c r="MJW15" s="151"/>
      <c r="MJX15" s="151"/>
      <c r="MJY15" s="151"/>
      <c r="MJZ15" s="151"/>
      <c r="MKA15" s="151"/>
      <c r="MKB15" s="151"/>
      <c r="MKC15" s="151"/>
      <c r="MKD15" s="151"/>
      <c r="MKE15" s="151"/>
      <c r="MKF15" s="151"/>
      <c r="MKG15" s="151"/>
      <c r="MKH15" s="151"/>
      <c r="MKI15" s="151"/>
      <c r="MKJ15" s="151"/>
      <c r="MKK15" s="151"/>
      <c r="MKL15" s="151"/>
      <c r="MKM15" s="151"/>
      <c r="MKN15" s="151"/>
      <c r="MKO15" s="151"/>
      <c r="MKP15" s="151"/>
      <c r="MKQ15" s="151"/>
      <c r="MKR15" s="151"/>
      <c r="MKS15" s="151"/>
      <c r="MKT15" s="151"/>
      <c r="MKU15" s="151"/>
      <c r="MKV15" s="151"/>
      <c r="MKW15" s="151"/>
      <c r="MKX15" s="151"/>
      <c r="MKY15" s="151"/>
      <c r="MKZ15" s="151"/>
      <c r="MLA15" s="151"/>
      <c r="MLB15" s="151"/>
      <c r="MLC15" s="151"/>
      <c r="MLD15" s="151"/>
      <c r="MLE15" s="151"/>
      <c r="MLF15" s="151"/>
      <c r="MLG15" s="151"/>
      <c r="MLH15" s="151"/>
      <c r="MLI15" s="151"/>
      <c r="MLJ15" s="151"/>
      <c r="MLK15" s="151"/>
      <c r="MLL15" s="151"/>
      <c r="MLM15" s="151"/>
      <c r="MLN15" s="151"/>
      <c r="MLO15" s="151"/>
      <c r="MLP15" s="151"/>
      <c r="MLQ15" s="151"/>
      <c r="MLR15" s="151"/>
      <c r="MLS15" s="151"/>
      <c r="MLT15" s="151"/>
      <c r="MLU15" s="151"/>
      <c r="MLV15" s="151"/>
      <c r="MLW15" s="151"/>
      <c r="MLX15" s="151"/>
      <c r="MLY15" s="151"/>
      <c r="MLZ15" s="151"/>
      <c r="MMA15" s="151"/>
      <c r="MMB15" s="151"/>
      <c r="MMC15" s="151"/>
      <c r="MMD15" s="151"/>
      <c r="MME15" s="151"/>
      <c r="MMF15" s="151"/>
      <c r="MMG15" s="151"/>
      <c r="MMH15" s="151"/>
      <c r="MMI15" s="151"/>
      <c r="MMJ15" s="151"/>
      <c r="MMK15" s="151"/>
      <c r="MML15" s="151"/>
      <c r="MMM15" s="151"/>
      <c r="MMN15" s="151"/>
      <c r="MMO15" s="151"/>
      <c r="MMP15" s="151"/>
      <c r="MMQ15" s="151"/>
      <c r="MMR15" s="151"/>
      <c r="MMS15" s="151"/>
      <c r="MMT15" s="151"/>
      <c r="MMU15" s="151"/>
      <c r="MMV15" s="151"/>
      <c r="MMW15" s="151"/>
      <c r="MMX15" s="151"/>
      <c r="MMY15" s="151"/>
      <c r="MMZ15" s="151"/>
      <c r="MNA15" s="151"/>
      <c r="MNB15" s="151"/>
      <c r="MNC15" s="151"/>
      <c r="MND15" s="151"/>
      <c r="MNE15" s="151"/>
      <c r="MNF15" s="151"/>
      <c r="MNG15" s="151"/>
      <c r="MNH15" s="151"/>
      <c r="MNI15" s="151"/>
      <c r="MNJ15" s="151"/>
      <c r="MNK15" s="151"/>
      <c r="MNL15" s="151"/>
      <c r="MNM15" s="151"/>
      <c r="MNN15" s="151"/>
      <c r="MNO15" s="151"/>
      <c r="MNP15" s="151"/>
      <c r="MNQ15" s="151"/>
      <c r="MNR15" s="151"/>
      <c r="MNS15" s="151"/>
      <c r="MNT15" s="151"/>
      <c r="MNU15" s="151"/>
      <c r="MNV15" s="151"/>
      <c r="MNW15" s="151"/>
      <c r="MNX15" s="151"/>
      <c r="MNY15" s="151"/>
      <c r="MNZ15" s="151"/>
      <c r="MOA15" s="151"/>
      <c r="MOB15" s="151"/>
      <c r="MOC15" s="151"/>
      <c r="MOD15" s="151"/>
      <c r="MOE15" s="151"/>
      <c r="MOF15" s="151"/>
      <c r="MOG15" s="151"/>
      <c r="MOH15" s="151"/>
      <c r="MOI15" s="151"/>
      <c r="MOJ15" s="151"/>
      <c r="MOK15" s="151"/>
      <c r="MOL15" s="151"/>
      <c r="MOM15" s="151"/>
      <c r="MON15" s="151"/>
      <c r="MOO15" s="151"/>
      <c r="MOP15" s="151"/>
      <c r="MOQ15" s="151"/>
      <c r="MOR15" s="151"/>
      <c r="MOS15" s="151"/>
      <c r="MOT15" s="151"/>
      <c r="MOU15" s="151"/>
      <c r="MOV15" s="151"/>
      <c r="MOW15" s="151"/>
      <c r="MOX15" s="151"/>
      <c r="MOY15" s="151"/>
      <c r="MOZ15" s="151"/>
      <c r="MPA15" s="151"/>
      <c r="MPB15" s="151"/>
      <c r="MPC15" s="151"/>
      <c r="MPD15" s="151"/>
      <c r="MPE15" s="151"/>
      <c r="MPF15" s="151"/>
      <c r="MPG15" s="151"/>
      <c r="MPH15" s="151"/>
      <c r="MPI15" s="151"/>
      <c r="MPJ15" s="151"/>
      <c r="MPK15" s="151"/>
      <c r="MPL15" s="151"/>
      <c r="MPM15" s="151"/>
      <c r="MPN15" s="151"/>
      <c r="MPO15" s="151"/>
      <c r="MPP15" s="151"/>
      <c r="MPQ15" s="151"/>
      <c r="MPR15" s="151"/>
      <c r="MPS15" s="151"/>
      <c r="MPT15" s="151"/>
      <c r="MPU15" s="151"/>
      <c r="MPV15" s="151"/>
      <c r="MPW15" s="151"/>
      <c r="MPX15" s="151"/>
      <c r="MPY15" s="151"/>
      <c r="MPZ15" s="151"/>
      <c r="MQA15" s="151"/>
      <c r="MQB15" s="151"/>
      <c r="MQC15" s="151"/>
      <c r="MQD15" s="151"/>
      <c r="MQE15" s="151"/>
      <c r="MQF15" s="151"/>
      <c r="MQG15" s="151"/>
      <c r="MQH15" s="151"/>
      <c r="MQI15" s="151"/>
      <c r="MQJ15" s="151"/>
      <c r="MQK15" s="151"/>
      <c r="MQL15" s="151"/>
      <c r="MQM15" s="151"/>
      <c r="MQN15" s="151"/>
      <c r="MQO15" s="151"/>
      <c r="MQP15" s="151"/>
      <c r="MQQ15" s="151"/>
      <c r="MQR15" s="151"/>
      <c r="MQS15" s="151"/>
      <c r="MQT15" s="151"/>
      <c r="MQU15" s="151"/>
      <c r="MQV15" s="151"/>
      <c r="MQW15" s="151"/>
      <c r="MQX15" s="151"/>
      <c r="MQY15" s="151"/>
      <c r="MQZ15" s="151"/>
      <c r="MRA15" s="151"/>
      <c r="MRB15" s="151"/>
      <c r="MRC15" s="151"/>
      <c r="MRD15" s="151"/>
      <c r="MRE15" s="151"/>
      <c r="MRF15" s="151"/>
      <c r="MRG15" s="151"/>
      <c r="MRH15" s="151"/>
      <c r="MRI15" s="151"/>
      <c r="MRJ15" s="151"/>
      <c r="MRK15" s="151"/>
      <c r="MRL15" s="151"/>
      <c r="MRM15" s="151"/>
      <c r="MRN15" s="151"/>
      <c r="MRO15" s="151"/>
      <c r="MRP15" s="151"/>
      <c r="MRQ15" s="151"/>
      <c r="MRR15" s="151"/>
      <c r="MRS15" s="151"/>
      <c r="MRT15" s="151"/>
      <c r="MRU15" s="151"/>
      <c r="MRV15" s="151"/>
      <c r="MRW15" s="151"/>
      <c r="MRX15" s="151"/>
      <c r="MRY15" s="151"/>
      <c r="MRZ15" s="151"/>
      <c r="MSA15" s="151"/>
      <c r="MSB15" s="151"/>
      <c r="MSC15" s="151"/>
      <c r="MSD15" s="151"/>
      <c r="MSE15" s="151"/>
      <c r="MSF15" s="151"/>
      <c r="MSG15" s="151"/>
      <c r="MSH15" s="151"/>
      <c r="MSI15" s="151"/>
      <c r="MSJ15" s="151"/>
      <c r="MSK15" s="151"/>
      <c r="MSL15" s="151"/>
      <c r="MSM15" s="151"/>
      <c r="MSN15" s="151"/>
      <c r="MSO15" s="151"/>
      <c r="MSP15" s="151"/>
      <c r="MSQ15" s="151"/>
      <c r="MSR15" s="151"/>
      <c r="MSS15" s="151"/>
      <c r="MST15" s="151"/>
      <c r="MSU15" s="151"/>
      <c r="MSV15" s="151"/>
      <c r="MSW15" s="151"/>
      <c r="MSX15" s="151"/>
      <c r="MSY15" s="151"/>
      <c r="MSZ15" s="151"/>
      <c r="MTA15" s="151"/>
      <c r="MTB15" s="151"/>
      <c r="MTC15" s="151"/>
      <c r="MTD15" s="151"/>
      <c r="MTE15" s="151"/>
      <c r="MTF15" s="151"/>
      <c r="MTG15" s="151"/>
      <c r="MTH15" s="151"/>
      <c r="MTI15" s="151"/>
      <c r="MTJ15" s="151"/>
      <c r="MTK15" s="151"/>
      <c r="MTL15" s="151"/>
      <c r="MTM15" s="151"/>
      <c r="MTN15" s="151"/>
      <c r="MTO15" s="151"/>
      <c r="MTP15" s="151"/>
      <c r="MTQ15" s="151"/>
      <c r="MTR15" s="151"/>
      <c r="MTS15" s="151"/>
      <c r="MTT15" s="151"/>
      <c r="MTU15" s="151"/>
      <c r="MTV15" s="151"/>
      <c r="MTW15" s="151"/>
      <c r="MTX15" s="151"/>
      <c r="MTY15" s="151"/>
      <c r="MTZ15" s="151"/>
      <c r="MUA15" s="151"/>
      <c r="MUB15" s="151"/>
      <c r="MUC15" s="151"/>
      <c r="MUD15" s="151"/>
      <c r="MUE15" s="151"/>
      <c r="MUF15" s="151"/>
      <c r="MUG15" s="151"/>
      <c r="MUH15" s="151"/>
      <c r="MUI15" s="151"/>
      <c r="MUJ15" s="151"/>
      <c r="MUK15" s="151"/>
      <c r="MUL15" s="151"/>
      <c r="MUM15" s="151"/>
      <c r="MUN15" s="151"/>
      <c r="MUO15" s="151"/>
      <c r="MUP15" s="151"/>
      <c r="MUQ15" s="151"/>
      <c r="MUR15" s="151"/>
      <c r="MUS15" s="151"/>
      <c r="MUT15" s="151"/>
      <c r="MUU15" s="151"/>
      <c r="MUV15" s="151"/>
      <c r="MUW15" s="151"/>
      <c r="MUX15" s="151"/>
      <c r="MUY15" s="151"/>
      <c r="MUZ15" s="151"/>
      <c r="MVA15" s="151"/>
      <c r="MVB15" s="151"/>
      <c r="MVC15" s="151"/>
      <c r="MVD15" s="151"/>
      <c r="MVE15" s="151"/>
      <c r="MVF15" s="151"/>
      <c r="MVG15" s="151"/>
      <c r="MVH15" s="151"/>
      <c r="MVI15" s="151"/>
      <c r="MVJ15" s="151"/>
      <c r="MVK15" s="151"/>
      <c r="MVL15" s="151"/>
      <c r="MVM15" s="151"/>
      <c r="MVN15" s="151"/>
      <c r="MVO15" s="151"/>
      <c r="MVP15" s="151"/>
      <c r="MVQ15" s="151"/>
      <c r="MVR15" s="151"/>
      <c r="MVS15" s="151"/>
      <c r="MVT15" s="151"/>
      <c r="MVU15" s="151"/>
      <c r="MVV15" s="151"/>
      <c r="MVW15" s="151"/>
      <c r="MVX15" s="151"/>
      <c r="MVY15" s="151"/>
      <c r="MVZ15" s="151"/>
      <c r="MWA15" s="151"/>
      <c r="MWB15" s="151"/>
      <c r="MWC15" s="151"/>
      <c r="MWD15" s="151"/>
      <c r="MWE15" s="151"/>
      <c r="MWF15" s="151"/>
      <c r="MWG15" s="151"/>
      <c r="MWH15" s="151"/>
      <c r="MWI15" s="151"/>
      <c r="MWJ15" s="151"/>
      <c r="MWK15" s="151"/>
      <c r="MWL15" s="151"/>
      <c r="MWM15" s="151"/>
      <c r="MWN15" s="151"/>
      <c r="MWO15" s="151"/>
      <c r="MWP15" s="151"/>
      <c r="MWQ15" s="151"/>
      <c r="MWR15" s="151"/>
      <c r="MWS15" s="151"/>
      <c r="MWT15" s="151"/>
      <c r="MWU15" s="151"/>
      <c r="MWV15" s="151"/>
      <c r="MWW15" s="151"/>
      <c r="MWX15" s="151"/>
      <c r="MWY15" s="151"/>
      <c r="MWZ15" s="151"/>
      <c r="MXA15" s="151"/>
      <c r="MXB15" s="151"/>
      <c r="MXC15" s="151"/>
      <c r="MXD15" s="151"/>
      <c r="MXE15" s="151"/>
      <c r="MXF15" s="151"/>
      <c r="MXG15" s="151"/>
      <c r="MXH15" s="151"/>
      <c r="MXI15" s="151"/>
      <c r="MXJ15" s="151"/>
      <c r="MXK15" s="151"/>
      <c r="MXL15" s="151"/>
      <c r="MXM15" s="151"/>
      <c r="MXN15" s="151"/>
      <c r="MXO15" s="151"/>
      <c r="MXP15" s="151"/>
      <c r="MXQ15" s="151"/>
      <c r="MXR15" s="151"/>
      <c r="MXS15" s="151"/>
      <c r="MXT15" s="151"/>
      <c r="MXU15" s="151"/>
      <c r="MXV15" s="151"/>
      <c r="MXW15" s="151"/>
      <c r="MXX15" s="151"/>
      <c r="MXY15" s="151"/>
      <c r="MXZ15" s="151"/>
      <c r="MYA15" s="151"/>
      <c r="MYB15" s="151"/>
      <c r="MYC15" s="151"/>
      <c r="MYD15" s="151"/>
      <c r="MYE15" s="151"/>
      <c r="MYF15" s="151"/>
      <c r="MYG15" s="151"/>
      <c r="MYH15" s="151"/>
      <c r="MYI15" s="151"/>
      <c r="MYJ15" s="151"/>
      <c r="MYK15" s="151"/>
      <c r="MYL15" s="151"/>
      <c r="MYM15" s="151"/>
      <c r="MYN15" s="151"/>
      <c r="MYO15" s="151"/>
      <c r="MYP15" s="151"/>
      <c r="MYQ15" s="151"/>
      <c r="MYR15" s="151"/>
      <c r="MYS15" s="151"/>
      <c r="MYT15" s="151"/>
      <c r="MYU15" s="151"/>
      <c r="MYV15" s="151"/>
      <c r="MYW15" s="151"/>
      <c r="MYX15" s="151"/>
      <c r="MYY15" s="151"/>
      <c r="MYZ15" s="151"/>
      <c r="MZA15" s="151"/>
      <c r="MZB15" s="151"/>
      <c r="MZC15" s="151"/>
      <c r="MZD15" s="151"/>
      <c r="MZE15" s="151"/>
      <c r="MZF15" s="151"/>
      <c r="MZG15" s="151"/>
      <c r="MZH15" s="151"/>
      <c r="MZI15" s="151"/>
      <c r="MZJ15" s="151"/>
      <c r="MZK15" s="151"/>
      <c r="MZL15" s="151"/>
      <c r="MZM15" s="151"/>
      <c r="MZN15" s="151"/>
      <c r="MZO15" s="151"/>
      <c r="MZP15" s="151"/>
      <c r="MZQ15" s="151"/>
      <c r="MZR15" s="151"/>
      <c r="MZS15" s="151"/>
      <c r="MZT15" s="151"/>
      <c r="MZU15" s="151"/>
      <c r="MZV15" s="151"/>
      <c r="MZW15" s="151"/>
      <c r="MZX15" s="151"/>
      <c r="MZY15" s="151"/>
      <c r="MZZ15" s="151"/>
      <c r="NAA15" s="151"/>
      <c r="NAB15" s="151"/>
      <c r="NAC15" s="151"/>
      <c r="NAD15" s="151"/>
      <c r="NAE15" s="151"/>
      <c r="NAF15" s="151"/>
      <c r="NAG15" s="151"/>
      <c r="NAH15" s="151"/>
      <c r="NAI15" s="151"/>
      <c r="NAJ15" s="151"/>
      <c r="NAK15" s="151"/>
      <c r="NAL15" s="151"/>
      <c r="NAM15" s="151"/>
      <c r="NAN15" s="151"/>
      <c r="NAO15" s="151"/>
      <c r="NAP15" s="151"/>
      <c r="NAQ15" s="151"/>
      <c r="NAR15" s="151"/>
      <c r="NAS15" s="151"/>
      <c r="NAT15" s="151"/>
      <c r="NAU15" s="151"/>
      <c r="NAV15" s="151"/>
      <c r="NAW15" s="151"/>
      <c r="NAX15" s="151"/>
      <c r="NAY15" s="151"/>
      <c r="NAZ15" s="151"/>
      <c r="NBA15" s="151"/>
      <c r="NBB15" s="151"/>
      <c r="NBC15" s="151"/>
      <c r="NBD15" s="151"/>
      <c r="NBE15" s="151"/>
      <c r="NBF15" s="151"/>
      <c r="NBG15" s="151"/>
      <c r="NBH15" s="151"/>
      <c r="NBI15" s="151"/>
      <c r="NBJ15" s="151"/>
      <c r="NBK15" s="151"/>
      <c r="NBL15" s="151"/>
      <c r="NBM15" s="151"/>
      <c r="NBN15" s="151"/>
      <c r="NBO15" s="151"/>
      <c r="NBP15" s="151"/>
      <c r="NBQ15" s="151"/>
      <c r="NBR15" s="151"/>
      <c r="NBS15" s="151"/>
      <c r="NBT15" s="151"/>
      <c r="NBU15" s="151"/>
      <c r="NBV15" s="151"/>
      <c r="NBW15" s="151"/>
      <c r="NBX15" s="151"/>
      <c r="NBY15" s="151"/>
      <c r="NBZ15" s="151"/>
      <c r="NCA15" s="151"/>
      <c r="NCB15" s="151"/>
      <c r="NCC15" s="151"/>
      <c r="NCD15" s="151"/>
      <c r="NCE15" s="151"/>
      <c r="NCF15" s="151"/>
      <c r="NCG15" s="151"/>
      <c r="NCH15" s="151"/>
      <c r="NCI15" s="151"/>
      <c r="NCJ15" s="151"/>
      <c r="NCK15" s="151"/>
      <c r="NCL15" s="151"/>
      <c r="NCM15" s="151"/>
      <c r="NCN15" s="151"/>
      <c r="NCO15" s="151"/>
      <c r="NCP15" s="151"/>
      <c r="NCQ15" s="151"/>
      <c r="NCR15" s="151"/>
      <c r="NCS15" s="151"/>
      <c r="NCT15" s="151"/>
      <c r="NCU15" s="151"/>
      <c r="NCV15" s="151"/>
      <c r="NCW15" s="151"/>
      <c r="NCX15" s="151"/>
      <c r="NCY15" s="151"/>
      <c r="NCZ15" s="151"/>
      <c r="NDA15" s="151"/>
      <c r="NDB15" s="151"/>
      <c r="NDC15" s="151"/>
      <c r="NDD15" s="151"/>
      <c r="NDE15" s="151"/>
      <c r="NDF15" s="151"/>
      <c r="NDG15" s="151"/>
      <c r="NDH15" s="151"/>
      <c r="NDI15" s="151"/>
      <c r="NDJ15" s="151"/>
      <c r="NDK15" s="151"/>
      <c r="NDL15" s="151"/>
      <c r="NDM15" s="151"/>
      <c r="NDN15" s="151"/>
      <c r="NDO15" s="151"/>
      <c r="NDP15" s="151"/>
      <c r="NDQ15" s="151"/>
      <c r="NDR15" s="151"/>
      <c r="NDS15" s="151"/>
      <c r="NDT15" s="151"/>
      <c r="NDU15" s="151"/>
      <c r="NDV15" s="151"/>
      <c r="NDW15" s="151"/>
      <c r="NDX15" s="151"/>
      <c r="NDY15" s="151"/>
      <c r="NDZ15" s="151"/>
      <c r="NEA15" s="151"/>
      <c r="NEB15" s="151"/>
      <c r="NEC15" s="151"/>
      <c r="NED15" s="151"/>
      <c r="NEE15" s="151"/>
      <c r="NEF15" s="151"/>
      <c r="NEG15" s="151"/>
      <c r="NEH15" s="151"/>
      <c r="NEI15" s="151"/>
      <c r="NEJ15" s="151"/>
      <c r="NEK15" s="151"/>
      <c r="NEL15" s="151"/>
      <c r="NEM15" s="151"/>
      <c r="NEN15" s="151"/>
      <c r="NEO15" s="151"/>
      <c r="NEP15" s="151"/>
      <c r="NEQ15" s="151"/>
      <c r="NER15" s="151"/>
      <c r="NES15" s="151"/>
      <c r="NET15" s="151"/>
      <c r="NEU15" s="151"/>
      <c r="NEV15" s="151"/>
      <c r="NEW15" s="151"/>
      <c r="NEX15" s="151"/>
      <c r="NEY15" s="151"/>
      <c r="NEZ15" s="151"/>
      <c r="NFA15" s="151"/>
      <c r="NFB15" s="151"/>
      <c r="NFC15" s="151"/>
      <c r="NFD15" s="151"/>
      <c r="NFE15" s="151"/>
      <c r="NFF15" s="151"/>
      <c r="NFG15" s="151"/>
      <c r="NFH15" s="151"/>
      <c r="NFI15" s="151"/>
      <c r="NFJ15" s="151"/>
      <c r="NFK15" s="151"/>
      <c r="NFL15" s="151"/>
      <c r="NFM15" s="151"/>
      <c r="NFN15" s="151"/>
      <c r="NFO15" s="151"/>
      <c r="NFP15" s="151"/>
      <c r="NFQ15" s="151"/>
      <c r="NFR15" s="151"/>
      <c r="NFS15" s="151"/>
      <c r="NFT15" s="151"/>
      <c r="NFU15" s="151"/>
      <c r="NFV15" s="151"/>
      <c r="NFW15" s="151"/>
      <c r="NFX15" s="151"/>
      <c r="NFY15" s="151"/>
      <c r="NFZ15" s="151"/>
      <c r="NGA15" s="151"/>
      <c r="NGB15" s="151"/>
      <c r="NGC15" s="151"/>
      <c r="NGD15" s="151"/>
      <c r="NGE15" s="151"/>
      <c r="NGF15" s="151"/>
      <c r="NGG15" s="151"/>
      <c r="NGH15" s="151"/>
      <c r="NGI15" s="151"/>
      <c r="NGJ15" s="151"/>
      <c r="NGK15" s="151"/>
      <c r="NGL15" s="151"/>
      <c r="NGM15" s="151"/>
      <c r="NGN15" s="151"/>
      <c r="NGO15" s="151"/>
      <c r="NGP15" s="151"/>
      <c r="NGQ15" s="151"/>
      <c r="NGR15" s="151"/>
      <c r="NGS15" s="151"/>
      <c r="NGT15" s="151"/>
      <c r="NGU15" s="151"/>
      <c r="NGV15" s="151"/>
      <c r="NGW15" s="151"/>
      <c r="NGX15" s="151"/>
      <c r="NGY15" s="151"/>
      <c r="NGZ15" s="151"/>
      <c r="NHA15" s="151"/>
      <c r="NHB15" s="151"/>
      <c r="NHC15" s="151"/>
      <c r="NHD15" s="151"/>
      <c r="NHE15" s="151"/>
      <c r="NHF15" s="151"/>
      <c r="NHG15" s="151"/>
      <c r="NHH15" s="151"/>
      <c r="NHI15" s="151"/>
      <c r="NHJ15" s="151"/>
      <c r="NHK15" s="151"/>
      <c r="NHL15" s="151"/>
      <c r="NHM15" s="151"/>
      <c r="NHN15" s="151"/>
      <c r="NHO15" s="151"/>
      <c r="NHP15" s="151"/>
      <c r="NHQ15" s="151"/>
      <c r="NHR15" s="151"/>
      <c r="NHS15" s="151"/>
      <c r="NHT15" s="151"/>
      <c r="NHU15" s="151"/>
      <c r="NHV15" s="151"/>
      <c r="NHW15" s="151"/>
      <c r="NHX15" s="151"/>
      <c r="NHY15" s="151"/>
      <c r="NHZ15" s="151"/>
      <c r="NIA15" s="151"/>
      <c r="NIB15" s="151"/>
      <c r="NIC15" s="151"/>
      <c r="NID15" s="151"/>
      <c r="NIE15" s="151"/>
      <c r="NIF15" s="151"/>
      <c r="NIG15" s="151"/>
      <c r="NIH15" s="151"/>
      <c r="NII15" s="151"/>
      <c r="NIJ15" s="151"/>
      <c r="NIK15" s="151"/>
      <c r="NIL15" s="151"/>
      <c r="NIM15" s="151"/>
      <c r="NIN15" s="151"/>
      <c r="NIO15" s="151"/>
      <c r="NIP15" s="151"/>
      <c r="NIQ15" s="151"/>
      <c r="NIR15" s="151"/>
      <c r="NIS15" s="151"/>
      <c r="NIT15" s="151"/>
      <c r="NIU15" s="151"/>
      <c r="NIV15" s="151"/>
      <c r="NIW15" s="151"/>
      <c r="NIX15" s="151"/>
      <c r="NIY15" s="151"/>
      <c r="NIZ15" s="151"/>
      <c r="NJA15" s="151"/>
      <c r="NJB15" s="151"/>
      <c r="NJC15" s="151"/>
      <c r="NJD15" s="151"/>
      <c r="NJE15" s="151"/>
      <c r="NJF15" s="151"/>
      <c r="NJG15" s="151"/>
      <c r="NJH15" s="151"/>
      <c r="NJI15" s="151"/>
      <c r="NJJ15" s="151"/>
      <c r="NJK15" s="151"/>
      <c r="NJL15" s="151"/>
      <c r="NJM15" s="151"/>
      <c r="NJN15" s="151"/>
      <c r="NJO15" s="151"/>
      <c r="NJP15" s="151"/>
      <c r="NJQ15" s="151"/>
      <c r="NJR15" s="151"/>
      <c r="NJS15" s="151"/>
      <c r="NJT15" s="151"/>
      <c r="NJU15" s="151"/>
      <c r="NJV15" s="151"/>
      <c r="NJW15" s="151"/>
      <c r="NJX15" s="151"/>
      <c r="NJY15" s="151"/>
      <c r="NJZ15" s="151"/>
      <c r="NKA15" s="151"/>
      <c r="NKB15" s="151"/>
      <c r="NKC15" s="151"/>
      <c r="NKD15" s="151"/>
      <c r="NKE15" s="151"/>
      <c r="NKF15" s="151"/>
      <c r="NKG15" s="151"/>
      <c r="NKH15" s="151"/>
      <c r="NKI15" s="151"/>
      <c r="NKJ15" s="151"/>
      <c r="NKK15" s="151"/>
      <c r="NKL15" s="151"/>
      <c r="NKM15" s="151"/>
      <c r="NKN15" s="151"/>
      <c r="NKO15" s="151"/>
      <c r="NKP15" s="151"/>
      <c r="NKQ15" s="151"/>
      <c r="NKR15" s="151"/>
      <c r="NKS15" s="151"/>
      <c r="NKT15" s="151"/>
      <c r="NKU15" s="151"/>
      <c r="NKV15" s="151"/>
      <c r="NKW15" s="151"/>
      <c r="NKX15" s="151"/>
      <c r="NKY15" s="151"/>
      <c r="NKZ15" s="151"/>
      <c r="NLA15" s="151"/>
      <c r="NLB15" s="151"/>
      <c r="NLC15" s="151"/>
      <c r="NLD15" s="151"/>
      <c r="NLE15" s="151"/>
      <c r="NLF15" s="151"/>
      <c r="NLG15" s="151"/>
      <c r="NLH15" s="151"/>
      <c r="NLI15" s="151"/>
      <c r="NLJ15" s="151"/>
      <c r="NLK15" s="151"/>
      <c r="NLL15" s="151"/>
      <c r="NLM15" s="151"/>
      <c r="NLN15" s="151"/>
      <c r="NLO15" s="151"/>
      <c r="NLP15" s="151"/>
      <c r="NLQ15" s="151"/>
      <c r="NLR15" s="151"/>
      <c r="NLS15" s="151"/>
      <c r="NLT15" s="151"/>
      <c r="NLU15" s="151"/>
      <c r="NLV15" s="151"/>
      <c r="NLW15" s="151"/>
      <c r="NLX15" s="151"/>
      <c r="NLY15" s="151"/>
      <c r="NLZ15" s="151"/>
      <c r="NMA15" s="151"/>
      <c r="NMB15" s="151"/>
      <c r="NMC15" s="151"/>
      <c r="NMD15" s="151"/>
      <c r="NME15" s="151"/>
      <c r="NMF15" s="151"/>
      <c r="NMG15" s="151"/>
      <c r="NMH15" s="151"/>
      <c r="NMI15" s="151"/>
      <c r="NMJ15" s="151"/>
      <c r="NMK15" s="151"/>
      <c r="NML15" s="151"/>
      <c r="NMM15" s="151"/>
      <c r="NMN15" s="151"/>
      <c r="NMO15" s="151"/>
      <c r="NMP15" s="151"/>
      <c r="NMQ15" s="151"/>
      <c r="NMR15" s="151"/>
      <c r="NMS15" s="151"/>
      <c r="NMT15" s="151"/>
      <c r="NMU15" s="151"/>
      <c r="NMV15" s="151"/>
      <c r="NMW15" s="151"/>
      <c r="NMX15" s="151"/>
      <c r="NMY15" s="151"/>
      <c r="NMZ15" s="151"/>
      <c r="NNA15" s="151"/>
      <c r="NNB15" s="151"/>
      <c r="NNC15" s="151"/>
      <c r="NND15" s="151"/>
      <c r="NNE15" s="151"/>
      <c r="NNF15" s="151"/>
      <c r="NNG15" s="151"/>
      <c r="NNH15" s="151"/>
      <c r="NNI15" s="151"/>
      <c r="NNJ15" s="151"/>
      <c r="NNK15" s="151"/>
      <c r="NNL15" s="151"/>
      <c r="NNM15" s="151"/>
      <c r="NNN15" s="151"/>
      <c r="NNO15" s="151"/>
      <c r="NNP15" s="151"/>
      <c r="NNQ15" s="151"/>
      <c r="NNR15" s="151"/>
      <c r="NNS15" s="151"/>
      <c r="NNT15" s="151"/>
      <c r="NNU15" s="151"/>
      <c r="NNV15" s="151"/>
      <c r="NNW15" s="151"/>
      <c r="NNX15" s="151"/>
      <c r="NNY15" s="151"/>
      <c r="NNZ15" s="151"/>
      <c r="NOA15" s="151"/>
      <c r="NOB15" s="151"/>
      <c r="NOC15" s="151"/>
      <c r="NOD15" s="151"/>
      <c r="NOE15" s="151"/>
      <c r="NOF15" s="151"/>
      <c r="NOG15" s="151"/>
      <c r="NOH15" s="151"/>
      <c r="NOI15" s="151"/>
      <c r="NOJ15" s="151"/>
      <c r="NOK15" s="151"/>
      <c r="NOL15" s="151"/>
      <c r="NOM15" s="151"/>
      <c r="NON15" s="151"/>
      <c r="NOO15" s="151"/>
      <c r="NOP15" s="151"/>
      <c r="NOQ15" s="151"/>
      <c r="NOR15" s="151"/>
      <c r="NOS15" s="151"/>
      <c r="NOT15" s="151"/>
      <c r="NOU15" s="151"/>
      <c r="NOV15" s="151"/>
      <c r="NOW15" s="151"/>
      <c r="NOX15" s="151"/>
      <c r="NOY15" s="151"/>
      <c r="NOZ15" s="151"/>
      <c r="NPA15" s="151"/>
      <c r="NPB15" s="151"/>
      <c r="NPC15" s="151"/>
      <c r="NPD15" s="151"/>
      <c r="NPE15" s="151"/>
      <c r="NPF15" s="151"/>
      <c r="NPG15" s="151"/>
      <c r="NPH15" s="151"/>
      <c r="NPI15" s="151"/>
      <c r="NPJ15" s="151"/>
      <c r="NPK15" s="151"/>
      <c r="NPL15" s="151"/>
      <c r="NPM15" s="151"/>
      <c r="NPN15" s="151"/>
      <c r="NPO15" s="151"/>
      <c r="NPP15" s="151"/>
      <c r="NPQ15" s="151"/>
      <c r="NPR15" s="151"/>
      <c r="NPS15" s="151"/>
      <c r="NPT15" s="151"/>
      <c r="NPU15" s="151"/>
      <c r="NPV15" s="151"/>
      <c r="NPW15" s="151"/>
      <c r="NPX15" s="151"/>
      <c r="NPY15" s="151"/>
      <c r="NPZ15" s="151"/>
      <c r="NQA15" s="151"/>
      <c r="NQB15" s="151"/>
      <c r="NQC15" s="151"/>
      <c r="NQD15" s="151"/>
      <c r="NQE15" s="151"/>
      <c r="NQF15" s="151"/>
      <c r="NQG15" s="151"/>
      <c r="NQH15" s="151"/>
      <c r="NQI15" s="151"/>
      <c r="NQJ15" s="151"/>
      <c r="NQK15" s="151"/>
      <c r="NQL15" s="151"/>
      <c r="NQM15" s="151"/>
      <c r="NQN15" s="151"/>
      <c r="NQO15" s="151"/>
      <c r="NQP15" s="151"/>
      <c r="NQQ15" s="151"/>
      <c r="NQR15" s="151"/>
      <c r="NQS15" s="151"/>
      <c r="NQT15" s="151"/>
      <c r="NQU15" s="151"/>
      <c r="NQV15" s="151"/>
      <c r="NQW15" s="151"/>
      <c r="NQX15" s="151"/>
      <c r="NQY15" s="151"/>
      <c r="NQZ15" s="151"/>
      <c r="NRA15" s="151"/>
      <c r="NRB15" s="151"/>
      <c r="NRC15" s="151"/>
      <c r="NRD15" s="151"/>
      <c r="NRE15" s="151"/>
      <c r="NRF15" s="151"/>
      <c r="NRG15" s="151"/>
      <c r="NRH15" s="151"/>
      <c r="NRI15" s="151"/>
      <c r="NRJ15" s="151"/>
      <c r="NRK15" s="151"/>
      <c r="NRL15" s="151"/>
      <c r="NRM15" s="151"/>
      <c r="NRN15" s="151"/>
      <c r="NRO15" s="151"/>
      <c r="NRP15" s="151"/>
      <c r="NRQ15" s="151"/>
      <c r="NRR15" s="151"/>
      <c r="NRS15" s="151"/>
      <c r="NRT15" s="151"/>
      <c r="NRU15" s="151"/>
      <c r="NRV15" s="151"/>
      <c r="NRW15" s="151"/>
      <c r="NRX15" s="151"/>
      <c r="NRY15" s="151"/>
      <c r="NRZ15" s="151"/>
      <c r="NSA15" s="151"/>
      <c r="NSB15" s="151"/>
      <c r="NSC15" s="151"/>
      <c r="NSD15" s="151"/>
      <c r="NSE15" s="151"/>
      <c r="NSF15" s="151"/>
      <c r="NSG15" s="151"/>
      <c r="NSH15" s="151"/>
      <c r="NSI15" s="151"/>
      <c r="NSJ15" s="151"/>
      <c r="NSK15" s="151"/>
      <c r="NSL15" s="151"/>
      <c r="NSM15" s="151"/>
      <c r="NSN15" s="151"/>
      <c r="NSO15" s="151"/>
      <c r="NSP15" s="151"/>
      <c r="NSQ15" s="151"/>
      <c r="NSR15" s="151"/>
      <c r="NSS15" s="151"/>
      <c r="NST15" s="151"/>
      <c r="NSU15" s="151"/>
      <c r="NSV15" s="151"/>
      <c r="NSW15" s="151"/>
      <c r="NSX15" s="151"/>
      <c r="NSY15" s="151"/>
      <c r="NSZ15" s="151"/>
      <c r="NTA15" s="151"/>
      <c r="NTB15" s="151"/>
      <c r="NTC15" s="151"/>
      <c r="NTD15" s="151"/>
      <c r="NTE15" s="151"/>
      <c r="NTF15" s="151"/>
      <c r="NTG15" s="151"/>
      <c r="NTH15" s="151"/>
      <c r="NTI15" s="151"/>
      <c r="NTJ15" s="151"/>
      <c r="NTK15" s="151"/>
      <c r="NTL15" s="151"/>
      <c r="NTM15" s="151"/>
      <c r="NTN15" s="151"/>
      <c r="NTO15" s="151"/>
      <c r="NTP15" s="151"/>
      <c r="NTQ15" s="151"/>
      <c r="NTR15" s="151"/>
      <c r="NTS15" s="151"/>
      <c r="NTT15" s="151"/>
      <c r="NTU15" s="151"/>
      <c r="NTV15" s="151"/>
      <c r="NTW15" s="151"/>
      <c r="NTX15" s="151"/>
      <c r="NTY15" s="151"/>
      <c r="NTZ15" s="151"/>
      <c r="NUA15" s="151"/>
      <c r="NUB15" s="151"/>
      <c r="NUC15" s="151"/>
      <c r="NUD15" s="151"/>
      <c r="NUE15" s="151"/>
      <c r="NUF15" s="151"/>
      <c r="NUG15" s="151"/>
      <c r="NUH15" s="151"/>
      <c r="NUI15" s="151"/>
      <c r="NUJ15" s="151"/>
      <c r="NUK15" s="151"/>
      <c r="NUL15" s="151"/>
      <c r="NUM15" s="151"/>
      <c r="NUN15" s="151"/>
      <c r="NUO15" s="151"/>
      <c r="NUP15" s="151"/>
      <c r="NUQ15" s="151"/>
      <c r="NUR15" s="151"/>
      <c r="NUS15" s="151"/>
      <c r="NUT15" s="151"/>
      <c r="NUU15" s="151"/>
      <c r="NUV15" s="151"/>
      <c r="NUW15" s="151"/>
      <c r="NUX15" s="151"/>
      <c r="NUY15" s="151"/>
      <c r="NUZ15" s="151"/>
      <c r="NVA15" s="151"/>
      <c r="NVB15" s="151"/>
      <c r="NVC15" s="151"/>
      <c r="NVD15" s="151"/>
      <c r="NVE15" s="151"/>
      <c r="NVF15" s="151"/>
      <c r="NVG15" s="151"/>
      <c r="NVH15" s="151"/>
      <c r="NVI15" s="151"/>
      <c r="NVJ15" s="151"/>
      <c r="NVK15" s="151"/>
      <c r="NVL15" s="151"/>
      <c r="NVM15" s="151"/>
      <c r="NVN15" s="151"/>
      <c r="NVO15" s="151"/>
      <c r="NVP15" s="151"/>
      <c r="NVQ15" s="151"/>
      <c r="NVR15" s="151"/>
      <c r="NVS15" s="151"/>
      <c r="NVT15" s="151"/>
      <c r="NVU15" s="151"/>
      <c r="NVV15" s="151"/>
      <c r="NVW15" s="151"/>
      <c r="NVX15" s="151"/>
      <c r="NVY15" s="151"/>
      <c r="NVZ15" s="151"/>
      <c r="NWA15" s="151"/>
      <c r="NWB15" s="151"/>
      <c r="NWC15" s="151"/>
      <c r="NWD15" s="151"/>
      <c r="NWE15" s="151"/>
      <c r="NWF15" s="151"/>
      <c r="NWG15" s="151"/>
      <c r="NWH15" s="151"/>
      <c r="NWI15" s="151"/>
      <c r="NWJ15" s="151"/>
      <c r="NWK15" s="151"/>
      <c r="NWL15" s="151"/>
      <c r="NWM15" s="151"/>
      <c r="NWN15" s="151"/>
      <c r="NWO15" s="151"/>
      <c r="NWP15" s="151"/>
      <c r="NWQ15" s="151"/>
      <c r="NWR15" s="151"/>
      <c r="NWS15" s="151"/>
      <c r="NWT15" s="151"/>
      <c r="NWU15" s="151"/>
      <c r="NWV15" s="151"/>
      <c r="NWW15" s="151"/>
      <c r="NWX15" s="151"/>
      <c r="NWY15" s="151"/>
      <c r="NWZ15" s="151"/>
      <c r="NXA15" s="151"/>
      <c r="NXB15" s="151"/>
      <c r="NXC15" s="151"/>
      <c r="NXD15" s="151"/>
      <c r="NXE15" s="151"/>
      <c r="NXF15" s="151"/>
      <c r="NXG15" s="151"/>
      <c r="NXH15" s="151"/>
      <c r="NXI15" s="151"/>
      <c r="NXJ15" s="151"/>
      <c r="NXK15" s="151"/>
      <c r="NXL15" s="151"/>
      <c r="NXM15" s="151"/>
      <c r="NXN15" s="151"/>
      <c r="NXO15" s="151"/>
      <c r="NXP15" s="151"/>
      <c r="NXQ15" s="151"/>
      <c r="NXR15" s="151"/>
      <c r="NXS15" s="151"/>
      <c r="NXT15" s="151"/>
      <c r="NXU15" s="151"/>
      <c r="NXV15" s="151"/>
      <c r="NXW15" s="151"/>
      <c r="NXX15" s="151"/>
      <c r="NXY15" s="151"/>
      <c r="NXZ15" s="151"/>
      <c r="NYA15" s="151"/>
      <c r="NYB15" s="151"/>
      <c r="NYC15" s="151"/>
      <c r="NYD15" s="151"/>
      <c r="NYE15" s="151"/>
      <c r="NYF15" s="151"/>
      <c r="NYG15" s="151"/>
      <c r="NYH15" s="151"/>
      <c r="NYI15" s="151"/>
      <c r="NYJ15" s="151"/>
      <c r="NYK15" s="151"/>
      <c r="NYL15" s="151"/>
      <c r="NYM15" s="151"/>
      <c r="NYN15" s="151"/>
      <c r="NYO15" s="151"/>
      <c r="NYP15" s="151"/>
      <c r="NYQ15" s="151"/>
      <c r="NYR15" s="151"/>
      <c r="NYS15" s="151"/>
      <c r="NYT15" s="151"/>
      <c r="NYU15" s="151"/>
      <c r="NYV15" s="151"/>
      <c r="NYW15" s="151"/>
      <c r="NYX15" s="151"/>
      <c r="NYY15" s="151"/>
      <c r="NYZ15" s="151"/>
      <c r="NZA15" s="151"/>
      <c r="NZB15" s="151"/>
      <c r="NZC15" s="151"/>
      <c r="NZD15" s="151"/>
      <c r="NZE15" s="151"/>
      <c r="NZF15" s="151"/>
      <c r="NZG15" s="151"/>
      <c r="NZH15" s="151"/>
      <c r="NZI15" s="151"/>
      <c r="NZJ15" s="151"/>
      <c r="NZK15" s="151"/>
      <c r="NZL15" s="151"/>
      <c r="NZM15" s="151"/>
      <c r="NZN15" s="151"/>
      <c r="NZO15" s="151"/>
      <c r="NZP15" s="151"/>
      <c r="NZQ15" s="151"/>
      <c r="NZR15" s="151"/>
      <c r="NZS15" s="151"/>
      <c r="NZT15" s="151"/>
      <c r="NZU15" s="151"/>
      <c r="NZV15" s="151"/>
      <c r="NZW15" s="151"/>
      <c r="NZX15" s="151"/>
      <c r="NZY15" s="151"/>
      <c r="NZZ15" s="151"/>
      <c r="OAA15" s="151"/>
      <c r="OAB15" s="151"/>
      <c r="OAC15" s="151"/>
      <c r="OAD15" s="151"/>
      <c r="OAE15" s="151"/>
      <c r="OAF15" s="151"/>
      <c r="OAG15" s="151"/>
      <c r="OAH15" s="151"/>
      <c r="OAI15" s="151"/>
      <c r="OAJ15" s="151"/>
      <c r="OAK15" s="151"/>
      <c r="OAL15" s="151"/>
      <c r="OAM15" s="151"/>
      <c r="OAN15" s="151"/>
      <c r="OAO15" s="151"/>
      <c r="OAP15" s="151"/>
      <c r="OAQ15" s="151"/>
      <c r="OAR15" s="151"/>
      <c r="OAS15" s="151"/>
      <c r="OAT15" s="151"/>
      <c r="OAU15" s="151"/>
      <c r="OAV15" s="151"/>
      <c r="OAW15" s="151"/>
      <c r="OAX15" s="151"/>
      <c r="OAY15" s="151"/>
      <c r="OAZ15" s="151"/>
      <c r="OBA15" s="151"/>
      <c r="OBB15" s="151"/>
      <c r="OBC15" s="151"/>
      <c r="OBD15" s="151"/>
      <c r="OBE15" s="151"/>
      <c r="OBF15" s="151"/>
      <c r="OBG15" s="151"/>
      <c r="OBH15" s="151"/>
      <c r="OBI15" s="151"/>
      <c r="OBJ15" s="151"/>
      <c r="OBK15" s="151"/>
      <c r="OBL15" s="151"/>
      <c r="OBM15" s="151"/>
      <c r="OBN15" s="151"/>
      <c r="OBO15" s="151"/>
      <c r="OBP15" s="151"/>
      <c r="OBQ15" s="151"/>
      <c r="OBR15" s="151"/>
      <c r="OBS15" s="151"/>
      <c r="OBT15" s="151"/>
      <c r="OBU15" s="151"/>
      <c r="OBV15" s="151"/>
      <c r="OBW15" s="151"/>
      <c r="OBX15" s="151"/>
      <c r="OBY15" s="151"/>
      <c r="OBZ15" s="151"/>
      <c r="OCA15" s="151"/>
      <c r="OCB15" s="151"/>
      <c r="OCC15" s="151"/>
      <c r="OCD15" s="151"/>
      <c r="OCE15" s="151"/>
      <c r="OCF15" s="151"/>
      <c r="OCG15" s="151"/>
      <c r="OCH15" s="151"/>
      <c r="OCI15" s="151"/>
      <c r="OCJ15" s="151"/>
      <c r="OCK15" s="151"/>
      <c r="OCL15" s="151"/>
      <c r="OCM15" s="151"/>
      <c r="OCN15" s="151"/>
      <c r="OCO15" s="151"/>
      <c r="OCP15" s="151"/>
      <c r="OCQ15" s="151"/>
      <c r="OCR15" s="151"/>
      <c r="OCS15" s="151"/>
      <c r="OCT15" s="151"/>
      <c r="OCU15" s="151"/>
      <c r="OCV15" s="151"/>
      <c r="OCW15" s="151"/>
      <c r="OCX15" s="151"/>
      <c r="OCY15" s="151"/>
      <c r="OCZ15" s="151"/>
      <c r="ODA15" s="151"/>
      <c r="ODB15" s="151"/>
      <c r="ODC15" s="151"/>
      <c r="ODD15" s="151"/>
      <c r="ODE15" s="151"/>
      <c r="ODF15" s="151"/>
      <c r="ODG15" s="151"/>
      <c r="ODH15" s="151"/>
      <c r="ODI15" s="151"/>
      <c r="ODJ15" s="151"/>
      <c r="ODK15" s="151"/>
      <c r="ODL15" s="151"/>
      <c r="ODM15" s="151"/>
      <c r="ODN15" s="151"/>
      <c r="ODO15" s="151"/>
      <c r="ODP15" s="151"/>
      <c r="ODQ15" s="151"/>
      <c r="ODR15" s="151"/>
      <c r="ODS15" s="151"/>
      <c r="ODT15" s="151"/>
      <c r="ODU15" s="151"/>
      <c r="ODV15" s="151"/>
      <c r="ODW15" s="151"/>
      <c r="ODX15" s="151"/>
      <c r="ODY15" s="151"/>
      <c r="ODZ15" s="151"/>
      <c r="OEA15" s="151"/>
      <c r="OEB15" s="151"/>
      <c r="OEC15" s="151"/>
      <c r="OED15" s="151"/>
      <c r="OEE15" s="151"/>
      <c r="OEF15" s="151"/>
      <c r="OEG15" s="151"/>
      <c r="OEH15" s="151"/>
      <c r="OEI15" s="151"/>
      <c r="OEJ15" s="151"/>
      <c r="OEK15" s="151"/>
      <c r="OEL15" s="151"/>
      <c r="OEM15" s="151"/>
      <c r="OEN15" s="151"/>
      <c r="OEO15" s="151"/>
      <c r="OEP15" s="151"/>
      <c r="OEQ15" s="151"/>
      <c r="OER15" s="151"/>
      <c r="OES15" s="151"/>
      <c r="OET15" s="151"/>
      <c r="OEU15" s="151"/>
      <c r="OEV15" s="151"/>
      <c r="OEW15" s="151"/>
      <c r="OEX15" s="151"/>
      <c r="OEY15" s="151"/>
      <c r="OEZ15" s="151"/>
      <c r="OFA15" s="151"/>
      <c r="OFB15" s="151"/>
      <c r="OFC15" s="151"/>
      <c r="OFD15" s="151"/>
      <c r="OFE15" s="151"/>
      <c r="OFF15" s="151"/>
      <c r="OFG15" s="151"/>
      <c r="OFH15" s="151"/>
      <c r="OFI15" s="151"/>
      <c r="OFJ15" s="151"/>
      <c r="OFK15" s="151"/>
      <c r="OFL15" s="151"/>
      <c r="OFM15" s="151"/>
      <c r="OFN15" s="151"/>
      <c r="OFO15" s="151"/>
      <c r="OFP15" s="151"/>
      <c r="OFQ15" s="151"/>
      <c r="OFR15" s="151"/>
      <c r="OFS15" s="151"/>
      <c r="OFT15" s="151"/>
      <c r="OFU15" s="151"/>
      <c r="OFV15" s="151"/>
      <c r="OFW15" s="151"/>
      <c r="OFX15" s="151"/>
      <c r="OFY15" s="151"/>
      <c r="OFZ15" s="151"/>
      <c r="OGA15" s="151"/>
      <c r="OGB15" s="151"/>
      <c r="OGC15" s="151"/>
      <c r="OGD15" s="151"/>
      <c r="OGE15" s="151"/>
      <c r="OGF15" s="151"/>
      <c r="OGG15" s="151"/>
      <c r="OGH15" s="151"/>
      <c r="OGI15" s="151"/>
      <c r="OGJ15" s="151"/>
      <c r="OGK15" s="151"/>
      <c r="OGL15" s="151"/>
      <c r="OGM15" s="151"/>
      <c r="OGN15" s="151"/>
      <c r="OGO15" s="151"/>
      <c r="OGP15" s="151"/>
      <c r="OGQ15" s="151"/>
      <c r="OGR15" s="151"/>
      <c r="OGS15" s="151"/>
      <c r="OGT15" s="151"/>
      <c r="OGU15" s="151"/>
      <c r="OGV15" s="151"/>
      <c r="OGW15" s="151"/>
      <c r="OGX15" s="151"/>
      <c r="OGY15" s="151"/>
      <c r="OGZ15" s="151"/>
      <c r="OHA15" s="151"/>
      <c r="OHB15" s="151"/>
      <c r="OHC15" s="151"/>
      <c r="OHD15" s="151"/>
      <c r="OHE15" s="151"/>
      <c r="OHF15" s="151"/>
      <c r="OHG15" s="151"/>
      <c r="OHH15" s="151"/>
      <c r="OHI15" s="151"/>
      <c r="OHJ15" s="151"/>
      <c r="OHK15" s="151"/>
      <c r="OHL15" s="151"/>
      <c r="OHM15" s="151"/>
      <c r="OHN15" s="151"/>
      <c r="OHO15" s="151"/>
      <c r="OHP15" s="151"/>
      <c r="OHQ15" s="151"/>
      <c r="OHR15" s="151"/>
      <c r="OHS15" s="151"/>
      <c r="OHT15" s="151"/>
      <c r="OHU15" s="151"/>
      <c r="OHV15" s="151"/>
      <c r="OHW15" s="151"/>
      <c r="OHX15" s="151"/>
      <c r="OHY15" s="151"/>
      <c r="OHZ15" s="151"/>
      <c r="OIA15" s="151"/>
      <c r="OIB15" s="151"/>
      <c r="OIC15" s="151"/>
      <c r="OID15" s="151"/>
      <c r="OIE15" s="151"/>
      <c r="OIF15" s="151"/>
      <c r="OIG15" s="151"/>
      <c r="OIH15" s="151"/>
      <c r="OII15" s="151"/>
      <c r="OIJ15" s="151"/>
      <c r="OIK15" s="151"/>
      <c r="OIL15" s="151"/>
      <c r="OIM15" s="151"/>
      <c r="OIN15" s="151"/>
      <c r="OIO15" s="151"/>
      <c r="OIP15" s="151"/>
      <c r="OIQ15" s="151"/>
      <c r="OIR15" s="151"/>
      <c r="OIS15" s="151"/>
      <c r="OIT15" s="151"/>
      <c r="OIU15" s="151"/>
      <c r="OIV15" s="151"/>
      <c r="OIW15" s="151"/>
      <c r="OIX15" s="151"/>
      <c r="OIY15" s="151"/>
      <c r="OIZ15" s="151"/>
      <c r="OJA15" s="151"/>
      <c r="OJB15" s="151"/>
      <c r="OJC15" s="151"/>
      <c r="OJD15" s="151"/>
      <c r="OJE15" s="151"/>
      <c r="OJF15" s="151"/>
      <c r="OJG15" s="151"/>
      <c r="OJH15" s="151"/>
      <c r="OJI15" s="151"/>
      <c r="OJJ15" s="151"/>
      <c r="OJK15" s="151"/>
      <c r="OJL15" s="151"/>
      <c r="OJM15" s="151"/>
      <c r="OJN15" s="151"/>
      <c r="OJO15" s="151"/>
      <c r="OJP15" s="151"/>
      <c r="OJQ15" s="151"/>
      <c r="OJR15" s="151"/>
      <c r="OJS15" s="151"/>
      <c r="OJT15" s="151"/>
      <c r="OJU15" s="151"/>
      <c r="OJV15" s="151"/>
      <c r="OJW15" s="151"/>
      <c r="OJX15" s="151"/>
      <c r="OJY15" s="151"/>
      <c r="OJZ15" s="151"/>
      <c r="OKA15" s="151"/>
      <c r="OKB15" s="151"/>
      <c r="OKC15" s="151"/>
      <c r="OKD15" s="151"/>
      <c r="OKE15" s="151"/>
      <c r="OKF15" s="151"/>
      <c r="OKG15" s="151"/>
      <c r="OKH15" s="151"/>
      <c r="OKI15" s="151"/>
      <c r="OKJ15" s="151"/>
      <c r="OKK15" s="151"/>
      <c r="OKL15" s="151"/>
      <c r="OKM15" s="151"/>
      <c r="OKN15" s="151"/>
      <c r="OKO15" s="151"/>
      <c r="OKP15" s="151"/>
      <c r="OKQ15" s="151"/>
      <c r="OKR15" s="151"/>
      <c r="OKS15" s="151"/>
      <c r="OKT15" s="151"/>
      <c r="OKU15" s="151"/>
      <c r="OKV15" s="151"/>
      <c r="OKW15" s="151"/>
      <c r="OKX15" s="151"/>
      <c r="OKY15" s="151"/>
      <c r="OKZ15" s="151"/>
      <c r="OLA15" s="151"/>
      <c r="OLB15" s="151"/>
      <c r="OLC15" s="151"/>
      <c r="OLD15" s="151"/>
      <c r="OLE15" s="151"/>
      <c r="OLF15" s="151"/>
      <c r="OLG15" s="151"/>
      <c r="OLH15" s="151"/>
      <c r="OLI15" s="151"/>
      <c r="OLJ15" s="151"/>
      <c r="OLK15" s="151"/>
      <c r="OLL15" s="151"/>
      <c r="OLM15" s="151"/>
      <c r="OLN15" s="151"/>
      <c r="OLO15" s="151"/>
      <c r="OLP15" s="151"/>
      <c r="OLQ15" s="151"/>
      <c r="OLR15" s="151"/>
      <c r="OLS15" s="151"/>
      <c r="OLT15" s="151"/>
      <c r="OLU15" s="151"/>
      <c r="OLV15" s="151"/>
      <c r="OLW15" s="151"/>
      <c r="OLX15" s="151"/>
      <c r="OLY15" s="151"/>
      <c r="OLZ15" s="151"/>
      <c r="OMA15" s="151"/>
      <c r="OMB15" s="151"/>
      <c r="OMC15" s="151"/>
      <c r="OMD15" s="151"/>
      <c r="OME15" s="151"/>
      <c r="OMF15" s="151"/>
      <c r="OMG15" s="151"/>
      <c r="OMH15" s="151"/>
      <c r="OMI15" s="151"/>
      <c r="OMJ15" s="151"/>
      <c r="OMK15" s="151"/>
      <c r="OML15" s="151"/>
      <c r="OMM15" s="151"/>
      <c r="OMN15" s="151"/>
      <c r="OMO15" s="151"/>
      <c r="OMP15" s="151"/>
      <c r="OMQ15" s="151"/>
      <c r="OMR15" s="151"/>
      <c r="OMS15" s="151"/>
      <c r="OMT15" s="151"/>
      <c r="OMU15" s="151"/>
      <c r="OMV15" s="151"/>
      <c r="OMW15" s="151"/>
      <c r="OMX15" s="151"/>
      <c r="OMY15" s="151"/>
      <c r="OMZ15" s="151"/>
      <c r="ONA15" s="151"/>
      <c r="ONB15" s="151"/>
      <c r="ONC15" s="151"/>
      <c r="OND15" s="151"/>
      <c r="ONE15" s="151"/>
      <c r="ONF15" s="151"/>
      <c r="ONG15" s="151"/>
      <c r="ONH15" s="151"/>
      <c r="ONI15" s="151"/>
      <c r="ONJ15" s="151"/>
      <c r="ONK15" s="151"/>
      <c r="ONL15" s="151"/>
      <c r="ONM15" s="151"/>
      <c r="ONN15" s="151"/>
      <c r="ONO15" s="151"/>
      <c r="ONP15" s="151"/>
      <c r="ONQ15" s="151"/>
      <c r="ONR15" s="151"/>
      <c r="ONS15" s="151"/>
      <c r="ONT15" s="151"/>
      <c r="ONU15" s="151"/>
      <c r="ONV15" s="151"/>
      <c r="ONW15" s="151"/>
      <c r="ONX15" s="151"/>
      <c r="ONY15" s="151"/>
      <c r="ONZ15" s="151"/>
      <c r="OOA15" s="151"/>
      <c r="OOB15" s="151"/>
      <c r="OOC15" s="151"/>
      <c r="OOD15" s="151"/>
      <c r="OOE15" s="151"/>
      <c r="OOF15" s="151"/>
      <c r="OOG15" s="151"/>
      <c r="OOH15" s="151"/>
      <c r="OOI15" s="151"/>
      <c r="OOJ15" s="151"/>
      <c r="OOK15" s="151"/>
      <c r="OOL15" s="151"/>
      <c r="OOM15" s="151"/>
      <c r="OON15" s="151"/>
      <c r="OOO15" s="151"/>
      <c r="OOP15" s="151"/>
      <c r="OOQ15" s="151"/>
      <c r="OOR15" s="151"/>
      <c r="OOS15" s="151"/>
      <c r="OOT15" s="151"/>
      <c r="OOU15" s="151"/>
      <c r="OOV15" s="151"/>
      <c r="OOW15" s="151"/>
      <c r="OOX15" s="151"/>
      <c r="OOY15" s="151"/>
      <c r="OOZ15" s="151"/>
      <c r="OPA15" s="151"/>
      <c r="OPB15" s="151"/>
      <c r="OPC15" s="151"/>
      <c r="OPD15" s="151"/>
      <c r="OPE15" s="151"/>
      <c r="OPF15" s="151"/>
      <c r="OPG15" s="151"/>
      <c r="OPH15" s="151"/>
      <c r="OPI15" s="151"/>
      <c r="OPJ15" s="151"/>
      <c r="OPK15" s="151"/>
      <c r="OPL15" s="151"/>
      <c r="OPM15" s="151"/>
      <c r="OPN15" s="151"/>
      <c r="OPO15" s="151"/>
      <c r="OPP15" s="151"/>
      <c r="OPQ15" s="151"/>
      <c r="OPR15" s="151"/>
      <c r="OPS15" s="151"/>
      <c r="OPT15" s="151"/>
      <c r="OPU15" s="151"/>
      <c r="OPV15" s="151"/>
      <c r="OPW15" s="151"/>
      <c r="OPX15" s="151"/>
      <c r="OPY15" s="151"/>
      <c r="OPZ15" s="151"/>
      <c r="OQA15" s="151"/>
      <c r="OQB15" s="151"/>
      <c r="OQC15" s="151"/>
      <c r="OQD15" s="151"/>
      <c r="OQE15" s="151"/>
      <c r="OQF15" s="151"/>
      <c r="OQG15" s="151"/>
      <c r="OQH15" s="151"/>
      <c r="OQI15" s="151"/>
      <c r="OQJ15" s="151"/>
      <c r="OQK15" s="151"/>
      <c r="OQL15" s="151"/>
      <c r="OQM15" s="151"/>
      <c r="OQN15" s="151"/>
      <c r="OQO15" s="151"/>
      <c r="OQP15" s="151"/>
      <c r="OQQ15" s="151"/>
      <c r="OQR15" s="151"/>
      <c r="OQS15" s="151"/>
      <c r="OQT15" s="151"/>
      <c r="OQU15" s="151"/>
      <c r="OQV15" s="151"/>
      <c r="OQW15" s="151"/>
      <c r="OQX15" s="151"/>
      <c r="OQY15" s="151"/>
      <c r="OQZ15" s="151"/>
      <c r="ORA15" s="151"/>
      <c r="ORB15" s="151"/>
      <c r="ORC15" s="151"/>
      <c r="ORD15" s="151"/>
      <c r="ORE15" s="151"/>
      <c r="ORF15" s="151"/>
      <c r="ORG15" s="151"/>
      <c r="ORH15" s="151"/>
      <c r="ORI15" s="151"/>
      <c r="ORJ15" s="151"/>
      <c r="ORK15" s="151"/>
      <c r="ORL15" s="151"/>
      <c r="ORM15" s="151"/>
      <c r="ORN15" s="151"/>
      <c r="ORO15" s="151"/>
      <c r="ORP15" s="151"/>
      <c r="ORQ15" s="151"/>
      <c r="ORR15" s="151"/>
      <c r="ORS15" s="151"/>
      <c r="ORT15" s="151"/>
      <c r="ORU15" s="151"/>
      <c r="ORV15" s="151"/>
      <c r="ORW15" s="151"/>
      <c r="ORX15" s="151"/>
      <c r="ORY15" s="151"/>
      <c r="ORZ15" s="151"/>
      <c r="OSA15" s="151"/>
      <c r="OSB15" s="151"/>
      <c r="OSC15" s="151"/>
      <c r="OSD15" s="151"/>
      <c r="OSE15" s="151"/>
      <c r="OSF15" s="151"/>
      <c r="OSG15" s="151"/>
      <c r="OSH15" s="151"/>
      <c r="OSI15" s="151"/>
      <c r="OSJ15" s="151"/>
      <c r="OSK15" s="151"/>
      <c r="OSL15" s="151"/>
      <c r="OSM15" s="151"/>
      <c r="OSN15" s="151"/>
      <c r="OSO15" s="151"/>
      <c r="OSP15" s="151"/>
      <c r="OSQ15" s="151"/>
      <c r="OSR15" s="151"/>
      <c r="OSS15" s="151"/>
      <c r="OST15" s="151"/>
      <c r="OSU15" s="151"/>
      <c r="OSV15" s="151"/>
      <c r="OSW15" s="151"/>
      <c r="OSX15" s="151"/>
      <c r="OSY15" s="151"/>
      <c r="OSZ15" s="151"/>
      <c r="OTA15" s="151"/>
      <c r="OTB15" s="151"/>
      <c r="OTC15" s="151"/>
      <c r="OTD15" s="151"/>
      <c r="OTE15" s="151"/>
      <c r="OTF15" s="151"/>
      <c r="OTG15" s="151"/>
      <c r="OTH15" s="151"/>
      <c r="OTI15" s="151"/>
      <c r="OTJ15" s="151"/>
      <c r="OTK15" s="151"/>
      <c r="OTL15" s="151"/>
      <c r="OTM15" s="151"/>
      <c r="OTN15" s="151"/>
      <c r="OTO15" s="151"/>
      <c r="OTP15" s="151"/>
      <c r="OTQ15" s="151"/>
      <c r="OTR15" s="151"/>
      <c r="OTS15" s="151"/>
      <c r="OTT15" s="151"/>
      <c r="OTU15" s="151"/>
      <c r="OTV15" s="151"/>
      <c r="OTW15" s="151"/>
      <c r="OTX15" s="151"/>
      <c r="OTY15" s="151"/>
      <c r="OTZ15" s="151"/>
      <c r="OUA15" s="151"/>
      <c r="OUB15" s="151"/>
      <c r="OUC15" s="151"/>
      <c r="OUD15" s="151"/>
      <c r="OUE15" s="151"/>
      <c r="OUF15" s="151"/>
      <c r="OUG15" s="151"/>
      <c r="OUH15" s="151"/>
      <c r="OUI15" s="151"/>
      <c r="OUJ15" s="151"/>
      <c r="OUK15" s="151"/>
      <c r="OUL15" s="151"/>
      <c r="OUM15" s="151"/>
      <c r="OUN15" s="151"/>
      <c r="OUO15" s="151"/>
      <c r="OUP15" s="151"/>
      <c r="OUQ15" s="151"/>
      <c r="OUR15" s="151"/>
      <c r="OUS15" s="151"/>
      <c r="OUT15" s="151"/>
      <c r="OUU15" s="151"/>
      <c r="OUV15" s="151"/>
      <c r="OUW15" s="151"/>
      <c r="OUX15" s="151"/>
      <c r="OUY15" s="151"/>
      <c r="OUZ15" s="151"/>
      <c r="OVA15" s="151"/>
      <c r="OVB15" s="151"/>
      <c r="OVC15" s="151"/>
      <c r="OVD15" s="151"/>
      <c r="OVE15" s="151"/>
      <c r="OVF15" s="151"/>
      <c r="OVG15" s="151"/>
      <c r="OVH15" s="151"/>
      <c r="OVI15" s="151"/>
      <c r="OVJ15" s="151"/>
      <c r="OVK15" s="151"/>
      <c r="OVL15" s="151"/>
      <c r="OVM15" s="151"/>
      <c r="OVN15" s="151"/>
      <c r="OVO15" s="151"/>
      <c r="OVP15" s="151"/>
      <c r="OVQ15" s="151"/>
      <c r="OVR15" s="151"/>
      <c r="OVS15" s="151"/>
      <c r="OVT15" s="151"/>
      <c r="OVU15" s="151"/>
      <c r="OVV15" s="151"/>
      <c r="OVW15" s="151"/>
      <c r="OVX15" s="151"/>
      <c r="OVY15" s="151"/>
      <c r="OVZ15" s="151"/>
      <c r="OWA15" s="151"/>
      <c r="OWB15" s="151"/>
      <c r="OWC15" s="151"/>
      <c r="OWD15" s="151"/>
      <c r="OWE15" s="151"/>
      <c r="OWF15" s="151"/>
      <c r="OWG15" s="151"/>
      <c r="OWH15" s="151"/>
      <c r="OWI15" s="151"/>
      <c r="OWJ15" s="151"/>
      <c r="OWK15" s="151"/>
      <c r="OWL15" s="151"/>
      <c r="OWM15" s="151"/>
      <c r="OWN15" s="151"/>
      <c r="OWO15" s="151"/>
      <c r="OWP15" s="151"/>
      <c r="OWQ15" s="151"/>
      <c r="OWR15" s="151"/>
      <c r="OWS15" s="151"/>
      <c r="OWT15" s="151"/>
      <c r="OWU15" s="151"/>
      <c r="OWV15" s="151"/>
      <c r="OWW15" s="151"/>
      <c r="OWX15" s="151"/>
      <c r="OWY15" s="151"/>
      <c r="OWZ15" s="151"/>
      <c r="OXA15" s="151"/>
      <c r="OXB15" s="151"/>
      <c r="OXC15" s="151"/>
      <c r="OXD15" s="151"/>
      <c r="OXE15" s="151"/>
      <c r="OXF15" s="151"/>
      <c r="OXG15" s="151"/>
      <c r="OXH15" s="151"/>
      <c r="OXI15" s="151"/>
      <c r="OXJ15" s="151"/>
      <c r="OXK15" s="151"/>
      <c r="OXL15" s="151"/>
      <c r="OXM15" s="151"/>
      <c r="OXN15" s="151"/>
      <c r="OXO15" s="151"/>
      <c r="OXP15" s="151"/>
      <c r="OXQ15" s="151"/>
      <c r="OXR15" s="151"/>
      <c r="OXS15" s="151"/>
      <c r="OXT15" s="151"/>
      <c r="OXU15" s="151"/>
      <c r="OXV15" s="151"/>
      <c r="OXW15" s="151"/>
      <c r="OXX15" s="151"/>
      <c r="OXY15" s="151"/>
      <c r="OXZ15" s="151"/>
      <c r="OYA15" s="151"/>
      <c r="OYB15" s="151"/>
      <c r="OYC15" s="151"/>
      <c r="OYD15" s="151"/>
      <c r="OYE15" s="151"/>
      <c r="OYF15" s="151"/>
      <c r="OYG15" s="151"/>
      <c r="OYH15" s="151"/>
      <c r="OYI15" s="151"/>
      <c r="OYJ15" s="151"/>
      <c r="OYK15" s="151"/>
      <c r="OYL15" s="151"/>
      <c r="OYM15" s="151"/>
      <c r="OYN15" s="151"/>
      <c r="OYO15" s="151"/>
      <c r="OYP15" s="151"/>
      <c r="OYQ15" s="151"/>
      <c r="OYR15" s="151"/>
      <c r="OYS15" s="151"/>
      <c r="OYT15" s="151"/>
      <c r="OYU15" s="151"/>
      <c r="OYV15" s="151"/>
      <c r="OYW15" s="151"/>
      <c r="OYX15" s="151"/>
      <c r="OYY15" s="151"/>
      <c r="OYZ15" s="151"/>
      <c r="OZA15" s="151"/>
      <c r="OZB15" s="151"/>
      <c r="OZC15" s="151"/>
      <c r="OZD15" s="151"/>
      <c r="OZE15" s="151"/>
      <c r="OZF15" s="151"/>
      <c r="OZG15" s="151"/>
      <c r="OZH15" s="151"/>
      <c r="OZI15" s="151"/>
      <c r="OZJ15" s="151"/>
      <c r="OZK15" s="151"/>
      <c r="OZL15" s="151"/>
      <c r="OZM15" s="151"/>
      <c r="OZN15" s="151"/>
      <c r="OZO15" s="151"/>
      <c r="OZP15" s="151"/>
      <c r="OZQ15" s="151"/>
      <c r="OZR15" s="151"/>
      <c r="OZS15" s="151"/>
      <c r="OZT15" s="151"/>
      <c r="OZU15" s="151"/>
      <c r="OZV15" s="151"/>
      <c r="OZW15" s="151"/>
      <c r="OZX15" s="151"/>
      <c r="OZY15" s="151"/>
      <c r="OZZ15" s="151"/>
      <c r="PAA15" s="151"/>
      <c r="PAB15" s="151"/>
      <c r="PAC15" s="151"/>
      <c r="PAD15" s="151"/>
      <c r="PAE15" s="151"/>
      <c r="PAF15" s="151"/>
      <c r="PAG15" s="151"/>
      <c r="PAH15" s="151"/>
      <c r="PAI15" s="151"/>
      <c r="PAJ15" s="151"/>
      <c r="PAK15" s="151"/>
      <c r="PAL15" s="151"/>
      <c r="PAM15" s="151"/>
      <c r="PAN15" s="151"/>
      <c r="PAO15" s="151"/>
      <c r="PAP15" s="151"/>
      <c r="PAQ15" s="151"/>
      <c r="PAR15" s="151"/>
      <c r="PAS15" s="151"/>
      <c r="PAT15" s="151"/>
      <c r="PAU15" s="151"/>
      <c r="PAV15" s="151"/>
      <c r="PAW15" s="151"/>
      <c r="PAX15" s="151"/>
      <c r="PAY15" s="151"/>
      <c r="PAZ15" s="151"/>
      <c r="PBA15" s="151"/>
      <c r="PBB15" s="151"/>
      <c r="PBC15" s="151"/>
      <c r="PBD15" s="151"/>
      <c r="PBE15" s="151"/>
      <c r="PBF15" s="151"/>
      <c r="PBG15" s="151"/>
      <c r="PBH15" s="151"/>
      <c r="PBI15" s="151"/>
      <c r="PBJ15" s="151"/>
      <c r="PBK15" s="151"/>
      <c r="PBL15" s="151"/>
      <c r="PBM15" s="151"/>
      <c r="PBN15" s="151"/>
      <c r="PBO15" s="151"/>
      <c r="PBP15" s="151"/>
      <c r="PBQ15" s="151"/>
      <c r="PBR15" s="151"/>
      <c r="PBS15" s="151"/>
      <c r="PBT15" s="151"/>
      <c r="PBU15" s="151"/>
      <c r="PBV15" s="151"/>
      <c r="PBW15" s="151"/>
      <c r="PBX15" s="151"/>
      <c r="PBY15" s="151"/>
      <c r="PBZ15" s="151"/>
      <c r="PCA15" s="151"/>
      <c r="PCB15" s="151"/>
      <c r="PCC15" s="151"/>
      <c r="PCD15" s="151"/>
      <c r="PCE15" s="151"/>
      <c r="PCF15" s="151"/>
      <c r="PCG15" s="151"/>
      <c r="PCH15" s="151"/>
      <c r="PCI15" s="151"/>
      <c r="PCJ15" s="151"/>
      <c r="PCK15" s="151"/>
      <c r="PCL15" s="151"/>
      <c r="PCM15" s="151"/>
      <c r="PCN15" s="151"/>
      <c r="PCO15" s="151"/>
      <c r="PCP15" s="151"/>
      <c r="PCQ15" s="151"/>
      <c r="PCR15" s="151"/>
      <c r="PCS15" s="151"/>
      <c r="PCT15" s="151"/>
      <c r="PCU15" s="151"/>
      <c r="PCV15" s="151"/>
      <c r="PCW15" s="151"/>
      <c r="PCX15" s="151"/>
      <c r="PCY15" s="151"/>
      <c r="PCZ15" s="151"/>
      <c r="PDA15" s="151"/>
      <c r="PDB15" s="151"/>
      <c r="PDC15" s="151"/>
      <c r="PDD15" s="151"/>
      <c r="PDE15" s="151"/>
      <c r="PDF15" s="151"/>
      <c r="PDG15" s="151"/>
      <c r="PDH15" s="151"/>
      <c r="PDI15" s="151"/>
      <c r="PDJ15" s="151"/>
      <c r="PDK15" s="151"/>
      <c r="PDL15" s="151"/>
      <c r="PDM15" s="151"/>
      <c r="PDN15" s="151"/>
      <c r="PDO15" s="151"/>
      <c r="PDP15" s="151"/>
      <c r="PDQ15" s="151"/>
      <c r="PDR15" s="151"/>
      <c r="PDS15" s="151"/>
      <c r="PDT15" s="151"/>
      <c r="PDU15" s="151"/>
      <c r="PDV15" s="151"/>
      <c r="PDW15" s="151"/>
      <c r="PDX15" s="151"/>
      <c r="PDY15" s="151"/>
      <c r="PDZ15" s="151"/>
      <c r="PEA15" s="151"/>
      <c r="PEB15" s="151"/>
      <c r="PEC15" s="151"/>
      <c r="PED15" s="151"/>
      <c r="PEE15" s="151"/>
      <c r="PEF15" s="151"/>
      <c r="PEG15" s="151"/>
      <c r="PEH15" s="151"/>
      <c r="PEI15" s="151"/>
      <c r="PEJ15" s="151"/>
      <c r="PEK15" s="151"/>
      <c r="PEL15" s="151"/>
      <c r="PEM15" s="151"/>
      <c r="PEN15" s="151"/>
      <c r="PEO15" s="151"/>
      <c r="PEP15" s="151"/>
      <c r="PEQ15" s="151"/>
      <c r="PER15" s="151"/>
      <c r="PES15" s="151"/>
      <c r="PET15" s="151"/>
      <c r="PEU15" s="151"/>
      <c r="PEV15" s="151"/>
      <c r="PEW15" s="151"/>
      <c r="PEX15" s="151"/>
      <c r="PEY15" s="151"/>
      <c r="PEZ15" s="151"/>
      <c r="PFA15" s="151"/>
      <c r="PFB15" s="151"/>
      <c r="PFC15" s="151"/>
      <c r="PFD15" s="151"/>
      <c r="PFE15" s="151"/>
      <c r="PFF15" s="151"/>
      <c r="PFG15" s="151"/>
      <c r="PFH15" s="151"/>
      <c r="PFI15" s="151"/>
      <c r="PFJ15" s="151"/>
      <c r="PFK15" s="151"/>
      <c r="PFL15" s="151"/>
      <c r="PFM15" s="151"/>
      <c r="PFN15" s="151"/>
      <c r="PFO15" s="151"/>
      <c r="PFP15" s="151"/>
      <c r="PFQ15" s="151"/>
      <c r="PFR15" s="151"/>
      <c r="PFS15" s="151"/>
      <c r="PFT15" s="151"/>
      <c r="PFU15" s="151"/>
      <c r="PFV15" s="151"/>
      <c r="PFW15" s="151"/>
      <c r="PFX15" s="151"/>
      <c r="PFY15" s="151"/>
      <c r="PFZ15" s="151"/>
      <c r="PGA15" s="151"/>
      <c r="PGB15" s="151"/>
      <c r="PGC15" s="151"/>
      <c r="PGD15" s="151"/>
      <c r="PGE15" s="151"/>
      <c r="PGF15" s="151"/>
      <c r="PGG15" s="151"/>
      <c r="PGH15" s="151"/>
      <c r="PGI15" s="151"/>
      <c r="PGJ15" s="151"/>
      <c r="PGK15" s="151"/>
      <c r="PGL15" s="151"/>
      <c r="PGM15" s="151"/>
      <c r="PGN15" s="151"/>
      <c r="PGO15" s="151"/>
      <c r="PGP15" s="151"/>
      <c r="PGQ15" s="151"/>
      <c r="PGR15" s="151"/>
      <c r="PGS15" s="151"/>
      <c r="PGT15" s="151"/>
      <c r="PGU15" s="151"/>
      <c r="PGV15" s="151"/>
      <c r="PGW15" s="151"/>
      <c r="PGX15" s="151"/>
      <c r="PGY15" s="151"/>
      <c r="PGZ15" s="151"/>
      <c r="PHA15" s="151"/>
      <c r="PHB15" s="151"/>
      <c r="PHC15" s="151"/>
      <c r="PHD15" s="151"/>
      <c r="PHE15" s="151"/>
      <c r="PHF15" s="151"/>
      <c r="PHG15" s="151"/>
      <c r="PHH15" s="151"/>
      <c r="PHI15" s="151"/>
      <c r="PHJ15" s="151"/>
      <c r="PHK15" s="151"/>
      <c r="PHL15" s="151"/>
      <c r="PHM15" s="151"/>
      <c r="PHN15" s="151"/>
      <c r="PHO15" s="151"/>
      <c r="PHP15" s="151"/>
      <c r="PHQ15" s="151"/>
      <c r="PHR15" s="151"/>
      <c r="PHS15" s="151"/>
      <c r="PHT15" s="151"/>
      <c r="PHU15" s="151"/>
      <c r="PHV15" s="151"/>
      <c r="PHW15" s="151"/>
      <c r="PHX15" s="151"/>
      <c r="PHY15" s="151"/>
      <c r="PHZ15" s="151"/>
      <c r="PIA15" s="151"/>
      <c r="PIB15" s="151"/>
      <c r="PIC15" s="151"/>
      <c r="PID15" s="151"/>
      <c r="PIE15" s="151"/>
      <c r="PIF15" s="151"/>
      <c r="PIG15" s="151"/>
      <c r="PIH15" s="151"/>
      <c r="PII15" s="151"/>
      <c r="PIJ15" s="151"/>
      <c r="PIK15" s="151"/>
      <c r="PIL15" s="151"/>
      <c r="PIM15" s="151"/>
      <c r="PIN15" s="151"/>
      <c r="PIO15" s="151"/>
      <c r="PIP15" s="151"/>
      <c r="PIQ15" s="151"/>
      <c r="PIR15" s="151"/>
      <c r="PIS15" s="151"/>
      <c r="PIT15" s="151"/>
      <c r="PIU15" s="151"/>
      <c r="PIV15" s="151"/>
      <c r="PIW15" s="151"/>
      <c r="PIX15" s="151"/>
      <c r="PIY15" s="151"/>
      <c r="PIZ15" s="151"/>
      <c r="PJA15" s="151"/>
      <c r="PJB15" s="151"/>
      <c r="PJC15" s="151"/>
      <c r="PJD15" s="151"/>
      <c r="PJE15" s="151"/>
      <c r="PJF15" s="151"/>
      <c r="PJG15" s="151"/>
      <c r="PJH15" s="151"/>
      <c r="PJI15" s="151"/>
      <c r="PJJ15" s="151"/>
      <c r="PJK15" s="151"/>
      <c r="PJL15" s="151"/>
      <c r="PJM15" s="151"/>
      <c r="PJN15" s="151"/>
      <c r="PJO15" s="151"/>
      <c r="PJP15" s="151"/>
      <c r="PJQ15" s="151"/>
      <c r="PJR15" s="151"/>
      <c r="PJS15" s="151"/>
      <c r="PJT15" s="151"/>
      <c r="PJU15" s="151"/>
      <c r="PJV15" s="151"/>
      <c r="PJW15" s="151"/>
      <c r="PJX15" s="151"/>
      <c r="PJY15" s="151"/>
      <c r="PJZ15" s="151"/>
      <c r="PKA15" s="151"/>
      <c r="PKB15" s="151"/>
      <c r="PKC15" s="151"/>
      <c r="PKD15" s="151"/>
      <c r="PKE15" s="151"/>
      <c r="PKF15" s="151"/>
      <c r="PKG15" s="151"/>
      <c r="PKH15" s="151"/>
      <c r="PKI15" s="151"/>
      <c r="PKJ15" s="151"/>
      <c r="PKK15" s="151"/>
      <c r="PKL15" s="151"/>
      <c r="PKM15" s="151"/>
      <c r="PKN15" s="151"/>
      <c r="PKO15" s="151"/>
      <c r="PKP15" s="151"/>
      <c r="PKQ15" s="151"/>
      <c r="PKR15" s="151"/>
      <c r="PKS15" s="151"/>
      <c r="PKT15" s="151"/>
      <c r="PKU15" s="151"/>
      <c r="PKV15" s="151"/>
      <c r="PKW15" s="151"/>
      <c r="PKX15" s="151"/>
      <c r="PKY15" s="151"/>
      <c r="PKZ15" s="151"/>
      <c r="PLA15" s="151"/>
      <c r="PLB15" s="151"/>
      <c r="PLC15" s="151"/>
      <c r="PLD15" s="151"/>
      <c r="PLE15" s="151"/>
      <c r="PLF15" s="151"/>
      <c r="PLG15" s="151"/>
      <c r="PLH15" s="151"/>
      <c r="PLI15" s="151"/>
      <c r="PLJ15" s="151"/>
      <c r="PLK15" s="151"/>
      <c r="PLL15" s="151"/>
      <c r="PLM15" s="151"/>
      <c r="PLN15" s="151"/>
      <c r="PLO15" s="151"/>
      <c r="PLP15" s="151"/>
      <c r="PLQ15" s="151"/>
      <c r="PLR15" s="151"/>
      <c r="PLS15" s="151"/>
      <c r="PLT15" s="151"/>
      <c r="PLU15" s="151"/>
      <c r="PLV15" s="151"/>
      <c r="PLW15" s="151"/>
      <c r="PLX15" s="151"/>
      <c r="PLY15" s="151"/>
      <c r="PLZ15" s="151"/>
      <c r="PMA15" s="151"/>
      <c r="PMB15" s="151"/>
      <c r="PMC15" s="151"/>
      <c r="PMD15" s="151"/>
      <c r="PME15" s="151"/>
      <c r="PMF15" s="151"/>
      <c r="PMG15" s="151"/>
      <c r="PMH15" s="151"/>
      <c r="PMI15" s="151"/>
      <c r="PMJ15" s="151"/>
      <c r="PMK15" s="151"/>
      <c r="PML15" s="151"/>
      <c r="PMM15" s="151"/>
      <c r="PMN15" s="151"/>
      <c r="PMO15" s="151"/>
      <c r="PMP15" s="151"/>
      <c r="PMQ15" s="151"/>
      <c r="PMR15" s="151"/>
      <c r="PMS15" s="151"/>
      <c r="PMT15" s="151"/>
      <c r="PMU15" s="151"/>
      <c r="PMV15" s="151"/>
      <c r="PMW15" s="151"/>
      <c r="PMX15" s="151"/>
      <c r="PMY15" s="151"/>
      <c r="PMZ15" s="151"/>
      <c r="PNA15" s="151"/>
      <c r="PNB15" s="151"/>
      <c r="PNC15" s="151"/>
      <c r="PND15" s="151"/>
      <c r="PNE15" s="151"/>
      <c r="PNF15" s="151"/>
      <c r="PNG15" s="151"/>
      <c r="PNH15" s="151"/>
      <c r="PNI15" s="151"/>
      <c r="PNJ15" s="151"/>
      <c r="PNK15" s="151"/>
      <c r="PNL15" s="151"/>
      <c r="PNM15" s="151"/>
      <c r="PNN15" s="151"/>
      <c r="PNO15" s="151"/>
      <c r="PNP15" s="151"/>
      <c r="PNQ15" s="151"/>
      <c r="PNR15" s="151"/>
      <c r="PNS15" s="151"/>
      <c r="PNT15" s="151"/>
      <c r="PNU15" s="151"/>
      <c r="PNV15" s="151"/>
      <c r="PNW15" s="151"/>
      <c r="PNX15" s="151"/>
      <c r="PNY15" s="151"/>
      <c r="PNZ15" s="151"/>
      <c r="POA15" s="151"/>
      <c r="POB15" s="151"/>
      <c r="POC15" s="151"/>
      <c r="POD15" s="151"/>
      <c r="POE15" s="151"/>
      <c r="POF15" s="151"/>
      <c r="POG15" s="151"/>
      <c r="POH15" s="151"/>
      <c r="POI15" s="151"/>
      <c r="POJ15" s="151"/>
      <c r="POK15" s="151"/>
      <c r="POL15" s="151"/>
      <c r="POM15" s="151"/>
      <c r="PON15" s="151"/>
      <c r="POO15" s="151"/>
      <c r="POP15" s="151"/>
      <c r="POQ15" s="151"/>
      <c r="POR15" s="151"/>
      <c r="POS15" s="151"/>
      <c r="POT15" s="151"/>
      <c r="POU15" s="151"/>
      <c r="POV15" s="151"/>
      <c r="POW15" s="151"/>
      <c r="POX15" s="151"/>
      <c r="POY15" s="151"/>
      <c r="POZ15" s="151"/>
      <c r="PPA15" s="151"/>
      <c r="PPB15" s="151"/>
      <c r="PPC15" s="151"/>
      <c r="PPD15" s="151"/>
      <c r="PPE15" s="151"/>
      <c r="PPF15" s="151"/>
      <c r="PPG15" s="151"/>
      <c r="PPH15" s="151"/>
      <c r="PPI15" s="151"/>
      <c r="PPJ15" s="151"/>
      <c r="PPK15" s="151"/>
      <c r="PPL15" s="151"/>
      <c r="PPM15" s="151"/>
      <c r="PPN15" s="151"/>
      <c r="PPO15" s="151"/>
      <c r="PPP15" s="151"/>
      <c r="PPQ15" s="151"/>
      <c r="PPR15" s="151"/>
      <c r="PPS15" s="151"/>
      <c r="PPT15" s="151"/>
      <c r="PPU15" s="151"/>
      <c r="PPV15" s="151"/>
      <c r="PPW15" s="151"/>
      <c r="PPX15" s="151"/>
      <c r="PPY15" s="151"/>
      <c r="PPZ15" s="151"/>
      <c r="PQA15" s="151"/>
      <c r="PQB15" s="151"/>
      <c r="PQC15" s="151"/>
      <c r="PQD15" s="151"/>
      <c r="PQE15" s="151"/>
      <c r="PQF15" s="151"/>
      <c r="PQG15" s="151"/>
      <c r="PQH15" s="151"/>
      <c r="PQI15" s="151"/>
      <c r="PQJ15" s="151"/>
      <c r="PQK15" s="151"/>
      <c r="PQL15" s="151"/>
      <c r="PQM15" s="151"/>
      <c r="PQN15" s="151"/>
      <c r="PQO15" s="151"/>
      <c r="PQP15" s="151"/>
      <c r="PQQ15" s="151"/>
      <c r="PQR15" s="151"/>
      <c r="PQS15" s="151"/>
      <c r="PQT15" s="151"/>
      <c r="PQU15" s="151"/>
      <c r="PQV15" s="151"/>
      <c r="PQW15" s="151"/>
      <c r="PQX15" s="151"/>
      <c r="PQY15" s="151"/>
      <c r="PQZ15" s="151"/>
      <c r="PRA15" s="151"/>
      <c r="PRB15" s="151"/>
      <c r="PRC15" s="151"/>
      <c r="PRD15" s="151"/>
      <c r="PRE15" s="151"/>
      <c r="PRF15" s="151"/>
      <c r="PRG15" s="151"/>
      <c r="PRH15" s="151"/>
      <c r="PRI15" s="151"/>
      <c r="PRJ15" s="151"/>
      <c r="PRK15" s="151"/>
      <c r="PRL15" s="151"/>
      <c r="PRM15" s="151"/>
      <c r="PRN15" s="151"/>
      <c r="PRO15" s="151"/>
      <c r="PRP15" s="151"/>
      <c r="PRQ15" s="151"/>
      <c r="PRR15" s="151"/>
      <c r="PRS15" s="151"/>
      <c r="PRT15" s="151"/>
      <c r="PRU15" s="151"/>
      <c r="PRV15" s="151"/>
      <c r="PRW15" s="151"/>
      <c r="PRX15" s="151"/>
      <c r="PRY15" s="151"/>
      <c r="PRZ15" s="151"/>
      <c r="PSA15" s="151"/>
      <c r="PSB15" s="151"/>
      <c r="PSC15" s="151"/>
      <c r="PSD15" s="151"/>
      <c r="PSE15" s="151"/>
      <c r="PSF15" s="151"/>
      <c r="PSG15" s="151"/>
      <c r="PSH15" s="151"/>
      <c r="PSI15" s="151"/>
      <c r="PSJ15" s="151"/>
      <c r="PSK15" s="151"/>
      <c r="PSL15" s="151"/>
      <c r="PSM15" s="151"/>
      <c r="PSN15" s="151"/>
      <c r="PSO15" s="151"/>
      <c r="PSP15" s="151"/>
      <c r="PSQ15" s="151"/>
      <c r="PSR15" s="151"/>
      <c r="PSS15" s="151"/>
      <c r="PST15" s="151"/>
      <c r="PSU15" s="151"/>
      <c r="PSV15" s="151"/>
      <c r="PSW15" s="151"/>
      <c r="PSX15" s="151"/>
      <c r="PSY15" s="151"/>
      <c r="PSZ15" s="151"/>
      <c r="PTA15" s="151"/>
      <c r="PTB15" s="151"/>
      <c r="PTC15" s="151"/>
      <c r="PTD15" s="151"/>
      <c r="PTE15" s="151"/>
      <c r="PTF15" s="151"/>
      <c r="PTG15" s="151"/>
      <c r="PTH15" s="151"/>
      <c r="PTI15" s="151"/>
      <c r="PTJ15" s="151"/>
      <c r="PTK15" s="151"/>
      <c r="PTL15" s="151"/>
      <c r="PTM15" s="151"/>
      <c r="PTN15" s="151"/>
      <c r="PTO15" s="151"/>
      <c r="PTP15" s="151"/>
      <c r="PTQ15" s="151"/>
      <c r="PTR15" s="151"/>
      <c r="PTS15" s="151"/>
      <c r="PTT15" s="151"/>
      <c r="PTU15" s="151"/>
      <c r="PTV15" s="151"/>
      <c r="PTW15" s="151"/>
      <c r="PTX15" s="151"/>
      <c r="PTY15" s="151"/>
      <c r="PTZ15" s="151"/>
      <c r="PUA15" s="151"/>
      <c r="PUB15" s="151"/>
      <c r="PUC15" s="151"/>
      <c r="PUD15" s="151"/>
      <c r="PUE15" s="151"/>
      <c r="PUF15" s="151"/>
      <c r="PUG15" s="151"/>
      <c r="PUH15" s="151"/>
      <c r="PUI15" s="151"/>
      <c r="PUJ15" s="151"/>
      <c r="PUK15" s="151"/>
      <c r="PUL15" s="151"/>
      <c r="PUM15" s="151"/>
      <c r="PUN15" s="151"/>
      <c r="PUO15" s="151"/>
      <c r="PUP15" s="151"/>
      <c r="PUQ15" s="151"/>
      <c r="PUR15" s="151"/>
      <c r="PUS15" s="151"/>
      <c r="PUT15" s="151"/>
      <c r="PUU15" s="151"/>
      <c r="PUV15" s="151"/>
      <c r="PUW15" s="151"/>
      <c r="PUX15" s="151"/>
      <c r="PUY15" s="151"/>
      <c r="PUZ15" s="151"/>
      <c r="PVA15" s="151"/>
      <c r="PVB15" s="151"/>
      <c r="PVC15" s="151"/>
      <c r="PVD15" s="151"/>
      <c r="PVE15" s="151"/>
      <c r="PVF15" s="151"/>
      <c r="PVG15" s="151"/>
      <c r="PVH15" s="151"/>
      <c r="PVI15" s="151"/>
      <c r="PVJ15" s="151"/>
      <c r="PVK15" s="151"/>
      <c r="PVL15" s="151"/>
      <c r="PVM15" s="151"/>
      <c r="PVN15" s="151"/>
      <c r="PVO15" s="151"/>
      <c r="PVP15" s="151"/>
      <c r="PVQ15" s="151"/>
      <c r="PVR15" s="151"/>
      <c r="PVS15" s="151"/>
      <c r="PVT15" s="151"/>
      <c r="PVU15" s="151"/>
      <c r="PVV15" s="151"/>
      <c r="PVW15" s="151"/>
      <c r="PVX15" s="151"/>
      <c r="PVY15" s="151"/>
      <c r="PVZ15" s="151"/>
      <c r="PWA15" s="151"/>
      <c r="PWB15" s="151"/>
      <c r="PWC15" s="151"/>
      <c r="PWD15" s="151"/>
      <c r="PWE15" s="151"/>
      <c r="PWF15" s="151"/>
      <c r="PWG15" s="151"/>
      <c r="PWH15" s="151"/>
      <c r="PWI15" s="151"/>
      <c r="PWJ15" s="151"/>
      <c r="PWK15" s="151"/>
      <c r="PWL15" s="151"/>
      <c r="PWM15" s="151"/>
      <c r="PWN15" s="151"/>
      <c r="PWO15" s="151"/>
      <c r="PWP15" s="151"/>
      <c r="PWQ15" s="151"/>
      <c r="PWR15" s="151"/>
      <c r="PWS15" s="151"/>
      <c r="PWT15" s="151"/>
      <c r="PWU15" s="151"/>
      <c r="PWV15" s="151"/>
      <c r="PWW15" s="151"/>
      <c r="PWX15" s="151"/>
      <c r="PWY15" s="151"/>
      <c r="PWZ15" s="151"/>
      <c r="PXA15" s="151"/>
      <c r="PXB15" s="151"/>
      <c r="PXC15" s="151"/>
      <c r="PXD15" s="151"/>
      <c r="PXE15" s="151"/>
      <c r="PXF15" s="151"/>
      <c r="PXG15" s="151"/>
      <c r="PXH15" s="151"/>
      <c r="PXI15" s="151"/>
      <c r="PXJ15" s="151"/>
      <c r="PXK15" s="151"/>
      <c r="PXL15" s="151"/>
      <c r="PXM15" s="151"/>
      <c r="PXN15" s="151"/>
      <c r="PXO15" s="151"/>
      <c r="PXP15" s="151"/>
      <c r="PXQ15" s="151"/>
      <c r="PXR15" s="151"/>
      <c r="PXS15" s="151"/>
      <c r="PXT15" s="151"/>
      <c r="PXU15" s="151"/>
      <c r="PXV15" s="151"/>
      <c r="PXW15" s="151"/>
      <c r="PXX15" s="151"/>
      <c r="PXY15" s="151"/>
      <c r="PXZ15" s="151"/>
      <c r="PYA15" s="151"/>
      <c r="PYB15" s="151"/>
      <c r="PYC15" s="151"/>
      <c r="PYD15" s="151"/>
      <c r="PYE15" s="151"/>
      <c r="PYF15" s="151"/>
      <c r="PYG15" s="151"/>
      <c r="PYH15" s="151"/>
      <c r="PYI15" s="151"/>
      <c r="PYJ15" s="151"/>
      <c r="PYK15" s="151"/>
      <c r="PYL15" s="151"/>
      <c r="PYM15" s="151"/>
      <c r="PYN15" s="151"/>
      <c r="PYO15" s="151"/>
      <c r="PYP15" s="151"/>
      <c r="PYQ15" s="151"/>
      <c r="PYR15" s="151"/>
      <c r="PYS15" s="151"/>
      <c r="PYT15" s="151"/>
      <c r="PYU15" s="151"/>
      <c r="PYV15" s="151"/>
      <c r="PYW15" s="151"/>
      <c r="PYX15" s="151"/>
      <c r="PYY15" s="151"/>
      <c r="PYZ15" s="151"/>
      <c r="PZA15" s="151"/>
      <c r="PZB15" s="151"/>
      <c r="PZC15" s="151"/>
      <c r="PZD15" s="151"/>
      <c r="PZE15" s="151"/>
      <c r="PZF15" s="151"/>
      <c r="PZG15" s="151"/>
      <c r="PZH15" s="151"/>
      <c r="PZI15" s="151"/>
      <c r="PZJ15" s="151"/>
      <c r="PZK15" s="151"/>
      <c r="PZL15" s="151"/>
      <c r="PZM15" s="151"/>
      <c r="PZN15" s="151"/>
      <c r="PZO15" s="151"/>
      <c r="PZP15" s="151"/>
      <c r="PZQ15" s="151"/>
      <c r="PZR15" s="151"/>
      <c r="PZS15" s="151"/>
      <c r="PZT15" s="151"/>
      <c r="PZU15" s="151"/>
      <c r="PZV15" s="151"/>
      <c r="PZW15" s="151"/>
      <c r="PZX15" s="151"/>
      <c r="PZY15" s="151"/>
      <c r="PZZ15" s="151"/>
      <c r="QAA15" s="151"/>
      <c r="QAB15" s="151"/>
      <c r="QAC15" s="151"/>
      <c r="QAD15" s="151"/>
      <c r="QAE15" s="151"/>
      <c r="QAF15" s="151"/>
      <c r="QAG15" s="151"/>
      <c r="QAH15" s="151"/>
      <c r="QAI15" s="151"/>
      <c r="QAJ15" s="151"/>
      <c r="QAK15" s="151"/>
      <c r="QAL15" s="151"/>
      <c r="QAM15" s="151"/>
      <c r="QAN15" s="151"/>
      <c r="QAO15" s="151"/>
      <c r="QAP15" s="151"/>
      <c r="QAQ15" s="151"/>
      <c r="QAR15" s="151"/>
      <c r="QAS15" s="151"/>
      <c r="QAT15" s="151"/>
      <c r="QAU15" s="151"/>
      <c r="QAV15" s="151"/>
      <c r="QAW15" s="151"/>
      <c r="QAX15" s="151"/>
      <c r="QAY15" s="151"/>
      <c r="QAZ15" s="151"/>
      <c r="QBA15" s="151"/>
      <c r="QBB15" s="151"/>
      <c r="QBC15" s="151"/>
      <c r="QBD15" s="151"/>
      <c r="QBE15" s="151"/>
      <c r="QBF15" s="151"/>
      <c r="QBG15" s="151"/>
      <c r="QBH15" s="151"/>
      <c r="QBI15" s="151"/>
      <c r="QBJ15" s="151"/>
      <c r="QBK15" s="151"/>
      <c r="QBL15" s="151"/>
      <c r="QBM15" s="151"/>
      <c r="QBN15" s="151"/>
      <c r="QBO15" s="151"/>
      <c r="QBP15" s="151"/>
      <c r="QBQ15" s="151"/>
      <c r="QBR15" s="151"/>
      <c r="QBS15" s="151"/>
      <c r="QBT15" s="151"/>
      <c r="QBU15" s="151"/>
      <c r="QBV15" s="151"/>
      <c r="QBW15" s="151"/>
      <c r="QBX15" s="151"/>
      <c r="QBY15" s="151"/>
      <c r="QBZ15" s="151"/>
      <c r="QCA15" s="151"/>
      <c r="QCB15" s="151"/>
      <c r="QCC15" s="151"/>
      <c r="QCD15" s="151"/>
      <c r="QCE15" s="151"/>
      <c r="QCF15" s="151"/>
      <c r="QCG15" s="151"/>
      <c r="QCH15" s="151"/>
      <c r="QCI15" s="151"/>
      <c r="QCJ15" s="151"/>
      <c r="QCK15" s="151"/>
      <c r="QCL15" s="151"/>
      <c r="QCM15" s="151"/>
      <c r="QCN15" s="151"/>
      <c r="QCO15" s="151"/>
      <c r="QCP15" s="151"/>
      <c r="QCQ15" s="151"/>
      <c r="QCR15" s="151"/>
      <c r="QCS15" s="151"/>
      <c r="QCT15" s="151"/>
      <c r="QCU15" s="151"/>
      <c r="QCV15" s="151"/>
      <c r="QCW15" s="151"/>
      <c r="QCX15" s="151"/>
      <c r="QCY15" s="151"/>
      <c r="QCZ15" s="151"/>
      <c r="QDA15" s="151"/>
      <c r="QDB15" s="151"/>
      <c r="QDC15" s="151"/>
      <c r="QDD15" s="151"/>
      <c r="QDE15" s="151"/>
      <c r="QDF15" s="151"/>
      <c r="QDG15" s="151"/>
      <c r="QDH15" s="151"/>
      <c r="QDI15" s="151"/>
      <c r="QDJ15" s="151"/>
      <c r="QDK15" s="151"/>
      <c r="QDL15" s="151"/>
      <c r="QDM15" s="151"/>
      <c r="QDN15" s="151"/>
      <c r="QDO15" s="151"/>
      <c r="QDP15" s="151"/>
      <c r="QDQ15" s="151"/>
      <c r="QDR15" s="151"/>
      <c r="QDS15" s="151"/>
      <c r="QDT15" s="151"/>
      <c r="QDU15" s="151"/>
      <c r="QDV15" s="151"/>
      <c r="QDW15" s="151"/>
      <c r="QDX15" s="151"/>
      <c r="QDY15" s="151"/>
      <c r="QDZ15" s="151"/>
      <c r="QEA15" s="151"/>
      <c r="QEB15" s="151"/>
      <c r="QEC15" s="151"/>
      <c r="QED15" s="151"/>
      <c r="QEE15" s="151"/>
      <c r="QEF15" s="151"/>
      <c r="QEG15" s="151"/>
      <c r="QEH15" s="151"/>
      <c r="QEI15" s="151"/>
      <c r="QEJ15" s="151"/>
      <c r="QEK15" s="151"/>
      <c r="QEL15" s="151"/>
      <c r="QEM15" s="151"/>
      <c r="QEN15" s="151"/>
      <c r="QEO15" s="151"/>
      <c r="QEP15" s="151"/>
      <c r="QEQ15" s="151"/>
      <c r="QER15" s="151"/>
      <c r="QES15" s="151"/>
      <c r="QET15" s="151"/>
      <c r="QEU15" s="151"/>
      <c r="QEV15" s="151"/>
      <c r="QEW15" s="151"/>
      <c r="QEX15" s="151"/>
      <c r="QEY15" s="151"/>
      <c r="QEZ15" s="151"/>
      <c r="QFA15" s="151"/>
      <c r="QFB15" s="151"/>
      <c r="QFC15" s="151"/>
      <c r="QFD15" s="151"/>
      <c r="QFE15" s="151"/>
      <c r="QFF15" s="151"/>
      <c r="QFG15" s="151"/>
      <c r="QFH15" s="151"/>
      <c r="QFI15" s="151"/>
      <c r="QFJ15" s="151"/>
      <c r="QFK15" s="151"/>
      <c r="QFL15" s="151"/>
      <c r="QFM15" s="151"/>
      <c r="QFN15" s="151"/>
      <c r="QFO15" s="151"/>
      <c r="QFP15" s="151"/>
      <c r="QFQ15" s="151"/>
      <c r="QFR15" s="151"/>
      <c r="QFS15" s="151"/>
      <c r="QFT15" s="151"/>
      <c r="QFU15" s="151"/>
      <c r="QFV15" s="151"/>
      <c r="QFW15" s="151"/>
      <c r="QFX15" s="151"/>
      <c r="QFY15" s="151"/>
      <c r="QFZ15" s="151"/>
      <c r="QGA15" s="151"/>
      <c r="QGB15" s="151"/>
      <c r="QGC15" s="151"/>
      <c r="QGD15" s="151"/>
      <c r="QGE15" s="151"/>
      <c r="QGF15" s="151"/>
      <c r="QGG15" s="151"/>
      <c r="QGH15" s="151"/>
      <c r="QGI15" s="151"/>
      <c r="QGJ15" s="151"/>
      <c r="QGK15" s="151"/>
      <c r="QGL15" s="151"/>
      <c r="QGM15" s="151"/>
      <c r="QGN15" s="151"/>
      <c r="QGO15" s="151"/>
      <c r="QGP15" s="151"/>
      <c r="QGQ15" s="151"/>
      <c r="QGR15" s="151"/>
      <c r="QGS15" s="151"/>
      <c r="QGT15" s="151"/>
      <c r="QGU15" s="151"/>
      <c r="QGV15" s="151"/>
      <c r="QGW15" s="151"/>
      <c r="QGX15" s="151"/>
      <c r="QGY15" s="151"/>
      <c r="QGZ15" s="151"/>
      <c r="QHA15" s="151"/>
      <c r="QHB15" s="151"/>
      <c r="QHC15" s="151"/>
      <c r="QHD15" s="151"/>
      <c r="QHE15" s="151"/>
      <c r="QHF15" s="151"/>
      <c r="QHG15" s="151"/>
      <c r="QHH15" s="151"/>
      <c r="QHI15" s="151"/>
      <c r="QHJ15" s="151"/>
      <c r="QHK15" s="151"/>
      <c r="QHL15" s="151"/>
      <c r="QHM15" s="151"/>
      <c r="QHN15" s="151"/>
      <c r="QHO15" s="151"/>
      <c r="QHP15" s="151"/>
      <c r="QHQ15" s="151"/>
      <c r="QHR15" s="151"/>
      <c r="QHS15" s="151"/>
      <c r="QHT15" s="151"/>
      <c r="QHU15" s="151"/>
      <c r="QHV15" s="151"/>
      <c r="QHW15" s="151"/>
      <c r="QHX15" s="151"/>
      <c r="QHY15" s="151"/>
      <c r="QHZ15" s="151"/>
      <c r="QIA15" s="151"/>
      <c r="QIB15" s="151"/>
      <c r="QIC15" s="151"/>
      <c r="QID15" s="151"/>
      <c r="QIE15" s="151"/>
      <c r="QIF15" s="151"/>
      <c r="QIG15" s="151"/>
      <c r="QIH15" s="151"/>
      <c r="QII15" s="151"/>
      <c r="QIJ15" s="151"/>
      <c r="QIK15" s="151"/>
      <c r="QIL15" s="151"/>
      <c r="QIM15" s="151"/>
      <c r="QIN15" s="151"/>
      <c r="QIO15" s="151"/>
      <c r="QIP15" s="151"/>
      <c r="QIQ15" s="151"/>
      <c r="QIR15" s="151"/>
      <c r="QIS15" s="151"/>
      <c r="QIT15" s="151"/>
      <c r="QIU15" s="151"/>
      <c r="QIV15" s="151"/>
      <c r="QIW15" s="151"/>
      <c r="QIX15" s="151"/>
      <c r="QIY15" s="151"/>
      <c r="QIZ15" s="151"/>
      <c r="QJA15" s="151"/>
      <c r="QJB15" s="151"/>
      <c r="QJC15" s="151"/>
      <c r="QJD15" s="151"/>
      <c r="QJE15" s="151"/>
      <c r="QJF15" s="151"/>
      <c r="QJG15" s="151"/>
      <c r="QJH15" s="151"/>
      <c r="QJI15" s="151"/>
      <c r="QJJ15" s="151"/>
      <c r="QJK15" s="151"/>
      <c r="QJL15" s="151"/>
      <c r="QJM15" s="151"/>
      <c r="QJN15" s="151"/>
      <c r="QJO15" s="151"/>
      <c r="QJP15" s="151"/>
      <c r="QJQ15" s="151"/>
      <c r="QJR15" s="151"/>
      <c r="QJS15" s="151"/>
      <c r="QJT15" s="151"/>
      <c r="QJU15" s="151"/>
      <c r="QJV15" s="151"/>
      <c r="QJW15" s="151"/>
      <c r="QJX15" s="151"/>
      <c r="QJY15" s="151"/>
      <c r="QJZ15" s="151"/>
      <c r="QKA15" s="151"/>
      <c r="QKB15" s="151"/>
      <c r="QKC15" s="151"/>
      <c r="QKD15" s="151"/>
      <c r="QKE15" s="151"/>
      <c r="QKF15" s="151"/>
      <c r="QKG15" s="151"/>
      <c r="QKH15" s="151"/>
      <c r="QKI15" s="151"/>
      <c r="QKJ15" s="151"/>
      <c r="QKK15" s="151"/>
      <c r="QKL15" s="151"/>
      <c r="QKM15" s="151"/>
      <c r="QKN15" s="151"/>
      <c r="QKO15" s="151"/>
      <c r="QKP15" s="151"/>
      <c r="QKQ15" s="151"/>
      <c r="QKR15" s="151"/>
      <c r="QKS15" s="151"/>
      <c r="QKT15" s="151"/>
      <c r="QKU15" s="151"/>
      <c r="QKV15" s="151"/>
      <c r="QKW15" s="151"/>
      <c r="QKX15" s="151"/>
      <c r="QKY15" s="151"/>
      <c r="QKZ15" s="151"/>
      <c r="QLA15" s="151"/>
      <c r="QLB15" s="151"/>
      <c r="QLC15" s="151"/>
      <c r="QLD15" s="151"/>
      <c r="QLE15" s="151"/>
      <c r="QLF15" s="151"/>
      <c r="QLG15" s="151"/>
      <c r="QLH15" s="151"/>
      <c r="QLI15" s="151"/>
      <c r="QLJ15" s="151"/>
      <c r="QLK15" s="151"/>
      <c r="QLL15" s="151"/>
      <c r="QLM15" s="151"/>
      <c r="QLN15" s="151"/>
      <c r="QLO15" s="151"/>
      <c r="QLP15" s="151"/>
      <c r="QLQ15" s="151"/>
      <c r="QLR15" s="151"/>
      <c r="QLS15" s="151"/>
      <c r="QLT15" s="151"/>
      <c r="QLU15" s="151"/>
      <c r="QLV15" s="151"/>
      <c r="QLW15" s="151"/>
      <c r="QLX15" s="151"/>
      <c r="QLY15" s="151"/>
      <c r="QLZ15" s="151"/>
      <c r="QMA15" s="151"/>
      <c r="QMB15" s="151"/>
      <c r="QMC15" s="151"/>
      <c r="QMD15" s="151"/>
      <c r="QME15" s="151"/>
      <c r="QMF15" s="151"/>
      <c r="QMG15" s="151"/>
      <c r="QMH15" s="151"/>
      <c r="QMI15" s="151"/>
      <c r="QMJ15" s="151"/>
      <c r="QMK15" s="151"/>
      <c r="QML15" s="151"/>
      <c r="QMM15" s="151"/>
      <c r="QMN15" s="151"/>
      <c r="QMO15" s="151"/>
      <c r="QMP15" s="151"/>
      <c r="QMQ15" s="151"/>
      <c r="QMR15" s="151"/>
      <c r="QMS15" s="151"/>
      <c r="QMT15" s="151"/>
      <c r="QMU15" s="151"/>
      <c r="QMV15" s="151"/>
      <c r="QMW15" s="151"/>
      <c r="QMX15" s="151"/>
      <c r="QMY15" s="151"/>
      <c r="QMZ15" s="151"/>
      <c r="QNA15" s="151"/>
      <c r="QNB15" s="151"/>
      <c r="QNC15" s="151"/>
      <c r="QND15" s="151"/>
      <c r="QNE15" s="151"/>
      <c r="QNF15" s="151"/>
      <c r="QNG15" s="151"/>
      <c r="QNH15" s="151"/>
      <c r="QNI15" s="151"/>
      <c r="QNJ15" s="151"/>
      <c r="QNK15" s="151"/>
      <c r="QNL15" s="151"/>
      <c r="QNM15" s="151"/>
      <c r="QNN15" s="151"/>
      <c r="QNO15" s="151"/>
      <c r="QNP15" s="151"/>
      <c r="QNQ15" s="151"/>
      <c r="QNR15" s="151"/>
      <c r="QNS15" s="151"/>
      <c r="QNT15" s="151"/>
      <c r="QNU15" s="151"/>
      <c r="QNV15" s="151"/>
      <c r="QNW15" s="151"/>
      <c r="QNX15" s="151"/>
      <c r="QNY15" s="151"/>
      <c r="QNZ15" s="151"/>
      <c r="QOA15" s="151"/>
      <c r="QOB15" s="151"/>
      <c r="QOC15" s="151"/>
      <c r="QOD15" s="151"/>
      <c r="QOE15" s="151"/>
      <c r="QOF15" s="151"/>
      <c r="QOG15" s="151"/>
      <c r="QOH15" s="151"/>
      <c r="QOI15" s="151"/>
      <c r="QOJ15" s="151"/>
      <c r="QOK15" s="151"/>
      <c r="QOL15" s="151"/>
      <c r="QOM15" s="151"/>
      <c r="QON15" s="151"/>
      <c r="QOO15" s="151"/>
      <c r="QOP15" s="151"/>
      <c r="QOQ15" s="151"/>
      <c r="QOR15" s="151"/>
      <c r="QOS15" s="151"/>
      <c r="QOT15" s="151"/>
      <c r="QOU15" s="151"/>
      <c r="QOV15" s="151"/>
      <c r="QOW15" s="151"/>
      <c r="QOX15" s="151"/>
      <c r="QOY15" s="151"/>
      <c r="QOZ15" s="151"/>
      <c r="QPA15" s="151"/>
      <c r="QPB15" s="151"/>
      <c r="QPC15" s="151"/>
      <c r="QPD15" s="151"/>
      <c r="QPE15" s="151"/>
      <c r="QPF15" s="151"/>
      <c r="QPG15" s="151"/>
      <c r="QPH15" s="151"/>
      <c r="QPI15" s="151"/>
      <c r="QPJ15" s="151"/>
      <c r="QPK15" s="151"/>
      <c r="QPL15" s="151"/>
      <c r="QPM15" s="151"/>
      <c r="QPN15" s="151"/>
      <c r="QPO15" s="151"/>
      <c r="QPP15" s="151"/>
      <c r="QPQ15" s="151"/>
      <c r="QPR15" s="151"/>
      <c r="QPS15" s="151"/>
      <c r="QPT15" s="151"/>
      <c r="QPU15" s="151"/>
      <c r="QPV15" s="151"/>
      <c r="QPW15" s="151"/>
      <c r="QPX15" s="151"/>
      <c r="QPY15" s="151"/>
      <c r="QPZ15" s="151"/>
      <c r="QQA15" s="151"/>
      <c r="QQB15" s="151"/>
      <c r="QQC15" s="151"/>
      <c r="QQD15" s="151"/>
      <c r="QQE15" s="151"/>
      <c r="QQF15" s="151"/>
      <c r="QQG15" s="151"/>
      <c r="QQH15" s="151"/>
      <c r="QQI15" s="151"/>
      <c r="QQJ15" s="151"/>
      <c r="QQK15" s="151"/>
      <c r="QQL15" s="151"/>
      <c r="QQM15" s="151"/>
      <c r="QQN15" s="151"/>
      <c r="QQO15" s="151"/>
      <c r="QQP15" s="151"/>
      <c r="QQQ15" s="151"/>
      <c r="QQR15" s="151"/>
      <c r="QQS15" s="151"/>
      <c r="QQT15" s="151"/>
      <c r="QQU15" s="151"/>
      <c r="QQV15" s="151"/>
      <c r="QQW15" s="151"/>
      <c r="QQX15" s="151"/>
      <c r="QQY15" s="151"/>
      <c r="QQZ15" s="151"/>
      <c r="QRA15" s="151"/>
      <c r="QRB15" s="151"/>
      <c r="QRC15" s="151"/>
      <c r="QRD15" s="151"/>
      <c r="QRE15" s="151"/>
      <c r="QRF15" s="151"/>
      <c r="QRG15" s="151"/>
      <c r="QRH15" s="151"/>
      <c r="QRI15" s="151"/>
      <c r="QRJ15" s="151"/>
      <c r="QRK15" s="151"/>
      <c r="QRL15" s="151"/>
      <c r="QRM15" s="151"/>
      <c r="QRN15" s="151"/>
      <c r="QRO15" s="151"/>
      <c r="QRP15" s="151"/>
      <c r="QRQ15" s="151"/>
      <c r="QRR15" s="151"/>
      <c r="QRS15" s="151"/>
      <c r="QRT15" s="151"/>
      <c r="QRU15" s="151"/>
      <c r="QRV15" s="151"/>
      <c r="QRW15" s="151"/>
      <c r="QRX15" s="151"/>
      <c r="QRY15" s="151"/>
      <c r="QRZ15" s="151"/>
      <c r="QSA15" s="151"/>
      <c r="QSB15" s="151"/>
      <c r="QSC15" s="151"/>
      <c r="QSD15" s="151"/>
      <c r="QSE15" s="151"/>
      <c r="QSF15" s="151"/>
      <c r="QSG15" s="151"/>
      <c r="QSH15" s="151"/>
      <c r="QSI15" s="151"/>
      <c r="QSJ15" s="151"/>
      <c r="QSK15" s="151"/>
      <c r="QSL15" s="151"/>
      <c r="QSM15" s="151"/>
      <c r="QSN15" s="151"/>
      <c r="QSO15" s="151"/>
      <c r="QSP15" s="151"/>
      <c r="QSQ15" s="151"/>
      <c r="QSR15" s="151"/>
      <c r="QSS15" s="151"/>
      <c r="QST15" s="151"/>
      <c r="QSU15" s="151"/>
      <c r="QSV15" s="151"/>
      <c r="QSW15" s="151"/>
      <c r="QSX15" s="151"/>
      <c r="QSY15" s="151"/>
      <c r="QSZ15" s="151"/>
      <c r="QTA15" s="151"/>
      <c r="QTB15" s="151"/>
      <c r="QTC15" s="151"/>
      <c r="QTD15" s="151"/>
      <c r="QTE15" s="151"/>
      <c r="QTF15" s="151"/>
      <c r="QTG15" s="151"/>
      <c r="QTH15" s="151"/>
      <c r="QTI15" s="151"/>
      <c r="QTJ15" s="151"/>
      <c r="QTK15" s="151"/>
      <c r="QTL15" s="151"/>
      <c r="QTM15" s="151"/>
      <c r="QTN15" s="151"/>
      <c r="QTO15" s="151"/>
      <c r="QTP15" s="151"/>
      <c r="QTQ15" s="151"/>
      <c r="QTR15" s="151"/>
      <c r="QTS15" s="151"/>
      <c r="QTT15" s="151"/>
      <c r="QTU15" s="151"/>
      <c r="QTV15" s="151"/>
      <c r="QTW15" s="151"/>
      <c r="QTX15" s="151"/>
      <c r="QTY15" s="151"/>
      <c r="QTZ15" s="151"/>
      <c r="QUA15" s="151"/>
      <c r="QUB15" s="151"/>
      <c r="QUC15" s="151"/>
      <c r="QUD15" s="151"/>
      <c r="QUE15" s="151"/>
      <c r="QUF15" s="151"/>
      <c r="QUG15" s="151"/>
      <c r="QUH15" s="151"/>
      <c r="QUI15" s="151"/>
      <c r="QUJ15" s="151"/>
      <c r="QUK15" s="151"/>
      <c r="QUL15" s="151"/>
      <c r="QUM15" s="151"/>
      <c r="QUN15" s="151"/>
      <c r="QUO15" s="151"/>
      <c r="QUP15" s="151"/>
      <c r="QUQ15" s="151"/>
      <c r="QUR15" s="151"/>
      <c r="QUS15" s="151"/>
      <c r="QUT15" s="151"/>
      <c r="QUU15" s="151"/>
      <c r="QUV15" s="151"/>
      <c r="QUW15" s="151"/>
      <c r="QUX15" s="151"/>
      <c r="QUY15" s="151"/>
      <c r="QUZ15" s="151"/>
      <c r="QVA15" s="151"/>
      <c r="QVB15" s="151"/>
      <c r="QVC15" s="151"/>
      <c r="QVD15" s="151"/>
      <c r="QVE15" s="151"/>
      <c r="QVF15" s="151"/>
      <c r="QVG15" s="151"/>
      <c r="QVH15" s="151"/>
      <c r="QVI15" s="151"/>
      <c r="QVJ15" s="151"/>
      <c r="QVK15" s="151"/>
      <c r="QVL15" s="151"/>
      <c r="QVM15" s="151"/>
      <c r="QVN15" s="151"/>
      <c r="QVO15" s="151"/>
      <c r="QVP15" s="151"/>
      <c r="QVQ15" s="151"/>
      <c r="QVR15" s="151"/>
      <c r="QVS15" s="151"/>
      <c r="QVT15" s="151"/>
      <c r="QVU15" s="151"/>
      <c r="QVV15" s="151"/>
      <c r="QVW15" s="151"/>
      <c r="QVX15" s="151"/>
      <c r="QVY15" s="151"/>
      <c r="QVZ15" s="151"/>
      <c r="QWA15" s="151"/>
      <c r="QWB15" s="151"/>
      <c r="QWC15" s="151"/>
      <c r="QWD15" s="151"/>
      <c r="QWE15" s="151"/>
      <c r="QWF15" s="151"/>
      <c r="QWG15" s="151"/>
      <c r="QWH15" s="151"/>
      <c r="QWI15" s="151"/>
      <c r="QWJ15" s="151"/>
      <c r="QWK15" s="151"/>
      <c r="QWL15" s="151"/>
      <c r="QWM15" s="151"/>
      <c r="QWN15" s="151"/>
      <c r="QWO15" s="151"/>
      <c r="QWP15" s="151"/>
      <c r="QWQ15" s="151"/>
      <c r="QWR15" s="151"/>
      <c r="QWS15" s="151"/>
      <c r="QWT15" s="151"/>
      <c r="QWU15" s="151"/>
      <c r="QWV15" s="151"/>
      <c r="QWW15" s="151"/>
      <c r="QWX15" s="151"/>
      <c r="QWY15" s="151"/>
      <c r="QWZ15" s="151"/>
      <c r="QXA15" s="151"/>
      <c r="QXB15" s="151"/>
      <c r="QXC15" s="151"/>
      <c r="QXD15" s="151"/>
      <c r="QXE15" s="151"/>
      <c r="QXF15" s="151"/>
      <c r="QXG15" s="151"/>
      <c r="QXH15" s="151"/>
      <c r="QXI15" s="151"/>
      <c r="QXJ15" s="151"/>
      <c r="QXK15" s="151"/>
      <c r="QXL15" s="151"/>
      <c r="QXM15" s="151"/>
      <c r="QXN15" s="151"/>
      <c r="QXO15" s="151"/>
      <c r="QXP15" s="151"/>
      <c r="QXQ15" s="151"/>
      <c r="QXR15" s="151"/>
      <c r="QXS15" s="151"/>
      <c r="QXT15" s="151"/>
      <c r="QXU15" s="151"/>
      <c r="QXV15" s="151"/>
      <c r="QXW15" s="151"/>
      <c r="QXX15" s="151"/>
      <c r="QXY15" s="151"/>
      <c r="QXZ15" s="151"/>
      <c r="QYA15" s="151"/>
      <c r="QYB15" s="151"/>
      <c r="QYC15" s="151"/>
      <c r="QYD15" s="151"/>
      <c r="QYE15" s="151"/>
      <c r="QYF15" s="151"/>
      <c r="QYG15" s="151"/>
      <c r="QYH15" s="151"/>
      <c r="QYI15" s="151"/>
      <c r="QYJ15" s="151"/>
      <c r="QYK15" s="151"/>
      <c r="QYL15" s="151"/>
      <c r="QYM15" s="151"/>
      <c r="QYN15" s="151"/>
      <c r="QYO15" s="151"/>
      <c r="QYP15" s="151"/>
      <c r="QYQ15" s="151"/>
      <c r="QYR15" s="151"/>
      <c r="QYS15" s="151"/>
      <c r="QYT15" s="151"/>
      <c r="QYU15" s="151"/>
      <c r="QYV15" s="151"/>
      <c r="QYW15" s="151"/>
      <c r="QYX15" s="151"/>
      <c r="QYY15" s="151"/>
      <c r="QYZ15" s="151"/>
      <c r="QZA15" s="151"/>
      <c r="QZB15" s="151"/>
      <c r="QZC15" s="151"/>
      <c r="QZD15" s="151"/>
      <c r="QZE15" s="151"/>
      <c r="QZF15" s="151"/>
      <c r="QZG15" s="151"/>
      <c r="QZH15" s="151"/>
      <c r="QZI15" s="151"/>
      <c r="QZJ15" s="151"/>
      <c r="QZK15" s="151"/>
      <c r="QZL15" s="151"/>
      <c r="QZM15" s="151"/>
      <c r="QZN15" s="151"/>
      <c r="QZO15" s="151"/>
      <c r="QZP15" s="151"/>
      <c r="QZQ15" s="151"/>
      <c r="QZR15" s="151"/>
      <c r="QZS15" s="151"/>
      <c r="QZT15" s="151"/>
      <c r="QZU15" s="151"/>
      <c r="QZV15" s="151"/>
      <c r="QZW15" s="151"/>
      <c r="QZX15" s="151"/>
      <c r="QZY15" s="151"/>
      <c r="QZZ15" s="151"/>
      <c r="RAA15" s="151"/>
      <c r="RAB15" s="151"/>
      <c r="RAC15" s="151"/>
      <c r="RAD15" s="151"/>
      <c r="RAE15" s="151"/>
      <c r="RAF15" s="151"/>
      <c r="RAG15" s="151"/>
      <c r="RAH15" s="151"/>
      <c r="RAI15" s="151"/>
      <c r="RAJ15" s="151"/>
      <c r="RAK15" s="151"/>
      <c r="RAL15" s="151"/>
      <c r="RAM15" s="151"/>
      <c r="RAN15" s="151"/>
      <c r="RAO15" s="151"/>
      <c r="RAP15" s="151"/>
      <c r="RAQ15" s="151"/>
      <c r="RAR15" s="151"/>
      <c r="RAS15" s="151"/>
      <c r="RAT15" s="151"/>
      <c r="RAU15" s="151"/>
      <c r="RAV15" s="151"/>
      <c r="RAW15" s="151"/>
      <c r="RAX15" s="151"/>
      <c r="RAY15" s="151"/>
      <c r="RAZ15" s="151"/>
      <c r="RBA15" s="151"/>
      <c r="RBB15" s="151"/>
      <c r="RBC15" s="151"/>
      <c r="RBD15" s="151"/>
      <c r="RBE15" s="151"/>
      <c r="RBF15" s="151"/>
      <c r="RBG15" s="151"/>
      <c r="RBH15" s="151"/>
      <c r="RBI15" s="151"/>
      <c r="RBJ15" s="151"/>
      <c r="RBK15" s="151"/>
      <c r="RBL15" s="151"/>
      <c r="RBM15" s="151"/>
      <c r="RBN15" s="151"/>
      <c r="RBO15" s="151"/>
      <c r="RBP15" s="151"/>
      <c r="RBQ15" s="151"/>
      <c r="RBR15" s="151"/>
      <c r="RBS15" s="151"/>
      <c r="RBT15" s="151"/>
      <c r="RBU15" s="151"/>
      <c r="RBV15" s="151"/>
      <c r="RBW15" s="151"/>
      <c r="RBX15" s="151"/>
      <c r="RBY15" s="151"/>
      <c r="RBZ15" s="151"/>
      <c r="RCA15" s="151"/>
      <c r="RCB15" s="151"/>
      <c r="RCC15" s="151"/>
      <c r="RCD15" s="151"/>
      <c r="RCE15" s="151"/>
      <c r="RCF15" s="151"/>
      <c r="RCG15" s="151"/>
      <c r="RCH15" s="151"/>
      <c r="RCI15" s="151"/>
      <c r="RCJ15" s="151"/>
      <c r="RCK15" s="151"/>
      <c r="RCL15" s="151"/>
      <c r="RCM15" s="151"/>
      <c r="RCN15" s="151"/>
      <c r="RCO15" s="151"/>
      <c r="RCP15" s="151"/>
      <c r="RCQ15" s="151"/>
      <c r="RCR15" s="151"/>
      <c r="RCS15" s="151"/>
      <c r="RCT15" s="151"/>
      <c r="RCU15" s="151"/>
      <c r="RCV15" s="151"/>
      <c r="RCW15" s="151"/>
      <c r="RCX15" s="151"/>
      <c r="RCY15" s="151"/>
      <c r="RCZ15" s="151"/>
      <c r="RDA15" s="151"/>
      <c r="RDB15" s="151"/>
      <c r="RDC15" s="151"/>
      <c r="RDD15" s="151"/>
      <c r="RDE15" s="151"/>
      <c r="RDF15" s="151"/>
      <c r="RDG15" s="151"/>
      <c r="RDH15" s="151"/>
      <c r="RDI15" s="151"/>
      <c r="RDJ15" s="151"/>
      <c r="RDK15" s="151"/>
      <c r="RDL15" s="151"/>
      <c r="RDM15" s="151"/>
      <c r="RDN15" s="151"/>
      <c r="RDO15" s="151"/>
      <c r="RDP15" s="151"/>
      <c r="RDQ15" s="151"/>
      <c r="RDR15" s="151"/>
      <c r="RDS15" s="151"/>
      <c r="RDT15" s="151"/>
      <c r="RDU15" s="151"/>
      <c r="RDV15" s="151"/>
      <c r="RDW15" s="151"/>
      <c r="RDX15" s="151"/>
      <c r="RDY15" s="151"/>
      <c r="RDZ15" s="151"/>
      <c r="REA15" s="151"/>
      <c r="REB15" s="151"/>
      <c r="REC15" s="151"/>
      <c r="RED15" s="151"/>
      <c r="REE15" s="151"/>
      <c r="REF15" s="151"/>
      <c r="REG15" s="151"/>
      <c r="REH15" s="151"/>
      <c r="REI15" s="151"/>
      <c r="REJ15" s="151"/>
      <c r="REK15" s="151"/>
      <c r="REL15" s="151"/>
      <c r="REM15" s="151"/>
      <c r="REN15" s="151"/>
      <c r="REO15" s="151"/>
      <c r="REP15" s="151"/>
      <c r="REQ15" s="151"/>
      <c r="RER15" s="151"/>
      <c r="RES15" s="151"/>
      <c r="RET15" s="151"/>
      <c r="REU15" s="151"/>
      <c r="REV15" s="151"/>
      <c r="REW15" s="151"/>
      <c r="REX15" s="151"/>
      <c r="REY15" s="151"/>
      <c r="REZ15" s="151"/>
      <c r="RFA15" s="151"/>
      <c r="RFB15" s="151"/>
      <c r="RFC15" s="151"/>
      <c r="RFD15" s="151"/>
      <c r="RFE15" s="151"/>
      <c r="RFF15" s="151"/>
      <c r="RFG15" s="151"/>
      <c r="RFH15" s="151"/>
      <c r="RFI15" s="151"/>
      <c r="RFJ15" s="151"/>
      <c r="RFK15" s="151"/>
      <c r="RFL15" s="151"/>
      <c r="RFM15" s="151"/>
      <c r="RFN15" s="151"/>
      <c r="RFO15" s="151"/>
      <c r="RFP15" s="151"/>
      <c r="RFQ15" s="151"/>
      <c r="RFR15" s="151"/>
      <c r="RFS15" s="151"/>
      <c r="RFT15" s="151"/>
      <c r="RFU15" s="151"/>
      <c r="RFV15" s="151"/>
      <c r="RFW15" s="151"/>
      <c r="RFX15" s="151"/>
      <c r="RFY15" s="151"/>
      <c r="RFZ15" s="151"/>
      <c r="RGA15" s="151"/>
      <c r="RGB15" s="151"/>
      <c r="RGC15" s="151"/>
      <c r="RGD15" s="151"/>
      <c r="RGE15" s="151"/>
      <c r="RGF15" s="151"/>
      <c r="RGG15" s="151"/>
      <c r="RGH15" s="151"/>
      <c r="RGI15" s="151"/>
      <c r="RGJ15" s="151"/>
      <c r="RGK15" s="151"/>
      <c r="RGL15" s="151"/>
      <c r="RGM15" s="151"/>
      <c r="RGN15" s="151"/>
      <c r="RGO15" s="151"/>
      <c r="RGP15" s="151"/>
      <c r="RGQ15" s="151"/>
      <c r="RGR15" s="151"/>
      <c r="RGS15" s="151"/>
      <c r="RGT15" s="151"/>
      <c r="RGU15" s="151"/>
      <c r="RGV15" s="151"/>
      <c r="RGW15" s="151"/>
      <c r="RGX15" s="151"/>
      <c r="RGY15" s="151"/>
      <c r="RGZ15" s="151"/>
      <c r="RHA15" s="151"/>
      <c r="RHB15" s="151"/>
      <c r="RHC15" s="151"/>
      <c r="RHD15" s="151"/>
      <c r="RHE15" s="151"/>
      <c r="RHF15" s="151"/>
      <c r="RHG15" s="151"/>
      <c r="RHH15" s="151"/>
      <c r="RHI15" s="151"/>
      <c r="RHJ15" s="151"/>
      <c r="RHK15" s="151"/>
      <c r="RHL15" s="151"/>
      <c r="RHM15" s="151"/>
      <c r="RHN15" s="151"/>
      <c r="RHO15" s="151"/>
      <c r="RHP15" s="151"/>
      <c r="RHQ15" s="151"/>
      <c r="RHR15" s="151"/>
      <c r="RHS15" s="151"/>
      <c r="RHT15" s="151"/>
      <c r="RHU15" s="151"/>
      <c r="RHV15" s="151"/>
      <c r="RHW15" s="151"/>
      <c r="RHX15" s="151"/>
      <c r="RHY15" s="151"/>
      <c r="RHZ15" s="151"/>
      <c r="RIA15" s="151"/>
      <c r="RIB15" s="151"/>
      <c r="RIC15" s="151"/>
      <c r="RID15" s="151"/>
      <c r="RIE15" s="151"/>
      <c r="RIF15" s="151"/>
      <c r="RIG15" s="151"/>
      <c r="RIH15" s="151"/>
      <c r="RII15" s="151"/>
      <c r="RIJ15" s="151"/>
      <c r="RIK15" s="151"/>
      <c r="RIL15" s="151"/>
      <c r="RIM15" s="151"/>
      <c r="RIN15" s="151"/>
      <c r="RIO15" s="151"/>
      <c r="RIP15" s="151"/>
      <c r="RIQ15" s="151"/>
      <c r="RIR15" s="151"/>
      <c r="RIS15" s="151"/>
      <c r="RIT15" s="151"/>
      <c r="RIU15" s="151"/>
      <c r="RIV15" s="151"/>
      <c r="RIW15" s="151"/>
      <c r="RIX15" s="151"/>
      <c r="RIY15" s="151"/>
      <c r="RIZ15" s="151"/>
      <c r="RJA15" s="151"/>
      <c r="RJB15" s="151"/>
      <c r="RJC15" s="151"/>
      <c r="RJD15" s="151"/>
      <c r="RJE15" s="151"/>
      <c r="RJF15" s="151"/>
      <c r="RJG15" s="151"/>
      <c r="RJH15" s="151"/>
      <c r="RJI15" s="151"/>
      <c r="RJJ15" s="151"/>
      <c r="RJK15" s="151"/>
      <c r="RJL15" s="151"/>
      <c r="RJM15" s="151"/>
      <c r="RJN15" s="151"/>
      <c r="RJO15" s="151"/>
      <c r="RJP15" s="151"/>
      <c r="RJQ15" s="151"/>
      <c r="RJR15" s="151"/>
      <c r="RJS15" s="151"/>
      <c r="RJT15" s="151"/>
      <c r="RJU15" s="151"/>
      <c r="RJV15" s="151"/>
      <c r="RJW15" s="151"/>
      <c r="RJX15" s="151"/>
      <c r="RJY15" s="151"/>
      <c r="RJZ15" s="151"/>
      <c r="RKA15" s="151"/>
      <c r="RKB15" s="151"/>
      <c r="RKC15" s="151"/>
      <c r="RKD15" s="151"/>
      <c r="RKE15" s="151"/>
      <c r="RKF15" s="151"/>
      <c r="RKG15" s="151"/>
      <c r="RKH15" s="151"/>
      <c r="RKI15" s="151"/>
      <c r="RKJ15" s="151"/>
      <c r="RKK15" s="151"/>
      <c r="RKL15" s="151"/>
      <c r="RKM15" s="151"/>
      <c r="RKN15" s="151"/>
      <c r="RKO15" s="151"/>
      <c r="RKP15" s="151"/>
      <c r="RKQ15" s="151"/>
      <c r="RKR15" s="151"/>
      <c r="RKS15" s="151"/>
      <c r="RKT15" s="151"/>
      <c r="RKU15" s="151"/>
      <c r="RKV15" s="151"/>
      <c r="RKW15" s="151"/>
      <c r="RKX15" s="151"/>
      <c r="RKY15" s="151"/>
      <c r="RKZ15" s="151"/>
      <c r="RLA15" s="151"/>
      <c r="RLB15" s="151"/>
      <c r="RLC15" s="151"/>
      <c r="RLD15" s="151"/>
      <c r="RLE15" s="151"/>
      <c r="RLF15" s="151"/>
      <c r="RLG15" s="151"/>
      <c r="RLH15" s="151"/>
      <c r="RLI15" s="151"/>
      <c r="RLJ15" s="151"/>
      <c r="RLK15" s="151"/>
      <c r="RLL15" s="151"/>
      <c r="RLM15" s="151"/>
      <c r="RLN15" s="151"/>
      <c r="RLO15" s="151"/>
      <c r="RLP15" s="151"/>
      <c r="RLQ15" s="151"/>
      <c r="RLR15" s="151"/>
      <c r="RLS15" s="151"/>
      <c r="RLT15" s="151"/>
      <c r="RLU15" s="151"/>
      <c r="RLV15" s="151"/>
      <c r="RLW15" s="151"/>
      <c r="RLX15" s="151"/>
      <c r="RLY15" s="151"/>
      <c r="RLZ15" s="151"/>
      <c r="RMA15" s="151"/>
      <c r="RMB15" s="151"/>
      <c r="RMC15" s="151"/>
      <c r="RMD15" s="151"/>
      <c r="RME15" s="151"/>
      <c r="RMF15" s="151"/>
      <c r="RMG15" s="151"/>
      <c r="RMH15" s="151"/>
      <c r="RMI15" s="151"/>
      <c r="RMJ15" s="151"/>
      <c r="RMK15" s="151"/>
      <c r="RML15" s="151"/>
      <c r="RMM15" s="151"/>
      <c r="RMN15" s="151"/>
      <c r="RMO15" s="151"/>
      <c r="RMP15" s="151"/>
      <c r="RMQ15" s="151"/>
      <c r="RMR15" s="151"/>
      <c r="RMS15" s="151"/>
      <c r="RMT15" s="151"/>
      <c r="RMU15" s="151"/>
      <c r="RMV15" s="151"/>
      <c r="RMW15" s="151"/>
      <c r="RMX15" s="151"/>
      <c r="RMY15" s="151"/>
      <c r="RMZ15" s="151"/>
      <c r="RNA15" s="151"/>
      <c r="RNB15" s="151"/>
      <c r="RNC15" s="151"/>
      <c r="RND15" s="151"/>
      <c r="RNE15" s="151"/>
      <c r="RNF15" s="151"/>
      <c r="RNG15" s="151"/>
      <c r="RNH15" s="151"/>
      <c r="RNI15" s="151"/>
      <c r="RNJ15" s="151"/>
      <c r="RNK15" s="151"/>
      <c r="RNL15" s="151"/>
      <c r="RNM15" s="151"/>
      <c r="RNN15" s="151"/>
      <c r="RNO15" s="151"/>
      <c r="RNP15" s="151"/>
      <c r="RNQ15" s="151"/>
      <c r="RNR15" s="151"/>
      <c r="RNS15" s="151"/>
      <c r="RNT15" s="151"/>
      <c r="RNU15" s="151"/>
      <c r="RNV15" s="151"/>
      <c r="RNW15" s="151"/>
      <c r="RNX15" s="151"/>
      <c r="RNY15" s="151"/>
      <c r="RNZ15" s="151"/>
      <c r="ROA15" s="151"/>
      <c r="ROB15" s="151"/>
      <c r="ROC15" s="151"/>
      <c r="ROD15" s="151"/>
      <c r="ROE15" s="151"/>
      <c r="ROF15" s="151"/>
      <c r="ROG15" s="151"/>
      <c r="ROH15" s="151"/>
      <c r="ROI15" s="151"/>
      <c r="ROJ15" s="151"/>
      <c r="ROK15" s="151"/>
      <c r="ROL15" s="151"/>
      <c r="ROM15" s="151"/>
      <c r="RON15" s="151"/>
      <c r="ROO15" s="151"/>
      <c r="ROP15" s="151"/>
      <c r="ROQ15" s="151"/>
      <c r="ROR15" s="151"/>
      <c r="ROS15" s="151"/>
      <c r="ROT15" s="151"/>
      <c r="ROU15" s="151"/>
      <c r="ROV15" s="151"/>
      <c r="ROW15" s="151"/>
      <c r="ROX15" s="151"/>
      <c r="ROY15" s="151"/>
      <c r="ROZ15" s="151"/>
      <c r="RPA15" s="151"/>
      <c r="RPB15" s="151"/>
      <c r="RPC15" s="151"/>
      <c r="RPD15" s="151"/>
      <c r="RPE15" s="151"/>
      <c r="RPF15" s="151"/>
      <c r="RPG15" s="151"/>
      <c r="RPH15" s="151"/>
      <c r="RPI15" s="151"/>
      <c r="RPJ15" s="151"/>
      <c r="RPK15" s="151"/>
      <c r="RPL15" s="151"/>
      <c r="RPM15" s="151"/>
      <c r="RPN15" s="151"/>
      <c r="RPO15" s="151"/>
      <c r="RPP15" s="151"/>
      <c r="RPQ15" s="151"/>
      <c r="RPR15" s="151"/>
      <c r="RPS15" s="151"/>
      <c r="RPT15" s="151"/>
      <c r="RPU15" s="151"/>
      <c r="RPV15" s="151"/>
      <c r="RPW15" s="151"/>
      <c r="RPX15" s="151"/>
      <c r="RPY15" s="151"/>
      <c r="RPZ15" s="151"/>
      <c r="RQA15" s="151"/>
      <c r="RQB15" s="151"/>
      <c r="RQC15" s="151"/>
      <c r="RQD15" s="151"/>
      <c r="RQE15" s="151"/>
      <c r="RQF15" s="151"/>
      <c r="RQG15" s="151"/>
      <c r="RQH15" s="151"/>
      <c r="RQI15" s="151"/>
      <c r="RQJ15" s="151"/>
      <c r="RQK15" s="151"/>
      <c r="RQL15" s="151"/>
      <c r="RQM15" s="151"/>
      <c r="RQN15" s="151"/>
      <c r="RQO15" s="151"/>
      <c r="RQP15" s="151"/>
      <c r="RQQ15" s="151"/>
      <c r="RQR15" s="151"/>
      <c r="RQS15" s="151"/>
      <c r="RQT15" s="151"/>
      <c r="RQU15" s="151"/>
      <c r="RQV15" s="151"/>
      <c r="RQW15" s="151"/>
      <c r="RQX15" s="151"/>
      <c r="RQY15" s="151"/>
      <c r="RQZ15" s="151"/>
      <c r="RRA15" s="151"/>
      <c r="RRB15" s="151"/>
      <c r="RRC15" s="151"/>
      <c r="RRD15" s="151"/>
      <c r="RRE15" s="151"/>
      <c r="RRF15" s="151"/>
      <c r="RRG15" s="151"/>
      <c r="RRH15" s="151"/>
      <c r="RRI15" s="151"/>
      <c r="RRJ15" s="151"/>
      <c r="RRK15" s="151"/>
      <c r="RRL15" s="151"/>
      <c r="RRM15" s="151"/>
      <c r="RRN15" s="151"/>
      <c r="RRO15" s="151"/>
      <c r="RRP15" s="151"/>
      <c r="RRQ15" s="151"/>
      <c r="RRR15" s="151"/>
      <c r="RRS15" s="151"/>
      <c r="RRT15" s="151"/>
      <c r="RRU15" s="151"/>
      <c r="RRV15" s="151"/>
      <c r="RRW15" s="151"/>
      <c r="RRX15" s="151"/>
      <c r="RRY15" s="151"/>
      <c r="RRZ15" s="151"/>
      <c r="RSA15" s="151"/>
      <c r="RSB15" s="151"/>
      <c r="RSC15" s="151"/>
      <c r="RSD15" s="151"/>
      <c r="RSE15" s="151"/>
      <c r="RSF15" s="151"/>
      <c r="RSG15" s="151"/>
      <c r="RSH15" s="151"/>
      <c r="RSI15" s="151"/>
      <c r="RSJ15" s="151"/>
      <c r="RSK15" s="151"/>
      <c r="RSL15" s="151"/>
      <c r="RSM15" s="151"/>
      <c r="RSN15" s="151"/>
      <c r="RSO15" s="151"/>
      <c r="RSP15" s="151"/>
      <c r="RSQ15" s="151"/>
      <c r="RSR15" s="151"/>
      <c r="RSS15" s="151"/>
      <c r="RST15" s="151"/>
      <c r="RSU15" s="151"/>
      <c r="RSV15" s="151"/>
      <c r="RSW15" s="151"/>
      <c r="RSX15" s="151"/>
      <c r="RSY15" s="151"/>
      <c r="RSZ15" s="151"/>
      <c r="RTA15" s="151"/>
      <c r="RTB15" s="151"/>
      <c r="RTC15" s="151"/>
      <c r="RTD15" s="151"/>
      <c r="RTE15" s="151"/>
      <c r="RTF15" s="151"/>
      <c r="RTG15" s="151"/>
      <c r="RTH15" s="151"/>
      <c r="RTI15" s="151"/>
      <c r="RTJ15" s="151"/>
      <c r="RTK15" s="151"/>
      <c r="RTL15" s="151"/>
      <c r="RTM15" s="151"/>
      <c r="RTN15" s="151"/>
      <c r="RTO15" s="151"/>
      <c r="RTP15" s="151"/>
      <c r="RTQ15" s="151"/>
      <c r="RTR15" s="151"/>
      <c r="RTS15" s="151"/>
      <c r="RTT15" s="151"/>
      <c r="RTU15" s="151"/>
      <c r="RTV15" s="151"/>
      <c r="RTW15" s="151"/>
      <c r="RTX15" s="151"/>
      <c r="RTY15" s="151"/>
      <c r="RTZ15" s="151"/>
      <c r="RUA15" s="151"/>
      <c r="RUB15" s="151"/>
      <c r="RUC15" s="151"/>
      <c r="RUD15" s="151"/>
      <c r="RUE15" s="151"/>
      <c r="RUF15" s="151"/>
      <c r="RUG15" s="151"/>
      <c r="RUH15" s="151"/>
      <c r="RUI15" s="151"/>
      <c r="RUJ15" s="151"/>
      <c r="RUK15" s="151"/>
      <c r="RUL15" s="151"/>
      <c r="RUM15" s="151"/>
      <c r="RUN15" s="151"/>
      <c r="RUO15" s="151"/>
      <c r="RUP15" s="151"/>
      <c r="RUQ15" s="151"/>
      <c r="RUR15" s="151"/>
      <c r="RUS15" s="151"/>
      <c r="RUT15" s="151"/>
      <c r="RUU15" s="151"/>
      <c r="RUV15" s="151"/>
      <c r="RUW15" s="151"/>
      <c r="RUX15" s="151"/>
      <c r="RUY15" s="151"/>
      <c r="RUZ15" s="151"/>
      <c r="RVA15" s="151"/>
      <c r="RVB15" s="151"/>
      <c r="RVC15" s="151"/>
      <c r="RVD15" s="151"/>
      <c r="RVE15" s="151"/>
      <c r="RVF15" s="151"/>
      <c r="RVG15" s="151"/>
      <c r="RVH15" s="151"/>
      <c r="RVI15" s="151"/>
      <c r="RVJ15" s="151"/>
      <c r="RVK15" s="151"/>
      <c r="RVL15" s="151"/>
      <c r="RVM15" s="151"/>
      <c r="RVN15" s="151"/>
      <c r="RVO15" s="151"/>
      <c r="RVP15" s="151"/>
      <c r="RVQ15" s="151"/>
      <c r="RVR15" s="151"/>
      <c r="RVS15" s="151"/>
      <c r="RVT15" s="151"/>
      <c r="RVU15" s="151"/>
      <c r="RVV15" s="151"/>
      <c r="RVW15" s="151"/>
      <c r="RVX15" s="151"/>
      <c r="RVY15" s="151"/>
      <c r="RVZ15" s="151"/>
      <c r="RWA15" s="151"/>
      <c r="RWB15" s="151"/>
      <c r="RWC15" s="151"/>
      <c r="RWD15" s="151"/>
      <c r="RWE15" s="151"/>
      <c r="RWF15" s="151"/>
      <c r="RWG15" s="151"/>
      <c r="RWH15" s="151"/>
      <c r="RWI15" s="151"/>
      <c r="RWJ15" s="151"/>
      <c r="RWK15" s="151"/>
      <c r="RWL15" s="151"/>
      <c r="RWM15" s="151"/>
      <c r="RWN15" s="151"/>
      <c r="RWO15" s="151"/>
      <c r="RWP15" s="151"/>
      <c r="RWQ15" s="151"/>
      <c r="RWR15" s="151"/>
      <c r="RWS15" s="151"/>
      <c r="RWT15" s="151"/>
      <c r="RWU15" s="151"/>
      <c r="RWV15" s="151"/>
      <c r="RWW15" s="151"/>
      <c r="RWX15" s="151"/>
      <c r="RWY15" s="151"/>
      <c r="RWZ15" s="151"/>
      <c r="RXA15" s="151"/>
      <c r="RXB15" s="151"/>
      <c r="RXC15" s="151"/>
      <c r="RXD15" s="151"/>
      <c r="RXE15" s="151"/>
      <c r="RXF15" s="151"/>
      <c r="RXG15" s="151"/>
      <c r="RXH15" s="151"/>
      <c r="RXI15" s="151"/>
      <c r="RXJ15" s="151"/>
      <c r="RXK15" s="151"/>
      <c r="RXL15" s="151"/>
      <c r="RXM15" s="151"/>
      <c r="RXN15" s="151"/>
      <c r="RXO15" s="151"/>
      <c r="RXP15" s="151"/>
      <c r="RXQ15" s="151"/>
      <c r="RXR15" s="151"/>
      <c r="RXS15" s="151"/>
      <c r="RXT15" s="151"/>
      <c r="RXU15" s="151"/>
      <c r="RXV15" s="151"/>
      <c r="RXW15" s="151"/>
      <c r="RXX15" s="151"/>
      <c r="RXY15" s="151"/>
      <c r="RXZ15" s="151"/>
      <c r="RYA15" s="151"/>
      <c r="RYB15" s="151"/>
      <c r="RYC15" s="151"/>
      <c r="RYD15" s="151"/>
      <c r="RYE15" s="151"/>
      <c r="RYF15" s="151"/>
      <c r="RYG15" s="151"/>
      <c r="RYH15" s="151"/>
      <c r="RYI15" s="151"/>
      <c r="RYJ15" s="151"/>
      <c r="RYK15" s="151"/>
      <c r="RYL15" s="151"/>
      <c r="RYM15" s="151"/>
      <c r="RYN15" s="151"/>
      <c r="RYO15" s="151"/>
      <c r="RYP15" s="151"/>
      <c r="RYQ15" s="151"/>
      <c r="RYR15" s="151"/>
      <c r="RYS15" s="151"/>
      <c r="RYT15" s="151"/>
      <c r="RYU15" s="151"/>
      <c r="RYV15" s="151"/>
      <c r="RYW15" s="151"/>
      <c r="RYX15" s="151"/>
      <c r="RYY15" s="151"/>
      <c r="RYZ15" s="151"/>
      <c r="RZA15" s="151"/>
      <c r="RZB15" s="151"/>
      <c r="RZC15" s="151"/>
      <c r="RZD15" s="151"/>
      <c r="RZE15" s="151"/>
      <c r="RZF15" s="151"/>
      <c r="RZG15" s="151"/>
      <c r="RZH15" s="151"/>
      <c r="RZI15" s="151"/>
      <c r="RZJ15" s="151"/>
      <c r="RZK15" s="151"/>
      <c r="RZL15" s="151"/>
      <c r="RZM15" s="151"/>
      <c r="RZN15" s="151"/>
      <c r="RZO15" s="151"/>
      <c r="RZP15" s="151"/>
      <c r="RZQ15" s="151"/>
      <c r="RZR15" s="151"/>
      <c r="RZS15" s="151"/>
      <c r="RZT15" s="151"/>
      <c r="RZU15" s="151"/>
      <c r="RZV15" s="151"/>
      <c r="RZW15" s="151"/>
      <c r="RZX15" s="151"/>
      <c r="RZY15" s="151"/>
      <c r="RZZ15" s="151"/>
      <c r="SAA15" s="151"/>
      <c r="SAB15" s="151"/>
      <c r="SAC15" s="151"/>
      <c r="SAD15" s="151"/>
      <c r="SAE15" s="151"/>
      <c r="SAF15" s="151"/>
      <c r="SAG15" s="151"/>
      <c r="SAH15" s="151"/>
      <c r="SAI15" s="151"/>
      <c r="SAJ15" s="151"/>
      <c r="SAK15" s="151"/>
      <c r="SAL15" s="151"/>
      <c r="SAM15" s="151"/>
      <c r="SAN15" s="151"/>
      <c r="SAO15" s="151"/>
      <c r="SAP15" s="151"/>
      <c r="SAQ15" s="151"/>
      <c r="SAR15" s="151"/>
      <c r="SAS15" s="151"/>
      <c r="SAT15" s="151"/>
      <c r="SAU15" s="151"/>
      <c r="SAV15" s="151"/>
      <c r="SAW15" s="151"/>
      <c r="SAX15" s="151"/>
      <c r="SAY15" s="151"/>
      <c r="SAZ15" s="151"/>
      <c r="SBA15" s="151"/>
      <c r="SBB15" s="151"/>
      <c r="SBC15" s="151"/>
      <c r="SBD15" s="151"/>
      <c r="SBE15" s="151"/>
      <c r="SBF15" s="151"/>
      <c r="SBG15" s="151"/>
      <c r="SBH15" s="151"/>
      <c r="SBI15" s="151"/>
      <c r="SBJ15" s="151"/>
      <c r="SBK15" s="151"/>
      <c r="SBL15" s="151"/>
      <c r="SBM15" s="151"/>
      <c r="SBN15" s="151"/>
      <c r="SBO15" s="151"/>
      <c r="SBP15" s="151"/>
      <c r="SBQ15" s="151"/>
      <c r="SBR15" s="151"/>
      <c r="SBS15" s="151"/>
      <c r="SBT15" s="151"/>
      <c r="SBU15" s="151"/>
      <c r="SBV15" s="151"/>
      <c r="SBW15" s="151"/>
      <c r="SBX15" s="151"/>
      <c r="SBY15" s="151"/>
      <c r="SBZ15" s="151"/>
      <c r="SCA15" s="151"/>
      <c r="SCB15" s="151"/>
      <c r="SCC15" s="151"/>
      <c r="SCD15" s="151"/>
      <c r="SCE15" s="151"/>
      <c r="SCF15" s="151"/>
      <c r="SCG15" s="151"/>
      <c r="SCH15" s="151"/>
      <c r="SCI15" s="151"/>
      <c r="SCJ15" s="151"/>
      <c r="SCK15" s="151"/>
      <c r="SCL15" s="151"/>
      <c r="SCM15" s="151"/>
      <c r="SCN15" s="151"/>
      <c r="SCO15" s="151"/>
      <c r="SCP15" s="151"/>
      <c r="SCQ15" s="151"/>
      <c r="SCR15" s="151"/>
      <c r="SCS15" s="151"/>
      <c r="SCT15" s="151"/>
      <c r="SCU15" s="151"/>
      <c r="SCV15" s="151"/>
      <c r="SCW15" s="151"/>
      <c r="SCX15" s="151"/>
      <c r="SCY15" s="151"/>
      <c r="SCZ15" s="151"/>
      <c r="SDA15" s="151"/>
      <c r="SDB15" s="151"/>
      <c r="SDC15" s="151"/>
      <c r="SDD15" s="151"/>
      <c r="SDE15" s="151"/>
      <c r="SDF15" s="151"/>
      <c r="SDG15" s="151"/>
      <c r="SDH15" s="151"/>
      <c r="SDI15" s="151"/>
      <c r="SDJ15" s="151"/>
      <c r="SDK15" s="151"/>
      <c r="SDL15" s="151"/>
      <c r="SDM15" s="151"/>
      <c r="SDN15" s="151"/>
      <c r="SDO15" s="151"/>
      <c r="SDP15" s="151"/>
      <c r="SDQ15" s="151"/>
      <c r="SDR15" s="151"/>
      <c r="SDS15" s="151"/>
      <c r="SDT15" s="151"/>
      <c r="SDU15" s="151"/>
      <c r="SDV15" s="151"/>
      <c r="SDW15" s="151"/>
      <c r="SDX15" s="151"/>
      <c r="SDY15" s="151"/>
      <c r="SDZ15" s="151"/>
      <c r="SEA15" s="151"/>
      <c r="SEB15" s="151"/>
      <c r="SEC15" s="151"/>
      <c r="SED15" s="151"/>
      <c r="SEE15" s="151"/>
      <c r="SEF15" s="151"/>
      <c r="SEG15" s="151"/>
      <c r="SEH15" s="151"/>
      <c r="SEI15" s="151"/>
      <c r="SEJ15" s="151"/>
      <c r="SEK15" s="151"/>
      <c r="SEL15" s="151"/>
      <c r="SEM15" s="151"/>
      <c r="SEN15" s="151"/>
      <c r="SEO15" s="151"/>
      <c r="SEP15" s="151"/>
      <c r="SEQ15" s="151"/>
      <c r="SER15" s="151"/>
      <c r="SES15" s="151"/>
      <c r="SET15" s="151"/>
      <c r="SEU15" s="151"/>
      <c r="SEV15" s="151"/>
      <c r="SEW15" s="151"/>
      <c r="SEX15" s="151"/>
      <c r="SEY15" s="151"/>
      <c r="SEZ15" s="151"/>
      <c r="SFA15" s="151"/>
      <c r="SFB15" s="151"/>
      <c r="SFC15" s="151"/>
      <c r="SFD15" s="151"/>
      <c r="SFE15" s="151"/>
      <c r="SFF15" s="151"/>
      <c r="SFG15" s="151"/>
      <c r="SFH15" s="151"/>
      <c r="SFI15" s="151"/>
      <c r="SFJ15" s="151"/>
      <c r="SFK15" s="151"/>
      <c r="SFL15" s="151"/>
      <c r="SFM15" s="151"/>
      <c r="SFN15" s="151"/>
      <c r="SFO15" s="151"/>
      <c r="SFP15" s="151"/>
      <c r="SFQ15" s="151"/>
      <c r="SFR15" s="151"/>
      <c r="SFS15" s="151"/>
      <c r="SFT15" s="151"/>
      <c r="SFU15" s="151"/>
      <c r="SFV15" s="151"/>
      <c r="SFW15" s="151"/>
      <c r="SFX15" s="151"/>
      <c r="SFY15" s="151"/>
      <c r="SFZ15" s="151"/>
      <c r="SGA15" s="151"/>
      <c r="SGB15" s="151"/>
      <c r="SGC15" s="151"/>
      <c r="SGD15" s="151"/>
      <c r="SGE15" s="151"/>
      <c r="SGF15" s="151"/>
      <c r="SGG15" s="151"/>
      <c r="SGH15" s="151"/>
      <c r="SGI15" s="151"/>
      <c r="SGJ15" s="151"/>
      <c r="SGK15" s="151"/>
      <c r="SGL15" s="151"/>
      <c r="SGM15" s="151"/>
      <c r="SGN15" s="151"/>
      <c r="SGO15" s="151"/>
      <c r="SGP15" s="151"/>
      <c r="SGQ15" s="151"/>
      <c r="SGR15" s="151"/>
      <c r="SGS15" s="151"/>
      <c r="SGT15" s="151"/>
      <c r="SGU15" s="151"/>
      <c r="SGV15" s="151"/>
      <c r="SGW15" s="151"/>
      <c r="SGX15" s="151"/>
      <c r="SGY15" s="151"/>
      <c r="SGZ15" s="151"/>
      <c r="SHA15" s="151"/>
      <c r="SHB15" s="151"/>
      <c r="SHC15" s="151"/>
      <c r="SHD15" s="151"/>
      <c r="SHE15" s="151"/>
      <c r="SHF15" s="151"/>
      <c r="SHG15" s="151"/>
      <c r="SHH15" s="151"/>
      <c r="SHI15" s="151"/>
      <c r="SHJ15" s="151"/>
      <c r="SHK15" s="151"/>
      <c r="SHL15" s="151"/>
      <c r="SHM15" s="151"/>
      <c r="SHN15" s="151"/>
      <c r="SHO15" s="151"/>
      <c r="SHP15" s="151"/>
      <c r="SHQ15" s="151"/>
      <c r="SHR15" s="151"/>
      <c r="SHS15" s="151"/>
      <c r="SHT15" s="151"/>
      <c r="SHU15" s="151"/>
      <c r="SHV15" s="151"/>
      <c r="SHW15" s="151"/>
      <c r="SHX15" s="151"/>
      <c r="SHY15" s="151"/>
      <c r="SHZ15" s="151"/>
      <c r="SIA15" s="151"/>
      <c r="SIB15" s="151"/>
      <c r="SIC15" s="151"/>
      <c r="SID15" s="151"/>
      <c r="SIE15" s="151"/>
      <c r="SIF15" s="151"/>
      <c r="SIG15" s="151"/>
      <c r="SIH15" s="151"/>
      <c r="SII15" s="151"/>
      <c r="SIJ15" s="151"/>
      <c r="SIK15" s="151"/>
      <c r="SIL15" s="151"/>
      <c r="SIM15" s="151"/>
      <c r="SIN15" s="151"/>
      <c r="SIO15" s="151"/>
      <c r="SIP15" s="151"/>
      <c r="SIQ15" s="151"/>
      <c r="SIR15" s="151"/>
      <c r="SIS15" s="151"/>
      <c r="SIT15" s="151"/>
      <c r="SIU15" s="151"/>
      <c r="SIV15" s="151"/>
      <c r="SIW15" s="151"/>
      <c r="SIX15" s="151"/>
      <c r="SIY15" s="151"/>
      <c r="SIZ15" s="151"/>
      <c r="SJA15" s="151"/>
      <c r="SJB15" s="151"/>
      <c r="SJC15" s="151"/>
      <c r="SJD15" s="151"/>
      <c r="SJE15" s="151"/>
      <c r="SJF15" s="151"/>
      <c r="SJG15" s="151"/>
      <c r="SJH15" s="151"/>
      <c r="SJI15" s="151"/>
      <c r="SJJ15" s="151"/>
      <c r="SJK15" s="151"/>
      <c r="SJL15" s="151"/>
      <c r="SJM15" s="151"/>
      <c r="SJN15" s="151"/>
      <c r="SJO15" s="151"/>
      <c r="SJP15" s="151"/>
      <c r="SJQ15" s="151"/>
      <c r="SJR15" s="151"/>
      <c r="SJS15" s="151"/>
      <c r="SJT15" s="151"/>
      <c r="SJU15" s="151"/>
      <c r="SJV15" s="151"/>
      <c r="SJW15" s="151"/>
      <c r="SJX15" s="151"/>
      <c r="SJY15" s="151"/>
      <c r="SJZ15" s="151"/>
      <c r="SKA15" s="151"/>
      <c r="SKB15" s="151"/>
      <c r="SKC15" s="151"/>
      <c r="SKD15" s="151"/>
      <c r="SKE15" s="151"/>
      <c r="SKF15" s="151"/>
      <c r="SKG15" s="151"/>
      <c r="SKH15" s="151"/>
      <c r="SKI15" s="151"/>
      <c r="SKJ15" s="151"/>
      <c r="SKK15" s="151"/>
      <c r="SKL15" s="151"/>
      <c r="SKM15" s="151"/>
      <c r="SKN15" s="151"/>
      <c r="SKO15" s="151"/>
      <c r="SKP15" s="151"/>
      <c r="SKQ15" s="151"/>
      <c r="SKR15" s="151"/>
      <c r="SKS15" s="151"/>
      <c r="SKT15" s="151"/>
      <c r="SKU15" s="151"/>
      <c r="SKV15" s="151"/>
      <c r="SKW15" s="151"/>
      <c r="SKX15" s="151"/>
      <c r="SKY15" s="151"/>
      <c r="SKZ15" s="151"/>
      <c r="SLA15" s="151"/>
      <c r="SLB15" s="151"/>
      <c r="SLC15" s="151"/>
      <c r="SLD15" s="151"/>
      <c r="SLE15" s="151"/>
      <c r="SLF15" s="151"/>
      <c r="SLG15" s="151"/>
      <c r="SLH15" s="151"/>
      <c r="SLI15" s="151"/>
      <c r="SLJ15" s="151"/>
      <c r="SLK15" s="151"/>
      <c r="SLL15" s="151"/>
      <c r="SLM15" s="151"/>
      <c r="SLN15" s="151"/>
      <c r="SLO15" s="151"/>
      <c r="SLP15" s="151"/>
      <c r="SLQ15" s="151"/>
      <c r="SLR15" s="151"/>
      <c r="SLS15" s="151"/>
      <c r="SLT15" s="151"/>
      <c r="SLU15" s="151"/>
      <c r="SLV15" s="151"/>
      <c r="SLW15" s="151"/>
      <c r="SLX15" s="151"/>
      <c r="SLY15" s="151"/>
      <c r="SLZ15" s="151"/>
      <c r="SMA15" s="151"/>
      <c r="SMB15" s="151"/>
      <c r="SMC15" s="151"/>
      <c r="SMD15" s="151"/>
      <c r="SME15" s="151"/>
      <c r="SMF15" s="151"/>
      <c r="SMG15" s="151"/>
      <c r="SMH15" s="151"/>
      <c r="SMI15" s="151"/>
      <c r="SMJ15" s="151"/>
      <c r="SMK15" s="151"/>
      <c r="SML15" s="151"/>
      <c r="SMM15" s="151"/>
      <c r="SMN15" s="151"/>
      <c r="SMO15" s="151"/>
      <c r="SMP15" s="151"/>
      <c r="SMQ15" s="151"/>
      <c r="SMR15" s="151"/>
      <c r="SMS15" s="151"/>
      <c r="SMT15" s="151"/>
      <c r="SMU15" s="151"/>
      <c r="SMV15" s="151"/>
      <c r="SMW15" s="151"/>
      <c r="SMX15" s="151"/>
      <c r="SMY15" s="151"/>
      <c r="SMZ15" s="151"/>
      <c r="SNA15" s="151"/>
      <c r="SNB15" s="151"/>
      <c r="SNC15" s="151"/>
      <c r="SND15" s="151"/>
      <c r="SNE15" s="151"/>
      <c r="SNF15" s="151"/>
      <c r="SNG15" s="151"/>
      <c r="SNH15" s="151"/>
      <c r="SNI15" s="151"/>
      <c r="SNJ15" s="151"/>
      <c r="SNK15" s="151"/>
      <c r="SNL15" s="151"/>
      <c r="SNM15" s="151"/>
      <c r="SNN15" s="151"/>
      <c r="SNO15" s="151"/>
      <c r="SNP15" s="151"/>
      <c r="SNQ15" s="151"/>
      <c r="SNR15" s="151"/>
      <c r="SNS15" s="151"/>
      <c r="SNT15" s="151"/>
      <c r="SNU15" s="151"/>
      <c r="SNV15" s="151"/>
      <c r="SNW15" s="151"/>
      <c r="SNX15" s="151"/>
      <c r="SNY15" s="151"/>
      <c r="SNZ15" s="151"/>
      <c r="SOA15" s="151"/>
      <c r="SOB15" s="151"/>
      <c r="SOC15" s="151"/>
      <c r="SOD15" s="151"/>
      <c r="SOE15" s="151"/>
      <c r="SOF15" s="151"/>
      <c r="SOG15" s="151"/>
      <c r="SOH15" s="151"/>
      <c r="SOI15" s="151"/>
      <c r="SOJ15" s="151"/>
      <c r="SOK15" s="151"/>
      <c r="SOL15" s="151"/>
      <c r="SOM15" s="151"/>
      <c r="SON15" s="151"/>
      <c r="SOO15" s="151"/>
      <c r="SOP15" s="151"/>
      <c r="SOQ15" s="151"/>
      <c r="SOR15" s="151"/>
      <c r="SOS15" s="151"/>
      <c r="SOT15" s="151"/>
      <c r="SOU15" s="151"/>
      <c r="SOV15" s="151"/>
      <c r="SOW15" s="151"/>
      <c r="SOX15" s="151"/>
      <c r="SOY15" s="151"/>
      <c r="SOZ15" s="151"/>
      <c r="SPA15" s="151"/>
      <c r="SPB15" s="151"/>
      <c r="SPC15" s="151"/>
      <c r="SPD15" s="151"/>
      <c r="SPE15" s="151"/>
      <c r="SPF15" s="151"/>
      <c r="SPG15" s="151"/>
      <c r="SPH15" s="151"/>
      <c r="SPI15" s="151"/>
      <c r="SPJ15" s="151"/>
      <c r="SPK15" s="151"/>
      <c r="SPL15" s="151"/>
      <c r="SPM15" s="151"/>
      <c r="SPN15" s="151"/>
      <c r="SPO15" s="151"/>
      <c r="SPP15" s="151"/>
      <c r="SPQ15" s="151"/>
      <c r="SPR15" s="151"/>
      <c r="SPS15" s="151"/>
      <c r="SPT15" s="151"/>
      <c r="SPU15" s="151"/>
      <c r="SPV15" s="151"/>
      <c r="SPW15" s="151"/>
      <c r="SPX15" s="151"/>
      <c r="SPY15" s="151"/>
      <c r="SPZ15" s="151"/>
      <c r="SQA15" s="151"/>
      <c r="SQB15" s="151"/>
      <c r="SQC15" s="151"/>
      <c r="SQD15" s="151"/>
      <c r="SQE15" s="151"/>
      <c r="SQF15" s="151"/>
      <c r="SQG15" s="151"/>
      <c r="SQH15" s="151"/>
      <c r="SQI15" s="151"/>
      <c r="SQJ15" s="151"/>
      <c r="SQK15" s="151"/>
      <c r="SQL15" s="151"/>
      <c r="SQM15" s="151"/>
      <c r="SQN15" s="151"/>
      <c r="SQO15" s="151"/>
      <c r="SQP15" s="151"/>
      <c r="SQQ15" s="151"/>
      <c r="SQR15" s="151"/>
      <c r="SQS15" s="151"/>
      <c r="SQT15" s="151"/>
      <c r="SQU15" s="151"/>
      <c r="SQV15" s="151"/>
      <c r="SQW15" s="151"/>
      <c r="SQX15" s="151"/>
      <c r="SQY15" s="151"/>
      <c r="SQZ15" s="151"/>
      <c r="SRA15" s="151"/>
      <c r="SRB15" s="151"/>
      <c r="SRC15" s="151"/>
      <c r="SRD15" s="151"/>
      <c r="SRE15" s="151"/>
      <c r="SRF15" s="151"/>
      <c r="SRG15" s="151"/>
      <c r="SRH15" s="151"/>
      <c r="SRI15" s="151"/>
      <c r="SRJ15" s="151"/>
      <c r="SRK15" s="151"/>
      <c r="SRL15" s="151"/>
      <c r="SRM15" s="151"/>
      <c r="SRN15" s="151"/>
      <c r="SRO15" s="151"/>
      <c r="SRP15" s="151"/>
      <c r="SRQ15" s="151"/>
      <c r="SRR15" s="151"/>
      <c r="SRS15" s="151"/>
      <c r="SRT15" s="151"/>
      <c r="SRU15" s="151"/>
      <c r="SRV15" s="151"/>
      <c r="SRW15" s="151"/>
      <c r="SRX15" s="151"/>
      <c r="SRY15" s="151"/>
      <c r="SRZ15" s="151"/>
      <c r="SSA15" s="151"/>
      <c r="SSB15" s="151"/>
      <c r="SSC15" s="151"/>
      <c r="SSD15" s="151"/>
      <c r="SSE15" s="151"/>
      <c r="SSF15" s="151"/>
      <c r="SSG15" s="151"/>
      <c r="SSH15" s="151"/>
      <c r="SSI15" s="151"/>
      <c r="SSJ15" s="151"/>
      <c r="SSK15" s="151"/>
      <c r="SSL15" s="151"/>
      <c r="SSM15" s="151"/>
      <c r="SSN15" s="151"/>
      <c r="SSO15" s="151"/>
      <c r="SSP15" s="151"/>
      <c r="SSQ15" s="151"/>
      <c r="SSR15" s="151"/>
      <c r="SSS15" s="151"/>
      <c r="SST15" s="151"/>
      <c r="SSU15" s="151"/>
      <c r="SSV15" s="151"/>
      <c r="SSW15" s="151"/>
      <c r="SSX15" s="151"/>
      <c r="SSY15" s="151"/>
      <c r="SSZ15" s="151"/>
      <c r="STA15" s="151"/>
      <c r="STB15" s="151"/>
      <c r="STC15" s="151"/>
      <c r="STD15" s="151"/>
      <c r="STE15" s="151"/>
      <c r="STF15" s="151"/>
      <c r="STG15" s="151"/>
      <c r="STH15" s="151"/>
      <c r="STI15" s="151"/>
      <c r="STJ15" s="151"/>
      <c r="STK15" s="151"/>
      <c r="STL15" s="151"/>
      <c r="STM15" s="151"/>
      <c r="STN15" s="151"/>
      <c r="STO15" s="151"/>
      <c r="STP15" s="151"/>
      <c r="STQ15" s="151"/>
      <c r="STR15" s="151"/>
      <c r="STS15" s="151"/>
      <c r="STT15" s="151"/>
      <c r="STU15" s="151"/>
      <c r="STV15" s="151"/>
      <c r="STW15" s="151"/>
      <c r="STX15" s="151"/>
      <c r="STY15" s="151"/>
      <c r="STZ15" s="151"/>
      <c r="SUA15" s="151"/>
      <c r="SUB15" s="151"/>
      <c r="SUC15" s="151"/>
      <c r="SUD15" s="151"/>
      <c r="SUE15" s="151"/>
      <c r="SUF15" s="151"/>
      <c r="SUG15" s="151"/>
      <c r="SUH15" s="151"/>
      <c r="SUI15" s="151"/>
      <c r="SUJ15" s="151"/>
      <c r="SUK15" s="151"/>
      <c r="SUL15" s="151"/>
      <c r="SUM15" s="151"/>
      <c r="SUN15" s="151"/>
      <c r="SUO15" s="151"/>
      <c r="SUP15" s="151"/>
      <c r="SUQ15" s="151"/>
      <c r="SUR15" s="151"/>
      <c r="SUS15" s="151"/>
      <c r="SUT15" s="151"/>
      <c r="SUU15" s="151"/>
      <c r="SUV15" s="151"/>
      <c r="SUW15" s="151"/>
      <c r="SUX15" s="151"/>
      <c r="SUY15" s="151"/>
      <c r="SUZ15" s="151"/>
      <c r="SVA15" s="151"/>
      <c r="SVB15" s="151"/>
      <c r="SVC15" s="151"/>
      <c r="SVD15" s="151"/>
      <c r="SVE15" s="151"/>
      <c r="SVF15" s="151"/>
      <c r="SVG15" s="151"/>
      <c r="SVH15" s="151"/>
      <c r="SVI15" s="151"/>
      <c r="SVJ15" s="151"/>
      <c r="SVK15" s="151"/>
      <c r="SVL15" s="151"/>
      <c r="SVM15" s="151"/>
      <c r="SVN15" s="151"/>
      <c r="SVO15" s="151"/>
      <c r="SVP15" s="151"/>
      <c r="SVQ15" s="151"/>
      <c r="SVR15" s="151"/>
      <c r="SVS15" s="151"/>
      <c r="SVT15" s="151"/>
      <c r="SVU15" s="151"/>
      <c r="SVV15" s="151"/>
      <c r="SVW15" s="151"/>
      <c r="SVX15" s="151"/>
      <c r="SVY15" s="151"/>
      <c r="SVZ15" s="151"/>
      <c r="SWA15" s="151"/>
      <c r="SWB15" s="151"/>
      <c r="SWC15" s="151"/>
      <c r="SWD15" s="151"/>
      <c r="SWE15" s="151"/>
      <c r="SWF15" s="151"/>
      <c r="SWG15" s="151"/>
      <c r="SWH15" s="151"/>
      <c r="SWI15" s="151"/>
      <c r="SWJ15" s="151"/>
      <c r="SWK15" s="151"/>
      <c r="SWL15" s="151"/>
      <c r="SWM15" s="151"/>
      <c r="SWN15" s="151"/>
      <c r="SWO15" s="151"/>
      <c r="SWP15" s="151"/>
      <c r="SWQ15" s="151"/>
      <c r="SWR15" s="151"/>
      <c r="SWS15" s="151"/>
      <c r="SWT15" s="151"/>
      <c r="SWU15" s="151"/>
      <c r="SWV15" s="151"/>
      <c r="SWW15" s="151"/>
      <c r="SWX15" s="151"/>
      <c r="SWY15" s="151"/>
      <c r="SWZ15" s="151"/>
      <c r="SXA15" s="151"/>
      <c r="SXB15" s="151"/>
      <c r="SXC15" s="151"/>
      <c r="SXD15" s="151"/>
      <c r="SXE15" s="151"/>
      <c r="SXF15" s="151"/>
      <c r="SXG15" s="151"/>
      <c r="SXH15" s="151"/>
      <c r="SXI15" s="151"/>
      <c r="SXJ15" s="151"/>
      <c r="SXK15" s="151"/>
      <c r="SXL15" s="151"/>
      <c r="SXM15" s="151"/>
      <c r="SXN15" s="151"/>
      <c r="SXO15" s="151"/>
      <c r="SXP15" s="151"/>
      <c r="SXQ15" s="151"/>
      <c r="SXR15" s="151"/>
      <c r="SXS15" s="151"/>
      <c r="SXT15" s="151"/>
      <c r="SXU15" s="151"/>
      <c r="SXV15" s="151"/>
      <c r="SXW15" s="151"/>
      <c r="SXX15" s="151"/>
      <c r="SXY15" s="151"/>
      <c r="SXZ15" s="151"/>
      <c r="SYA15" s="151"/>
      <c r="SYB15" s="151"/>
      <c r="SYC15" s="151"/>
      <c r="SYD15" s="151"/>
      <c r="SYE15" s="151"/>
      <c r="SYF15" s="151"/>
      <c r="SYG15" s="151"/>
      <c r="SYH15" s="151"/>
      <c r="SYI15" s="151"/>
      <c r="SYJ15" s="151"/>
      <c r="SYK15" s="151"/>
      <c r="SYL15" s="151"/>
      <c r="SYM15" s="151"/>
      <c r="SYN15" s="151"/>
      <c r="SYO15" s="151"/>
      <c r="SYP15" s="151"/>
      <c r="SYQ15" s="151"/>
      <c r="SYR15" s="151"/>
      <c r="SYS15" s="151"/>
      <c r="SYT15" s="151"/>
      <c r="SYU15" s="151"/>
      <c r="SYV15" s="151"/>
      <c r="SYW15" s="151"/>
      <c r="SYX15" s="151"/>
      <c r="SYY15" s="151"/>
      <c r="SYZ15" s="151"/>
      <c r="SZA15" s="151"/>
      <c r="SZB15" s="151"/>
      <c r="SZC15" s="151"/>
      <c r="SZD15" s="151"/>
      <c r="SZE15" s="151"/>
      <c r="SZF15" s="151"/>
      <c r="SZG15" s="151"/>
      <c r="SZH15" s="151"/>
      <c r="SZI15" s="151"/>
      <c r="SZJ15" s="151"/>
      <c r="SZK15" s="151"/>
      <c r="SZL15" s="151"/>
      <c r="SZM15" s="151"/>
      <c r="SZN15" s="151"/>
      <c r="SZO15" s="151"/>
      <c r="SZP15" s="151"/>
      <c r="SZQ15" s="151"/>
      <c r="SZR15" s="151"/>
      <c r="SZS15" s="151"/>
      <c r="SZT15" s="151"/>
      <c r="SZU15" s="151"/>
      <c r="SZV15" s="151"/>
      <c r="SZW15" s="151"/>
      <c r="SZX15" s="151"/>
      <c r="SZY15" s="151"/>
      <c r="SZZ15" s="151"/>
      <c r="TAA15" s="151"/>
      <c r="TAB15" s="151"/>
      <c r="TAC15" s="151"/>
      <c r="TAD15" s="151"/>
      <c r="TAE15" s="151"/>
      <c r="TAF15" s="151"/>
      <c r="TAG15" s="151"/>
      <c r="TAH15" s="151"/>
      <c r="TAI15" s="151"/>
      <c r="TAJ15" s="151"/>
      <c r="TAK15" s="151"/>
      <c r="TAL15" s="151"/>
      <c r="TAM15" s="151"/>
      <c r="TAN15" s="151"/>
      <c r="TAO15" s="151"/>
      <c r="TAP15" s="151"/>
      <c r="TAQ15" s="151"/>
      <c r="TAR15" s="151"/>
      <c r="TAS15" s="151"/>
      <c r="TAT15" s="151"/>
      <c r="TAU15" s="151"/>
      <c r="TAV15" s="151"/>
      <c r="TAW15" s="151"/>
      <c r="TAX15" s="151"/>
      <c r="TAY15" s="151"/>
      <c r="TAZ15" s="151"/>
      <c r="TBA15" s="151"/>
      <c r="TBB15" s="151"/>
      <c r="TBC15" s="151"/>
      <c r="TBD15" s="151"/>
      <c r="TBE15" s="151"/>
      <c r="TBF15" s="151"/>
      <c r="TBG15" s="151"/>
      <c r="TBH15" s="151"/>
      <c r="TBI15" s="151"/>
      <c r="TBJ15" s="151"/>
      <c r="TBK15" s="151"/>
      <c r="TBL15" s="151"/>
      <c r="TBM15" s="151"/>
      <c r="TBN15" s="151"/>
      <c r="TBO15" s="151"/>
      <c r="TBP15" s="151"/>
      <c r="TBQ15" s="151"/>
      <c r="TBR15" s="151"/>
      <c r="TBS15" s="151"/>
      <c r="TBT15" s="151"/>
      <c r="TBU15" s="151"/>
      <c r="TBV15" s="151"/>
      <c r="TBW15" s="151"/>
      <c r="TBX15" s="151"/>
      <c r="TBY15" s="151"/>
      <c r="TBZ15" s="151"/>
      <c r="TCA15" s="151"/>
      <c r="TCB15" s="151"/>
      <c r="TCC15" s="151"/>
      <c r="TCD15" s="151"/>
      <c r="TCE15" s="151"/>
      <c r="TCF15" s="151"/>
      <c r="TCG15" s="151"/>
      <c r="TCH15" s="151"/>
      <c r="TCI15" s="151"/>
      <c r="TCJ15" s="151"/>
      <c r="TCK15" s="151"/>
      <c r="TCL15" s="151"/>
      <c r="TCM15" s="151"/>
      <c r="TCN15" s="151"/>
      <c r="TCO15" s="151"/>
      <c r="TCP15" s="151"/>
      <c r="TCQ15" s="151"/>
      <c r="TCR15" s="151"/>
      <c r="TCS15" s="151"/>
      <c r="TCT15" s="151"/>
      <c r="TCU15" s="151"/>
      <c r="TCV15" s="151"/>
      <c r="TCW15" s="151"/>
      <c r="TCX15" s="151"/>
      <c r="TCY15" s="151"/>
      <c r="TCZ15" s="151"/>
      <c r="TDA15" s="151"/>
      <c r="TDB15" s="151"/>
      <c r="TDC15" s="151"/>
      <c r="TDD15" s="151"/>
      <c r="TDE15" s="151"/>
      <c r="TDF15" s="151"/>
      <c r="TDG15" s="151"/>
      <c r="TDH15" s="151"/>
      <c r="TDI15" s="151"/>
      <c r="TDJ15" s="151"/>
      <c r="TDK15" s="151"/>
      <c r="TDL15" s="151"/>
      <c r="TDM15" s="151"/>
      <c r="TDN15" s="151"/>
      <c r="TDO15" s="151"/>
      <c r="TDP15" s="151"/>
      <c r="TDQ15" s="151"/>
      <c r="TDR15" s="151"/>
      <c r="TDS15" s="151"/>
      <c r="TDT15" s="151"/>
      <c r="TDU15" s="151"/>
      <c r="TDV15" s="151"/>
      <c r="TDW15" s="151"/>
      <c r="TDX15" s="151"/>
      <c r="TDY15" s="151"/>
      <c r="TDZ15" s="151"/>
      <c r="TEA15" s="151"/>
      <c r="TEB15" s="151"/>
      <c r="TEC15" s="151"/>
      <c r="TED15" s="151"/>
      <c r="TEE15" s="151"/>
      <c r="TEF15" s="151"/>
      <c r="TEG15" s="151"/>
      <c r="TEH15" s="151"/>
      <c r="TEI15" s="151"/>
      <c r="TEJ15" s="151"/>
      <c r="TEK15" s="151"/>
      <c r="TEL15" s="151"/>
      <c r="TEM15" s="151"/>
      <c r="TEN15" s="151"/>
      <c r="TEO15" s="151"/>
      <c r="TEP15" s="151"/>
      <c r="TEQ15" s="151"/>
      <c r="TER15" s="151"/>
      <c r="TES15" s="151"/>
      <c r="TET15" s="151"/>
      <c r="TEU15" s="151"/>
      <c r="TEV15" s="151"/>
      <c r="TEW15" s="151"/>
      <c r="TEX15" s="151"/>
      <c r="TEY15" s="151"/>
      <c r="TEZ15" s="151"/>
      <c r="TFA15" s="151"/>
      <c r="TFB15" s="151"/>
      <c r="TFC15" s="151"/>
      <c r="TFD15" s="151"/>
      <c r="TFE15" s="151"/>
      <c r="TFF15" s="151"/>
      <c r="TFG15" s="151"/>
      <c r="TFH15" s="151"/>
      <c r="TFI15" s="151"/>
      <c r="TFJ15" s="151"/>
      <c r="TFK15" s="151"/>
      <c r="TFL15" s="151"/>
      <c r="TFM15" s="151"/>
      <c r="TFN15" s="151"/>
      <c r="TFO15" s="151"/>
      <c r="TFP15" s="151"/>
      <c r="TFQ15" s="151"/>
      <c r="TFR15" s="151"/>
      <c r="TFS15" s="151"/>
      <c r="TFT15" s="151"/>
      <c r="TFU15" s="151"/>
      <c r="TFV15" s="151"/>
      <c r="TFW15" s="151"/>
      <c r="TFX15" s="151"/>
      <c r="TFY15" s="151"/>
      <c r="TFZ15" s="151"/>
      <c r="TGA15" s="151"/>
      <c r="TGB15" s="151"/>
      <c r="TGC15" s="151"/>
      <c r="TGD15" s="151"/>
      <c r="TGE15" s="151"/>
      <c r="TGF15" s="151"/>
      <c r="TGG15" s="151"/>
      <c r="TGH15" s="151"/>
      <c r="TGI15" s="151"/>
      <c r="TGJ15" s="151"/>
      <c r="TGK15" s="151"/>
      <c r="TGL15" s="151"/>
      <c r="TGM15" s="151"/>
      <c r="TGN15" s="151"/>
      <c r="TGO15" s="151"/>
      <c r="TGP15" s="151"/>
      <c r="TGQ15" s="151"/>
      <c r="TGR15" s="151"/>
      <c r="TGS15" s="151"/>
      <c r="TGT15" s="151"/>
      <c r="TGU15" s="151"/>
      <c r="TGV15" s="151"/>
      <c r="TGW15" s="151"/>
      <c r="TGX15" s="151"/>
      <c r="TGY15" s="151"/>
      <c r="TGZ15" s="151"/>
      <c r="THA15" s="151"/>
      <c r="THB15" s="151"/>
      <c r="THC15" s="151"/>
      <c r="THD15" s="151"/>
      <c r="THE15" s="151"/>
      <c r="THF15" s="151"/>
      <c r="THG15" s="151"/>
      <c r="THH15" s="151"/>
      <c r="THI15" s="151"/>
      <c r="THJ15" s="151"/>
      <c r="THK15" s="151"/>
      <c r="THL15" s="151"/>
      <c r="THM15" s="151"/>
      <c r="THN15" s="151"/>
      <c r="THO15" s="151"/>
      <c r="THP15" s="151"/>
      <c r="THQ15" s="151"/>
      <c r="THR15" s="151"/>
      <c r="THS15" s="151"/>
      <c r="THT15" s="151"/>
      <c r="THU15" s="151"/>
      <c r="THV15" s="151"/>
      <c r="THW15" s="151"/>
      <c r="THX15" s="151"/>
      <c r="THY15" s="151"/>
      <c r="THZ15" s="151"/>
      <c r="TIA15" s="151"/>
      <c r="TIB15" s="151"/>
      <c r="TIC15" s="151"/>
      <c r="TID15" s="151"/>
      <c r="TIE15" s="151"/>
      <c r="TIF15" s="151"/>
      <c r="TIG15" s="151"/>
      <c r="TIH15" s="151"/>
      <c r="TII15" s="151"/>
      <c r="TIJ15" s="151"/>
      <c r="TIK15" s="151"/>
      <c r="TIL15" s="151"/>
      <c r="TIM15" s="151"/>
      <c r="TIN15" s="151"/>
      <c r="TIO15" s="151"/>
      <c r="TIP15" s="151"/>
      <c r="TIQ15" s="151"/>
      <c r="TIR15" s="151"/>
      <c r="TIS15" s="151"/>
      <c r="TIT15" s="151"/>
      <c r="TIU15" s="151"/>
      <c r="TIV15" s="151"/>
      <c r="TIW15" s="151"/>
      <c r="TIX15" s="151"/>
      <c r="TIY15" s="151"/>
      <c r="TIZ15" s="151"/>
      <c r="TJA15" s="151"/>
      <c r="TJB15" s="151"/>
      <c r="TJC15" s="151"/>
      <c r="TJD15" s="151"/>
      <c r="TJE15" s="151"/>
      <c r="TJF15" s="151"/>
      <c r="TJG15" s="151"/>
      <c r="TJH15" s="151"/>
      <c r="TJI15" s="151"/>
      <c r="TJJ15" s="151"/>
      <c r="TJK15" s="151"/>
      <c r="TJL15" s="151"/>
      <c r="TJM15" s="151"/>
      <c r="TJN15" s="151"/>
      <c r="TJO15" s="151"/>
      <c r="TJP15" s="151"/>
      <c r="TJQ15" s="151"/>
      <c r="TJR15" s="151"/>
      <c r="TJS15" s="151"/>
      <c r="TJT15" s="151"/>
      <c r="TJU15" s="151"/>
      <c r="TJV15" s="151"/>
      <c r="TJW15" s="151"/>
      <c r="TJX15" s="151"/>
      <c r="TJY15" s="151"/>
      <c r="TJZ15" s="151"/>
      <c r="TKA15" s="151"/>
      <c r="TKB15" s="151"/>
      <c r="TKC15" s="151"/>
      <c r="TKD15" s="151"/>
      <c r="TKE15" s="151"/>
      <c r="TKF15" s="151"/>
      <c r="TKG15" s="151"/>
      <c r="TKH15" s="151"/>
      <c r="TKI15" s="151"/>
      <c r="TKJ15" s="151"/>
      <c r="TKK15" s="151"/>
      <c r="TKL15" s="151"/>
      <c r="TKM15" s="151"/>
      <c r="TKN15" s="151"/>
      <c r="TKO15" s="151"/>
      <c r="TKP15" s="151"/>
      <c r="TKQ15" s="151"/>
      <c r="TKR15" s="151"/>
      <c r="TKS15" s="151"/>
      <c r="TKT15" s="151"/>
      <c r="TKU15" s="151"/>
      <c r="TKV15" s="151"/>
      <c r="TKW15" s="151"/>
      <c r="TKX15" s="151"/>
      <c r="TKY15" s="151"/>
      <c r="TKZ15" s="151"/>
      <c r="TLA15" s="151"/>
      <c r="TLB15" s="151"/>
      <c r="TLC15" s="151"/>
      <c r="TLD15" s="151"/>
      <c r="TLE15" s="151"/>
      <c r="TLF15" s="151"/>
      <c r="TLG15" s="151"/>
      <c r="TLH15" s="151"/>
      <c r="TLI15" s="151"/>
      <c r="TLJ15" s="151"/>
      <c r="TLK15" s="151"/>
      <c r="TLL15" s="151"/>
      <c r="TLM15" s="151"/>
      <c r="TLN15" s="151"/>
      <c r="TLO15" s="151"/>
      <c r="TLP15" s="151"/>
      <c r="TLQ15" s="151"/>
      <c r="TLR15" s="151"/>
      <c r="TLS15" s="151"/>
      <c r="TLT15" s="151"/>
      <c r="TLU15" s="151"/>
      <c r="TLV15" s="151"/>
      <c r="TLW15" s="151"/>
      <c r="TLX15" s="151"/>
      <c r="TLY15" s="151"/>
      <c r="TLZ15" s="151"/>
      <c r="TMA15" s="151"/>
      <c r="TMB15" s="151"/>
      <c r="TMC15" s="151"/>
      <c r="TMD15" s="151"/>
      <c r="TME15" s="151"/>
      <c r="TMF15" s="151"/>
      <c r="TMG15" s="151"/>
      <c r="TMH15" s="151"/>
      <c r="TMI15" s="151"/>
      <c r="TMJ15" s="151"/>
      <c r="TMK15" s="151"/>
      <c r="TML15" s="151"/>
      <c r="TMM15" s="151"/>
      <c r="TMN15" s="151"/>
      <c r="TMO15" s="151"/>
      <c r="TMP15" s="151"/>
      <c r="TMQ15" s="151"/>
      <c r="TMR15" s="151"/>
      <c r="TMS15" s="151"/>
      <c r="TMT15" s="151"/>
      <c r="TMU15" s="151"/>
      <c r="TMV15" s="151"/>
      <c r="TMW15" s="151"/>
      <c r="TMX15" s="151"/>
      <c r="TMY15" s="151"/>
      <c r="TMZ15" s="151"/>
      <c r="TNA15" s="151"/>
      <c r="TNB15" s="151"/>
      <c r="TNC15" s="151"/>
      <c r="TND15" s="151"/>
      <c r="TNE15" s="151"/>
      <c r="TNF15" s="151"/>
      <c r="TNG15" s="151"/>
      <c r="TNH15" s="151"/>
      <c r="TNI15" s="151"/>
      <c r="TNJ15" s="151"/>
      <c r="TNK15" s="151"/>
      <c r="TNL15" s="151"/>
      <c r="TNM15" s="151"/>
      <c r="TNN15" s="151"/>
      <c r="TNO15" s="151"/>
      <c r="TNP15" s="151"/>
      <c r="TNQ15" s="151"/>
      <c r="TNR15" s="151"/>
      <c r="TNS15" s="151"/>
      <c r="TNT15" s="151"/>
      <c r="TNU15" s="151"/>
      <c r="TNV15" s="151"/>
      <c r="TNW15" s="151"/>
      <c r="TNX15" s="151"/>
      <c r="TNY15" s="151"/>
      <c r="TNZ15" s="151"/>
      <c r="TOA15" s="151"/>
      <c r="TOB15" s="151"/>
      <c r="TOC15" s="151"/>
      <c r="TOD15" s="151"/>
      <c r="TOE15" s="151"/>
      <c r="TOF15" s="151"/>
      <c r="TOG15" s="151"/>
      <c r="TOH15" s="151"/>
      <c r="TOI15" s="151"/>
      <c r="TOJ15" s="151"/>
      <c r="TOK15" s="151"/>
      <c r="TOL15" s="151"/>
      <c r="TOM15" s="151"/>
      <c r="TON15" s="151"/>
      <c r="TOO15" s="151"/>
      <c r="TOP15" s="151"/>
      <c r="TOQ15" s="151"/>
      <c r="TOR15" s="151"/>
      <c r="TOS15" s="151"/>
      <c r="TOT15" s="151"/>
      <c r="TOU15" s="151"/>
      <c r="TOV15" s="151"/>
      <c r="TOW15" s="151"/>
      <c r="TOX15" s="151"/>
      <c r="TOY15" s="151"/>
      <c r="TOZ15" s="151"/>
      <c r="TPA15" s="151"/>
      <c r="TPB15" s="151"/>
      <c r="TPC15" s="151"/>
      <c r="TPD15" s="151"/>
      <c r="TPE15" s="151"/>
      <c r="TPF15" s="151"/>
      <c r="TPG15" s="151"/>
      <c r="TPH15" s="151"/>
      <c r="TPI15" s="151"/>
      <c r="TPJ15" s="151"/>
      <c r="TPK15" s="151"/>
      <c r="TPL15" s="151"/>
      <c r="TPM15" s="151"/>
      <c r="TPN15" s="151"/>
      <c r="TPO15" s="151"/>
      <c r="TPP15" s="151"/>
      <c r="TPQ15" s="151"/>
      <c r="TPR15" s="151"/>
      <c r="TPS15" s="151"/>
      <c r="TPT15" s="151"/>
      <c r="TPU15" s="151"/>
      <c r="TPV15" s="151"/>
      <c r="TPW15" s="151"/>
      <c r="TPX15" s="151"/>
      <c r="TPY15" s="151"/>
      <c r="TPZ15" s="151"/>
      <c r="TQA15" s="151"/>
      <c r="TQB15" s="151"/>
      <c r="TQC15" s="151"/>
      <c r="TQD15" s="151"/>
      <c r="TQE15" s="151"/>
      <c r="TQF15" s="151"/>
      <c r="TQG15" s="151"/>
      <c r="TQH15" s="151"/>
      <c r="TQI15" s="151"/>
      <c r="TQJ15" s="151"/>
      <c r="TQK15" s="151"/>
      <c r="TQL15" s="151"/>
      <c r="TQM15" s="151"/>
      <c r="TQN15" s="151"/>
      <c r="TQO15" s="151"/>
      <c r="TQP15" s="151"/>
      <c r="TQQ15" s="151"/>
      <c r="TQR15" s="151"/>
      <c r="TQS15" s="151"/>
      <c r="TQT15" s="151"/>
      <c r="TQU15" s="151"/>
      <c r="TQV15" s="151"/>
      <c r="TQW15" s="151"/>
      <c r="TQX15" s="151"/>
      <c r="TQY15" s="151"/>
      <c r="TQZ15" s="151"/>
      <c r="TRA15" s="151"/>
      <c r="TRB15" s="151"/>
      <c r="TRC15" s="151"/>
      <c r="TRD15" s="151"/>
      <c r="TRE15" s="151"/>
      <c r="TRF15" s="151"/>
      <c r="TRG15" s="151"/>
      <c r="TRH15" s="151"/>
      <c r="TRI15" s="151"/>
      <c r="TRJ15" s="151"/>
      <c r="TRK15" s="151"/>
      <c r="TRL15" s="151"/>
      <c r="TRM15" s="151"/>
      <c r="TRN15" s="151"/>
      <c r="TRO15" s="151"/>
      <c r="TRP15" s="151"/>
      <c r="TRQ15" s="151"/>
      <c r="TRR15" s="151"/>
      <c r="TRS15" s="151"/>
      <c r="TRT15" s="151"/>
      <c r="TRU15" s="151"/>
      <c r="TRV15" s="151"/>
      <c r="TRW15" s="151"/>
      <c r="TRX15" s="151"/>
      <c r="TRY15" s="151"/>
      <c r="TRZ15" s="151"/>
      <c r="TSA15" s="151"/>
      <c r="TSB15" s="151"/>
      <c r="TSC15" s="151"/>
      <c r="TSD15" s="151"/>
      <c r="TSE15" s="151"/>
      <c r="TSF15" s="151"/>
      <c r="TSG15" s="151"/>
      <c r="TSH15" s="151"/>
      <c r="TSI15" s="151"/>
      <c r="TSJ15" s="151"/>
      <c r="TSK15" s="151"/>
      <c r="TSL15" s="151"/>
      <c r="TSM15" s="151"/>
      <c r="TSN15" s="151"/>
      <c r="TSO15" s="151"/>
      <c r="TSP15" s="151"/>
      <c r="TSQ15" s="151"/>
      <c r="TSR15" s="151"/>
      <c r="TSS15" s="151"/>
      <c r="TST15" s="151"/>
      <c r="TSU15" s="151"/>
      <c r="TSV15" s="151"/>
      <c r="TSW15" s="151"/>
      <c r="TSX15" s="151"/>
      <c r="TSY15" s="151"/>
      <c r="TSZ15" s="151"/>
      <c r="TTA15" s="151"/>
      <c r="TTB15" s="151"/>
      <c r="TTC15" s="151"/>
      <c r="TTD15" s="151"/>
      <c r="TTE15" s="151"/>
      <c r="TTF15" s="151"/>
      <c r="TTG15" s="151"/>
      <c r="TTH15" s="151"/>
      <c r="TTI15" s="151"/>
      <c r="TTJ15" s="151"/>
      <c r="TTK15" s="151"/>
      <c r="TTL15" s="151"/>
      <c r="TTM15" s="151"/>
      <c r="TTN15" s="151"/>
      <c r="TTO15" s="151"/>
      <c r="TTP15" s="151"/>
      <c r="TTQ15" s="151"/>
      <c r="TTR15" s="151"/>
      <c r="TTS15" s="151"/>
      <c r="TTT15" s="151"/>
      <c r="TTU15" s="151"/>
      <c r="TTV15" s="151"/>
      <c r="TTW15" s="151"/>
      <c r="TTX15" s="151"/>
      <c r="TTY15" s="151"/>
      <c r="TTZ15" s="151"/>
      <c r="TUA15" s="151"/>
      <c r="TUB15" s="151"/>
      <c r="TUC15" s="151"/>
      <c r="TUD15" s="151"/>
      <c r="TUE15" s="151"/>
      <c r="TUF15" s="151"/>
      <c r="TUG15" s="151"/>
      <c r="TUH15" s="151"/>
      <c r="TUI15" s="151"/>
      <c r="TUJ15" s="151"/>
      <c r="TUK15" s="151"/>
      <c r="TUL15" s="151"/>
      <c r="TUM15" s="151"/>
      <c r="TUN15" s="151"/>
      <c r="TUO15" s="151"/>
      <c r="TUP15" s="151"/>
      <c r="TUQ15" s="151"/>
      <c r="TUR15" s="151"/>
      <c r="TUS15" s="151"/>
      <c r="TUT15" s="151"/>
      <c r="TUU15" s="151"/>
      <c r="TUV15" s="151"/>
      <c r="TUW15" s="151"/>
      <c r="TUX15" s="151"/>
      <c r="TUY15" s="151"/>
      <c r="TUZ15" s="151"/>
      <c r="TVA15" s="151"/>
      <c r="TVB15" s="151"/>
      <c r="TVC15" s="151"/>
      <c r="TVD15" s="151"/>
      <c r="TVE15" s="151"/>
      <c r="TVF15" s="151"/>
      <c r="TVG15" s="151"/>
      <c r="TVH15" s="151"/>
      <c r="TVI15" s="151"/>
      <c r="TVJ15" s="151"/>
      <c r="TVK15" s="151"/>
      <c r="TVL15" s="151"/>
      <c r="TVM15" s="151"/>
      <c r="TVN15" s="151"/>
      <c r="TVO15" s="151"/>
      <c r="TVP15" s="151"/>
      <c r="TVQ15" s="151"/>
      <c r="TVR15" s="151"/>
      <c r="TVS15" s="151"/>
      <c r="TVT15" s="151"/>
      <c r="TVU15" s="151"/>
      <c r="TVV15" s="151"/>
      <c r="TVW15" s="151"/>
      <c r="TVX15" s="151"/>
      <c r="TVY15" s="151"/>
      <c r="TVZ15" s="151"/>
      <c r="TWA15" s="151"/>
      <c r="TWB15" s="151"/>
      <c r="TWC15" s="151"/>
      <c r="TWD15" s="151"/>
      <c r="TWE15" s="151"/>
      <c r="TWF15" s="151"/>
      <c r="TWG15" s="151"/>
      <c r="TWH15" s="151"/>
      <c r="TWI15" s="151"/>
      <c r="TWJ15" s="151"/>
      <c r="TWK15" s="151"/>
      <c r="TWL15" s="151"/>
      <c r="TWM15" s="151"/>
      <c r="TWN15" s="151"/>
      <c r="TWO15" s="151"/>
      <c r="TWP15" s="151"/>
      <c r="TWQ15" s="151"/>
      <c r="TWR15" s="151"/>
      <c r="TWS15" s="151"/>
      <c r="TWT15" s="151"/>
      <c r="TWU15" s="151"/>
      <c r="TWV15" s="151"/>
      <c r="TWW15" s="151"/>
      <c r="TWX15" s="151"/>
      <c r="TWY15" s="151"/>
      <c r="TWZ15" s="151"/>
      <c r="TXA15" s="151"/>
      <c r="TXB15" s="151"/>
      <c r="TXC15" s="151"/>
      <c r="TXD15" s="151"/>
      <c r="TXE15" s="151"/>
      <c r="TXF15" s="151"/>
      <c r="TXG15" s="151"/>
      <c r="TXH15" s="151"/>
      <c r="TXI15" s="151"/>
      <c r="TXJ15" s="151"/>
      <c r="TXK15" s="151"/>
      <c r="TXL15" s="151"/>
      <c r="TXM15" s="151"/>
      <c r="TXN15" s="151"/>
      <c r="TXO15" s="151"/>
      <c r="TXP15" s="151"/>
      <c r="TXQ15" s="151"/>
      <c r="TXR15" s="151"/>
      <c r="TXS15" s="151"/>
      <c r="TXT15" s="151"/>
      <c r="TXU15" s="151"/>
      <c r="TXV15" s="151"/>
      <c r="TXW15" s="151"/>
      <c r="TXX15" s="151"/>
      <c r="TXY15" s="151"/>
      <c r="TXZ15" s="151"/>
      <c r="TYA15" s="151"/>
      <c r="TYB15" s="151"/>
      <c r="TYC15" s="151"/>
      <c r="TYD15" s="151"/>
      <c r="TYE15" s="151"/>
      <c r="TYF15" s="151"/>
      <c r="TYG15" s="151"/>
      <c r="TYH15" s="151"/>
      <c r="TYI15" s="151"/>
      <c r="TYJ15" s="151"/>
      <c r="TYK15" s="151"/>
      <c r="TYL15" s="151"/>
      <c r="TYM15" s="151"/>
      <c r="TYN15" s="151"/>
      <c r="TYO15" s="151"/>
      <c r="TYP15" s="151"/>
      <c r="TYQ15" s="151"/>
      <c r="TYR15" s="151"/>
      <c r="TYS15" s="151"/>
      <c r="TYT15" s="151"/>
      <c r="TYU15" s="151"/>
      <c r="TYV15" s="151"/>
      <c r="TYW15" s="151"/>
      <c r="TYX15" s="151"/>
      <c r="TYY15" s="151"/>
      <c r="TYZ15" s="151"/>
      <c r="TZA15" s="151"/>
      <c r="TZB15" s="151"/>
      <c r="TZC15" s="151"/>
      <c r="TZD15" s="151"/>
      <c r="TZE15" s="151"/>
      <c r="TZF15" s="151"/>
      <c r="TZG15" s="151"/>
      <c r="TZH15" s="151"/>
      <c r="TZI15" s="151"/>
      <c r="TZJ15" s="151"/>
      <c r="TZK15" s="151"/>
      <c r="TZL15" s="151"/>
      <c r="TZM15" s="151"/>
      <c r="TZN15" s="151"/>
      <c r="TZO15" s="151"/>
      <c r="TZP15" s="151"/>
      <c r="TZQ15" s="151"/>
      <c r="TZR15" s="151"/>
      <c r="TZS15" s="151"/>
      <c r="TZT15" s="151"/>
      <c r="TZU15" s="151"/>
      <c r="TZV15" s="151"/>
      <c r="TZW15" s="151"/>
      <c r="TZX15" s="151"/>
      <c r="TZY15" s="151"/>
      <c r="TZZ15" s="151"/>
      <c r="UAA15" s="151"/>
      <c r="UAB15" s="151"/>
      <c r="UAC15" s="151"/>
      <c r="UAD15" s="151"/>
      <c r="UAE15" s="151"/>
      <c r="UAF15" s="151"/>
      <c r="UAG15" s="151"/>
      <c r="UAH15" s="151"/>
      <c r="UAI15" s="151"/>
      <c r="UAJ15" s="151"/>
      <c r="UAK15" s="151"/>
      <c r="UAL15" s="151"/>
      <c r="UAM15" s="151"/>
      <c r="UAN15" s="151"/>
      <c r="UAO15" s="151"/>
      <c r="UAP15" s="151"/>
      <c r="UAQ15" s="151"/>
      <c r="UAR15" s="151"/>
      <c r="UAS15" s="151"/>
      <c r="UAT15" s="151"/>
      <c r="UAU15" s="151"/>
      <c r="UAV15" s="151"/>
      <c r="UAW15" s="151"/>
      <c r="UAX15" s="151"/>
      <c r="UAY15" s="151"/>
      <c r="UAZ15" s="151"/>
      <c r="UBA15" s="151"/>
      <c r="UBB15" s="151"/>
      <c r="UBC15" s="151"/>
      <c r="UBD15" s="151"/>
      <c r="UBE15" s="151"/>
      <c r="UBF15" s="151"/>
      <c r="UBG15" s="151"/>
      <c r="UBH15" s="151"/>
      <c r="UBI15" s="151"/>
      <c r="UBJ15" s="151"/>
      <c r="UBK15" s="151"/>
      <c r="UBL15" s="151"/>
      <c r="UBM15" s="151"/>
      <c r="UBN15" s="151"/>
      <c r="UBO15" s="151"/>
      <c r="UBP15" s="151"/>
      <c r="UBQ15" s="151"/>
      <c r="UBR15" s="151"/>
      <c r="UBS15" s="151"/>
      <c r="UBT15" s="151"/>
      <c r="UBU15" s="151"/>
      <c r="UBV15" s="151"/>
      <c r="UBW15" s="151"/>
      <c r="UBX15" s="151"/>
      <c r="UBY15" s="151"/>
      <c r="UBZ15" s="151"/>
      <c r="UCA15" s="151"/>
      <c r="UCB15" s="151"/>
      <c r="UCC15" s="151"/>
      <c r="UCD15" s="151"/>
      <c r="UCE15" s="151"/>
      <c r="UCF15" s="151"/>
      <c r="UCG15" s="151"/>
      <c r="UCH15" s="151"/>
      <c r="UCI15" s="151"/>
      <c r="UCJ15" s="151"/>
      <c r="UCK15" s="151"/>
      <c r="UCL15" s="151"/>
      <c r="UCM15" s="151"/>
      <c r="UCN15" s="151"/>
      <c r="UCO15" s="151"/>
      <c r="UCP15" s="151"/>
      <c r="UCQ15" s="151"/>
      <c r="UCR15" s="151"/>
      <c r="UCS15" s="151"/>
      <c r="UCT15" s="151"/>
      <c r="UCU15" s="151"/>
      <c r="UCV15" s="151"/>
      <c r="UCW15" s="151"/>
      <c r="UCX15" s="151"/>
      <c r="UCY15" s="151"/>
      <c r="UCZ15" s="151"/>
      <c r="UDA15" s="151"/>
      <c r="UDB15" s="151"/>
      <c r="UDC15" s="151"/>
      <c r="UDD15" s="151"/>
      <c r="UDE15" s="151"/>
      <c r="UDF15" s="151"/>
      <c r="UDG15" s="151"/>
      <c r="UDH15" s="151"/>
      <c r="UDI15" s="151"/>
      <c r="UDJ15" s="151"/>
      <c r="UDK15" s="151"/>
      <c r="UDL15" s="151"/>
      <c r="UDM15" s="151"/>
      <c r="UDN15" s="151"/>
      <c r="UDO15" s="151"/>
      <c r="UDP15" s="151"/>
      <c r="UDQ15" s="151"/>
      <c r="UDR15" s="151"/>
      <c r="UDS15" s="151"/>
      <c r="UDT15" s="151"/>
      <c r="UDU15" s="151"/>
      <c r="UDV15" s="151"/>
      <c r="UDW15" s="151"/>
      <c r="UDX15" s="151"/>
      <c r="UDY15" s="151"/>
      <c r="UDZ15" s="151"/>
      <c r="UEA15" s="151"/>
      <c r="UEB15" s="151"/>
      <c r="UEC15" s="151"/>
      <c r="UED15" s="151"/>
      <c r="UEE15" s="151"/>
      <c r="UEF15" s="151"/>
      <c r="UEG15" s="151"/>
      <c r="UEH15" s="151"/>
      <c r="UEI15" s="151"/>
      <c r="UEJ15" s="151"/>
      <c r="UEK15" s="151"/>
      <c r="UEL15" s="151"/>
      <c r="UEM15" s="151"/>
      <c r="UEN15" s="151"/>
      <c r="UEO15" s="151"/>
      <c r="UEP15" s="151"/>
      <c r="UEQ15" s="151"/>
      <c r="UER15" s="151"/>
      <c r="UES15" s="151"/>
      <c r="UET15" s="151"/>
      <c r="UEU15" s="151"/>
      <c r="UEV15" s="151"/>
      <c r="UEW15" s="151"/>
      <c r="UEX15" s="151"/>
      <c r="UEY15" s="151"/>
      <c r="UEZ15" s="151"/>
      <c r="UFA15" s="151"/>
      <c r="UFB15" s="151"/>
      <c r="UFC15" s="151"/>
      <c r="UFD15" s="151"/>
      <c r="UFE15" s="151"/>
      <c r="UFF15" s="151"/>
      <c r="UFG15" s="151"/>
      <c r="UFH15" s="151"/>
      <c r="UFI15" s="151"/>
      <c r="UFJ15" s="151"/>
      <c r="UFK15" s="151"/>
      <c r="UFL15" s="151"/>
      <c r="UFM15" s="151"/>
      <c r="UFN15" s="151"/>
      <c r="UFO15" s="151"/>
      <c r="UFP15" s="151"/>
      <c r="UFQ15" s="151"/>
      <c r="UFR15" s="151"/>
      <c r="UFS15" s="151"/>
      <c r="UFT15" s="151"/>
      <c r="UFU15" s="151"/>
      <c r="UFV15" s="151"/>
      <c r="UFW15" s="151"/>
      <c r="UFX15" s="151"/>
      <c r="UFY15" s="151"/>
      <c r="UFZ15" s="151"/>
      <c r="UGA15" s="151"/>
      <c r="UGB15" s="151"/>
      <c r="UGC15" s="151"/>
      <c r="UGD15" s="151"/>
      <c r="UGE15" s="151"/>
      <c r="UGF15" s="151"/>
      <c r="UGG15" s="151"/>
      <c r="UGH15" s="151"/>
      <c r="UGI15" s="151"/>
      <c r="UGJ15" s="151"/>
      <c r="UGK15" s="151"/>
      <c r="UGL15" s="151"/>
      <c r="UGM15" s="151"/>
      <c r="UGN15" s="151"/>
      <c r="UGO15" s="151"/>
      <c r="UGP15" s="151"/>
      <c r="UGQ15" s="151"/>
      <c r="UGR15" s="151"/>
      <c r="UGS15" s="151"/>
      <c r="UGT15" s="151"/>
      <c r="UGU15" s="151"/>
      <c r="UGV15" s="151"/>
      <c r="UGW15" s="151"/>
      <c r="UGX15" s="151"/>
      <c r="UGY15" s="151"/>
      <c r="UGZ15" s="151"/>
      <c r="UHA15" s="151"/>
      <c r="UHB15" s="151"/>
      <c r="UHC15" s="151"/>
      <c r="UHD15" s="151"/>
      <c r="UHE15" s="151"/>
      <c r="UHF15" s="151"/>
      <c r="UHG15" s="151"/>
      <c r="UHH15" s="151"/>
      <c r="UHI15" s="151"/>
      <c r="UHJ15" s="151"/>
      <c r="UHK15" s="151"/>
      <c r="UHL15" s="151"/>
      <c r="UHM15" s="151"/>
      <c r="UHN15" s="151"/>
      <c r="UHO15" s="151"/>
      <c r="UHP15" s="151"/>
      <c r="UHQ15" s="151"/>
      <c r="UHR15" s="151"/>
      <c r="UHS15" s="151"/>
      <c r="UHT15" s="151"/>
      <c r="UHU15" s="151"/>
      <c r="UHV15" s="151"/>
      <c r="UHW15" s="151"/>
      <c r="UHX15" s="151"/>
      <c r="UHY15" s="151"/>
      <c r="UHZ15" s="151"/>
      <c r="UIA15" s="151"/>
      <c r="UIB15" s="151"/>
      <c r="UIC15" s="151"/>
      <c r="UID15" s="151"/>
      <c r="UIE15" s="151"/>
      <c r="UIF15" s="151"/>
      <c r="UIG15" s="151"/>
      <c r="UIH15" s="151"/>
      <c r="UII15" s="151"/>
      <c r="UIJ15" s="151"/>
      <c r="UIK15" s="151"/>
      <c r="UIL15" s="151"/>
      <c r="UIM15" s="151"/>
      <c r="UIN15" s="151"/>
      <c r="UIO15" s="151"/>
      <c r="UIP15" s="151"/>
      <c r="UIQ15" s="151"/>
      <c r="UIR15" s="151"/>
      <c r="UIS15" s="151"/>
      <c r="UIT15" s="151"/>
      <c r="UIU15" s="151"/>
      <c r="UIV15" s="151"/>
      <c r="UIW15" s="151"/>
      <c r="UIX15" s="151"/>
      <c r="UIY15" s="151"/>
      <c r="UIZ15" s="151"/>
      <c r="UJA15" s="151"/>
      <c r="UJB15" s="151"/>
      <c r="UJC15" s="151"/>
      <c r="UJD15" s="151"/>
      <c r="UJE15" s="151"/>
      <c r="UJF15" s="151"/>
      <c r="UJG15" s="151"/>
      <c r="UJH15" s="151"/>
      <c r="UJI15" s="151"/>
      <c r="UJJ15" s="151"/>
      <c r="UJK15" s="151"/>
      <c r="UJL15" s="151"/>
      <c r="UJM15" s="151"/>
      <c r="UJN15" s="151"/>
      <c r="UJO15" s="151"/>
      <c r="UJP15" s="151"/>
      <c r="UJQ15" s="151"/>
      <c r="UJR15" s="151"/>
      <c r="UJS15" s="151"/>
      <c r="UJT15" s="151"/>
      <c r="UJU15" s="151"/>
      <c r="UJV15" s="151"/>
      <c r="UJW15" s="151"/>
      <c r="UJX15" s="151"/>
      <c r="UJY15" s="151"/>
      <c r="UJZ15" s="151"/>
      <c r="UKA15" s="151"/>
      <c r="UKB15" s="151"/>
      <c r="UKC15" s="151"/>
      <c r="UKD15" s="151"/>
      <c r="UKE15" s="151"/>
      <c r="UKF15" s="151"/>
      <c r="UKG15" s="151"/>
      <c r="UKH15" s="151"/>
      <c r="UKI15" s="151"/>
      <c r="UKJ15" s="151"/>
      <c r="UKK15" s="151"/>
      <c r="UKL15" s="151"/>
      <c r="UKM15" s="151"/>
      <c r="UKN15" s="151"/>
      <c r="UKO15" s="151"/>
      <c r="UKP15" s="151"/>
      <c r="UKQ15" s="151"/>
      <c r="UKR15" s="151"/>
      <c r="UKS15" s="151"/>
      <c r="UKT15" s="151"/>
      <c r="UKU15" s="151"/>
      <c r="UKV15" s="151"/>
      <c r="UKW15" s="151"/>
      <c r="UKX15" s="151"/>
      <c r="UKY15" s="151"/>
      <c r="UKZ15" s="151"/>
      <c r="ULA15" s="151"/>
      <c r="ULB15" s="151"/>
      <c r="ULC15" s="151"/>
      <c r="ULD15" s="151"/>
      <c r="ULE15" s="151"/>
      <c r="ULF15" s="151"/>
      <c r="ULG15" s="151"/>
      <c r="ULH15" s="151"/>
      <c r="ULI15" s="151"/>
      <c r="ULJ15" s="151"/>
      <c r="ULK15" s="151"/>
      <c r="ULL15" s="151"/>
      <c r="ULM15" s="151"/>
      <c r="ULN15" s="151"/>
      <c r="ULO15" s="151"/>
      <c r="ULP15" s="151"/>
      <c r="ULQ15" s="151"/>
      <c r="ULR15" s="151"/>
      <c r="ULS15" s="151"/>
      <c r="ULT15" s="151"/>
      <c r="ULU15" s="151"/>
      <c r="ULV15" s="151"/>
      <c r="ULW15" s="151"/>
      <c r="ULX15" s="151"/>
      <c r="ULY15" s="151"/>
      <c r="ULZ15" s="151"/>
      <c r="UMA15" s="151"/>
      <c r="UMB15" s="151"/>
      <c r="UMC15" s="151"/>
      <c r="UMD15" s="151"/>
      <c r="UME15" s="151"/>
      <c r="UMF15" s="151"/>
      <c r="UMG15" s="151"/>
      <c r="UMH15" s="151"/>
      <c r="UMI15" s="151"/>
      <c r="UMJ15" s="151"/>
      <c r="UMK15" s="151"/>
      <c r="UML15" s="151"/>
      <c r="UMM15" s="151"/>
      <c r="UMN15" s="151"/>
      <c r="UMO15" s="151"/>
      <c r="UMP15" s="151"/>
      <c r="UMQ15" s="151"/>
      <c r="UMR15" s="151"/>
      <c r="UMS15" s="151"/>
      <c r="UMT15" s="151"/>
      <c r="UMU15" s="151"/>
      <c r="UMV15" s="151"/>
      <c r="UMW15" s="151"/>
      <c r="UMX15" s="151"/>
      <c r="UMY15" s="151"/>
      <c r="UMZ15" s="151"/>
      <c r="UNA15" s="151"/>
      <c r="UNB15" s="151"/>
      <c r="UNC15" s="151"/>
      <c r="UND15" s="151"/>
      <c r="UNE15" s="151"/>
      <c r="UNF15" s="151"/>
      <c r="UNG15" s="151"/>
      <c r="UNH15" s="151"/>
      <c r="UNI15" s="151"/>
      <c r="UNJ15" s="151"/>
      <c r="UNK15" s="151"/>
      <c r="UNL15" s="151"/>
      <c r="UNM15" s="151"/>
      <c r="UNN15" s="151"/>
      <c r="UNO15" s="151"/>
      <c r="UNP15" s="151"/>
      <c r="UNQ15" s="151"/>
      <c r="UNR15" s="151"/>
      <c r="UNS15" s="151"/>
      <c r="UNT15" s="151"/>
      <c r="UNU15" s="151"/>
      <c r="UNV15" s="151"/>
      <c r="UNW15" s="151"/>
      <c r="UNX15" s="151"/>
      <c r="UNY15" s="151"/>
      <c r="UNZ15" s="151"/>
      <c r="UOA15" s="151"/>
      <c r="UOB15" s="151"/>
      <c r="UOC15" s="151"/>
      <c r="UOD15" s="151"/>
      <c r="UOE15" s="151"/>
      <c r="UOF15" s="151"/>
      <c r="UOG15" s="151"/>
      <c r="UOH15" s="151"/>
      <c r="UOI15" s="151"/>
      <c r="UOJ15" s="151"/>
      <c r="UOK15" s="151"/>
      <c r="UOL15" s="151"/>
      <c r="UOM15" s="151"/>
      <c r="UON15" s="151"/>
      <c r="UOO15" s="151"/>
      <c r="UOP15" s="151"/>
      <c r="UOQ15" s="151"/>
      <c r="UOR15" s="151"/>
      <c r="UOS15" s="151"/>
      <c r="UOT15" s="151"/>
      <c r="UOU15" s="151"/>
      <c r="UOV15" s="151"/>
      <c r="UOW15" s="151"/>
      <c r="UOX15" s="151"/>
      <c r="UOY15" s="151"/>
      <c r="UOZ15" s="151"/>
      <c r="UPA15" s="151"/>
      <c r="UPB15" s="151"/>
      <c r="UPC15" s="151"/>
      <c r="UPD15" s="151"/>
      <c r="UPE15" s="151"/>
      <c r="UPF15" s="151"/>
      <c r="UPG15" s="151"/>
      <c r="UPH15" s="151"/>
      <c r="UPI15" s="151"/>
      <c r="UPJ15" s="151"/>
      <c r="UPK15" s="151"/>
      <c r="UPL15" s="151"/>
      <c r="UPM15" s="151"/>
      <c r="UPN15" s="151"/>
      <c r="UPO15" s="151"/>
      <c r="UPP15" s="151"/>
      <c r="UPQ15" s="151"/>
      <c r="UPR15" s="151"/>
      <c r="UPS15" s="151"/>
      <c r="UPT15" s="151"/>
      <c r="UPU15" s="151"/>
      <c r="UPV15" s="151"/>
      <c r="UPW15" s="151"/>
      <c r="UPX15" s="151"/>
      <c r="UPY15" s="151"/>
      <c r="UPZ15" s="151"/>
      <c r="UQA15" s="151"/>
      <c r="UQB15" s="151"/>
      <c r="UQC15" s="151"/>
      <c r="UQD15" s="151"/>
      <c r="UQE15" s="151"/>
      <c r="UQF15" s="151"/>
      <c r="UQG15" s="151"/>
      <c r="UQH15" s="151"/>
      <c r="UQI15" s="151"/>
      <c r="UQJ15" s="151"/>
      <c r="UQK15" s="151"/>
      <c r="UQL15" s="151"/>
      <c r="UQM15" s="151"/>
      <c r="UQN15" s="151"/>
      <c r="UQO15" s="151"/>
      <c r="UQP15" s="151"/>
      <c r="UQQ15" s="151"/>
      <c r="UQR15" s="151"/>
      <c r="UQS15" s="151"/>
      <c r="UQT15" s="151"/>
      <c r="UQU15" s="151"/>
      <c r="UQV15" s="151"/>
      <c r="UQW15" s="151"/>
      <c r="UQX15" s="151"/>
      <c r="UQY15" s="151"/>
      <c r="UQZ15" s="151"/>
      <c r="URA15" s="151"/>
      <c r="URB15" s="151"/>
      <c r="URC15" s="151"/>
      <c r="URD15" s="151"/>
      <c r="URE15" s="151"/>
      <c r="URF15" s="151"/>
      <c r="URG15" s="151"/>
      <c r="URH15" s="151"/>
      <c r="URI15" s="151"/>
      <c r="URJ15" s="151"/>
      <c r="URK15" s="151"/>
      <c r="URL15" s="151"/>
      <c r="URM15" s="151"/>
      <c r="URN15" s="151"/>
      <c r="URO15" s="151"/>
      <c r="URP15" s="151"/>
      <c r="URQ15" s="151"/>
      <c r="URR15" s="151"/>
      <c r="URS15" s="151"/>
      <c r="URT15" s="151"/>
      <c r="URU15" s="151"/>
      <c r="URV15" s="151"/>
      <c r="URW15" s="151"/>
      <c r="URX15" s="151"/>
      <c r="URY15" s="151"/>
      <c r="URZ15" s="151"/>
      <c r="USA15" s="151"/>
      <c r="USB15" s="151"/>
      <c r="USC15" s="151"/>
      <c r="USD15" s="151"/>
      <c r="USE15" s="151"/>
      <c r="USF15" s="151"/>
      <c r="USG15" s="151"/>
      <c r="USH15" s="151"/>
      <c r="USI15" s="151"/>
      <c r="USJ15" s="151"/>
      <c r="USK15" s="151"/>
      <c r="USL15" s="151"/>
      <c r="USM15" s="151"/>
      <c r="USN15" s="151"/>
      <c r="USO15" s="151"/>
      <c r="USP15" s="151"/>
      <c r="USQ15" s="151"/>
      <c r="USR15" s="151"/>
      <c r="USS15" s="151"/>
      <c r="UST15" s="151"/>
      <c r="USU15" s="151"/>
      <c r="USV15" s="151"/>
      <c r="USW15" s="151"/>
      <c r="USX15" s="151"/>
      <c r="USY15" s="151"/>
      <c r="USZ15" s="151"/>
      <c r="UTA15" s="151"/>
      <c r="UTB15" s="151"/>
      <c r="UTC15" s="151"/>
      <c r="UTD15" s="151"/>
      <c r="UTE15" s="151"/>
      <c r="UTF15" s="151"/>
      <c r="UTG15" s="151"/>
      <c r="UTH15" s="151"/>
      <c r="UTI15" s="151"/>
      <c r="UTJ15" s="151"/>
      <c r="UTK15" s="151"/>
      <c r="UTL15" s="151"/>
      <c r="UTM15" s="151"/>
      <c r="UTN15" s="151"/>
      <c r="UTO15" s="151"/>
      <c r="UTP15" s="151"/>
      <c r="UTQ15" s="151"/>
      <c r="UTR15" s="151"/>
      <c r="UTS15" s="151"/>
      <c r="UTT15" s="151"/>
      <c r="UTU15" s="151"/>
      <c r="UTV15" s="151"/>
      <c r="UTW15" s="151"/>
      <c r="UTX15" s="151"/>
      <c r="UTY15" s="151"/>
      <c r="UTZ15" s="151"/>
      <c r="UUA15" s="151"/>
      <c r="UUB15" s="151"/>
      <c r="UUC15" s="151"/>
      <c r="UUD15" s="151"/>
      <c r="UUE15" s="151"/>
      <c r="UUF15" s="151"/>
      <c r="UUG15" s="151"/>
      <c r="UUH15" s="151"/>
      <c r="UUI15" s="151"/>
      <c r="UUJ15" s="151"/>
      <c r="UUK15" s="151"/>
      <c r="UUL15" s="151"/>
      <c r="UUM15" s="151"/>
      <c r="UUN15" s="151"/>
      <c r="UUO15" s="151"/>
      <c r="UUP15" s="151"/>
      <c r="UUQ15" s="151"/>
      <c r="UUR15" s="151"/>
      <c r="UUS15" s="151"/>
      <c r="UUT15" s="151"/>
      <c r="UUU15" s="151"/>
      <c r="UUV15" s="151"/>
      <c r="UUW15" s="151"/>
      <c r="UUX15" s="151"/>
      <c r="UUY15" s="151"/>
      <c r="UUZ15" s="151"/>
      <c r="UVA15" s="151"/>
      <c r="UVB15" s="151"/>
      <c r="UVC15" s="151"/>
      <c r="UVD15" s="151"/>
      <c r="UVE15" s="151"/>
      <c r="UVF15" s="151"/>
      <c r="UVG15" s="151"/>
      <c r="UVH15" s="151"/>
      <c r="UVI15" s="151"/>
      <c r="UVJ15" s="151"/>
      <c r="UVK15" s="151"/>
      <c r="UVL15" s="151"/>
      <c r="UVM15" s="151"/>
      <c r="UVN15" s="151"/>
      <c r="UVO15" s="151"/>
      <c r="UVP15" s="151"/>
      <c r="UVQ15" s="151"/>
      <c r="UVR15" s="151"/>
      <c r="UVS15" s="151"/>
      <c r="UVT15" s="151"/>
      <c r="UVU15" s="151"/>
      <c r="UVV15" s="151"/>
      <c r="UVW15" s="151"/>
      <c r="UVX15" s="151"/>
      <c r="UVY15" s="151"/>
      <c r="UVZ15" s="151"/>
      <c r="UWA15" s="151"/>
      <c r="UWB15" s="151"/>
      <c r="UWC15" s="151"/>
      <c r="UWD15" s="151"/>
      <c r="UWE15" s="151"/>
      <c r="UWF15" s="151"/>
      <c r="UWG15" s="151"/>
      <c r="UWH15" s="151"/>
      <c r="UWI15" s="151"/>
      <c r="UWJ15" s="151"/>
      <c r="UWK15" s="151"/>
      <c r="UWL15" s="151"/>
      <c r="UWM15" s="151"/>
      <c r="UWN15" s="151"/>
      <c r="UWO15" s="151"/>
      <c r="UWP15" s="151"/>
      <c r="UWQ15" s="151"/>
      <c r="UWR15" s="151"/>
      <c r="UWS15" s="151"/>
      <c r="UWT15" s="151"/>
      <c r="UWU15" s="151"/>
      <c r="UWV15" s="151"/>
      <c r="UWW15" s="151"/>
      <c r="UWX15" s="151"/>
      <c r="UWY15" s="151"/>
      <c r="UWZ15" s="151"/>
      <c r="UXA15" s="151"/>
      <c r="UXB15" s="151"/>
      <c r="UXC15" s="151"/>
      <c r="UXD15" s="151"/>
      <c r="UXE15" s="151"/>
      <c r="UXF15" s="151"/>
      <c r="UXG15" s="151"/>
      <c r="UXH15" s="151"/>
      <c r="UXI15" s="151"/>
      <c r="UXJ15" s="151"/>
      <c r="UXK15" s="151"/>
      <c r="UXL15" s="151"/>
      <c r="UXM15" s="151"/>
      <c r="UXN15" s="151"/>
      <c r="UXO15" s="151"/>
      <c r="UXP15" s="151"/>
      <c r="UXQ15" s="151"/>
      <c r="UXR15" s="151"/>
      <c r="UXS15" s="151"/>
      <c r="UXT15" s="151"/>
      <c r="UXU15" s="151"/>
      <c r="UXV15" s="151"/>
      <c r="UXW15" s="151"/>
      <c r="UXX15" s="151"/>
      <c r="UXY15" s="151"/>
      <c r="UXZ15" s="151"/>
      <c r="UYA15" s="151"/>
      <c r="UYB15" s="151"/>
      <c r="UYC15" s="151"/>
      <c r="UYD15" s="151"/>
      <c r="UYE15" s="151"/>
      <c r="UYF15" s="151"/>
      <c r="UYG15" s="151"/>
      <c r="UYH15" s="151"/>
      <c r="UYI15" s="151"/>
      <c r="UYJ15" s="151"/>
      <c r="UYK15" s="151"/>
      <c r="UYL15" s="151"/>
      <c r="UYM15" s="151"/>
      <c r="UYN15" s="151"/>
      <c r="UYO15" s="151"/>
      <c r="UYP15" s="151"/>
      <c r="UYQ15" s="151"/>
      <c r="UYR15" s="151"/>
      <c r="UYS15" s="151"/>
      <c r="UYT15" s="151"/>
      <c r="UYU15" s="151"/>
      <c r="UYV15" s="151"/>
      <c r="UYW15" s="151"/>
      <c r="UYX15" s="151"/>
      <c r="UYY15" s="151"/>
      <c r="UYZ15" s="151"/>
      <c r="UZA15" s="151"/>
      <c r="UZB15" s="151"/>
      <c r="UZC15" s="151"/>
      <c r="UZD15" s="151"/>
      <c r="UZE15" s="151"/>
      <c r="UZF15" s="151"/>
      <c r="UZG15" s="151"/>
      <c r="UZH15" s="151"/>
      <c r="UZI15" s="151"/>
      <c r="UZJ15" s="151"/>
      <c r="UZK15" s="151"/>
      <c r="UZL15" s="151"/>
      <c r="UZM15" s="151"/>
      <c r="UZN15" s="151"/>
      <c r="UZO15" s="151"/>
      <c r="UZP15" s="151"/>
      <c r="UZQ15" s="151"/>
      <c r="UZR15" s="151"/>
      <c r="UZS15" s="151"/>
      <c r="UZT15" s="151"/>
      <c r="UZU15" s="151"/>
      <c r="UZV15" s="151"/>
      <c r="UZW15" s="151"/>
      <c r="UZX15" s="151"/>
      <c r="UZY15" s="151"/>
      <c r="UZZ15" s="151"/>
      <c r="VAA15" s="151"/>
      <c r="VAB15" s="151"/>
      <c r="VAC15" s="151"/>
      <c r="VAD15" s="151"/>
      <c r="VAE15" s="151"/>
      <c r="VAF15" s="151"/>
      <c r="VAG15" s="151"/>
      <c r="VAH15" s="151"/>
      <c r="VAI15" s="151"/>
      <c r="VAJ15" s="151"/>
      <c r="VAK15" s="151"/>
      <c r="VAL15" s="151"/>
      <c r="VAM15" s="151"/>
      <c r="VAN15" s="151"/>
      <c r="VAO15" s="151"/>
      <c r="VAP15" s="151"/>
      <c r="VAQ15" s="151"/>
      <c r="VAR15" s="151"/>
      <c r="VAS15" s="151"/>
      <c r="VAT15" s="151"/>
      <c r="VAU15" s="151"/>
      <c r="VAV15" s="151"/>
      <c r="VAW15" s="151"/>
      <c r="VAX15" s="151"/>
      <c r="VAY15" s="151"/>
      <c r="VAZ15" s="151"/>
      <c r="VBA15" s="151"/>
      <c r="VBB15" s="151"/>
      <c r="VBC15" s="151"/>
      <c r="VBD15" s="151"/>
      <c r="VBE15" s="151"/>
      <c r="VBF15" s="151"/>
      <c r="VBG15" s="151"/>
      <c r="VBH15" s="151"/>
      <c r="VBI15" s="151"/>
      <c r="VBJ15" s="151"/>
      <c r="VBK15" s="151"/>
      <c r="VBL15" s="151"/>
      <c r="VBM15" s="151"/>
      <c r="VBN15" s="151"/>
      <c r="VBO15" s="151"/>
      <c r="VBP15" s="151"/>
      <c r="VBQ15" s="151"/>
      <c r="VBR15" s="151"/>
      <c r="VBS15" s="151"/>
      <c r="VBT15" s="151"/>
      <c r="VBU15" s="151"/>
      <c r="VBV15" s="151"/>
      <c r="VBW15" s="151"/>
      <c r="VBX15" s="151"/>
      <c r="VBY15" s="151"/>
      <c r="VBZ15" s="151"/>
      <c r="VCA15" s="151"/>
      <c r="VCB15" s="151"/>
      <c r="VCC15" s="151"/>
      <c r="VCD15" s="151"/>
      <c r="VCE15" s="151"/>
      <c r="VCF15" s="151"/>
      <c r="VCG15" s="151"/>
      <c r="VCH15" s="151"/>
      <c r="VCI15" s="151"/>
      <c r="VCJ15" s="151"/>
      <c r="VCK15" s="151"/>
      <c r="VCL15" s="151"/>
      <c r="VCM15" s="151"/>
      <c r="VCN15" s="151"/>
      <c r="VCO15" s="151"/>
      <c r="VCP15" s="151"/>
      <c r="VCQ15" s="151"/>
      <c r="VCR15" s="151"/>
      <c r="VCS15" s="151"/>
      <c r="VCT15" s="151"/>
      <c r="VCU15" s="151"/>
      <c r="VCV15" s="151"/>
      <c r="VCW15" s="151"/>
      <c r="VCX15" s="151"/>
      <c r="VCY15" s="151"/>
      <c r="VCZ15" s="151"/>
      <c r="VDA15" s="151"/>
      <c r="VDB15" s="151"/>
      <c r="VDC15" s="151"/>
      <c r="VDD15" s="151"/>
      <c r="VDE15" s="151"/>
      <c r="VDF15" s="151"/>
      <c r="VDG15" s="151"/>
      <c r="VDH15" s="151"/>
      <c r="VDI15" s="151"/>
      <c r="VDJ15" s="151"/>
      <c r="VDK15" s="151"/>
      <c r="VDL15" s="151"/>
      <c r="VDM15" s="151"/>
      <c r="VDN15" s="151"/>
      <c r="VDO15" s="151"/>
      <c r="VDP15" s="151"/>
      <c r="VDQ15" s="151"/>
      <c r="VDR15" s="151"/>
      <c r="VDS15" s="151"/>
      <c r="VDT15" s="151"/>
      <c r="VDU15" s="151"/>
      <c r="VDV15" s="151"/>
      <c r="VDW15" s="151"/>
      <c r="VDX15" s="151"/>
      <c r="VDY15" s="151"/>
      <c r="VDZ15" s="151"/>
      <c r="VEA15" s="151"/>
      <c r="VEB15" s="151"/>
      <c r="VEC15" s="151"/>
      <c r="VED15" s="151"/>
      <c r="VEE15" s="151"/>
      <c r="VEF15" s="151"/>
      <c r="VEG15" s="151"/>
      <c r="VEH15" s="151"/>
      <c r="VEI15" s="151"/>
      <c r="VEJ15" s="151"/>
      <c r="VEK15" s="151"/>
      <c r="VEL15" s="151"/>
      <c r="VEM15" s="151"/>
      <c r="VEN15" s="151"/>
      <c r="VEO15" s="151"/>
      <c r="VEP15" s="151"/>
      <c r="VEQ15" s="151"/>
      <c r="VER15" s="151"/>
      <c r="VES15" s="151"/>
      <c r="VET15" s="151"/>
      <c r="VEU15" s="151"/>
      <c r="VEV15" s="151"/>
      <c r="VEW15" s="151"/>
      <c r="VEX15" s="151"/>
      <c r="VEY15" s="151"/>
      <c r="VEZ15" s="151"/>
      <c r="VFA15" s="151"/>
      <c r="VFB15" s="151"/>
      <c r="VFC15" s="151"/>
      <c r="VFD15" s="151"/>
      <c r="VFE15" s="151"/>
      <c r="VFF15" s="151"/>
      <c r="VFG15" s="151"/>
      <c r="VFH15" s="151"/>
      <c r="VFI15" s="151"/>
      <c r="VFJ15" s="151"/>
      <c r="VFK15" s="151"/>
      <c r="VFL15" s="151"/>
      <c r="VFM15" s="151"/>
      <c r="VFN15" s="151"/>
      <c r="VFO15" s="151"/>
      <c r="VFP15" s="151"/>
      <c r="VFQ15" s="151"/>
      <c r="VFR15" s="151"/>
      <c r="VFS15" s="151"/>
      <c r="VFT15" s="151"/>
      <c r="VFU15" s="151"/>
      <c r="VFV15" s="151"/>
      <c r="VFW15" s="151"/>
      <c r="VFX15" s="151"/>
      <c r="VFY15" s="151"/>
      <c r="VFZ15" s="151"/>
      <c r="VGA15" s="151"/>
      <c r="VGB15" s="151"/>
      <c r="VGC15" s="151"/>
      <c r="VGD15" s="151"/>
      <c r="VGE15" s="151"/>
      <c r="VGF15" s="151"/>
      <c r="VGG15" s="151"/>
      <c r="VGH15" s="151"/>
      <c r="VGI15" s="151"/>
      <c r="VGJ15" s="151"/>
      <c r="VGK15" s="151"/>
      <c r="VGL15" s="151"/>
      <c r="VGM15" s="151"/>
      <c r="VGN15" s="151"/>
      <c r="VGO15" s="151"/>
      <c r="VGP15" s="151"/>
      <c r="VGQ15" s="151"/>
      <c r="VGR15" s="151"/>
      <c r="VGS15" s="151"/>
      <c r="VGT15" s="151"/>
      <c r="VGU15" s="151"/>
      <c r="VGV15" s="151"/>
      <c r="VGW15" s="151"/>
      <c r="VGX15" s="151"/>
      <c r="VGY15" s="151"/>
      <c r="VGZ15" s="151"/>
      <c r="VHA15" s="151"/>
      <c r="VHB15" s="151"/>
      <c r="VHC15" s="151"/>
      <c r="VHD15" s="151"/>
      <c r="VHE15" s="151"/>
      <c r="VHF15" s="151"/>
      <c r="VHG15" s="151"/>
      <c r="VHH15" s="151"/>
      <c r="VHI15" s="151"/>
      <c r="VHJ15" s="151"/>
      <c r="VHK15" s="151"/>
      <c r="VHL15" s="151"/>
      <c r="VHM15" s="151"/>
      <c r="VHN15" s="151"/>
      <c r="VHO15" s="151"/>
      <c r="VHP15" s="151"/>
      <c r="VHQ15" s="151"/>
      <c r="VHR15" s="151"/>
      <c r="VHS15" s="151"/>
      <c r="VHT15" s="151"/>
      <c r="VHU15" s="151"/>
      <c r="VHV15" s="151"/>
      <c r="VHW15" s="151"/>
      <c r="VHX15" s="151"/>
      <c r="VHY15" s="151"/>
      <c r="VHZ15" s="151"/>
      <c r="VIA15" s="151"/>
      <c r="VIB15" s="151"/>
      <c r="VIC15" s="151"/>
      <c r="VID15" s="151"/>
      <c r="VIE15" s="151"/>
      <c r="VIF15" s="151"/>
      <c r="VIG15" s="151"/>
      <c r="VIH15" s="151"/>
      <c r="VII15" s="151"/>
      <c r="VIJ15" s="151"/>
      <c r="VIK15" s="151"/>
      <c r="VIL15" s="151"/>
      <c r="VIM15" s="151"/>
      <c r="VIN15" s="151"/>
      <c r="VIO15" s="151"/>
      <c r="VIP15" s="151"/>
      <c r="VIQ15" s="151"/>
      <c r="VIR15" s="151"/>
      <c r="VIS15" s="151"/>
      <c r="VIT15" s="151"/>
      <c r="VIU15" s="151"/>
      <c r="VIV15" s="151"/>
      <c r="VIW15" s="151"/>
      <c r="VIX15" s="151"/>
      <c r="VIY15" s="151"/>
      <c r="VIZ15" s="151"/>
      <c r="VJA15" s="151"/>
      <c r="VJB15" s="151"/>
      <c r="VJC15" s="151"/>
      <c r="VJD15" s="151"/>
      <c r="VJE15" s="151"/>
      <c r="VJF15" s="151"/>
      <c r="VJG15" s="151"/>
      <c r="VJH15" s="151"/>
      <c r="VJI15" s="151"/>
      <c r="VJJ15" s="151"/>
      <c r="VJK15" s="151"/>
      <c r="VJL15" s="151"/>
      <c r="VJM15" s="151"/>
      <c r="VJN15" s="151"/>
      <c r="VJO15" s="151"/>
      <c r="VJP15" s="151"/>
      <c r="VJQ15" s="151"/>
      <c r="VJR15" s="151"/>
      <c r="VJS15" s="151"/>
      <c r="VJT15" s="151"/>
      <c r="VJU15" s="151"/>
      <c r="VJV15" s="151"/>
      <c r="VJW15" s="151"/>
      <c r="VJX15" s="151"/>
      <c r="VJY15" s="151"/>
      <c r="VJZ15" s="151"/>
      <c r="VKA15" s="151"/>
      <c r="VKB15" s="151"/>
      <c r="VKC15" s="151"/>
      <c r="VKD15" s="151"/>
      <c r="VKE15" s="151"/>
      <c r="VKF15" s="151"/>
      <c r="VKG15" s="151"/>
      <c r="VKH15" s="151"/>
      <c r="VKI15" s="151"/>
      <c r="VKJ15" s="151"/>
      <c r="VKK15" s="151"/>
      <c r="VKL15" s="151"/>
      <c r="VKM15" s="151"/>
      <c r="VKN15" s="151"/>
      <c r="VKO15" s="151"/>
      <c r="VKP15" s="151"/>
      <c r="VKQ15" s="151"/>
      <c r="VKR15" s="151"/>
      <c r="VKS15" s="151"/>
      <c r="VKT15" s="151"/>
      <c r="VKU15" s="151"/>
      <c r="VKV15" s="151"/>
      <c r="VKW15" s="151"/>
      <c r="VKX15" s="151"/>
      <c r="VKY15" s="151"/>
      <c r="VKZ15" s="151"/>
      <c r="VLA15" s="151"/>
      <c r="VLB15" s="151"/>
      <c r="VLC15" s="151"/>
      <c r="VLD15" s="151"/>
      <c r="VLE15" s="151"/>
      <c r="VLF15" s="151"/>
      <c r="VLG15" s="151"/>
      <c r="VLH15" s="151"/>
      <c r="VLI15" s="151"/>
      <c r="VLJ15" s="151"/>
      <c r="VLK15" s="151"/>
      <c r="VLL15" s="151"/>
      <c r="VLM15" s="151"/>
      <c r="VLN15" s="151"/>
      <c r="VLO15" s="151"/>
      <c r="VLP15" s="151"/>
      <c r="VLQ15" s="151"/>
      <c r="VLR15" s="151"/>
      <c r="VLS15" s="151"/>
      <c r="VLT15" s="151"/>
      <c r="VLU15" s="151"/>
      <c r="VLV15" s="151"/>
      <c r="VLW15" s="151"/>
      <c r="VLX15" s="151"/>
      <c r="VLY15" s="151"/>
      <c r="VLZ15" s="151"/>
      <c r="VMA15" s="151"/>
      <c r="VMB15" s="151"/>
      <c r="VMC15" s="151"/>
      <c r="VMD15" s="151"/>
      <c r="VME15" s="151"/>
      <c r="VMF15" s="151"/>
      <c r="VMG15" s="151"/>
      <c r="VMH15" s="151"/>
      <c r="VMI15" s="151"/>
      <c r="VMJ15" s="151"/>
      <c r="VMK15" s="151"/>
      <c r="VML15" s="151"/>
      <c r="VMM15" s="151"/>
      <c r="VMN15" s="151"/>
      <c r="VMO15" s="151"/>
      <c r="VMP15" s="151"/>
      <c r="VMQ15" s="151"/>
      <c r="VMR15" s="151"/>
      <c r="VMS15" s="151"/>
      <c r="VMT15" s="151"/>
      <c r="VMU15" s="151"/>
      <c r="VMV15" s="151"/>
      <c r="VMW15" s="151"/>
      <c r="VMX15" s="151"/>
      <c r="VMY15" s="151"/>
      <c r="VMZ15" s="151"/>
      <c r="VNA15" s="151"/>
      <c r="VNB15" s="151"/>
      <c r="VNC15" s="151"/>
      <c r="VND15" s="151"/>
      <c r="VNE15" s="151"/>
      <c r="VNF15" s="151"/>
      <c r="VNG15" s="151"/>
      <c r="VNH15" s="151"/>
      <c r="VNI15" s="151"/>
      <c r="VNJ15" s="151"/>
      <c r="VNK15" s="151"/>
      <c r="VNL15" s="151"/>
      <c r="VNM15" s="151"/>
      <c r="VNN15" s="151"/>
      <c r="VNO15" s="151"/>
      <c r="VNP15" s="151"/>
      <c r="VNQ15" s="151"/>
      <c r="VNR15" s="151"/>
      <c r="VNS15" s="151"/>
      <c r="VNT15" s="151"/>
      <c r="VNU15" s="151"/>
      <c r="VNV15" s="151"/>
      <c r="VNW15" s="151"/>
      <c r="VNX15" s="151"/>
      <c r="VNY15" s="151"/>
      <c r="VNZ15" s="151"/>
      <c r="VOA15" s="151"/>
      <c r="VOB15" s="151"/>
      <c r="VOC15" s="151"/>
      <c r="VOD15" s="151"/>
      <c r="VOE15" s="151"/>
      <c r="VOF15" s="151"/>
      <c r="VOG15" s="151"/>
      <c r="VOH15" s="151"/>
      <c r="VOI15" s="151"/>
      <c r="VOJ15" s="151"/>
      <c r="VOK15" s="151"/>
      <c r="VOL15" s="151"/>
      <c r="VOM15" s="151"/>
      <c r="VON15" s="151"/>
      <c r="VOO15" s="151"/>
      <c r="VOP15" s="151"/>
      <c r="VOQ15" s="151"/>
      <c r="VOR15" s="151"/>
      <c r="VOS15" s="151"/>
      <c r="VOT15" s="151"/>
      <c r="VOU15" s="151"/>
      <c r="VOV15" s="151"/>
      <c r="VOW15" s="151"/>
      <c r="VOX15" s="151"/>
      <c r="VOY15" s="151"/>
      <c r="VOZ15" s="151"/>
      <c r="VPA15" s="151"/>
      <c r="VPB15" s="151"/>
      <c r="VPC15" s="151"/>
      <c r="VPD15" s="151"/>
      <c r="VPE15" s="151"/>
      <c r="VPF15" s="151"/>
      <c r="VPG15" s="151"/>
      <c r="VPH15" s="151"/>
      <c r="VPI15" s="151"/>
      <c r="VPJ15" s="151"/>
      <c r="VPK15" s="151"/>
      <c r="VPL15" s="151"/>
      <c r="VPM15" s="151"/>
      <c r="VPN15" s="151"/>
      <c r="VPO15" s="151"/>
      <c r="VPP15" s="151"/>
      <c r="VPQ15" s="151"/>
      <c r="VPR15" s="151"/>
      <c r="VPS15" s="151"/>
      <c r="VPT15" s="151"/>
      <c r="VPU15" s="151"/>
      <c r="VPV15" s="151"/>
      <c r="VPW15" s="151"/>
      <c r="VPX15" s="151"/>
      <c r="VPY15" s="151"/>
      <c r="VPZ15" s="151"/>
      <c r="VQA15" s="151"/>
      <c r="VQB15" s="151"/>
      <c r="VQC15" s="151"/>
      <c r="VQD15" s="151"/>
      <c r="VQE15" s="151"/>
      <c r="VQF15" s="151"/>
      <c r="VQG15" s="151"/>
      <c r="VQH15" s="151"/>
      <c r="VQI15" s="151"/>
      <c r="VQJ15" s="151"/>
      <c r="VQK15" s="151"/>
      <c r="VQL15" s="151"/>
      <c r="VQM15" s="151"/>
      <c r="VQN15" s="151"/>
      <c r="VQO15" s="151"/>
      <c r="VQP15" s="151"/>
      <c r="VQQ15" s="151"/>
      <c r="VQR15" s="151"/>
      <c r="VQS15" s="151"/>
      <c r="VQT15" s="151"/>
      <c r="VQU15" s="151"/>
      <c r="VQV15" s="151"/>
      <c r="VQW15" s="151"/>
      <c r="VQX15" s="151"/>
      <c r="VQY15" s="151"/>
      <c r="VQZ15" s="151"/>
      <c r="VRA15" s="151"/>
      <c r="VRB15" s="151"/>
      <c r="VRC15" s="151"/>
      <c r="VRD15" s="151"/>
      <c r="VRE15" s="151"/>
      <c r="VRF15" s="151"/>
      <c r="VRG15" s="151"/>
      <c r="VRH15" s="151"/>
      <c r="VRI15" s="151"/>
      <c r="VRJ15" s="151"/>
      <c r="VRK15" s="151"/>
      <c r="VRL15" s="151"/>
      <c r="VRM15" s="151"/>
      <c r="VRN15" s="151"/>
      <c r="VRO15" s="151"/>
      <c r="VRP15" s="151"/>
      <c r="VRQ15" s="151"/>
      <c r="VRR15" s="151"/>
      <c r="VRS15" s="151"/>
      <c r="VRT15" s="151"/>
      <c r="VRU15" s="151"/>
      <c r="VRV15" s="151"/>
      <c r="VRW15" s="151"/>
      <c r="VRX15" s="151"/>
      <c r="VRY15" s="151"/>
      <c r="VRZ15" s="151"/>
      <c r="VSA15" s="151"/>
      <c r="VSB15" s="151"/>
      <c r="VSC15" s="151"/>
      <c r="VSD15" s="151"/>
      <c r="VSE15" s="151"/>
      <c r="VSF15" s="151"/>
      <c r="VSG15" s="151"/>
      <c r="VSH15" s="151"/>
      <c r="VSI15" s="151"/>
      <c r="VSJ15" s="151"/>
      <c r="VSK15" s="151"/>
      <c r="VSL15" s="151"/>
      <c r="VSM15" s="151"/>
      <c r="VSN15" s="151"/>
      <c r="VSO15" s="151"/>
      <c r="VSP15" s="151"/>
      <c r="VSQ15" s="151"/>
      <c r="VSR15" s="151"/>
      <c r="VSS15" s="151"/>
      <c r="VST15" s="151"/>
      <c r="VSU15" s="151"/>
      <c r="VSV15" s="151"/>
      <c r="VSW15" s="151"/>
      <c r="VSX15" s="151"/>
      <c r="VSY15" s="151"/>
      <c r="VSZ15" s="151"/>
      <c r="VTA15" s="151"/>
      <c r="VTB15" s="151"/>
      <c r="VTC15" s="151"/>
      <c r="VTD15" s="151"/>
      <c r="VTE15" s="151"/>
      <c r="VTF15" s="151"/>
      <c r="VTG15" s="151"/>
      <c r="VTH15" s="151"/>
      <c r="VTI15" s="151"/>
      <c r="VTJ15" s="151"/>
      <c r="VTK15" s="151"/>
      <c r="VTL15" s="151"/>
      <c r="VTM15" s="151"/>
      <c r="VTN15" s="151"/>
      <c r="VTO15" s="151"/>
      <c r="VTP15" s="151"/>
      <c r="VTQ15" s="151"/>
      <c r="VTR15" s="151"/>
      <c r="VTS15" s="151"/>
      <c r="VTT15" s="151"/>
      <c r="VTU15" s="151"/>
      <c r="VTV15" s="151"/>
      <c r="VTW15" s="151"/>
      <c r="VTX15" s="151"/>
      <c r="VTY15" s="151"/>
      <c r="VTZ15" s="151"/>
      <c r="VUA15" s="151"/>
      <c r="VUB15" s="151"/>
      <c r="VUC15" s="151"/>
      <c r="VUD15" s="151"/>
      <c r="VUE15" s="151"/>
      <c r="VUF15" s="151"/>
      <c r="VUG15" s="151"/>
      <c r="VUH15" s="151"/>
      <c r="VUI15" s="151"/>
      <c r="VUJ15" s="151"/>
      <c r="VUK15" s="151"/>
      <c r="VUL15" s="151"/>
      <c r="VUM15" s="151"/>
      <c r="VUN15" s="151"/>
      <c r="VUO15" s="151"/>
      <c r="VUP15" s="151"/>
      <c r="VUQ15" s="151"/>
      <c r="VUR15" s="151"/>
      <c r="VUS15" s="151"/>
      <c r="VUT15" s="151"/>
      <c r="VUU15" s="151"/>
      <c r="VUV15" s="151"/>
      <c r="VUW15" s="151"/>
      <c r="VUX15" s="151"/>
      <c r="VUY15" s="151"/>
      <c r="VUZ15" s="151"/>
      <c r="VVA15" s="151"/>
      <c r="VVB15" s="151"/>
      <c r="VVC15" s="151"/>
      <c r="VVD15" s="151"/>
      <c r="VVE15" s="151"/>
      <c r="VVF15" s="151"/>
      <c r="VVG15" s="151"/>
      <c r="VVH15" s="151"/>
      <c r="VVI15" s="151"/>
      <c r="VVJ15" s="151"/>
      <c r="VVK15" s="151"/>
      <c r="VVL15" s="151"/>
      <c r="VVM15" s="151"/>
      <c r="VVN15" s="151"/>
      <c r="VVO15" s="151"/>
      <c r="VVP15" s="151"/>
      <c r="VVQ15" s="151"/>
      <c r="VVR15" s="151"/>
      <c r="VVS15" s="151"/>
      <c r="VVT15" s="151"/>
      <c r="VVU15" s="151"/>
      <c r="VVV15" s="151"/>
      <c r="VVW15" s="151"/>
      <c r="VVX15" s="151"/>
      <c r="VVY15" s="151"/>
      <c r="VVZ15" s="151"/>
      <c r="VWA15" s="151"/>
      <c r="VWB15" s="151"/>
      <c r="VWC15" s="151"/>
      <c r="VWD15" s="151"/>
      <c r="VWE15" s="151"/>
      <c r="VWF15" s="151"/>
      <c r="VWG15" s="151"/>
      <c r="VWH15" s="151"/>
      <c r="VWI15" s="151"/>
      <c r="VWJ15" s="151"/>
      <c r="VWK15" s="151"/>
      <c r="VWL15" s="151"/>
      <c r="VWM15" s="151"/>
      <c r="VWN15" s="151"/>
      <c r="VWO15" s="151"/>
      <c r="VWP15" s="151"/>
      <c r="VWQ15" s="151"/>
      <c r="VWR15" s="151"/>
      <c r="VWS15" s="151"/>
      <c r="VWT15" s="151"/>
      <c r="VWU15" s="151"/>
      <c r="VWV15" s="151"/>
      <c r="VWW15" s="151"/>
      <c r="VWX15" s="151"/>
      <c r="VWY15" s="151"/>
      <c r="VWZ15" s="151"/>
      <c r="VXA15" s="151"/>
      <c r="VXB15" s="151"/>
      <c r="VXC15" s="151"/>
      <c r="VXD15" s="151"/>
      <c r="VXE15" s="151"/>
      <c r="VXF15" s="151"/>
      <c r="VXG15" s="151"/>
      <c r="VXH15" s="151"/>
      <c r="VXI15" s="151"/>
      <c r="VXJ15" s="151"/>
      <c r="VXK15" s="151"/>
      <c r="VXL15" s="151"/>
      <c r="VXM15" s="151"/>
      <c r="VXN15" s="151"/>
      <c r="VXO15" s="151"/>
      <c r="VXP15" s="151"/>
      <c r="VXQ15" s="151"/>
      <c r="VXR15" s="151"/>
      <c r="VXS15" s="151"/>
      <c r="VXT15" s="151"/>
      <c r="VXU15" s="151"/>
      <c r="VXV15" s="151"/>
      <c r="VXW15" s="151"/>
      <c r="VXX15" s="151"/>
      <c r="VXY15" s="151"/>
      <c r="VXZ15" s="151"/>
      <c r="VYA15" s="151"/>
      <c r="VYB15" s="151"/>
      <c r="VYC15" s="151"/>
      <c r="VYD15" s="151"/>
      <c r="VYE15" s="151"/>
      <c r="VYF15" s="151"/>
      <c r="VYG15" s="151"/>
      <c r="VYH15" s="151"/>
      <c r="VYI15" s="151"/>
      <c r="VYJ15" s="151"/>
      <c r="VYK15" s="151"/>
      <c r="VYL15" s="151"/>
      <c r="VYM15" s="151"/>
      <c r="VYN15" s="151"/>
      <c r="VYO15" s="151"/>
      <c r="VYP15" s="151"/>
      <c r="VYQ15" s="151"/>
      <c r="VYR15" s="151"/>
      <c r="VYS15" s="151"/>
      <c r="VYT15" s="151"/>
      <c r="VYU15" s="151"/>
      <c r="VYV15" s="151"/>
      <c r="VYW15" s="151"/>
      <c r="VYX15" s="151"/>
      <c r="VYY15" s="151"/>
      <c r="VYZ15" s="151"/>
      <c r="VZA15" s="151"/>
      <c r="VZB15" s="151"/>
      <c r="VZC15" s="151"/>
      <c r="VZD15" s="151"/>
      <c r="VZE15" s="151"/>
      <c r="VZF15" s="151"/>
      <c r="VZG15" s="151"/>
      <c r="VZH15" s="151"/>
      <c r="VZI15" s="151"/>
      <c r="VZJ15" s="151"/>
      <c r="VZK15" s="151"/>
      <c r="VZL15" s="151"/>
      <c r="VZM15" s="151"/>
      <c r="VZN15" s="151"/>
      <c r="VZO15" s="151"/>
      <c r="VZP15" s="151"/>
      <c r="VZQ15" s="151"/>
      <c r="VZR15" s="151"/>
      <c r="VZS15" s="151"/>
      <c r="VZT15" s="151"/>
      <c r="VZU15" s="151"/>
      <c r="VZV15" s="151"/>
      <c r="VZW15" s="151"/>
      <c r="VZX15" s="151"/>
      <c r="VZY15" s="151"/>
      <c r="VZZ15" s="151"/>
      <c r="WAA15" s="151"/>
      <c r="WAB15" s="151"/>
      <c r="WAC15" s="151"/>
      <c r="WAD15" s="151"/>
      <c r="WAE15" s="151"/>
      <c r="WAF15" s="151"/>
      <c r="WAG15" s="151"/>
      <c r="WAH15" s="151"/>
      <c r="WAI15" s="151"/>
      <c r="WAJ15" s="151"/>
      <c r="WAK15" s="151"/>
      <c r="WAL15" s="151"/>
      <c r="WAM15" s="151"/>
      <c r="WAN15" s="151"/>
      <c r="WAO15" s="151"/>
      <c r="WAP15" s="151"/>
      <c r="WAQ15" s="151"/>
      <c r="WAR15" s="151"/>
      <c r="WAS15" s="151"/>
      <c r="WAT15" s="151"/>
      <c r="WAU15" s="151"/>
      <c r="WAV15" s="151"/>
      <c r="WAW15" s="151"/>
      <c r="WAX15" s="151"/>
      <c r="WAY15" s="151"/>
      <c r="WAZ15" s="151"/>
      <c r="WBA15" s="151"/>
      <c r="WBB15" s="151"/>
      <c r="WBC15" s="151"/>
      <c r="WBD15" s="151"/>
      <c r="WBE15" s="151"/>
      <c r="WBF15" s="151"/>
      <c r="WBG15" s="151"/>
      <c r="WBH15" s="151"/>
      <c r="WBI15" s="151"/>
      <c r="WBJ15" s="151"/>
      <c r="WBK15" s="151"/>
      <c r="WBL15" s="151"/>
      <c r="WBM15" s="151"/>
      <c r="WBN15" s="151"/>
      <c r="WBO15" s="151"/>
      <c r="WBP15" s="151"/>
      <c r="WBQ15" s="151"/>
      <c r="WBR15" s="151"/>
      <c r="WBS15" s="151"/>
      <c r="WBT15" s="151"/>
      <c r="WBU15" s="151"/>
      <c r="WBV15" s="151"/>
      <c r="WBW15" s="151"/>
      <c r="WBX15" s="151"/>
      <c r="WBY15" s="151"/>
      <c r="WBZ15" s="151"/>
      <c r="WCA15" s="151"/>
      <c r="WCB15" s="151"/>
      <c r="WCC15" s="151"/>
      <c r="WCD15" s="151"/>
      <c r="WCE15" s="151"/>
      <c r="WCF15" s="151"/>
      <c r="WCG15" s="151"/>
      <c r="WCH15" s="151"/>
      <c r="WCI15" s="151"/>
      <c r="WCJ15" s="151"/>
      <c r="WCK15" s="151"/>
      <c r="WCL15" s="151"/>
      <c r="WCM15" s="151"/>
      <c r="WCN15" s="151"/>
      <c r="WCO15" s="151"/>
      <c r="WCP15" s="151"/>
      <c r="WCQ15" s="151"/>
      <c r="WCR15" s="151"/>
      <c r="WCS15" s="151"/>
      <c r="WCT15" s="151"/>
      <c r="WCU15" s="151"/>
      <c r="WCV15" s="151"/>
      <c r="WCW15" s="151"/>
      <c r="WCX15" s="151"/>
      <c r="WCY15" s="151"/>
      <c r="WCZ15" s="151"/>
      <c r="WDA15" s="151"/>
      <c r="WDB15" s="151"/>
      <c r="WDC15" s="151"/>
      <c r="WDD15" s="151"/>
      <c r="WDE15" s="151"/>
      <c r="WDF15" s="151"/>
      <c r="WDG15" s="151"/>
      <c r="WDH15" s="151"/>
      <c r="WDI15" s="151"/>
      <c r="WDJ15" s="151"/>
      <c r="WDK15" s="151"/>
      <c r="WDL15" s="151"/>
      <c r="WDM15" s="151"/>
      <c r="WDN15" s="151"/>
      <c r="WDO15" s="151"/>
      <c r="WDP15" s="151"/>
      <c r="WDQ15" s="151"/>
      <c r="WDR15" s="151"/>
      <c r="WDS15" s="151"/>
      <c r="WDT15" s="151"/>
      <c r="WDU15" s="151"/>
      <c r="WDV15" s="151"/>
      <c r="WDW15" s="151"/>
      <c r="WDX15" s="151"/>
      <c r="WDY15" s="151"/>
      <c r="WDZ15" s="151"/>
      <c r="WEA15" s="151"/>
      <c r="WEB15" s="151"/>
      <c r="WEC15" s="151"/>
      <c r="WED15" s="151"/>
      <c r="WEE15" s="151"/>
      <c r="WEF15" s="151"/>
      <c r="WEG15" s="151"/>
      <c r="WEH15" s="151"/>
      <c r="WEI15" s="151"/>
      <c r="WEJ15" s="151"/>
      <c r="WEK15" s="151"/>
      <c r="WEL15" s="151"/>
      <c r="WEM15" s="151"/>
      <c r="WEN15" s="151"/>
      <c r="WEO15" s="151"/>
      <c r="WEP15" s="151"/>
      <c r="WEQ15" s="151"/>
      <c r="WER15" s="151"/>
      <c r="WES15" s="151"/>
      <c r="WET15" s="151"/>
      <c r="WEU15" s="151"/>
      <c r="WEV15" s="151"/>
      <c r="WEW15" s="151"/>
      <c r="WEX15" s="151"/>
      <c r="WEY15" s="151"/>
      <c r="WEZ15" s="151"/>
      <c r="WFA15" s="151"/>
      <c r="WFB15" s="151"/>
      <c r="WFC15" s="151"/>
      <c r="WFD15" s="151"/>
      <c r="WFE15" s="151"/>
      <c r="WFF15" s="151"/>
      <c r="WFG15" s="151"/>
      <c r="WFH15" s="151"/>
      <c r="WFI15" s="151"/>
      <c r="WFJ15" s="151"/>
      <c r="WFK15" s="151"/>
      <c r="WFL15" s="151"/>
      <c r="WFM15" s="151"/>
      <c r="WFN15" s="151"/>
      <c r="WFO15" s="151"/>
      <c r="WFP15" s="151"/>
      <c r="WFQ15" s="151"/>
      <c r="WFR15" s="151"/>
      <c r="WFS15" s="151"/>
      <c r="WFT15" s="151"/>
      <c r="WFU15" s="151"/>
      <c r="WFV15" s="151"/>
      <c r="WFW15" s="151"/>
      <c r="WFX15" s="151"/>
      <c r="WFY15" s="151"/>
      <c r="WFZ15" s="151"/>
      <c r="WGA15" s="151"/>
      <c r="WGB15" s="151"/>
      <c r="WGC15" s="151"/>
      <c r="WGD15" s="151"/>
      <c r="WGE15" s="151"/>
      <c r="WGF15" s="151"/>
      <c r="WGG15" s="151"/>
      <c r="WGH15" s="151"/>
      <c r="WGI15" s="151"/>
      <c r="WGJ15" s="151"/>
      <c r="WGK15" s="151"/>
      <c r="WGL15" s="151"/>
      <c r="WGM15" s="151"/>
      <c r="WGN15" s="151"/>
      <c r="WGO15" s="151"/>
      <c r="WGP15" s="151"/>
      <c r="WGQ15" s="151"/>
      <c r="WGR15" s="151"/>
      <c r="WGS15" s="151"/>
      <c r="WGT15" s="151"/>
      <c r="WGU15" s="151"/>
      <c r="WGV15" s="151"/>
      <c r="WGW15" s="151"/>
      <c r="WGX15" s="151"/>
      <c r="WGY15" s="151"/>
      <c r="WGZ15" s="151"/>
      <c r="WHA15" s="151"/>
      <c r="WHB15" s="151"/>
      <c r="WHC15" s="151"/>
      <c r="WHD15" s="151"/>
      <c r="WHE15" s="151"/>
      <c r="WHF15" s="151"/>
      <c r="WHG15" s="151"/>
      <c r="WHH15" s="151"/>
      <c r="WHI15" s="151"/>
      <c r="WHJ15" s="151"/>
      <c r="WHK15" s="151"/>
      <c r="WHL15" s="151"/>
      <c r="WHM15" s="151"/>
      <c r="WHN15" s="151"/>
      <c r="WHO15" s="151"/>
      <c r="WHP15" s="151"/>
      <c r="WHQ15" s="151"/>
      <c r="WHR15" s="151"/>
      <c r="WHS15" s="151"/>
      <c r="WHT15" s="151"/>
      <c r="WHU15" s="151"/>
      <c r="WHV15" s="151"/>
      <c r="WHW15" s="151"/>
      <c r="WHX15" s="151"/>
      <c r="WHY15" s="151"/>
      <c r="WHZ15" s="151"/>
      <c r="WIA15" s="151"/>
      <c r="WIB15" s="151"/>
      <c r="WIC15" s="151"/>
      <c r="WID15" s="151"/>
      <c r="WIE15" s="151"/>
      <c r="WIF15" s="151"/>
      <c r="WIG15" s="151"/>
      <c r="WIH15" s="151"/>
      <c r="WII15" s="151"/>
      <c r="WIJ15" s="151"/>
      <c r="WIK15" s="151"/>
      <c r="WIL15" s="151"/>
      <c r="WIM15" s="151"/>
      <c r="WIN15" s="151"/>
      <c r="WIO15" s="151"/>
      <c r="WIP15" s="151"/>
      <c r="WIQ15" s="151"/>
      <c r="WIR15" s="151"/>
      <c r="WIS15" s="151"/>
      <c r="WIT15" s="151"/>
      <c r="WIU15" s="151"/>
      <c r="WIV15" s="151"/>
      <c r="WIW15" s="151"/>
      <c r="WIX15" s="151"/>
      <c r="WIY15" s="151"/>
      <c r="WIZ15" s="151"/>
      <c r="WJA15" s="151"/>
      <c r="WJB15" s="151"/>
      <c r="WJC15" s="151"/>
      <c r="WJD15" s="151"/>
      <c r="WJE15" s="151"/>
      <c r="WJF15" s="151"/>
      <c r="WJG15" s="151"/>
      <c r="WJH15" s="151"/>
      <c r="WJI15" s="151"/>
      <c r="WJJ15" s="151"/>
      <c r="WJK15" s="151"/>
      <c r="WJL15" s="151"/>
      <c r="WJM15" s="151"/>
      <c r="WJN15" s="151"/>
      <c r="WJO15" s="151"/>
      <c r="WJP15" s="151"/>
      <c r="WJQ15" s="151"/>
      <c r="WJR15" s="151"/>
      <c r="WJS15" s="151"/>
      <c r="WJT15" s="151"/>
      <c r="WJU15" s="151"/>
      <c r="WJV15" s="151"/>
      <c r="WJW15" s="151"/>
      <c r="WJX15" s="151"/>
      <c r="WJY15" s="151"/>
      <c r="WJZ15" s="151"/>
      <c r="WKA15" s="151"/>
      <c r="WKB15" s="151"/>
      <c r="WKC15" s="151"/>
      <c r="WKD15" s="151"/>
      <c r="WKE15" s="151"/>
      <c r="WKF15" s="151"/>
      <c r="WKG15" s="151"/>
      <c r="WKH15" s="151"/>
      <c r="WKI15" s="151"/>
      <c r="WKJ15" s="151"/>
      <c r="WKK15" s="151"/>
      <c r="WKL15" s="151"/>
      <c r="WKM15" s="151"/>
      <c r="WKN15" s="151"/>
      <c r="WKO15" s="151"/>
      <c r="WKP15" s="151"/>
      <c r="WKQ15" s="151"/>
      <c r="WKR15" s="151"/>
      <c r="WKS15" s="151"/>
      <c r="WKT15" s="151"/>
      <c r="WKU15" s="151"/>
      <c r="WKV15" s="151"/>
      <c r="WKW15" s="151"/>
      <c r="WKX15" s="151"/>
      <c r="WKY15" s="151"/>
      <c r="WKZ15" s="151"/>
      <c r="WLA15" s="151"/>
      <c r="WLB15" s="151"/>
      <c r="WLC15" s="151"/>
      <c r="WLD15" s="151"/>
      <c r="WLE15" s="151"/>
      <c r="WLF15" s="151"/>
      <c r="WLG15" s="151"/>
      <c r="WLH15" s="151"/>
      <c r="WLI15" s="151"/>
      <c r="WLJ15" s="151"/>
      <c r="WLK15" s="151"/>
      <c r="WLL15" s="151"/>
      <c r="WLM15" s="151"/>
      <c r="WLN15" s="151"/>
      <c r="WLO15" s="151"/>
      <c r="WLP15" s="151"/>
      <c r="WLQ15" s="151"/>
      <c r="WLR15" s="151"/>
      <c r="WLS15" s="151"/>
      <c r="WLT15" s="151"/>
      <c r="WLU15" s="151"/>
      <c r="WLV15" s="151"/>
      <c r="WLW15" s="151"/>
      <c r="WLX15" s="151"/>
      <c r="WLY15" s="151"/>
      <c r="WLZ15" s="151"/>
      <c r="WMA15" s="151"/>
      <c r="WMB15" s="151"/>
      <c r="WMC15" s="151"/>
      <c r="WMD15" s="151"/>
      <c r="WME15" s="151"/>
      <c r="WMF15" s="151"/>
      <c r="WMG15" s="151"/>
      <c r="WMH15" s="151"/>
      <c r="WMI15" s="151"/>
      <c r="WMJ15" s="151"/>
      <c r="WMK15" s="151"/>
      <c r="WML15" s="151"/>
      <c r="WMM15" s="151"/>
      <c r="WMN15" s="151"/>
      <c r="WMO15" s="151"/>
      <c r="WMP15" s="151"/>
      <c r="WMQ15" s="151"/>
      <c r="WMR15" s="151"/>
      <c r="WMS15" s="151"/>
      <c r="WMT15" s="151"/>
      <c r="WMU15" s="151"/>
      <c r="WMV15" s="151"/>
      <c r="WMW15" s="151"/>
      <c r="WMX15" s="151"/>
      <c r="WMY15" s="151"/>
      <c r="WMZ15" s="151"/>
      <c r="WNA15" s="151"/>
      <c r="WNB15" s="151"/>
      <c r="WNC15" s="151"/>
      <c r="WND15" s="151"/>
      <c r="WNE15" s="151"/>
      <c r="WNF15" s="151"/>
      <c r="WNG15" s="151"/>
      <c r="WNH15" s="151"/>
      <c r="WNI15" s="151"/>
      <c r="WNJ15" s="151"/>
      <c r="WNK15" s="151"/>
      <c r="WNL15" s="151"/>
      <c r="WNM15" s="151"/>
      <c r="WNN15" s="151"/>
      <c r="WNO15" s="151"/>
      <c r="WNP15" s="151"/>
      <c r="WNQ15" s="151"/>
      <c r="WNR15" s="151"/>
      <c r="WNS15" s="151"/>
      <c r="WNT15" s="151"/>
      <c r="WNU15" s="151"/>
      <c r="WNV15" s="151"/>
      <c r="WNW15" s="151"/>
      <c r="WNX15" s="151"/>
      <c r="WNY15" s="151"/>
      <c r="WNZ15" s="151"/>
      <c r="WOA15" s="151"/>
      <c r="WOB15" s="151"/>
      <c r="WOC15" s="151"/>
      <c r="WOD15" s="151"/>
      <c r="WOE15" s="151"/>
      <c r="WOF15" s="151"/>
      <c r="WOG15" s="151"/>
      <c r="WOH15" s="151"/>
      <c r="WOI15" s="151"/>
      <c r="WOJ15" s="151"/>
      <c r="WOK15" s="151"/>
      <c r="WOL15" s="151"/>
      <c r="WOM15" s="151"/>
      <c r="WON15" s="151"/>
      <c r="WOO15" s="151"/>
      <c r="WOP15" s="151"/>
      <c r="WOQ15" s="151"/>
      <c r="WOR15" s="151"/>
      <c r="WOS15" s="151"/>
      <c r="WOT15" s="151"/>
      <c r="WOU15" s="151"/>
      <c r="WOV15" s="151"/>
      <c r="WOW15" s="151"/>
      <c r="WOX15" s="151"/>
      <c r="WOY15" s="151"/>
      <c r="WOZ15" s="151"/>
      <c r="WPA15" s="151"/>
      <c r="WPB15" s="151"/>
      <c r="WPC15" s="151"/>
      <c r="WPD15" s="151"/>
      <c r="WPE15" s="151"/>
      <c r="WPF15" s="151"/>
      <c r="WPG15" s="151"/>
      <c r="WPH15" s="151"/>
      <c r="WPI15" s="151"/>
      <c r="WPJ15" s="151"/>
      <c r="WPK15" s="151"/>
      <c r="WPL15" s="151"/>
      <c r="WPM15" s="151"/>
      <c r="WPN15" s="151"/>
      <c r="WPO15" s="151"/>
      <c r="WPP15" s="151"/>
      <c r="WPQ15" s="151"/>
      <c r="WPR15" s="151"/>
      <c r="WPS15" s="151"/>
      <c r="WPT15" s="151"/>
      <c r="WPU15" s="151"/>
      <c r="WPV15" s="151"/>
      <c r="WPW15" s="151"/>
      <c r="WPX15" s="151"/>
      <c r="WPY15" s="151"/>
      <c r="WPZ15" s="151"/>
      <c r="WQA15" s="151"/>
      <c r="WQB15" s="151"/>
      <c r="WQC15" s="151"/>
      <c r="WQD15" s="151"/>
      <c r="WQE15" s="151"/>
      <c r="WQF15" s="151"/>
      <c r="WQG15" s="151"/>
      <c r="WQH15" s="151"/>
      <c r="WQI15" s="151"/>
      <c r="WQJ15" s="151"/>
      <c r="WQK15" s="151"/>
      <c r="WQL15" s="151"/>
      <c r="WQM15" s="151"/>
      <c r="WQN15" s="151"/>
      <c r="WQO15" s="151"/>
      <c r="WQP15" s="151"/>
      <c r="WQQ15" s="151"/>
      <c r="WQR15" s="151"/>
      <c r="WQS15" s="151"/>
      <c r="WQT15" s="151"/>
      <c r="WQU15" s="151"/>
      <c r="WQV15" s="151"/>
      <c r="WQW15" s="151"/>
      <c r="WQX15" s="151"/>
      <c r="WQY15" s="151"/>
      <c r="WQZ15" s="151"/>
      <c r="WRA15" s="151"/>
      <c r="WRB15" s="151"/>
      <c r="WRC15" s="151"/>
      <c r="WRD15" s="151"/>
      <c r="WRE15" s="151"/>
      <c r="WRF15" s="151"/>
      <c r="WRG15" s="151"/>
      <c r="WRH15" s="151"/>
      <c r="WRI15" s="151"/>
      <c r="WRJ15" s="151"/>
      <c r="WRK15" s="151"/>
      <c r="WRL15" s="151"/>
      <c r="WRM15" s="151"/>
      <c r="WRN15" s="151"/>
      <c r="WRO15" s="151"/>
      <c r="WRP15" s="151"/>
      <c r="WRQ15" s="151"/>
      <c r="WRR15" s="151"/>
      <c r="WRS15" s="151"/>
      <c r="WRT15" s="151"/>
      <c r="WRU15" s="151"/>
      <c r="WRV15" s="151"/>
      <c r="WRW15" s="151"/>
      <c r="WRX15" s="151"/>
      <c r="WRY15" s="151"/>
      <c r="WRZ15" s="151"/>
      <c r="WSA15" s="151"/>
      <c r="WSB15" s="151"/>
      <c r="WSC15" s="151"/>
      <c r="WSD15" s="151"/>
      <c r="WSE15" s="151"/>
      <c r="WSF15" s="151"/>
      <c r="WSG15" s="151"/>
      <c r="WSH15" s="151"/>
      <c r="WSI15" s="151"/>
      <c r="WSJ15" s="151"/>
      <c r="WSK15" s="151"/>
      <c r="WSL15" s="151"/>
      <c r="WSM15" s="151"/>
      <c r="WSN15" s="151"/>
      <c r="WSO15" s="151"/>
      <c r="WSP15" s="151"/>
      <c r="WSQ15" s="151"/>
      <c r="WSR15" s="151"/>
      <c r="WSS15" s="151"/>
      <c r="WST15" s="151"/>
      <c r="WSU15" s="151"/>
      <c r="WSV15" s="151"/>
      <c r="WSW15" s="151"/>
      <c r="WSX15" s="151"/>
      <c r="WSY15" s="151"/>
      <c r="WSZ15" s="151"/>
      <c r="WTA15" s="151"/>
      <c r="WTB15" s="151"/>
      <c r="WTC15" s="151"/>
      <c r="WTD15" s="151"/>
      <c r="WTE15" s="151"/>
      <c r="WTF15" s="151"/>
      <c r="WTG15" s="151"/>
      <c r="WTH15" s="151"/>
      <c r="WTI15" s="151"/>
      <c r="WTJ15" s="151"/>
      <c r="WTK15" s="151"/>
      <c r="WTL15" s="151"/>
      <c r="WTM15" s="151"/>
      <c r="WTN15" s="151"/>
      <c r="WTO15" s="151"/>
      <c r="WTP15" s="151"/>
      <c r="WTQ15" s="151"/>
      <c r="WTR15" s="151"/>
      <c r="WTS15" s="151"/>
      <c r="WTT15" s="151"/>
      <c r="WTU15" s="151"/>
      <c r="WTV15" s="151"/>
      <c r="WTW15" s="151"/>
      <c r="WTX15" s="151"/>
      <c r="WTY15" s="151"/>
      <c r="WTZ15" s="151"/>
      <c r="WUA15" s="151"/>
      <c r="WUB15" s="151"/>
      <c r="WUC15" s="151"/>
      <c r="WUD15" s="151"/>
      <c r="WUE15" s="151"/>
      <c r="WUF15" s="151"/>
      <c r="WUG15" s="151"/>
      <c r="WUH15" s="151"/>
      <c r="WUI15" s="151"/>
      <c r="WUJ15" s="151"/>
      <c r="WUK15" s="151"/>
      <c r="WUL15" s="151"/>
      <c r="WUM15" s="151"/>
      <c r="WUN15" s="151"/>
      <c r="WUO15" s="151"/>
      <c r="WUP15" s="151"/>
      <c r="WUQ15" s="151"/>
      <c r="WUR15" s="151"/>
      <c r="WUS15" s="151"/>
      <c r="WUT15" s="151"/>
      <c r="WUU15" s="151"/>
      <c r="WUV15" s="151"/>
      <c r="WUW15" s="151"/>
      <c r="WUX15" s="151"/>
      <c r="WUY15" s="151"/>
      <c r="WUZ15" s="151"/>
      <c r="WVA15" s="151"/>
      <c r="WVB15" s="151"/>
      <c r="WVC15" s="151"/>
      <c r="WVD15" s="151"/>
      <c r="WVE15" s="151"/>
      <c r="WVF15" s="151"/>
      <c r="WVG15" s="151"/>
      <c r="WVH15" s="151"/>
      <c r="WVI15" s="151"/>
      <c r="WVJ15" s="151"/>
      <c r="WVK15" s="151"/>
      <c r="WVL15" s="151"/>
      <c r="WVM15" s="151"/>
      <c r="WVN15" s="151"/>
      <c r="WVO15" s="151"/>
      <c r="WVP15" s="151"/>
      <c r="WVQ15" s="151"/>
      <c r="WVR15" s="151"/>
      <c r="WVS15" s="151"/>
      <c r="WVT15" s="151"/>
      <c r="WVU15" s="151"/>
      <c r="WVV15" s="151"/>
      <c r="WVW15" s="151"/>
      <c r="WVX15" s="151"/>
      <c r="WVY15" s="151"/>
      <c r="WVZ15" s="151"/>
      <c r="WWA15" s="151"/>
      <c r="WWB15" s="151"/>
      <c r="WWC15" s="151"/>
      <c r="WWD15" s="151"/>
      <c r="WWE15" s="151"/>
      <c r="WWF15" s="151"/>
      <c r="WWG15" s="151"/>
      <c r="WWH15" s="151"/>
      <c r="WWI15" s="151"/>
      <c r="WWJ15" s="151"/>
      <c r="WWK15" s="151"/>
      <c r="WWL15" s="151"/>
      <c r="WWM15" s="151"/>
      <c r="WWN15" s="151"/>
      <c r="WWO15" s="151"/>
      <c r="WWP15" s="151"/>
      <c r="WWQ15" s="151"/>
      <c r="WWR15" s="151"/>
      <c r="WWS15" s="151"/>
      <c r="WWT15" s="151"/>
      <c r="WWU15" s="151"/>
      <c r="WWV15" s="151"/>
      <c r="WWW15" s="151"/>
      <c r="WWX15" s="151"/>
      <c r="WWY15" s="151"/>
      <c r="WWZ15" s="151"/>
      <c r="WXA15" s="151"/>
      <c r="WXB15" s="151"/>
      <c r="WXC15" s="151"/>
      <c r="WXD15" s="151"/>
      <c r="WXE15" s="151"/>
      <c r="WXF15" s="151"/>
      <c r="WXG15" s="151"/>
      <c r="WXH15" s="151"/>
      <c r="WXI15" s="151"/>
      <c r="WXJ15" s="151"/>
      <c r="WXK15" s="151"/>
      <c r="WXL15" s="151"/>
      <c r="WXM15" s="151"/>
      <c r="WXN15" s="151"/>
      <c r="WXO15" s="151"/>
      <c r="WXP15" s="151"/>
      <c r="WXQ15" s="151"/>
      <c r="WXR15" s="151"/>
      <c r="WXS15" s="151"/>
      <c r="WXT15" s="151"/>
      <c r="WXU15" s="151"/>
      <c r="WXV15" s="151"/>
      <c r="WXW15" s="151"/>
      <c r="WXX15" s="151"/>
      <c r="WXY15" s="151"/>
      <c r="WXZ15" s="151"/>
      <c r="WYA15" s="151"/>
      <c r="WYB15" s="151"/>
      <c r="WYC15" s="151"/>
      <c r="WYD15" s="151"/>
      <c r="WYE15" s="151"/>
      <c r="WYF15" s="151"/>
      <c r="WYG15" s="151"/>
      <c r="WYH15" s="151"/>
      <c r="WYI15" s="151"/>
      <c r="WYJ15" s="151"/>
      <c r="WYK15" s="151"/>
      <c r="WYL15" s="151"/>
      <c r="WYM15" s="151"/>
      <c r="WYN15" s="151"/>
      <c r="WYO15" s="151"/>
      <c r="WYP15" s="151"/>
      <c r="WYQ15" s="151"/>
      <c r="WYR15" s="151"/>
      <c r="WYS15" s="151"/>
      <c r="WYT15" s="151"/>
      <c r="WYU15" s="151"/>
      <c r="WYV15" s="151"/>
      <c r="WYW15" s="151"/>
      <c r="WYX15" s="151"/>
      <c r="WYY15" s="151"/>
      <c r="WYZ15" s="151"/>
      <c r="WZA15" s="151"/>
      <c r="WZB15" s="151"/>
      <c r="WZC15" s="151"/>
      <c r="WZD15" s="151"/>
      <c r="WZE15" s="151"/>
      <c r="WZF15" s="151"/>
      <c r="WZG15" s="151"/>
      <c r="WZH15" s="151"/>
      <c r="WZI15" s="151"/>
      <c r="WZJ15" s="151"/>
      <c r="WZK15" s="151"/>
      <c r="WZL15" s="151"/>
      <c r="WZM15" s="151"/>
      <c r="WZN15" s="151"/>
      <c r="WZO15" s="151"/>
      <c r="WZP15" s="151"/>
      <c r="WZQ15" s="151"/>
      <c r="WZR15" s="151"/>
      <c r="WZS15" s="151"/>
      <c r="WZT15" s="151"/>
      <c r="WZU15" s="151"/>
      <c r="WZV15" s="151"/>
      <c r="WZW15" s="151"/>
      <c r="WZX15" s="151"/>
      <c r="WZY15" s="151"/>
      <c r="WZZ15" s="151"/>
      <c r="XAA15" s="151"/>
      <c r="XAB15" s="151"/>
      <c r="XAC15" s="151"/>
      <c r="XAD15" s="151"/>
      <c r="XAE15" s="151"/>
      <c r="XAF15" s="151"/>
      <c r="XAG15" s="151"/>
      <c r="XAH15" s="151"/>
      <c r="XAI15" s="151"/>
      <c r="XAJ15" s="151"/>
      <c r="XAK15" s="151"/>
      <c r="XAL15" s="151"/>
      <c r="XAM15" s="151"/>
      <c r="XAN15" s="151"/>
      <c r="XAO15" s="151"/>
      <c r="XAP15" s="151"/>
      <c r="XAQ15" s="151"/>
      <c r="XAR15" s="151"/>
      <c r="XAS15" s="151"/>
      <c r="XAT15" s="151"/>
      <c r="XAU15" s="151"/>
      <c r="XAV15" s="151"/>
      <c r="XAW15" s="151"/>
      <c r="XAX15" s="151"/>
      <c r="XAY15" s="151"/>
      <c r="XAZ15" s="151"/>
      <c r="XBA15" s="151"/>
      <c r="XBB15" s="151"/>
      <c r="XBC15" s="151"/>
      <c r="XBD15" s="151"/>
      <c r="XBE15" s="151"/>
      <c r="XBF15" s="151"/>
      <c r="XBG15" s="151"/>
      <c r="XBH15" s="151"/>
      <c r="XBI15" s="151"/>
      <c r="XBJ15" s="151"/>
      <c r="XBK15" s="151"/>
      <c r="XBL15" s="151"/>
      <c r="XBM15" s="151"/>
      <c r="XBN15" s="151"/>
      <c r="XBO15" s="151"/>
      <c r="XBP15" s="151"/>
      <c r="XBQ15" s="151"/>
      <c r="XBR15" s="151"/>
      <c r="XBS15" s="151"/>
      <c r="XBT15" s="151"/>
      <c r="XBU15" s="151"/>
      <c r="XBV15" s="151"/>
      <c r="XBW15" s="151"/>
      <c r="XBX15" s="151"/>
      <c r="XBY15" s="151"/>
      <c r="XBZ15" s="151"/>
      <c r="XCA15" s="151"/>
      <c r="XCB15" s="151"/>
      <c r="XCC15" s="151"/>
      <c r="XCD15" s="151"/>
      <c r="XCE15" s="151"/>
      <c r="XCF15" s="151"/>
      <c r="XCG15" s="151"/>
      <c r="XCH15" s="151"/>
      <c r="XCI15" s="151"/>
      <c r="XCJ15" s="151"/>
      <c r="XCK15" s="151"/>
      <c r="XCL15" s="151"/>
      <c r="XCM15" s="151"/>
      <c r="XCN15" s="151"/>
      <c r="XCO15" s="151"/>
      <c r="XCP15" s="151"/>
      <c r="XCQ15" s="151"/>
      <c r="XCR15" s="151"/>
      <c r="XCS15" s="151"/>
      <c r="XCT15" s="151"/>
      <c r="XCU15" s="151"/>
      <c r="XCV15" s="151"/>
      <c r="XCW15" s="151"/>
      <c r="XCX15" s="151"/>
      <c r="XCY15" s="151"/>
      <c r="XCZ15" s="151"/>
      <c r="XDA15" s="151"/>
      <c r="XDB15" s="151"/>
      <c r="XDC15" s="151"/>
      <c r="XDD15" s="151"/>
      <c r="XDE15" s="151"/>
      <c r="XDF15" s="151"/>
      <c r="XDG15" s="151"/>
      <c r="XDH15" s="151"/>
      <c r="XDI15" s="151"/>
      <c r="XDJ15" s="151"/>
      <c r="XDK15" s="151"/>
      <c r="XDL15" s="151"/>
      <c r="XDM15" s="151"/>
      <c r="XDN15" s="151"/>
      <c r="XDO15" s="151"/>
      <c r="XDP15" s="151"/>
      <c r="XDQ15" s="151"/>
      <c r="XDR15" s="151"/>
      <c r="XDS15" s="151"/>
      <c r="XDT15" s="151"/>
      <c r="XDU15" s="151"/>
      <c r="XDV15" s="151"/>
      <c r="XDW15" s="151"/>
      <c r="XDX15" s="151"/>
      <c r="XDY15" s="151"/>
      <c r="XDZ15" s="151"/>
      <c r="XEA15" s="151"/>
      <c r="XEB15" s="151"/>
      <c r="XEC15" s="151"/>
      <c r="XED15" s="151"/>
      <c r="XEE15" s="151"/>
      <c r="XEF15" s="151"/>
      <c r="XEG15" s="151"/>
      <c r="XEH15" s="151"/>
      <c r="XEI15" s="151"/>
      <c r="XEJ15" s="151"/>
      <c r="XEK15" s="151"/>
      <c r="XEL15" s="151"/>
      <c r="XEM15" s="151"/>
      <c r="XEN15" s="151"/>
      <c r="XEO15" s="151"/>
      <c r="XEP15" s="151"/>
      <c r="XEQ15" s="151"/>
      <c r="XER15" s="151"/>
      <c r="XES15" s="151"/>
      <c r="XET15" s="151"/>
      <c r="XEU15" s="151"/>
      <c r="XEV15" s="151"/>
      <c r="XEW15" s="151"/>
      <c r="XEX15" s="151"/>
      <c r="XEY15" s="151"/>
      <c r="XEZ15" s="151"/>
      <c r="XFA15" s="151"/>
      <c r="XFB15" s="151"/>
      <c r="XFC15" s="151"/>
    </row>
    <row r="16" spans="1:16383" x14ac:dyDescent="0.2">
      <c r="A16" s="59" t="s">
        <v>71</v>
      </c>
      <c r="B16" s="118" t="s">
        <v>126</v>
      </c>
      <c r="C16" s="118" t="s">
        <v>438</v>
      </c>
      <c r="D16" s="118" t="s">
        <v>439</v>
      </c>
      <c r="E16" s="58">
        <v>100023410650965</v>
      </c>
      <c r="F16" s="118" t="s">
        <v>440</v>
      </c>
      <c r="G16" s="119">
        <v>43066</v>
      </c>
      <c r="H16" s="119"/>
      <c r="I16" s="120">
        <f>VLOOKUP(A16,'Consolidated Data'!$A$1:$AL$100,38,FALSE)</f>
        <v>20</v>
      </c>
      <c r="J16" s="120">
        <f>(VLOOKUP(A16,'Consolidated Data'!$A$1:$AM$100,39,FALSE))/8</f>
        <v>0.34375</v>
      </c>
      <c r="K16" s="120">
        <f t="shared" si="0"/>
        <v>20.34375</v>
      </c>
      <c r="L16" s="118"/>
      <c r="M16" s="112" t="s">
        <v>468</v>
      </c>
      <c r="N16" s="118"/>
      <c r="O16" s="120"/>
    </row>
    <row r="17" spans="1:16383" x14ac:dyDescent="0.2">
      <c r="A17" s="150" t="s">
        <v>263</v>
      </c>
      <c r="B17" s="118" t="s">
        <v>469</v>
      </c>
      <c r="C17" s="118" t="s">
        <v>469</v>
      </c>
      <c r="D17" s="118" t="s">
        <v>439</v>
      </c>
      <c r="E17" s="58">
        <v>100019500756569</v>
      </c>
      <c r="F17" s="118" t="s">
        <v>440</v>
      </c>
      <c r="G17" s="119">
        <v>43291</v>
      </c>
      <c r="H17" s="119"/>
      <c r="I17" s="120">
        <f>VLOOKUP(A17,'Consolidated Data'!$A$1:$AL$100,38,FALSE)</f>
        <v>15</v>
      </c>
      <c r="J17" s="120">
        <f>(VLOOKUP(A17,'Consolidated Data'!$A$1:$AM$100,39,FALSE))/8</f>
        <v>1.5625</v>
      </c>
      <c r="K17" s="120">
        <f t="shared" si="0"/>
        <v>16.5625</v>
      </c>
      <c r="L17" s="118"/>
      <c r="M17" s="112" t="s">
        <v>470</v>
      </c>
      <c r="N17" s="118"/>
      <c r="O17" s="120"/>
    </row>
    <row r="18" spans="1:16383" x14ac:dyDescent="0.2">
      <c r="A18" s="150" t="s">
        <v>471</v>
      </c>
      <c r="B18" s="118" t="s">
        <v>126</v>
      </c>
      <c r="C18" s="118" t="s">
        <v>438</v>
      </c>
      <c r="D18" s="118" t="s">
        <v>439</v>
      </c>
      <c r="E18" s="58">
        <v>100028634685349</v>
      </c>
      <c r="F18" s="118" t="s">
        <v>440</v>
      </c>
      <c r="G18" s="119">
        <v>43360</v>
      </c>
      <c r="H18" s="119"/>
      <c r="I18" s="120">
        <f>VLOOKUP(A18,'Consolidated Data'!$A$1:$AL$100,38,FALSE)</f>
        <v>9</v>
      </c>
      <c r="J18" s="120">
        <f>(VLOOKUP(A18,'Consolidated Data'!$A$1:$AM$100,39,FALSE))/8</f>
        <v>2.375</v>
      </c>
      <c r="K18" s="120">
        <f t="shared" si="0"/>
        <v>11.375</v>
      </c>
      <c r="L18" s="118"/>
      <c r="M18" s="112" t="s">
        <v>472</v>
      </c>
      <c r="N18" s="118"/>
      <c r="O18" s="120"/>
    </row>
    <row r="19" spans="1:16383" x14ac:dyDescent="0.2">
      <c r="A19" s="150" t="s">
        <v>473</v>
      </c>
      <c r="B19" s="118" t="s">
        <v>126</v>
      </c>
      <c r="C19" s="118" t="s">
        <v>438</v>
      </c>
      <c r="D19" s="118" t="s">
        <v>439</v>
      </c>
      <c r="E19" s="58">
        <v>100034832655723</v>
      </c>
      <c r="F19" s="118" t="s">
        <v>440</v>
      </c>
      <c r="G19" s="119">
        <v>43535</v>
      </c>
      <c r="H19" s="119"/>
      <c r="I19" s="120">
        <f>VLOOKUP(A19,'Consolidated Data'!$A$1:$AL$100,38,FALSE)</f>
        <v>7</v>
      </c>
      <c r="J19" s="120">
        <f>(VLOOKUP(A19,'Consolidated Data'!$A$1:$AM$100,39,FALSE))/8</f>
        <v>1.78125</v>
      </c>
      <c r="K19" s="120">
        <f t="shared" si="0"/>
        <v>8.78125</v>
      </c>
      <c r="L19" s="118"/>
      <c r="M19" s="113" t="s">
        <v>474</v>
      </c>
      <c r="N19" s="118"/>
      <c r="O19" s="120"/>
    </row>
    <row r="20" spans="1:16383" x14ac:dyDescent="0.2">
      <c r="A20" s="150" t="s">
        <v>475</v>
      </c>
      <c r="B20" s="118" t="s">
        <v>126</v>
      </c>
      <c r="C20" s="118" t="s">
        <v>438</v>
      </c>
      <c r="D20" s="118" t="s">
        <v>439</v>
      </c>
      <c r="E20" s="58">
        <v>100034214588190</v>
      </c>
      <c r="F20" s="118" t="s">
        <v>440</v>
      </c>
      <c r="G20" s="119">
        <v>43515</v>
      </c>
      <c r="H20" s="119"/>
      <c r="I20" s="120">
        <f>VLOOKUP(A20,'Consolidated Data'!$A$1:$AL$100,38,FALSE)</f>
        <v>4</v>
      </c>
      <c r="J20" s="120">
        <f>(VLOOKUP(A20,'Consolidated Data'!$A$1:$AM$100,39,FALSE))/8</f>
        <v>0.625</v>
      </c>
      <c r="K20" s="120">
        <f t="shared" si="0"/>
        <v>4.625</v>
      </c>
      <c r="L20" s="118"/>
      <c r="M20" s="114" t="s">
        <v>476</v>
      </c>
      <c r="N20" s="118"/>
      <c r="O20" s="120"/>
    </row>
    <row r="21" spans="1:16383" x14ac:dyDescent="0.2">
      <c r="A21" s="150" t="s">
        <v>477</v>
      </c>
      <c r="B21" s="118" t="s">
        <v>126</v>
      </c>
      <c r="C21" s="118" t="s">
        <v>438</v>
      </c>
      <c r="D21" s="118" t="s">
        <v>439</v>
      </c>
      <c r="E21" s="58">
        <v>100034272406951</v>
      </c>
      <c r="F21" s="118" t="s">
        <v>440</v>
      </c>
      <c r="G21" s="119">
        <v>43521</v>
      </c>
      <c r="H21" s="119"/>
      <c r="I21" s="120">
        <f>VLOOKUP(A21,'Consolidated Data'!$A$1:$AL$100,38,FALSE)</f>
        <v>12</v>
      </c>
      <c r="J21" s="120">
        <f>(VLOOKUP(A21,'Consolidated Data'!$A$1:$AM$100,39,FALSE))/8</f>
        <v>1.5625</v>
      </c>
      <c r="K21" s="120">
        <f t="shared" si="0"/>
        <v>13.5625</v>
      </c>
      <c r="L21" s="118"/>
      <c r="M21" s="112" t="s">
        <v>478</v>
      </c>
      <c r="N21" s="118"/>
      <c r="O21" s="120"/>
    </row>
    <row r="22" spans="1:16383" x14ac:dyDescent="0.2">
      <c r="A22" s="150" t="s">
        <v>479</v>
      </c>
      <c r="B22" s="118" t="s">
        <v>126</v>
      </c>
      <c r="C22" s="118" t="s">
        <v>438</v>
      </c>
      <c r="D22" s="118" t="s">
        <v>439</v>
      </c>
      <c r="E22" s="58">
        <v>100034175813539</v>
      </c>
      <c r="F22" s="118" t="s">
        <v>440</v>
      </c>
      <c r="G22" s="119">
        <v>43521</v>
      </c>
      <c r="H22" s="119"/>
      <c r="I22" s="120">
        <f>VLOOKUP(A22,'Consolidated Data'!$A$1:$AL$100,38,FALSE)</f>
        <v>20</v>
      </c>
      <c r="J22" s="120">
        <f>(VLOOKUP(A22,'Consolidated Data'!$A$1:$AM$100,39,FALSE))/8</f>
        <v>1.375</v>
      </c>
      <c r="K22" s="120">
        <f t="shared" si="0"/>
        <v>21.375</v>
      </c>
      <c r="L22" s="118"/>
      <c r="M22" s="112" t="s">
        <v>480</v>
      </c>
      <c r="N22" s="118"/>
      <c r="O22" s="120"/>
    </row>
    <row r="23" spans="1:16383" x14ac:dyDescent="0.2">
      <c r="A23" s="150" t="s">
        <v>481</v>
      </c>
      <c r="B23" s="118" t="s">
        <v>126</v>
      </c>
      <c r="C23" s="118" t="s">
        <v>438</v>
      </c>
      <c r="D23" s="118" t="s">
        <v>439</v>
      </c>
      <c r="E23" s="58">
        <v>100034001902734</v>
      </c>
      <c r="F23" s="118" t="s">
        <v>440</v>
      </c>
      <c r="G23" s="119">
        <v>43515</v>
      </c>
      <c r="H23" s="119"/>
      <c r="I23" s="120">
        <f>VLOOKUP(A23,'Consolidated Data'!$A$1:$AL$100,38,FALSE)</f>
        <v>10</v>
      </c>
      <c r="J23" s="120">
        <f>(VLOOKUP(A23,'Consolidated Data'!$A$1:$AM$100,39,FALSE))/8</f>
        <v>3.0625</v>
      </c>
      <c r="K23" s="120">
        <f t="shared" si="0"/>
        <v>13.0625</v>
      </c>
      <c r="L23" s="118"/>
      <c r="M23" s="112" t="s">
        <v>482</v>
      </c>
      <c r="N23" s="118"/>
      <c r="O23" s="120"/>
    </row>
    <row r="24" spans="1:16383" x14ac:dyDescent="0.2">
      <c r="A24" s="150" t="s">
        <v>483</v>
      </c>
      <c r="B24" s="118" t="s">
        <v>126</v>
      </c>
      <c r="C24" s="118" t="s">
        <v>438</v>
      </c>
      <c r="D24" s="118" t="s">
        <v>439</v>
      </c>
      <c r="E24" s="58">
        <v>100034026800724</v>
      </c>
      <c r="F24" s="118" t="s">
        <v>440</v>
      </c>
      <c r="G24" s="119">
        <v>43515</v>
      </c>
      <c r="H24" s="119"/>
      <c r="I24" s="120">
        <f>VLOOKUP(A24,'Consolidated Data'!$A$1:$AL$100,38,FALSE)</f>
        <v>6</v>
      </c>
      <c r="J24" s="120">
        <f>(VLOOKUP(A24,'Consolidated Data'!$A$1:$AM$100,39,FALSE))/8</f>
        <v>0.625</v>
      </c>
      <c r="K24" s="120">
        <f t="shared" si="0"/>
        <v>6.625</v>
      </c>
      <c r="L24" s="118"/>
      <c r="M24" s="112" t="s">
        <v>484</v>
      </c>
      <c r="N24" s="118"/>
      <c r="O24" s="120"/>
    </row>
    <row r="25" spans="1:16383" x14ac:dyDescent="0.2">
      <c r="A25" s="150" t="s">
        <v>485</v>
      </c>
      <c r="B25" s="118" t="s">
        <v>126</v>
      </c>
      <c r="C25" s="118" t="s">
        <v>438</v>
      </c>
      <c r="D25" s="118" t="s">
        <v>439</v>
      </c>
      <c r="E25" s="58">
        <v>100034779559090</v>
      </c>
      <c r="F25" s="118" t="s">
        <v>440</v>
      </c>
      <c r="G25" s="119">
        <v>43535</v>
      </c>
      <c r="H25" s="119"/>
      <c r="I25" s="120">
        <f>VLOOKUP(A25,'Consolidated Data'!$A$1:$AL$100,38,FALSE)</f>
        <v>12</v>
      </c>
      <c r="J25" s="120">
        <f>(VLOOKUP(A25,'Consolidated Data'!$A$1:$AM$100,39,FALSE))/8</f>
        <v>1.125</v>
      </c>
      <c r="K25" s="120">
        <f t="shared" si="0"/>
        <v>13.125</v>
      </c>
      <c r="L25" s="118"/>
      <c r="M25" s="112" t="s">
        <v>486</v>
      </c>
      <c r="N25" s="118"/>
      <c r="O25" s="120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1"/>
      <c r="BN25" s="171"/>
      <c r="BO25" s="171"/>
      <c r="BP25" s="171"/>
      <c r="BQ25" s="171"/>
      <c r="BR25" s="171"/>
      <c r="BS25" s="171"/>
      <c r="BT25" s="171"/>
      <c r="BU25" s="171"/>
      <c r="BV25" s="171"/>
      <c r="BW25" s="171"/>
      <c r="BX25" s="171"/>
      <c r="BY25" s="171"/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/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71"/>
      <c r="GB25" s="171"/>
      <c r="GC25" s="171"/>
      <c r="GD25" s="171"/>
      <c r="GE25" s="171"/>
      <c r="GF25" s="171"/>
      <c r="GG25" s="171"/>
      <c r="GH25" s="171"/>
      <c r="GI25" s="171"/>
      <c r="GJ25" s="171"/>
      <c r="GK25" s="171"/>
      <c r="GL25" s="171"/>
      <c r="GM25" s="171"/>
      <c r="GN25" s="171"/>
      <c r="GO25" s="171"/>
      <c r="GP25" s="171"/>
      <c r="GQ25" s="171"/>
      <c r="GR25" s="171"/>
      <c r="GS25" s="171"/>
      <c r="GT25" s="171"/>
      <c r="GU25" s="171"/>
      <c r="GV25" s="171"/>
      <c r="GW25" s="171"/>
      <c r="GX25" s="171"/>
      <c r="GY25" s="171"/>
      <c r="GZ25" s="171"/>
      <c r="HA25" s="171"/>
      <c r="HB25" s="171"/>
      <c r="HC25" s="171"/>
      <c r="HD25" s="171"/>
      <c r="HE25" s="171"/>
      <c r="HF25" s="171"/>
      <c r="HG25" s="171"/>
      <c r="HH25" s="171"/>
      <c r="HI25" s="171"/>
      <c r="HJ25" s="171"/>
      <c r="HK25" s="171"/>
      <c r="HL25" s="171"/>
      <c r="HM25" s="171"/>
      <c r="HN25" s="171"/>
      <c r="HO25" s="171"/>
      <c r="HP25" s="171"/>
      <c r="HQ25" s="171"/>
      <c r="HR25" s="171"/>
      <c r="HS25" s="171"/>
      <c r="HT25" s="171"/>
      <c r="HU25" s="171"/>
      <c r="HV25" s="171"/>
      <c r="HW25" s="171"/>
      <c r="HX25" s="171"/>
      <c r="HY25" s="171"/>
      <c r="HZ25" s="171"/>
      <c r="IA25" s="171"/>
      <c r="IB25" s="171"/>
      <c r="IC25" s="171"/>
      <c r="ID25" s="171"/>
      <c r="IE25" s="171"/>
      <c r="IF25" s="171"/>
      <c r="IG25" s="171"/>
      <c r="IH25" s="171"/>
      <c r="II25" s="171"/>
      <c r="IJ25" s="171"/>
      <c r="IK25" s="171"/>
      <c r="IL25" s="171"/>
      <c r="IM25" s="171"/>
      <c r="IN25" s="171"/>
      <c r="IO25" s="171"/>
      <c r="IP25" s="171"/>
      <c r="IQ25" s="171"/>
      <c r="IR25" s="171"/>
      <c r="IS25" s="171"/>
      <c r="IT25" s="171"/>
      <c r="IU25" s="171"/>
      <c r="IV25" s="171"/>
      <c r="IW25" s="171"/>
      <c r="IX25" s="171"/>
      <c r="IY25" s="171"/>
      <c r="IZ25" s="171"/>
      <c r="JA25" s="171"/>
      <c r="JB25" s="171"/>
      <c r="JC25" s="171"/>
      <c r="JD25" s="171"/>
      <c r="JE25" s="171"/>
      <c r="JF25" s="171"/>
      <c r="JG25" s="171"/>
      <c r="JH25" s="171"/>
      <c r="JI25" s="171"/>
      <c r="JJ25" s="171"/>
      <c r="JK25" s="171"/>
      <c r="JL25" s="171"/>
      <c r="JM25" s="171"/>
      <c r="JN25" s="171"/>
      <c r="JO25" s="171"/>
      <c r="JP25" s="171"/>
      <c r="JQ25" s="171"/>
      <c r="JR25" s="171"/>
      <c r="JS25" s="171"/>
      <c r="JT25" s="171"/>
      <c r="JU25" s="171"/>
      <c r="JV25" s="171"/>
      <c r="JW25" s="171"/>
      <c r="JX25" s="171"/>
      <c r="JY25" s="171"/>
      <c r="JZ25" s="171"/>
      <c r="KA25" s="171"/>
      <c r="KB25" s="171"/>
      <c r="KC25" s="171"/>
      <c r="KD25" s="171"/>
      <c r="KE25" s="171"/>
      <c r="KF25" s="171"/>
      <c r="KG25" s="171"/>
      <c r="KH25" s="171"/>
      <c r="KI25" s="171"/>
      <c r="KJ25" s="171"/>
      <c r="KK25" s="171"/>
      <c r="KL25" s="171"/>
      <c r="KM25" s="171"/>
      <c r="KN25" s="171"/>
      <c r="KO25" s="171"/>
      <c r="KP25" s="171"/>
      <c r="KQ25" s="171"/>
      <c r="KR25" s="171"/>
      <c r="KS25" s="171"/>
      <c r="KT25" s="171"/>
      <c r="KU25" s="171"/>
      <c r="KV25" s="171"/>
      <c r="KW25" s="171"/>
      <c r="KX25" s="171"/>
      <c r="KY25" s="171"/>
      <c r="KZ25" s="171"/>
      <c r="LA25" s="171"/>
      <c r="LB25" s="171"/>
      <c r="LC25" s="171"/>
      <c r="LD25" s="171"/>
      <c r="LE25" s="171"/>
      <c r="LF25" s="171"/>
      <c r="LG25" s="171"/>
      <c r="LH25" s="171"/>
      <c r="LI25" s="171"/>
      <c r="LJ25" s="171"/>
      <c r="LK25" s="171"/>
      <c r="LL25" s="171"/>
      <c r="LM25" s="171"/>
      <c r="LN25" s="171"/>
      <c r="LO25" s="171"/>
      <c r="LP25" s="171"/>
      <c r="LQ25" s="171"/>
      <c r="LR25" s="171"/>
      <c r="LS25" s="171"/>
      <c r="LT25" s="171"/>
      <c r="LU25" s="171"/>
      <c r="LV25" s="171"/>
      <c r="LW25" s="171"/>
      <c r="LX25" s="171"/>
      <c r="LY25" s="171"/>
      <c r="LZ25" s="171"/>
      <c r="MA25" s="171"/>
      <c r="MB25" s="171"/>
      <c r="MC25" s="171"/>
      <c r="MD25" s="171"/>
      <c r="ME25" s="171"/>
      <c r="MF25" s="171"/>
      <c r="MG25" s="171"/>
      <c r="MH25" s="171"/>
      <c r="MI25" s="171"/>
      <c r="MJ25" s="171"/>
      <c r="MK25" s="171"/>
      <c r="ML25" s="171"/>
      <c r="MM25" s="171"/>
      <c r="MN25" s="171"/>
      <c r="MO25" s="171"/>
      <c r="MP25" s="171"/>
      <c r="MQ25" s="171"/>
      <c r="MR25" s="171"/>
      <c r="MS25" s="171"/>
      <c r="MT25" s="171"/>
      <c r="MU25" s="171"/>
      <c r="MV25" s="171"/>
      <c r="MW25" s="171"/>
      <c r="MX25" s="171"/>
      <c r="MY25" s="171"/>
      <c r="MZ25" s="171"/>
      <c r="NA25" s="171"/>
      <c r="NB25" s="171"/>
      <c r="NC25" s="171"/>
      <c r="ND25" s="171"/>
      <c r="NE25" s="171"/>
      <c r="NF25" s="171"/>
      <c r="NG25" s="171"/>
      <c r="NH25" s="171"/>
      <c r="NI25" s="171"/>
      <c r="NJ25" s="171"/>
      <c r="NK25" s="171"/>
      <c r="NL25" s="171"/>
      <c r="NM25" s="171"/>
      <c r="NN25" s="171"/>
      <c r="NO25" s="171"/>
      <c r="NP25" s="171"/>
      <c r="NQ25" s="171"/>
      <c r="NR25" s="171"/>
      <c r="NS25" s="171"/>
      <c r="NT25" s="171"/>
      <c r="NU25" s="171"/>
      <c r="NV25" s="171"/>
      <c r="NW25" s="171"/>
      <c r="NX25" s="171"/>
      <c r="NY25" s="171"/>
      <c r="NZ25" s="171"/>
      <c r="OA25" s="171"/>
      <c r="OB25" s="171"/>
      <c r="OC25" s="171"/>
      <c r="OD25" s="171"/>
      <c r="OE25" s="171"/>
      <c r="OF25" s="171"/>
      <c r="OG25" s="171"/>
      <c r="OH25" s="171"/>
      <c r="OI25" s="171"/>
      <c r="OJ25" s="171"/>
      <c r="OK25" s="171"/>
      <c r="OL25" s="171"/>
      <c r="OM25" s="171"/>
      <c r="ON25" s="171"/>
      <c r="OO25" s="171"/>
      <c r="OP25" s="171"/>
      <c r="OQ25" s="171"/>
      <c r="OR25" s="171"/>
      <c r="OS25" s="171"/>
      <c r="OT25" s="171"/>
      <c r="OU25" s="171"/>
      <c r="OV25" s="171"/>
      <c r="OW25" s="171"/>
      <c r="OX25" s="171"/>
      <c r="OY25" s="171"/>
      <c r="OZ25" s="171"/>
      <c r="PA25" s="171"/>
      <c r="PB25" s="171"/>
      <c r="PC25" s="171"/>
      <c r="PD25" s="171"/>
      <c r="PE25" s="171"/>
      <c r="PF25" s="171"/>
      <c r="PG25" s="171"/>
      <c r="PH25" s="171"/>
      <c r="PI25" s="171"/>
      <c r="PJ25" s="171"/>
      <c r="PK25" s="171"/>
      <c r="PL25" s="171"/>
      <c r="PM25" s="171"/>
      <c r="PN25" s="171"/>
      <c r="PO25" s="171"/>
      <c r="PP25" s="171"/>
      <c r="PQ25" s="171"/>
      <c r="PR25" s="171"/>
      <c r="PS25" s="171"/>
      <c r="PT25" s="171"/>
      <c r="PU25" s="171"/>
      <c r="PV25" s="171"/>
      <c r="PW25" s="171"/>
      <c r="PX25" s="171"/>
      <c r="PY25" s="171"/>
      <c r="PZ25" s="171"/>
      <c r="QA25" s="171"/>
      <c r="QB25" s="171"/>
      <c r="QC25" s="171"/>
      <c r="QD25" s="171"/>
      <c r="QE25" s="171"/>
      <c r="QF25" s="171"/>
      <c r="QG25" s="171"/>
      <c r="QH25" s="171"/>
      <c r="QI25" s="171"/>
      <c r="QJ25" s="171"/>
      <c r="QK25" s="171"/>
      <c r="QL25" s="171"/>
      <c r="QM25" s="171"/>
      <c r="QN25" s="171"/>
      <c r="QO25" s="171"/>
      <c r="QP25" s="171"/>
      <c r="QQ25" s="171"/>
      <c r="QR25" s="171"/>
      <c r="QS25" s="171"/>
      <c r="QT25" s="171"/>
      <c r="QU25" s="171"/>
      <c r="QV25" s="171"/>
      <c r="QW25" s="171"/>
      <c r="QX25" s="171"/>
      <c r="QY25" s="171"/>
      <c r="QZ25" s="171"/>
      <c r="RA25" s="171"/>
      <c r="RB25" s="171"/>
      <c r="RC25" s="171"/>
      <c r="RD25" s="171"/>
      <c r="RE25" s="171"/>
      <c r="RF25" s="171"/>
      <c r="RG25" s="171"/>
      <c r="RH25" s="171"/>
      <c r="RI25" s="171"/>
      <c r="RJ25" s="171"/>
      <c r="RK25" s="171"/>
      <c r="RL25" s="171"/>
      <c r="RM25" s="171"/>
      <c r="RN25" s="171"/>
      <c r="RO25" s="171"/>
      <c r="RP25" s="171"/>
      <c r="RQ25" s="171"/>
      <c r="RR25" s="171"/>
      <c r="RS25" s="171"/>
      <c r="RT25" s="171"/>
      <c r="RU25" s="171"/>
      <c r="RV25" s="171"/>
      <c r="RW25" s="171"/>
      <c r="RX25" s="171"/>
      <c r="RY25" s="171"/>
      <c r="RZ25" s="171"/>
      <c r="SA25" s="171"/>
      <c r="SB25" s="171"/>
      <c r="SC25" s="171"/>
      <c r="SD25" s="171"/>
      <c r="SE25" s="171"/>
      <c r="SF25" s="171"/>
      <c r="SG25" s="171"/>
      <c r="SH25" s="171"/>
      <c r="SI25" s="171"/>
      <c r="SJ25" s="171"/>
      <c r="SK25" s="171"/>
      <c r="SL25" s="171"/>
      <c r="SM25" s="171"/>
      <c r="SN25" s="171"/>
      <c r="SO25" s="171"/>
      <c r="SP25" s="171"/>
      <c r="SQ25" s="171"/>
      <c r="SR25" s="171"/>
      <c r="SS25" s="171"/>
      <c r="ST25" s="171"/>
      <c r="SU25" s="171"/>
      <c r="SV25" s="171"/>
      <c r="SW25" s="171"/>
      <c r="SX25" s="171"/>
      <c r="SY25" s="171"/>
      <c r="SZ25" s="171"/>
      <c r="TA25" s="171"/>
      <c r="TB25" s="171"/>
      <c r="TC25" s="171"/>
      <c r="TD25" s="171"/>
      <c r="TE25" s="171"/>
      <c r="TF25" s="171"/>
      <c r="TG25" s="171"/>
      <c r="TH25" s="171"/>
      <c r="TI25" s="171"/>
      <c r="TJ25" s="171"/>
      <c r="TK25" s="171"/>
      <c r="TL25" s="171"/>
      <c r="TM25" s="171"/>
      <c r="TN25" s="171"/>
      <c r="TO25" s="171"/>
      <c r="TP25" s="171"/>
      <c r="TQ25" s="171"/>
      <c r="TR25" s="171"/>
      <c r="TS25" s="171"/>
      <c r="TT25" s="171"/>
      <c r="TU25" s="171"/>
      <c r="TV25" s="171"/>
      <c r="TW25" s="171"/>
      <c r="TX25" s="171"/>
      <c r="TY25" s="171"/>
      <c r="TZ25" s="171"/>
      <c r="UA25" s="171"/>
      <c r="UB25" s="171"/>
      <c r="UC25" s="171"/>
      <c r="UD25" s="171"/>
      <c r="UE25" s="171"/>
      <c r="UF25" s="171"/>
      <c r="UG25" s="171"/>
      <c r="UH25" s="171"/>
      <c r="UI25" s="171"/>
      <c r="UJ25" s="171"/>
      <c r="UK25" s="171"/>
      <c r="UL25" s="171"/>
      <c r="UM25" s="171"/>
      <c r="UN25" s="171"/>
      <c r="UO25" s="171"/>
      <c r="UP25" s="171"/>
      <c r="UQ25" s="171"/>
      <c r="UR25" s="171"/>
      <c r="US25" s="171"/>
      <c r="UT25" s="171"/>
      <c r="UU25" s="171"/>
      <c r="UV25" s="171"/>
      <c r="UW25" s="171"/>
      <c r="UX25" s="171"/>
      <c r="UY25" s="171"/>
      <c r="UZ25" s="171"/>
      <c r="VA25" s="171"/>
      <c r="VB25" s="171"/>
      <c r="VC25" s="171"/>
      <c r="VD25" s="171"/>
      <c r="VE25" s="171"/>
      <c r="VF25" s="171"/>
      <c r="VG25" s="171"/>
      <c r="VH25" s="171"/>
      <c r="VI25" s="171"/>
      <c r="VJ25" s="171"/>
      <c r="VK25" s="171"/>
      <c r="VL25" s="171"/>
      <c r="VM25" s="171"/>
      <c r="VN25" s="171"/>
      <c r="VO25" s="171"/>
      <c r="VP25" s="171"/>
      <c r="VQ25" s="171"/>
      <c r="VR25" s="171"/>
      <c r="VS25" s="171"/>
      <c r="VT25" s="171"/>
      <c r="VU25" s="171"/>
      <c r="VV25" s="171"/>
      <c r="VW25" s="171"/>
      <c r="VX25" s="171"/>
      <c r="VY25" s="171"/>
      <c r="VZ25" s="171"/>
      <c r="WA25" s="171"/>
      <c r="WB25" s="171"/>
      <c r="WC25" s="171"/>
      <c r="WD25" s="171"/>
      <c r="WE25" s="171"/>
      <c r="WF25" s="171"/>
      <c r="WG25" s="171"/>
      <c r="WH25" s="171"/>
      <c r="WI25" s="171"/>
      <c r="WJ25" s="171"/>
      <c r="WK25" s="171"/>
      <c r="WL25" s="171"/>
      <c r="WM25" s="171"/>
      <c r="WN25" s="171"/>
      <c r="WO25" s="171"/>
      <c r="WP25" s="171"/>
      <c r="WQ25" s="171"/>
      <c r="WR25" s="171"/>
      <c r="WS25" s="171"/>
      <c r="WT25" s="171"/>
      <c r="WU25" s="171"/>
      <c r="WV25" s="171"/>
      <c r="WW25" s="171"/>
      <c r="WX25" s="171"/>
      <c r="WY25" s="171"/>
      <c r="WZ25" s="171"/>
      <c r="XA25" s="171"/>
      <c r="XB25" s="171"/>
      <c r="XC25" s="171"/>
      <c r="XD25" s="171"/>
      <c r="XE25" s="171"/>
      <c r="XF25" s="171"/>
      <c r="XG25" s="171"/>
      <c r="XH25" s="171"/>
      <c r="XI25" s="171"/>
      <c r="XJ25" s="171"/>
      <c r="XK25" s="171"/>
      <c r="XL25" s="171"/>
      <c r="XM25" s="171"/>
      <c r="XN25" s="171"/>
      <c r="XO25" s="171"/>
      <c r="XP25" s="171"/>
      <c r="XQ25" s="171"/>
      <c r="XR25" s="171"/>
      <c r="XS25" s="171"/>
      <c r="XT25" s="171"/>
      <c r="XU25" s="171"/>
      <c r="XV25" s="171"/>
      <c r="XW25" s="171"/>
      <c r="XX25" s="171"/>
      <c r="XY25" s="171"/>
      <c r="XZ25" s="171"/>
      <c r="YA25" s="171"/>
      <c r="YB25" s="171"/>
      <c r="YC25" s="171"/>
      <c r="YD25" s="171"/>
      <c r="YE25" s="171"/>
      <c r="YF25" s="171"/>
      <c r="YG25" s="171"/>
      <c r="YH25" s="171"/>
      <c r="YI25" s="171"/>
      <c r="YJ25" s="171"/>
      <c r="YK25" s="171"/>
      <c r="YL25" s="171"/>
      <c r="YM25" s="171"/>
      <c r="YN25" s="171"/>
      <c r="YO25" s="171"/>
      <c r="YP25" s="171"/>
      <c r="YQ25" s="171"/>
      <c r="YR25" s="171"/>
      <c r="YS25" s="171"/>
      <c r="YT25" s="171"/>
      <c r="YU25" s="171"/>
      <c r="YV25" s="171"/>
      <c r="YW25" s="171"/>
      <c r="YX25" s="171"/>
      <c r="YY25" s="171"/>
      <c r="YZ25" s="171"/>
      <c r="ZA25" s="171"/>
      <c r="ZB25" s="171"/>
      <c r="ZC25" s="171"/>
      <c r="ZD25" s="171"/>
      <c r="ZE25" s="171"/>
      <c r="ZF25" s="171"/>
      <c r="ZG25" s="171"/>
      <c r="ZH25" s="171"/>
      <c r="ZI25" s="171"/>
      <c r="ZJ25" s="171"/>
      <c r="ZK25" s="171"/>
      <c r="ZL25" s="171"/>
      <c r="ZM25" s="171"/>
      <c r="ZN25" s="171"/>
      <c r="ZO25" s="171"/>
      <c r="ZP25" s="171"/>
      <c r="ZQ25" s="171"/>
      <c r="ZR25" s="171"/>
      <c r="ZS25" s="171"/>
      <c r="ZT25" s="171"/>
      <c r="ZU25" s="171"/>
      <c r="ZV25" s="171"/>
      <c r="ZW25" s="171"/>
      <c r="ZX25" s="171"/>
      <c r="ZY25" s="171"/>
      <c r="ZZ25" s="171"/>
      <c r="AAA25" s="171"/>
      <c r="AAB25" s="171"/>
      <c r="AAC25" s="171"/>
      <c r="AAD25" s="171"/>
      <c r="AAE25" s="171"/>
      <c r="AAF25" s="171"/>
      <c r="AAG25" s="171"/>
      <c r="AAH25" s="171"/>
      <c r="AAI25" s="171"/>
      <c r="AAJ25" s="171"/>
      <c r="AAK25" s="171"/>
      <c r="AAL25" s="171"/>
      <c r="AAM25" s="171"/>
      <c r="AAN25" s="171"/>
      <c r="AAO25" s="171"/>
      <c r="AAP25" s="171"/>
      <c r="AAQ25" s="171"/>
      <c r="AAR25" s="171"/>
      <c r="AAS25" s="171"/>
      <c r="AAT25" s="171"/>
      <c r="AAU25" s="171"/>
      <c r="AAV25" s="171"/>
      <c r="AAW25" s="171"/>
      <c r="AAX25" s="171"/>
      <c r="AAY25" s="171"/>
      <c r="AAZ25" s="171"/>
      <c r="ABA25" s="171"/>
      <c r="ABB25" s="171"/>
      <c r="ABC25" s="171"/>
      <c r="ABD25" s="171"/>
      <c r="ABE25" s="171"/>
      <c r="ABF25" s="171"/>
      <c r="ABG25" s="171"/>
      <c r="ABH25" s="171"/>
      <c r="ABI25" s="171"/>
      <c r="ABJ25" s="171"/>
      <c r="ABK25" s="171"/>
      <c r="ABL25" s="171"/>
      <c r="ABM25" s="171"/>
      <c r="ABN25" s="171"/>
      <c r="ABO25" s="171"/>
      <c r="ABP25" s="171"/>
      <c r="ABQ25" s="171"/>
      <c r="ABR25" s="171"/>
      <c r="ABS25" s="171"/>
      <c r="ABT25" s="171"/>
      <c r="ABU25" s="171"/>
      <c r="ABV25" s="171"/>
      <c r="ABW25" s="171"/>
      <c r="ABX25" s="171"/>
      <c r="ABY25" s="171"/>
      <c r="ABZ25" s="171"/>
      <c r="ACA25" s="171"/>
      <c r="ACB25" s="171"/>
      <c r="ACC25" s="171"/>
      <c r="ACD25" s="171"/>
      <c r="ACE25" s="171"/>
      <c r="ACF25" s="171"/>
      <c r="ACG25" s="171"/>
      <c r="ACH25" s="171"/>
      <c r="ACI25" s="171"/>
      <c r="ACJ25" s="171"/>
      <c r="ACK25" s="171"/>
      <c r="ACL25" s="171"/>
      <c r="ACM25" s="171"/>
      <c r="ACN25" s="171"/>
      <c r="ACO25" s="171"/>
      <c r="ACP25" s="171"/>
      <c r="ACQ25" s="171"/>
      <c r="ACR25" s="171"/>
      <c r="ACS25" s="171"/>
      <c r="ACT25" s="171"/>
      <c r="ACU25" s="171"/>
      <c r="ACV25" s="171"/>
      <c r="ACW25" s="171"/>
      <c r="ACX25" s="171"/>
      <c r="ACY25" s="171"/>
      <c r="ACZ25" s="171"/>
      <c r="ADA25" s="171"/>
      <c r="ADB25" s="171"/>
      <c r="ADC25" s="171"/>
      <c r="ADD25" s="171"/>
      <c r="ADE25" s="171"/>
      <c r="ADF25" s="171"/>
      <c r="ADG25" s="171"/>
      <c r="ADH25" s="171"/>
      <c r="ADI25" s="171"/>
      <c r="ADJ25" s="171"/>
      <c r="ADK25" s="171"/>
      <c r="ADL25" s="171"/>
      <c r="ADM25" s="171"/>
      <c r="ADN25" s="171"/>
      <c r="ADO25" s="171"/>
      <c r="ADP25" s="171"/>
      <c r="ADQ25" s="171"/>
      <c r="ADR25" s="171"/>
      <c r="ADS25" s="171"/>
      <c r="ADT25" s="171"/>
      <c r="ADU25" s="171"/>
      <c r="ADV25" s="171"/>
      <c r="ADW25" s="171"/>
      <c r="ADX25" s="171"/>
      <c r="ADY25" s="171"/>
      <c r="ADZ25" s="171"/>
      <c r="AEA25" s="171"/>
      <c r="AEB25" s="171"/>
      <c r="AEC25" s="171"/>
      <c r="AED25" s="171"/>
      <c r="AEE25" s="171"/>
      <c r="AEF25" s="171"/>
      <c r="AEG25" s="171"/>
      <c r="AEH25" s="171"/>
      <c r="AEI25" s="171"/>
      <c r="AEJ25" s="171"/>
      <c r="AEK25" s="171"/>
      <c r="AEL25" s="171"/>
      <c r="AEM25" s="171"/>
      <c r="AEN25" s="171"/>
      <c r="AEO25" s="171"/>
      <c r="AEP25" s="171"/>
      <c r="AEQ25" s="171"/>
      <c r="AER25" s="171"/>
      <c r="AES25" s="171"/>
      <c r="AET25" s="171"/>
      <c r="AEU25" s="171"/>
      <c r="AEV25" s="171"/>
      <c r="AEW25" s="171"/>
      <c r="AEX25" s="171"/>
      <c r="AEY25" s="171"/>
      <c r="AEZ25" s="171"/>
      <c r="AFA25" s="171"/>
      <c r="AFB25" s="171"/>
      <c r="AFC25" s="171"/>
      <c r="AFD25" s="171"/>
      <c r="AFE25" s="171"/>
      <c r="AFF25" s="171"/>
      <c r="AFG25" s="171"/>
      <c r="AFH25" s="171"/>
      <c r="AFI25" s="171"/>
      <c r="AFJ25" s="171"/>
      <c r="AFK25" s="171"/>
      <c r="AFL25" s="171"/>
      <c r="AFM25" s="171"/>
      <c r="AFN25" s="171"/>
      <c r="AFO25" s="171"/>
      <c r="AFP25" s="171"/>
      <c r="AFQ25" s="171"/>
      <c r="AFR25" s="171"/>
      <c r="AFS25" s="171"/>
      <c r="AFT25" s="171"/>
      <c r="AFU25" s="171"/>
      <c r="AFV25" s="171"/>
      <c r="AFW25" s="171"/>
      <c r="AFX25" s="171"/>
      <c r="AFY25" s="171"/>
      <c r="AFZ25" s="171"/>
      <c r="AGA25" s="171"/>
      <c r="AGB25" s="171"/>
      <c r="AGC25" s="171"/>
      <c r="AGD25" s="171"/>
      <c r="AGE25" s="171"/>
      <c r="AGF25" s="171"/>
      <c r="AGG25" s="171"/>
      <c r="AGH25" s="171"/>
      <c r="AGI25" s="171"/>
      <c r="AGJ25" s="171"/>
      <c r="AGK25" s="171"/>
      <c r="AGL25" s="171"/>
      <c r="AGM25" s="171"/>
      <c r="AGN25" s="171"/>
      <c r="AGO25" s="171"/>
      <c r="AGP25" s="171"/>
      <c r="AGQ25" s="171"/>
      <c r="AGR25" s="171"/>
      <c r="AGS25" s="171"/>
      <c r="AGT25" s="171"/>
      <c r="AGU25" s="171"/>
      <c r="AGV25" s="171"/>
      <c r="AGW25" s="171"/>
      <c r="AGX25" s="171"/>
      <c r="AGY25" s="171"/>
      <c r="AGZ25" s="171"/>
      <c r="AHA25" s="171"/>
      <c r="AHB25" s="171"/>
      <c r="AHC25" s="171"/>
      <c r="AHD25" s="171"/>
      <c r="AHE25" s="171"/>
      <c r="AHF25" s="171"/>
      <c r="AHG25" s="171"/>
      <c r="AHH25" s="171"/>
      <c r="AHI25" s="171"/>
      <c r="AHJ25" s="171"/>
      <c r="AHK25" s="171"/>
      <c r="AHL25" s="171"/>
      <c r="AHM25" s="171"/>
      <c r="AHN25" s="171"/>
      <c r="AHO25" s="171"/>
      <c r="AHP25" s="171"/>
      <c r="AHQ25" s="171"/>
      <c r="AHR25" s="171"/>
      <c r="AHS25" s="171"/>
      <c r="AHT25" s="171"/>
      <c r="AHU25" s="171"/>
      <c r="AHV25" s="171"/>
      <c r="AHW25" s="171"/>
      <c r="AHX25" s="171"/>
      <c r="AHY25" s="171"/>
      <c r="AHZ25" s="171"/>
      <c r="AIA25" s="171"/>
      <c r="AIB25" s="171"/>
      <c r="AIC25" s="171"/>
      <c r="AID25" s="171"/>
      <c r="AIE25" s="171"/>
      <c r="AIF25" s="171"/>
      <c r="AIG25" s="171"/>
      <c r="AIH25" s="171"/>
      <c r="AII25" s="171"/>
      <c r="AIJ25" s="171"/>
      <c r="AIK25" s="171"/>
      <c r="AIL25" s="171"/>
      <c r="AIM25" s="171"/>
      <c r="AIN25" s="171"/>
      <c r="AIO25" s="171"/>
      <c r="AIP25" s="171"/>
      <c r="AIQ25" s="171"/>
      <c r="AIR25" s="171"/>
      <c r="AIS25" s="171"/>
      <c r="AIT25" s="171"/>
      <c r="AIU25" s="171"/>
      <c r="AIV25" s="171"/>
      <c r="AIW25" s="171"/>
      <c r="AIX25" s="171"/>
      <c r="AIY25" s="171"/>
      <c r="AIZ25" s="171"/>
      <c r="AJA25" s="171"/>
      <c r="AJB25" s="171"/>
      <c r="AJC25" s="171"/>
      <c r="AJD25" s="171"/>
      <c r="AJE25" s="171"/>
      <c r="AJF25" s="171"/>
      <c r="AJG25" s="171"/>
      <c r="AJH25" s="171"/>
      <c r="AJI25" s="171"/>
      <c r="AJJ25" s="171"/>
      <c r="AJK25" s="171"/>
      <c r="AJL25" s="171"/>
      <c r="AJM25" s="171"/>
      <c r="AJN25" s="171"/>
      <c r="AJO25" s="171"/>
      <c r="AJP25" s="171"/>
      <c r="AJQ25" s="171"/>
      <c r="AJR25" s="171"/>
      <c r="AJS25" s="171"/>
      <c r="AJT25" s="171"/>
      <c r="AJU25" s="171"/>
      <c r="AJV25" s="171"/>
      <c r="AJW25" s="171"/>
      <c r="AJX25" s="171"/>
      <c r="AJY25" s="171"/>
      <c r="AJZ25" s="171"/>
      <c r="AKA25" s="171"/>
      <c r="AKB25" s="171"/>
      <c r="AKC25" s="171"/>
      <c r="AKD25" s="171"/>
      <c r="AKE25" s="171"/>
      <c r="AKF25" s="171"/>
      <c r="AKG25" s="171"/>
      <c r="AKH25" s="171"/>
      <c r="AKI25" s="171"/>
      <c r="AKJ25" s="171"/>
      <c r="AKK25" s="171"/>
      <c r="AKL25" s="171"/>
      <c r="AKM25" s="171"/>
      <c r="AKN25" s="171"/>
      <c r="AKO25" s="171"/>
      <c r="AKP25" s="171"/>
      <c r="AKQ25" s="171"/>
      <c r="AKR25" s="171"/>
      <c r="AKS25" s="171"/>
      <c r="AKT25" s="171"/>
      <c r="AKU25" s="171"/>
      <c r="AKV25" s="171"/>
      <c r="AKW25" s="171"/>
      <c r="AKX25" s="171"/>
      <c r="AKY25" s="171"/>
      <c r="AKZ25" s="171"/>
      <c r="ALA25" s="171"/>
      <c r="ALB25" s="171"/>
      <c r="ALC25" s="171"/>
      <c r="ALD25" s="171"/>
      <c r="ALE25" s="171"/>
      <c r="ALF25" s="171"/>
      <c r="ALG25" s="171"/>
      <c r="ALH25" s="171"/>
      <c r="ALI25" s="171"/>
      <c r="ALJ25" s="171"/>
      <c r="ALK25" s="171"/>
      <c r="ALL25" s="171"/>
      <c r="ALM25" s="171"/>
      <c r="ALN25" s="171"/>
      <c r="ALO25" s="171"/>
      <c r="ALP25" s="171"/>
      <c r="ALQ25" s="171"/>
      <c r="ALR25" s="171"/>
      <c r="ALS25" s="171"/>
      <c r="ALT25" s="171"/>
      <c r="ALU25" s="171"/>
      <c r="ALV25" s="171"/>
      <c r="ALW25" s="171"/>
      <c r="ALX25" s="171"/>
      <c r="ALY25" s="171"/>
      <c r="ALZ25" s="171"/>
      <c r="AMA25" s="171"/>
      <c r="AMB25" s="171"/>
      <c r="AMC25" s="171"/>
      <c r="AMD25" s="171"/>
      <c r="AME25" s="171"/>
      <c r="AMF25" s="171"/>
      <c r="AMG25" s="171"/>
      <c r="AMH25" s="171"/>
      <c r="AMI25" s="171"/>
      <c r="AMJ25" s="171"/>
      <c r="AMK25" s="171"/>
      <c r="AML25" s="171"/>
      <c r="AMM25" s="171"/>
      <c r="AMN25" s="171"/>
      <c r="AMO25" s="171"/>
      <c r="AMP25" s="171"/>
      <c r="AMQ25" s="171"/>
      <c r="AMR25" s="171"/>
      <c r="AMS25" s="171"/>
      <c r="AMT25" s="171"/>
      <c r="AMU25" s="171"/>
      <c r="AMV25" s="171"/>
      <c r="AMW25" s="171"/>
      <c r="AMX25" s="171"/>
      <c r="AMY25" s="171"/>
      <c r="AMZ25" s="171"/>
      <c r="ANA25" s="171"/>
      <c r="ANB25" s="171"/>
      <c r="ANC25" s="171"/>
      <c r="AND25" s="171"/>
      <c r="ANE25" s="171"/>
      <c r="ANF25" s="171"/>
      <c r="ANG25" s="171"/>
      <c r="ANH25" s="171"/>
      <c r="ANI25" s="171"/>
      <c r="ANJ25" s="171"/>
      <c r="ANK25" s="171"/>
      <c r="ANL25" s="171"/>
      <c r="ANM25" s="171"/>
      <c r="ANN25" s="171"/>
      <c r="ANO25" s="171"/>
      <c r="ANP25" s="171"/>
      <c r="ANQ25" s="171"/>
      <c r="ANR25" s="171"/>
      <c r="ANS25" s="171"/>
      <c r="ANT25" s="171"/>
      <c r="ANU25" s="171"/>
      <c r="ANV25" s="171"/>
      <c r="ANW25" s="171"/>
      <c r="ANX25" s="171"/>
      <c r="ANY25" s="171"/>
      <c r="ANZ25" s="171"/>
      <c r="AOA25" s="171"/>
      <c r="AOB25" s="171"/>
      <c r="AOC25" s="171"/>
      <c r="AOD25" s="171"/>
      <c r="AOE25" s="171"/>
      <c r="AOF25" s="171"/>
      <c r="AOG25" s="171"/>
      <c r="AOH25" s="171"/>
      <c r="AOI25" s="171"/>
      <c r="AOJ25" s="171"/>
      <c r="AOK25" s="171"/>
      <c r="AOL25" s="171"/>
      <c r="AOM25" s="171"/>
      <c r="AON25" s="171"/>
      <c r="AOO25" s="171"/>
      <c r="AOP25" s="171"/>
      <c r="AOQ25" s="171"/>
      <c r="AOR25" s="171"/>
      <c r="AOS25" s="171"/>
      <c r="AOT25" s="171"/>
      <c r="AOU25" s="171"/>
      <c r="AOV25" s="171"/>
      <c r="AOW25" s="171"/>
      <c r="AOX25" s="171"/>
      <c r="AOY25" s="171"/>
      <c r="AOZ25" s="171"/>
      <c r="APA25" s="171"/>
      <c r="APB25" s="171"/>
      <c r="APC25" s="171"/>
      <c r="APD25" s="171"/>
      <c r="APE25" s="171"/>
      <c r="APF25" s="171"/>
      <c r="APG25" s="171"/>
      <c r="APH25" s="171"/>
      <c r="API25" s="171"/>
      <c r="APJ25" s="171"/>
      <c r="APK25" s="171"/>
      <c r="APL25" s="171"/>
      <c r="APM25" s="171"/>
      <c r="APN25" s="171"/>
      <c r="APO25" s="171"/>
      <c r="APP25" s="171"/>
      <c r="APQ25" s="171"/>
      <c r="APR25" s="171"/>
      <c r="APS25" s="171"/>
      <c r="APT25" s="171"/>
      <c r="APU25" s="171"/>
      <c r="APV25" s="171"/>
      <c r="APW25" s="171"/>
      <c r="APX25" s="171"/>
      <c r="APY25" s="171"/>
      <c r="APZ25" s="171"/>
      <c r="AQA25" s="171"/>
      <c r="AQB25" s="171"/>
      <c r="AQC25" s="171"/>
      <c r="AQD25" s="171"/>
      <c r="AQE25" s="171"/>
      <c r="AQF25" s="171"/>
      <c r="AQG25" s="171"/>
      <c r="AQH25" s="171"/>
      <c r="AQI25" s="171"/>
      <c r="AQJ25" s="171"/>
      <c r="AQK25" s="171"/>
      <c r="AQL25" s="171"/>
      <c r="AQM25" s="171"/>
      <c r="AQN25" s="171"/>
      <c r="AQO25" s="171"/>
      <c r="AQP25" s="171"/>
      <c r="AQQ25" s="171"/>
      <c r="AQR25" s="171"/>
      <c r="AQS25" s="171"/>
      <c r="AQT25" s="171"/>
      <c r="AQU25" s="171"/>
      <c r="AQV25" s="171"/>
      <c r="AQW25" s="171"/>
      <c r="AQX25" s="171"/>
      <c r="AQY25" s="171"/>
      <c r="AQZ25" s="171"/>
      <c r="ARA25" s="171"/>
      <c r="ARB25" s="171"/>
      <c r="ARC25" s="171"/>
      <c r="ARD25" s="171"/>
      <c r="ARE25" s="171"/>
      <c r="ARF25" s="171"/>
      <c r="ARG25" s="171"/>
      <c r="ARH25" s="171"/>
      <c r="ARI25" s="171"/>
      <c r="ARJ25" s="171"/>
      <c r="ARK25" s="171"/>
      <c r="ARL25" s="171"/>
      <c r="ARM25" s="171"/>
      <c r="ARN25" s="171"/>
      <c r="ARO25" s="171"/>
      <c r="ARP25" s="171"/>
      <c r="ARQ25" s="171"/>
      <c r="ARR25" s="171"/>
      <c r="ARS25" s="171"/>
      <c r="ART25" s="171"/>
      <c r="ARU25" s="171"/>
      <c r="ARV25" s="171"/>
      <c r="ARW25" s="171"/>
      <c r="ARX25" s="171"/>
      <c r="ARY25" s="171"/>
      <c r="ARZ25" s="171"/>
      <c r="ASA25" s="171"/>
      <c r="ASB25" s="171"/>
      <c r="ASC25" s="171"/>
      <c r="ASD25" s="171"/>
      <c r="ASE25" s="171"/>
      <c r="ASF25" s="171"/>
      <c r="ASG25" s="171"/>
      <c r="ASH25" s="171"/>
      <c r="ASI25" s="171"/>
      <c r="ASJ25" s="171"/>
      <c r="ASK25" s="171"/>
      <c r="ASL25" s="171"/>
      <c r="ASM25" s="171"/>
      <c r="ASN25" s="171"/>
      <c r="ASO25" s="171"/>
      <c r="ASP25" s="171"/>
      <c r="ASQ25" s="171"/>
      <c r="ASR25" s="171"/>
      <c r="ASS25" s="171"/>
      <c r="AST25" s="171"/>
      <c r="ASU25" s="171"/>
      <c r="ASV25" s="171"/>
      <c r="ASW25" s="171"/>
      <c r="ASX25" s="171"/>
      <c r="ASY25" s="171"/>
      <c r="ASZ25" s="171"/>
      <c r="ATA25" s="171"/>
      <c r="ATB25" s="171"/>
      <c r="ATC25" s="171"/>
      <c r="ATD25" s="171"/>
      <c r="ATE25" s="171"/>
      <c r="ATF25" s="171"/>
      <c r="ATG25" s="171"/>
      <c r="ATH25" s="171"/>
      <c r="ATI25" s="171"/>
      <c r="ATJ25" s="171"/>
      <c r="ATK25" s="171"/>
      <c r="ATL25" s="171"/>
      <c r="ATM25" s="171"/>
      <c r="ATN25" s="171"/>
      <c r="ATO25" s="171"/>
      <c r="ATP25" s="171"/>
      <c r="ATQ25" s="171"/>
      <c r="ATR25" s="171"/>
      <c r="ATS25" s="171"/>
      <c r="ATT25" s="171"/>
      <c r="ATU25" s="171"/>
      <c r="ATV25" s="171"/>
      <c r="ATW25" s="171"/>
      <c r="ATX25" s="171"/>
      <c r="ATY25" s="171"/>
      <c r="ATZ25" s="171"/>
      <c r="AUA25" s="171"/>
      <c r="AUB25" s="171"/>
      <c r="AUC25" s="171"/>
      <c r="AUD25" s="171"/>
      <c r="AUE25" s="171"/>
      <c r="AUF25" s="171"/>
      <c r="AUG25" s="171"/>
      <c r="AUH25" s="171"/>
      <c r="AUI25" s="171"/>
      <c r="AUJ25" s="171"/>
      <c r="AUK25" s="171"/>
      <c r="AUL25" s="171"/>
      <c r="AUM25" s="171"/>
      <c r="AUN25" s="171"/>
      <c r="AUO25" s="171"/>
      <c r="AUP25" s="171"/>
      <c r="AUQ25" s="171"/>
      <c r="AUR25" s="171"/>
      <c r="AUS25" s="171"/>
      <c r="AUT25" s="171"/>
      <c r="AUU25" s="171"/>
      <c r="AUV25" s="171"/>
      <c r="AUW25" s="171"/>
      <c r="AUX25" s="171"/>
      <c r="AUY25" s="171"/>
      <c r="AUZ25" s="171"/>
      <c r="AVA25" s="171"/>
      <c r="AVB25" s="171"/>
      <c r="AVC25" s="171"/>
      <c r="AVD25" s="171"/>
      <c r="AVE25" s="171"/>
      <c r="AVF25" s="171"/>
      <c r="AVG25" s="171"/>
      <c r="AVH25" s="171"/>
      <c r="AVI25" s="171"/>
      <c r="AVJ25" s="171"/>
      <c r="AVK25" s="171"/>
      <c r="AVL25" s="171"/>
      <c r="AVM25" s="171"/>
      <c r="AVN25" s="171"/>
      <c r="AVO25" s="171"/>
      <c r="AVP25" s="171"/>
      <c r="AVQ25" s="171"/>
      <c r="AVR25" s="171"/>
      <c r="AVS25" s="171"/>
      <c r="AVT25" s="171"/>
      <c r="AVU25" s="171"/>
      <c r="AVV25" s="171"/>
      <c r="AVW25" s="171"/>
      <c r="AVX25" s="171"/>
      <c r="AVY25" s="171"/>
      <c r="AVZ25" s="171"/>
      <c r="AWA25" s="171"/>
      <c r="AWB25" s="171"/>
      <c r="AWC25" s="171"/>
      <c r="AWD25" s="171"/>
      <c r="AWE25" s="171"/>
      <c r="AWF25" s="171"/>
      <c r="AWG25" s="171"/>
      <c r="AWH25" s="171"/>
      <c r="AWI25" s="171"/>
      <c r="AWJ25" s="171"/>
      <c r="AWK25" s="171"/>
      <c r="AWL25" s="171"/>
      <c r="AWM25" s="171"/>
      <c r="AWN25" s="171"/>
      <c r="AWO25" s="171"/>
      <c r="AWP25" s="171"/>
      <c r="AWQ25" s="171"/>
      <c r="AWR25" s="171"/>
      <c r="AWS25" s="171"/>
      <c r="AWT25" s="171"/>
      <c r="AWU25" s="171"/>
      <c r="AWV25" s="171"/>
      <c r="AWW25" s="171"/>
      <c r="AWX25" s="171"/>
      <c r="AWY25" s="171"/>
      <c r="AWZ25" s="171"/>
      <c r="AXA25" s="171"/>
      <c r="AXB25" s="171"/>
      <c r="AXC25" s="171"/>
      <c r="AXD25" s="171"/>
      <c r="AXE25" s="171"/>
      <c r="AXF25" s="171"/>
      <c r="AXG25" s="171"/>
      <c r="AXH25" s="171"/>
      <c r="AXI25" s="171"/>
      <c r="AXJ25" s="171"/>
      <c r="AXK25" s="171"/>
      <c r="AXL25" s="171"/>
      <c r="AXM25" s="171"/>
      <c r="AXN25" s="171"/>
      <c r="AXO25" s="171"/>
      <c r="AXP25" s="171"/>
      <c r="AXQ25" s="171"/>
      <c r="AXR25" s="171"/>
      <c r="AXS25" s="171"/>
      <c r="AXT25" s="171"/>
      <c r="AXU25" s="171"/>
      <c r="AXV25" s="171"/>
      <c r="AXW25" s="171"/>
      <c r="AXX25" s="171"/>
      <c r="AXY25" s="171"/>
      <c r="AXZ25" s="171"/>
      <c r="AYA25" s="171"/>
      <c r="AYB25" s="171"/>
      <c r="AYC25" s="171"/>
      <c r="AYD25" s="171"/>
      <c r="AYE25" s="171"/>
      <c r="AYF25" s="171"/>
      <c r="AYG25" s="171"/>
      <c r="AYH25" s="171"/>
      <c r="AYI25" s="171"/>
      <c r="AYJ25" s="171"/>
      <c r="AYK25" s="171"/>
      <c r="AYL25" s="171"/>
      <c r="AYM25" s="171"/>
      <c r="AYN25" s="171"/>
      <c r="AYO25" s="171"/>
      <c r="AYP25" s="171"/>
      <c r="AYQ25" s="171"/>
      <c r="AYR25" s="171"/>
      <c r="AYS25" s="171"/>
      <c r="AYT25" s="171"/>
      <c r="AYU25" s="171"/>
      <c r="AYV25" s="171"/>
      <c r="AYW25" s="171"/>
      <c r="AYX25" s="171"/>
      <c r="AYY25" s="171"/>
      <c r="AYZ25" s="171"/>
      <c r="AZA25" s="171"/>
      <c r="AZB25" s="171"/>
      <c r="AZC25" s="171"/>
      <c r="AZD25" s="171"/>
      <c r="AZE25" s="171"/>
      <c r="AZF25" s="171"/>
      <c r="AZG25" s="171"/>
      <c r="AZH25" s="171"/>
      <c r="AZI25" s="171"/>
      <c r="AZJ25" s="171"/>
      <c r="AZK25" s="171"/>
      <c r="AZL25" s="171"/>
      <c r="AZM25" s="171"/>
      <c r="AZN25" s="171"/>
      <c r="AZO25" s="171"/>
      <c r="AZP25" s="171"/>
      <c r="AZQ25" s="171"/>
      <c r="AZR25" s="171"/>
      <c r="AZS25" s="171"/>
      <c r="AZT25" s="171"/>
      <c r="AZU25" s="171"/>
      <c r="AZV25" s="171"/>
      <c r="AZW25" s="171"/>
      <c r="AZX25" s="171"/>
      <c r="AZY25" s="171"/>
      <c r="AZZ25" s="171"/>
      <c r="BAA25" s="171"/>
      <c r="BAB25" s="171"/>
      <c r="BAC25" s="171"/>
      <c r="BAD25" s="171"/>
      <c r="BAE25" s="171"/>
      <c r="BAF25" s="171"/>
      <c r="BAG25" s="171"/>
      <c r="BAH25" s="171"/>
      <c r="BAI25" s="171"/>
      <c r="BAJ25" s="171"/>
      <c r="BAK25" s="171"/>
      <c r="BAL25" s="171"/>
      <c r="BAM25" s="171"/>
      <c r="BAN25" s="171"/>
      <c r="BAO25" s="171"/>
      <c r="BAP25" s="171"/>
      <c r="BAQ25" s="171"/>
      <c r="BAR25" s="171"/>
      <c r="BAS25" s="171"/>
      <c r="BAT25" s="171"/>
      <c r="BAU25" s="171"/>
      <c r="BAV25" s="171"/>
      <c r="BAW25" s="171"/>
      <c r="BAX25" s="171"/>
      <c r="BAY25" s="171"/>
      <c r="BAZ25" s="171"/>
      <c r="BBA25" s="171"/>
      <c r="BBB25" s="171"/>
      <c r="BBC25" s="171"/>
      <c r="BBD25" s="171"/>
      <c r="BBE25" s="171"/>
      <c r="BBF25" s="171"/>
      <c r="BBG25" s="171"/>
      <c r="BBH25" s="171"/>
      <c r="BBI25" s="171"/>
      <c r="BBJ25" s="171"/>
      <c r="BBK25" s="171"/>
      <c r="BBL25" s="171"/>
      <c r="BBM25" s="171"/>
      <c r="BBN25" s="171"/>
      <c r="BBO25" s="171"/>
      <c r="BBP25" s="171"/>
      <c r="BBQ25" s="171"/>
      <c r="BBR25" s="171"/>
      <c r="BBS25" s="171"/>
      <c r="BBT25" s="171"/>
      <c r="BBU25" s="171"/>
      <c r="BBV25" s="171"/>
      <c r="BBW25" s="171"/>
      <c r="BBX25" s="171"/>
      <c r="BBY25" s="171"/>
      <c r="BBZ25" s="171"/>
      <c r="BCA25" s="171"/>
      <c r="BCB25" s="171"/>
      <c r="BCC25" s="171"/>
      <c r="BCD25" s="171"/>
      <c r="BCE25" s="171"/>
      <c r="BCF25" s="171"/>
      <c r="BCG25" s="171"/>
      <c r="BCH25" s="171"/>
      <c r="BCI25" s="171"/>
      <c r="BCJ25" s="171"/>
      <c r="BCK25" s="171"/>
      <c r="BCL25" s="171"/>
      <c r="BCM25" s="171"/>
      <c r="BCN25" s="171"/>
      <c r="BCO25" s="171"/>
      <c r="BCP25" s="171"/>
      <c r="BCQ25" s="171"/>
      <c r="BCR25" s="171"/>
      <c r="BCS25" s="171"/>
      <c r="BCT25" s="171"/>
      <c r="BCU25" s="171"/>
      <c r="BCV25" s="171"/>
      <c r="BCW25" s="171"/>
      <c r="BCX25" s="171"/>
      <c r="BCY25" s="171"/>
      <c r="BCZ25" s="171"/>
      <c r="BDA25" s="171"/>
      <c r="BDB25" s="171"/>
      <c r="BDC25" s="171"/>
      <c r="BDD25" s="171"/>
      <c r="BDE25" s="171"/>
      <c r="BDF25" s="171"/>
      <c r="BDG25" s="171"/>
      <c r="BDH25" s="171"/>
      <c r="BDI25" s="171"/>
      <c r="BDJ25" s="171"/>
      <c r="BDK25" s="171"/>
      <c r="BDL25" s="171"/>
      <c r="BDM25" s="171"/>
      <c r="BDN25" s="171"/>
      <c r="BDO25" s="171"/>
      <c r="BDP25" s="171"/>
      <c r="BDQ25" s="171"/>
      <c r="BDR25" s="171"/>
      <c r="BDS25" s="171"/>
      <c r="BDT25" s="171"/>
      <c r="BDU25" s="171"/>
      <c r="BDV25" s="171"/>
      <c r="BDW25" s="171"/>
      <c r="BDX25" s="171"/>
      <c r="BDY25" s="171"/>
      <c r="BDZ25" s="171"/>
      <c r="BEA25" s="171"/>
      <c r="BEB25" s="171"/>
      <c r="BEC25" s="171"/>
      <c r="BED25" s="171"/>
      <c r="BEE25" s="171"/>
      <c r="BEF25" s="171"/>
      <c r="BEG25" s="171"/>
      <c r="BEH25" s="171"/>
      <c r="BEI25" s="171"/>
      <c r="BEJ25" s="171"/>
      <c r="BEK25" s="171"/>
      <c r="BEL25" s="171"/>
      <c r="BEM25" s="171"/>
      <c r="BEN25" s="171"/>
      <c r="BEO25" s="171"/>
      <c r="BEP25" s="171"/>
      <c r="BEQ25" s="171"/>
      <c r="BER25" s="171"/>
      <c r="BES25" s="171"/>
      <c r="BET25" s="171"/>
      <c r="BEU25" s="171"/>
      <c r="BEV25" s="171"/>
      <c r="BEW25" s="171"/>
      <c r="BEX25" s="171"/>
      <c r="BEY25" s="171"/>
      <c r="BEZ25" s="171"/>
      <c r="BFA25" s="171"/>
      <c r="BFB25" s="171"/>
      <c r="BFC25" s="171"/>
      <c r="BFD25" s="171"/>
      <c r="BFE25" s="171"/>
      <c r="BFF25" s="171"/>
      <c r="BFG25" s="171"/>
      <c r="BFH25" s="171"/>
      <c r="BFI25" s="171"/>
      <c r="BFJ25" s="171"/>
      <c r="BFK25" s="171"/>
      <c r="BFL25" s="171"/>
      <c r="BFM25" s="171"/>
      <c r="BFN25" s="171"/>
      <c r="BFO25" s="171"/>
      <c r="BFP25" s="171"/>
      <c r="BFQ25" s="171"/>
      <c r="BFR25" s="171"/>
      <c r="BFS25" s="171"/>
      <c r="BFT25" s="171"/>
      <c r="BFU25" s="171"/>
      <c r="BFV25" s="171"/>
      <c r="BFW25" s="171"/>
      <c r="BFX25" s="171"/>
      <c r="BFY25" s="171"/>
      <c r="BFZ25" s="171"/>
      <c r="BGA25" s="171"/>
      <c r="BGB25" s="171"/>
      <c r="BGC25" s="171"/>
      <c r="BGD25" s="171"/>
      <c r="BGE25" s="171"/>
      <c r="BGF25" s="171"/>
      <c r="BGG25" s="171"/>
      <c r="BGH25" s="171"/>
      <c r="BGI25" s="171"/>
      <c r="BGJ25" s="171"/>
      <c r="BGK25" s="171"/>
      <c r="BGL25" s="171"/>
      <c r="BGM25" s="171"/>
      <c r="BGN25" s="171"/>
      <c r="BGO25" s="171"/>
      <c r="BGP25" s="171"/>
      <c r="BGQ25" s="171"/>
      <c r="BGR25" s="171"/>
      <c r="BGS25" s="171"/>
      <c r="BGT25" s="171"/>
      <c r="BGU25" s="171"/>
      <c r="BGV25" s="171"/>
      <c r="BGW25" s="171"/>
      <c r="BGX25" s="171"/>
      <c r="BGY25" s="171"/>
      <c r="BGZ25" s="171"/>
      <c r="BHA25" s="171"/>
      <c r="BHB25" s="171"/>
      <c r="BHC25" s="171"/>
      <c r="BHD25" s="171"/>
      <c r="BHE25" s="171"/>
      <c r="BHF25" s="171"/>
      <c r="BHG25" s="171"/>
      <c r="BHH25" s="171"/>
      <c r="BHI25" s="171"/>
      <c r="BHJ25" s="171"/>
      <c r="BHK25" s="171"/>
      <c r="BHL25" s="171"/>
      <c r="BHM25" s="171"/>
      <c r="BHN25" s="171"/>
      <c r="BHO25" s="171"/>
      <c r="BHP25" s="171"/>
      <c r="BHQ25" s="171"/>
      <c r="BHR25" s="171"/>
      <c r="BHS25" s="171"/>
      <c r="BHT25" s="171"/>
      <c r="BHU25" s="171"/>
      <c r="BHV25" s="171"/>
      <c r="BHW25" s="171"/>
      <c r="BHX25" s="171"/>
      <c r="BHY25" s="171"/>
      <c r="BHZ25" s="171"/>
      <c r="BIA25" s="171"/>
      <c r="BIB25" s="171"/>
      <c r="BIC25" s="171"/>
      <c r="BID25" s="171"/>
      <c r="BIE25" s="171"/>
      <c r="BIF25" s="171"/>
      <c r="BIG25" s="171"/>
      <c r="BIH25" s="171"/>
      <c r="BII25" s="171"/>
      <c r="BIJ25" s="171"/>
      <c r="BIK25" s="171"/>
      <c r="BIL25" s="171"/>
      <c r="BIM25" s="171"/>
      <c r="BIN25" s="171"/>
      <c r="BIO25" s="171"/>
      <c r="BIP25" s="171"/>
      <c r="BIQ25" s="171"/>
      <c r="BIR25" s="171"/>
      <c r="BIS25" s="171"/>
      <c r="BIT25" s="171"/>
      <c r="BIU25" s="171"/>
      <c r="BIV25" s="171"/>
      <c r="BIW25" s="171"/>
      <c r="BIX25" s="171"/>
      <c r="BIY25" s="171"/>
      <c r="BIZ25" s="171"/>
      <c r="BJA25" s="171"/>
      <c r="BJB25" s="171"/>
      <c r="BJC25" s="171"/>
      <c r="BJD25" s="171"/>
      <c r="BJE25" s="171"/>
      <c r="BJF25" s="171"/>
      <c r="BJG25" s="171"/>
      <c r="BJH25" s="171"/>
      <c r="BJI25" s="171"/>
      <c r="BJJ25" s="171"/>
      <c r="BJK25" s="171"/>
      <c r="BJL25" s="171"/>
      <c r="BJM25" s="171"/>
      <c r="BJN25" s="171"/>
      <c r="BJO25" s="171"/>
      <c r="BJP25" s="171"/>
      <c r="BJQ25" s="171"/>
      <c r="BJR25" s="171"/>
      <c r="BJS25" s="171"/>
      <c r="BJT25" s="171"/>
      <c r="BJU25" s="171"/>
      <c r="BJV25" s="171"/>
      <c r="BJW25" s="171"/>
      <c r="BJX25" s="171"/>
      <c r="BJY25" s="171"/>
      <c r="BJZ25" s="171"/>
      <c r="BKA25" s="171"/>
      <c r="BKB25" s="171"/>
      <c r="BKC25" s="171"/>
      <c r="BKD25" s="171"/>
      <c r="BKE25" s="171"/>
      <c r="BKF25" s="171"/>
      <c r="BKG25" s="171"/>
      <c r="BKH25" s="171"/>
      <c r="BKI25" s="171"/>
      <c r="BKJ25" s="171"/>
      <c r="BKK25" s="171"/>
      <c r="BKL25" s="171"/>
      <c r="BKM25" s="171"/>
      <c r="BKN25" s="171"/>
      <c r="BKO25" s="171"/>
      <c r="BKP25" s="171"/>
      <c r="BKQ25" s="171"/>
      <c r="BKR25" s="171"/>
      <c r="BKS25" s="171"/>
      <c r="BKT25" s="171"/>
      <c r="BKU25" s="171"/>
      <c r="BKV25" s="171"/>
      <c r="BKW25" s="171"/>
      <c r="BKX25" s="171"/>
      <c r="BKY25" s="171"/>
      <c r="BKZ25" s="171"/>
      <c r="BLA25" s="171"/>
      <c r="BLB25" s="171"/>
      <c r="BLC25" s="171"/>
      <c r="BLD25" s="171"/>
      <c r="BLE25" s="171"/>
      <c r="BLF25" s="171"/>
      <c r="BLG25" s="171"/>
      <c r="BLH25" s="171"/>
      <c r="BLI25" s="171"/>
      <c r="BLJ25" s="171"/>
      <c r="BLK25" s="171"/>
      <c r="BLL25" s="171"/>
      <c r="BLM25" s="171"/>
      <c r="BLN25" s="171"/>
      <c r="BLO25" s="171"/>
      <c r="BLP25" s="171"/>
      <c r="BLQ25" s="171"/>
      <c r="BLR25" s="171"/>
      <c r="BLS25" s="171"/>
      <c r="BLT25" s="171"/>
      <c r="BLU25" s="171"/>
      <c r="BLV25" s="171"/>
      <c r="BLW25" s="171"/>
      <c r="BLX25" s="171"/>
      <c r="BLY25" s="171"/>
      <c r="BLZ25" s="171"/>
      <c r="BMA25" s="171"/>
      <c r="BMB25" s="171"/>
      <c r="BMC25" s="171"/>
      <c r="BMD25" s="171"/>
      <c r="BME25" s="171"/>
      <c r="BMF25" s="171"/>
      <c r="BMG25" s="171"/>
      <c r="BMH25" s="171"/>
      <c r="BMI25" s="171"/>
      <c r="BMJ25" s="171"/>
      <c r="BMK25" s="171"/>
      <c r="BML25" s="171"/>
      <c r="BMM25" s="171"/>
      <c r="BMN25" s="171"/>
      <c r="BMO25" s="171"/>
      <c r="BMP25" s="171"/>
      <c r="BMQ25" s="171"/>
      <c r="BMR25" s="171"/>
      <c r="BMS25" s="171"/>
      <c r="BMT25" s="171"/>
      <c r="BMU25" s="171"/>
      <c r="BMV25" s="171"/>
      <c r="BMW25" s="171"/>
      <c r="BMX25" s="171"/>
      <c r="BMY25" s="171"/>
      <c r="BMZ25" s="171"/>
      <c r="BNA25" s="171"/>
      <c r="BNB25" s="171"/>
      <c r="BNC25" s="171"/>
      <c r="BND25" s="171"/>
      <c r="BNE25" s="171"/>
      <c r="BNF25" s="171"/>
      <c r="BNG25" s="171"/>
      <c r="BNH25" s="171"/>
      <c r="BNI25" s="171"/>
      <c r="BNJ25" s="171"/>
      <c r="BNK25" s="171"/>
      <c r="BNL25" s="171"/>
      <c r="BNM25" s="171"/>
      <c r="BNN25" s="171"/>
      <c r="BNO25" s="171"/>
      <c r="BNP25" s="171"/>
      <c r="BNQ25" s="171"/>
      <c r="BNR25" s="171"/>
      <c r="BNS25" s="171"/>
      <c r="BNT25" s="171"/>
      <c r="BNU25" s="171"/>
      <c r="BNV25" s="171"/>
      <c r="BNW25" s="171"/>
      <c r="BNX25" s="171"/>
      <c r="BNY25" s="171"/>
      <c r="BNZ25" s="171"/>
      <c r="BOA25" s="171"/>
      <c r="BOB25" s="171"/>
      <c r="BOC25" s="171"/>
      <c r="BOD25" s="171"/>
      <c r="BOE25" s="171"/>
      <c r="BOF25" s="171"/>
      <c r="BOG25" s="171"/>
      <c r="BOH25" s="171"/>
      <c r="BOI25" s="171"/>
      <c r="BOJ25" s="171"/>
      <c r="BOK25" s="171"/>
      <c r="BOL25" s="171"/>
      <c r="BOM25" s="171"/>
      <c r="BON25" s="171"/>
      <c r="BOO25" s="171"/>
      <c r="BOP25" s="171"/>
      <c r="BOQ25" s="171"/>
      <c r="BOR25" s="171"/>
      <c r="BOS25" s="171"/>
      <c r="BOT25" s="171"/>
      <c r="BOU25" s="171"/>
      <c r="BOV25" s="171"/>
      <c r="BOW25" s="171"/>
      <c r="BOX25" s="171"/>
      <c r="BOY25" s="171"/>
      <c r="BOZ25" s="171"/>
      <c r="BPA25" s="171"/>
      <c r="BPB25" s="171"/>
      <c r="BPC25" s="171"/>
      <c r="BPD25" s="171"/>
      <c r="BPE25" s="171"/>
      <c r="BPF25" s="171"/>
      <c r="BPG25" s="171"/>
      <c r="BPH25" s="171"/>
      <c r="BPI25" s="171"/>
      <c r="BPJ25" s="171"/>
      <c r="BPK25" s="171"/>
      <c r="BPL25" s="171"/>
      <c r="BPM25" s="171"/>
      <c r="BPN25" s="171"/>
      <c r="BPO25" s="171"/>
      <c r="BPP25" s="171"/>
      <c r="BPQ25" s="171"/>
      <c r="BPR25" s="171"/>
      <c r="BPS25" s="171"/>
      <c r="BPT25" s="171"/>
      <c r="BPU25" s="171"/>
      <c r="BPV25" s="171"/>
      <c r="BPW25" s="171"/>
      <c r="BPX25" s="171"/>
      <c r="BPY25" s="171"/>
      <c r="BPZ25" s="171"/>
      <c r="BQA25" s="171"/>
      <c r="BQB25" s="171"/>
      <c r="BQC25" s="171"/>
      <c r="BQD25" s="171"/>
      <c r="BQE25" s="171"/>
      <c r="BQF25" s="171"/>
      <c r="BQG25" s="171"/>
      <c r="BQH25" s="171"/>
      <c r="BQI25" s="171"/>
      <c r="BQJ25" s="171"/>
      <c r="BQK25" s="171"/>
      <c r="BQL25" s="171"/>
      <c r="BQM25" s="171"/>
      <c r="BQN25" s="171"/>
      <c r="BQO25" s="171"/>
      <c r="BQP25" s="171"/>
      <c r="BQQ25" s="171"/>
      <c r="BQR25" s="171"/>
      <c r="BQS25" s="171"/>
      <c r="BQT25" s="171"/>
      <c r="BQU25" s="171"/>
      <c r="BQV25" s="171"/>
      <c r="BQW25" s="171"/>
      <c r="BQX25" s="171"/>
      <c r="BQY25" s="171"/>
      <c r="BQZ25" s="171"/>
      <c r="BRA25" s="171"/>
      <c r="BRB25" s="171"/>
      <c r="BRC25" s="171"/>
      <c r="BRD25" s="171"/>
      <c r="BRE25" s="171"/>
      <c r="BRF25" s="171"/>
      <c r="BRG25" s="171"/>
      <c r="BRH25" s="171"/>
      <c r="BRI25" s="171"/>
      <c r="BRJ25" s="171"/>
      <c r="BRK25" s="171"/>
      <c r="BRL25" s="171"/>
      <c r="BRM25" s="171"/>
      <c r="BRN25" s="171"/>
      <c r="BRO25" s="171"/>
      <c r="BRP25" s="171"/>
      <c r="BRQ25" s="171"/>
      <c r="BRR25" s="171"/>
      <c r="BRS25" s="171"/>
      <c r="BRT25" s="171"/>
      <c r="BRU25" s="171"/>
      <c r="BRV25" s="171"/>
      <c r="BRW25" s="171"/>
      <c r="BRX25" s="171"/>
      <c r="BRY25" s="171"/>
      <c r="BRZ25" s="171"/>
      <c r="BSA25" s="171"/>
      <c r="BSB25" s="171"/>
      <c r="BSC25" s="171"/>
      <c r="BSD25" s="171"/>
      <c r="BSE25" s="171"/>
      <c r="BSF25" s="171"/>
      <c r="BSG25" s="171"/>
      <c r="BSH25" s="171"/>
      <c r="BSI25" s="171"/>
      <c r="BSJ25" s="171"/>
      <c r="BSK25" s="171"/>
      <c r="BSL25" s="171"/>
      <c r="BSM25" s="171"/>
      <c r="BSN25" s="171"/>
      <c r="BSO25" s="171"/>
      <c r="BSP25" s="171"/>
      <c r="BSQ25" s="171"/>
      <c r="BSR25" s="171"/>
      <c r="BSS25" s="171"/>
      <c r="BST25" s="171"/>
      <c r="BSU25" s="171"/>
      <c r="BSV25" s="171"/>
      <c r="BSW25" s="171"/>
      <c r="BSX25" s="171"/>
      <c r="BSY25" s="171"/>
      <c r="BSZ25" s="171"/>
      <c r="BTA25" s="171"/>
      <c r="BTB25" s="171"/>
      <c r="BTC25" s="171"/>
      <c r="BTD25" s="171"/>
      <c r="BTE25" s="171"/>
      <c r="BTF25" s="171"/>
      <c r="BTG25" s="171"/>
      <c r="BTH25" s="171"/>
      <c r="BTI25" s="171"/>
      <c r="BTJ25" s="171"/>
      <c r="BTK25" s="171"/>
      <c r="BTL25" s="171"/>
      <c r="BTM25" s="171"/>
      <c r="BTN25" s="171"/>
      <c r="BTO25" s="171"/>
      <c r="BTP25" s="171"/>
      <c r="BTQ25" s="171"/>
      <c r="BTR25" s="171"/>
      <c r="BTS25" s="171"/>
      <c r="BTT25" s="171"/>
      <c r="BTU25" s="171"/>
      <c r="BTV25" s="171"/>
      <c r="BTW25" s="171"/>
      <c r="BTX25" s="171"/>
      <c r="BTY25" s="171"/>
      <c r="BTZ25" s="171"/>
      <c r="BUA25" s="171"/>
      <c r="BUB25" s="171"/>
      <c r="BUC25" s="171"/>
      <c r="BUD25" s="171"/>
      <c r="BUE25" s="171"/>
      <c r="BUF25" s="171"/>
      <c r="BUG25" s="171"/>
      <c r="BUH25" s="171"/>
      <c r="BUI25" s="171"/>
      <c r="BUJ25" s="171"/>
      <c r="BUK25" s="171"/>
      <c r="BUL25" s="171"/>
      <c r="BUM25" s="171"/>
      <c r="BUN25" s="171"/>
      <c r="BUO25" s="171"/>
      <c r="BUP25" s="171"/>
      <c r="BUQ25" s="171"/>
      <c r="BUR25" s="171"/>
      <c r="BUS25" s="171"/>
      <c r="BUT25" s="171"/>
      <c r="BUU25" s="171"/>
      <c r="BUV25" s="171"/>
      <c r="BUW25" s="171"/>
      <c r="BUX25" s="171"/>
      <c r="BUY25" s="171"/>
      <c r="BUZ25" s="171"/>
      <c r="BVA25" s="171"/>
      <c r="BVB25" s="171"/>
      <c r="BVC25" s="171"/>
      <c r="BVD25" s="171"/>
      <c r="BVE25" s="171"/>
      <c r="BVF25" s="171"/>
      <c r="BVG25" s="171"/>
      <c r="BVH25" s="171"/>
      <c r="BVI25" s="171"/>
      <c r="BVJ25" s="171"/>
      <c r="BVK25" s="171"/>
      <c r="BVL25" s="171"/>
      <c r="BVM25" s="171"/>
      <c r="BVN25" s="171"/>
      <c r="BVO25" s="171"/>
      <c r="BVP25" s="171"/>
      <c r="BVQ25" s="171"/>
      <c r="BVR25" s="171"/>
      <c r="BVS25" s="171"/>
      <c r="BVT25" s="171"/>
      <c r="BVU25" s="171"/>
      <c r="BVV25" s="171"/>
      <c r="BVW25" s="171"/>
      <c r="BVX25" s="171"/>
      <c r="BVY25" s="171"/>
      <c r="BVZ25" s="171"/>
      <c r="BWA25" s="171"/>
      <c r="BWB25" s="171"/>
      <c r="BWC25" s="171"/>
      <c r="BWD25" s="171"/>
      <c r="BWE25" s="171"/>
      <c r="BWF25" s="171"/>
      <c r="BWG25" s="171"/>
      <c r="BWH25" s="171"/>
      <c r="BWI25" s="171"/>
      <c r="BWJ25" s="171"/>
      <c r="BWK25" s="171"/>
      <c r="BWL25" s="171"/>
      <c r="BWM25" s="171"/>
      <c r="BWN25" s="171"/>
      <c r="BWO25" s="171"/>
      <c r="BWP25" s="171"/>
      <c r="BWQ25" s="171"/>
      <c r="BWR25" s="171"/>
      <c r="BWS25" s="171"/>
      <c r="BWT25" s="171"/>
      <c r="BWU25" s="171"/>
      <c r="BWV25" s="171"/>
      <c r="BWW25" s="171"/>
      <c r="BWX25" s="171"/>
      <c r="BWY25" s="171"/>
      <c r="BWZ25" s="171"/>
      <c r="BXA25" s="171"/>
      <c r="BXB25" s="171"/>
      <c r="BXC25" s="171"/>
      <c r="BXD25" s="171"/>
      <c r="BXE25" s="171"/>
      <c r="BXF25" s="171"/>
      <c r="BXG25" s="171"/>
      <c r="BXH25" s="171"/>
      <c r="BXI25" s="171"/>
      <c r="BXJ25" s="171"/>
      <c r="BXK25" s="171"/>
      <c r="BXL25" s="171"/>
      <c r="BXM25" s="171"/>
      <c r="BXN25" s="171"/>
      <c r="BXO25" s="171"/>
      <c r="BXP25" s="171"/>
      <c r="BXQ25" s="171"/>
      <c r="BXR25" s="171"/>
      <c r="BXS25" s="171"/>
      <c r="BXT25" s="171"/>
      <c r="BXU25" s="171"/>
      <c r="BXV25" s="171"/>
      <c r="BXW25" s="171"/>
      <c r="BXX25" s="171"/>
      <c r="BXY25" s="171"/>
      <c r="BXZ25" s="171"/>
      <c r="BYA25" s="171"/>
      <c r="BYB25" s="171"/>
      <c r="BYC25" s="171"/>
      <c r="BYD25" s="171"/>
      <c r="BYE25" s="171"/>
      <c r="BYF25" s="171"/>
      <c r="BYG25" s="171"/>
      <c r="BYH25" s="171"/>
      <c r="BYI25" s="171"/>
      <c r="BYJ25" s="171"/>
      <c r="BYK25" s="171"/>
      <c r="BYL25" s="171"/>
      <c r="BYM25" s="171"/>
      <c r="BYN25" s="171"/>
      <c r="BYO25" s="171"/>
      <c r="BYP25" s="171"/>
      <c r="BYQ25" s="171"/>
      <c r="BYR25" s="171"/>
      <c r="BYS25" s="171"/>
      <c r="BYT25" s="171"/>
      <c r="BYU25" s="171"/>
      <c r="BYV25" s="171"/>
      <c r="BYW25" s="171"/>
      <c r="BYX25" s="171"/>
      <c r="BYY25" s="171"/>
      <c r="BYZ25" s="171"/>
      <c r="BZA25" s="171"/>
      <c r="BZB25" s="171"/>
      <c r="BZC25" s="171"/>
      <c r="BZD25" s="171"/>
      <c r="BZE25" s="171"/>
      <c r="BZF25" s="171"/>
      <c r="BZG25" s="171"/>
      <c r="BZH25" s="171"/>
      <c r="BZI25" s="171"/>
      <c r="BZJ25" s="171"/>
      <c r="BZK25" s="171"/>
      <c r="BZL25" s="171"/>
      <c r="BZM25" s="171"/>
      <c r="BZN25" s="171"/>
      <c r="BZO25" s="171"/>
      <c r="BZP25" s="171"/>
      <c r="BZQ25" s="171"/>
      <c r="BZR25" s="171"/>
      <c r="BZS25" s="171"/>
      <c r="BZT25" s="171"/>
      <c r="BZU25" s="171"/>
      <c r="BZV25" s="171"/>
      <c r="BZW25" s="171"/>
      <c r="BZX25" s="171"/>
      <c r="BZY25" s="171"/>
      <c r="BZZ25" s="171"/>
      <c r="CAA25" s="171"/>
      <c r="CAB25" s="171"/>
      <c r="CAC25" s="171"/>
      <c r="CAD25" s="171"/>
      <c r="CAE25" s="171"/>
      <c r="CAF25" s="171"/>
      <c r="CAG25" s="171"/>
      <c r="CAH25" s="171"/>
      <c r="CAI25" s="171"/>
      <c r="CAJ25" s="171"/>
      <c r="CAK25" s="171"/>
      <c r="CAL25" s="171"/>
      <c r="CAM25" s="171"/>
      <c r="CAN25" s="171"/>
      <c r="CAO25" s="171"/>
      <c r="CAP25" s="171"/>
      <c r="CAQ25" s="171"/>
      <c r="CAR25" s="171"/>
      <c r="CAS25" s="171"/>
      <c r="CAT25" s="171"/>
      <c r="CAU25" s="171"/>
      <c r="CAV25" s="171"/>
      <c r="CAW25" s="171"/>
      <c r="CAX25" s="171"/>
      <c r="CAY25" s="171"/>
      <c r="CAZ25" s="171"/>
      <c r="CBA25" s="171"/>
      <c r="CBB25" s="171"/>
      <c r="CBC25" s="171"/>
      <c r="CBD25" s="171"/>
      <c r="CBE25" s="171"/>
      <c r="CBF25" s="171"/>
      <c r="CBG25" s="171"/>
      <c r="CBH25" s="171"/>
      <c r="CBI25" s="171"/>
      <c r="CBJ25" s="171"/>
      <c r="CBK25" s="171"/>
      <c r="CBL25" s="171"/>
      <c r="CBM25" s="171"/>
      <c r="CBN25" s="171"/>
      <c r="CBO25" s="171"/>
      <c r="CBP25" s="171"/>
      <c r="CBQ25" s="171"/>
      <c r="CBR25" s="171"/>
      <c r="CBS25" s="171"/>
      <c r="CBT25" s="171"/>
      <c r="CBU25" s="171"/>
      <c r="CBV25" s="171"/>
      <c r="CBW25" s="171"/>
      <c r="CBX25" s="171"/>
      <c r="CBY25" s="171"/>
      <c r="CBZ25" s="171"/>
      <c r="CCA25" s="171"/>
      <c r="CCB25" s="171"/>
      <c r="CCC25" s="171"/>
      <c r="CCD25" s="171"/>
      <c r="CCE25" s="171"/>
      <c r="CCF25" s="171"/>
      <c r="CCG25" s="171"/>
      <c r="CCH25" s="171"/>
      <c r="CCI25" s="171"/>
      <c r="CCJ25" s="171"/>
      <c r="CCK25" s="171"/>
      <c r="CCL25" s="171"/>
      <c r="CCM25" s="171"/>
      <c r="CCN25" s="171"/>
      <c r="CCO25" s="171"/>
      <c r="CCP25" s="171"/>
      <c r="CCQ25" s="171"/>
      <c r="CCR25" s="171"/>
      <c r="CCS25" s="171"/>
      <c r="CCT25" s="171"/>
      <c r="CCU25" s="171"/>
      <c r="CCV25" s="171"/>
      <c r="CCW25" s="171"/>
      <c r="CCX25" s="171"/>
      <c r="CCY25" s="171"/>
      <c r="CCZ25" s="171"/>
      <c r="CDA25" s="171"/>
      <c r="CDB25" s="171"/>
      <c r="CDC25" s="171"/>
      <c r="CDD25" s="171"/>
      <c r="CDE25" s="171"/>
      <c r="CDF25" s="171"/>
      <c r="CDG25" s="171"/>
      <c r="CDH25" s="171"/>
      <c r="CDI25" s="171"/>
      <c r="CDJ25" s="171"/>
      <c r="CDK25" s="171"/>
      <c r="CDL25" s="171"/>
      <c r="CDM25" s="171"/>
      <c r="CDN25" s="171"/>
      <c r="CDO25" s="171"/>
      <c r="CDP25" s="171"/>
      <c r="CDQ25" s="171"/>
      <c r="CDR25" s="171"/>
      <c r="CDS25" s="171"/>
      <c r="CDT25" s="171"/>
      <c r="CDU25" s="171"/>
      <c r="CDV25" s="171"/>
      <c r="CDW25" s="171"/>
      <c r="CDX25" s="171"/>
      <c r="CDY25" s="171"/>
      <c r="CDZ25" s="171"/>
      <c r="CEA25" s="171"/>
      <c r="CEB25" s="171"/>
      <c r="CEC25" s="171"/>
      <c r="CED25" s="171"/>
      <c r="CEE25" s="171"/>
      <c r="CEF25" s="171"/>
      <c r="CEG25" s="171"/>
      <c r="CEH25" s="171"/>
      <c r="CEI25" s="171"/>
      <c r="CEJ25" s="171"/>
      <c r="CEK25" s="171"/>
      <c r="CEL25" s="171"/>
      <c r="CEM25" s="171"/>
      <c r="CEN25" s="171"/>
      <c r="CEO25" s="171"/>
      <c r="CEP25" s="171"/>
      <c r="CEQ25" s="171"/>
      <c r="CER25" s="171"/>
      <c r="CES25" s="171"/>
      <c r="CET25" s="171"/>
      <c r="CEU25" s="171"/>
      <c r="CEV25" s="171"/>
      <c r="CEW25" s="171"/>
      <c r="CEX25" s="171"/>
      <c r="CEY25" s="171"/>
      <c r="CEZ25" s="171"/>
      <c r="CFA25" s="171"/>
      <c r="CFB25" s="171"/>
      <c r="CFC25" s="171"/>
      <c r="CFD25" s="171"/>
      <c r="CFE25" s="171"/>
      <c r="CFF25" s="171"/>
      <c r="CFG25" s="171"/>
      <c r="CFH25" s="171"/>
      <c r="CFI25" s="171"/>
      <c r="CFJ25" s="171"/>
      <c r="CFK25" s="171"/>
      <c r="CFL25" s="171"/>
      <c r="CFM25" s="171"/>
      <c r="CFN25" s="171"/>
      <c r="CFO25" s="171"/>
      <c r="CFP25" s="171"/>
      <c r="CFQ25" s="171"/>
      <c r="CFR25" s="171"/>
      <c r="CFS25" s="171"/>
      <c r="CFT25" s="171"/>
      <c r="CFU25" s="171"/>
      <c r="CFV25" s="171"/>
      <c r="CFW25" s="171"/>
      <c r="CFX25" s="171"/>
      <c r="CFY25" s="171"/>
      <c r="CFZ25" s="171"/>
      <c r="CGA25" s="171"/>
      <c r="CGB25" s="171"/>
      <c r="CGC25" s="171"/>
      <c r="CGD25" s="171"/>
      <c r="CGE25" s="171"/>
      <c r="CGF25" s="171"/>
      <c r="CGG25" s="171"/>
      <c r="CGH25" s="171"/>
      <c r="CGI25" s="171"/>
      <c r="CGJ25" s="171"/>
      <c r="CGK25" s="171"/>
      <c r="CGL25" s="171"/>
      <c r="CGM25" s="171"/>
      <c r="CGN25" s="171"/>
      <c r="CGO25" s="171"/>
      <c r="CGP25" s="171"/>
      <c r="CGQ25" s="171"/>
      <c r="CGR25" s="171"/>
      <c r="CGS25" s="171"/>
      <c r="CGT25" s="171"/>
      <c r="CGU25" s="171"/>
      <c r="CGV25" s="171"/>
      <c r="CGW25" s="171"/>
      <c r="CGX25" s="171"/>
      <c r="CGY25" s="171"/>
      <c r="CGZ25" s="171"/>
      <c r="CHA25" s="171"/>
      <c r="CHB25" s="171"/>
      <c r="CHC25" s="171"/>
      <c r="CHD25" s="171"/>
      <c r="CHE25" s="171"/>
      <c r="CHF25" s="171"/>
      <c r="CHG25" s="171"/>
      <c r="CHH25" s="171"/>
      <c r="CHI25" s="171"/>
      <c r="CHJ25" s="171"/>
      <c r="CHK25" s="171"/>
      <c r="CHL25" s="171"/>
      <c r="CHM25" s="171"/>
      <c r="CHN25" s="171"/>
      <c r="CHO25" s="171"/>
      <c r="CHP25" s="171"/>
      <c r="CHQ25" s="171"/>
      <c r="CHR25" s="171"/>
      <c r="CHS25" s="171"/>
      <c r="CHT25" s="171"/>
      <c r="CHU25" s="171"/>
      <c r="CHV25" s="171"/>
      <c r="CHW25" s="171"/>
      <c r="CHX25" s="171"/>
      <c r="CHY25" s="171"/>
      <c r="CHZ25" s="171"/>
      <c r="CIA25" s="171"/>
      <c r="CIB25" s="171"/>
      <c r="CIC25" s="171"/>
      <c r="CID25" s="171"/>
      <c r="CIE25" s="171"/>
      <c r="CIF25" s="171"/>
      <c r="CIG25" s="171"/>
      <c r="CIH25" s="171"/>
      <c r="CII25" s="171"/>
      <c r="CIJ25" s="171"/>
      <c r="CIK25" s="171"/>
      <c r="CIL25" s="171"/>
      <c r="CIM25" s="171"/>
      <c r="CIN25" s="171"/>
      <c r="CIO25" s="171"/>
      <c r="CIP25" s="171"/>
      <c r="CIQ25" s="171"/>
      <c r="CIR25" s="171"/>
      <c r="CIS25" s="171"/>
      <c r="CIT25" s="171"/>
      <c r="CIU25" s="171"/>
      <c r="CIV25" s="171"/>
      <c r="CIW25" s="171"/>
      <c r="CIX25" s="171"/>
      <c r="CIY25" s="171"/>
      <c r="CIZ25" s="171"/>
      <c r="CJA25" s="171"/>
      <c r="CJB25" s="171"/>
      <c r="CJC25" s="171"/>
      <c r="CJD25" s="171"/>
      <c r="CJE25" s="171"/>
      <c r="CJF25" s="171"/>
      <c r="CJG25" s="171"/>
      <c r="CJH25" s="171"/>
      <c r="CJI25" s="171"/>
      <c r="CJJ25" s="171"/>
      <c r="CJK25" s="171"/>
      <c r="CJL25" s="171"/>
      <c r="CJM25" s="171"/>
      <c r="CJN25" s="171"/>
      <c r="CJO25" s="171"/>
      <c r="CJP25" s="171"/>
      <c r="CJQ25" s="171"/>
      <c r="CJR25" s="171"/>
      <c r="CJS25" s="171"/>
      <c r="CJT25" s="171"/>
      <c r="CJU25" s="171"/>
      <c r="CJV25" s="171"/>
      <c r="CJW25" s="171"/>
      <c r="CJX25" s="171"/>
      <c r="CJY25" s="171"/>
      <c r="CJZ25" s="171"/>
      <c r="CKA25" s="171"/>
      <c r="CKB25" s="171"/>
      <c r="CKC25" s="171"/>
      <c r="CKD25" s="171"/>
      <c r="CKE25" s="171"/>
      <c r="CKF25" s="171"/>
      <c r="CKG25" s="171"/>
      <c r="CKH25" s="171"/>
      <c r="CKI25" s="171"/>
      <c r="CKJ25" s="171"/>
      <c r="CKK25" s="171"/>
      <c r="CKL25" s="171"/>
      <c r="CKM25" s="171"/>
      <c r="CKN25" s="171"/>
      <c r="CKO25" s="171"/>
      <c r="CKP25" s="171"/>
      <c r="CKQ25" s="171"/>
      <c r="CKR25" s="171"/>
      <c r="CKS25" s="171"/>
      <c r="CKT25" s="171"/>
      <c r="CKU25" s="171"/>
      <c r="CKV25" s="171"/>
      <c r="CKW25" s="171"/>
      <c r="CKX25" s="171"/>
      <c r="CKY25" s="171"/>
      <c r="CKZ25" s="171"/>
      <c r="CLA25" s="171"/>
      <c r="CLB25" s="171"/>
      <c r="CLC25" s="171"/>
      <c r="CLD25" s="171"/>
      <c r="CLE25" s="171"/>
      <c r="CLF25" s="171"/>
      <c r="CLG25" s="171"/>
      <c r="CLH25" s="171"/>
      <c r="CLI25" s="171"/>
      <c r="CLJ25" s="171"/>
      <c r="CLK25" s="171"/>
      <c r="CLL25" s="171"/>
      <c r="CLM25" s="171"/>
      <c r="CLN25" s="171"/>
      <c r="CLO25" s="171"/>
      <c r="CLP25" s="171"/>
      <c r="CLQ25" s="171"/>
      <c r="CLR25" s="171"/>
      <c r="CLS25" s="171"/>
      <c r="CLT25" s="171"/>
      <c r="CLU25" s="171"/>
      <c r="CLV25" s="171"/>
      <c r="CLW25" s="171"/>
      <c r="CLX25" s="171"/>
      <c r="CLY25" s="171"/>
      <c r="CLZ25" s="171"/>
      <c r="CMA25" s="171"/>
      <c r="CMB25" s="171"/>
      <c r="CMC25" s="171"/>
      <c r="CMD25" s="171"/>
      <c r="CME25" s="171"/>
      <c r="CMF25" s="171"/>
      <c r="CMG25" s="171"/>
      <c r="CMH25" s="171"/>
      <c r="CMI25" s="171"/>
      <c r="CMJ25" s="171"/>
      <c r="CMK25" s="171"/>
      <c r="CML25" s="171"/>
      <c r="CMM25" s="171"/>
      <c r="CMN25" s="171"/>
      <c r="CMO25" s="171"/>
      <c r="CMP25" s="171"/>
      <c r="CMQ25" s="171"/>
      <c r="CMR25" s="171"/>
      <c r="CMS25" s="171"/>
      <c r="CMT25" s="171"/>
      <c r="CMU25" s="171"/>
      <c r="CMV25" s="171"/>
      <c r="CMW25" s="171"/>
      <c r="CMX25" s="171"/>
      <c r="CMY25" s="171"/>
      <c r="CMZ25" s="171"/>
      <c r="CNA25" s="171"/>
      <c r="CNB25" s="171"/>
      <c r="CNC25" s="171"/>
      <c r="CND25" s="171"/>
      <c r="CNE25" s="171"/>
      <c r="CNF25" s="171"/>
      <c r="CNG25" s="171"/>
      <c r="CNH25" s="171"/>
      <c r="CNI25" s="171"/>
      <c r="CNJ25" s="171"/>
      <c r="CNK25" s="171"/>
      <c r="CNL25" s="171"/>
      <c r="CNM25" s="171"/>
      <c r="CNN25" s="171"/>
      <c r="CNO25" s="171"/>
      <c r="CNP25" s="171"/>
      <c r="CNQ25" s="171"/>
      <c r="CNR25" s="171"/>
      <c r="CNS25" s="171"/>
      <c r="CNT25" s="171"/>
      <c r="CNU25" s="171"/>
      <c r="CNV25" s="171"/>
      <c r="CNW25" s="171"/>
      <c r="CNX25" s="171"/>
      <c r="CNY25" s="171"/>
      <c r="CNZ25" s="171"/>
      <c r="COA25" s="171"/>
      <c r="COB25" s="171"/>
      <c r="COC25" s="171"/>
      <c r="COD25" s="171"/>
      <c r="COE25" s="171"/>
      <c r="COF25" s="171"/>
      <c r="COG25" s="171"/>
      <c r="COH25" s="171"/>
      <c r="COI25" s="171"/>
      <c r="COJ25" s="171"/>
      <c r="COK25" s="171"/>
      <c r="COL25" s="171"/>
      <c r="COM25" s="171"/>
      <c r="CON25" s="171"/>
      <c r="COO25" s="171"/>
      <c r="COP25" s="171"/>
      <c r="COQ25" s="171"/>
      <c r="COR25" s="171"/>
      <c r="COS25" s="171"/>
      <c r="COT25" s="171"/>
      <c r="COU25" s="171"/>
      <c r="COV25" s="171"/>
      <c r="COW25" s="171"/>
      <c r="COX25" s="171"/>
      <c r="COY25" s="171"/>
      <c r="COZ25" s="171"/>
      <c r="CPA25" s="171"/>
      <c r="CPB25" s="171"/>
      <c r="CPC25" s="171"/>
      <c r="CPD25" s="171"/>
      <c r="CPE25" s="171"/>
      <c r="CPF25" s="171"/>
      <c r="CPG25" s="171"/>
      <c r="CPH25" s="171"/>
      <c r="CPI25" s="171"/>
      <c r="CPJ25" s="171"/>
      <c r="CPK25" s="171"/>
      <c r="CPL25" s="171"/>
      <c r="CPM25" s="171"/>
      <c r="CPN25" s="171"/>
      <c r="CPO25" s="171"/>
      <c r="CPP25" s="171"/>
      <c r="CPQ25" s="171"/>
      <c r="CPR25" s="171"/>
      <c r="CPS25" s="171"/>
      <c r="CPT25" s="171"/>
      <c r="CPU25" s="171"/>
      <c r="CPV25" s="171"/>
      <c r="CPW25" s="171"/>
      <c r="CPX25" s="171"/>
      <c r="CPY25" s="171"/>
      <c r="CPZ25" s="171"/>
      <c r="CQA25" s="171"/>
      <c r="CQB25" s="171"/>
      <c r="CQC25" s="171"/>
      <c r="CQD25" s="171"/>
      <c r="CQE25" s="171"/>
      <c r="CQF25" s="171"/>
      <c r="CQG25" s="171"/>
      <c r="CQH25" s="171"/>
      <c r="CQI25" s="171"/>
      <c r="CQJ25" s="171"/>
      <c r="CQK25" s="171"/>
      <c r="CQL25" s="171"/>
      <c r="CQM25" s="171"/>
      <c r="CQN25" s="171"/>
      <c r="CQO25" s="171"/>
      <c r="CQP25" s="171"/>
      <c r="CQQ25" s="171"/>
      <c r="CQR25" s="171"/>
      <c r="CQS25" s="171"/>
      <c r="CQT25" s="171"/>
      <c r="CQU25" s="171"/>
      <c r="CQV25" s="171"/>
      <c r="CQW25" s="171"/>
      <c r="CQX25" s="171"/>
      <c r="CQY25" s="171"/>
      <c r="CQZ25" s="171"/>
      <c r="CRA25" s="171"/>
      <c r="CRB25" s="171"/>
      <c r="CRC25" s="171"/>
      <c r="CRD25" s="171"/>
      <c r="CRE25" s="171"/>
      <c r="CRF25" s="171"/>
      <c r="CRG25" s="171"/>
      <c r="CRH25" s="171"/>
      <c r="CRI25" s="171"/>
      <c r="CRJ25" s="171"/>
      <c r="CRK25" s="171"/>
      <c r="CRL25" s="171"/>
      <c r="CRM25" s="171"/>
      <c r="CRN25" s="171"/>
      <c r="CRO25" s="171"/>
      <c r="CRP25" s="171"/>
      <c r="CRQ25" s="171"/>
      <c r="CRR25" s="171"/>
      <c r="CRS25" s="171"/>
      <c r="CRT25" s="171"/>
      <c r="CRU25" s="171"/>
      <c r="CRV25" s="171"/>
      <c r="CRW25" s="171"/>
      <c r="CRX25" s="171"/>
      <c r="CRY25" s="171"/>
      <c r="CRZ25" s="171"/>
      <c r="CSA25" s="171"/>
      <c r="CSB25" s="171"/>
      <c r="CSC25" s="171"/>
      <c r="CSD25" s="171"/>
      <c r="CSE25" s="171"/>
      <c r="CSF25" s="171"/>
      <c r="CSG25" s="171"/>
      <c r="CSH25" s="171"/>
      <c r="CSI25" s="171"/>
      <c r="CSJ25" s="171"/>
      <c r="CSK25" s="171"/>
      <c r="CSL25" s="171"/>
      <c r="CSM25" s="171"/>
      <c r="CSN25" s="171"/>
      <c r="CSO25" s="171"/>
      <c r="CSP25" s="171"/>
      <c r="CSQ25" s="171"/>
      <c r="CSR25" s="171"/>
      <c r="CSS25" s="171"/>
      <c r="CST25" s="171"/>
      <c r="CSU25" s="171"/>
      <c r="CSV25" s="171"/>
      <c r="CSW25" s="171"/>
      <c r="CSX25" s="171"/>
      <c r="CSY25" s="171"/>
      <c r="CSZ25" s="171"/>
      <c r="CTA25" s="171"/>
      <c r="CTB25" s="171"/>
      <c r="CTC25" s="171"/>
      <c r="CTD25" s="171"/>
      <c r="CTE25" s="171"/>
      <c r="CTF25" s="171"/>
      <c r="CTG25" s="171"/>
      <c r="CTH25" s="171"/>
      <c r="CTI25" s="171"/>
      <c r="CTJ25" s="171"/>
      <c r="CTK25" s="171"/>
      <c r="CTL25" s="171"/>
      <c r="CTM25" s="171"/>
      <c r="CTN25" s="171"/>
      <c r="CTO25" s="171"/>
      <c r="CTP25" s="171"/>
      <c r="CTQ25" s="171"/>
      <c r="CTR25" s="171"/>
      <c r="CTS25" s="171"/>
      <c r="CTT25" s="171"/>
      <c r="CTU25" s="171"/>
      <c r="CTV25" s="171"/>
      <c r="CTW25" s="171"/>
      <c r="CTX25" s="171"/>
      <c r="CTY25" s="171"/>
      <c r="CTZ25" s="171"/>
      <c r="CUA25" s="171"/>
      <c r="CUB25" s="171"/>
      <c r="CUC25" s="171"/>
      <c r="CUD25" s="171"/>
      <c r="CUE25" s="171"/>
      <c r="CUF25" s="171"/>
      <c r="CUG25" s="171"/>
      <c r="CUH25" s="171"/>
      <c r="CUI25" s="171"/>
      <c r="CUJ25" s="171"/>
      <c r="CUK25" s="171"/>
      <c r="CUL25" s="171"/>
      <c r="CUM25" s="171"/>
      <c r="CUN25" s="171"/>
      <c r="CUO25" s="171"/>
      <c r="CUP25" s="171"/>
      <c r="CUQ25" s="171"/>
      <c r="CUR25" s="171"/>
      <c r="CUS25" s="171"/>
      <c r="CUT25" s="171"/>
      <c r="CUU25" s="171"/>
      <c r="CUV25" s="171"/>
      <c r="CUW25" s="171"/>
      <c r="CUX25" s="171"/>
      <c r="CUY25" s="171"/>
      <c r="CUZ25" s="171"/>
      <c r="CVA25" s="171"/>
      <c r="CVB25" s="171"/>
      <c r="CVC25" s="171"/>
      <c r="CVD25" s="171"/>
      <c r="CVE25" s="171"/>
      <c r="CVF25" s="171"/>
      <c r="CVG25" s="171"/>
      <c r="CVH25" s="171"/>
      <c r="CVI25" s="171"/>
      <c r="CVJ25" s="171"/>
      <c r="CVK25" s="171"/>
      <c r="CVL25" s="171"/>
      <c r="CVM25" s="171"/>
      <c r="CVN25" s="171"/>
      <c r="CVO25" s="171"/>
      <c r="CVP25" s="171"/>
      <c r="CVQ25" s="171"/>
      <c r="CVR25" s="171"/>
      <c r="CVS25" s="171"/>
      <c r="CVT25" s="171"/>
      <c r="CVU25" s="171"/>
      <c r="CVV25" s="171"/>
      <c r="CVW25" s="171"/>
      <c r="CVX25" s="171"/>
      <c r="CVY25" s="171"/>
      <c r="CVZ25" s="171"/>
      <c r="CWA25" s="171"/>
      <c r="CWB25" s="171"/>
      <c r="CWC25" s="171"/>
      <c r="CWD25" s="171"/>
      <c r="CWE25" s="171"/>
      <c r="CWF25" s="171"/>
      <c r="CWG25" s="171"/>
      <c r="CWH25" s="171"/>
      <c r="CWI25" s="171"/>
      <c r="CWJ25" s="171"/>
      <c r="CWK25" s="171"/>
      <c r="CWL25" s="171"/>
      <c r="CWM25" s="171"/>
      <c r="CWN25" s="171"/>
      <c r="CWO25" s="171"/>
      <c r="CWP25" s="171"/>
      <c r="CWQ25" s="171"/>
      <c r="CWR25" s="171"/>
      <c r="CWS25" s="171"/>
      <c r="CWT25" s="171"/>
      <c r="CWU25" s="171"/>
      <c r="CWV25" s="171"/>
      <c r="CWW25" s="171"/>
      <c r="CWX25" s="171"/>
      <c r="CWY25" s="171"/>
      <c r="CWZ25" s="171"/>
      <c r="CXA25" s="171"/>
      <c r="CXB25" s="171"/>
      <c r="CXC25" s="171"/>
      <c r="CXD25" s="171"/>
      <c r="CXE25" s="171"/>
      <c r="CXF25" s="171"/>
      <c r="CXG25" s="171"/>
      <c r="CXH25" s="171"/>
      <c r="CXI25" s="171"/>
      <c r="CXJ25" s="171"/>
      <c r="CXK25" s="171"/>
      <c r="CXL25" s="171"/>
      <c r="CXM25" s="171"/>
      <c r="CXN25" s="171"/>
      <c r="CXO25" s="171"/>
      <c r="CXP25" s="171"/>
      <c r="CXQ25" s="171"/>
      <c r="CXR25" s="171"/>
      <c r="CXS25" s="171"/>
      <c r="CXT25" s="171"/>
      <c r="CXU25" s="171"/>
      <c r="CXV25" s="171"/>
      <c r="CXW25" s="171"/>
      <c r="CXX25" s="171"/>
      <c r="CXY25" s="171"/>
      <c r="CXZ25" s="171"/>
      <c r="CYA25" s="171"/>
      <c r="CYB25" s="171"/>
      <c r="CYC25" s="171"/>
      <c r="CYD25" s="171"/>
      <c r="CYE25" s="171"/>
      <c r="CYF25" s="171"/>
      <c r="CYG25" s="171"/>
      <c r="CYH25" s="171"/>
      <c r="CYI25" s="171"/>
      <c r="CYJ25" s="171"/>
      <c r="CYK25" s="171"/>
      <c r="CYL25" s="171"/>
      <c r="CYM25" s="171"/>
      <c r="CYN25" s="171"/>
      <c r="CYO25" s="171"/>
      <c r="CYP25" s="171"/>
      <c r="CYQ25" s="171"/>
      <c r="CYR25" s="171"/>
      <c r="CYS25" s="171"/>
      <c r="CYT25" s="171"/>
      <c r="CYU25" s="171"/>
      <c r="CYV25" s="171"/>
      <c r="CYW25" s="171"/>
      <c r="CYX25" s="171"/>
      <c r="CYY25" s="171"/>
      <c r="CYZ25" s="171"/>
      <c r="CZA25" s="171"/>
      <c r="CZB25" s="171"/>
      <c r="CZC25" s="171"/>
      <c r="CZD25" s="171"/>
      <c r="CZE25" s="171"/>
      <c r="CZF25" s="171"/>
      <c r="CZG25" s="171"/>
      <c r="CZH25" s="171"/>
      <c r="CZI25" s="171"/>
      <c r="CZJ25" s="171"/>
      <c r="CZK25" s="171"/>
      <c r="CZL25" s="171"/>
      <c r="CZM25" s="171"/>
      <c r="CZN25" s="171"/>
      <c r="CZO25" s="171"/>
      <c r="CZP25" s="171"/>
      <c r="CZQ25" s="171"/>
      <c r="CZR25" s="171"/>
      <c r="CZS25" s="171"/>
      <c r="CZT25" s="171"/>
      <c r="CZU25" s="171"/>
      <c r="CZV25" s="171"/>
      <c r="CZW25" s="171"/>
      <c r="CZX25" s="171"/>
      <c r="CZY25" s="171"/>
      <c r="CZZ25" s="171"/>
      <c r="DAA25" s="171"/>
      <c r="DAB25" s="171"/>
      <c r="DAC25" s="171"/>
      <c r="DAD25" s="171"/>
      <c r="DAE25" s="171"/>
      <c r="DAF25" s="171"/>
      <c r="DAG25" s="171"/>
      <c r="DAH25" s="171"/>
      <c r="DAI25" s="171"/>
      <c r="DAJ25" s="171"/>
      <c r="DAK25" s="171"/>
      <c r="DAL25" s="171"/>
      <c r="DAM25" s="171"/>
      <c r="DAN25" s="171"/>
      <c r="DAO25" s="171"/>
      <c r="DAP25" s="171"/>
      <c r="DAQ25" s="171"/>
      <c r="DAR25" s="171"/>
      <c r="DAS25" s="171"/>
      <c r="DAT25" s="171"/>
      <c r="DAU25" s="171"/>
      <c r="DAV25" s="171"/>
      <c r="DAW25" s="171"/>
      <c r="DAX25" s="171"/>
      <c r="DAY25" s="171"/>
      <c r="DAZ25" s="171"/>
      <c r="DBA25" s="171"/>
      <c r="DBB25" s="171"/>
      <c r="DBC25" s="171"/>
      <c r="DBD25" s="171"/>
      <c r="DBE25" s="171"/>
      <c r="DBF25" s="171"/>
      <c r="DBG25" s="171"/>
      <c r="DBH25" s="171"/>
      <c r="DBI25" s="171"/>
      <c r="DBJ25" s="171"/>
      <c r="DBK25" s="171"/>
      <c r="DBL25" s="171"/>
      <c r="DBM25" s="171"/>
      <c r="DBN25" s="171"/>
      <c r="DBO25" s="171"/>
      <c r="DBP25" s="171"/>
      <c r="DBQ25" s="171"/>
      <c r="DBR25" s="171"/>
      <c r="DBS25" s="171"/>
      <c r="DBT25" s="171"/>
      <c r="DBU25" s="171"/>
      <c r="DBV25" s="171"/>
      <c r="DBW25" s="171"/>
      <c r="DBX25" s="171"/>
      <c r="DBY25" s="171"/>
      <c r="DBZ25" s="171"/>
      <c r="DCA25" s="171"/>
      <c r="DCB25" s="171"/>
      <c r="DCC25" s="171"/>
      <c r="DCD25" s="171"/>
      <c r="DCE25" s="171"/>
      <c r="DCF25" s="171"/>
      <c r="DCG25" s="171"/>
      <c r="DCH25" s="171"/>
      <c r="DCI25" s="171"/>
      <c r="DCJ25" s="171"/>
      <c r="DCK25" s="171"/>
      <c r="DCL25" s="171"/>
      <c r="DCM25" s="171"/>
      <c r="DCN25" s="171"/>
      <c r="DCO25" s="171"/>
      <c r="DCP25" s="171"/>
      <c r="DCQ25" s="171"/>
      <c r="DCR25" s="171"/>
      <c r="DCS25" s="171"/>
      <c r="DCT25" s="171"/>
      <c r="DCU25" s="171"/>
      <c r="DCV25" s="171"/>
      <c r="DCW25" s="171"/>
      <c r="DCX25" s="171"/>
      <c r="DCY25" s="171"/>
      <c r="DCZ25" s="171"/>
      <c r="DDA25" s="171"/>
      <c r="DDB25" s="171"/>
      <c r="DDC25" s="171"/>
      <c r="DDD25" s="171"/>
      <c r="DDE25" s="171"/>
      <c r="DDF25" s="171"/>
      <c r="DDG25" s="171"/>
      <c r="DDH25" s="171"/>
      <c r="DDI25" s="171"/>
      <c r="DDJ25" s="171"/>
      <c r="DDK25" s="171"/>
      <c r="DDL25" s="171"/>
      <c r="DDM25" s="171"/>
      <c r="DDN25" s="171"/>
      <c r="DDO25" s="171"/>
      <c r="DDP25" s="171"/>
      <c r="DDQ25" s="171"/>
      <c r="DDR25" s="171"/>
      <c r="DDS25" s="171"/>
      <c r="DDT25" s="171"/>
      <c r="DDU25" s="171"/>
      <c r="DDV25" s="171"/>
      <c r="DDW25" s="171"/>
      <c r="DDX25" s="171"/>
      <c r="DDY25" s="171"/>
      <c r="DDZ25" s="171"/>
      <c r="DEA25" s="171"/>
      <c r="DEB25" s="171"/>
      <c r="DEC25" s="171"/>
      <c r="DED25" s="171"/>
      <c r="DEE25" s="171"/>
      <c r="DEF25" s="171"/>
      <c r="DEG25" s="171"/>
      <c r="DEH25" s="171"/>
      <c r="DEI25" s="171"/>
      <c r="DEJ25" s="171"/>
      <c r="DEK25" s="171"/>
      <c r="DEL25" s="171"/>
      <c r="DEM25" s="171"/>
      <c r="DEN25" s="171"/>
      <c r="DEO25" s="171"/>
      <c r="DEP25" s="171"/>
      <c r="DEQ25" s="171"/>
      <c r="DER25" s="171"/>
      <c r="DES25" s="171"/>
      <c r="DET25" s="171"/>
      <c r="DEU25" s="171"/>
      <c r="DEV25" s="171"/>
      <c r="DEW25" s="171"/>
      <c r="DEX25" s="171"/>
      <c r="DEY25" s="171"/>
      <c r="DEZ25" s="171"/>
      <c r="DFA25" s="171"/>
      <c r="DFB25" s="171"/>
      <c r="DFC25" s="171"/>
      <c r="DFD25" s="171"/>
      <c r="DFE25" s="171"/>
      <c r="DFF25" s="171"/>
      <c r="DFG25" s="171"/>
      <c r="DFH25" s="171"/>
      <c r="DFI25" s="171"/>
      <c r="DFJ25" s="171"/>
      <c r="DFK25" s="171"/>
      <c r="DFL25" s="171"/>
      <c r="DFM25" s="171"/>
      <c r="DFN25" s="171"/>
      <c r="DFO25" s="171"/>
      <c r="DFP25" s="171"/>
      <c r="DFQ25" s="171"/>
      <c r="DFR25" s="171"/>
      <c r="DFS25" s="171"/>
      <c r="DFT25" s="171"/>
      <c r="DFU25" s="171"/>
      <c r="DFV25" s="171"/>
      <c r="DFW25" s="171"/>
      <c r="DFX25" s="171"/>
      <c r="DFY25" s="171"/>
      <c r="DFZ25" s="171"/>
      <c r="DGA25" s="171"/>
      <c r="DGB25" s="171"/>
      <c r="DGC25" s="171"/>
      <c r="DGD25" s="171"/>
      <c r="DGE25" s="171"/>
      <c r="DGF25" s="171"/>
      <c r="DGG25" s="171"/>
      <c r="DGH25" s="171"/>
      <c r="DGI25" s="171"/>
      <c r="DGJ25" s="171"/>
      <c r="DGK25" s="171"/>
      <c r="DGL25" s="171"/>
      <c r="DGM25" s="171"/>
      <c r="DGN25" s="171"/>
      <c r="DGO25" s="171"/>
      <c r="DGP25" s="171"/>
      <c r="DGQ25" s="171"/>
      <c r="DGR25" s="171"/>
      <c r="DGS25" s="171"/>
      <c r="DGT25" s="171"/>
      <c r="DGU25" s="171"/>
      <c r="DGV25" s="171"/>
      <c r="DGW25" s="171"/>
      <c r="DGX25" s="171"/>
      <c r="DGY25" s="171"/>
      <c r="DGZ25" s="171"/>
      <c r="DHA25" s="171"/>
      <c r="DHB25" s="171"/>
      <c r="DHC25" s="171"/>
      <c r="DHD25" s="171"/>
      <c r="DHE25" s="171"/>
      <c r="DHF25" s="171"/>
      <c r="DHG25" s="171"/>
      <c r="DHH25" s="171"/>
      <c r="DHI25" s="171"/>
      <c r="DHJ25" s="171"/>
      <c r="DHK25" s="171"/>
      <c r="DHL25" s="171"/>
      <c r="DHM25" s="171"/>
      <c r="DHN25" s="171"/>
      <c r="DHO25" s="171"/>
      <c r="DHP25" s="171"/>
      <c r="DHQ25" s="171"/>
      <c r="DHR25" s="171"/>
      <c r="DHS25" s="171"/>
      <c r="DHT25" s="171"/>
      <c r="DHU25" s="171"/>
      <c r="DHV25" s="171"/>
      <c r="DHW25" s="171"/>
      <c r="DHX25" s="171"/>
      <c r="DHY25" s="171"/>
      <c r="DHZ25" s="171"/>
      <c r="DIA25" s="171"/>
      <c r="DIB25" s="171"/>
      <c r="DIC25" s="171"/>
      <c r="DID25" s="171"/>
      <c r="DIE25" s="171"/>
      <c r="DIF25" s="171"/>
      <c r="DIG25" s="171"/>
      <c r="DIH25" s="171"/>
      <c r="DII25" s="171"/>
      <c r="DIJ25" s="171"/>
      <c r="DIK25" s="171"/>
      <c r="DIL25" s="171"/>
      <c r="DIM25" s="171"/>
      <c r="DIN25" s="171"/>
      <c r="DIO25" s="171"/>
      <c r="DIP25" s="171"/>
      <c r="DIQ25" s="171"/>
      <c r="DIR25" s="171"/>
      <c r="DIS25" s="171"/>
      <c r="DIT25" s="171"/>
      <c r="DIU25" s="171"/>
      <c r="DIV25" s="171"/>
      <c r="DIW25" s="171"/>
      <c r="DIX25" s="171"/>
      <c r="DIY25" s="171"/>
      <c r="DIZ25" s="171"/>
      <c r="DJA25" s="171"/>
      <c r="DJB25" s="171"/>
      <c r="DJC25" s="171"/>
      <c r="DJD25" s="171"/>
      <c r="DJE25" s="171"/>
      <c r="DJF25" s="171"/>
      <c r="DJG25" s="171"/>
      <c r="DJH25" s="171"/>
      <c r="DJI25" s="171"/>
      <c r="DJJ25" s="171"/>
      <c r="DJK25" s="171"/>
      <c r="DJL25" s="171"/>
      <c r="DJM25" s="171"/>
      <c r="DJN25" s="171"/>
      <c r="DJO25" s="171"/>
      <c r="DJP25" s="171"/>
      <c r="DJQ25" s="171"/>
      <c r="DJR25" s="171"/>
      <c r="DJS25" s="171"/>
      <c r="DJT25" s="171"/>
      <c r="DJU25" s="171"/>
      <c r="DJV25" s="171"/>
      <c r="DJW25" s="171"/>
      <c r="DJX25" s="171"/>
      <c r="DJY25" s="171"/>
      <c r="DJZ25" s="171"/>
      <c r="DKA25" s="171"/>
      <c r="DKB25" s="171"/>
      <c r="DKC25" s="171"/>
      <c r="DKD25" s="171"/>
      <c r="DKE25" s="171"/>
      <c r="DKF25" s="171"/>
      <c r="DKG25" s="171"/>
      <c r="DKH25" s="171"/>
      <c r="DKI25" s="171"/>
      <c r="DKJ25" s="171"/>
      <c r="DKK25" s="171"/>
      <c r="DKL25" s="171"/>
      <c r="DKM25" s="171"/>
      <c r="DKN25" s="171"/>
      <c r="DKO25" s="171"/>
      <c r="DKP25" s="171"/>
      <c r="DKQ25" s="171"/>
      <c r="DKR25" s="171"/>
      <c r="DKS25" s="171"/>
      <c r="DKT25" s="171"/>
      <c r="DKU25" s="171"/>
      <c r="DKV25" s="171"/>
      <c r="DKW25" s="171"/>
      <c r="DKX25" s="171"/>
      <c r="DKY25" s="171"/>
      <c r="DKZ25" s="171"/>
      <c r="DLA25" s="171"/>
      <c r="DLB25" s="171"/>
      <c r="DLC25" s="171"/>
      <c r="DLD25" s="171"/>
      <c r="DLE25" s="171"/>
      <c r="DLF25" s="171"/>
      <c r="DLG25" s="171"/>
      <c r="DLH25" s="171"/>
      <c r="DLI25" s="171"/>
      <c r="DLJ25" s="171"/>
      <c r="DLK25" s="171"/>
      <c r="DLL25" s="171"/>
      <c r="DLM25" s="171"/>
      <c r="DLN25" s="171"/>
      <c r="DLO25" s="171"/>
      <c r="DLP25" s="171"/>
      <c r="DLQ25" s="171"/>
      <c r="DLR25" s="171"/>
      <c r="DLS25" s="171"/>
      <c r="DLT25" s="171"/>
      <c r="DLU25" s="171"/>
      <c r="DLV25" s="171"/>
      <c r="DLW25" s="171"/>
      <c r="DLX25" s="171"/>
      <c r="DLY25" s="171"/>
      <c r="DLZ25" s="171"/>
      <c r="DMA25" s="171"/>
      <c r="DMB25" s="171"/>
      <c r="DMC25" s="171"/>
      <c r="DMD25" s="171"/>
      <c r="DME25" s="171"/>
      <c r="DMF25" s="171"/>
      <c r="DMG25" s="171"/>
      <c r="DMH25" s="171"/>
      <c r="DMI25" s="171"/>
      <c r="DMJ25" s="171"/>
      <c r="DMK25" s="171"/>
      <c r="DML25" s="171"/>
      <c r="DMM25" s="171"/>
      <c r="DMN25" s="171"/>
      <c r="DMO25" s="171"/>
      <c r="DMP25" s="171"/>
      <c r="DMQ25" s="171"/>
      <c r="DMR25" s="171"/>
      <c r="DMS25" s="171"/>
      <c r="DMT25" s="171"/>
      <c r="DMU25" s="171"/>
      <c r="DMV25" s="171"/>
      <c r="DMW25" s="171"/>
      <c r="DMX25" s="171"/>
      <c r="DMY25" s="171"/>
      <c r="DMZ25" s="171"/>
      <c r="DNA25" s="171"/>
      <c r="DNB25" s="171"/>
      <c r="DNC25" s="171"/>
      <c r="DND25" s="171"/>
      <c r="DNE25" s="171"/>
      <c r="DNF25" s="171"/>
      <c r="DNG25" s="171"/>
      <c r="DNH25" s="171"/>
      <c r="DNI25" s="171"/>
      <c r="DNJ25" s="171"/>
      <c r="DNK25" s="171"/>
      <c r="DNL25" s="171"/>
      <c r="DNM25" s="171"/>
      <c r="DNN25" s="171"/>
      <c r="DNO25" s="171"/>
      <c r="DNP25" s="171"/>
      <c r="DNQ25" s="171"/>
      <c r="DNR25" s="171"/>
      <c r="DNS25" s="171"/>
      <c r="DNT25" s="171"/>
      <c r="DNU25" s="171"/>
      <c r="DNV25" s="171"/>
      <c r="DNW25" s="171"/>
      <c r="DNX25" s="171"/>
      <c r="DNY25" s="171"/>
      <c r="DNZ25" s="171"/>
      <c r="DOA25" s="171"/>
      <c r="DOB25" s="171"/>
      <c r="DOC25" s="171"/>
      <c r="DOD25" s="171"/>
      <c r="DOE25" s="171"/>
      <c r="DOF25" s="171"/>
      <c r="DOG25" s="171"/>
      <c r="DOH25" s="171"/>
      <c r="DOI25" s="171"/>
      <c r="DOJ25" s="171"/>
      <c r="DOK25" s="171"/>
      <c r="DOL25" s="171"/>
      <c r="DOM25" s="171"/>
      <c r="DON25" s="171"/>
      <c r="DOO25" s="171"/>
      <c r="DOP25" s="171"/>
      <c r="DOQ25" s="171"/>
      <c r="DOR25" s="171"/>
      <c r="DOS25" s="171"/>
      <c r="DOT25" s="171"/>
      <c r="DOU25" s="171"/>
      <c r="DOV25" s="171"/>
      <c r="DOW25" s="171"/>
      <c r="DOX25" s="171"/>
      <c r="DOY25" s="171"/>
      <c r="DOZ25" s="171"/>
      <c r="DPA25" s="171"/>
      <c r="DPB25" s="171"/>
      <c r="DPC25" s="171"/>
      <c r="DPD25" s="171"/>
      <c r="DPE25" s="171"/>
      <c r="DPF25" s="171"/>
      <c r="DPG25" s="171"/>
      <c r="DPH25" s="171"/>
      <c r="DPI25" s="171"/>
      <c r="DPJ25" s="171"/>
      <c r="DPK25" s="171"/>
      <c r="DPL25" s="171"/>
      <c r="DPM25" s="171"/>
      <c r="DPN25" s="171"/>
      <c r="DPO25" s="171"/>
      <c r="DPP25" s="171"/>
      <c r="DPQ25" s="171"/>
      <c r="DPR25" s="171"/>
      <c r="DPS25" s="171"/>
      <c r="DPT25" s="171"/>
      <c r="DPU25" s="171"/>
      <c r="DPV25" s="171"/>
      <c r="DPW25" s="171"/>
      <c r="DPX25" s="171"/>
      <c r="DPY25" s="171"/>
      <c r="DPZ25" s="171"/>
      <c r="DQA25" s="171"/>
      <c r="DQB25" s="171"/>
      <c r="DQC25" s="171"/>
      <c r="DQD25" s="171"/>
      <c r="DQE25" s="171"/>
      <c r="DQF25" s="171"/>
      <c r="DQG25" s="171"/>
      <c r="DQH25" s="171"/>
      <c r="DQI25" s="171"/>
      <c r="DQJ25" s="171"/>
      <c r="DQK25" s="171"/>
      <c r="DQL25" s="171"/>
      <c r="DQM25" s="171"/>
      <c r="DQN25" s="171"/>
      <c r="DQO25" s="171"/>
      <c r="DQP25" s="171"/>
      <c r="DQQ25" s="171"/>
      <c r="DQR25" s="171"/>
      <c r="DQS25" s="171"/>
      <c r="DQT25" s="171"/>
      <c r="DQU25" s="171"/>
      <c r="DQV25" s="171"/>
      <c r="DQW25" s="171"/>
      <c r="DQX25" s="171"/>
      <c r="DQY25" s="171"/>
      <c r="DQZ25" s="171"/>
      <c r="DRA25" s="171"/>
      <c r="DRB25" s="171"/>
      <c r="DRC25" s="171"/>
      <c r="DRD25" s="171"/>
      <c r="DRE25" s="171"/>
      <c r="DRF25" s="171"/>
      <c r="DRG25" s="171"/>
      <c r="DRH25" s="171"/>
      <c r="DRI25" s="171"/>
      <c r="DRJ25" s="171"/>
      <c r="DRK25" s="171"/>
      <c r="DRL25" s="171"/>
      <c r="DRM25" s="171"/>
      <c r="DRN25" s="171"/>
      <c r="DRO25" s="171"/>
      <c r="DRP25" s="171"/>
      <c r="DRQ25" s="171"/>
      <c r="DRR25" s="171"/>
      <c r="DRS25" s="171"/>
      <c r="DRT25" s="171"/>
      <c r="DRU25" s="171"/>
      <c r="DRV25" s="171"/>
      <c r="DRW25" s="171"/>
      <c r="DRX25" s="171"/>
      <c r="DRY25" s="171"/>
      <c r="DRZ25" s="171"/>
      <c r="DSA25" s="171"/>
      <c r="DSB25" s="171"/>
      <c r="DSC25" s="171"/>
      <c r="DSD25" s="171"/>
      <c r="DSE25" s="171"/>
      <c r="DSF25" s="171"/>
      <c r="DSG25" s="171"/>
      <c r="DSH25" s="171"/>
      <c r="DSI25" s="171"/>
      <c r="DSJ25" s="171"/>
      <c r="DSK25" s="171"/>
      <c r="DSL25" s="171"/>
      <c r="DSM25" s="171"/>
      <c r="DSN25" s="171"/>
      <c r="DSO25" s="171"/>
      <c r="DSP25" s="171"/>
      <c r="DSQ25" s="171"/>
      <c r="DSR25" s="171"/>
      <c r="DSS25" s="171"/>
      <c r="DST25" s="171"/>
      <c r="DSU25" s="171"/>
      <c r="DSV25" s="171"/>
      <c r="DSW25" s="171"/>
      <c r="DSX25" s="171"/>
      <c r="DSY25" s="171"/>
      <c r="DSZ25" s="171"/>
      <c r="DTA25" s="171"/>
      <c r="DTB25" s="171"/>
      <c r="DTC25" s="171"/>
      <c r="DTD25" s="171"/>
      <c r="DTE25" s="171"/>
      <c r="DTF25" s="171"/>
      <c r="DTG25" s="171"/>
      <c r="DTH25" s="171"/>
      <c r="DTI25" s="171"/>
      <c r="DTJ25" s="171"/>
      <c r="DTK25" s="171"/>
      <c r="DTL25" s="171"/>
      <c r="DTM25" s="171"/>
      <c r="DTN25" s="171"/>
      <c r="DTO25" s="171"/>
      <c r="DTP25" s="171"/>
      <c r="DTQ25" s="171"/>
      <c r="DTR25" s="171"/>
      <c r="DTS25" s="171"/>
      <c r="DTT25" s="171"/>
      <c r="DTU25" s="171"/>
      <c r="DTV25" s="171"/>
      <c r="DTW25" s="171"/>
      <c r="DTX25" s="171"/>
      <c r="DTY25" s="171"/>
      <c r="DTZ25" s="171"/>
      <c r="DUA25" s="171"/>
      <c r="DUB25" s="171"/>
      <c r="DUC25" s="171"/>
      <c r="DUD25" s="171"/>
      <c r="DUE25" s="171"/>
      <c r="DUF25" s="171"/>
      <c r="DUG25" s="171"/>
      <c r="DUH25" s="171"/>
      <c r="DUI25" s="171"/>
      <c r="DUJ25" s="171"/>
      <c r="DUK25" s="171"/>
      <c r="DUL25" s="171"/>
      <c r="DUM25" s="171"/>
      <c r="DUN25" s="171"/>
      <c r="DUO25" s="171"/>
      <c r="DUP25" s="171"/>
      <c r="DUQ25" s="171"/>
      <c r="DUR25" s="171"/>
      <c r="DUS25" s="171"/>
      <c r="DUT25" s="171"/>
      <c r="DUU25" s="171"/>
      <c r="DUV25" s="171"/>
      <c r="DUW25" s="171"/>
      <c r="DUX25" s="171"/>
      <c r="DUY25" s="171"/>
      <c r="DUZ25" s="171"/>
      <c r="DVA25" s="171"/>
      <c r="DVB25" s="171"/>
      <c r="DVC25" s="171"/>
      <c r="DVD25" s="171"/>
      <c r="DVE25" s="171"/>
      <c r="DVF25" s="171"/>
      <c r="DVG25" s="171"/>
      <c r="DVH25" s="171"/>
      <c r="DVI25" s="171"/>
      <c r="DVJ25" s="171"/>
      <c r="DVK25" s="171"/>
      <c r="DVL25" s="171"/>
      <c r="DVM25" s="171"/>
      <c r="DVN25" s="171"/>
      <c r="DVO25" s="171"/>
      <c r="DVP25" s="171"/>
      <c r="DVQ25" s="171"/>
      <c r="DVR25" s="171"/>
      <c r="DVS25" s="171"/>
      <c r="DVT25" s="171"/>
      <c r="DVU25" s="171"/>
      <c r="DVV25" s="171"/>
      <c r="DVW25" s="171"/>
      <c r="DVX25" s="171"/>
      <c r="DVY25" s="171"/>
      <c r="DVZ25" s="171"/>
      <c r="DWA25" s="171"/>
      <c r="DWB25" s="171"/>
      <c r="DWC25" s="171"/>
      <c r="DWD25" s="171"/>
      <c r="DWE25" s="171"/>
      <c r="DWF25" s="171"/>
      <c r="DWG25" s="171"/>
      <c r="DWH25" s="171"/>
      <c r="DWI25" s="171"/>
      <c r="DWJ25" s="171"/>
      <c r="DWK25" s="171"/>
      <c r="DWL25" s="171"/>
      <c r="DWM25" s="171"/>
      <c r="DWN25" s="171"/>
      <c r="DWO25" s="171"/>
      <c r="DWP25" s="171"/>
      <c r="DWQ25" s="171"/>
      <c r="DWR25" s="171"/>
      <c r="DWS25" s="171"/>
      <c r="DWT25" s="171"/>
      <c r="DWU25" s="171"/>
      <c r="DWV25" s="171"/>
      <c r="DWW25" s="171"/>
      <c r="DWX25" s="171"/>
      <c r="DWY25" s="171"/>
      <c r="DWZ25" s="171"/>
      <c r="DXA25" s="171"/>
      <c r="DXB25" s="171"/>
      <c r="DXC25" s="171"/>
      <c r="DXD25" s="171"/>
      <c r="DXE25" s="171"/>
      <c r="DXF25" s="171"/>
      <c r="DXG25" s="171"/>
      <c r="DXH25" s="171"/>
      <c r="DXI25" s="171"/>
      <c r="DXJ25" s="171"/>
      <c r="DXK25" s="171"/>
      <c r="DXL25" s="171"/>
      <c r="DXM25" s="171"/>
      <c r="DXN25" s="171"/>
      <c r="DXO25" s="171"/>
      <c r="DXP25" s="171"/>
      <c r="DXQ25" s="171"/>
      <c r="DXR25" s="171"/>
      <c r="DXS25" s="171"/>
      <c r="DXT25" s="171"/>
      <c r="DXU25" s="171"/>
      <c r="DXV25" s="171"/>
      <c r="DXW25" s="171"/>
      <c r="DXX25" s="171"/>
      <c r="DXY25" s="171"/>
      <c r="DXZ25" s="171"/>
      <c r="DYA25" s="171"/>
      <c r="DYB25" s="171"/>
      <c r="DYC25" s="171"/>
      <c r="DYD25" s="171"/>
      <c r="DYE25" s="171"/>
      <c r="DYF25" s="171"/>
      <c r="DYG25" s="171"/>
      <c r="DYH25" s="171"/>
      <c r="DYI25" s="171"/>
      <c r="DYJ25" s="171"/>
      <c r="DYK25" s="171"/>
      <c r="DYL25" s="171"/>
      <c r="DYM25" s="171"/>
      <c r="DYN25" s="171"/>
      <c r="DYO25" s="171"/>
      <c r="DYP25" s="171"/>
      <c r="DYQ25" s="171"/>
      <c r="DYR25" s="171"/>
      <c r="DYS25" s="171"/>
      <c r="DYT25" s="171"/>
      <c r="DYU25" s="171"/>
      <c r="DYV25" s="171"/>
      <c r="DYW25" s="171"/>
      <c r="DYX25" s="171"/>
      <c r="DYY25" s="171"/>
      <c r="DYZ25" s="171"/>
      <c r="DZA25" s="171"/>
      <c r="DZB25" s="171"/>
      <c r="DZC25" s="171"/>
      <c r="DZD25" s="171"/>
      <c r="DZE25" s="171"/>
      <c r="DZF25" s="171"/>
      <c r="DZG25" s="171"/>
      <c r="DZH25" s="171"/>
      <c r="DZI25" s="171"/>
      <c r="DZJ25" s="171"/>
      <c r="DZK25" s="171"/>
      <c r="DZL25" s="171"/>
      <c r="DZM25" s="171"/>
      <c r="DZN25" s="171"/>
      <c r="DZO25" s="171"/>
      <c r="DZP25" s="171"/>
      <c r="DZQ25" s="171"/>
      <c r="DZR25" s="171"/>
      <c r="DZS25" s="171"/>
      <c r="DZT25" s="171"/>
      <c r="DZU25" s="171"/>
      <c r="DZV25" s="171"/>
      <c r="DZW25" s="171"/>
      <c r="DZX25" s="171"/>
      <c r="DZY25" s="171"/>
      <c r="DZZ25" s="171"/>
      <c r="EAA25" s="171"/>
      <c r="EAB25" s="171"/>
      <c r="EAC25" s="171"/>
      <c r="EAD25" s="171"/>
      <c r="EAE25" s="171"/>
      <c r="EAF25" s="171"/>
      <c r="EAG25" s="171"/>
      <c r="EAH25" s="171"/>
      <c r="EAI25" s="171"/>
      <c r="EAJ25" s="171"/>
      <c r="EAK25" s="171"/>
      <c r="EAL25" s="171"/>
      <c r="EAM25" s="171"/>
      <c r="EAN25" s="171"/>
      <c r="EAO25" s="171"/>
      <c r="EAP25" s="171"/>
      <c r="EAQ25" s="171"/>
      <c r="EAR25" s="171"/>
      <c r="EAS25" s="171"/>
      <c r="EAT25" s="171"/>
      <c r="EAU25" s="171"/>
      <c r="EAV25" s="171"/>
      <c r="EAW25" s="171"/>
      <c r="EAX25" s="171"/>
      <c r="EAY25" s="171"/>
      <c r="EAZ25" s="171"/>
      <c r="EBA25" s="171"/>
      <c r="EBB25" s="171"/>
      <c r="EBC25" s="171"/>
      <c r="EBD25" s="171"/>
      <c r="EBE25" s="171"/>
      <c r="EBF25" s="171"/>
      <c r="EBG25" s="171"/>
      <c r="EBH25" s="171"/>
      <c r="EBI25" s="171"/>
      <c r="EBJ25" s="171"/>
      <c r="EBK25" s="171"/>
      <c r="EBL25" s="171"/>
      <c r="EBM25" s="171"/>
      <c r="EBN25" s="171"/>
      <c r="EBO25" s="171"/>
      <c r="EBP25" s="171"/>
      <c r="EBQ25" s="171"/>
      <c r="EBR25" s="171"/>
      <c r="EBS25" s="171"/>
      <c r="EBT25" s="171"/>
      <c r="EBU25" s="171"/>
      <c r="EBV25" s="171"/>
      <c r="EBW25" s="171"/>
      <c r="EBX25" s="171"/>
      <c r="EBY25" s="171"/>
      <c r="EBZ25" s="171"/>
      <c r="ECA25" s="171"/>
      <c r="ECB25" s="171"/>
      <c r="ECC25" s="171"/>
      <c r="ECD25" s="171"/>
      <c r="ECE25" s="171"/>
      <c r="ECF25" s="171"/>
      <c r="ECG25" s="171"/>
      <c r="ECH25" s="171"/>
      <c r="ECI25" s="171"/>
      <c r="ECJ25" s="171"/>
      <c r="ECK25" s="171"/>
      <c r="ECL25" s="171"/>
      <c r="ECM25" s="171"/>
      <c r="ECN25" s="171"/>
      <c r="ECO25" s="171"/>
      <c r="ECP25" s="171"/>
      <c r="ECQ25" s="171"/>
      <c r="ECR25" s="171"/>
      <c r="ECS25" s="171"/>
      <c r="ECT25" s="171"/>
      <c r="ECU25" s="171"/>
      <c r="ECV25" s="171"/>
      <c r="ECW25" s="171"/>
      <c r="ECX25" s="171"/>
      <c r="ECY25" s="171"/>
      <c r="ECZ25" s="171"/>
      <c r="EDA25" s="171"/>
      <c r="EDB25" s="171"/>
      <c r="EDC25" s="171"/>
      <c r="EDD25" s="171"/>
      <c r="EDE25" s="171"/>
      <c r="EDF25" s="171"/>
      <c r="EDG25" s="171"/>
      <c r="EDH25" s="171"/>
      <c r="EDI25" s="171"/>
      <c r="EDJ25" s="171"/>
      <c r="EDK25" s="171"/>
      <c r="EDL25" s="171"/>
      <c r="EDM25" s="171"/>
      <c r="EDN25" s="171"/>
      <c r="EDO25" s="171"/>
      <c r="EDP25" s="171"/>
      <c r="EDQ25" s="171"/>
      <c r="EDR25" s="171"/>
      <c r="EDS25" s="171"/>
      <c r="EDT25" s="171"/>
      <c r="EDU25" s="171"/>
      <c r="EDV25" s="171"/>
      <c r="EDW25" s="171"/>
      <c r="EDX25" s="171"/>
      <c r="EDY25" s="171"/>
      <c r="EDZ25" s="171"/>
      <c r="EEA25" s="171"/>
      <c r="EEB25" s="171"/>
      <c r="EEC25" s="171"/>
      <c r="EED25" s="171"/>
      <c r="EEE25" s="171"/>
      <c r="EEF25" s="171"/>
      <c r="EEG25" s="171"/>
      <c r="EEH25" s="171"/>
      <c r="EEI25" s="171"/>
      <c r="EEJ25" s="171"/>
      <c r="EEK25" s="171"/>
      <c r="EEL25" s="171"/>
      <c r="EEM25" s="171"/>
      <c r="EEN25" s="171"/>
      <c r="EEO25" s="171"/>
      <c r="EEP25" s="171"/>
      <c r="EEQ25" s="171"/>
      <c r="EER25" s="171"/>
      <c r="EES25" s="171"/>
      <c r="EET25" s="171"/>
      <c r="EEU25" s="171"/>
      <c r="EEV25" s="171"/>
      <c r="EEW25" s="171"/>
      <c r="EEX25" s="171"/>
      <c r="EEY25" s="171"/>
      <c r="EEZ25" s="171"/>
      <c r="EFA25" s="171"/>
      <c r="EFB25" s="171"/>
      <c r="EFC25" s="171"/>
      <c r="EFD25" s="171"/>
      <c r="EFE25" s="171"/>
      <c r="EFF25" s="171"/>
      <c r="EFG25" s="171"/>
      <c r="EFH25" s="171"/>
      <c r="EFI25" s="171"/>
      <c r="EFJ25" s="171"/>
      <c r="EFK25" s="171"/>
      <c r="EFL25" s="171"/>
      <c r="EFM25" s="171"/>
      <c r="EFN25" s="171"/>
      <c r="EFO25" s="171"/>
      <c r="EFP25" s="171"/>
      <c r="EFQ25" s="171"/>
      <c r="EFR25" s="171"/>
      <c r="EFS25" s="171"/>
      <c r="EFT25" s="171"/>
      <c r="EFU25" s="171"/>
      <c r="EFV25" s="171"/>
      <c r="EFW25" s="171"/>
      <c r="EFX25" s="171"/>
      <c r="EFY25" s="171"/>
      <c r="EFZ25" s="171"/>
      <c r="EGA25" s="171"/>
      <c r="EGB25" s="171"/>
      <c r="EGC25" s="171"/>
      <c r="EGD25" s="171"/>
      <c r="EGE25" s="171"/>
      <c r="EGF25" s="171"/>
      <c r="EGG25" s="171"/>
      <c r="EGH25" s="171"/>
      <c r="EGI25" s="171"/>
      <c r="EGJ25" s="171"/>
      <c r="EGK25" s="171"/>
      <c r="EGL25" s="171"/>
      <c r="EGM25" s="171"/>
      <c r="EGN25" s="171"/>
      <c r="EGO25" s="171"/>
      <c r="EGP25" s="171"/>
      <c r="EGQ25" s="171"/>
      <c r="EGR25" s="171"/>
      <c r="EGS25" s="171"/>
      <c r="EGT25" s="171"/>
      <c r="EGU25" s="171"/>
      <c r="EGV25" s="171"/>
      <c r="EGW25" s="171"/>
      <c r="EGX25" s="171"/>
      <c r="EGY25" s="171"/>
      <c r="EGZ25" s="171"/>
      <c r="EHA25" s="171"/>
      <c r="EHB25" s="171"/>
      <c r="EHC25" s="171"/>
      <c r="EHD25" s="171"/>
      <c r="EHE25" s="171"/>
      <c r="EHF25" s="171"/>
      <c r="EHG25" s="171"/>
      <c r="EHH25" s="171"/>
      <c r="EHI25" s="171"/>
      <c r="EHJ25" s="171"/>
      <c r="EHK25" s="171"/>
      <c r="EHL25" s="171"/>
      <c r="EHM25" s="171"/>
      <c r="EHN25" s="171"/>
      <c r="EHO25" s="171"/>
      <c r="EHP25" s="171"/>
      <c r="EHQ25" s="171"/>
      <c r="EHR25" s="171"/>
      <c r="EHS25" s="171"/>
      <c r="EHT25" s="171"/>
      <c r="EHU25" s="171"/>
      <c r="EHV25" s="171"/>
      <c r="EHW25" s="171"/>
      <c r="EHX25" s="171"/>
      <c r="EHY25" s="171"/>
      <c r="EHZ25" s="171"/>
      <c r="EIA25" s="171"/>
      <c r="EIB25" s="171"/>
      <c r="EIC25" s="171"/>
      <c r="EID25" s="171"/>
      <c r="EIE25" s="171"/>
      <c r="EIF25" s="171"/>
      <c r="EIG25" s="171"/>
      <c r="EIH25" s="171"/>
      <c r="EII25" s="171"/>
      <c r="EIJ25" s="171"/>
      <c r="EIK25" s="171"/>
      <c r="EIL25" s="171"/>
      <c r="EIM25" s="171"/>
      <c r="EIN25" s="171"/>
      <c r="EIO25" s="171"/>
      <c r="EIP25" s="171"/>
      <c r="EIQ25" s="171"/>
      <c r="EIR25" s="171"/>
      <c r="EIS25" s="171"/>
      <c r="EIT25" s="171"/>
      <c r="EIU25" s="171"/>
      <c r="EIV25" s="171"/>
      <c r="EIW25" s="171"/>
      <c r="EIX25" s="171"/>
      <c r="EIY25" s="171"/>
      <c r="EIZ25" s="171"/>
      <c r="EJA25" s="171"/>
      <c r="EJB25" s="171"/>
      <c r="EJC25" s="171"/>
      <c r="EJD25" s="171"/>
      <c r="EJE25" s="171"/>
      <c r="EJF25" s="171"/>
      <c r="EJG25" s="171"/>
      <c r="EJH25" s="171"/>
      <c r="EJI25" s="171"/>
      <c r="EJJ25" s="171"/>
      <c r="EJK25" s="171"/>
      <c r="EJL25" s="171"/>
      <c r="EJM25" s="171"/>
      <c r="EJN25" s="171"/>
      <c r="EJO25" s="171"/>
      <c r="EJP25" s="171"/>
      <c r="EJQ25" s="171"/>
      <c r="EJR25" s="171"/>
      <c r="EJS25" s="171"/>
      <c r="EJT25" s="171"/>
      <c r="EJU25" s="171"/>
      <c r="EJV25" s="171"/>
      <c r="EJW25" s="171"/>
      <c r="EJX25" s="171"/>
      <c r="EJY25" s="171"/>
      <c r="EJZ25" s="171"/>
      <c r="EKA25" s="171"/>
      <c r="EKB25" s="171"/>
      <c r="EKC25" s="171"/>
      <c r="EKD25" s="171"/>
      <c r="EKE25" s="171"/>
      <c r="EKF25" s="171"/>
      <c r="EKG25" s="171"/>
      <c r="EKH25" s="171"/>
      <c r="EKI25" s="171"/>
      <c r="EKJ25" s="171"/>
      <c r="EKK25" s="171"/>
      <c r="EKL25" s="171"/>
      <c r="EKM25" s="171"/>
      <c r="EKN25" s="171"/>
      <c r="EKO25" s="171"/>
      <c r="EKP25" s="171"/>
      <c r="EKQ25" s="171"/>
      <c r="EKR25" s="171"/>
      <c r="EKS25" s="171"/>
      <c r="EKT25" s="171"/>
      <c r="EKU25" s="171"/>
      <c r="EKV25" s="171"/>
      <c r="EKW25" s="171"/>
      <c r="EKX25" s="171"/>
      <c r="EKY25" s="171"/>
      <c r="EKZ25" s="171"/>
      <c r="ELA25" s="171"/>
      <c r="ELB25" s="171"/>
      <c r="ELC25" s="171"/>
      <c r="ELD25" s="171"/>
      <c r="ELE25" s="171"/>
      <c r="ELF25" s="171"/>
      <c r="ELG25" s="171"/>
      <c r="ELH25" s="171"/>
      <c r="ELI25" s="171"/>
      <c r="ELJ25" s="171"/>
      <c r="ELK25" s="171"/>
      <c r="ELL25" s="171"/>
      <c r="ELM25" s="171"/>
      <c r="ELN25" s="171"/>
      <c r="ELO25" s="171"/>
      <c r="ELP25" s="171"/>
      <c r="ELQ25" s="171"/>
      <c r="ELR25" s="171"/>
      <c r="ELS25" s="171"/>
      <c r="ELT25" s="171"/>
      <c r="ELU25" s="171"/>
      <c r="ELV25" s="171"/>
      <c r="ELW25" s="171"/>
      <c r="ELX25" s="171"/>
      <c r="ELY25" s="171"/>
      <c r="ELZ25" s="171"/>
      <c r="EMA25" s="171"/>
      <c r="EMB25" s="171"/>
      <c r="EMC25" s="171"/>
      <c r="EMD25" s="171"/>
      <c r="EME25" s="171"/>
      <c r="EMF25" s="171"/>
      <c r="EMG25" s="171"/>
      <c r="EMH25" s="171"/>
      <c r="EMI25" s="171"/>
      <c r="EMJ25" s="171"/>
      <c r="EMK25" s="171"/>
      <c r="EML25" s="171"/>
      <c r="EMM25" s="171"/>
      <c r="EMN25" s="171"/>
      <c r="EMO25" s="171"/>
      <c r="EMP25" s="171"/>
      <c r="EMQ25" s="171"/>
      <c r="EMR25" s="171"/>
      <c r="EMS25" s="171"/>
      <c r="EMT25" s="171"/>
      <c r="EMU25" s="171"/>
      <c r="EMV25" s="171"/>
      <c r="EMW25" s="171"/>
      <c r="EMX25" s="171"/>
      <c r="EMY25" s="171"/>
      <c r="EMZ25" s="171"/>
      <c r="ENA25" s="171"/>
      <c r="ENB25" s="171"/>
      <c r="ENC25" s="171"/>
      <c r="END25" s="171"/>
      <c r="ENE25" s="171"/>
      <c r="ENF25" s="171"/>
      <c r="ENG25" s="171"/>
      <c r="ENH25" s="171"/>
      <c r="ENI25" s="171"/>
      <c r="ENJ25" s="171"/>
      <c r="ENK25" s="171"/>
      <c r="ENL25" s="171"/>
      <c r="ENM25" s="171"/>
      <c r="ENN25" s="171"/>
      <c r="ENO25" s="171"/>
      <c r="ENP25" s="171"/>
      <c r="ENQ25" s="171"/>
      <c r="ENR25" s="171"/>
      <c r="ENS25" s="171"/>
      <c r="ENT25" s="171"/>
      <c r="ENU25" s="171"/>
      <c r="ENV25" s="171"/>
      <c r="ENW25" s="171"/>
      <c r="ENX25" s="171"/>
      <c r="ENY25" s="171"/>
      <c r="ENZ25" s="171"/>
      <c r="EOA25" s="171"/>
      <c r="EOB25" s="171"/>
      <c r="EOC25" s="171"/>
      <c r="EOD25" s="171"/>
      <c r="EOE25" s="171"/>
      <c r="EOF25" s="171"/>
      <c r="EOG25" s="171"/>
      <c r="EOH25" s="171"/>
      <c r="EOI25" s="171"/>
      <c r="EOJ25" s="171"/>
      <c r="EOK25" s="171"/>
      <c r="EOL25" s="171"/>
      <c r="EOM25" s="171"/>
      <c r="EON25" s="171"/>
      <c r="EOO25" s="171"/>
      <c r="EOP25" s="171"/>
      <c r="EOQ25" s="171"/>
      <c r="EOR25" s="171"/>
      <c r="EOS25" s="171"/>
      <c r="EOT25" s="171"/>
      <c r="EOU25" s="171"/>
      <c r="EOV25" s="171"/>
      <c r="EOW25" s="171"/>
      <c r="EOX25" s="171"/>
      <c r="EOY25" s="171"/>
      <c r="EOZ25" s="171"/>
      <c r="EPA25" s="171"/>
      <c r="EPB25" s="171"/>
      <c r="EPC25" s="171"/>
      <c r="EPD25" s="171"/>
      <c r="EPE25" s="171"/>
      <c r="EPF25" s="171"/>
      <c r="EPG25" s="171"/>
      <c r="EPH25" s="171"/>
      <c r="EPI25" s="171"/>
      <c r="EPJ25" s="171"/>
      <c r="EPK25" s="171"/>
      <c r="EPL25" s="171"/>
      <c r="EPM25" s="171"/>
      <c r="EPN25" s="171"/>
      <c r="EPO25" s="171"/>
      <c r="EPP25" s="171"/>
      <c r="EPQ25" s="171"/>
      <c r="EPR25" s="171"/>
      <c r="EPS25" s="171"/>
      <c r="EPT25" s="171"/>
      <c r="EPU25" s="171"/>
      <c r="EPV25" s="171"/>
      <c r="EPW25" s="171"/>
      <c r="EPX25" s="171"/>
      <c r="EPY25" s="171"/>
      <c r="EPZ25" s="171"/>
      <c r="EQA25" s="171"/>
      <c r="EQB25" s="171"/>
      <c r="EQC25" s="171"/>
      <c r="EQD25" s="171"/>
      <c r="EQE25" s="171"/>
      <c r="EQF25" s="171"/>
      <c r="EQG25" s="171"/>
      <c r="EQH25" s="171"/>
      <c r="EQI25" s="171"/>
      <c r="EQJ25" s="171"/>
      <c r="EQK25" s="171"/>
      <c r="EQL25" s="171"/>
      <c r="EQM25" s="171"/>
      <c r="EQN25" s="171"/>
      <c r="EQO25" s="171"/>
      <c r="EQP25" s="171"/>
      <c r="EQQ25" s="171"/>
      <c r="EQR25" s="171"/>
      <c r="EQS25" s="171"/>
      <c r="EQT25" s="171"/>
      <c r="EQU25" s="171"/>
      <c r="EQV25" s="171"/>
      <c r="EQW25" s="171"/>
      <c r="EQX25" s="171"/>
      <c r="EQY25" s="171"/>
      <c r="EQZ25" s="171"/>
      <c r="ERA25" s="171"/>
      <c r="ERB25" s="171"/>
      <c r="ERC25" s="171"/>
      <c r="ERD25" s="171"/>
      <c r="ERE25" s="171"/>
      <c r="ERF25" s="171"/>
      <c r="ERG25" s="171"/>
      <c r="ERH25" s="171"/>
      <c r="ERI25" s="171"/>
      <c r="ERJ25" s="171"/>
      <c r="ERK25" s="171"/>
      <c r="ERL25" s="171"/>
      <c r="ERM25" s="171"/>
      <c r="ERN25" s="171"/>
      <c r="ERO25" s="171"/>
      <c r="ERP25" s="171"/>
      <c r="ERQ25" s="171"/>
      <c r="ERR25" s="171"/>
      <c r="ERS25" s="171"/>
      <c r="ERT25" s="171"/>
      <c r="ERU25" s="171"/>
      <c r="ERV25" s="171"/>
      <c r="ERW25" s="171"/>
      <c r="ERX25" s="171"/>
      <c r="ERY25" s="171"/>
      <c r="ERZ25" s="171"/>
      <c r="ESA25" s="171"/>
      <c r="ESB25" s="171"/>
      <c r="ESC25" s="171"/>
      <c r="ESD25" s="171"/>
      <c r="ESE25" s="171"/>
      <c r="ESF25" s="171"/>
      <c r="ESG25" s="171"/>
      <c r="ESH25" s="171"/>
      <c r="ESI25" s="171"/>
      <c r="ESJ25" s="171"/>
      <c r="ESK25" s="171"/>
      <c r="ESL25" s="171"/>
      <c r="ESM25" s="171"/>
      <c r="ESN25" s="171"/>
      <c r="ESO25" s="171"/>
      <c r="ESP25" s="171"/>
      <c r="ESQ25" s="171"/>
      <c r="ESR25" s="171"/>
      <c r="ESS25" s="171"/>
      <c r="EST25" s="171"/>
      <c r="ESU25" s="171"/>
      <c r="ESV25" s="171"/>
      <c r="ESW25" s="171"/>
      <c r="ESX25" s="171"/>
      <c r="ESY25" s="171"/>
      <c r="ESZ25" s="171"/>
      <c r="ETA25" s="171"/>
      <c r="ETB25" s="171"/>
      <c r="ETC25" s="171"/>
      <c r="ETD25" s="171"/>
      <c r="ETE25" s="171"/>
      <c r="ETF25" s="171"/>
      <c r="ETG25" s="171"/>
      <c r="ETH25" s="171"/>
      <c r="ETI25" s="171"/>
      <c r="ETJ25" s="171"/>
      <c r="ETK25" s="171"/>
      <c r="ETL25" s="171"/>
      <c r="ETM25" s="171"/>
      <c r="ETN25" s="171"/>
      <c r="ETO25" s="171"/>
      <c r="ETP25" s="171"/>
      <c r="ETQ25" s="171"/>
      <c r="ETR25" s="171"/>
      <c r="ETS25" s="171"/>
      <c r="ETT25" s="171"/>
      <c r="ETU25" s="171"/>
      <c r="ETV25" s="171"/>
      <c r="ETW25" s="171"/>
      <c r="ETX25" s="171"/>
      <c r="ETY25" s="171"/>
      <c r="ETZ25" s="171"/>
      <c r="EUA25" s="171"/>
      <c r="EUB25" s="171"/>
      <c r="EUC25" s="171"/>
      <c r="EUD25" s="171"/>
      <c r="EUE25" s="171"/>
      <c r="EUF25" s="171"/>
      <c r="EUG25" s="171"/>
      <c r="EUH25" s="171"/>
      <c r="EUI25" s="171"/>
      <c r="EUJ25" s="171"/>
      <c r="EUK25" s="171"/>
      <c r="EUL25" s="171"/>
      <c r="EUM25" s="171"/>
      <c r="EUN25" s="171"/>
      <c r="EUO25" s="171"/>
      <c r="EUP25" s="171"/>
      <c r="EUQ25" s="171"/>
      <c r="EUR25" s="171"/>
      <c r="EUS25" s="171"/>
      <c r="EUT25" s="171"/>
      <c r="EUU25" s="171"/>
      <c r="EUV25" s="171"/>
      <c r="EUW25" s="171"/>
      <c r="EUX25" s="171"/>
      <c r="EUY25" s="171"/>
      <c r="EUZ25" s="171"/>
      <c r="EVA25" s="171"/>
      <c r="EVB25" s="171"/>
      <c r="EVC25" s="171"/>
      <c r="EVD25" s="171"/>
      <c r="EVE25" s="171"/>
      <c r="EVF25" s="171"/>
      <c r="EVG25" s="171"/>
      <c r="EVH25" s="171"/>
      <c r="EVI25" s="171"/>
      <c r="EVJ25" s="171"/>
      <c r="EVK25" s="171"/>
      <c r="EVL25" s="171"/>
      <c r="EVM25" s="171"/>
      <c r="EVN25" s="171"/>
      <c r="EVO25" s="171"/>
      <c r="EVP25" s="171"/>
      <c r="EVQ25" s="171"/>
      <c r="EVR25" s="171"/>
      <c r="EVS25" s="171"/>
      <c r="EVT25" s="171"/>
      <c r="EVU25" s="171"/>
      <c r="EVV25" s="171"/>
      <c r="EVW25" s="171"/>
      <c r="EVX25" s="171"/>
      <c r="EVY25" s="171"/>
      <c r="EVZ25" s="171"/>
      <c r="EWA25" s="171"/>
      <c r="EWB25" s="171"/>
      <c r="EWC25" s="171"/>
      <c r="EWD25" s="171"/>
      <c r="EWE25" s="171"/>
      <c r="EWF25" s="171"/>
      <c r="EWG25" s="171"/>
      <c r="EWH25" s="171"/>
      <c r="EWI25" s="171"/>
      <c r="EWJ25" s="171"/>
      <c r="EWK25" s="171"/>
      <c r="EWL25" s="171"/>
      <c r="EWM25" s="171"/>
      <c r="EWN25" s="171"/>
      <c r="EWO25" s="171"/>
      <c r="EWP25" s="171"/>
      <c r="EWQ25" s="171"/>
      <c r="EWR25" s="171"/>
      <c r="EWS25" s="171"/>
      <c r="EWT25" s="171"/>
      <c r="EWU25" s="171"/>
      <c r="EWV25" s="171"/>
      <c r="EWW25" s="171"/>
      <c r="EWX25" s="171"/>
      <c r="EWY25" s="171"/>
      <c r="EWZ25" s="171"/>
      <c r="EXA25" s="171"/>
      <c r="EXB25" s="171"/>
      <c r="EXC25" s="171"/>
      <c r="EXD25" s="171"/>
      <c r="EXE25" s="171"/>
      <c r="EXF25" s="171"/>
      <c r="EXG25" s="171"/>
      <c r="EXH25" s="171"/>
      <c r="EXI25" s="171"/>
      <c r="EXJ25" s="171"/>
      <c r="EXK25" s="171"/>
      <c r="EXL25" s="171"/>
      <c r="EXM25" s="171"/>
      <c r="EXN25" s="171"/>
      <c r="EXO25" s="171"/>
      <c r="EXP25" s="171"/>
      <c r="EXQ25" s="171"/>
      <c r="EXR25" s="171"/>
      <c r="EXS25" s="171"/>
      <c r="EXT25" s="171"/>
      <c r="EXU25" s="171"/>
      <c r="EXV25" s="171"/>
      <c r="EXW25" s="171"/>
      <c r="EXX25" s="171"/>
      <c r="EXY25" s="171"/>
      <c r="EXZ25" s="171"/>
      <c r="EYA25" s="171"/>
      <c r="EYB25" s="171"/>
      <c r="EYC25" s="171"/>
      <c r="EYD25" s="171"/>
      <c r="EYE25" s="171"/>
      <c r="EYF25" s="171"/>
      <c r="EYG25" s="171"/>
      <c r="EYH25" s="171"/>
      <c r="EYI25" s="171"/>
      <c r="EYJ25" s="171"/>
      <c r="EYK25" s="171"/>
      <c r="EYL25" s="171"/>
      <c r="EYM25" s="171"/>
      <c r="EYN25" s="171"/>
      <c r="EYO25" s="171"/>
      <c r="EYP25" s="171"/>
      <c r="EYQ25" s="171"/>
      <c r="EYR25" s="171"/>
      <c r="EYS25" s="171"/>
      <c r="EYT25" s="171"/>
      <c r="EYU25" s="171"/>
      <c r="EYV25" s="171"/>
      <c r="EYW25" s="171"/>
      <c r="EYX25" s="171"/>
      <c r="EYY25" s="171"/>
      <c r="EYZ25" s="171"/>
      <c r="EZA25" s="171"/>
      <c r="EZB25" s="171"/>
      <c r="EZC25" s="171"/>
      <c r="EZD25" s="171"/>
      <c r="EZE25" s="171"/>
      <c r="EZF25" s="171"/>
      <c r="EZG25" s="171"/>
      <c r="EZH25" s="171"/>
      <c r="EZI25" s="171"/>
      <c r="EZJ25" s="171"/>
      <c r="EZK25" s="171"/>
      <c r="EZL25" s="171"/>
      <c r="EZM25" s="171"/>
      <c r="EZN25" s="171"/>
      <c r="EZO25" s="171"/>
      <c r="EZP25" s="171"/>
      <c r="EZQ25" s="171"/>
      <c r="EZR25" s="171"/>
      <c r="EZS25" s="171"/>
      <c r="EZT25" s="171"/>
      <c r="EZU25" s="171"/>
      <c r="EZV25" s="171"/>
      <c r="EZW25" s="171"/>
      <c r="EZX25" s="171"/>
      <c r="EZY25" s="171"/>
      <c r="EZZ25" s="171"/>
      <c r="FAA25" s="171"/>
      <c r="FAB25" s="171"/>
      <c r="FAC25" s="171"/>
      <c r="FAD25" s="171"/>
      <c r="FAE25" s="171"/>
      <c r="FAF25" s="171"/>
      <c r="FAG25" s="171"/>
      <c r="FAH25" s="171"/>
      <c r="FAI25" s="171"/>
      <c r="FAJ25" s="171"/>
      <c r="FAK25" s="171"/>
      <c r="FAL25" s="171"/>
      <c r="FAM25" s="171"/>
      <c r="FAN25" s="171"/>
      <c r="FAO25" s="171"/>
      <c r="FAP25" s="171"/>
      <c r="FAQ25" s="171"/>
      <c r="FAR25" s="171"/>
      <c r="FAS25" s="171"/>
      <c r="FAT25" s="171"/>
      <c r="FAU25" s="171"/>
      <c r="FAV25" s="171"/>
      <c r="FAW25" s="171"/>
      <c r="FAX25" s="171"/>
      <c r="FAY25" s="171"/>
      <c r="FAZ25" s="171"/>
      <c r="FBA25" s="171"/>
      <c r="FBB25" s="171"/>
      <c r="FBC25" s="171"/>
      <c r="FBD25" s="171"/>
      <c r="FBE25" s="171"/>
      <c r="FBF25" s="171"/>
      <c r="FBG25" s="171"/>
      <c r="FBH25" s="171"/>
      <c r="FBI25" s="171"/>
      <c r="FBJ25" s="171"/>
      <c r="FBK25" s="171"/>
      <c r="FBL25" s="171"/>
      <c r="FBM25" s="171"/>
      <c r="FBN25" s="171"/>
      <c r="FBO25" s="171"/>
      <c r="FBP25" s="171"/>
      <c r="FBQ25" s="171"/>
      <c r="FBR25" s="171"/>
      <c r="FBS25" s="171"/>
      <c r="FBT25" s="171"/>
      <c r="FBU25" s="171"/>
      <c r="FBV25" s="171"/>
      <c r="FBW25" s="171"/>
      <c r="FBX25" s="171"/>
      <c r="FBY25" s="171"/>
      <c r="FBZ25" s="171"/>
      <c r="FCA25" s="171"/>
      <c r="FCB25" s="171"/>
      <c r="FCC25" s="171"/>
      <c r="FCD25" s="171"/>
      <c r="FCE25" s="171"/>
      <c r="FCF25" s="171"/>
      <c r="FCG25" s="171"/>
      <c r="FCH25" s="171"/>
      <c r="FCI25" s="171"/>
      <c r="FCJ25" s="171"/>
      <c r="FCK25" s="171"/>
      <c r="FCL25" s="171"/>
      <c r="FCM25" s="171"/>
      <c r="FCN25" s="171"/>
      <c r="FCO25" s="171"/>
      <c r="FCP25" s="171"/>
      <c r="FCQ25" s="171"/>
      <c r="FCR25" s="171"/>
      <c r="FCS25" s="171"/>
      <c r="FCT25" s="171"/>
      <c r="FCU25" s="171"/>
      <c r="FCV25" s="171"/>
      <c r="FCW25" s="171"/>
      <c r="FCX25" s="171"/>
      <c r="FCY25" s="171"/>
      <c r="FCZ25" s="171"/>
      <c r="FDA25" s="171"/>
      <c r="FDB25" s="171"/>
      <c r="FDC25" s="171"/>
      <c r="FDD25" s="171"/>
      <c r="FDE25" s="171"/>
      <c r="FDF25" s="171"/>
      <c r="FDG25" s="171"/>
      <c r="FDH25" s="171"/>
      <c r="FDI25" s="171"/>
      <c r="FDJ25" s="171"/>
      <c r="FDK25" s="171"/>
      <c r="FDL25" s="171"/>
      <c r="FDM25" s="171"/>
      <c r="FDN25" s="171"/>
      <c r="FDO25" s="171"/>
      <c r="FDP25" s="171"/>
      <c r="FDQ25" s="171"/>
      <c r="FDR25" s="171"/>
      <c r="FDS25" s="171"/>
      <c r="FDT25" s="171"/>
      <c r="FDU25" s="171"/>
      <c r="FDV25" s="171"/>
      <c r="FDW25" s="171"/>
      <c r="FDX25" s="171"/>
      <c r="FDY25" s="171"/>
      <c r="FDZ25" s="171"/>
      <c r="FEA25" s="171"/>
      <c r="FEB25" s="171"/>
      <c r="FEC25" s="171"/>
      <c r="FED25" s="171"/>
      <c r="FEE25" s="171"/>
      <c r="FEF25" s="171"/>
      <c r="FEG25" s="171"/>
      <c r="FEH25" s="171"/>
      <c r="FEI25" s="171"/>
      <c r="FEJ25" s="171"/>
      <c r="FEK25" s="171"/>
      <c r="FEL25" s="171"/>
      <c r="FEM25" s="171"/>
      <c r="FEN25" s="171"/>
      <c r="FEO25" s="171"/>
      <c r="FEP25" s="171"/>
      <c r="FEQ25" s="171"/>
      <c r="FER25" s="171"/>
      <c r="FES25" s="171"/>
      <c r="FET25" s="171"/>
      <c r="FEU25" s="171"/>
      <c r="FEV25" s="171"/>
      <c r="FEW25" s="171"/>
      <c r="FEX25" s="171"/>
      <c r="FEY25" s="171"/>
      <c r="FEZ25" s="171"/>
      <c r="FFA25" s="171"/>
      <c r="FFB25" s="171"/>
      <c r="FFC25" s="171"/>
      <c r="FFD25" s="171"/>
      <c r="FFE25" s="171"/>
      <c r="FFF25" s="171"/>
      <c r="FFG25" s="171"/>
      <c r="FFH25" s="171"/>
      <c r="FFI25" s="171"/>
      <c r="FFJ25" s="171"/>
      <c r="FFK25" s="171"/>
      <c r="FFL25" s="171"/>
      <c r="FFM25" s="171"/>
      <c r="FFN25" s="171"/>
      <c r="FFO25" s="171"/>
      <c r="FFP25" s="171"/>
      <c r="FFQ25" s="171"/>
      <c r="FFR25" s="171"/>
      <c r="FFS25" s="171"/>
      <c r="FFT25" s="171"/>
      <c r="FFU25" s="171"/>
      <c r="FFV25" s="171"/>
      <c r="FFW25" s="171"/>
      <c r="FFX25" s="171"/>
      <c r="FFY25" s="171"/>
      <c r="FFZ25" s="171"/>
      <c r="FGA25" s="171"/>
      <c r="FGB25" s="171"/>
      <c r="FGC25" s="171"/>
      <c r="FGD25" s="171"/>
      <c r="FGE25" s="171"/>
      <c r="FGF25" s="171"/>
      <c r="FGG25" s="171"/>
      <c r="FGH25" s="171"/>
      <c r="FGI25" s="171"/>
      <c r="FGJ25" s="171"/>
      <c r="FGK25" s="171"/>
      <c r="FGL25" s="171"/>
      <c r="FGM25" s="171"/>
      <c r="FGN25" s="171"/>
      <c r="FGO25" s="171"/>
      <c r="FGP25" s="171"/>
      <c r="FGQ25" s="171"/>
      <c r="FGR25" s="171"/>
      <c r="FGS25" s="171"/>
      <c r="FGT25" s="171"/>
      <c r="FGU25" s="171"/>
      <c r="FGV25" s="171"/>
      <c r="FGW25" s="171"/>
      <c r="FGX25" s="171"/>
      <c r="FGY25" s="171"/>
      <c r="FGZ25" s="171"/>
      <c r="FHA25" s="171"/>
      <c r="FHB25" s="171"/>
      <c r="FHC25" s="171"/>
      <c r="FHD25" s="171"/>
      <c r="FHE25" s="171"/>
      <c r="FHF25" s="171"/>
      <c r="FHG25" s="171"/>
      <c r="FHH25" s="171"/>
      <c r="FHI25" s="171"/>
      <c r="FHJ25" s="171"/>
      <c r="FHK25" s="171"/>
      <c r="FHL25" s="171"/>
      <c r="FHM25" s="171"/>
      <c r="FHN25" s="171"/>
      <c r="FHO25" s="171"/>
      <c r="FHP25" s="171"/>
      <c r="FHQ25" s="171"/>
      <c r="FHR25" s="171"/>
      <c r="FHS25" s="171"/>
      <c r="FHT25" s="171"/>
      <c r="FHU25" s="171"/>
      <c r="FHV25" s="171"/>
      <c r="FHW25" s="171"/>
      <c r="FHX25" s="171"/>
      <c r="FHY25" s="171"/>
      <c r="FHZ25" s="171"/>
      <c r="FIA25" s="171"/>
      <c r="FIB25" s="171"/>
      <c r="FIC25" s="171"/>
      <c r="FID25" s="171"/>
      <c r="FIE25" s="171"/>
      <c r="FIF25" s="171"/>
      <c r="FIG25" s="171"/>
      <c r="FIH25" s="171"/>
      <c r="FII25" s="171"/>
      <c r="FIJ25" s="171"/>
      <c r="FIK25" s="171"/>
      <c r="FIL25" s="171"/>
      <c r="FIM25" s="171"/>
      <c r="FIN25" s="171"/>
      <c r="FIO25" s="171"/>
      <c r="FIP25" s="171"/>
      <c r="FIQ25" s="171"/>
      <c r="FIR25" s="171"/>
      <c r="FIS25" s="171"/>
      <c r="FIT25" s="171"/>
      <c r="FIU25" s="171"/>
      <c r="FIV25" s="171"/>
      <c r="FIW25" s="171"/>
      <c r="FIX25" s="171"/>
      <c r="FIY25" s="171"/>
      <c r="FIZ25" s="171"/>
      <c r="FJA25" s="171"/>
      <c r="FJB25" s="171"/>
      <c r="FJC25" s="171"/>
      <c r="FJD25" s="171"/>
      <c r="FJE25" s="171"/>
      <c r="FJF25" s="171"/>
      <c r="FJG25" s="171"/>
      <c r="FJH25" s="171"/>
      <c r="FJI25" s="171"/>
      <c r="FJJ25" s="171"/>
      <c r="FJK25" s="171"/>
      <c r="FJL25" s="171"/>
      <c r="FJM25" s="171"/>
      <c r="FJN25" s="171"/>
      <c r="FJO25" s="171"/>
      <c r="FJP25" s="171"/>
      <c r="FJQ25" s="171"/>
      <c r="FJR25" s="171"/>
      <c r="FJS25" s="171"/>
      <c r="FJT25" s="171"/>
      <c r="FJU25" s="171"/>
      <c r="FJV25" s="171"/>
      <c r="FJW25" s="171"/>
      <c r="FJX25" s="171"/>
      <c r="FJY25" s="171"/>
      <c r="FJZ25" s="171"/>
      <c r="FKA25" s="171"/>
      <c r="FKB25" s="171"/>
      <c r="FKC25" s="171"/>
      <c r="FKD25" s="171"/>
      <c r="FKE25" s="171"/>
      <c r="FKF25" s="171"/>
      <c r="FKG25" s="171"/>
      <c r="FKH25" s="171"/>
      <c r="FKI25" s="171"/>
      <c r="FKJ25" s="171"/>
      <c r="FKK25" s="171"/>
      <c r="FKL25" s="171"/>
      <c r="FKM25" s="171"/>
      <c r="FKN25" s="171"/>
      <c r="FKO25" s="171"/>
      <c r="FKP25" s="171"/>
      <c r="FKQ25" s="171"/>
      <c r="FKR25" s="171"/>
      <c r="FKS25" s="171"/>
      <c r="FKT25" s="171"/>
      <c r="FKU25" s="171"/>
      <c r="FKV25" s="171"/>
      <c r="FKW25" s="171"/>
      <c r="FKX25" s="171"/>
      <c r="FKY25" s="171"/>
      <c r="FKZ25" s="171"/>
      <c r="FLA25" s="171"/>
      <c r="FLB25" s="171"/>
      <c r="FLC25" s="171"/>
      <c r="FLD25" s="171"/>
      <c r="FLE25" s="171"/>
      <c r="FLF25" s="171"/>
      <c r="FLG25" s="171"/>
      <c r="FLH25" s="171"/>
      <c r="FLI25" s="171"/>
      <c r="FLJ25" s="171"/>
      <c r="FLK25" s="171"/>
      <c r="FLL25" s="171"/>
      <c r="FLM25" s="171"/>
      <c r="FLN25" s="171"/>
      <c r="FLO25" s="171"/>
      <c r="FLP25" s="171"/>
      <c r="FLQ25" s="171"/>
      <c r="FLR25" s="171"/>
      <c r="FLS25" s="171"/>
      <c r="FLT25" s="171"/>
      <c r="FLU25" s="171"/>
      <c r="FLV25" s="171"/>
      <c r="FLW25" s="171"/>
      <c r="FLX25" s="171"/>
      <c r="FLY25" s="171"/>
      <c r="FLZ25" s="171"/>
      <c r="FMA25" s="171"/>
      <c r="FMB25" s="171"/>
      <c r="FMC25" s="171"/>
      <c r="FMD25" s="171"/>
      <c r="FME25" s="171"/>
      <c r="FMF25" s="171"/>
      <c r="FMG25" s="171"/>
      <c r="FMH25" s="171"/>
      <c r="FMI25" s="171"/>
      <c r="FMJ25" s="171"/>
      <c r="FMK25" s="171"/>
      <c r="FML25" s="171"/>
      <c r="FMM25" s="171"/>
      <c r="FMN25" s="171"/>
      <c r="FMO25" s="171"/>
      <c r="FMP25" s="171"/>
      <c r="FMQ25" s="171"/>
      <c r="FMR25" s="171"/>
      <c r="FMS25" s="171"/>
      <c r="FMT25" s="171"/>
      <c r="FMU25" s="171"/>
      <c r="FMV25" s="171"/>
      <c r="FMW25" s="171"/>
      <c r="FMX25" s="171"/>
      <c r="FMY25" s="171"/>
      <c r="FMZ25" s="171"/>
      <c r="FNA25" s="171"/>
      <c r="FNB25" s="171"/>
      <c r="FNC25" s="171"/>
      <c r="FND25" s="171"/>
      <c r="FNE25" s="171"/>
      <c r="FNF25" s="171"/>
      <c r="FNG25" s="171"/>
      <c r="FNH25" s="171"/>
      <c r="FNI25" s="171"/>
      <c r="FNJ25" s="171"/>
      <c r="FNK25" s="171"/>
      <c r="FNL25" s="171"/>
      <c r="FNM25" s="171"/>
      <c r="FNN25" s="171"/>
      <c r="FNO25" s="171"/>
      <c r="FNP25" s="171"/>
      <c r="FNQ25" s="171"/>
      <c r="FNR25" s="171"/>
      <c r="FNS25" s="171"/>
      <c r="FNT25" s="171"/>
      <c r="FNU25" s="171"/>
      <c r="FNV25" s="171"/>
      <c r="FNW25" s="171"/>
      <c r="FNX25" s="171"/>
      <c r="FNY25" s="171"/>
      <c r="FNZ25" s="171"/>
      <c r="FOA25" s="171"/>
      <c r="FOB25" s="171"/>
      <c r="FOC25" s="171"/>
      <c r="FOD25" s="171"/>
      <c r="FOE25" s="171"/>
      <c r="FOF25" s="171"/>
      <c r="FOG25" s="171"/>
      <c r="FOH25" s="171"/>
      <c r="FOI25" s="171"/>
      <c r="FOJ25" s="171"/>
      <c r="FOK25" s="171"/>
      <c r="FOL25" s="171"/>
      <c r="FOM25" s="171"/>
      <c r="FON25" s="171"/>
      <c r="FOO25" s="171"/>
      <c r="FOP25" s="171"/>
      <c r="FOQ25" s="171"/>
      <c r="FOR25" s="171"/>
      <c r="FOS25" s="171"/>
      <c r="FOT25" s="171"/>
      <c r="FOU25" s="171"/>
      <c r="FOV25" s="171"/>
      <c r="FOW25" s="171"/>
      <c r="FOX25" s="171"/>
      <c r="FOY25" s="171"/>
      <c r="FOZ25" s="171"/>
      <c r="FPA25" s="171"/>
      <c r="FPB25" s="171"/>
      <c r="FPC25" s="171"/>
      <c r="FPD25" s="171"/>
      <c r="FPE25" s="171"/>
      <c r="FPF25" s="171"/>
      <c r="FPG25" s="171"/>
      <c r="FPH25" s="171"/>
      <c r="FPI25" s="171"/>
      <c r="FPJ25" s="171"/>
      <c r="FPK25" s="171"/>
      <c r="FPL25" s="171"/>
      <c r="FPM25" s="171"/>
      <c r="FPN25" s="171"/>
      <c r="FPO25" s="171"/>
      <c r="FPP25" s="171"/>
      <c r="FPQ25" s="171"/>
      <c r="FPR25" s="171"/>
      <c r="FPS25" s="171"/>
      <c r="FPT25" s="171"/>
      <c r="FPU25" s="171"/>
      <c r="FPV25" s="171"/>
      <c r="FPW25" s="171"/>
      <c r="FPX25" s="171"/>
      <c r="FPY25" s="171"/>
      <c r="FPZ25" s="171"/>
      <c r="FQA25" s="171"/>
      <c r="FQB25" s="171"/>
      <c r="FQC25" s="171"/>
      <c r="FQD25" s="171"/>
      <c r="FQE25" s="171"/>
      <c r="FQF25" s="171"/>
      <c r="FQG25" s="171"/>
      <c r="FQH25" s="171"/>
      <c r="FQI25" s="171"/>
      <c r="FQJ25" s="171"/>
      <c r="FQK25" s="171"/>
      <c r="FQL25" s="171"/>
      <c r="FQM25" s="171"/>
      <c r="FQN25" s="171"/>
      <c r="FQO25" s="171"/>
      <c r="FQP25" s="171"/>
      <c r="FQQ25" s="171"/>
      <c r="FQR25" s="171"/>
      <c r="FQS25" s="171"/>
      <c r="FQT25" s="171"/>
      <c r="FQU25" s="171"/>
      <c r="FQV25" s="171"/>
      <c r="FQW25" s="171"/>
      <c r="FQX25" s="171"/>
      <c r="FQY25" s="171"/>
      <c r="FQZ25" s="171"/>
      <c r="FRA25" s="171"/>
      <c r="FRB25" s="171"/>
      <c r="FRC25" s="171"/>
      <c r="FRD25" s="171"/>
      <c r="FRE25" s="171"/>
      <c r="FRF25" s="171"/>
      <c r="FRG25" s="171"/>
      <c r="FRH25" s="171"/>
      <c r="FRI25" s="171"/>
      <c r="FRJ25" s="171"/>
      <c r="FRK25" s="171"/>
      <c r="FRL25" s="171"/>
      <c r="FRM25" s="171"/>
      <c r="FRN25" s="171"/>
      <c r="FRO25" s="171"/>
      <c r="FRP25" s="171"/>
      <c r="FRQ25" s="171"/>
      <c r="FRR25" s="171"/>
      <c r="FRS25" s="171"/>
      <c r="FRT25" s="171"/>
      <c r="FRU25" s="171"/>
      <c r="FRV25" s="171"/>
      <c r="FRW25" s="171"/>
      <c r="FRX25" s="171"/>
      <c r="FRY25" s="171"/>
      <c r="FRZ25" s="171"/>
      <c r="FSA25" s="171"/>
      <c r="FSB25" s="171"/>
      <c r="FSC25" s="171"/>
      <c r="FSD25" s="171"/>
      <c r="FSE25" s="171"/>
      <c r="FSF25" s="171"/>
      <c r="FSG25" s="171"/>
      <c r="FSH25" s="171"/>
      <c r="FSI25" s="171"/>
      <c r="FSJ25" s="171"/>
      <c r="FSK25" s="171"/>
      <c r="FSL25" s="171"/>
      <c r="FSM25" s="171"/>
      <c r="FSN25" s="171"/>
      <c r="FSO25" s="171"/>
      <c r="FSP25" s="171"/>
      <c r="FSQ25" s="171"/>
      <c r="FSR25" s="171"/>
      <c r="FSS25" s="171"/>
      <c r="FST25" s="171"/>
      <c r="FSU25" s="171"/>
      <c r="FSV25" s="171"/>
      <c r="FSW25" s="171"/>
      <c r="FSX25" s="171"/>
      <c r="FSY25" s="171"/>
      <c r="FSZ25" s="171"/>
      <c r="FTA25" s="171"/>
      <c r="FTB25" s="171"/>
      <c r="FTC25" s="171"/>
      <c r="FTD25" s="171"/>
      <c r="FTE25" s="171"/>
      <c r="FTF25" s="171"/>
      <c r="FTG25" s="171"/>
      <c r="FTH25" s="171"/>
      <c r="FTI25" s="171"/>
      <c r="FTJ25" s="171"/>
      <c r="FTK25" s="171"/>
      <c r="FTL25" s="171"/>
      <c r="FTM25" s="171"/>
      <c r="FTN25" s="171"/>
      <c r="FTO25" s="171"/>
      <c r="FTP25" s="171"/>
      <c r="FTQ25" s="171"/>
      <c r="FTR25" s="171"/>
      <c r="FTS25" s="171"/>
      <c r="FTT25" s="171"/>
      <c r="FTU25" s="171"/>
      <c r="FTV25" s="171"/>
      <c r="FTW25" s="171"/>
      <c r="FTX25" s="171"/>
      <c r="FTY25" s="171"/>
      <c r="FTZ25" s="171"/>
      <c r="FUA25" s="171"/>
      <c r="FUB25" s="171"/>
      <c r="FUC25" s="171"/>
      <c r="FUD25" s="171"/>
      <c r="FUE25" s="171"/>
      <c r="FUF25" s="171"/>
      <c r="FUG25" s="171"/>
      <c r="FUH25" s="171"/>
      <c r="FUI25" s="171"/>
      <c r="FUJ25" s="171"/>
      <c r="FUK25" s="171"/>
      <c r="FUL25" s="171"/>
      <c r="FUM25" s="171"/>
      <c r="FUN25" s="171"/>
      <c r="FUO25" s="171"/>
      <c r="FUP25" s="171"/>
      <c r="FUQ25" s="171"/>
      <c r="FUR25" s="171"/>
      <c r="FUS25" s="171"/>
      <c r="FUT25" s="171"/>
      <c r="FUU25" s="171"/>
      <c r="FUV25" s="171"/>
      <c r="FUW25" s="171"/>
      <c r="FUX25" s="171"/>
      <c r="FUY25" s="171"/>
      <c r="FUZ25" s="171"/>
      <c r="FVA25" s="171"/>
      <c r="FVB25" s="171"/>
      <c r="FVC25" s="171"/>
      <c r="FVD25" s="171"/>
      <c r="FVE25" s="171"/>
      <c r="FVF25" s="171"/>
      <c r="FVG25" s="171"/>
      <c r="FVH25" s="171"/>
      <c r="FVI25" s="171"/>
      <c r="FVJ25" s="171"/>
      <c r="FVK25" s="171"/>
      <c r="FVL25" s="171"/>
      <c r="FVM25" s="171"/>
      <c r="FVN25" s="171"/>
      <c r="FVO25" s="171"/>
      <c r="FVP25" s="171"/>
      <c r="FVQ25" s="171"/>
      <c r="FVR25" s="171"/>
      <c r="FVS25" s="171"/>
      <c r="FVT25" s="171"/>
      <c r="FVU25" s="171"/>
      <c r="FVV25" s="171"/>
      <c r="FVW25" s="171"/>
      <c r="FVX25" s="171"/>
      <c r="FVY25" s="171"/>
      <c r="FVZ25" s="171"/>
      <c r="FWA25" s="171"/>
      <c r="FWB25" s="171"/>
      <c r="FWC25" s="171"/>
      <c r="FWD25" s="171"/>
      <c r="FWE25" s="171"/>
      <c r="FWF25" s="171"/>
      <c r="FWG25" s="171"/>
      <c r="FWH25" s="171"/>
      <c r="FWI25" s="171"/>
      <c r="FWJ25" s="171"/>
      <c r="FWK25" s="171"/>
      <c r="FWL25" s="171"/>
      <c r="FWM25" s="171"/>
      <c r="FWN25" s="171"/>
      <c r="FWO25" s="171"/>
      <c r="FWP25" s="171"/>
      <c r="FWQ25" s="171"/>
      <c r="FWR25" s="171"/>
      <c r="FWS25" s="171"/>
      <c r="FWT25" s="171"/>
      <c r="FWU25" s="171"/>
      <c r="FWV25" s="171"/>
      <c r="FWW25" s="171"/>
      <c r="FWX25" s="171"/>
      <c r="FWY25" s="171"/>
      <c r="FWZ25" s="171"/>
      <c r="FXA25" s="171"/>
      <c r="FXB25" s="171"/>
      <c r="FXC25" s="171"/>
      <c r="FXD25" s="171"/>
      <c r="FXE25" s="171"/>
      <c r="FXF25" s="171"/>
      <c r="FXG25" s="171"/>
      <c r="FXH25" s="171"/>
      <c r="FXI25" s="171"/>
      <c r="FXJ25" s="171"/>
      <c r="FXK25" s="171"/>
      <c r="FXL25" s="171"/>
      <c r="FXM25" s="171"/>
      <c r="FXN25" s="171"/>
      <c r="FXO25" s="171"/>
      <c r="FXP25" s="171"/>
      <c r="FXQ25" s="171"/>
      <c r="FXR25" s="171"/>
      <c r="FXS25" s="171"/>
      <c r="FXT25" s="171"/>
      <c r="FXU25" s="171"/>
      <c r="FXV25" s="171"/>
      <c r="FXW25" s="171"/>
      <c r="FXX25" s="171"/>
      <c r="FXY25" s="171"/>
      <c r="FXZ25" s="171"/>
      <c r="FYA25" s="171"/>
      <c r="FYB25" s="171"/>
      <c r="FYC25" s="171"/>
      <c r="FYD25" s="171"/>
      <c r="FYE25" s="171"/>
      <c r="FYF25" s="171"/>
      <c r="FYG25" s="171"/>
      <c r="FYH25" s="171"/>
      <c r="FYI25" s="171"/>
      <c r="FYJ25" s="171"/>
      <c r="FYK25" s="171"/>
      <c r="FYL25" s="171"/>
      <c r="FYM25" s="171"/>
      <c r="FYN25" s="171"/>
      <c r="FYO25" s="171"/>
      <c r="FYP25" s="171"/>
      <c r="FYQ25" s="171"/>
      <c r="FYR25" s="171"/>
      <c r="FYS25" s="171"/>
      <c r="FYT25" s="171"/>
      <c r="FYU25" s="171"/>
      <c r="FYV25" s="171"/>
      <c r="FYW25" s="171"/>
      <c r="FYX25" s="171"/>
      <c r="FYY25" s="171"/>
      <c r="FYZ25" s="171"/>
      <c r="FZA25" s="171"/>
      <c r="FZB25" s="171"/>
      <c r="FZC25" s="171"/>
      <c r="FZD25" s="171"/>
      <c r="FZE25" s="171"/>
      <c r="FZF25" s="171"/>
      <c r="FZG25" s="171"/>
      <c r="FZH25" s="171"/>
      <c r="FZI25" s="171"/>
      <c r="FZJ25" s="171"/>
      <c r="FZK25" s="171"/>
      <c r="FZL25" s="171"/>
      <c r="FZM25" s="171"/>
      <c r="FZN25" s="171"/>
      <c r="FZO25" s="171"/>
      <c r="FZP25" s="171"/>
      <c r="FZQ25" s="171"/>
      <c r="FZR25" s="171"/>
      <c r="FZS25" s="171"/>
      <c r="FZT25" s="171"/>
      <c r="FZU25" s="171"/>
      <c r="FZV25" s="171"/>
      <c r="FZW25" s="171"/>
      <c r="FZX25" s="171"/>
      <c r="FZY25" s="171"/>
      <c r="FZZ25" s="171"/>
      <c r="GAA25" s="171"/>
      <c r="GAB25" s="171"/>
      <c r="GAC25" s="171"/>
      <c r="GAD25" s="171"/>
      <c r="GAE25" s="171"/>
      <c r="GAF25" s="171"/>
      <c r="GAG25" s="171"/>
      <c r="GAH25" s="171"/>
      <c r="GAI25" s="171"/>
      <c r="GAJ25" s="171"/>
      <c r="GAK25" s="171"/>
      <c r="GAL25" s="171"/>
      <c r="GAM25" s="171"/>
      <c r="GAN25" s="171"/>
      <c r="GAO25" s="171"/>
      <c r="GAP25" s="171"/>
      <c r="GAQ25" s="171"/>
      <c r="GAR25" s="171"/>
      <c r="GAS25" s="171"/>
      <c r="GAT25" s="171"/>
      <c r="GAU25" s="171"/>
      <c r="GAV25" s="171"/>
      <c r="GAW25" s="171"/>
      <c r="GAX25" s="171"/>
      <c r="GAY25" s="171"/>
      <c r="GAZ25" s="171"/>
      <c r="GBA25" s="171"/>
      <c r="GBB25" s="171"/>
      <c r="GBC25" s="171"/>
      <c r="GBD25" s="171"/>
      <c r="GBE25" s="171"/>
      <c r="GBF25" s="171"/>
      <c r="GBG25" s="171"/>
      <c r="GBH25" s="171"/>
      <c r="GBI25" s="171"/>
      <c r="GBJ25" s="171"/>
      <c r="GBK25" s="171"/>
      <c r="GBL25" s="171"/>
      <c r="GBM25" s="171"/>
      <c r="GBN25" s="171"/>
      <c r="GBO25" s="171"/>
      <c r="GBP25" s="171"/>
      <c r="GBQ25" s="171"/>
      <c r="GBR25" s="171"/>
      <c r="GBS25" s="171"/>
      <c r="GBT25" s="171"/>
      <c r="GBU25" s="171"/>
      <c r="GBV25" s="171"/>
      <c r="GBW25" s="171"/>
      <c r="GBX25" s="171"/>
      <c r="GBY25" s="171"/>
      <c r="GBZ25" s="171"/>
      <c r="GCA25" s="171"/>
      <c r="GCB25" s="171"/>
      <c r="GCC25" s="171"/>
      <c r="GCD25" s="171"/>
      <c r="GCE25" s="171"/>
      <c r="GCF25" s="171"/>
      <c r="GCG25" s="171"/>
      <c r="GCH25" s="171"/>
      <c r="GCI25" s="171"/>
      <c r="GCJ25" s="171"/>
      <c r="GCK25" s="171"/>
      <c r="GCL25" s="171"/>
      <c r="GCM25" s="171"/>
      <c r="GCN25" s="171"/>
      <c r="GCO25" s="171"/>
      <c r="GCP25" s="171"/>
      <c r="GCQ25" s="171"/>
      <c r="GCR25" s="171"/>
      <c r="GCS25" s="171"/>
      <c r="GCT25" s="171"/>
      <c r="GCU25" s="171"/>
      <c r="GCV25" s="171"/>
      <c r="GCW25" s="171"/>
      <c r="GCX25" s="171"/>
      <c r="GCY25" s="171"/>
      <c r="GCZ25" s="171"/>
      <c r="GDA25" s="171"/>
      <c r="GDB25" s="171"/>
      <c r="GDC25" s="171"/>
      <c r="GDD25" s="171"/>
      <c r="GDE25" s="171"/>
      <c r="GDF25" s="171"/>
      <c r="GDG25" s="171"/>
      <c r="GDH25" s="171"/>
      <c r="GDI25" s="171"/>
      <c r="GDJ25" s="171"/>
      <c r="GDK25" s="171"/>
      <c r="GDL25" s="171"/>
      <c r="GDM25" s="171"/>
      <c r="GDN25" s="171"/>
      <c r="GDO25" s="171"/>
      <c r="GDP25" s="171"/>
      <c r="GDQ25" s="171"/>
      <c r="GDR25" s="171"/>
      <c r="GDS25" s="171"/>
      <c r="GDT25" s="171"/>
      <c r="GDU25" s="171"/>
      <c r="GDV25" s="171"/>
      <c r="GDW25" s="171"/>
      <c r="GDX25" s="171"/>
      <c r="GDY25" s="171"/>
      <c r="GDZ25" s="171"/>
      <c r="GEA25" s="171"/>
      <c r="GEB25" s="171"/>
      <c r="GEC25" s="171"/>
      <c r="GED25" s="171"/>
      <c r="GEE25" s="171"/>
      <c r="GEF25" s="171"/>
      <c r="GEG25" s="171"/>
      <c r="GEH25" s="171"/>
      <c r="GEI25" s="171"/>
      <c r="GEJ25" s="171"/>
      <c r="GEK25" s="171"/>
      <c r="GEL25" s="171"/>
      <c r="GEM25" s="171"/>
      <c r="GEN25" s="171"/>
      <c r="GEO25" s="171"/>
      <c r="GEP25" s="171"/>
      <c r="GEQ25" s="171"/>
      <c r="GER25" s="171"/>
      <c r="GES25" s="171"/>
      <c r="GET25" s="171"/>
      <c r="GEU25" s="171"/>
      <c r="GEV25" s="171"/>
      <c r="GEW25" s="171"/>
      <c r="GEX25" s="171"/>
      <c r="GEY25" s="171"/>
      <c r="GEZ25" s="171"/>
      <c r="GFA25" s="171"/>
      <c r="GFB25" s="171"/>
      <c r="GFC25" s="171"/>
      <c r="GFD25" s="171"/>
      <c r="GFE25" s="171"/>
      <c r="GFF25" s="171"/>
      <c r="GFG25" s="171"/>
      <c r="GFH25" s="171"/>
      <c r="GFI25" s="171"/>
      <c r="GFJ25" s="171"/>
      <c r="GFK25" s="171"/>
      <c r="GFL25" s="171"/>
      <c r="GFM25" s="171"/>
      <c r="GFN25" s="171"/>
      <c r="GFO25" s="171"/>
      <c r="GFP25" s="171"/>
      <c r="GFQ25" s="171"/>
      <c r="GFR25" s="171"/>
      <c r="GFS25" s="171"/>
      <c r="GFT25" s="171"/>
      <c r="GFU25" s="171"/>
      <c r="GFV25" s="171"/>
      <c r="GFW25" s="171"/>
      <c r="GFX25" s="171"/>
      <c r="GFY25" s="171"/>
      <c r="GFZ25" s="171"/>
      <c r="GGA25" s="171"/>
      <c r="GGB25" s="171"/>
      <c r="GGC25" s="171"/>
      <c r="GGD25" s="171"/>
      <c r="GGE25" s="171"/>
      <c r="GGF25" s="171"/>
      <c r="GGG25" s="171"/>
      <c r="GGH25" s="171"/>
      <c r="GGI25" s="171"/>
      <c r="GGJ25" s="171"/>
      <c r="GGK25" s="171"/>
      <c r="GGL25" s="171"/>
      <c r="GGM25" s="171"/>
      <c r="GGN25" s="171"/>
      <c r="GGO25" s="171"/>
      <c r="GGP25" s="171"/>
      <c r="GGQ25" s="171"/>
      <c r="GGR25" s="171"/>
      <c r="GGS25" s="171"/>
      <c r="GGT25" s="171"/>
      <c r="GGU25" s="171"/>
      <c r="GGV25" s="171"/>
      <c r="GGW25" s="171"/>
      <c r="GGX25" s="171"/>
      <c r="GGY25" s="171"/>
      <c r="GGZ25" s="171"/>
      <c r="GHA25" s="171"/>
      <c r="GHB25" s="171"/>
      <c r="GHC25" s="171"/>
      <c r="GHD25" s="171"/>
      <c r="GHE25" s="171"/>
      <c r="GHF25" s="171"/>
      <c r="GHG25" s="171"/>
      <c r="GHH25" s="171"/>
      <c r="GHI25" s="171"/>
      <c r="GHJ25" s="171"/>
      <c r="GHK25" s="171"/>
      <c r="GHL25" s="171"/>
      <c r="GHM25" s="171"/>
      <c r="GHN25" s="171"/>
      <c r="GHO25" s="171"/>
      <c r="GHP25" s="171"/>
      <c r="GHQ25" s="171"/>
      <c r="GHR25" s="171"/>
      <c r="GHS25" s="171"/>
      <c r="GHT25" s="171"/>
      <c r="GHU25" s="171"/>
      <c r="GHV25" s="171"/>
      <c r="GHW25" s="171"/>
      <c r="GHX25" s="171"/>
      <c r="GHY25" s="171"/>
      <c r="GHZ25" s="171"/>
      <c r="GIA25" s="171"/>
      <c r="GIB25" s="171"/>
      <c r="GIC25" s="171"/>
      <c r="GID25" s="171"/>
      <c r="GIE25" s="171"/>
      <c r="GIF25" s="171"/>
      <c r="GIG25" s="171"/>
      <c r="GIH25" s="171"/>
      <c r="GII25" s="171"/>
      <c r="GIJ25" s="171"/>
      <c r="GIK25" s="171"/>
      <c r="GIL25" s="171"/>
      <c r="GIM25" s="171"/>
      <c r="GIN25" s="171"/>
      <c r="GIO25" s="171"/>
      <c r="GIP25" s="171"/>
      <c r="GIQ25" s="171"/>
      <c r="GIR25" s="171"/>
      <c r="GIS25" s="171"/>
      <c r="GIT25" s="171"/>
      <c r="GIU25" s="171"/>
      <c r="GIV25" s="171"/>
      <c r="GIW25" s="171"/>
      <c r="GIX25" s="171"/>
      <c r="GIY25" s="171"/>
      <c r="GIZ25" s="171"/>
      <c r="GJA25" s="171"/>
      <c r="GJB25" s="171"/>
      <c r="GJC25" s="171"/>
      <c r="GJD25" s="171"/>
      <c r="GJE25" s="171"/>
      <c r="GJF25" s="171"/>
      <c r="GJG25" s="171"/>
      <c r="GJH25" s="171"/>
      <c r="GJI25" s="171"/>
      <c r="GJJ25" s="171"/>
      <c r="GJK25" s="171"/>
      <c r="GJL25" s="171"/>
      <c r="GJM25" s="171"/>
      <c r="GJN25" s="171"/>
      <c r="GJO25" s="171"/>
      <c r="GJP25" s="171"/>
      <c r="GJQ25" s="171"/>
      <c r="GJR25" s="171"/>
      <c r="GJS25" s="171"/>
      <c r="GJT25" s="171"/>
      <c r="GJU25" s="171"/>
      <c r="GJV25" s="171"/>
      <c r="GJW25" s="171"/>
      <c r="GJX25" s="171"/>
      <c r="GJY25" s="171"/>
      <c r="GJZ25" s="171"/>
      <c r="GKA25" s="171"/>
      <c r="GKB25" s="171"/>
      <c r="GKC25" s="171"/>
      <c r="GKD25" s="171"/>
      <c r="GKE25" s="171"/>
      <c r="GKF25" s="171"/>
      <c r="GKG25" s="171"/>
      <c r="GKH25" s="171"/>
      <c r="GKI25" s="171"/>
      <c r="GKJ25" s="171"/>
      <c r="GKK25" s="171"/>
      <c r="GKL25" s="171"/>
      <c r="GKM25" s="171"/>
      <c r="GKN25" s="171"/>
      <c r="GKO25" s="171"/>
      <c r="GKP25" s="171"/>
      <c r="GKQ25" s="171"/>
      <c r="GKR25" s="171"/>
      <c r="GKS25" s="171"/>
      <c r="GKT25" s="171"/>
      <c r="GKU25" s="171"/>
      <c r="GKV25" s="171"/>
      <c r="GKW25" s="171"/>
      <c r="GKX25" s="171"/>
      <c r="GKY25" s="171"/>
      <c r="GKZ25" s="171"/>
      <c r="GLA25" s="171"/>
      <c r="GLB25" s="171"/>
      <c r="GLC25" s="171"/>
      <c r="GLD25" s="171"/>
      <c r="GLE25" s="171"/>
      <c r="GLF25" s="171"/>
      <c r="GLG25" s="171"/>
      <c r="GLH25" s="171"/>
      <c r="GLI25" s="171"/>
      <c r="GLJ25" s="171"/>
      <c r="GLK25" s="171"/>
      <c r="GLL25" s="171"/>
      <c r="GLM25" s="171"/>
      <c r="GLN25" s="171"/>
      <c r="GLO25" s="171"/>
      <c r="GLP25" s="171"/>
      <c r="GLQ25" s="171"/>
      <c r="GLR25" s="171"/>
      <c r="GLS25" s="171"/>
      <c r="GLT25" s="171"/>
      <c r="GLU25" s="171"/>
      <c r="GLV25" s="171"/>
      <c r="GLW25" s="171"/>
      <c r="GLX25" s="171"/>
      <c r="GLY25" s="171"/>
      <c r="GLZ25" s="171"/>
      <c r="GMA25" s="171"/>
      <c r="GMB25" s="171"/>
      <c r="GMC25" s="171"/>
      <c r="GMD25" s="171"/>
      <c r="GME25" s="171"/>
      <c r="GMF25" s="171"/>
      <c r="GMG25" s="171"/>
      <c r="GMH25" s="171"/>
      <c r="GMI25" s="171"/>
      <c r="GMJ25" s="171"/>
      <c r="GMK25" s="171"/>
      <c r="GML25" s="171"/>
      <c r="GMM25" s="171"/>
      <c r="GMN25" s="171"/>
      <c r="GMO25" s="171"/>
      <c r="GMP25" s="171"/>
      <c r="GMQ25" s="171"/>
      <c r="GMR25" s="171"/>
      <c r="GMS25" s="171"/>
      <c r="GMT25" s="171"/>
      <c r="GMU25" s="171"/>
      <c r="GMV25" s="171"/>
      <c r="GMW25" s="171"/>
      <c r="GMX25" s="171"/>
      <c r="GMY25" s="171"/>
      <c r="GMZ25" s="171"/>
      <c r="GNA25" s="171"/>
      <c r="GNB25" s="171"/>
      <c r="GNC25" s="171"/>
      <c r="GND25" s="171"/>
      <c r="GNE25" s="171"/>
      <c r="GNF25" s="171"/>
      <c r="GNG25" s="171"/>
      <c r="GNH25" s="171"/>
      <c r="GNI25" s="171"/>
      <c r="GNJ25" s="171"/>
      <c r="GNK25" s="171"/>
      <c r="GNL25" s="171"/>
      <c r="GNM25" s="171"/>
      <c r="GNN25" s="171"/>
      <c r="GNO25" s="171"/>
      <c r="GNP25" s="171"/>
      <c r="GNQ25" s="171"/>
      <c r="GNR25" s="171"/>
      <c r="GNS25" s="171"/>
      <c r="GNT25" s="171"/>
      <c r="GNU25" s="171"/>
      <c r="GNV25" s="171"/>
      <c r="GNW25" s="171"/>
      <c r="GNX25" s="171"/>
      <c r="GNY25" s="171"/>
      <c r="GNZ25" s="171"/>
      <c r="GOA25" s="171"/>
      <c r="GOB25" s="171"/>
      <c r="GOC25" s="171"/>
      <c r="GOD25" s="171"/>
      <c r="GOE25" s="171"/>
      <c r="GOF25" s="171"/>
      <c r="GOG25" s="171"/>
      <c r="GOH25" s="171"/>
      <c r="GOI25" s="171"/>
      <c r="GOJ25" s="171"/>
      <c r="GOK25" s="171"/>
      <c r="GOL25" s="171"/>
      <c r="GOM25" s="171"/>
      <c r="GON25" s="171"/>
      <c r="GOO25" s="171"/>
      <c r="GOP25" s="171"/>
      <c r="GOQ25" s="171"/>
      <c r="GOR25" s="171"/>
      <c r="GOS25" s="171"/>
      <c r="GOT25" s="171"/>
      <c r="GOU25" s="171"/>
      <c r="GOV25" s="171"/>
      <c r="GOW25" s="171"/>
      <c r="GOX25" s="171"/>
      <c r="GOY25" s="171"/>
      <c r="GOZ25" s="171"/>
      <c r="GPA25" s="171"/>
      <c r="GPB25" s="171"/>
      <c r="GPC25" s="171"/>
      <c r="GPD25" s="171"/>
      <c r="GPE25" s="171"/>
      <c r="GPF25" s="171"/>
      <c r="GPG25" s="171"/>
      <c r="GPH25" s="171"/>
      <c r="GPI25" s="171"/>
      <c r="GPJ25" s="171"/>
      <c r="GPK25" s="171"/>
      <c r="GPL25" s="171"/>
      <c r="GPM25" s="171"/>
      <c r="GPN25" s="171"/>
      <c r="GPO25" s="171"/>
      <c r="GPP25" s="171"/>
      <c r="GPQ25" s="171"/>
      <c r="GPR25" s="171"/>
      <c r="GPS25" s="171"/>
      <c r="GPT25" s="171"/>
      <c r="GPU25" s="171"/>
      <c r="GPV25" s="171"/>
      <c r="GPW25" s="171"/>
      <c r="GPX25" s="171"/>
      <c r="GPY25" s="171"/>
      <c r="GPZ25" s="171"/>
      <c r="GQA25" s="171"/>
      <c r="GQB25" s="171"/>
      <c r="GQC25" s="171"/>
      <c r="GQD25" s="171"/>
      <c r="GQE25" s="171"/>
      <c r="GQF25" s="171"/>
      <c r="GQG25" s="171"/>
      <c r="GQH25" s="171"/>
      <c r="GQI25" s="171"/>
      <c r="GQJ25" s="171"/>
      <c r="GQK25" s="171"/>
      <c r="GQL25" s="171"/>
      <c r="GQM25" s="171"/>
      <c r="GQN25" s="171"/>
      <c r="GQO25" s="171"/>
      <c r="GQP25" s="171"/>
      <c r="GQQ25" s="171"/>
      <c r="GQR25" s="171"/>
      <c r="GQS25" s="171"/>
      <c r="GQT25" s="171"/>
      <c r="GQU25" s="171"/>
      <c r="GQV25" s="171"/>
      <c r="GQW25" s="171"/>
      <c r="GQX25" s="171"/>
      <c r="GQY25" s="171"/>
      <c r="GQZ25" s="171"/>
      <c r="GRA25" s="171"/>
      <c r="GRB25" s="171"/>
      <c r="GRC25" s="171"/>
      <c r="GRD25" s="171"/>
      <c r="GRE25" s="171"/>
      <c r="GRF25" s="171"/>
      <c r="GRG25" s="171"/>
      <c r="GRH25" s="171"/>
      <c r="GRI25" s="171"/>
      <c r="GRJ25" s="171"/>
      <c r="GRK25" s="171"/>
      <c r="GRL25" s="171"/>
      <c r="GRM25" s="171"/>
      <c r="GRN25" s="171"/>
      <c r="GRO25" s="171"/>
      <c r="GRP25" s="171"/>
      <c r="GRQ25" s="171"/>
      <c r="GRR25" s="171"/>
      <c r="GRS25" s="171"/>
      <c r="GRT25" s="171"/>
      <c r="GRU25" s="171"/>
      <c r="GRV25" s="171"/>
      <c r="GRW25" s="171"/>
      <c r="GRX25" s="171"/>
      <c r="GRY25" s="171"/>
      <c r="GRZ25" s="171"/>
      <c r="GSA25" s="171"/>
      <c r="GSB25" s="171"/>
      <c r="GSC25" s="171"/>
      <c r="GSD25" s="171"/>
      <c r="GSE25" s="171"/>
      <c r="GSF25" s="171"/>
      <c r="GSG25" s="171"/>
      <c r="GSH25" s="171"/>
      <c r="GSI25" s="171"/>
      <c r="GSJ25" s="171"/>
      <c r="GSK25" s="171"/>
      <c r="GSL25" s="171"/>
      <c r="GSM25" s="171"/>
      <c r="GSN25" s="171"/>
      <c r="GSO25" s="171"/>
      <c r="GSP25" s="171"/>
      <c r="GSQ25" s="171"/>
      <c r="GSR25" s="171"/>
      <c r="GSS25" s="171"/>
      <c r="GST25" s="171"/>
      <c r="GSU25" s="171"/>
      <c r="GSV25" s="171"/>
      <c r="GSW25" s="171"/>
      <c r="GSX25" s="171"/>
      <c r="GSY25" s="171"/>
      <c r="GSZ25" s="171"/>
      <c r="GTA25" s="171"/>
      <c r="GTB25" s="171"/>
      <c r="GTC25" s="171"/>
      <c r="GTD25" s="171"/>
      <c r="GTE25" s="171"/>
      <c r="GTF25" s="171"/>
      <c r="GTG25" s="171"/>
      <c r="GTH25" s="171"/>
      <c r="GTI25" s="171"/>
      <c r="GTJ25" s="171"/>
      <c r="GTK25" s="171"/>
      <c r="GTL25" s="171"/>
      <c r="GTM25" s="171"/>
      <c r="GTN25" s="171"/>
      <c r="GTO25" s="171"/>
      <c r="GTP25" s="171"/>
      <c r="GTQ25" s="171"/>
      <c r="GTR25" s="171"/>
      <c r="GTS25" s="171"/>
      <c r="GTT25" s="171"/>
      <c r="GTU25" s="171"/>
      <c r="GTV25" s="171"/>
      <c r="GTW25" s="171"/>
      <c r="GTX25" s="171"/>
      <c r="GTY25" s="171"/>
      <c r="GTZ25" s="171"/>
      <c r="GUA25" s="171"/>
      <c r="GUB25" s="171"/>
      <c r="GUC25" s="171"/>
      <c r="GUD25" s="171"/>
      <c r="GUE25" s="171"/>
      <c r="GUF25" s="171"/>
      <c r="GUG25" s="171"/>
      <c r="GUH25" s="171"/>
      <c r="GUI25" s="171"/>
      <c r="GUJ25" s="171"/>
      <c r="GUK25" s="171"/>
      <c r="GUL25" s="171"/>
      <c r="GUM25" s="171"/>
      <c r="GUN25" s="171"/>
      <c r="GUO25" s="171"/>
      <c r="GUP25" s="171"/>
      <c r="GUQ25" s="171"/>
      <c r="GUR25" s="171"/>
      <c r="GUS25" s="171"/>
      <c r="GUT25" s="171"/>
      <c r="GUU25" s="171"/>
      <c r="GUV25" s="171"/>
      <c r="GUW25" s="171"/>
      <c r="GUX25" s="171"/>
      <c r="GUY25" s="171"/>
      <c r="GUZ25" s="171"/>
      <c r="GVA25" s="171"/>
      <c r="GVB25" s="171"/>
      <c r="GVC25" s="171"/>
      <c r="GVD25" s="171"/>
      <c r="GVE25" s="171"/>
      <c r="GVF25" s="171"/>
      <c r="GVG25" s="171"/>
      <c r="GVH25" s="171"/>
      <c r="GVI25" s="171"/>
      <c r="GVJ25" s="171"/>
      <c r="GVK25" s="171"/>
      <c r="GVL25" s="171"/>
      <c r="GVM25" s="171"/>
      <c r="GVN25" s="171"/>
      <c r="GVO25" s="171"/>
      <c r="GVP25" s="171"/>
      <c r="GVQ25" s="171"/>
      <c r="GVR25" s="171"/>
      <c r="GVS25" s="171"/>
      <c r="GVT25" s="171"/>
      <c r="GVU25" s="171"/>
      <c r="GVV25" s="171"/>
      <c r="GVW25" s="171"/>
      <c r="GVX25" s="171"/>
      <c r="GVY25" s="171"/>
      <c r="GVZ25" s="171"/>
      <c r="GWA25" s="171"/>
      <c r="GWB25" s="171"/>
      <c r="GWC25" s="171"/>
      <c r="GWD25" s="171"/>
      <c r="GWE25" s="171"/>
      <c r="GWF25" s="171"/>
      <c r="GWG25" s="171"/>
      <c r="GWH25" s="171"/>
      <c r="GWI25" s="171"/>
      <c r="GWJ25" s="171"/>
      <c r="GWK25" s="171"/>
      <c r="GWL25" s="171"/>
      <c r="GWM25" s="171"/>
      <c r="GWN25" s="171"/>
      <c r="GWO25" s="171"/>
      <c r="GWP25" s="171"/>
      <c r="GWQ25" s="171"/>
      <c r="GWR25" s="171"/>
      <c r="GWS25" s="171"/>
      <c r="GWT25" s="171"/>
      <c r="GWU25" s="171"/>
      <c r="GWV25" s="171"/>
      <c r="GWW25" s="171"/>
      <c r="GWX25" s="171"/>
      <c r="GWY25" s="171"/>
      <c r="GWZ25" s="171"/>
      <c r="GXA25" s="171"/>
      <c r="GXB25" s="171"/>
      <c r="GXC25" s="171"/>
      <c r="GXD25" s="171"/>
      <c r="GXE25" s="171"/>
      <c r="GXF25" s="171"/>
      <c r="GXG25" s="171"/>
      <c r="GXH25" s="171"/>
      <c r="GXI25" s="171"/>
      <c r="GXJ25" s="171"/>
      <c r="GXK25" s="171"/>
      <c r="GXL25" s="171"/>
      <c r="GXM25" s="171"/>
      <c r="GXN25" s="171"/>
      <c r="GXO25" s="171"/>
      <c r="GXP25" s="171"/>
      <c r="GXQ25" s="171"/>
      <c r="GXR25" s="171"/>
      <c r="GXS25" s="171"/>
      <c r="GXT25" s="171"/>
      <c r="GXU25" s="171"/>
      <c r="GXV25" s="171"/>
      <c r="GXW25" s="171"/>
      <c r="GXX25" s="171"/>
      <c r="GXY25" s="171"/>
      <c r="GXZ25" s="171"/>
      <c r="GYA25" s="171"/>
      <c r="GYB25" s="171"/>
      <c r="GYC25" s="171"/>
      <c r="GYD25" s="171"/>
      <c r="GYE25" s="171"/>
      <c r="GYF25" s="171"/>
      <c r="GYG25" s="171"/>
      <c r="GYH25" s="171"/>
      <c r="GYI25" s="171"/>
      <c r="GYJ25" s="171"/>
      <c r="GYK25" s="171"/>
      <c r="GYL25" s="171"/>
      <c r="GYM25" s="171"/>
      <c r="GYN25" s="171"/>
      <c r="GYO25" s="171"/>
      <c r="GYP25" s="171"/>
      <c r="GYQ25" s="171"/>
      <c r="GYR25" s="171"/>
      <c r="GYS25" s="171"/>
      <c r="GYT25" s="171"/>
      <c r="GYU25" s="171"/>
      <c r="GYV25" s="171"/>
      <c r="GYW25" s="171"/>
      <c r="GYX25" s="171"/>
      <c r="GYY25" s="171"/>
      <c r="GYZ25" s="171"/>
      <c r="GZA25" s="171"/>
      <c r="GZB25" s="171"/>
      <c r="GZC25" s="171"/>
      <c r="GZD25" s="171"/>
      <c r="GZE25" s="171"/>
      <c r="GZF25" s="171"/>
      <c r="GZG25" s="171"/>
      <c r="GZH25" s="171"/>
      <c r="GZI25" s="171"/>
      <c r="GZJ25" s="171"/>
      <c r="GZK25" s="171"/>
      <c r="GZL25" s="171"/>
      <c r="GZM25" s="171"/>
      <c r="GZN25" s="171"/>
      <c r="GZO25" s="171"/>
      <c r="GZP25" s="171"/>
      <c r="GZQ25" s="171"/>
      <c r="GZR25" s="171"/>
      <c r="GZS25" s="171"/>
      <c r="GZT25" s="171"/>
      <c r="GZU25" s="171"/>
      <c r="GZV25" s="171"/>
      <c r="GZW25" s="171"/>
      <c r="GZX25" s="171"/>
      <c r="GZY25" s="171"/>
      <c r="GZZ25" s="171"/>
      <c r="HAA25" s="171"/>
      <c r="HAB25" s="171"/>
      <c r="HAC25" s="171"/>
      <c r="HAD25" s="171"/>
      <c r="HAE25" s="171"/>
      <c r="HAF25" s="171"/>
      <c r="HAG25" s="171"/>
      <c r="HAH25" s="171"/>
      <c r="HAI25" s="171"/>
      <c r="HAJ25" s="171"/>
      <c r="HAK25" s="171"/>
      <c r="HAL25" s="171"/>
      <c r="HAM25" s="171"/>
      <c r="HAN25" s="171"/>
      <c r="HAO25" s="171"/>
      <c r="HAP25" s="171"/>
      <c r="HAQ25" s="171"/>
      <c r="HAR25" s="171"/>
      <c r="HAS25" s="171"/>
      <c r="HAT25" s="171"/>
      <c r="HAU25" s="171"/>
      <c r="HAV25" s="171"/>
      <c r="HAW25" s="171"/>
      <c r="HAX25" s="171"/>
      <c r="HAY25" s="171"/>
      <c r="HAZ25" s="171"/>
      <c r="HBA25" s="171"/>
      <c r="HBB25" s="171"/>
      <c r="HBC25" s="171"/>
      <c r="HBD25" s="171"/>
      <c r="HBE25" s="171"/>
      <c r="HBF25" s="171"/>
      <c r="HBG25" s="171"/>
      <c r="HBH25" s="171"/>
      <c r="HBI25" s="171"/>
      <c r="HBJ25" s="171"/>
      <c r="HBK25" s="171"/>
      <c r="HBL25" s="171"/>
      <c r="HBM25" s="171"/>
      <c r="HBN25" s="171"/>
      <c r="HBO25" s="171"/>
      <c r="HBP25" s="171"/>
      <c r="HBQ25" s="171"/>
      <c r="HBR25" s="171"/>
      <c r="HBS25" s="171"/>
      <c r="HBT25" s="171"/>
      <c r="HBU25" s="171"/>
      <c r="HBV25" s="171"/>
      <c r="HBW25" s="171"/>
      <c r="HBX25" s="171"/>
      <c r="HBY25" s="171"/>
      <c r="HBZ25" s="171"/>
      <c r="HCA25" s="171"/>
      <c r="HCB25" s="171"/>
      <c r="HCC25" s="171"/>
      <c r="HCD25" s="171"/>
      <c r="HCE25" s="171"/>
      <c r="HCF25" s="171"/>
      <c r="HCG25" s="171"/>
      <c r="HCH25" s="171"/>
      <c r="HCI25" s="171"/>
      <c r="HCJ25" s="171"/>
      <c r="HCK25" s="171"/>
      <c r="HCL25" s="171"/>
      <c r="HCM25" s="171"/>
      <c r="HCN25" s="171"/>
      <c r="HCO25" s="171"/>
      <c r="HCP25" s="171"/>
      <c r="HCQ25" s="171"/>
      <c r="HCR25" s="171"/>
      <c r="HCS25" s="171"/>
      <c r="HCT25" s="171"/>
      <c r="HCU25" s="171"/>
      <c r="HCV25" s="171"/>
      <c r="HCW25" s="171"/>
      <c r="HCX25" s="171"/>
      <c r="HCY25" s="171"/>
      <c r="HCZ25" s="171"/>
      <c r="HDA25" s="171"/>
      <c r="HDB25" s="171"/>
      <c r="HDC25" s="171"/>
      <c r="HDD25" s="171"/>
      <c r="HDE25" s="171"/>
      <c r="HDF25" s="171"/>
      <c r="HDG25" s="171"/>
      <c r="HDH25" s="171"/>
      <c r="HDI25" s="171"/>
      <c r="HDJ25" s="171"/>
      <c r="HDK25" s="171"/>
      <c r="HDL25" s="171"/>
      <c r="HDM25" s="171"/>
      <c r="HDN25" s="171"/>
      <c r="HDO25" s="171"/>
      <c r="HDP25" s="171"/>
      <c r="HDQ25" s="171"/>
      <c r="HDR25" s="171"/>
      <c r="HDS25" s="171"/>
      <c r="HDT25" s="171"/>
      <c r="HDU25" s="171"/>
      <c r="HDV25" s="171"/>
      <c r="HDW25" s="171"/>
      <c r="HDX25" s="171"/>
      <c r="HDY25" s="171"/>
      <c r="HDZ25" s="171"/>
      <c r="HEA25" s="171"/>
      <c r="HEB25" s="171"/>
      <c r="HEC25" s="171"/>
      <c r="HED25" s="171"/>
      <c r="HEE25" s="171"/>
      <c r="HEF25" s="171"/>
      <c r="HEG25" s="171"/>
      <c r="HEH25" s="171"/>
      <c r="HEI25" s="171"/>
      <c r="HEJ25" s="171"/>
      <c r="HEK25" s="171"/>
      <c r="HEL25" s="171"/>
      <c r="HEM25" s="171"/>
      <c r="HEN25" s="171"/>
      <c r="HEO25" s="171"/>
      <c r="HEP25" s="171"/>
      <c r="HEQ25" s="171"/>
      <c r="HER25" s="171"/>
      <c r="HES25" s="171"/>
      <c r="HET25" s="171"/>
      <c r="HEU25" s="171"/>
      <c r="HEV25" s="171"/>
      <c r="HEW25" s="171"/>
      <c r="HEX25" s="171"/>
      <c r="HEY25" s="171"/>
      <c r="HEZ25" s="171"/>
      <c r="HFA25" s="171"/>
      <c r="HFB25" s="171"/>
      <c r="HFC25" s="171"/>
      <c r="HFD25" s="171"/>
      <c r="HFE25" s="171"/>
      <c r="HFF25" s="171"/>
      <c r="HFG25" s="171"/>
      <c r="HFH25" s="171"/>
      <c r="HFI25" s="171"/>
      <c r="HFJ25" s="171"/>
      <c r="HFK25" s="171"/>
      <c r="HFL25" s="171"/>
      <c r="HFM25" s="171"/>
      <c r="HFN25" s="171"/>
      <c r="HFO25" s="171"/>
      <c r="HFP25" s="171"/>
      <c r="HFQ25" s="171"/>
      <c r="HFR25" s="171"/>
      <c r="HFS25" s="171"/>
      <c r="HFT25" s="171"/>
      <c r="HFU25" s="171"/>
      <c r="HFV25" s="171"/>
      <c r="HFW25" s="171"/>
      <c r="HFX25" s="171"/>
      <c r="HFY25" s="171"/>
      <c r="HFZ25" s="171"/>
      <c r="HGA25" s="171"/>
      <c r="HGB25" s="171"/>
      <c r="HGC25" s="171"/>
      <c r="HGD25" s="171"/>
      <c r="HGE25" s="171"/>
      <c r="HGF25" s="171"/>
      <c r="HGG25" s="171"/>
      <c r="HGH25" s="171"/>
      <c r="HGI25" s="171"/>
      <c r="HGJ25" s="171"/>
      <c r="HGK25" s="171"/>
      <c r="HGL25" s="171"/>
      <c r="HGM25" s="171"/>
      <c r="HGN25" s="171"/>
      <c r="HGO25" s="171"/>
      <c r="HGP25" s="171"/>
      <c r="HGQ25" s="171"/>
      <c r="HGR25" s="171"/>
      <c r="HGS25" s="171"/>
      <c r="HGT25" s="171"/>
      <c r="HGU25" s="171"/>
      <c r="HGV25" s="171"/>
      <c r="HGW25" s="171"/>
      <c r="HGX25" s="171"/>
      <c r="HGY25" s="171"/>
      <c r="HGZ25" s="171"/>
      <c r="HHA25" s="171"/>
      <c r="HHB25" s="171"/>
      <c r="HHC25" s="171"/>
      <c r="HHD25" s="171"/>
      <c r="HHE25" s="171"/>
      <c r="HHF25" s="171"/>
      <c r="HHG25" s="171"/>
      <c r="HHH25" s="171"/>
      <c r="HHI25" s="171"/>
      <c r="HHJ25" s="171"/>
      <c r="HHK25" s="171"/>
      <c r="HHL25" s="171"/>
      <c r="HHM25" s="171"/>
      <c r="HHN25" s="171"/>
      <c r="HHO25" s="171"/>
      <c r="HHP25" s="171"/>
      <c r="HHQ25" s="171"/>
      <c r="HHR25" s="171"/>
      <c r="HHS25" s="171"/>
      <c r="HHT25" s="171"/>
      <c r="HHU25" s="171"/>
      <c r="HHV25" s="171"/>
      <c r="HHW25" s="171"/>
      <c r="HHX25" s="171"/>
      <c r="HHY25" s="171"/>
      <c r="HHZ25" s="171"/>
      <c r="HIA25" s="171"/>
      <c r="HIB25" s="171"/>
      <c r="HIC25" s="171"/>
      <c r="HID25" s="171"/>
      <c r="HIE25" s="171"/>
      <c r="HIF25" s="171"/>
      <c r="HIG25" s="171"/>
      <c r="HIH25" s="171"/>
      <c r="HII25" s="171"/>
      <c r="HIJ25" s="171"/>
      <c r="HIK25" s="171"/>
      <c r="HIL25" s="171"/>
      <c r="HIM25" s="171"/>
      <c r="HIN25" s="171"/>
      <c r="HIO25" s="171"/>
      <c r="HIP25" s="171"/>
      <c r="HIQ25" s="171"/>
      <c r="HIR25" s="171"/>
      <c r="HIS25" s="171"/>
      <c r="HIT25" s="171"/>
      <c r="HIU25" s="171"/>
      <c r="HIV25" s="171"/>
      <c r="HIW25" s="171"/>
      <c r="HIX25" s="171"/>
      <c r="HIY25" s="171"/>
      <c r="HIZ25" s="171"/>
      <c r="HJA25" s="171"/>
      <c r="HJB25" s="171"/>
      <c r="HJC25" s="171"/>
      <c r="HJD25" s="171"/>
      <c r="HJE25" s="171"/>
      <c r="HJF25" s="171"/>
      <c r="HJG25" s="171"/>
      <c r="HJH25" s="171"/>
      <c r="HJI25" s="171"/>
      <c r="HJJ25" s="171"/>
      <c r="HJK25" s="171"/>
      <c r="HJL25" s="171"/>
      <c r="HJM25" s="171"/>
      <c r="HJN25" s="171"/>
      <c r="HJO25" s="171"/>
      <c r="HJP25" s="171"/>
      <c r="HJQ25" s="171"/>
      <c r="HJR25" s="171"/>
      <c r="HJS25" s="171"/>
      <c r="HJT25" s="171"/>
      <c r="HJU25" s="171"/>
      <c r="HJV25" s="171"/>
      <c r="HJW25" s="171"/>
      <c r="HJX25" s="171"/>
      <c r="HJY25" s="171"/>
      <c r="HJZ25" s="171"/>
      <c r="HKA25" s="171"/>
      <c r="HKB25" s="171"/>
      <c r="HKC25" s="171"/>
      <c r="HKD25" s="171"/>
      <c r="HKE25" s="171"/>
      <c r="HKF25" s="171"/>
      <c r="HKG25" s="171"/>
      <c r="HKH25" s="171"/>
      <c r="HKI25" s="171"/>
      <c r="HKJ25" s="171"/>
      <c r="HKK25" s="171"/>
      <c r="HKL25" s="171"/>
      <c r="HKM25" s="171"/>
      <c r="HKN25" s="171"/>
      <c r="HKO25" s="171"/>
      <c r="HKP25" s="171"/>
      <c r="HKQ25" s="171"/>
      <c r="HKR25" s="171"/>
      <c r="HKS25" s="171"/>
      <c r="HKT25" s="171"/>
      <c r="HKU25" s="171"/>
      <c r="HKV25" s="171"/>
      <c r="HKW25" s="171"/>
      <c r="HKX25" s="171"/>
      <c r="HKY25" s="171"/>
      <c r="HKZ25" s="171"/>
      <c r="HLA25" s="171"/>
      <c r="HLB25" s="171"/>
      <c r="HLC25" s="171"/>
      <c r="HLD25" s="171"/>
      <c r="HLE25" s="171"/>
      <c r="HLF25" s="171"/>
      <c r="HLG25" s="171"/>
      <c r="HLH25" s="171"/>
      <c r="HLI25" s="171"/>
      <c r="HLJ25" s="171"/>
      <c r="HLK25" s="171"/>
      <c r="HLL25" s="171"/>
      <c r="HLM25" s="171"/>
      <c r="HLN25" s="171"/>
      <c r="HLO25" s="171"/>
      <c r="HLP25" s="171"/>
      <c r="HLQ25" s="171"/>
      <c r="HLR25" s="171"/>
      <c r="HLS25" s="171"/>
      <c r="HLT25" s="171"/>
      <c r="HLU25" s="171"/>
      <c r="HLV25" s="171"/>
      <c r="HLW25" s="171"/>
      <c r="HLX25" s="171"/>
      <c r="HLY25" s="171"/>
      <c r="HLZ25" s="171"/>
      <c r="HMA25" s="171"/>
      <c r="HMB25" s="171"/>
      <c r="HMC25" s="171"/>
      <c r="HMD25" s="171"/>
      <c r="HME25" s="171"/>
      <c r="HMF25" s="171"/>
      <c r="HMG25" s="171"/>
      <c r="HMH25" s="171"/>
      <c r="HMI25" s="171"/>
      <c r="HMJ25" s="171"/>
      <c r="HMK25" s="171"/>
      <c r="HML25" s="171"/>
      <c r="HMM25" s="171"/>
      <c r="HMN25" s="171"/>
      <c r="HMO25" s="171"/>
      <c r="HMP25" s="171"/>
      <c r="HMQ25" s="171"/>
      <c r="HMR25" s="171"/>
      <c r="HMS25" s="171"/>
      <c r="HMT25" s="171"/>
      <c r="HMU25" s="171"/>
      <c r="HMV25" s="171"/>
      <c r="HMW25" s="171"/>
      <c r="HMX25" s="171"/>
      <c r="HMY25" s="171"/>
      <c r="HMZ25" s="171"/>
      <c r="HNA25" s="171"/>
      <c r="HNB25" s="171"/>
      <c r="HNC25" s="171"/>
      <c r="HND25" s="171"/>
      <c r="HNE25" s="171"/>
      <c r="HNF25" s="171"/>
      <c r="HNG25" s="171"/>
      <c r="HNH25" s="171"/>
      <c r="HNI25" s="171"/>
      <c r="HNJ25" s="171"/>
      <c r="HNK25" s="171"/>
      <c r="HNL25" s="171"/>
      <c r="HNM25" s="171"/>
      <c r="HNN25" s="171"/>
      <c r="HNO25" s="171"/>
      <c r="HNP25" s="171"/>
      <c r="HNQ25" s="171"/>
      <c r="HNR25" s="171"/>
      <c r="HNS25" s="171"/>
      <c r="HNT25" s="171"/>
      <c r="HNU25" s="171"/>
      <c r="HNV25" s="171"/>
      <c r="HNW25" s="171"/>
      <c r="HNX25" s="171"/>
      <c r="HNY25" s="171"/>
      <c r="HNZ25" s="171"/>
      <c r="HOA25" s="171"/>
      <c r="HOB25" s="171"/>
      <c r="HOC25" s="171"/>
      <c r="HOD25" s="171"/>
      <c r="HOE25" s="171"/>
      <c r="HOF25" s="171"/>
      <c r="HOG25" s="171"/>
      <c r="HOH25" s="171"/>
      <c r="HOI25" s="171"/>
      <c r="HOJ25" s="171"/>
      <c r="HOK25" s="171"/>
      <c r="HOL25" s="171"/>
      <c r="HOM25" s="171"/>
      <c r="HON25" s="171"/>
      <c r="HOO25" s="171"/>
      <c r="HOP25" s="171"/>
      <c r="HOQ25" s="171"/>
      <c r="HOR25" s="171"/>
      <c r="HOS25" s="171"/>
      <c r="HOT25" s="171"/>
      <c r="HOU25" s="171"/>
      <c r="HOV25" s="171"/>
      <c r="HOW25" s="171"/>
      <c r="HOX25" s="171"/>
      <c r="HOY25" s="171"/>
      <c r="HOZ25" s="171"/>
      <c r="HPA25" s="171"/>
      <c r="HPB25" s="171"/>
      <c r="HPC25" s="171"/>
      <c r="HPD25" s="171"/>
      <c r="HPE25" s="171"/>
      <c r="HPF25" s="171"/>
      <c r="HPG25" s="171"/>
      <c r="HPH25" s="171"/>
      <c r="HPI25" s="171"/>
      <c r="HPJ25" s="171"/>
      <c r="HPK25" s="171"/>
      <c r="HPL25" s="171"/>
      <c r="HPM25" s="171"/>
      <c r="HPN25" s="171"/>
      <c r="HPO25" s="171"/>
      <c r="HPP25" s="171"/>
      <c r="HPQ25" s="171"/>
      <c r="HPR25" s="171"/>
      <c r="HPS25" s="171"/>
      <c r="HPT25" s="171"/>
      <c r="HPU25" s="171"/>
      <c r="HPV25" s="171"/>
      <c r="HPW25" s="171"/>
      <c r="HPX25" s="171"/>
      <c r="HPY25" s="171"/>
      <c r="HPZ25" s="171"/>
      <c r="HQA25" s="171"/>
      <c r="HQB25" s="171"/>
      <c r="HQC25" s="171"/>
      <c r="HQD25" s="171"/>
      <c r="HQE25" s="171"/>
      <c r="HQF25" s="171"/>
      <c r="HQG25" s="171"/>
      <c r="HQH25" s="171"/>
      <c r="HQI25" s="171"/>
      <c r="HQJ25" s="171"/>
      <c r="HQK25" s="171"/>
      <c r="HQL25" s="171"/>
      <c r="HQM25" s="171"/>
      <c r="HQN25" s="171"/>
      <c r="HQO25" s="171"/>
      <c r="HQP25" s="171"/>
      <c r="HQQ25" s="171"/>
      <c r="HQR25" s="171"/>
      <c r="HQS25" s="171"/>
      <c r="HQT25" s="171"/>
      <c r="HQU25" s="171"/>
      <c r="HQV25" s="171"/>
      <c r="HQW25" s="171"/>
      <c r="HQX25" s="171"/>
      <c r="HQY25" s="171"/>
      <c r="HQZ25" s="171"/>
      <c r="HRA25" s="171"/>
      <c r="HRB25" s="171"/>
      <c r="HRC25" s="171"/>
      <c r="HRD25" s="171"/>
      <c r="HRE25" s="171"/>
      <c r="HRF25" s="171"/>
      <c r="HRG25" s="171"/>
      <c r="HRH25" s="171"/>
      <c r="HRI25" s="171"/>
      <c r="HRJ25" s="171"/>
      <c r="HRK25" s="171"/>
      <c r="HRL25" s="171"/>
      <c r="HRM25" s="171"/>
      <c r="HRN25" s="171"/>
      <c r="HRO25" s="171"/>
      <c r="HRP25" s="171"/>
      <c r="HRQ25" s="171"/>
      <c r="HRR25" s="171"/>
      <c r="HRS25" s="171"/>
      <c r="HRT25" s="171"/>
      <c r="HRU25" s="171"/>
      <c r="HRV25" s="171"/>
      <c r="HRW25" s="171"/>
      <c r="HRX25" s="171"/>
      <c r="HRY25" s="171"/>
      <c r="HRZ25" s="171"/>
      <c r="HSA25" s="171"/>
      <c r="HSB25" s="171"/>
      <c r="HSC25" s="171"/>
      <c r="HSD25" s="171"/>
      <c r="HSE25" s="171"/>
      <c r="HSF25" s="171"/>
      <c r="HSG25" s="171"/>
      <c r="HSH25" s="171"/>
      <c r="HSI25" s="171"/>
      <c r="HSJ25" s="171"/>
      <c r="HSK25" s="171"/>
      <c r="HSL25" s="171"/>
      <c r="HSM25" s="171"/>
      <c r="HSN25" s="171"/>
      <c r="HSO25" s="171"/>
      <c r="HSP25" s="171"/>
      <c r="HSQ25" s="171"/>
      <c r="HSR25" s="171"/>
      <c r="HSS25" s="171"/>
      <c r="HST25" s="171"/>
      <c r="HSU25" s="171"/>
      <c r="HSV25" s="171"/>
      <c r="HSW25" s="171"/>
      <c r="HSX25" s="171"/>
      <c r="HSY25" s="171"/>
      <c r="HSZ25" s="171"/>
      <c r="HTA25" s="171"/>
      <c r="HTB25" s="171"/>
      <c r="HTC25" s="171"/>
      <c r="HTD25" s="171"/>
      <c r="HTE25" s="171"/>
      <c r="HTF25" s="171"/>
      <c r="HTG25" s="171"/>
      <c r="HTH25" s="171"/>
      <c r="HTI25" s="171"/>
      <c r="HTJ25" s="171"/>
      <c r="HTK25" s="171"/>
      <c r="HTL25" s="171"/>
      <c r="HTM25" s="171"/>
      <c r="HTN25" s="171"/>
      <c r="HTO25" s="171"/>
      <c r="HTP25" s="171"/>
      <c r="HTQ25" s="171"/>
      <c r="HTR25" s="171"/>
      <c r="HTS25" s="171"/>
      <c r="HTT25" s="171"/>
      <c r="HTU25" s="171"/>
      <c r="HTV25" s="171"/>
      <c r="HTW25" s="171"/>
      <c r="HTX25" s="171"/>
      <c r="HTY25" s="171"/>
      <c r="HTZ25" s="171"/>
      <c r="HUA25" s="171"/>
      <c r="HUB25" s="171"/>
      <c r="HUC25" s="171"/>
      <c r="HUD25" s="171"/>
      <c r="HUE25" s="171"/>
      <c r="HUF25" s="171"/>
      <c r="HUG25" s="171"/>
      <c r="HUH25" s="171"/>
      <c r="HUI25" s="171"/>
      <c r="HUJ25" s="171"/>
      <c r="HUK25" s="171"/>
      <c r="HUL25" s="171"/>
      <c r="HUM25" s="171"/>
      <c r="HUN25" s="171"/>
      <c r="HUO25" s="171"/>
      <c r="HUP25" s="171"/>
      <c r="HUQ25" s="171"/>
      <c r="HUR25" s="171"/>
      <c r="HUS25" s="171"/>
      <c r="HUT25" s="171"/>
      <c r="HUU25" s="171"/>
      <c r="HUV25" s="171"/>
      <c r="HUW25" s="171"/>
      <c r="HUX25" s="171"/>
      <c r="HUY25" s="171"/>
      <c r="HUZ25" s="171"/>
      <c r="HVA25" s="171"/>
      <c r="HVB25" s="171"/>
      <c r="HVC25" s="171"/>
      <c r="HVD25" s="171"/>
      <c r="HVE25" s="171"/>
      <c r="HVF25" s="171"/>
      <c r="HVG25" s="171"/>
      <c r="HVH25" s="171"/>
      <c r="HVI25" s="171"/>
      <c r="HVJ25" s="171"/>
      <c r="HVK25" s="171"/>
      <c r="HVL25" s="171"/>
      <c r="HVM25" s="171"/>
      <c r="HVN25" s="171"/>
      <c r="HVO25" s="171"/>
      <c r="HVP25" s="171"/>
      <c r="HVQ25" s="171"/>
      <c r="HVR25" s="171"/>
      <c r="HVS25" s="171"/>
      <c r="HVT25" s="171"/>
      <c r="HVU25" s="171"/>
      <c r="HVV25" s="171"/>
      <c r="HVW25" s="171"/>
      <c r="HVX25" s="171"/>
      <c r="HVY25" s="171"/>
      <c r="HVZ25" s="171"/>
      <c r="HWA25" s="171"/>
      <c r="HWB25" s="171"/>
      <c r="HWC25" s="171"/>
      <c r="HWD25" s="171"/>
      <c r="HWE25" s="171"/>
      <c r="HWF25" s="171"/>
      <c r="HWG25" s="171"/>
      <c r="HWH25" s="171"/>
      <c r="HWI25" s="171"/>
      <c r="HWJ25" s="171"/>
      <c r="HWK25" s="171"/>
      <c r="HWL25" s="171"/>
      <c r="HWM25" s="171"/>
      <c r="HWN25" s="171"/>
      <c r="HWO25" s="171"/>
      <c r="HWP25" s="171"/>
      <c r="HWQ25" s="171"/>
      <c r="HWR25" s="171"/>
      <c r="HWS25" s="171"/>
      <c r="HWT25" s="171"/>
      <c r="HWU25" s="171"/>
      <c r="HWV25" s="171"/>
      <c r="HWW25" s="171"/>
      <c r="HWX25" s="171"/>
      <c r="HWY25" s="171"/>
      <c r="HWZ25" s="171"/>
      <c r="HXA25" s="171"/>
      <c r="HXB25" s="171"/>
      <c r="HXC25" s="171"/>
      <c r="HXD25" s="171"/>
      <c r="HXE25" s="171"/>
      <c r="HXF25" s="171"/>
      <c r="HXG25" s="171"/>
      <c r="HXH25" s="171"/>
      <c r="HXI25" s="171"/>
      <c r="HXJ25" s="171"/>
      <c r="HXK25" s="171"/>
      <c r="HXL25" s="171"/>
      <c r="HXM25" s="171"/>
      <c r="HXN25" s="171"/>
      <c r="HXO25" s="171"/>
      <c r="HXP25" s="171"/>
      <c r="HXQ25" s="171"/>
      <c r="HXR25" s="171"/>
      <c r="HXS25" s="171"/>
      <c r="HXT25" s="171"/>
      <c r="HXU25" s="171"/>
      <c r="HXV25" s="171"/>
      <c r="HXW25" s="171"/>
      <c r="HXX25" s="171"/>
      <c r="HXY25" s="171"/>
      <c r="HXZ25" s="171"/>
      <c r="HYA25" s="171"/>
      <c r="HYB25" s="171"/>
      <c r="HYC25" s="171"/>
      <c r="HYD25" s="171"/>
      <c r="HYE25" s="171"/>
      <c r="HYF25" s="171"/>
      <c r="HYG25" s="171"/>
      <c r="HYH25" s="171"/>
      <c r="HYI25" s="171"/>
      <c r="HYJ25" s="171"/>
      <c r="HYK25" s="171"/>
      <c r="HYL25" s="171"/>
      <c r="HYM25" s="171"/>
      <c r="HYN25" s="171"/>
      <c r="HYO25" s="171"/>
      <c r="HYP25" s="171"/>
      <c r="HYQ25" s="171"/>
      <c r="HYR25" s="171"/>
      <c r="HYS25" s="171"/>
      <c r="HYT25" s="171"/>
      <c r="HYU25" s="171"/>
      <c r="HYV25" s="171"/>
      <c r="HYW25" s="171"/>
      <c r="HYX25" s="171"/>
      <c r="HYY25" s="171"/>
      <c r="HYZ25" s="171"/>
      <c r="HZA25" s="171"/>
      <c r="HZB25" s="171"/>
      <c r="HZC25" s="171"/>
      <c r="HZD25" s="171"/>
      <c r="HZE25" s="171"/>
      <c r="HZF25" s="171"/>
      <c r="HZG25" s="171"/>
      <c r="HZH25" s="171"/>
      <c r="HZI25" s="171"/>
      <c r="HZJ25" s="171"/>
      <c r="HZK25" s="171"/>
      <c r="HZL25" s="171"/>
      <c r="HZM25" s="171"/>
      <c r="HZN25" s="171"/>
      <c r="HZO25" s="171"/>
      <c r="HZP25" s="171"/>
      <c r="HZQ25" s="171"/>
      <c r="HZR25" s="171"/>
      <c r="HZS25" s="171"/>
      <c r="HZT25" s="171"/>
      <c r="HZU25" s="171"/>
      <c r="HZV25" s="171"/>
      <c r="HZW25" s="171"/>
      <c r="HZX25" s="171"/>
      <c r="HZY25" s="171"/>
      <c r="HZZ25" s="171"/>
      <c r="IAA25" s="171"/>
      <c r="IAB25" s="171"/>
      <c r="IAC25" s="171"/>
      <c r="IAD25" s="171"/>
      <c r="IAE25" s="171"/>
      <c r="IAF25" s="171"/>
      <c r="IAG25" s="171"/>
      <c r="IAH25" s="171"/>
      <c r="IAI25" s="171"/>
      <c r="IAJ25" s="171"/>
      <c r="IAK25" s="171"/>
      <c r="IAL25" s="171"/>
      <c r="IAM25" s="171"/>
      <c r="IAN25" s="171"/>
      <c r="IAO25" s="171"/>
      <c r="IAP25" s="171"/>
      <c r="IAQ25" s="171"/>
      <c r="IAR25" s="171"/>
      <c r="IAS25" s="171"/>
      <c r="IAT25" s="171"/>
      <c r="IAU25" s="171"/>
      <c r="IAV25" s="171"/>
      <c r="IAW25" s="171"/>
      <c r="IAX25" s="171"/>
      <c r="IAY25" s="171"/>
      <c r="IAZ25" s="171"/>
      <c r="IBA25" s="171"/>
      <c r="IBB25" s="171"/>
      <c r="IBC25" s="171"/>
      <c r="IBD25" s="171"/>
      <c r="IBE25" s="171"/>
      <c r="IBF25" s="171"/>
      <c r="IBG25" s="171"/>
      <c r="IBH25" s="171"/>
      <c r="IBI25" s="171"/>
      <c r="IBJ25" s="171"/>
      <c r="IBK25" s="171"/>
      <c r="IBL25" s="171"/>
      <c r="IBM25" s="171"/>
      <c r="IBN25" s="171"/>
      <c r="IBO25" s="171"/>
      <c r="IBP25" s="171"/>
      <c r="IBQ25" s="171"/>
      <c r="IBR25" s="171"/>
      <c r="IBS25" s="171"/>
      <c r="IBT25" s="171"/>
      <c r="IBU25" s="171"/>
      <c r="IBV25" s="171"/>
      <c r="IBW25" s="171"/>
      <c r="IBX25" s="171"/>
      <c r="IBY25" s="171"/>
      <c r="IBZ25" s="171"/>
      <c r="ICA25" s="171"/>
      <c r="ICB25" s="171"/>
      <c r="ICC25" s="171"/>
      <c r="ICD25" s="171"/>
      <c r="ICE25" s="171"/>
      <c r="ICF25" s="171"/>
      <c r="ICG25" s="171"/>
      <c r="ICH25" s="171"/>
      <c r="ICI25" s="171"/>
      <c r="ICJ25" s="171"/>
      <c r="ICK25" s="171"/>
      <c r="ICL25" s="171"/>
      <c r="ICM25" s="171"/>
      <c r="ICN25" s="171"/>
      <c r="ICO25" s="171"/>
      <c r="ICP25" s="171"/>
      <c r="ICQ25" s="171"/>
      <c r="ICR25" s="171"/>
      <c r="ICS25" s="171"/>
      <c r="ICT25" s="171"/>
      <c r="ICU25" s="171"/>
      <c r="ICV25" s="171"/>
      <c r="ICW25" s="171"/>
      <c r="ICX25" s="171"/>
      <c r="ICY25" s="171"/>
      <c r="ICZ25" s="171"/>
      <c r="IDA25" s="171"/>
      <c r="IDB25" s="171"/>
      <c r="IDC25" s="171"/>
      <c r="IDD25" s="171"/>
      <c r="IDE25" s="171"/>
      <c r="IDF25" s="171"/>
      <c r="IDG25" s="171"/>
      <c r="IDH25" s="171"/>
      <c r="IDI25" s="171"/>
      <c r="IDJ25" s="171"/>
      <c r="IDK25" s="171"/>
      <c r="IDL25" s="171"/>
      <c r="IDM25" s="171"/>
      <c r="IDN25" s="171"/>
      <c r="IDO25" s="171"/>
      <c r="IDP25" s="171"/>
      <c r="IDQ25" s="171"/>
      <c r="IDR25" s="171"/>
      <c r="IDS25" s="171"/>
      <c r="IDT25" s="171"/>
      <c r="IDU25" s="171"/>
      <c r="IDV25" s="171"/>
      <c r="IDW25" s="171"/>
      <c r="IDX25" s="171"/>
      <c r="IDY25" s="171"/>
      <c r="IDZ25" s="171"/>
      <c r="IEA25" s="171"/>
      <c r="IEB25" s="171"/>
      <c r="IEC25" s="171"/>
      <c r="IED25" s="171"/>
      <c r="IEE25" s="171"/>
      <c r="IEF25" s="171"/>
      <c r="IEG25" s="171"/>
      <c r="IEH25" s="171"/>
      <c r="IEI25" s="171"/>
      <c r="IEJ25" s="171"/>
      <c r="IEK25" s="171"/>
      <c r="IEL25" s="171"/>
      <c r="IEM25" s="171"/>
      <c r="IEN25" s="171"/>
      <c r="IEO25" s="171"/>
      <c r="IEP25" s="171"/>
      <c r="IEQ25" s="171"/>
      <c r="IER25" s="171"/>
      <c r="IES25" s="171"/>
      <c r="IET25" s="171"/>
      <c r="IEU25" s="171"/>
      <c r="IEV25" s="171"/>
      <c r="IEW25" s="171"/>
      <c r="IEX25" s="171"/>
      <c r="IEY25" s="171"/>
      <c r="IEZ25" s="171"/>
      <c r="IFA25" s="171"/>
      <c r="IFB25" s="171"/>
      <c r="IFC25" s="171"/>
      <c r="IFD25" s="171"/>
      <c r="IFE25" s="171"/>
      <c r="IFF25" s="171"/>
      <c r="IFG25" s="171"/>
      <c r="IFH25" s="171"/>
      <c r="IFI25" s="171"/>
      <c r="IFJ25" s="171"/>
      <c r="IFK25" s="171"/>
      <c r="IFL25" s="171"/>
      <c r="IFM25" s="171"/>
      <c r="IFN25" s="171"/>
      <c r="IFO25" s="171"/>
      <c r="IFP25" s="171"/>
      <c r="IFQ25" s="171"/>
      <c r="IFR25" s="171"/>
      <c r="IFS25" s="171"/>
      <c r="IFT25" s="171"/>
      <c r="IFU25" s="171"/>
      <c r="IFV25" s="171"/>
      <c r="IFW25" s="171"/>
      <c r="IFX25" s="171"/>
      <c r="IFY25" s="171"/>
      <c r="IFZ25" s="171"/>
      <c r="IGA25" s="171"/>
      <c r="IGB25" s="171"/>
      <c r="IGC25" s="171"/>
      <c r="IGD25" s="171"/>
      <c r="IGE25" s="171"/>
      <c r="IGF25" s="171"/>
      <c r="IGG25" s="171"/>
      <c r="IGH25" s="171"/>
      <c r="IGI25" s="171"/>
      <c r="IGJ25" s="171"/>
      <c r="IGK25" s="171"/>
      <c r="IGL25" s="171"/>
      <c r="IGM25" s="171"/>
      <c r="IGN25" s="171"/>
      <c r="IGO25" s="171"/>
      <c r="IGP25" s="171"/>
      <c r="IGQ25" s="171"/>
      <c r="IGR25" s="171"/>
      <c r="IGS25" s="171"/>
      <c r="IGT25" s="171"/>
      <c r="IGU25" s="171"/>
      <c r="IGV25" s="171"/>
      <c r="IGW25" s="171"/>
      <c r="IGX25" s="171"/>
      <c r="IGY25" s="171"/>
      <c r="IGZ25" s="171"/>
      <c r="IHA25" s="171"/>
      <c r="IHB25" s="171"/>
      <c r="IHC25" s="171"/>
      <c r="IHD25" s="171"/>
      <c r="IHE25" s="171"/>
      <c r="IHF25" s="171"/>
      <c r="IHG25" s="171"/>
      <c r="IHH25" s="171"/>
      <c r="IHI25" s="171"/>
      <c r="IHJ25" s="171"/>
      <c r="IHK25" s="171"/>
      <c r="IHL25" s="171"/>
      <c r="IHM25" s="171"/>
      <c r="IHN25" s="171"/>
      <c r="IHO25" s="171"/>
      <c r="IHP25" s="171"/>
      <c r="IHQ25" s="171"/>
      <c r="IHR25" s="171"/>
      <c r="IHS25" s="171"/>
      <c r="IHT25" s="171"/>
      <c r="IHU25" s="171"/>
      <c r="IHV25" s="171"/>
      <c r="IHW25" s="171"/>
      <c r="IHX25" s="171"/>
      <c r="IHY25" s="171"/>
      <c r="IHZ25" s="171"/>
      <c r="IIA25" s="171"/>
      <c r="IIB25" s="171"/>
      <c r="IIC25" s="171"/>
      <c r="IID25" s="171"/>
      <c r="IIE25" s="171"/>
      <c r="IIF25" s="171"/>
      <c r="IIG25" s="171"/>
      <c r="IIH25" s="171"/>
      <c r="III25" s="171"/>
      <c r="IIJ25" s="171"/>
      <c r="IIK25" s="171"/>
      <c r="IIL25" s="171"/>
      <c r="IIM25" s="171"/>
      <c r="IIN25" s="171"/>
      <c r="IIO25" s="171"/>
      <c r="IIP25" s="171"/>
      <c r="IIQ25" s="171"/>
      <c r="IIR25" s="171"/>
      <c r="IIS25" s="171"/>
      <c r="IIT25" s="171"/>
      <c r="IIU25" s="171"/>
      <c r="IIV25" s="171"/>
      <c r="IIW25" s="171"/>
      <c r="IIX25" s="171"/>
      <c r="IIY25" s="171"/>
      <c r="IIZ25" s="171"/>
      <c r="IJA25" s="171"/>
      <c r="IJB25" s="171"/>
      <c r="IJC25" s="171"/>
      <c r="IJD25" s="171"/>
      <c r="IJE25" s="171"/>
      <c r="IJF25" s="171"/>
      <c r="IJG25" s="171"/>
      <c r="IJH25" s="171"/>
      <c r="IJI25" s="171"/>
      <c r="IJJ25" s="171"/>
      <c r="IJK25" s="171"/>
      <c r="IJL25" s="171"/>
      <c r="IJM25" s="171"/>
      <c r="IJN25" s="171"/>
      <c r="IJO25" s="171"/>
      <c r="IJP25" s="171"/>
      <c r="IJQ25" s="171"/>
      <c r="IJR25" s="171"/>
      <c r="IJS25" s="171"/>
      <c r="IJT25" s="171"/>
      <c r="IJU25" s="171"/>
      <c r="IJV25" s="171"/>
      <c r="IJW25" s="171"/>
      <c r="IJX25" s="171"/>
      <c r="IJY25" s="171"/>
      <c r="IJZ25" s="171"/>
      <c r="IKA25" s="171"/>
      <c r="IKB25" s="171"/>
      <c r="IKC25" s="171"/>
      <c r="IKD25" s="171"/>
      <c r="IKE25" s="171"/>
      <c r="IKF25" s="171"/>
      <c r="IKG25" s="171"/>
      <c r="IKH25" s="171"/>
      <c r="IKI25" s="171"/>
      <c r="IKJ25" s="171"/>
      <c r="IKK25" s="171"/>
      <c r="IKL25" s="171"/>
      <c r="IKM25" s="171"/>
      <c r="IKN25" s="171"/>
      <c r="IKO25" s="171"/>
      <c r="IKP25" s="171"/>
      <c r="IKQ25" s="171"/>
      <c r="IKR25" s="171"/>
      <c r="IKS25" s="171"/>
      <c r="IKT25" s="171"/>
      <c r="IKU25" s="171"/>
      <c r="IKV25" s="171"/>
      <c r="IKW25" s="171"/>
      <c r="IKX25" s="171"/>
      <c r="IKY25" s="171"/>
      <c r="IKZ25" s="171"/>
      <c r="ILA25" s="171"/>
      <c r="ILB25" s="171"/>
      <c r="ILC25" s="171"/>
      <c r="ILD25" s="171"/>
      <c r="ILE25" s="171"/>
      <c r="ILF25" s="171"/>
      <c r="ILG25" s="171"/>
      <c r="ILH25" s="171"/>
      <c r="ILI25" s="171"/>
      <c r="ILJ25" s="171"/>
      <c r="ILK25" s="171"/>
      <c r="ILL25" s="171"/>
      <c r="ILM25" s="171"/>
      <c r="ILN25" s="171"/>
      <c r="ILO25" s="171"/>
      <c r="ILP25" s="171"/>
      <c r="ILQ25" s="171"/>
      <c r="ILR25" s="171"/>
      <c r="ILS25" s="171"/>
      <c r="ILT25" s="171"/>
      <c r="ILU25" s="171"/>
      <c r="ILV25" s="171"/>
      <c r="ILW25" s="171"/>
      <c r="ILX25" s="171"/>
      <c r="ILY25" s="171"/>
      <c r="ILZ25" s="171"/>
      <c r="IMA25" s="171"/>
      <c r="IMB25" s="171"/>
      <c r="IMC25" s="171"/>
      <c r="IMD25" s="171"/>
      <c r="IME25" s="171"/>
      <c r="IMF25" s="171"/>
      <c r="IMG25" s="171"/>
      <c r="IMH25" s="171"/>
      <c r="IMI25" s="171"/>
      <c r="IMJ25" s="171"/>
      <c r="IMK25" s="171"/>
      <c r="IML25" s="171"/>
      <c r="IMM25" s="171"/>
      <c r="IMN25" s="171"/>
      <c r="IMO25" s="171"/>
      <c r="IMP25" s="171"/>
      <c r="IMQ25" s="171"/>
      <c r="IMR25" s="171"/>
      <c r="IMS25" s="171"/>
      <c r="IMT25" s="171"/>
      <c r="IMU25" s="171"/>
      <c r="IMV25" s="171"/>
      <c r="IMW25" s="171"/>
      <c r="IMX25" s="171"/>
      <c r="IMY25" s="171"/>
      <c r="IMZ25" s="171"/>
      <c r="INA25" s="171"/>
      <c r="INB25" s="171"/>
      <c r="INC25" s="171"/>
      <c r="IND25" s="171"/>
      <c r="INE25" s="171"/>
      <c r="INF25" s="171"/>
      <c r="ING25" s="171"/>
      <c r="INH25" s="171"/>
      <c r="INI25" s="171"/>
      <c r="INJ25" s="171"/>
      <c r="INK25" s="171"/>
      <c r="INL25" s="171"/>
      <c r="INM25" s="171"/>
      <c r="INN25" s="171"/>
      <c r="INO25" s="171"/>
      <c r="INP25" s="171"/>
      <c r="INQ25" s="171"/>
      <c r="INR25" s="171"/>
      <c r="INS25" s="171"/>
      <c r="INT25" s="171"/>
      <c r="INU25" s="171"/>
      <c r="INV25" s="171"/>
      <c r="INW25" s="171"/>
      <c r="INX25" s="171"/>
      <c r="INY25" s="171"/>
      <c r="INZ25" s="171"/>
      <c r="IOA25" s="171"/>
      <c r="IOB25" s="171"/>
      <c r="IOC25" s="171"/>
      <c r="IOD25" s="171"/>
      <c r="IOE25" s="171"/>
      <c r="IOF25" s="171"/>
      <c r="IOG25" s="171"/>
      <c r="IOH25" s="171"/>
      <c r="IOI25" s="171"/>
      <c r="IOJ25" s="171"/>
      <c r="IOK25" s="171"/>
      <c r="IOL25" s="171"/>
      <c r="IOM25" s="171"/>
      <c r="ION25" s="171"/>
      <c r="IOO25" s="171"/>
      <c r="IOP25" s="171"/>
      <c r="IOQ25" s="171"/>
      <c r="IOR25" s="171"/>
      <c r="IOS25" s="171"/>
      <c r="IOT25" s="171"/>
      <c r="IOU25" s="171"/>
      <c r="IOV25" s="171"/>
      <c r="IOW25" s="171"/>
      <c r="IOX25" s="171"/>
      <c r="IOY25" s="171"/>
      <c r="IOZ25" s="171"/>
      <c r="IPA25" s="171"/>
      <c r="IPB25" s="171"/>
      <c r="IPC25" s="171"/>
      <c r="IPD25" s="171"/>
      <c r="IPE25" s="171"/>
      <c r="IPF25" s="171"/>
      <c r="IPG25" s="171"/>
      <c r="IPH25" s="171"/>
      <c r="IPI25" s="171"/>
      <c r="IPJ25" s="171"/>
      <c r="IPK25" s="171"/>
      <c r="IPL25" s="171"/>
      <c r="IPM25" s="171"/>
      <c r="IPN25" s="171"/>
      <c r="IPO25" s="171"/>
      <c r="IPP25" s="171"/>
      <c r="IPQ25" s="171"/>
      <c r="IPR25" s="171"/>
      <c r="IPS25" s="171"/>
      <c r="IPT25" s="171"/>
      <c r="IPU25" s="171"/>
      <c r="IPV25" s="171"/>
      <c r="IPW25" s="171"/>
      <c r="IPX25" s="171"/>
      <c r="IPY25" s="171"/>
      <c r="IPZ25" s="171"/>
      <c r="IQA25" s="171"/>
      <c r="IQB25" s="171"/>
      <c r="IQC25" s="171"/>
      <c r="IQD25" s="171"/>
      <c r="IQE25" s="171"/>
      <c r="IQF25" s="171"/>
      <c r="IQG25" s="171"/>
      <c r="IQH25" s="171"/>
      <c r="IQI25" s="171"/>
      <c r="IQJ25" s="171"/>
      <c r="IQK25" s="171"/>
      <c r="IQL25" s="171"/>
      <c r="IQM25" s="171"/>
      <c r="IQN25" s="171"/>
      <c r="IQO25" s="171"/>
      <c r="IQP25" s="171"/>
      <c r="IQQ25" s="171"/>
      <c r="IQR25" s="171"/>
      <c r="IQS25" s="171"/>
      <c r="IQT25" s="171"/>
      <c r="IQU25" s="171"/>
      <c r="IQV25" s="171"/>
      <c r="IQW25" s="171"/>
      <c r="IQX25" s="171"/>
      <c r="IQY25" s="171"/>
      <c r="IQZ25" s="171"/>
      <c r="IRA25" s="171"/>
      <c r="IRB25" s="171"/>
      <c r="IRC25" s="171"/>
      <c r="IRD25" s="171"/>
      <c r="IRE25" s="171"/>
      <c r="IRF25" s="171"/>
      <c r="IRG25" s="171"/>
      <c r="IRH25" s="171"/>
      <c r="IRI25" s="171"/>
      <c r="IRJ25" s="171"/>
      <c r="IRK25" s="171"/>
      <c r="IRL25" s="171"/>
      <c r="IRM25" s="171"/>
      <c r="IRN25" s="171"/>
      <c r="IRO25" s="171"/>
      <c r="IRP25" s="171"/>
      <c r="IRQ25" s="171"/>
      <c r="IRR25" s="171"/>
      <c r="IRS25" s="171"/>
      <c r="IRT25" s="171"/>
      <c r="IRU25" s="171"/>
      <c r="IRV25" s="171"/>
      <c r="IRW25" s="171"/>
      <c r="IRX25" s="171"/>
      <c r="IRY25" s="171"/>
      <c r="IRZ25" s="171"/>
      <c r="ISA25" s="171"/>
      <c r="ISB25" s="171"/>
      <c r="ISC25" s="171"/>
      <c r="ISD25" s="171"/>
      <c r="ISE25" s="171"/>
      <c r="ISF25" s="171"/>
      <c r="ISG25" s="171"/>
      <c r="ISH25" s="171"/>
      <c r="ISI25" s="171"/>
      <c r="ISJ25" s="171"/>
      <c r="ISK25" s="171"/>
      <c r="ISL25" s="171"/>
      <c r="ISM25" s="171"/>
      <c r="ISN25" s="171"/>
      <c r="ISO25" s="171"/>
      <c r="ISP25" s="171"/>
      <c r="ISQ25" s="171"/>
      <c r="ISR25" s="171"/>
      <c r="ISS25" s="171"/>
      <c r="IST25" s="171"/>
      <c r="ISU25" s="171"/>
      <c r="ISV25" s="171"/>
      <c r="ISW25" s="171"/>
      <c r="ISX25" s="171"/>
      <c r="ISY25" s="171"/>
      <c r="ISZ25" s="171"/>
      <c r="ITA25" s="171"/>
      <c r="ITB25" s="171"/>
      <c r="ITC25" s="171"/>
      <c r="ITD25" s="171"/>
      <c r="ITE25" s="171"/>
      <c r="ITF25" s="171"/>
      <c r="ITG25" s="171"/>
      <c r="ITH25" s="171"/>
      <c r="ITI25" s="171"/>
      <c r="ITJ25" s="171"/>
      <c r="ITK25" s="171"/>
      <c r="ITL25" s="171"/>
      <c r="ITM25" s="171"/>
      <c r="ITN25" s="171"/>
      <c r="ITO25" s="171"/>
      <c r="ITP25" s="171"/>
      <c r="ITQ25" s="171"/>
      <c r="ITR25" s="171"/>
      <c r="ITS25" s="171"/>
      <c r="ITT25" s="171"/>
      <c r="ITU25" s="171"/>
      <c r="ITV25" s="171"/>
      <c r="ITW25" s="171"/>
      <c r="ITX25" s="171"/>
      <c r="ITY25" s="171"/>
      <c r="ITZ25" s="171"/>
      <c r="IUA25" s="171"/>
      <c r="IUB25" s="171"/>
      <c r="IUC25" s="171"/>
      <c r="IUD25" s="171"/>
      <c r="IUE25" s="171"/>
      <c r="IUF25" s="171"/>
      <c r="IUG25" s="171"/>
      <c r="IUH25" s="171"/>
      <c r="IUI25" s="171"/>
      <c r="IUJ25" s="171"/>
      <c r="IUK25" s="171"/>
      <c r="IUL25" s="171"/>
      <c r="IUM25" s="171"/>
      <c r="IUN25" s="171"/>
      <c r="IUO25" s="171"/>
      <c r="IUP25" s="171"/>
      <c r="IUQ25" s="171"/>
      <c r="IUR25" s="171"/>
      <c r="IUS25" s="171"/>
      <c r="IUT25" s="171"/>
      <c r="IUU25" s="171"/>
      <c r="IUV25" s="171"/>
      <c r="IUW25" s="171"/>
      <c r="IUX25" s="171"/>
      <c r="IUY25" s="171"/>
      <c r="IUZ25" s="171"/>
      <c r="IVA25" s="171"/>
      <c r="IVB25" s="171"/>
      <c r="IVC25" s="171"/>
      <c r="IVD25" s="171"/>
      <c r="IVE25" s="171"/>
      <c r="IVF25" s="171"/>
      <c r="IVG25" s="171"/>
      <c r="IVH25" s="171"/>
      <c r="IVI25" s="171"/>
      <c r="IVJ25" s="171"/>
      <c r="IVK25" s="171"/>
      <c r="IVL25" s="171"/>
      <c r="IVM25" s="171"/>
      <c r="IVN25" s="171"/>
      <c r="IVO25" s="171"/>
      <c r="IVP25" s="171"/>
      <c r="IVQ25" s="171"/>
      <c r="IVR25" s="171"/>
      <c r="IVS25" s="171"/>
      <c r="IVT25" s="171"/>
      <c r="IVU25" s="171"/>
      <c r="IVV25" s="171"/>
      <c r="IVW25" s="171"/>
      <c r="IVX25" s="171"/>
      <c r="IVY25" s="171"/>
      <c r="IVZ25" s="171"/>
      <c r="IWA25" s="171"/>
      <c r="IWB25" s="171"/>
      <c r="IWC25" s="171"/>
      <c r="IWD25" s="171"/>
      <c r="IWE25" s="171"/>
      <c r="IWF25" s="171"/>
      <c r="IWG25" s="171"/>
      <c r="IWH25" s="171"/>
      <c r="IWI25" s="171"/>
      <c r="IWJ25" s="171"/>
      <c r="IWK25" s="171"/>
      <c r="IWL25" s="171"/>
      <c r="IWM25" s="171"/>
      <c r="IWN25" s="171"/>
      <c r="IWO25" s="171"/>
      <c r="IWP25" s="171"/>
      <c r="IWQ25" s="171"/>
      <c r="IWR25" s="171"/>
      <c r="IWS25" s="171"/>
      <c r="IWT25" s="171"/>
      <c r="IWU25" s="171"/>
      <c r="IWV25" s="171"/>
      <c r="IWW25" s="171"/>
      <c r="IWX25" s="171"/>
      <c r="IWY25" s="171"/>
      <c r="IWZ25" s="171"/>
      <c r="IXA25" s="171"/>
      <c r="IXB25" s="171"/>
      <c r="IXC25" s="171"/>
      <c r="IXD25" s="171"/>
      <c r="IXE25" s="171"/>
      <c r="IXF25" s="171"/>
      <c r="IXG25" s="171"/>
      <c r="IXH25" s="171"/>
      <c r="IXI25" s="171"/>
      <c r="IXJ25" s="171"/>
      <c r="IXK25" s="171"/>
      <c r="IXL25" s="171"/>
      <c r="IXM25" s="171"/>
      <c r="IXN25" s="171"/>
      <c r="IXO25" s="171"/>
      <c r="IXP25" s="171"/>
      <c r="IXQ25" s="171"/>
      <c r="IXR25" s="171"/>
      <c r="IXS25" s="171"/>
      <c r="IXT25" s="171"/>
      <c r="IXU25" s="171"/>
      <c r="IXV25" s="171"/>
      <c r="IXW25" s="171"/>
      <c r="IXX25" s="171"/>
      <c r="IXY25" s="171"/>
      <c r="IXZ25" s="171"/>
      <c r="IYA25" s="171"/>
      <c r="IYB25" s="171"/>
      <c r="IYC25" s="171"/>
      <c r="IYD25" s="171"/>
      <c r="IYE25" s="171"/>
      <c r="IYF25" s="171"/>
      <c r="IYG25" s="171"/>
      <c r="IYH25" s="171"/>
      <c r="IYI25" s="171"/>
      <c r="IYJ25" s="171"/>
      <c r="IYK25" s="171"/>
      <c r="IYL25" s="171"/>
      <c r="IYM25" s="171"/>
      <c r="IYN25" s="171"/>
      <c r="IYO25" s="171"/>
      <c r="IYP25" s="171"/>
      <c r="IYQ25" s="171"/>
      <c r="IYR25" s="171"/>
      <c r="IYS25" s="171"/>
      <c r="IYT25" s="171"/>
      <c r="IYU25" s="171"/>
      <c r="IYV25" s="171"/>
      <c r="IYW25" s="171"/>
      <c r="IYX25" s="171"/>
      <c r="IYY25" s="171"/>
      <c r="IYZ25" s="171"/>
      <c r="IZA25" s="171"/>
      <c r="IZB25" s="171"/>
      <c r="IZC25" s="171"/>
      <c r="IZD25" s="171"/>
      <c r="IZE25" s="171"/>
      <c r="IZF25" s="171"/>
      <c r="IZG25" s="171"/>
      <c r="IZH25" s="171"/>
      <c r="IZI25" s="171"/>
      <c r="IZJ25" s="171"/>
      <c r="IZK25" s="171"/>
      <c r="IZL25" s="171"/>
      <c r="IZM25" s="171"/>
      <c r="IZN25" s="171"/>
      <c r="IZO25" s="171"/>
      <c r="IZP25" s="171"/>
      <c r="IZQ25" s="171"/>
      <c r="IZR25" s="171"/>
      <c r="IZS25" s="171"/>
      <c r="IZT25" s="171"/>
      <c r="IZU25" s="171"/>
      <c r="IZV25" s="171"/>
      <c r="IZW25" s="171"/>
      <c r="IZX25" s="171"/>
      <c r="IZY25" s="171"/>
      <c r="IZZ25" s="171"/>
      <c r="JAA25" s="171"/>
      <c r="JAB25" s="171"/>
      <c r="JAC25" s="171"/>
      <c r="JAD25" s="171"/>
      <c r="JAE25" s="171"/>
      <c r="JAF25" s="171"/>
      <c r="JAG25" s="171"/>
      <c r="JAH25" s="171"/>
      <c r="JAI25" s="171"/>
      <c r="JAJ25" s="171"/>
      <c r="JAK25" s="171"/>
      <c r="JAL25" s="171"/>
      <c r="JAM25" s="171"/>
      <c r="JAN25" s="171"/>
      <c r="JAO25" s="171"/>
      <c r="JAP25" s="171"/>
      <c r="JAQ25" s="171"/>
      <c r="JAR25" s="171"/>
      <c r="JAS25" s="171"/>
      <c r="JAT25" s="171"/>
      <c r="JAU25" s="171"/>
      <c r="JAV25" s="171"/>
      <c r="JAW25" s="171"/>
      <c r="JAX25" s="171"/>
      <c r="JAY25" s="171"/>
      <c r="JAZ25" s="171"/>
      <c r="JBA25" s="171"/>
      <c r="JBB25" s="171"/>
      <c r="JBC25" s="171"/>
      <c r="JBD25" s="171"/>
      <c r="JBE25" s="171"/>
      <c r="JBF25" s="171"/>
      <c r="JBG25" s="171"/>
      <c r="JBH25" s="171"/>
      <c r="JBI25" s="171"/>
      <c r="JBJ25" s="171"/>
      <c r="JBK25" s="171"/>
      <c r="JBL25" s="171"/>
      <c r="JBM25" s="171"/>
      <c r="JBN25" s="171"/>
      <c r="JBO25" s="171"/>
      <c r="JBP25" s="171"/>
      <c r="JBQ25" s="171"/>
      <c r="JBR25" s="171"/>
      <c r="JBS25" s="171"/>
      <c r="JBT25" s="171"/>
      <c r="JBU25" s="171"/>
      <c r="JBV25" s="171"/>
      <c r="JBW25" s="171"/>
      <c r="JBX25" s="171"/>
      <c r="JBY25" s="171"/>
      <c r="JBZ25" s="171"/>
      <c r="JCA25" s="171"/>
      <c r="JCB25" s="171"/>
      <c r="JCC25" s="171"/>
      <c r="JCD25" s="171"/>
      <c r="JCE25" s="171"/>
      <c r="JCF25" s="171"/>
      <c r="JCG25" s="171"/>
      <c r="JCH25" s="171"/>
      <c r="JCI25" s="171"/>
      <c r="JCJ25" s="171"/>
      <c r="JCK25" s="171"/>
      <c r="JCL25" s="171"/>
      <c r="JCM25" s="171"/>
      <c r="JCN25" s="171"/>
      <c r="JCO25" s="171"/>
      <c r="JCP25" s="171"/>
      <c r="JCQ25" s="171"/>
      <c r="JCR25" s="171"/>
      <c r="JCS25" s="171"/>
      <c r="JCT25" s="171"/>
      <c r="JCU25" s="171"/>
      <c r="JCV25" s="171"/>
      <c r="JCW25" s="171"/>
      <c r="JCX25" s="171"/>
      <c r="JCY25" s="171"/>
      <c r="JCZ25" s="171"/>
      <c r="JDA25" s="171"/>
      <c r="JDB25" s="171"/>
      <c r="JDC25" s="171"/>
      <c r="JDD25" s="171"/>
      <c r="JDE25" s="171"/>
      <c r="JDF25" s="171"/>
      <c r="JDG25" s="171"/>
      <c r="JDH25" s="171"/>
      <c r="JDI25" s="171"/>
      <c r="JDJ25" s="171"/>
      <c r="JDK25" s="171"/>
      <c r="JDL25" s="171"/>
      <c r="JDM25" s="171"/>
      <c r="JDN25" s="171"/>
      <c r="JDO25" s="171"/>
      <c r="JDP25" s="171"/>
      <c r="JDQ25" s="171"/>
      <c r="JDR25" s="171"/>
      <c r="JDS25" s="171"/>
      <c r="JDT25" s="171"/>
      <c r="JDU25" s="171"/>
      <c r="JDV25" s="171"/>
      <c r="JDW25" s="171"/>
      <c r="JDX25" s="171"/>
      <c r="JDY25" s="171"/>
      <c r="JDZ25" s="171"/>
      <c r="JEA25" s="171"/>
      <c r="JEB25" s="171"/>
      <c r="JEC25" s="171"/>
      <c r="JED25" s="171"/>
      <c r="JEE25" s="171"/>
      <c r="JEF25" s="171"/>
      <c r="JEG25" s="171"/>
      <c r="JEH25" s="171"/>
      <c r="JEI25" s="171"/>
      <c r="JEJ25" s="171"/>
      <c r="JEK25" s="171"/>
      <c r="JEL25" s="171"/>
      <c r="JEM25" s="171"/>
      <c r="JEN25" s="171"/>
      <c r="JEO25" s="171"/>
      <c r="JEP25" s="171"/>
      <c r="JEQ25" s="171"/>
      <c r="JER25" s="171"/>
      <c r="JES25" s="171"/>
      <c r="JET25" s="171"/>
      <c r="JEU25" s="171"/>
      <c r="JEV25" s="171"/>
      <c r="JEW25" s="171"/>
      <c r="JEX25" s="171"/>
      <c r="JEY25" s="171"/>
      <c r="JEZ25" s="171"/>
      <c r="JFA25" s="171"/>
      <c r="JFB25" s="171"/>
      <c r="JFC25" s="171"/>
      <c r="JFD25" s="171"/>
      <c r="JFE25" s="171"/>
      <c r="JFF25" s="171"/>
      <c r="JFG25" s="171"/>
      <c r="JFH25" s="171"/>
      <c r="JFI25" s="171"/>
      <c r="JFJ25" s="171"/>
      <c r="JFK25" s="171"/>
      <c r="JFL25" s="171"/>
      <c r="JFM25" s="171"/>
      <c r="JFN25" s="171"/>
      <c r="JFO25" s="171"/>
      <c r="JFP25" s="171"/>
      <c r="JFQ25" s="171"/>
      <c r="JFR25" s="171"/>
      <c r="JFS25" s="171"/>
      <c r="JFT25" s="171"/>
      <c r="JFU25" s="171"/>
      <c r="JFV25" s="171"/>
      <c r="JFW25" s="171"/>
      <c r="JFX25" s="171"/>
      <c r="JFY25" s="171"/>
      <c r="JFZ25" s="171"/>
      <c r="JGA25" s="171"/>
      <c r="JGB25" s="171"/>
      <c r="JGC25" s="171"/>
      <c r="JGD25" s="171"/>
      <c r="JGE25" s="171"/>
      <c r="JGF25" s="171"/>
      <c r="JGG25" s="171"/>
      <c r="JGH25" s="171"/>
      <c r="JGI25" s="171"/>
      <c r="JGJ25" s="171"/>
      <c r="JGK25" s="171"/>
      <c r="JGL25" s="171"/>
      <c r="JGM25" s="171"/>
      <c r="JGN25" s="171"/>
      <c r="JGO25" s="171"/>
      <c r="JGP25" s="171"/>
      <c r="JGQ25" s="171"/>
      <c r="JGR25" s="171"/>
      <c r="JGS25" s="171"/>
      <c r="JGT25" s="171"/>
      <c r="JGU25" s="171"/>
      <c r="JGV25" s="171"/>
      <c r="JGW25" s="171"/>
      <c r="JGX25" s="171"/>
      <c r="JGY25" s="171"/>
      <c r="JGZ25" s="171"/>
      <c r="JHA25" s="171"/>
      <c r="JHB25" s="171"/>
      <c r="JHC25" s="171"/>
      <c r="JHD25" s="171"/>
      <c r="JHE25" s="171"/>
      <c r="JHF25" s="171"/>
      <c r="JHG25" s="171"/>
      <c r="JHH25" s="171"/>
      <c r="JHI25" s="171"/>
      <c r="JHJ25" s="171"/>
      <c r="JHK25" s="171"/>
      <c r="JHL25" s="171"/>
      <c r="JHM25" s="171"/>
      <c r="JHN25" s="171"/>
      <c r="JHO25" s="171"/>
      <c r="JHP25" s="171"/>
      <c r="JHQ25" s="171"/>
      <c r="JHR25" s="171"/>
      <c r="JHS25" s="171"/>
      <c r="JHT25" s="171"/>
      <c r="JHU25" s="171"/>
      <c r="JHV25" s="171"/>
      <c r="JHW25" s="171"/>
      <c r="JHX25" s="171"/>
      <c r="JHY25" s="171"/>
      <c r="JHZ25" s="171"/>
      <c r="JIA25" s="171"/>
      <c r="JIB25" s="171"/>
      <c r="JIC25" s="171"/>
      <c r="JID25" s="171"/>
      <c r="JIE25" s="171"/>
      <c r="JIF25" s="171"/>
      <c r="JIG25" s="171"/>
      <c r="JIH25" s="171"/>
      <c r="JII25" s="171"/>
      <c r="JIJ25" s="171"/>
      <c r="JIK25" s="171"/>
      <c r="JIL25" s="171"/>
      <c r="JIM25" s="171"/>
      <c r="JIN25" s="171"/>
      <c r="JIO25" s="171"/>
      <c r="JIP25" s="171"/>
      <c r="JIQ25" s="171"/>
      <c r="JIR25" s="171"/>
      <c r="JIS25" s="171"/>
      <c r="JIT25" s="171"/>
      <c r="JIU25" s="171"/>
      <c r="JIV25" s="171"/>
      <c r="JIW25" s="171"/>
      <c r="JIX25" s="171"/>
      <c r="JIY25" s="171"/>
      <c r="JIZ25" s="171"/>
      <c r="JJA25" s="171"/>
      <c r="JJB25" s="171"/>
      <c r="JJC25" s="171"/>
      <c r="JJD25" s="171"/>
      <c r="JJE25" s="171"/>
      <c r="JJF25" s="171"/>
      <c r="JJG25" s="171"/>
      <c r="JJH25" s="171"/>
      <c r="JJI25" s="171"/>
      <c r="JJJ25" s="171"/>
      <c r="JJK25" s="171"/>
      <c r="JJL25" s="171"/>
      <c r="JJM25" s="171"/>
      <c r="JJN25" s="171"/>
      <c r="JJO25" s="171"/>
      <c r="JJP25" s="171"/>
      <c r="JJQ25" s="171"/>
      <c r="JJR25" s="171"/>
      <c r="JJS25" s="171"/>
      <c r="JJT25" s="171"/>
      <c r="JJU25" s="171"/>
      <c r="JJV25" s="171"/>
      <c r="JJW25" s="171"/>
      <c r="JJX25" s="171"/>
      <c r="JJY25" s="171"/>
      <c r="JJZ25" s="171"/>
      <c r="JKA25" s="171"/>
      <c r="JKB25" s="171"/>
      <c r="JKC25" s="171"/>
      <c r="JKD25" s="171"/>
      <c r="JKE25" s="171"/>
      <c r="JKF25" s="171"/>
      <c r="JKG25" s="171"/>
      <c r="JKH25" s="171"/>
      <c r="JKI25" s="171"/>
      <c r="JKJ25" s="171"/>
      <c r="JKK25" s="171"/>
      <c r="JKL25" s="171"/>
      <c r="JKM25" s="171"/>
      <c r="JKN25" s="171"/>
      <c r="JKO25" s="171"/>
      <c r="JKP25" s="171"/>
      <c r="JKQ25" s="171"/>
      <c r="JKR25" s="171"/>
      <c r="JKS25" s="171"/>
      <c r="JKT25" s="171"/>
      <c r="JKU25" s="171"/>
      <c r="JKV25" s="171"/>
      <c r="JKW25" s="171"/>
      <c r="JKX25" s="171"/>
      <c r="JKY25" s="171"/>
      <c r="JKZ25" s="171"/>
      <c r="JLA25" s="171"/>
      <c r="JLB25" s="171"/>
      <c r="JLC25" s="171"/>
      <c r="JLD25" s="171"/>
      <c r="JLE25" s="171"/>
      <c r="JLF25" s="171"/>
      <c r="JLG25" s="171"/>
      <c r="JLH25" s="171"/>
      <c r="JLI25" s="171"/>
      <c r="JLJ25" s="171"/>
      <c r="JLK25" s="171"/>
      <c r="JLL25" s="171"/>
      <c r="JLM25" s="171"/>
      <c r="JLN25" s="171"/>
      <c r="JLO25" s="171"/>
      <c r="JLP25" s="171"/>
      <c r="JLQ25" s="171"/>
      <c r="JLR25" s="171"/>
      <c r="JLS25" s="171"/>
      <c r="JLT25" s="171"/>
      <c r="JLU25" s="171"/>
      <c r="JLV25" s="171"/>
      <c r="JLW25" s="171"/>
      <c r="JLX25" s="171"/>
      <c r="JLY25" s="171"/>
      <c r="JLZ25" s="171"/>
      <c r="JMA25" s="171"/>
      <c r="JMB25" s="171"/>
      <c r="JMC25" s="171"/>
      <c r="JMD25" s="171"/>
      <c r="JME25" s="171"/>
      <c r="JMF25" s="171"/>
      <c r="JMG25" s="171"/>
      <c r="JMH25" s="171"/>
      <c r="JMI25" s="171"/>
      <c r="JMJ25" s="171"/>
      <c r="JMK25" s="171"/>
      <c r="JML25" s="171"/>
      <c r="JMM25" s="171"/>
      <c r="JMN25" s="171"/>
      <c r="JMO25" s="171"/>
      <c r="JMP25" s="171"/>
      <c r="JMQ25" s="171"/>
      <c r="JMR25" s="171"/>
      <c r="JMS25" s="171"/>
      <c r="JMT25" s="171"/>
      <c r="JMU25" s="171"/>
      <c r="JMV25" s="171"/>
      <c r="JMW25" s="171"/>
      <c r="JMX25" s="171"/>
      <c r="JMY25" s="171"/>
      <c r="JMZ25" s="171"/>
      <c r="JNA25" s="171"/>
      <c r="JNB25" s="171"/>
      <c r="JNC25" s="171"/>
      <c r="JND25" s="171"/>
      <c r="JNE25" s="171"/>
      <c r="JNF25" s="171"/>
      <c r="JNG25" s="171"/>
      <c r="JNH25" s="171"/>
      <c r="JNI25" s="171"/>
      <c r="JNJ25" s="171"/>
      <c r="JNK25" s="171"/>
      <c r="JNL25" s="171"/>
      <c r="JNM25" s="171"/>
      <c r="JNN25" s="171"/>
      <c r="JNO25" s="171"/>
      <c r="JNP25" s="171"/>
      <c r="JNQ25" s="171"/>
      <c r="JNR25" s="171"/>
      <c r="JNS25" s="171"/>
      <c r="JNT25" s="171"/>
      <c r="JNU25" s="171"/>
      <c r="JNV25" s="171"/>
      <c r="JNW25" s="171"/>
      <c r="JNX25" s="171"/>
      <c r="JNY25" s="171"/>
      <c r="JNZ25" s="171"/>
      <c r="JOA25" s="171"/>
      <c r="JOB25" s="171"/>
      <c r="JOC25" s="171"/>
      <c r="JOD25" s="171"/>
      <c r="JOE25" s="171"/>
      <c r="JOF25" s="171"/>
      <c r="JOG25" s="171"/>
      <c r="JOH25" s="171"/>
      <c r="JOI25" s="171"/>
      <c r="JOJ25" s="171"/>
      <c r="JOK25" s="171"/>
      <c r="JOL25" s="171"/>
      <c r="JOM25" s="171"/>
      <c r="JON25" s="171"/>
      <c r="JOO25" s="171"/>
      <c r="JOP25" s="171"/>
      <c r="JOQ25" s="171"/>
      <c r="JOR25" s="171"/>
      <c r="JOS25" s="171"/>
      <c r="JOT25" s="171"/>
      <c r="JOU25" s="171"/>
      <c r="JOV25" s="171"/>
      <c r="JOW25" s="171"/>
      <c r="JOX25" s="171"/>
      <c r="JOY25" s="171"/>
      <c r="JOZ25" s="171"/>
      <c r="JPA25" s="171"/>
      <c r="JPB25" s="171"/>
      <c r="JPC25" s="171"/>
      <c r="JPD25" s="171"/>
      <c r="JPE25" s="171"/>
      <c r="JPF25" s="171"/>
      <c r="JPG25" s="171"/>
      <c r="JPH25" s="171"/>
      <c r="JPI25" s="171"/>
      <c r="JPJ25" s="171"/>
      <c r="JPK25" s="171"/>
      <c r="JPL25" s="171"/>
      <c r="JPM25" s="171"/>
      <c r="JPN25" s="171"/>
      <c r="JPO25" s="171"/>
      <c r="JPP25" s="171"/>
      <c r="JPQ25" s="171"/>
      <c r="JPR25" s="171"/>
      <c r="JPS25" s="171"/>
      <c r="JPT25" s="171"/>
      <c r="JPU25" s="171"/>
      <c r="JPV25" s="171"/>
      <c r="JPW25" s="171"/>
      <c r="JPX25" s="171"/>
      <c r="JPY25" s="171"/>
      <c r="JPZ25" s="171"/>
      <c r="JQA25" s="171"/>
      <c r="JQB25" s="171"/>
      <c r="JQC25" s="171"/>
      <c r="JQD25" s="171"/>
      <c r="JQE25" s="171"/>
      <c r="JQF25" s="171"/>
      <c r="JQG25" s="171"/>
      <c r="JQH25" s="171"/>
      <c r="JQI25" s="171"/>
      <c r="JQJ25" s="171"/>
      <c r="JQK25" s="171"/>
      <c r="JQL25" s="171"/>
      <c r="JQM25" s="171"/>
      <c r="JQN25" s="171"/>
      <c r="JQO25" s="171"/>
      <c r="JQP25" s="171"/>
      <c r="JQQ25" s="171"/>
      <c r="JQR25" s="171"/>
      <c r="JQS25" s="171"/>
      <c r="JQT25" s="171"/>
      <c r="JQU25" s="171"/>
      <c r="JQV25" s="171"/>
      <c r="JQW25" s="171"/>
      <c r="JQX25" s="171"/>
      <c r="JQY25" s="171"/>
      <c r="JQZ25" s="171"/>
      <c r="JRA25" s="171"/>
      <c r="JRB25" s="171"/>
      <c r="JRC25" s="171"/>
      <c r="JRD25" s="171"/>
      <c r="JRE25" s="171"/>
      <c r="JRF25" s="171"/>
      <c r="JRG25" s="171"/>
      <c r="JRH25" s="171"/>
      <c r="JRI25" s="171"/>
      <c r="JRJ25" s="171"/>
      <c r="JRK25" s="171"/>
      <c r="JRL25" s="171"/>
      <c r="JRM25" s="171"/>
      <c r="JRN25" s="171"/>
      <c r="JRO25" s="171"/>
      <c r="JRP25" s="171"/>
      <c r="JRQ25" s="171"/>
      <c r="JRR25" s="171"/>
      <c r="JRS25" s="171"/>
      <c r="JRT25" s="171"/>
      <c r="JRU25" s="171"/>
      <c r="JRV25" s="171"/>
      <c r="JRW25" s="171"/>
      <c r="JRX25" s="171"/>
      <c r="JRY25" s="171"/>
      <c r="JRZ25" s="171"/>
      <c r="JSA25" s="171"/>
      <c r="JSB25" s="171"/>
      <c r="JSC25" s="171"/>
      <c r="JSD25" s="171"/>
      <c r="JSE25" s="171"/>
      <c r="JSF25" s="171"/>
      <c r="JSG25" s="171"/>
      <c r="JSH25" s="171"/>
      <c r="JSI25" s="171"/>
      <c r="JSJ25" s="171"/>
      <c r="JSK25" s="171"/>
      <c r="JSL25" s="171"/>
      <c r="JSM25" s="171"/>
      <c r="JSN25" s="171"/>
      <c r="JSO25" s="171"/>
      <c r="JSP25" s="171"/>
      <c r="JSQ25" s="171"/>
      <c r="JSR25" s="171"/>
      <c r="JSS25" s="171"/>
      <c r="JST25" s="171"/>
      <c r="JSU25" s="171"/>
      <c r="JSV25" s="171"/>
      <c r="JSW25" s="171"/>
      <c r="JSX25" s="171"/>
      <c r="JSY25" s="171"/>
      <c r="JSZ25" s="171"/>
      <c r="JTA25" s="171"/>
      <c r="JTB25" s="171"/>
      <c r="JTC25" s="171"/>
      <c r="JTD25" s="171"/>
      <c r="JTE25" s="171"/>
      <c r="JTF25" s="171"/>
      <c r="JTG25" s="171"/>
      <c r="JTH25" s="171"/>
      <c r="JTI25" s="171"/>
      <c r="JTJ25" s="171"/>
      <c r="JTK25" s="171"/>
      <c r="JTL25" s="171"/>
      <c r="JTM25" s="171"/>
      <c r="JTN25" s="171"/>
      <c r="JTO25" s="171"/>
      <c r="JTP25" s="171"/>
      <c r="JTQ25" s="171"/>
      <c r="JTR25" s="171"/>
      <c r="JTS25" s="171"/>
      <c r="JTT25" s="171"/>
      <c r="JTU25" s="171"/>
      <c r="JTV25" s="171"/>
      <c r="JTW25" s="171"/>
      <c r="JTX25" s="171"/>
      <c r="JTY25" s="171"/>
      <c r="JTZ25" s="171"/>
      <c r="JUA25" s="171"/>
      <c r="JUB25" s="171"/>
      <c r="JUC25" s="171"/>
      <c r="JUD25" s="171"/>
      <c r="JUE25" s="171"/>
      <c r="JUF25" s="171"/>
      <c r="JUG25" s="171"/>
      <c r="JUH25" s="171"/>
      <c r="JUI25" s="171"/>
      <c r="JUJ25" s="171"/>
      <c r="JUK25" s="171"/>
      <c r="JUL25" s="171"/>
      <c r="JUM25" s="171"/>
      <c r="JUN25" s="171"/>
      <c r="JUO25" s="171"/>
      <c r="JUP25" s="171"/>
      <c r="JUQ25" s="171"/>
      <c r="JUR25" s="171"/>
      <c r="JUS25" s="171"/>
      <c r="JUT25" s="171"/>
      <c r="JUU25" s="171"/>
      <c r="JUV25" s="171"/>
      <c r="JUW25" s="171"/>
      <c r="JUX25" s="171"/>
      <c r="JUY25" s="171"/>
      <c r="JUZ25" s="171"/>
      <c r="JVA25" s="171"/>
      <c r="JVB25" s="171"/>
      <c r="JVC25" s="171"/>
      <c r="JVD25" s="171"/>
      <c r="JVE25" s="171"/>
      <c r="JVF25" s="171"/>
      <c r="JVG25" s="171"/>
      <c r="JVH25" s="171"/>
      <c r="JVI25" s="171"/>
      <c r="JVJ25" s="171"/>
      <c r="JVK25" s="171"/>
      <c r="JVL25" s="171"/>
      <c r="JVM25" s="171"/>
      <c r="JVN25" s="171"/>
      <c r="JVO25" s="171"/>
      <c r="JVP25" s="171"/>
      <c r="JVQ25" s="171"/>
      <c r="JVR25" s="171"/>
      <c r="JVS25" s="171"/>
      <c r="JVT25" s="171"/>
      <c r="JVU25" s="171"/>
      <c r="JVV25" s="171"/>
      <c r="JVW25" s="171"/>
      <c r="JVX25" s="171"/>
      <c r="JVY25" s="171"/>
      <c r="JVZ25" s="171"/>
      <c r="JWA25" s="171"/>
      <c r="JWB25" s="171"/>
      <c r="JWC25" s="171"/>
      <c r="JWD25" s="171"/>
      <c r="JWE25" s="171"/>
      <c r="JWF25" s="171"/>
      <c r="JWG25" s="171"/>
      <c r="JWH25" s="171"/>
      <c r="JWI25" s="171"/>
      <c r="JWJ25" s="171"/>
      <c r="JWK25" s="171"/>
      <c r="JWL25" s="171"/>
      <c r="JWM25" s="171"/>
      <c r="JWN25" s="171"/>
      <c r="JWO25" s="171"/>
      <c r="JWP25" s="171"/>
      <c r="JWQ25" s="171"/>
      <c r="JWR25" s="171"/>
      <c r="JWS25" s="171"/>
      <c r="JWT25" s="171"/>
      <c r="JWU25" s="171"/>
      <c r="JWV25" s="171"/>
      <c r="JWW25" s="171"/>
      <c r="JWX25" s="171"/>
      <c r="JWY25" s="171"/>
      <c r="JWZ25" s="171"/>
      <c r="JXA25" s="171"/>
      <c r="JXB25" s="171"/>
      <c r="JXC25" s="171"/>
      <c r="JXD25" s="171"/>
      <c r="JXE25" s="171"/>
      <c r="JXF25" s="171"/>
      <c r="JXG25" s="171"/>
      <c r="JXH25" s="171"/>
      <c r="JXI25" s="171"/>
      <c r="JXJ25" s="171"/>
      <c r="JXK25" s="171"/>
      <c r="JXL25" s="171"/>
      <c r="JXM25" s="171"/>
      <c r="JXN25" s="171"/>
      <c r="JXO25" s="171"/>
      <c r="JXP25" s="171"/>
      <c r="JXQ25" s="171"/>
      <c r="JXR25" s="171"/>
      <c r="JXS25" s="171"/>
      <c r="JXT25" s="171"/>
      <c r="JXU25" s="171"/>
      <c r="JXV25" s="171"/>
      <c r="JXW25" s="171"/>
      <c r="JXX25" s="171"/>
      <c r="JXY25" s="171"/>
      <c r="JXZ25" s="171"/>
      <c r="JYA25" s="171"/>
      <c r="JYB25" s="171"/>
      <c r="JYC25" s="171"/>
      <c r="JYD25" s="171"/>
      <c r="JYE25" s="171"/>
      <c r="JYF25" s="171"/>
      <c r="JYG25" s="171"/>
      <c r="JYH25" s="171"/>
      <c r="JYI25" s="171"/>
      <c r="JYJ25" s="171"/>
      <c r="JYK25" s="171"/>
      <c r="JYL25" s="171"/>
      <c r="JYM25" s="171"/>
      <c r="JYN25" s="171"/>
      <c r="JYO25" s="171"/>
      <c r="JYP25" s="171"/>
      <c r="JYQ25" s="171"/>
      <c r="JYR25" s="171"/>
      <c r="JYS25" s="171"/>
      <c r="JYT25" s="171"/>
      <c r="JYU25" s="171"/>
      <c r="JYV25" s="171"/>
      <c r="JYW25" s="171"/>
      <c r="JYX25" s="171"/>
      <c r="JYY25" s="171"/>
      <c r="JYZ25" s="171"/>
      <c r="JZA25" s="171"/>
      <c r="JZB25" s="171"/>
      <c r="JZC25" s="171"/>
      <c r="JZD25" s="171"/>
      <c r="JZE25" s="171"/>
      <c r="JZF25" s="171"/>
      <c r="JZG25" s="171"/>
      <c r="JZH25" s="171"/>
      <c r="JZI25" s="171"/>
      <c r="JZJ25" s="171"/>
      <c r="JZK25" s="171"/>
      <c r="JZL25" s="171"/>
      <c r="JZM25" s="171"/>
      <c r="JZN25" s="171"/>
      <c r="JZO25" s="171"/>
      <c r="JZP25" s="171"/>
      <c r="JZQ25" s="171"/>
      <c r="JZR25" s="171"/>
      <c r="JZS25" s="171"/>
      <c r="JZT25" s="171"/>
      <c r="JZU25" s="171"/>
      <c r="JZV25" s="171"/>
      <c r="JZW25" s="171"/>
      <c r="JZX25" s="171"/>
      <c r="JZY25" s="171"/>
      <c r="JZZ25" s="171"/>
      <c r="KAA25" s="171"/>
      <c r="KAB25" s="171"/>
      <c r="KAC25" s="171"/>
      <c r="KAD25" s="171"/>
      <c r="KAE25" s="171"/>
      <c r="KAF25" s="171"/>
      <c r="KAG25" s="171"/>
      <c r="KAH25" s="171"/>
      <c r="KAI25" s="171"/>
      <c r="KAJ25" s="171"/>
      <c r="KAK25" s="171"/>
      <c r="KAL25" s="171"/>
      <c r="KAM25" s="171"/>
      <c r="KAN25" s="171"/>
      <c r="KAO25" s="171"/>
      <c r="KAP25" s="171"/>
      <c r="KAQ25" s="171"/>
      <c r="KAR25" s="171"/>
      <c r="KAS25" s="171"/>
      <c r="KAT25" s="171"/>
      <c r="KAU25" s="171"/>
      <c r="KAV25" s="171"/>
      <c r="KAW25" s="171"/>
      <c r="KAX25" s="171"/>
      <c r="KAY25" s="171"/>
      <c r="KAZ25" s="171"/>
      <c r="KBA25" s="171"/>
      <c r="KBB25" s="171"/>
      <c r="KBC25" s="171"/>
      <c r="KBD25" s="171"/>
      <c r="KBE25" s="171"/>
      <c r="KBF25" s="171"/>
      <c r="KBG25" s="171"/>
      <c r="KBH25" s="171"/>
      <c r="KBI25" s="171"/>
      <c r="KBJ25" s="171"/>
      <c r="KBK25" s="171"/>
      <c r="KBL25" s="171"/>
      <c r="KBM25" s="171"/>
      <c r="KBN25" s="171"/>
      <c r="KBO25" s="171"/>
      <c r="KBP25" s="171"/>
      <c r="KBQ25" s="171"/>
      <c r="KBR25" s="171"/>
      <c r="KBS25" s="171"/>
      <c r="KBT25" s="171"/>
      <c r="KBU25" s="171"/>
      <c r="KBV25" s="171"/>
      <c r="KBW25" s="171"/>
      <c r="KBX25" s="171"/>
      <c r="KBY25" s="171"/>
      <c r="KBZ25" s="171"/>
      <c r="KCA25" s="171"/>
      <c r="KCB25" s="171"/>
      <c r="KCC25" s="171"/>
      <c r="KCD25" s="171"/>
      <c r="KCE25" s="171"/>
      <c r="KCF25" s="171"/>
      <c r="KCG25" s="171"/>
      <c r="KCH25" s="171"/>
      <c r="KCI25" s="171"/>
      <c r="KCJ25" s="171"/>
      <c r="KCK25" s="171"/>
      <c r="KCL25" s="171"/>
      <c r="KCM25" s="171"/>
      <c r="KCN25" s="171"/>
      <c r="KCO25" s="171"/>
      <c r="KCP25" s="171"/>
      <c r="KCQ25" s="171"/>
      <c r="KCR25" s="171"/>
      <c r="KCS25" s="171"/>
      <c r="KCT25" s="171"/>
      <c r="KCU25" s="171"/>
      <c r="KCV25" s="171"/>
      <c r="KCW25" s="171"/>
      <c r="KCX25" s="171"/>
      <c r="KCY25" s="171"/>
      <c r="KCZ25" s="171"/>
      <c r="KDA25" s="171"/>
      <c r="KDB25" s="171"/>
      <c r="KDC25" s="171"/>
      <c r="KDD25" s="171"/>
      <c r="KDE25" s="171"/>
      <c r="KDF25" s="171"/>
      <c r="KDG25" s="171"/>
      <c r="KDH25" s="171"/>
      <c r="KDI25" s="171"/>
      <c r="KDJ25" s="171"/>
      <c r="KDK25" s="171"/>
      <c r="KDL25" s="171"/>
      <c r="KDM25" s="171"/>
      <c r="KDN25" s="171"/>
      <c r="KDO25" s="171"/>
      <c r="KDP25" s="171"/>
      <c r="KDQ25" s="171"/>
      <c r="KDR25" s="171"/>
      <c r="KDS25" s="171"/>
      <c r="KDT25" s="171"/>
      <c r="KDU25" s="171"/>
      <c r="KDV25" s="171"/>
      <c r="KDW25" s="171"/>
      <c r="KDX25" s="171"/>
      <c r="KDY25" s="171"/>
      <c r="KDZ25" s="171"/>
      <c r="KEA25" s="171"/>
      <c r="KEB25" s="171"/>
      <c r="KEC25" s="171"/>
      <c r="KED25" s="171"/>
      <c r="KEE25" s="171"/>
      <c r="KEF25" s="171"/>
      <c r="KEG25" s="171"/>
      <c r="KEH25" s="171"/>
      <c r="KEI25" s="171"/>
      <c r="KEJ25" s="171"/>
      <c r="KEK25" s="171"/>
      <c r="KEL25" s="171"/>
      <c r="KEM25" s="171"/>
      <c r="KEN25" s="171"/>
      <c r="KEO25" s="171"/>
      <c r="KEP25" s="171"/>
      <c r="KEQ25" s="171"/>
      <c r="KER25" s="171"/>
      <c r="KES25" s="171"/>
      <c r="KET25" s="171"/>
      <c r="KEU25" s="171"/>
      <c r="KEV25" s="171"/>
      <c r="KEW25" s="171"/>
      <c r="KEX25" s="171"/>
      <c r="KEY25" s="171"/>
      <c r="KEZ25" s="171"/>
      <c r="KFA25" s="171"/>
      <c r="KFB25" s="171"/>
      <c r="KFC25" s="171"/>
      <c r="KFD25" s="171"/>
      <c r="KFE25" s="171"/>
      <c r="KFF25" s="171"/>
      <c r="KFG25" s="171"/>
      <c r="KFH25" s="171"/>
      <c r="KFI25" s="171"/>
      <c r="KFJ25" s="171"/>
      <c r="KFK25" s="171"/>
      <c r="KFL25" s="171"/>
      <c r="KFM25" s="171"/>
      <c r="KFN25" s="171"/>
      <c r="KFO25" s="171"/>
      <c r="KFP25" s="171"/>
      <c r="KFQ25" s="171"/>
      <c r="KFR25" s="171"/>
      <c r="KFS25" s="171"/>
      <c r="KFT25" s="171"/>
      <c r="KFU25" s="171"/>
      <c r="KFV25" s="171"/>
      <c r="KFW25" s="171"/>
      <c r="KFX25" s="171"/>
      <c r="KFY25" s="171"/>
      <c r="KFZ25" s="171"/>
      <c r="KGA25" s="171"/>
      <c r="KGB25" s="171"/>
      <c r="KGC25" s="171"/>
      <c r="KGD25" s="171"/>
      <c r="KGE25" s="171"/>
      <c r="KGF25" s="171"/>
      <c r="KGG25" s="171"/>
      <c r="KGH25" s="171"/>
      <c r="KGI25" s="171"/>
      <c r="KGJ25" s="171"/>
      <c r="KGK25" s="171"/>
      <c r="KGL25" s="171"/>
      <c r="KGM25" s="171"/>
      <c r="KGN25" s="171"/>
      <c r="KGO25" s="171"/>
      <c r="KGP25" s="171"/>
      <c r="KGQ25" s="171"/>
      <c r="KGR25" s="171"/>
      <c r="KGS25" s="171"/>
      <c r="KGT25" s="171"/>
      <c r="KGU25" s="171"/>
      <c r="KGV25" s="171"/>
      <c r="KGW25" s="171"/>
      <c r="KGX25" s="171"/>
      <c r="KGY25" s="171"/>
      <c r="KGZ25" s="171"/>
      <c r="KHA25" s="171"/>
      <c r="KHB25" s="171"/>
      <c r="KHC25" s="171"/>
      <c r="KHD25" s="171"/>
      <c r="KHE25" s="171"/>
      <c r="KHF25" s="171"/>
      <c r="KHG25" s="171"/>
      <c r="KHH25" s="171"/>
      <c r="KHI25" s="171"/>
      <c r="KHJ25" s="171"/>
      <c r="KHK25" s="171"/>
      <c r="KHL25" s="171"/>
      <c r="KHM25" s="171"/>
      <c r="KHN25" s="171"/>
      <c r="KHO25" s="171"/>
      <c r="KHP25" s="171"/>
      <c r="KHQ25" s="171"/>
      <c r="KHR25" s="171"/>
      <c r="KHS25" s="171"/>
      <c r="KHT25" s="171"/>
      <c r="KHU25" s="171"/>
      <c r="KHV25" s="171"/>
      <c r="KHW25" s="171"/>
      <c r="KHX25" s="171"/>
      <c r="KHY25" s="171"/>
      <c r="KHZ25" s="171"/>
      <c r="KIA25" s="171"/>
      <c r="KIB25" s="171"/>
      <c r="KIC25" s="171"/>
      <c r="KID25" s="171"/>
      <c r="KIE25" s="171"/>
      <c r="KIF25" s="171"/>
      <c r="KIG25" s="171"/>
      <c r="KIH25" s="171"/>
      <c r="KII25" s="171"/>
      <c r="KIJ25" s="171"/>
      <c r="KIK25" s="171"/>
      <c r="KIL25" s="171"/>
      <c r="KIM25" s="171"/>
      <c r="KIN25" s="171"/>
      <c r="KIO25" s="171"/>
      <c r="KIP25" s="171"/>
      <c r="KIQ25" s="171"/>
      <c r="KIR25" s="171"/>
      <c r="KIS25" s="171"/>
      <c r="KIT25" s="171"/>
      <c r="KIU25" s="171"/>
      <c r="KIV25" s="171"/>
      <c r="KIW25" s="171"/>
      <c r="KIX25" s="171"/>
      <c r="KIY25" s="171"/>
      <c r="KIZ25" s="171"/>
      <c r="KJA25" s="171"/>
      <c r="KJB25" s="171"/>
      <c r="KJC25" s="171"/>
      <c r="KJD25" s="171"/>
      <c r="KJE25" s="171"/>
      <c r="KJF25" s="171"/>
      <c r="KJG25" s="171"/>
      <c r="KJH25" s="171"/>
      <c r="KJI25" s="171"/>
      <c r="KJJ25" s="171"/>
      <c r="KJK25" s="171"/>
      <c r="KJL25" s="171"/>
      <c r="KJM25" s="171"/>
      <c r="KJN25" s="171"/>
      <c r="KJO25" s="171"/>
      <c r="KJP25" s="171"/>
      <c r="KJQ25" s="171"/>
      <c r="KJR25" s="171"/>
      <c r="KJS25" s="171"/>
      <c r="KJT25" s="171"/>
      <c r="KJU25" s="171"/>
      <c r="KJV25" s="171"/>
      <c r="KJW25" s="171"/>
      <c r="KJX25" s="171"/>
      <c r="KJY25" s="171"/>
      <c r="KJZ25" s="171"/>
      <c r="KKA25" s="171"/>
      <c r="KKB25" s="171"/>
      <c r="KKC25" s="171"/>
      <c r="KKD25" s="171"/>
      <c r="KKE25" s="171"/>
      <c r="KKF25" s="171"/>
      <c r="KKG25" s="171"/>
      <c r="KKH25" s="171"/>
      <c r="KKI25" s="171"/>
      <c r="KKJ25" s="171"/>
      <c r="KKK25" s="171"/>
      <c r="KKL25" s="171"/>
      <c r="KKM25" s="171"/>
      <c r="KKN25" s="171"/>
      <c r="KKO25" s="171"/>
      <c r="KKP25" s="171"/>
      <c r="KKQ25" s="171"/>
      <c r="KKR25" s="171"/>
      <c r="KKS25" s="171"/>
      <c r="KKT25" s="171"/>
      <c r="KKU25" s="171"/>
      <c r="KKV25" s="171"/>
      <c r="KKW25" s="171"/>
      <c r="KKX25" s="171"/>
      <c r="KKY25" s="171"/>
      <c r="KKZ25" s="171"/>
      <c r="KLA25" s="171"/>
      <c r="KLB25" s="171"/>
      <c r="KLC25" s="171"/>
      <c r="KLD25" s="171"/>
      <c r="KLE25" s="171"/>
      <c r="KLF25" s="171"/>
      <c r="KLG25" s="171"/>
      <c r="KLH25" s="171"/>
      <c r="KLI25" s="171"/>
      <c r="KLJ25" s="171"/>
      <c r="KLK25" s="171"/>
      <c r="KLL25" s="171"/>
      <c r="KLM25" s="171"/>
      <c r="KLN25" s="171"/>
      <c r="KLO25" s="171"/>
      <c r="KLP25" s="171"/>
      <c r="KLQ25" s="171"/>
      <c r="KLR25" s="171"/>
      <c r="KLS25" s="171"/>
      <c r="KLT25" s="171"/>
      <c r="KLU25" s="171"/>
      <c r="KLV25" s="171"/>
      <c r="KLW25" s="171"/>
      <c r="KLX25" s="171"/>
      <c r="KLY25" s="171"/>
      <c r="KLZ25" s="171"/>
      <c r="KMA25" s="171"/>
      <c r="KMB25" s="171"/>
      <c r="KMC25" s="171"/>
      <c r="KMD25" s="171"/>
      <c r="KME25" s="171"/>
      <c r="KMF25" s="171"/>
      <c r="KMG25" s="171"/>
      <c r="KMH25" s="171"/>
      <c r="KMI25" s="171"/>
      <c r="KMJ25" s="171"/>
      <c r="KMK25" s="171"/>
      <c r="KML25" s="171"/>
      <c r="KMM25" s="171"/>
      <c r="KMN25" s="171"/>
      <c r="KMO25" s="171"/>
      <c r="KMP25" s="171"/>
      <c r="KMQ25" s="171"/>
      <c r="KMR25" s="171"/>
      <c r="KMS25" s="171"/>
      <c r="KMT25" s="171"/>
      <c r="KMU25" s="171"/>
      <c r="KMV25" s="171"/>
      <c r="KMW25" s="171"/>
      <c r="KMX25" s="171"/>
      <c r="KMY25" s="171"/>
      <c r="KMZ25" s="171"/>
      <c r="KNA25" s="171"/>
      <c r="KNB25" s="171"/>
      <c r="KNC25" s="171"/>
      <c r="KND25" s="171"/>
      <c r="KNE25" s="171"/>
      <c r="KNF25" s="171"/>
      <c r="KNG25" s="171"/>
      <c r="KNH25" s="171"/>
      <c r="KNI25" s="171"/>
      <c r="KNJ25" s="171"/>
      <c r="KNK25" s="171"/>
      <c r="KNL25" s="171"/>
      <c r="KNM25" s="171"/>
      <c r="KNN25" s="171"/>
      <c r="KNO25" s="171"/>
      <c r="KNP25" s="171"/>
      <c r="KNQ25" s="171"/>
      <c r="KNR25" s="171"/>
      <c r="KNS25" s="171"/>
      <c r="KNT25" s="171"/>
      <c r="KNU25" s="171"/>
      <c r="KNV25" s="171"/>
      <c r="KNW25" s="171"/>
      <c r="KNX25" s="171"/>
      <c r="KNY25" s="171"/>
      <c r="KNZ25" s="171"/>
      <c r="KOA25" s="171"/>
      <c r="KOB25" s="171"/>
      <c r="KOC25" s="171"/>
      <c r="KOD25" s="171"/>
      <c r="KOE25" s="171"/>
      <c r="KOF25" s="171"/>
      <c r="KOG25" s="171"/>
      <c r="KOH25" s="171"/>
      <c r="KOI25" s="171"/>
      <c r="KOJ25" s="171"/>
      <c r="KOK25" s="171"/>
      <c r="KOL25" s="171"/>
      <c r="KOM25" s="171"/>
      <c r="KON25" s="171"/>
      <c r="KOO25" s="171"/>
      <c r="KOP25" s="171"/>
      <c r="KOQ25" s="171"/>
      <c r="KOR25" s="171"/>
      <c r="KOS25" s="171"/>
      <c r="KOT25" s="171"/>
      <c r="KOU25" s="171"/>
      <c r="KOV25" s="171"/>
      <c r="KOW25" s="171"/>
      <c r="KOX25" s="171"/>
      <c r="KOY25" s="171"/>
      <c r="KOZ25" s="171"/>
      <c r="KPA25" s="171"/>
      <c r="KPB25" s="171"/>
      <c r="KPC25" s="171"/>
      <c r="KPD25" s="171"/>
      <c r="KPE25" s="171"/>
      <c r="KPF25" s="171"/>
      <c r="KPG25" s="171"/>
      <c r="KPH25" s="171"/>
      <c r="KPI25" s="171"/>
      <c r="KPJ25" s="171"/>
      <c r="KPK25" s="171"/>
      <c r="KPL25" s="171"/>
      <c r="KPM25" s="171"/>
      <c r="KPN25" s="171"/>
      <c r="KPO25" s="171"/>
      <c r="KPP25" s="171"/>
      <c r="KPQ25" s="171"/>
      <c r="KPR25" s="171"/>
      <c r="KPS25" s="171"/>
      <c r="KPT25" s="171"/>
      <c r="KPU25" s="171"/>
      <c r="KPV25" s="171"/>
      <c r="KPW25" s="171"/>
      <c r="KPX25" s="171"/>
      <c r="KPY25" s="171"/>
      <c r="KPZ25" s="171"/>
      <c r="KQA25" s="171"/>
      <c r="KQB25" s="171"/>
      <c r="KQC25" s="171"/>
      <c r="KQD25" s="171"/>
      <c r="KQE25" s="171"/>
      <c r="KQF25" s="171"/>
      <c r="KQG25" s="171"/>
      <c r="KQH25" s="171"/>
      <c r="KQI25" s="171"/>
      <c r="KQJ25" s="171"/>
      <c r="KQK25" s="171"/>
      <c r="KQL25" s="171"/>
      <c r="KQM25" s="171"/>
      <c r="KQN25" s="171"/>
      <c r="KQO25" s="171"/>
      <c r="KQP25" s="171"/>
      <c r="KQQ25" s="171"/>
      <c r="KQR25" s="171"/>
      <c r="KQS25" s="171"/>
      <c r="KQT25" s="171"/>
      <c r="KQU25" s="171"/>
      <c r="KQV25" s="171"/>
      <c r="KQW25" s="171"/>
      <c r="KQX25" s="171"/>
      <c r="KQY25" s="171"/>
      <c r="KQZ25" s="171"/>
      <c r="KRA25" s="171"/>
      <c r="KRB25" s="171"/>
      <c r="KRC25" s="171"/>
      <c r="KRD25" s="171"/>
      <c r="KRE25" s="171"/>
      <c r="KRF25" s="171"/>
      <c r="KRG25" s="171"/>
      <c r="KRH25" s="171"/>
      <c r="KRI25" s="171"/>
      <c r="KRJ25" s="171"/>
      <c r="KRK25" s="171"/>
      <c r="KRL25" s="171"/>
      <c r="KRM25" s="171"/>
      <c r="KRN25" s="171"/>
      <c r="KRO25" s="171"/>
      <c r="KRP25" s="171"/>
      <c r="KRQ25" s="171"/>
      <c r="KRR25" s="171"/>
      <c r="KRS25" s="171"/>
      <c r="KRT25" s="171"/>
      <c r="KRU25" s="171"/>
      <c r="KRV25" s="171"/>
      <c r="KRW25" s="171"/>
      <c r="KRX25" s="171"/>
      <c r="KRY25" s="171"/>
      <c r="KRZ25" s="171"/>
      <c r="KSA25" s="171"/>
      <c r="KSB25" s="171"/>
      <c r="KSC25" s="171"/>
      <c r="KSD25" s="171"/>
      <c r="KSE25" s="171"/>
      <c r="KSF25" s="171"/>
      <c r="KSG25" s="171"/>
      <c r="KSH25" s="171"/>
      <c r="KSI25" s="171"/>
      <c r="KSJ25" s="171"/>
      <c r="KSK25" s="171"/>
      <c r="KSL25" s="171"/>
      <c r="KSM25" s="171"/>
      <c r="KSN25" s="171"/>
      <c r="KSO25" s="171"/>
      <c r="KSP25" s="171"/>
      <c r="KSQ25" s="171"/>
      <c r="KSR25" s="171"/>
      <c r="KSS25" s="171"/>
      <c r="KST25" s="171"/>
      <c r="KSU25" s="171"/>
      <c r="KSV25" s="171"/>
      <c r="KSW25" s="171"/>
      <c r="KSX25" s="171"/>
      <c r="KSY25" s="171"/>
      <c r="KSZ25" s="171"/>
      <c r="KTA25" s="171"/>
      <c r="KTB25" s="171"/>
      <c r="KTC25" s="171"/>
      <c r="KTD25" s="171"/>
      <c r="KTE25" s="171"/>
      <c r="KTF25" s="171"/>
      <c r="KTG25" s="171"/>
      <c r="KTH25" s="171"/>
      <c r="KTI25" s="171"/>
      <c r="KTJ25" s="171"/>
      <c r="KTK25" s="171"/>
      <c r="KTL25" s="171"/>
      <c r="KTM25" s="171"/>
      <c r="KTN25" s="171"/>
      <c r="KTO25" s="171"/>
      <c r="KTP25" s="171"/>
      <c r="KTQ25" s="171"/>
      <c r="KTR25" s="171"/>
      <c r="KTS25" s="171"/>
      <c r="KTT25" s="171"/>
      <c r="KTU25" s="171"/>
      <c r="KTV25" s="171"/>
      <c r="KTW25" s="171"/>
      <c r="KTX25" s="171"/>
      <c r="KTY25" s="171"/>
      <c r="KTZ25" s="171"/>
      <c r="KUA25" s="171"/>
      <c r="KUB25" s="171"/>
      <c r="KUC25" s="171"/>
      <c r="KUD25" s="171"/>
      <c r="KUE25" s="171"/>
      <c r="KUF25" s="171"/>
      <c r="KUG25" s="171"/>
      <c r="KUH25" s="171"/>
      <c r="KUI25" s="171"/>
      <c r="KUJ25" s="171"/>
      <c r="KUK25" s="171"/>
      <c r="KUL25" s="171"/>
      <c r="KUM25" s="171"/>
      <c r="KUN25" s="171"/>
      <c r="KUO25" s="171"/>
      <c r="KUP25" s="171"/>
      <c r="KUQ25" s="171"/>
      <c r="KUR25" s="171"/>
      <c r="KUS25" s="171"/>
      <c r="KUT25" s="171"/>
      <c r="KUU25" s="171"/>
      <c r="KUV25" s="171"/>
      <c r="KUW25" s="171"/>
      <c r="KUX25" s="171"/>
      <c r="KUY25" s="171"/>
      <c r="KUZ25" s="171"/>
      <c r="KVA25" s="171"/>
      <c r="KVB25" s="171"/>
      <c r="KVC25" s="171"/>
      <c r="KVD25" s="171"/>
      <c r="KVE25" s="171"/>
      <c r="KVF25" s="171"/>
      <c r="KVG25" s="171"/>
      <c r="KVH25" s="171"/>
      <c r="KVI25" s="171"/>
      <c r="KVJ25" s="171"/>
      <c r="KVK25" s="171"/>
      <c r="KVL25" s="171"/>
      <c r="KVM25" s="171"/>
      <c r="KVN25" s="171"/>
      <c r="KVO25" s="171"/>
      <c r="KVP25" s="171"/>
      <c r="KVQ25" s="171"/>
      <c r="KVR25" s="171"/>
      <c r="KVS25" s="171"/>
      <c r="KVT25" s="171"/>
      <c r="KVU25" s="171"/>
      <c r="KVV25" s="171"/>
      <c r="KVW25" s="171"/>
      <c r="KVX25" s="171"/>
      <c r="KVY25" s="171"/>
      <c r="KVZ25" s="171"/>
      <c r="KWA25" s="171"/>
      <c r="KWB25" s="171"/>
      <c r="KWC25" s="171"/>
      <c r="KWD25" s="171"/>
      <c r="KWE25" s="171"/>
      <c r="KWF25" s="171"/>
      <c r="KWG25" s="171"/>
      <c r="KWH25" s="171"/>
      <c r="KWI25" s="171"/>
      <c r="KWJ25" s="171"/>
      <c r="KWK25" s="171"/>
      <c r="KWL25" s="171"/>
      <c r="KWM25" s="171"/>
      <c r="KWN25" s="171"/>
      <c r="KWO25" s="171"/>
      <c r="KWP25" s="171"/>
      <c r="KWQ25" s="171"/>
      <c r="KWR25" s="171"/>
      <c r="KWS25" s="171"/>
      <c r="KWT25" s="171"/>
      <c r="KWU25" s="171"/>
      <c r="KWV25" s="171"/>
      <c r="KWW25" s="171"/>
      <c r="KWX25" s="171"/>
      <c r="KWY25" s="171"/>
      <c r="KWZ25" s="171"/>
      <c r="KXA25" s="171"/>
      <c r="KXB25" s="171"/>
      <c r="KXC25" s="171"/>
      <c r="KXD25" s="171"/>
      <c r="KXE25" s="171"/>
      <c r="KXF25" s="171"/>
      <c r="KXG25" s="171"/>
      <c r="KXH25" s="171"/>
      <c r="KXI25" s="171"/>
      <c r="KXJ25" s="171"/>
      <c r="KXK25" s="171"/>
      <c r="KXL25" s="171"/>
      <c r="KXM25" s="171"/>
      <c r="KXN25" s="171"/>
      <c r="KXO25" s="171"/>
      <c r="KXP25" s="171"/>
      <c r="KXQ25" s="171"/>
      <c r="KXR25" s="171"/>
      <c r="KXS25" s="171"/>
      <c r="KXT25" s="171"/>
      <c r="KXU25" s="171"/>
      <c r="KXV25" s="171"/>
      <c r="KXW25" s="171"/>
      <c r="KXX25" s="171"/>
      <c r="KXY25" s="171"/>
      <c r="KXZ25" s="171"/>
      <c r="KYA25" s="171"/>
      <c r="KYB25" s="171"/>
      <c r="KYC25" s="171"/>
      <c r="KYD25" s="171"/>
      <c r="KYE25" s="171"/>
      <c r="KYF25" s="171"/>
      <c r="KYG25" s="171"/>
      <c r="KYH25" s="171"/>
      <c r="KYI25" s="171"/>
      <c r="KYJ25" s="171"/>
      <c r="KYK25" s="171"/>
      <c r="KYL25" s="171"/>
      <c r="KYM25" s="171"/>
      <c r="KYN25" s="171"/>
      <c r="KYO25" s="171"/>
      <c r="KYP25" s="171"/>
      <c r="KYQ25" s="171"/>
      <c r="KYR25" s="171"/>
      <c r="KYS25" s="171"/>
      <c r="KYT25" s="171"/>
      <c r="KYU25" s="171"/>
      <c r="KYV25" s="171"/>
      <c r="KYW25" s="171"/>
      <c r="KYX25" s="171"/>
      <c r="KYY25" s="171"/>
      <c r="KYZ25" s="171"/>
      <c r="KZA25" s="171"/>
      <c r="KZB25" s="171"/>
      <c r="KZC25" s="171"/>
      <c r="KZD25" s="171"/>
      <c r="KZE25" s="171"/>
      <c r="KZF25" s="171"/>
      <c r="KZG25" s="171"/>
      <c r="KZH25" s="171"/>
      <c r="KZI25" s="171"/>
      <c r="KZJ25" s="171"/>
      <c r="KZK25" s="171"/>
      <c r="KZL25" s="171"/>
      <c r="KZM25" s="171"/>
      <c r="KZN25" s="171"/>
      <c r="KZO25" s="171"/>
      <c r="KZP25" s="171"/>
      <c r="KZQ25" s="171"/>
      <c r="KZR25" s="171"/>
      <c r="KZS25" s="171"/>
      <c r="KZT25" s="171"/>
      <c r="KZU25" s="171"/>
      <c r="KZV25" s="171"/>
      <c r="KZW25" s="171"/>
      <c r="KZX25" s="171"/>
      <c r="KZY25" s="171"/>
      <c r="KZZ25" s="171"/>
      <c r="LAA25" s="171"/>
      <c r="LAB25" s="171"/>
      <c r="LAC25" s="171"/>
      <c r="LAD25" s="171"/>
      <c r="LAE25" s="171"/>
      <c r="LAF25" s="171"/>
      <c r="LAG25" s="171"/>
      <c r="LAH25" s="171"/>
      <c r="LAI25" s="171"/>
      <c r="LAJ25" s="171"/>
      <c r="LAK25" s="171"/>
      <c r="LAL25" s="171"/>
      <c r="LAM25" s="171"/>
      <c r="LAN25" s="171"/>
      <c r="LAO25" s="171"/>
      <c r="LAP25" s="171"/>
      <c r="LAQ25" s="171"/>
      <c r="LAR25" s="171"/>
      <c r="LAS25" s="171"/>
      <c r="LAT25" s="171"/>
      <c r="LAU25" s="171"/>
      <c r="LAV25" s="171"/>
      <c r="LAW25" s="171"/>
      <c r="LAX25" s="171"/>
      <c r="LAY25" s="171"/>
      <c r="LAZ25" s="171"/>
      <c r="LBA25" s="171"/>
      <c r="LBB25" s="171"/>
      <c r="LBC25" s="171"/>
      <c r="LBD25" s="171"/>
      <c r="LBE25" s="171"/>
      <c r="LBF25" s="171"/>
      <c r="LBG25" s="171"/>
      <c r="LBH25" s="171"/>
      <c r="LBI25" s="171"/>
      <c r="LBJ25" s="171"/>
      <c r="LBK25" s="171"/>
      <c r="LBL25" s="171"/>
      <c r="LBM25" s="171"/>
      <c r="LBN25" s="171"/>
      <c r="LBO25" s="171"/>
      <c r="LBP25" s="171"/>
      <c r="LBQ25" s="171"/>
      <c r="LBR25" s="171"/>
      <c r="LBS25" s="171"/>
      <c r="LBT25" s="171"/>
      <c r="LBU25" s="171"/>
      <c r="LBV25" s="171"/>
      <c r="LBW25" s="171"/>
      <c r="LBX25" s="171"/>
      <c r="LBY25" s="171"/>
      <c r="LBZ25" s="171"/>
      <c r="LCA25" s="171"/>
      <c r="LCB25" s="171"/>
      <c r="LCC25" s="171"/>
      <c r="LCD25" s="171"/>
      <c r="LCE25" s="171"/>
      <c r="LCF25" s="171"/>
      <c r="LCG25" s="171"/>
      <c r="LCH25" s="171"/>
      <c r="LCI25" s="171"/>
      <c r="LCJ25" s="171"/>
      <c r="LCK25" s="171"/>
      <c r="LCL25" s="171"/>
      <c r="LCM25" s="171"/>
      <c r="LCN25" s="171"/>
      <c r="LCO25" s="171"/>
      <c r="LCP25" s="171"/>
      <c r="LCQ25" s="171"/>
      <c r="LCR25" s="171"/>
      <c r="LCS25" s="171"/>
      <c r="LCT25" s="171"/>
      <c r="LCU25" s="171"/>
      <c r="LCV25" s="171"/>
      <c r="LCW25" s="171"/>
      <c r="LCX25" s="171"/>
      <c r="LCY25" s="171"/>
      <c r="LCZ25" s="171"/>
      <c r="LDA25" s="171"/>
      <c r="LDB25" s="171"/>
      <c r="LDC25" s="171"/>
      <c r="LDD25" s="171"/>
      <c r="LDE25" s="171"/>
      <c r="LDF25" s="171"/>
      <c r="LDG25" s="171"/>
      <c r="LDH25" s="171"/>
      <c r="LDI25" s="171"/>
      <c r="LDJ25" s="171"/>
      <c r="LDK25" s="171"/>
      <c r="LDL25" s="171"/>
      <c r="LDM25" s="171"/>
      <c r="LDN25" s="171"/>
      <c r="LDO25" s="171"/>
      <c r="LDP25" s="171"/>
      <c r="LDQ25" s="171"/>
      <c r="LDR25" s="171"/>
      <c r="LDS25" s="171"/>
      <c r="LDT25" s="171"/>
      <c r="LDU25" s="171"/>
      <c r="LDV25" s="171"/>
      <c r="LDW25" s="171"/>
      <c r="LDX25" s="171"/>
      <c r="LDY25" s="171"/>
      <c r="LDZ25" s="171"/>
      <c r="LEA25" s="171"/>
      <c r="LEB25" s="171"/>
      <c r="LEC25" s="171"/>
      <c r="LED25" s="171"/>
      <c r="LEE25" s="171"/>
      <c r="LEF25" s="171"/>
      <c r="LEG25" s="171"/>
      <c r="LEH25" s="171"/>
      <c r="LEI25" s="171"/>
      <c r="LEJ25" s="171"/>
      <c r="LEK25" s="171"/>
      <c r="LEL25" s="171"/>
      <c r="LEM25" s="171"/>
      <c r="LEN25" s="171"/>
      <c r="LEO25" s="171"/>
      <c r="LEP25" s="171"/>
      <c r="LEQ25" s="171"/>
      <c r="LER25" s="171"/>
      <c r="LES25" s="171"/>
      <c r="LET25" s="171"/>
      <c r="LEU25" s="171"/>
      <c r="LEV25" s="171"/>
      <c r="LEW25" s="171"/>
      <c r="LEX25" s="171"/>
      <c r="LEY25" s="171"/>
      <c r="LEZ25" s="171"/>
      <c r="LFA25" s="171"/>
      <c r="LFB25" s="171"/>
      <c r="LFC25" s="171"/>
      <c r="LFD25" s="171"/>
      <c r="LFE25" s="171"/>
      <c r="LFF25" s="171"/>
      <c r="LFG25" s="171"/>
      <c r="LFH25" s="171"/>
      <c r="LFI25" s="171"/>
      <c r="LFJ25" s="171"/>
      <c r="LFK25" s="171"/>
      <c r="LFL25" s="171"/>
      <c r="LFM25" s="171"/>
      <c r="LFN25" s="171"/>
      <c r="LFO25" s="171"/>
      <c r="LFP25" s="171"/>
      <c r="LFQ25" s="171"/>
      <c r="LFR25" s="171"/>
      <c r="LFS25" s="171"/>
      <c r="LFT25" s="171"/>
      <c r="LFU25" s="171"/>
      <c r="LFV25" s="171"/>
      <c r="LFW25" s="171"/>
      <c r="LFX25" s="171"/>
      <c r="LFY25" s="171"/>
      <c r="LFZ25" s="171"/>
      <c r="LGA25" s="171"/>
      <c r="LGB25" s="171"/>
      <c r="LGC25" s="171"/>
      <c r="LGD25" s="171"/>
      <c r="LGE25" s="171"/>
      <c r="LGF25" s="171"/>
      <c r="LGG25" s="171"/>
      <c r="LGH25" s="171"/>
      <c r="LGI25" s="171"/>
      <c r="LGJ25" s="171"/>
      <c r="LGK25" s="171"/>
      <c r="LGL25" s="171"/>
      <c r="LGM25" s="171"/>
      <c r="LGN25" s="171"/>
      <c r="LGO25" s="171"/>
      <c r="LGP25" s="171"/>
      <c r="LGQ25" s="171"/>
      <c r="LGR25" s="171"/>
      <c r="LGS25" s="171"/>
      <c r="LGT25" s="171"/>
      <c r="LGU25" s="171"/>
      <c r="LGV25" s="171"/>
      <c r="LGW25" s="171"/>
      <c r="LGX25" s="171"/>
      <c r="LGY25" s="171"/>
      <c r="LGZ25" s="171"/>
      <c r="LHA25" s="171"/>
      <c r="LHB25" s="171"/>
      <c r="LHC25" s="171"/>
      <c r="LHD25" s="171"/>
      <c r="LHE25" s="171"/>
      <c r="LHF25" s="171"/>
      <c r="LHG25" s="171"/>
      <c r="LHH25" s="171"/>
      <c r="LHI25" s="171"/>
      <c r="LHJ25" s="171"/>
      <c r="LHK25" s="171"/>
      <c r="LHL25" s="171"/>
      <c r="LHM25" s="171"/>
      <c r="LHN25" s="171"/>
      <c r="LHO25" s="171"/>
      <c r="LHP25" s="171"/>
      <c r="LHQ25" s="171"/>
      <c r="LHR25" s="171"/>
      <c r="LHS25" s="171"/>
      <c r="LHT25" s="171"/>
      <c r="LHU25" s="171"/>
      <c r="LHV25" s="171"/>
      <c r="LHW25" s="171"/>
      <c r="LHX25" s="171"/>
      <c r="LHY25" s="171"/>
      <c r="LHZ25" s="171"/>
      <c r="LIA25" s="171"/>
      <c r="LIB25" s="171"/>
      <c r="LIC25" s="171"/>
      <c r="LID25" s="171"/>
      <c r="LIE25" s="171"/>
      <c r="LIF25" s="171"/>
      <c r="LIG25" s="171"/>
      <c r="LIH25" s="171"/>
      <c r="LII25" s="171"/>
      <c r="LIJ25" s="171"/>
      <c r="LIK25" s="171"/>
      <c r="LIL25" s="171"/>
      <c r="LIM25" s="171"/>
      <c r="LIN25" s="171"/>
      <c r="LIO25" s="171"/>
      <c r="LIP25" s="171"/>
      <c r="LIQ25" s="171"/>
      <c r="LIR25" s="171"/>
      <c r="LIS25" s="171"/>
      <c r="LIT25" s="171"/>
      <c r="LIU25" s="171"/>
      <c r="LIV25" s="171"/>
      <c r="LIW25" s="171"/>
      <c r="LIX25" s="171"/>
      <c r="LIY25" s="171"/>
      <c r="LIZ25" s="171"/>
      <c r="LJA25" s="171"/>
      <c r="LJB25" s="171"/>
      <c r="LJC25" s="171"/>
      <c r="LJD25" s="171"/>
      <c r="LJE25" s="171"/>
      <c r="LJF25" s="171"/>
      <c r="LJG25" s="171"/>
      <c r="LJH25" s="171"/>
      <c r="LJI25" s="171"/>
      <c r="LJJ25" s="171"/>
      <c r="LJK25" s="171"/>
      <c r="LJL25" s="171"/>
      <c r="LJM25" s="171"/>
      <c r="LJN25" s="171"/>
      <c r="LJO25" s="171"/>
      <c r="LJP25" s="171"/>
      <c r="LJQ25" s="171"/>
      <c r="LJR25" s="171"/>
      <c r="LJS25" s="171"/>
      <c r="LJT25" s="171"/>
      <c r="LJU25" s="171"/>
      <c r="LJV25" s="171"/>
      <c r="LJW25" s="171"/>
      <c r="LJX25" s="171"/>
      <c r="LJY25" s="171"/>
      <c r="LJZ25" s="171"/>
      <c r="LKA25" s="171"/>
      <c r="LKB25" s="171"/>
      <c r="LKC25" s="171"/>
      <c r="LKD25" s="171"/>
      <c r="LKE25" s="171"/>
      <c r="LKF25" s="171"/>
      <c r="LKG25" s="171"/>
      <c r="LKH25" s="171"/>
      <c r="LKI25" s="171"/>
      <c r="LKJ25" s="171"/>
      <c r="LKK25" s="171"/>
      <c r="LKL25" s="171"/>
      <c r="LKM25" s="171"/>
      <c r="LKN25" s="171"/>
      <c r="LKO25" s="171"/>
      <c r="LKP25" s="171"/>
      <c r="LKQ25" s="171"/>
      <c r="LKR25" s="171"/>
      <c r="LKS25" s="171"/>
      <c r="LKT25" s="171"/>
      <c r="LKU25" s="171"/>
      <c r="LKV25" s="171"/>
      <c r="LKW25" s="171"/>
      <c r="LKX25" s="171"/>
      <c r="LKY25" s="171"/>
      <c r="LKZ25" s="171"/>
      <c r="LLA25" s="171"/>
      <c r="LLB25" s="171"/>
      <c r="LLC25" s="171"/>
      <c r="LLD25" s="171"/>
      <c r="LLE25" s="171"/>
      <c r="LLF25" s="171"/>
      <c r="LLG25" s="171"/>
      <c r="LLH25" s="171"/>
      <c r="LLI25" s="171"/>
      <c r="LLJ25" s="171"/>
      <c r="LLK25" s="171"/>
      <c r="LLL25" s="171"/>
      <c r="LLM25" s="171"/>
      <c r="LLN25" s="171"/>
      <c r="LLO25" s="171"/>
      <c r="LLP25" s="171"/>
      <c r="LLQ25" s="171"/>
      <c r="LLR25" s="171"/>
      <c r="LLS25" s="171"/>
      <c r="LLT25" s="171"/>
      <c r="LLU25" s="171"/>
      <c r="LLV25" s="171"/>
      <c r="LLW25" s="171"/>
      <c r="LLX25" s="171"/>
      <c r="LLY25" s="171"/>
      <c r="LLZ25" s="171"/>
      <c r="LMA25" s="171"/>
      <c r="LMB25" s="171"/>
      <c r="LMC25" s="171"/>
      <c r="LMD25" s="171"/>
      <c r="LME25" s="171"/>
      <c r="LMF25" s="171"/>
      <c r="LMG25" s="171"/>
      <c r="LMH25" s="171"/>
      <c r="LMI25" s="171"/>
      <c r="LMJ25" s="171"/>
      <c r="LMK25" s="171"/>
      <c r="LML25" s="171"/>
      <c r="LMM25" s="171"/>
      <c r="LMN25" s="171"/>
      <c r="LMO25" s="171"/>
      <c r="LMP25" s="171"/>
      <c r="LMQ25" s="171"/>
      <c r="LMR25" s="171"/>
      <c r="LMS25" s="171"/>
      <c r="LMT25" s="171"/>
      <c r="LMU25" s="171"/>
      <c r="LMV25" s="171"/>
      <c r="LMW25" s="171"/>
      <c r="LMX25" s="171"/>
      <c r="LMY25" s="171"/>
      <c r="LMZ25" s="171"/>
      <c r="LNA25" s="171"/>
      <c r="LNB25" s="171"/>
      <c r="LNC25" s="171"/>
      <c r="LND25" s="171"/>
      <c r="LNE25" s="171"/>
      <c r="LNF25" s="171"/>
      <c r="LNG25" s="171"/>
      <c r="LNH25" s="171"/>
      <c r="LNI25" s="171"/>
      <c r="LNJ25" s="171"/>
      <c r="LNK25" s="171"/>
      <c r="LNL25" s="171"/>
      <c r="LNM25" s="171"/>
      <c r="LNN25" s="171"/>
      <c r="LNO25" s="171"/>
      <c r="LNP25" s="171"/>
      <c r="LNQ25" s="171"/>
      <c r="LNR25" s="171"/>
      <c r="LNS25" s="171"/>
      <c r="LNT25" s="171"/>
      <c r="LNU25" s="171"/>
      <c r="LNV25" s="171"/>
      <c r="LNW25" s="171"/>
      <c r="LNX25" s="171"/>
      <c r="LNY25" s="171"/>
      <c r="LNZ25" s="171"/>
      <c r="LOA25" s="171"/>
      <c r="LOB25" s="171"/>
      <c r="LOC25" s="171"/>
      <c r="LOD25" s="171"/>
      <c r="LOE25" s="171"/>
      <c r="LOF25" s="171"/>
      <c r="LOG25" s="171"/>
      <c r="LOH25" s="171"/>
      <c r="LOI25" s="171"/>
      <c r="LOJ25" s="171"/>
      <c r="LOK25" s="171"/>
      <c r="LOL25" s="171"/>
      <c r="LOM25" s="171"/>
      <c r="LON25" s="171"/>
      <c r="LOO25" s="171"/>
      <c r="LOP25" s="171"/>
      <c r="LOQ25" s="171"/>
      <c r="LOR25" s="171"/>
      <c r="LOS25" s="171"/>
      <c r="LOT25" s="171"/>
      <c r="LOU25" s="171"/>
      <c r="LOV25" s="171"/>
      <c r="LOW25" s="171"/>
      <c r="LOX25" s="171"/>
      <c r="LOY25" s="171"/>
      <c r="LOZ25" s="171"/>
      <c r="LPA25" s="171"/>
      <c r="LPB25" s="171"/>
      <c r="LPC25" s="171"/>
      <c r="LPD25" s="171"/>
      <c r="LPE25" s="171"/>
      <c r="LPF25" s="171"/>
      <c r="LPG25" s="171"/>
      <c r="LPH25" s="171"/>
      <c r="LPI25" s="171"/>
      <c r="LPJ25" s="171"/>
      <c r="LPK25" s="171"/>
      <c r="LPL25" s="171"/>
      <c r="LPM25" s="171"/>
      <c r="LPN25" s="171"/>
      <c r="LPO25" s="171"/>
      <c r="LPP25" s="171"/>
      <c r="LPQ25" s="171"/>
      <c r="LPR25" s="171"/>
      <c r="LPS25" s="171"/>
      <c r="LPT25" s="171"/>
      <c r="LPU25" s="171"/>
      <c r="LPV25" s="171"/>
      <c r="LPW25" s="171"/>
      <c r="LPX25" s="171"/>
      <c r="LPY25" s="171"/>
      <c r="LPZ25" s="171"/>
      <c r="LQA25" s="171"/>
      <c r="LQB25" s="171"/>
      <c r="LQC25" s="171"/>
      <c r="LQD25" s="171"/>
      <c r="LQE25" s="171"/>
      <c r="LQF25" s="171"/>
      <c r="LQG25" s="171"/>
      <c r="LQH25" s="171"/>
      <c r="LQI25" s="171"/>
      <c r="LQJ25" s="171"/>
      <c r="LQK25" s="171"/>
      <c r="LQL25" s="171"/>
      <c r="LQM25" s="171"/>
      <c r="LQN25" s="171"/>
      <c r="LQO25" s="171"/>
      <c r="LQP25" s="171"/>
      <c r="LQQ25" s="171"/>
      <c r="LQR25" s="171"/>
      <c r="LQS25" s="171"/>
      <c r="LQT25" s="171"/>
      <c r="LQU25" s="171"/>
      <c r="LQV25" s="171"/>
      <c r="LQW25" s="171"/>
      <c r="LQX25" s="171"/>
      <c r="LQY25" s="171"/>
      <c r="LQZ25" s="171"/>
      <c r="LRA25" s="171"/>
      <c r="LRB25" s="171"/>
      <c r="LRC25" s="171"/>
      <c r="LRD25" s="171"/>
      <c r="LRE25" s="171"/>
      <c r="LRF25" s="171"/>
      <c r="LRG25" s="171"/>
      <c r="LRH25" s="171"/>
      <c r="LRI25" s="171"/>
      <c r="LRJ25" s="171"/>
      <c r="LRK25" s="171"/>
      <c r="LRL25" s="171"/>
      <c r="LRM25" s="171"/>
      <c r="LRN25" s="171"/>
      <c r="LRO25" s="171"/>
      <c r="LRP25" s="171"/>
      <c r="LRQ25" s="171"/>
      <c r="LRR25" s="171"/>
      <c r="LRS25" s="171"/>
      <c r="LRT25" s="171"/>
      <c r="LRU25" s="171"/>
      <c r="LRV25" s="171"/>
      <c r="LRW25" s="171"/>
      <c r="LRX25" s="171"/>
      <c r="LRY25" s="171"/>
      <c r="LRZ25" s="171"/>
      <c r="LSA25" s="171"/>
      <c r="LSB25" s="171"/>
      <c r="LSC25" s="171"/>
      <c r="LSD25" s="171"/>
      <c r="LSE25" s="171"/>
      <c r="LSF25" s="171"/>
      <c r="LSG25" s="171"/>
      <c r="LSH25" s="171"/>
      <c r="LSI25" s="171"/>
      <c r="LSJ25" s="171"/>
      <c r="LSK25" s="171"/>
      <c r="LSL25" s="171"/>
      <c r="LSM25" s="171"/>
      <c r="LSN25" s="171"/>
      <c r="LSO25" s="171"/>
      <c r="LSP25" s="171"/>
      <c r="LSQ25" s="171"/>
      <c r="LSR25" s="171"/>
      <c r="LSS25" s="171"/>
      <c r="LST25" s="171"/>
      <c r="LSU25" s="171"/>
      <c r="LSV25" s="171"/>
      <c r="LSW25" s="171"/>
      <c r="LSX25" s="171"/>
      <c r="LSY25" s="171"/>
      <c r="LSZ25" s="171"/>
      <c r="LTA25" s="171"/>
      <c r="LTB25" s="171"/>
      <c r="LTC25" s="171"/>
      <c r="LTD25" s="171"/>
      <c r="LTE25" s="171"/>
      <c r="LTF25" s="171"/>
      <c r="LTG25" s="171"/>
      <c r="LTH25" s="171"/>
      <c r="LTI25" s="171"/>
      <c r="LTJ25" s="171"/>
      <c r="LTK25" s="171"/>
      <c r="LTL25" s="171"/>
      <c r="LTM25" s="171"/>
      <c r="LTN25" s="171"/>
      <c r="LTO25" s="171"/>
      <c r="LTP25" s="171"/>
      <c r="LTQ25" s="171"/>
      <c r="LTR25" s="171"/>
      <c r="LTS25" s="171"/>
      <c r="LTT25" s="171"/>
      <c r="LTU25" s="171"/>
      <c r="LTV25" s="171"/>
      <c r="LTW25" s="171"/>
      <c r="LTX25" s="171"/>
      <c r="LTY25" s="171"/>
      <c r="LTZ25" s="171"/>
      <c r="LUA25" s="171"/>
      <c r="LUB25" s="171"/>
      <c r="LUC25" s="171"/>
      <c r="LUD25" s="171"/>
      <c r="LUE25" s="171"/>
      <c r="LUF25" s="171"/>
      <c r="LUG25" s="171"/>
      <c r="LUH25" s="171"/>
      <c r="LUI25" s="171"/>
      <c r="LUJ25" s="171"/>
      <c r="LUK25" s="171"/>
      <c r="LUL25" s="171"/>
      <c r="LUM25" s="171"/>
      <c r="LUN25" s="171"/>
      <c r="LUO25" s="171"/>
      <c r="LUP25" s="171"/>
      <c r="LUQ25" s="171"/>
      <c r="LUR25" s="171"/>
      <c r="LUS25" s="171"/>
      <c r="LUT25" s="171"/>
      <c r="LUU25" s="171"/>
      <c r="LUV25" s="171"/>
      <c r="LUW25" s="171"/>
      <c r="LUX25" s="171"/>
      <c r="LUY25" s="171"/>
      <c r="LUZ25" s="171"/>
      <c r="LVA25" s="171"/>
      <c r="LVB25" s="171"/>
      <c r="LVC25" s="171"/>
      <c r="LVD25" s="171"/>
      <c r="LVE25" s="171"/>
      <c r="LVF25" s="171"/>
      <c r="LVG25" s="171"/>
      <c r="LVH25" s="171"/>
      <c r="LVI25" s="171"/>
      <c r="LVJ25" s="171"/>
      <c r="LVK25" s="171"/>
      <c r="LVL25" s="171"/>
      <c r="LVM25" s="171"/>
      <c r="LVN25" s="171"/>
      <c r="LVO25" s="171"/>
      <c r="LVP25" s="171"/>
      <c r="LVQ25" s="171"/>
      <c r="LVR25" s="171"/>
      <c r="LVS25" s="171"/>
      <c r="LVT25" s="171"/>
      <c r="LVU25" s="171"/>
      <c r="LVV25" s="171"/>
      <c r="LVW25" s="171"/>
      <c r="LVX25" s="171"/>
      <c r="LVY25" s="171"/>
      <c r="LVZ25" s="171"/>
      <c r="LWA25" s="171"/>
      <c r="LWB25" s="171"/>
      <c r="LWC25" s="171"/>
      <c r="LWD25" s="171"/>
      <c r="LWE25" s="171"/>
      <c r="LWF25" s="171"/>
      <c r="LWG25" s="171"/>
      <c r="LWH25" s="171"/>
      <c r="LWI25" s="171"/>
      <c r="LWJ25" s="171"/>
      <c r="LWK25" s="171"/>
      <c r="LWL25" s="171"/>
      <c r="LWM25" s="171"/>
      <c r="LWN25" s="171"/>
      <c r="LWO25" s="171"/>
      <c r="LWP25" s="171"/>
      <c r="LWQ25" s="171"/>
      <c r="LWR25" s="171"/>
      <c r="LWS25" s="171"/>
      <c r="LWT25" s="171"/>
      <c r="LWU25" s="171"/>
      <c r="LWV25" s="171"/>
      <c r="LWW25" s="171"/>
      <c r="LWX25" s="171"/>
      <c r="LWY25" s="171"/>
      <c r="LWZ25" s="171"/>
      <c r="LXA25" s="171"/>
      <c r="LXB25" s="171"/>
      <c r="LXC25" s="171"/>
      <c r="LXD25" s="171"/>
      <c r="LXE25" s="171"/>
      <c r="LXF25" s="171"/>
      <c r="LXG25" s="171"/>
      <c r="LXH25" s="171"/>
      <c r="LXI25" s="171"/>
      <c r="LXJ25" s="171"/>
      <c r="LXK25" s="171"/>
      <c r="LXL25" s="171"/>
      <c r="LXM25" s="171"/>
      <c r="LXN25" s="171"/>
      <c r="LXO25" s="171"/>
      <c r="LXP25" s="171"/>
      <c r="LXQ25" s="171"/>
      <c r="LXR25" s="171"/>
      <c r="LXS25" s="171"/>
      <c r="LXT25" s="171"/>
      <c r="LXU25" s="171"/>
      <c r="LXV25" s="171"/>
      <c r="LXW25" s="171"/>
      <c r="LXX25" s="171"/>
      <c r="LXY25" s="171"/>
      <c r="LXZ25" s="171"/>
      <c r="LYA25" s="171"/>
      <c r="LYB25" s="171"/>
      <c r="LYC25" s="171"/>
      <c r="LYD25" s="171"/>
      <c r="LYE25" s="171"/>
      <c r="LYF25" s="171"/>
      <c r="LYG25" s="171"/>
      <c r="LYH25" s="171"/>
      <c r="LYI25" s="171"/>
      <c r="LYJ25" s="171"/>
      <c r="LYK25" s="171"/>
      <c r="LYL25" s="171"/>
      <c r="LYM25" s="171"/>
      <c r="LYN25" s="171"/>
      <c r="LYO25" s="171"/>
      <c r="LYP25" s="171"/>
      <c r="LYQ25" s="171"/>
      <c r="LYR25" s="171"/>
      <c r="LYS25" s="171"/>
      <c r="LYT25" s="171"/>
      <c r="LYU25" s="171"/>
      <c r="LYV25" s="171"/>
      <c r="LYW25" s="171"/>
      <c r="LYX25" s="171"/>
      <c r="LYY25" s="171"/>
      <c r="LYZ25" s="171"/>
      <c r="LZA25" s="171"/>
      <c r="LZB25" s="171"/>
      <c r="LZC25" s="171"/>
      <c r="LZD25" s="171"/>
      <c r="LZE25" s="171"/>
      <c r="LZF25" s="171"/>
      <c r="LZG25" s="171"/>
      <c r="LZH25" s="171"/>
      <c r="LZI25" s="171"/>
      <c r="LZJ25" s="171"/>
      <c r="LZK25" s="171"/>
      <c r="LZL25" s="171"/>
      <c r="LZM25" s="171"/>
      <c r="LZN25" s="171"/>
      <c r="LZO25" s="171"/>
      <c r="LZP25" s="171"/>
      <c r="LZQ25" s="171"/>
      <c r="LZR25" s="171"/>
      <c r="LZS25" s="171"/>
      <c r="LZT25" s="171"/>
      <c r="LZU25" s="171"/>
      <c r="LZV25" s="171"/>
      <c r="LZW25" s="171"/>
      <c r="LZX25" s="171"/>
      <c r="LZY25" s="171"/>
      <c r="LZZ25" s="171"/>
      <c r="MAA25" s="171"/>
      <c r="MAB25" s="171"/>
      <c r="MAC25" s="171"/>
      <c r="MAD25" s="171"/>
      <c r="MAE25" s="171"/>
      <c r="MAF25" s="171"/>
      <c r="MAG25" s="171"/>
      <c r="MAH25" s="171"/>
      <c r="MAI25" s="171"/>
      <c r="MAJ25" s="171"/>
      <c r="MAK25" s="171"/>
      <c r="MAL25" s="171"/>
      <c r="MAM25" s="171"/>
      <c r="MAN25" s="171"/>
      <c r="MAO25" s="171"/>
      <c r="MAP25" s="171"/>
      <c r="MAQ25" s="171"/>
      <c r="MAR25" s="171"/>
      <c r="MAS25" s="171"/>
      <c r="MAT25" s="171"/>
      <c r="MAU25" s="171"/>
      <c r="MAV25" s="171"/>
      <c r="MAW25" s="171"/>
      <c r="MAX25" s="171"/>
      <c r="MAY25" s="171"/>
      <c r="MAZ25" s="171"/>
      <c r="MBA25" s="171"/>
      <c r="MBB25" s="171"/>
      <c r="MBC25" s="171"/>
      <c r="MBD25" s="171"/>
      <c r="MBE25" s="171"/>
      <c r="MBF25" s="171"/>
      <c r="MBG25" s="171"/>
      <c r="MBH25" s="171"/>
      <c r="MBI25" s="171"/>
      <c r="MBJ25" s="171"/>
      <c r="MBK25" s="171"/>
      <c r="MBL25" s="171"/>
      <c r="MBM25" s="171"/>
      <c r="MBN25" s="171"/>
      <c r="MBO25" s="171"/>
      <c r="MBP25" s="171"/>
      <c r="MBQ25" s="171"/>
      <c r="MBR25" s="171"/>
      <c r="MBS25" s="171"/>
      <c r="MBT25" s="171"/>
      <c r="MBU25" s="171"/>
      <c r="MBV25" s="171"/>
      <c r="MBW25" s="171"/>
      <c r="MBX25" s="171"/>
      <c r="MBY25" s="171"/>
      <c r="MBZ25" s="171"/>
      <c r="MCA25" s="171"/>
      <c r="MCB25" s="171"/>
      <c r="MCC25" s="171"/>
      <c r="MCD25" s="171"/>
      <c r="MCE25" s="171"/>
      <c r="MCF25" s="171"/>
      <c r="MCG25" s="171"/>
      <c r="MCH25" s="171"/>
      <c r="MCI25" s="171"/>
      <c r="MCJ25" s="171"/>
      <c r="MCK25" s="171"/>
      <c r="MCL25" s="171"/>
      <c r="MCM25" s="171"/>
      <c r="MCN25" s="171"/>
      <c r="MCO25" s="171"/>
      <c r="MCP25" s="171"/>
      <c r="MCQ25" s="171"/>
      <c r="MCR25" s="171"/>
      <c r="MCS25" s="171"/>
      <c r="MCT25" s="171"/>
      <c r="MCU25" s="171"/>
      <c r="MCV25" s="171"/>
      <c r="MCW25" s="171"/>
      <c r="MCX25" s="171"/>
      <c r="MCY25" s="171"/>
      <c r="MCZ25" s="171"/>
      <c r="MDA25" s="171"/>
      <c r="MDB25" s="171"/>
      <c r="MDC25" s="171"/>
      <c r="MDD25" s="171"/>
      <c r="MDE25" s="171"/>
      <c r="MDF25" s="171"/>
      <c r="MDG25" s="171"/>
      <c r="MDH25" s="171"/>
      <c r="MDI25" s="171"/>
      <c r="MDJ25" s="171"/>
      <c r="MDK25" s="171"/>
      <c r="MDL25" s="171"/>
      <c r="MDM25" s="171"/>
      <c r="MDN25" s="171"/>
      <c r="MDO25" s="171"/>
      <c r="MDP25" s="171"/>
      <c r="MDQ25" s="171"/>
      <c r="MDR25" s="171"/>
      <c r="MDS25" s="171"/>
      <c r="MDT25" s="171"/>
      <c r="MDU25" s="171"/>
      <c r="MDV25" s="171"/>
      <c r="MDW25" s="171"/>
      <c r="MDX25" s="171"/>
      <c r="MDY25" s="171"/>
      <c r="MDZ25" s="171"/>
      <c r="MEA25" s="171"/>
      <c r="MEB25" s="171"/>
      <c r="MEC25" s="171"/>
      <c r="MED25" s="171"/>
      <c r="MEE25" s="171"/>
      <c r="MEF25" s="171"/>
      <c r="MEG25" s="171"/>
      <c r="MEH25" s="171"/>
      <c r="MEI25" s="171"/>
      <c r="MEJ25" s="171"/>
      <c r="MEK25" s="171"/>
      <c r="MEL25" s="171"/>
      <c r="MEM25" s="171"/>
      <c r="MEN25" s="171"/>
      <c r="MEO25" s="171"/>
      <c r="MEP25" s="171"/>
      <c r="MEQ25" s="171"/>
      <c r="MER25" s="171"/>
      <c r="MES25" s="171"/>
      <c r="MET25" s="171"/>
      <c r="MEU25" s="171"/>
      <c r="MEV25" s="171"/>
      <c r="MEW25" s="171"/>
      <c r="MEX25" s="171"/>
      <c r="MEY25" s="171"/>
      <c r="MEZ25" s="171"/>
      <c r="MFA25" s="171"/>
      <c r="MFB25" s="171"/>
      <c r="MFC25" s="171"/>
      <c r="MFD25" s="171"/>
      <c r="MFE25" s="171"/>
      <c r="MFF25" s="171"/>
      <c r="MFG25" s="171"/>
      <c r="MFH25" s="171"/>
      <c r="MFI25" s="171"/>
      <c r="MFJ25" s="171"/>
      <c r="MFK25" s="171"/>
      <c r="MFL25" s="171"/>
      <c r="MFM25" s="171"/>
      <c r="MFN25" s="171"/>
      <c r="MFO25" s="171"/>
      <c r="MFP25" s="171"/>
      <c r="MFQ25" s="171"/>
      <c r="MFR25" s="171"/>
      <c r="MFS25" s="171"/>
      <c r="MFT25" s="171"/>
      <c r="MFU25" s="171"/>
      <c r="MFV25" s="171"/>
      <c r="MFW25" s="171"/>
      <c r="MFX25" s="171"/>
      <c r="MFY25" s="171"/>
      <c r="MFZ25" s="171"/>
      <c r="MGA25" s="171"/>
      <c r="MGB25" s="171"/>
      <c r="MGC25" s="171"/>
      <c r="MGD25" s="171"/>
      <c r="MGE25" s="171"/>
      <c r="MGF25" s="171"/>
      <c r="MGG25" s="171"/>
      <c r="MGH25" s="171"/>
      <c r="MGI25" s="171"/>
      <c r="MGJ25" s="171"/>
      <c r="MGK25" s="171"/>
      <c r="MGL25" s="171"/>
      <c r="MGM25" s="171"/>
      <c r="MGN25" s="171"/>
      <c r="MGO25" s="171"/>
      <c r="MGP25" s="171"/>
      <c r="MGQ25" s="171"/>
      <c r="MGR25" s="171"/>
      <c r="MGS25" s="171"/>
      <c r="MGT25" s="171"/>
      <c r="MGU25" s="171"/>
      <c r="MGV25" s="171"/>
      <c r="MGW25" s="171"/>
      <c r="MGX25" s="171"/>
      <c r="MGY25" s="171"/>
      <c r="MGZ25" s="171"/>
      <c r="MHA25" s="171"/>
      <c r="MHB25" s="171"/>
      <c r="MHC25" s="171"/>
      <c r="MHD25" s="171"/>
      <c r="MHE25" s="171"/>
      <c r="MHF25" s="171"/>
      <c r="MHG25" s="171"/>
      <c r="MHH25" s="171"/>
      <c r="MHI25" s="171"/>
      <c r="MHJ25" s="171"/>
      <c r="MHK25" s="171"/>
      <c r="MHL25" s="171"/>
      <c r="MHM25" s="171"/>
      <c r="MHN25" s="171"/>
      <c r="MHO25" s="171"/>
      <c r="MHP25" s="171"/>
      <c r="MHQ25" s="171"/>
      <c r="MHR25" s="171"/>
      <c r="MHS25" s="171"/>
      <c r="MHT25" s="171"/>
      <c r="MHU25" s="171"/>
      <c r="MHV25" s="171"/>
      <c r="MHW25" s="171"/>
      <c r="MHX25" s="171"/>
      <c r="MHY25" s="171"/>
      <c r="MHZ25" s="171"/>
      <c r="MIA25" s="171"/>
      <c r="MIB25" s="171"/>
      <c r="MIC25" s="171"/>
      <c r="MID25" s="171"/>
      <c r="MIE25" s="171"/>
      <c r="MIF25" s="171"/>
      <c r="MIG25" s="171"/>
      <c r="MIH25" s="171"/>
      <c r="MII25" s="171"/>
      <c r="MIJ25" s="171"/>
      <c r="MIK25" s="171"/>
      <c r="MIL25" s="171"/>
      <c r="MIM25" s="171"/>
      <c r="MIN25" s="171"/>
      <c r="MIO25" s="171"/>
      <c r="MIP25" s="171"/>
      <c r="MIQ25" s="171"/>
      <c r="MIR25" s="171"/>
      <c r="MIS25" s="171"/>
      <c r="MIT25" s="171"/>
      <c r="MIU25" s="171"/>
      <c r="MIV25" s="171"/>
      <c r="MIW25" s="171"/>
      <c r="MIX25" s="171"/>
      <c r="MIY25" s="171"/>
      <c r="MIZ25" s="171"/>
      <c r="MJA25" s="171"/>
      <c r="MJB25" s="171"/>
      <c r="MJC25" s="171"/>
      <c r="MJD25" s="171"/>
      <c r="MJE25" s="171"/>
      <c r="MJF25" s="171"/>
      <c r="MJG25" s="171"/>
      <c r="MJH25" s="171"/>
      <c r="MJI25" s="171"/>
      <c r="MJJ25" s="171"/>
      <c r="MJK25" s="171"/>
      <c r="MJL25" s="171"/>
      <c r="MJM25" s="171"/>
      <c r="MJN25" s="171"/>
      <c r="MJO25" s="171"/>
      <c r="MJP25" s="171"/>
      <c r="MJQ25" s="171"/>
      <c r="MJR25" s="171"/>
      <c r="MJS25" s="171"/>
      <c r="MJT25" s="171"/>
      <c r="MJU25" s="171"/>
      <c r="MJV25" s="171"/>
      <c r="MJW25" s="171"/>
      <c r="MJX25" s="171"/>
      <c r="MJY25" s="171"/>
      <c r="MJZ25" s="171"/>
      <c r="MKA25" s="171"/>
      <c r="MKB25" s="171"/>
      <c r="MKC25" s="171"/>
      <c r="MKD25" s="171"/>
      <c r="MKE25" s="171"/>
      <c r="MKF25" s="171"/>
      <c r="MKG25" s="171"/>
      <c r="MKH25" s="171"/>
      <c r="MKI25" s="171"/>
      <c r="MKJ25" s="171"/>
      <c r="MKK25" s="171"/>
      <c r="MKL25" s="171"/>
      <c r="MKM25" s="171"/>
      <c r="MKN25" s="171"/>
      <c r="MKO25" s="171"/>
      <c r="MKP25" s="171"/>
      <c r="MKQ25" s="171"/>
      <c r="MKR25" s="171"/>
      <c r="MKS25" s="171"/>
      <c r="MKT25" s="171"/>
      <c r="MKU25" s="171"/>
      <c r="MKV25" s="171"/>
      <c r="MKW25" s="171"/>
      <c r="MKX25" s="171"/>
      <c r="MKY25" s="171"/>
      <c r="MKZ25" s="171"/>
      <c r="MLA25" s="171"/>
      <c r="MLB25" s="171"/>
      <c r="MLC25" s="171"/>
      <c r="MLD25" s="171"/>
      <c r="MLE25" s="171"/>
      <c r="MLF25" s="171"/>
      <c r="MLG25" s="171"/>
      <c r="MLH25" s="171"/>
      <c r="MLI25" s="171"/>
      <c r="MLJ25" s="171"/>
      <c r="MLK25" s="171"/>
      <c r="MLL25" s="171"/>
      <c r="MLM25" s="171"/>
      <c r="MLN25" s="171"/>
      <c r="MLO25" s="171"/>
      <c r="MLP25" s="171"/>
      <c r="MLQ25" s="171"/>
      <c r="MLR25" s="171"/>
      <c r="MLS25" s="171"/>
      <c r="MLT25" s="171"/>
      <c r="MLU25" s="171"/>
      <c r="MLV25" s="171"/>
      <c r="MLW25" s="171"/>
      <c r="MLX25" s="171"/>
      <c r="MLY25" s="171"/>
      <c r="MLZ25" s="171"/>
      <c r="MMA25" s="171"/>
      <c r="MMB25" s="171"/>
      <c r="MMC25" s="171"/>
      <c r="MMD25" s="171"/>
      <c r="MME25" s="171"/>
      <c r="MMF25" s="171"/>
      <c r="MMG25" s="171"/>
      <c r="MMH25" s="171"/>
      <c r="MMI25" s="171"/>
      <c r="MMJ25" s="171"/>
      <c r="MMK25" s="171"/>
      <c r="MML25" s="171"/>
      <c r="MMM25" s="171"/>
      <c r="MMN25" s="171"/>
      <c r="MMO25" s="171"/>
      <c r="MMP25" s="171"/>
      <c r="MMQ25" s="171"/>
      <c r="MMR25" s="171"/>
      <c r="MMS25" s="171"/>
      <c r="MMT25" s="171"/>
      <c r="MMU25" s="171"/>
      <c r="MMV25" s="171"/>
      <c r="MMW25" s="171"/>
      <c r="MMX25" s="171"/>
      <c r="MMY25" s="171"/>
      <c r="MMZ25" s="171"/>
      <c r="MNA25" s="171"/>
      <c r="MNB25" s="171"/>
      <c r="MNC25" s="171"/>
      <c r="MND25" s="171"/>
      <c r="MNE25" s="171"/>
      <c r="MNF25" s="171"/>
      <c r="MNG25" s="171"/>
      <c r="MNH25" s="171"/>
      <c r="MNI25" s="171"/>
      <c r="MNJ25" s="171"/>
      <c r="MNK25" s="171"/>
      <c r="MNL25" s="171"/>
      <c r="MNM25" s="171"/>
      <c r="MNN25" s="171"/>
      <c r="MNO25" s="171"/>
      <c r="MNP25" s="171"/>
      <c r="MNQ25" s="171"/>
      <c r="MNR25" s="171"/>
      <c r="MNS25" s="171"/>
      <c r="MNT25" s="171"/>
      <c r="MNU25" s="171"/>
      <c r="MNV25" s="171"/>
      <c r="MNW25" s="171"/>
      <c r="MNX25" s="171"/>
      <c r="MNY25" s="171"/>
      <c r="MNZ25" s="171"/>
      <c r="MOA25" s="171"/>
      <c r="MOB25" s="171"/>
      <c r="MOC25" s="171"/>
      <c r="MOD25" s="171"/>
      <c r="MOE25" s="171"/>
      <c r="MOF25" s="171"/>
      <c r="MOG25" s="171"/>
      <c r="MOH25" s="171"/>
      <c r="MOI25" s="171"/>
      <c r="MOJ25" s="171"/>
      <c r="MOK25" s="171"/>
      <c r="MOL25" s="171"/>
      <c r="MOM25" s="171"/>
      <c r="MON25" s="171"/>
      <c r="MOO25" s="171"/>
      <c r="MOP25" s="171"/>
      <c r="MOQ25" s="171"/>
      <c r="MOR25" s="171"/>
      <c r="MOS25" s="171"/>
      <c r="MOT25" s="171"/>
      <c r="MOU25" s="171"/>
      <c r="MOV25" s="171"/>
      <c r="MOW25" s="171"/>
      <c r="MOX25" s="171"/>
      <c r="MOY25" s="171"/>
      <c r="MOZ25" s="171"/>
      <c r="MPA25" s="171"/>
      <c r="MPB25" s="171"/>
      <c r="MPC25" s="171"/>
      <c r="MPD25" s="171"/>
      <c r="MPE25" s="171"/>
      <c r="MPF25" s="171"/>
      <c r="MPG25" s="171"/>
      <c r="MPH25" s="171"/>
      <c r="MPI25" s="171"/>
      <c r="MPJ25" s="171"/>
      <c r="MPK25" s="171"/>
      <c r="MPL25" s="171"/>
      <c r="MPM25" s="171"/>
      <c r="MPN25" s="171"/>
      <c r="MPO25" s="171"/>
      <c r="MPP25" s="171"/>
      <c r="MPQ25" s="171"/>
      <c r="MPR25" s="171"/>
      <c r="MPS25" s="171"/>
      <c r="MPT25" s="171"/>
      <c r="MPU25" s="171"/>
      <c r="MPV25" s="171"/>
      <c r="MPW25" s="171"/>
      <c r="MPX25" s="171"/>
      <c r="MPY25" s="171"/>
      <c r="MPZ25" s="171"/>
      <c r="MQA25" s="171"/>
      <c r="MQB25" s="171"/>
      <c r="MQC25" s="171"/>
      <c r="MQD25" s="171"/>
      <c r="MQE25" s="171"/>
      <c r="MQF25" s="171"/>
      <c r="MQG25" s="171"/>
      <c r="MQH25" s="171"/>
      <c r="MQI25" s="171"/>
      <c r="MQJ25" s="171"/>
      <c r="MQK25" s="171"/>
      <c r="MQL25" s="171"/>
      <c r="MQM25" s="171"/>
      <c r="MQN25" s="171"/>
      <c r="MQO25" s="171"/>
      <c r="MQP25" s="171"/>
      <c r="MQQ25" s="171"/>
      <c r="MQR25" s="171"/>
      <c r="MQS25" s="171"/>
      <c r="MQT25" s="171"/>
      <c r="MQU25" s="171"/>
      <c r="MQV25" s="171"/>
      <c r="MQW25" s="171"/>
      <c r="MQX25" s="171"/>
      <c r="MQY25" s="171"/>
      <c r="MQZ25" s="171"/>
      <c r="MRA25" s="171"/>
      <c r="MRB25" s="171"/>
      <c r="MRC25" s="171"/>
      <c r="MRD25" s="171"/>
      <c r="MRE25" s="171"/>
      <c r="MRF25" s="171"/>
      <c r="MRG25" s="171"/>
      <c r="MRH25" s="171"/>
      <c r="MRI25" s="171"/>
      <c r="MRJ25" s="171"/>
      <c r="MRK25" s="171"/>
      <c r="MRL25" s="171"/>
      <c r="MRM25" s="171"/>
      <c r="MRN25" s="171"/>
      <c r="MRO25" s="171"/>
      <c r="MRP25" s="171"/>
      <c r="MRQ25" s="171"/>
      <c r="MRR25" s="171"/>
      <c r="MRS25" s="171"/>
      <c r="MRT25" s="171"/>
      <c r="MRU25" s="171"/>
      <c r="MRV25" s="171"/>
      <c r="MRW25" s="171"/>
      <c r="MRX25" s="171"/>
      <c r="MRY25" s="171"/>
      <c r="MRZ25" s="171"/>
      <c r="MSA25" s="171"/>
      <c r="MSB25" s="171"/>
      <c r="MSC25" s="171"/>
      <c r="MSD25" s="171"/>
      <c r="MSE25" s="171"/>
      <c r="MSF25" s="171"/>
      <c r="MSG25" s="171"/>
      <c r="MSH25" s="171"/>
      <c r="MSI25" s="171"/>
      <c r="MSJ25" s="171"/>
      <c r="MSK25" s="171"/>
      <c r="MSL25" s="171"/>
      <c r="MSM25" s="171"/>
      <c r="MSN25" s="171"/>
      <c r="MSO25" s="171"/>
      <c r="MSP25" s="171"/>
      <c r="MSQ25" s="171"/>
      <c r="MSR25" s="171"/>
      <c r="MSS25" s="171"/>
      <c r="MST25" s="171"/>
      <c r="MSU25" s="171"/>
      <c r="MSV25" s="171"/>
      <c r="MSW25" s="171"/>
      <c r="MSX25" s="171"/>
      <c r="MSY25" s="171"/>
      <c r="MSZ25" s="171"/>
      <c r="MTA25" s="171"/>
      <c r="MTB25" s="171"/>
      <c r="MTC25" s="171"/>
      <c r="MTD25" s="171"/>
      <c r="MTE25" s="171"/>
      <c r="MTF25" s="171"/>
      <c r="MTG25" s="171"/>
      <c r="MTH25" s="171"/>
      <c r="MTI25" s="171"/>
      <c r="MTJ25" s="171"/>
      <c r="MTK25" s="171"/>
      <c r="MTL25" s="171"/>
      <c r="MTM25" s="171"/>
      <c r="MTN25" s="171"/>
      <c r="MTO25" s="171"/>
      <c r="MTP25" s="171"/>
      <c r="MTQ25" s="171"/>
      <c r="MTR25" s="171"/>
      <c r="MTS25" s="171"/>
      <c r="MTT25" s="171"/>
      <c r="MTU25" s="171"/>
      <c r="MTV25" s="171"/>
      <c r="MTW25" s="171"/>
      <c r="MTX25" s="171"/>
      <c r="MTY25" s="171"/>
      <c r="MTZ25" s="171"/>
      <c r="MUA25" s="171"/>
      <c r="MUB25" s="171"/>
      <c r="MUC25" s="171"/>
      <c r="MUD25" s="171"/>
      <c r="MUE25" s="171"/>
      <c r="MUF25" s="171"/>
      <c r="MUG25" s="171"/>
      <c r="MUH25" s="171"/>
      <c r="MUI25" s="171"/>
      <c r="MUJ25" s="171"/>
      <c r="MUK25" s="171"/>
      <c r="MUL25" s="171"/>
      <c r="MUM25" s="171"/>
      <c r="MUN25" s="171"/>
      <c r="MUO25" s="171"/>
      <c r="MUP25" s="171"/>
      <c r="MUQ25" s="171"/>
      <c r="MUR25" s="171"/>
      <c r="MUS25" s="171"/>
      <c r="MUT25" s="171"/>
      <c r="MUU25" s="171"/>
      <c r="MUV25" s="171"/>
      <c r="MUW25" s="171"/>
      <c r="MUX25" s="171"/>
      <c r="MUY25" s="171"/>
      <c r="MUZ25" s="171"/>
      <c r="MVA25" s="171"/>
      <c r="MVB25" s="171"/>
      <c r="MVC25" s="171"/>
      <c r="MVD25" s="171"/>
      <c r="MVE25" s="171"/>
      <c r="MVF25" s="171"/>
      <c r="MVG25" s="171"/>
      <c r="MVH25" s="171"/>
      <c r="MVI25" s="171"/>
      <c r="MVJ25" s="171"/>
      <c r="MVK25" s="171"/>
      <c r="MVL25" s="171"/>
      <c r="MVM25" s="171"/>
      <c r="MVN25" s="171"/>
      <c r="MVO25" s="171"/>
      <c r="MVP25" s="171"/>
      <c r="MVQ25" s="171"/>
      <c r="MVR25" s="171"/>
      <c r="MVS25" s="171"/>
      <c r="MVT25" s="171"/>
      <c r="MVU25" s="171"/>
      <c r="MVV25" s="171"/>
      <c r="MVW25" s="171"/>
      <c r="MVX25" s="171"/>
      <c r="MVY25" s="171"/>
      <c r="MVZ25" s="171"/>
      <c r="MWA25" s="171"/>
      <c r="MWB25" s="171"/>
      <c r="MWC25" s="171"/>
      <c r="MWD25" s="171"/>
      <c r="MWE25" s="171"/>
      <c r="MWF25" s="171"/>
      <c r="MWG25" s="171"/>
      <c r="MWH25" s="171"/>
      <c r="MWI25" s="171"/>
      <c r="MWJ25" s="171"/>
      <c r="MWK25" s="171"/>
      <c r="MWL25" s="171"/>
      <c r="MWM25" s="171"/>
      <c r="MWN25" s="171"/>
      <c r="MWO25" s="171"/>
      <c r="MWP25" s="171"/>
      <c r="MWQ25" s="171"/>
      <c r="MWR25" s="171"/>
      <c r="MWS25" s="171"/>
      <c r="MWT25" s="171"/>
      <c r="MWU25" s="171"/>
      <c r="MWV25" s="171"/>
      <c r="MWW25" s="171"/>
      <c r="MWX25" s="171"/>
      <c r="MWY25" s="171"/>
      <c r="MWZ25" s="171"/>
      <c r="MXA25" s="171"/>
      <c r="MXB25" s="171"/>
      <c r="MXC25" s="171"/>
      <c r="MXD25" s="171"/>
      <c r="MXE25" s="171"/>
      <c r="MXF25" s="171"/>
      <c r="MXG25" s="171"/>
      <c r="MXH25" s="171"/>
      <c r="MXI25" s="171"/>
      <c r="MXJ25" s="171"/>
      <c r="MXK25" s="171"/>
      <c r="MXL25" s="171"/>
      <c r="MXM25" s="171"/>
      <c r="MXN25" s="171"/>
      <c r="MXO25" s="171"/>
      <c r="MXP25" s="171"/>
      <c r="MXQ25" s="171"/>
      <c r="MXR25" s="171"/>
      <c r="MXS25" s="171"/>
      <c r="MXT25" s="171"/>
      <c r="MXU25" s="171"/>
      <c r="MXV25" s="171"/>
      <c r="MXW25" s="171"/>
      <c r="MXX25" s="171"/>
      <c r="MXY25" s="171"/>
      <c r="MXZ25" s="171"/>
      <c r="MYA25" s="171"/>
      <c r="MYB25" s="171"/>
      <c r="MYC25" s="171"/>
      <c r="MYD25" s="171"/>
      <c r="MYE25" s="171"/>
      <c r="MYF25" s="171"/>
      <c r="MYG25" s="171"/>
      <c r="MYH25" s="171"/>
      <c r="MYI25" s="171"/>
      <c r="MYJ25" s="171"/>
      <c r="MYK25" s="171"/>
      <c r="MYL25" s="171"/>
      <c r="MYM25" s="171"/>
      <c r="MYN25" s="171"/>
      <c r="MYO25" s="171"/>
      <c r="MYP25" s="171"/>
      <c r="MYQ25" s="171"/>
      <c r="MYR25" s="171"/>
      <c r="MYS25" s="171"/>
      <c r="MYT25" s="171"/>
      <c r="MYU25" s="171"/>
      <c r="MYV25" s="171"/>
      <c r="MYW25" s="171"/>
      <c r="MYX25" s="171"/>
      <c r="MYY25" s="171"/>
      <c r="MYZ25" s="171"/>
      <c r="MZA25" s="171"/>
      <c r="MZB25" s="171"/>
      <c r="MZC25" s="171"/>
      <c r="MZD25" s="171"/>
      <c r="MZE25" s="171"/>
      <c r="MZF25" s="171"/>
      <c r="MZG25" s="171"/>
      <c r="MZH25" s="171"/>
      <c r="MZI25" s="171"/>
      <c r="MZJ25" s="171"/>
      <c r="MZK25" s="171"/>
      <c r="MZL25" s="171"/>
      <c r="MZM25" s="171"/>
      <c r="MZN25" s="171"/>
      <c r="MZO25" s="171"/>
      <c r="MZP25" s="171"/>
      <c r="MZQ25" s="171"/>
      <c r="MZR25" s="171"/>
      <c r="MZS25" s="171"/>
      <c r="MZT25" s="171"/>
      <c r="MZU25" s="171"/>
      <c r="MZV25" s="171"/>
      <c r="MZW25" s="171"/>
      <c r="MZX25" s="171"/>
      <c r="MZY25" s="171"/>
      <c r="MZZ25" s="171"/>
      <c r="NAA25" s="171"/>
      <c r="NAB25" s="171"/>
      <c r="NAC25" s="171"/>
      <c r="NAD25" s="171"/>
      <c r="NAE25" s="171"/>
      <c r="NAF25" s="171"/>
      <c r="NAG25" s="171"/>
      <c r="NAH25" s="171"/>
      <c r="NAI25" s="171"/>
      <c r="NAJ25" s="171"/>
      <c r="NAK25" s="171"/>
      <c r="NAL25" s="171"/>
      <c r="NAM25" s="171"/>
      <c r="NAN25" s="171"/>
      <c r="NAO25" s="171"/>
      <c r="NAP25" s="171"/>
      <c r="NAQ25" s="171"/>
      <c r="NAR25" s="171"/>
      <c r="NAS25" s="171"/>
      <c r="NAT25" s="171"/>
      <c r="NAU25" s="171"/>
      <c r="NAV25" s="171"/>
      <c r="NAW25" s="171"/>
      <c r="NAX25" s="171"/>
      <c r="NAY25" s="171"/>
      <c r="NAZ25" s="171"/>
      <c r="NBA25" s="171"/>
      <c r="NBB25" s="171"/>
      <c r="NBC25" s="171"/>
      <c r="NBD25" s="171"/>
      <c r="NBE25" s="171"/>
      <c r="NBF25" s="171"/>
      <c r="NBG25" s="171"/>
      <c r="NBH25" s="171"/>
      <c r="NBI25" s="171"/>
      <c r="NBJ25" s="171"/>
      <c r="NBK25" s="171"/>
      <c r="NBL25" s="171"/>
      <c r="NBM25" s="171"/>
      <c r="NBN25" s="171"/>
      <c r="NBO25" s="171"/>
      <c r="NBP25" s="171"/>
      <c r="NBQ25" s="171"/>
      <c r="NBR25" s="171"/>
      <c r="NBS25" s="171"/>
      <c r="NBT25" s="171"/>
      <c r="NBU25" s="171"/>
      <c r="NBV25" s="171"/>
      <c r="NBW25" s="171"/>
      <c r="NBX25" s="171"/>
      <c r="NBY25" s="171"/>
      <c r="NBZ25" s="171"/>
      <c r="NCA25" s="171"/>
      <c r="NCB25" s="171"/>
      <c r="NCC25" s="171"/>
      <c r="NCD25" s="171"/>
      <c r="NCE25" s="171"/>
      <c r="NCF25" s="171"/>
      <c r="NCG25" s="171"/>
      <c r="NCH25" s="171"/>
      <c r="NCI25" s="171"/>
      <c r="NCJ25" s="171"/>
      <c r="NCK25" s="171"/>
      <c r="NCL25" s="171"/>
      <c r="NCM25" s="171"/>
      <c r="NCN25" s="171"/>
      <c r="NCO25" s="171"/>
      <c r="NCP25" s="171"/>
      <c r="NCQ25" s="171"/>
      <c r="NCR25" s="171"/>
      <c r="NCS25" s="171"/>
      <c r="NCT25" s="171"/>
      <c r="NCU25" s="171"/>
      <c r="NCV25" s="171"/>
      <c r="NCW25" s="171"/>
      <c r="NCX25" s="171"/>
      <c r="NCY25" s="171"/>
      <c r="NCZ25" s="171"/>
      <c r="NDA25" s="171"/>
      <c r="NDB25" s="171"/>
      <c r="NDC25" s="171"/>
      <c r="NDD25" s="171"/>
      <c r="NDE25" s="171"/>
      <c r="NDF25" s="171"/>
      <c r="NDG25" s="171"/>
      <c r="NDH25" s="171"/>
      <c r="NDI25" s="171"/>
      <c r="NDJ25" s="171"/>
      <c r="NDK25" s="171"/>
      <c r="NDL25" s="171"/>
      <c r="NDM25" s="171"/>
      <c r="NDN25" s="171"/>
      <c r="NDO25" s="171"/>
      <c r="NDP25" s="171"/>
      <c r="NDQ25" s="171"/>
      <c r="NDR25" s="171"/>
      <c r="NDS25" s="171"/>
      <c r="NDT25" s="171"/>
      <c r="NDU25" s="171"/>
      <c r="NDV25" s="171"/>
      <c r="NDW25" s="171"/>
      <c r="NDX25" s="171"/>
      <c r="NDY25" s="171"/>
      <c r="NDZ25" s="171"/>
      <c r="NEA25" s="171"/>
      <c r="NEB25" s="171"/>
      <c r="NEC25" s="171"/>
      <c r="NED25" s="171"/>
      <c r="NEE25" s="171"/>
      <c r="NEF25" s="171"/>
      <c r="NEG25" s="171"/>
      <c r="NEH25" s="171"/>
      <c r="NEI25" s="171"/>
      <c r="NEJ25" s="171"/>
      <c r="NEK25" s="171"/>
      <c r="NEL25" s="171"/>
      <c r="NEM25" s="171"/>
      <c r="NEN25" s="171"/>
      <c r="NEO25" s="171"/>
      <c r="NEP25" s="171"/>
      <c r="NEQ25" s="171"/>
      <c r="NER25" s="171"/>
      <c r="NES25" s="171"/>
      <c r="NET25" s="171"/>
      <c r="NEU25" s="171"/>
      <c r="NEV25" s="171"/>
      <c r="NEW25" s="171"/>
      <c r="NEX25" s="171"/>
      <c r="NEY25" s="171"/>
      <c r="NEZ25" s="171"/>
      <c r="NFA25" s="171"/>
      <c r="NFB25" s="171"/>
      <c r="NFC25" s="171"/>
      <c r="NFD25" s="171"/>
      <c r="NFE25" s="171"/>
      <c r="NFF25" s="171"/>
      <c r="NFG25" s="171"/>
      <c r="NFH25" s="171"/>
      <c r="NFI25" s="171"/>
      <c r="NFJ25" s="171"/>
      <c r="NFK25" s="171"/>
      <c r="NFL25" s="171"/>
      <c r="NFM25" s="171"/>
      <c r="NFN25" s="171"/>
      <c r="NFO25" s="171"/>
      <c r="NFP25" s="171"/>
      <c r="NFQ25" s="171"/>
      <c r="NFR25" s="171"/>
      <c r="NFS25" s="171"/>
      <c r="NFT25" s="171"/>
      <c r="NFU25" s="171"/>
      <c r="NFV25" s="171"/>
      <c r="NFW25" s="171"/>
      <c r="NFX25" s="171"/>
      <c r="NFY25" s="171"/>
      <c r="NFZ25" s="171"/>
      <c r="NGA25" s="171"/>
      <c r="NGB25" s="171"/>
      <c r="NGC25" s="171"/>
      <c r="NGD25" s="171"/>
      <c r="NGE25" s="171"/>
      <c r="NGF25" s="171"/>
      <c r="NGG25" s="171"/>
      <c r="NGH25" s="171"/>
      <c r="NGI25" s="171"/>
      <c r="NGJ25" s="171"/>
      <c r="NGK25" s="171"/>
      <c r="NGL25" s="171"/>
      <c r="NGM25" s="171"/>
      <c r="NGN25" s="171"/>
      <c r="NGO25" s="171"/>
      <c r="NGP25" s="171"/>
      <c r="NGQ25" s="171"/>
      <c r="NGR25" s="171"/>
      <c r="NGS25" s="171"/>
      <c r="NGT25" s="171"/>
      <c r="NGU25" s="171"/>
      <c r="NGV25" s="171"/>
      <c r="NGW25" s="171"/>
      <c r="NGX25" s="171"/>
      <c r="NGY25" s="171"/>
      <c r="NGZ25" s="171"/>
      <c r="NHA25" s="171"/>
      <c r="NHB25" s="171"/>
      <c r="NHC25" s="171"/>
      <c r="NHD25" s="171"/>
      <c r="NHE25" s="171"/>
      <c r="NHF25" s="171"/>
      <c r="NHG25" s="171"/>
      <c r="NHH25" s="171"/>
      <c r="NHI25" s="171"/>
      <c r="NHJ25" s="171"/>
      <c r="NHK25" s="171"/>
      <c r="NHL25" s="171"/>
      <c r="NHM25" s="171"/>
      <c r="NHN25" s="171"/>
      <c r="NHO25" s="171"/>
      <c r="NHP25" s="171"/>
      <c r="NHQ25" s="171"/>
      <c r="NHR25" s="171"/>
      <c r="NHS25" s="171"/>
      <c r="NHT25" s="171"/>
      <c r="NHU25" s="171"/>
      <c r="NHV25" s="171"/>
      <c r="NHW25" s="171"/>
      <c r="NHX25" s="171"/>
      <c r="NHY25" s="171"/>
      <c r="NHZ25" s="171"/>
      <c r="NIA25" s="171"/>
      <c r="NIB25" s="171"/>
      <c r="NIC25" s="171"/>
      <c r="NID25" s="171"/>
      <c r="NIE25" s="171"/>
      <c r="NIF25" s="171"/>
      <c r="NIG25" s="171"/>
      <c r="NIH25" s="171"/>
      <c r="NII25" s="171"/>
      <c r="NIJ25" s="171"/>
      <c r="NIK25" s="171"/>
      <c r="NIL25" s="171"/>
      <c r="NIM25" s="171"/>
      <c r="NIN25" s="171"/>
      <c r="NIO25" s="171"/>
      <c r="NIP25" s="171"/>
      <c r="NIQ25" s="171"/>
      <c r="NIR25" s="171"/>
      <c r="NIS25" s="171"/>
      <c r="NIT25" s="171"/>
      <c r="NIU25" s="171"/>
      <c r="NIV25" s="171"/>
      <c r="NIW25" s="171"/>
      <c r="NIX25" s="171"/>
      <c r="NIY25" s="171"/>
      <c r="NIZ25" s="171"/>
      <c r="NJA25" s="171"/>
      <c r="NJB25" s="171"/>
      <c r="NJC25" s="171"/>
      <c r="NJD25" s="171"/>
      <c r="NJE25" s="171"/>
      <c r="NJF25" s="171"/>
      <c r="NJG25" s="171"/>
      <c r="NJH25" s="171"/>
      <c r="NJI25" s="171"/>
      <c r="NJJ25" s="171"/>
      <c r="NJK25" s="171"/>
      <c r="NJL25" s="171"/>
      <c r="NJM25" s="171"/>
      <c r="NJN25" s="171"/>
      <c r="NJO25" s="171"/>
      <c r="NJP25" s="171"/>
      <c r="NJQ25" s="171"/>
      <c r="NJR25" s="171"/>
      <c r="NJS25" s="171"/>
      <c r="NJT25" s="171"/>
      <c r="NJU25" s="171"/>
      <c r="NJV25" s="171"/>
      <c r="NJW25" s="171"/>
      <c r="NJX25" s="171"/>
      <c r="NJY25" s="171"/>
      <c r="NJZ25" s="171"/>
      <c r="NKA25" s="171"/>
      <c r="NKB25" s="171"/>
      <c r="NKC25" s="171"/>
      <c r="NKD25" s="171"/>
      <c r="NKE25" s="171"/>
      <c r="NKF25" s="171"/>
      <c r="NKG25" s="171"/>
      <c r="NKH25" s="171"/>
      <c r="NKI25" s="171"/>
      <c r="NKJ25" s="171"/>
      <c r="NKK25" s="171"/>
      <c r="NKL25" s="171"/>
      <c r="NKM25" s="171"/>
      <c r="NKN25" s="171"/>
      <c r="NKO25" s="171"/>
      <c r="NKP25" s="171"/>
      <c r="NKQ25" s="171"/>
      <c r="NKR25" s="171"/>
      <c r="NKS25" s="171"/>
      <c r="NKT25" s="171"/>
      <c r="NKU25" s="171"/>
      <c r="NKV25" s="171"/>
      <c r="NKW25" s="171"/>
      <c r="NKX25" s="171"/>
      <c r="NKY25" s="171"/>
      <c r="NKZ25" s="171"/>
      <c r="NLA25" s="171"/>
      <c r="NLB25" s="171"/>
      <c r="NLC25" s="171"/>
      <c r="NLD25" s="171"/>
      <c r="NLE25" s="171"/>
      <c r="NLF25" s="171"/>
      <c r="NLG25" s="171"/>
      <c r="NLH25" s="171"/>
      <c r="NLI25" s="171"/>
      <c r="NLJ25" s="171"/>
      <c r="NLK25" s="171"/>
      <c r="NLL25" s="171"/>
      <c r="NLM25" s="171"/>
      <c r="NLN25" s="171"/>
      <c r="NLO25" s="171"/>
      <c r="NLP25" s="171"/>
      <c r="NLQ25" s="171"/>
      <c r="NLR25" s="171"/>
      <c r="NLS25" s="171"/>
      <c r="NLT25" s="171"/>
      <c r="NLU25" s="171"/>
      <c r="NLV25" s="171"/>
      <c r="NLW25" s="171"/>
      <c r="NLX25" s="171"/>
      <c r="NLY25" s="171"/>
      <c r="NLZ25" s="171"/>
      <c r="NMA25" s="171"/>
      <c r="NMB25" s="171"/>
      <c r="NMC25" s="171"/>
      <c r="NMD25" s="171"/>
      <c r="NME25" s="171"/>
      <c r="NMF25" s="171"/>
      <c r="NMG25" s="171"/>
      <c r="NMH25" s="171"/>
      <c r="NMI25" s="171"/>
      <c r="NMJ25" s="171"/>
      <c r="NMK25" s="171"/>
      <c r="NML25" s="171"/>
      <c r="NMM25" s="171"/>
      <c r="NMN25" s="171"/>
      <c r="NMO25" s="171"/>
      <c r="NMP25" s="171"/>
      <c r="NMQ25" s="171"/>
      <c r="NMR25" s="171"/>
      <c r="NMS25" s="171"/>
      <c r="NMT25" s="171"/>
      <c r="NMU25" s="171"/>
      <c r="NMV25" s="171"/>
      <c r="NMW25" s="171"/>
      <c r="NMX25" s="171"/>
      <c r="NMY25" s="171"/>
      <c r="NMZ25" s="171"/>
      <c r="NNA25" s="171"/>
      <c r="NNB25" s="171"/>
      <c r="NNC25" s="171"/>
      <c r="NND25" s="171"/>
      <c r="NNE25" s="171"/>
      <c r="NNF25" s="171"/>
      <c r="NNG25" s="171"/>
      <c r="NNH25" s="171"/>
      <c r="NNI25" s="171"/>
      <c r="NNJ25" s="171"/>
      <c r="NNK25" s="171"/>
      <c r="NNL25" s="171"/>
      <c r="NNM25" s="171"/>
      <c r="NNN25" s="171"/>
      <c r="NNO25" s="171"/>
      <c r="NNP25" s="171"/>
      <c r="NNQ25" s="171"/>
      <c r="NNR25" s="171"/>
      <c r="NNS25" s="171"/>
      <c r="NNT25" s="171"/>
      <c r="NNU25" s="171"/>
      <c r="NNV25" s="171"/>
      <c r="NNW25" s="171"/>
      <c r="NNX25" s="171"/>
      <c r="NNY25" s="171"/>
      <c r="NNZ25" s="171"/>
      <c r="NOA25" s="171"/>
      <c r="NOB25" s="171"/>
      <c r="NOC25" s="171"/>
      <c r="NOD25" s="171"/>
      <c r="NOE25" s="171"/>
      <c r="NOF25" s="171"/>
      <c r="NOG25" s="171"/>
      <c r="NOH25" s="171"/>
      <c r="NOI25" s="171"/>
      <c r="NOJ25" s="171"/>
      <c r="NOK25" s="171"/>
      <c r="NOL25" s="171"/>
      <c r="NOM25" s="171"/>
      <c r="NON25" s="171"/>
      <c r="NOO25" s="171"/>
      <c r="NOP25" s="171"/>
      <c r="NOQ25" s="171"/>
      <c r="NOR25" s="171"/>
      <c r="NOS25" s="171"/>
      <c r="NOT25" s="171"/>
      <c r="NOU25" s="171"/>
      <c r="NOV25" s="171"/>
      <c r="NOW25" s="171"/>
      <c r="NOX25" s="171"/>
      <c r="NOY25" s="171"/>
      <c r="NOZ25" s="171"/>
      <c r="NPA25" s="171"/>
      <c r="NPB25" s="171"/>
      <c r="NPC25" s="171"/>
      <c r="NPD25" s="171"/>
      <c r="NPE25" s="171"/>
      <c r="NPF25" s="171"/>
      <c r="NPG25" s="171"/>
      <c r="NPH25" s="171"/>
      <c r="NPI25" s="171"/>
      <c r="NPJ25" s="171"/>
      <c r="NPK25" s="171"/>
      <c r="NPL25" s="171"/>
      <c r="NPM25" s="171"/>
      <c r="NPN25" s="171"/>
      <c r="NPO25" s="171"/>
      <c r="NPP25" s="171"/>
      <c r="NPQ25" s="171"/>
      <c r="NPR25" s="171"/>
      <c r="NPS25" s="171"/>
      <c r="NPT25" s="171"/>
      <c r="NPU25" s="171"/>
      <c r="NPV25" s="171"/>
      <c r="NPW25" s="171"/>
      <c r="NPX25" s="171"/>
      <c r="NPY25" s="171"/>
      <c r="NPZ25" s="171"/>
      <c r="NQA25" s="171"/>
      <c r="NQB25" s="171"/>
      <c r="NQC25" s="171"/>
      <c r="NQD25" s="171"/>
      <c r="NQE25" s="171"/>
      <c r="NQF25" s="171"/>
      <c r="NQG25" s="171"/>
      <c r="NQH25" s="171"/>
      <c r="NQI25" s="171"/>
      <c r="NQJ25" s="171"/>
      <c r="NQK25" s="171"/>
      <c r="NQL25" s="171"/>
      <c r="NQM25" s="171"/>
      <c r="NQN25" s="171"/>
      <c r="NQO25" s="171"/>
      <c r="NQP25" s="171"/>
      <c r="NQQ25" s="171"/>
      <c r="NQR25" s="171"/>
      <c r="NQS25" s="171"/>
      <c r="NQT25" s="171"/>
      <c r="NQU25" s="171"/>
      <c r="NQV25" s="171"/>
      <c r="NQW25" s="171"/>
      <c r="NQX25" s="171"/>
      <c r="NQY25" s="171"/>
      <c r="NQZ25" s="171"/>
      <c r="NRA25" s="171"/>
      <c r="NRB25" s="171"/>
      <c r="NRC25" s="171"/>
      <c r="NRD25" s="171"/>
      <c r="NRE25" s="171"/>
      <c r="NRF25" s="171"/>
      <c r="NRG25" s="171"/>
      <c r="NRH25" s="171"/>
      <c r="NRI25" s="171"/>
      <c r="NRJ25" s="171"/>
      <c r="NRK25" s="171"/>
      <c r="NRL25" s="171"/>
      <c r="NRM25" s="171"/>
      <c r="NRN25" s="171"/>
      <c r="NRO25" s="171"/>
      <c r="NRP25" s="171"/>
      <c r="NRQ25" s="171"/>
      <c r="NRR25" s="171"/>
      <c r="NRS25" s="171"/>
      <c r="NRT25" s="171"/>
      <c r="NRU25" s="171"/>
      <c r="NRV25" s="171"/>
      <c r="NRW25" s="171"/>
      <c r="NRX25" s="171"/>
      <c r="NRY25" s="171"/>
      <c r="NRZ25" s="171"/>
      <c r="NSA25" s="171"/>
      <c r="NSB25" s="171"/>
      <c r="NSC25" s="171"/>
      <c r="NSD25" s="171"/>
      <c r="NSE25" s="171"/>
      <c r="NSF25" s="171"/>
      <c r="NSG25" s="171"/>
      <c r="NSH25" s="171"/>
      <c r="NSI25" s="171"/>
      <c r="NSJ25" s="171"/>
      <c r="NSK25" s="171"/>
      <c r="NSL25" s="171"/>
      <c r="NSM25" s="171"/>
      <c r="NSN25" s="171"/>
      <c r="NSO25" s="171"/>
      <c r="NSP25" s="171"/>
      <c r="NSQ25" s="171"/>
      <c r="NSR25" s="171"/>
      <c r="NSS25" s="171"/>
      <c r="NST25" s="171"/>
      <c r="NSU25" s="171"/>
      <c r="NSV25" s="171"/>
      <c r="NSW25" s="171"/>
      <c r="NSX25" s="171"/>
      <c r="NSY25" s="171"/>
      <c r="NSZ25" s="171"/>
      <c r="NTA25" s="171"/>
      <c r="NTB25" s="171"/>
      <c r="NTC25" s="171"/>
      <c r="NTD25" s="171"/>
      <c r="NTE25" s="171"/>
      <c r="NTF25" s="171"/>
      <c r="NTG25" s="171"/>
      <c r="NTH25" s="171"/>
      <c r="NTI25" s="171"/>
      <c r="NTJ25" s="171"/>
      <c r="NTK25" s="171"/>
      <c r="NTL25" s="171"/>
      <c r="NTM25" s="171"/>
      <c r="NTN25" s="171"/>
      <c r="NTO25" s="171"/>
      <c r="NTP25" s="171"/>
      <c r="NTQ25" s="171"/>
      <c r="NTR25" s="171"/>
      <c r="NTS25" s="171"/>
      <c r="NTT25" s="171"/>
      <c r="NTU25" s="171"/>
      <c r="NTV25" s="171"/>
      <c r="NTW25" s="171"/>
      <c r="NTX25" s="171"/>
      <c r="NTY25" s="171"/>
      <c r="NTZ25" s="171"/>
      <c r="NUA25" s="171"/>
      <c r="NUB25" s="171"/>
      <c r="NUC25" s="171"/>
      <c r="NUD25" s="171"/>
      <c r="NUE25" s="171"/>
      <c r="NUF25" s="171"/>
      <c r="NUG25" s="171"/>
      <c r="NUH25" s="171"/>
      <c r="NUI25" s="171"/>
      <c r="NUJ25" s="171"/>
      <c r="NUK25" s="171"/>
      <c r="NUL25" s="171"/>
      <c r="NUM25" s="171"/>
      <c r="NUN25" s="171"/>
      <c r="NUO25" s="171"/>
      <c r="NUP25" s="171"/>
      <c r="NUQ25" s="171"/>
      <c r="NUR25" s="171"/>
      <c r="NUS25" s="171"/>
      <c r="NUT25" s="171"/>
      <c r="NUU25" s="171"/>
      <c r="NUV25" s="171"/>
      <c r="NUW25" s="171"/>
      <c r="NUX25" s="171"/>
      <c r="NUY25" s="171"/>
      <c r="NUZ25" s="171"/>
      <c r="NVA25" s="171"/>
      <c r="NVB25" s="171"/>
      <c r="NVC25" s="171"/>
      <c r="NVD25" s="171"/>
      <c r="NVE25" s="171"/>
      <c r="NVF25" s="171"/>
      <c r="NVG25" s="171"/>
      <c r="NVH25" s="171"/>
      <c r="NVI25" s="171"/>
      <c r="NVJ25" s="171"/>
      <c r="NVK25" s="171"/>
      <c r="NVL25" s="171"/>
      <c r="NVM25" s="171"/>
      <c r="NVN25" s="171"/>
      <c r="NVO25" s="171"/>
      <c r="NVP25" s="171"/>
      <c r="NVQ25" s="171"/>
      <c r="NVR25" s="171"/>
      <c r="NVS25" s="171"/>
      <c r="NVT25" s="171"/>
      <c r="NVU25" s="171"/>
      <c r="NVV25" s="171"/>
      <c r="NVW25" s="171"/>
      <c r="NVX25" s="171"/>
      <c r="NVY25" s="171"/>
      <c r="NVZ25" s="171"/>
      <c r="NWA25" s="171"/>
      <c r="NWB25" s="171"/>
      <c r="NWC25" s="171"/>
      <c r="NWD25" s="171"/>
      <c r="NWE25" s="171"/>
      <c r="NWF25" s="171"/>
      <c r="NWG25" s="171"/>
      <c r="NWH25" s="171"/>
      <c r="NWI25" s="171"/>
      <c r="NWJ25" s="171"/>
      <c r="NWK25" s="171"/>
      <c r="NWL25" s="171"/>
      <c r="NWM25" s="171"/>
      <c r="NWN25" s="171"/>
      <c r="NWO25" s="171"/>
      <c r="NWP25" s="171"/>
      <c r="NWQ25" s="171"/>
      <c r="NWR25" s="171"/>
      <c r="NWS25" s="171"/>
      <c r="NWT25" s="171"/>
      <c r="NWU25" s="171"/>
      <c r="NWV25" s="171"/>
      <c r="NWW25" s="171"/>
      <c r="NWX25" s="171"/>
      <c r="NWY25" s="171"/>
      <c r="NWZ25" s="171"/>
      <c r="NXA25" s="171"/>
      <c r="NXB25" s="171"/>
      <c r="NXC25" s="171"/>
      <c r="NXD25" s="171"/>
      <c r="NXE25" s="171"/>
      <c r="NXF25" s="171"/>
      <c r="NXG25" s="171"/>
      <c r="NXH25" s="171"/>
      <c r="NXI25" s="171"/>
      <c r="NXJ25" s="171"/>
      <c r="NXK25" s="171"/>
      <c r="NXL25" s="171"/>
      <c r="NXM25" s="171"/>
      <c r="NXN25" s="171"/>
      <c r="NXO25" s="171"/>
      <c r="NXP25" s="171"/>
      <c r="NXQ25" s="171"/>
      <c r="NXR25" s="171"/>
      <c r="NXS25" s="171"/>
      <c r="NXT25" s="171"/>
      <c r="NXU25" s="171"/>
      <c r="NXV25" s="171"/>
      <c r="NXW25" s="171"/>
      <c r="NXX25" s="171"/>
      <c r="NXY25" s="171"/>
      <c r="NXZ25" s="171"/>
      <c r="NYA25" s="171"/>
      <c r="NYB25" s="171"/>
      <c r="NYC25" s="171"/>
      <c r="NYD25" s="171"/>
      <c r="NYE25" s="171"/>
      <c r="NYF25" s="171"/>
      <c r="NYG25" s="171"/>
      <c r="NYH25" s="171"/>
      <c r="NYI25" s="171"/>
      <c r="NYJ25" s="171"/>
      <c r="NYK25" s="171"/>
      <c r="NYL25" s="171"/>
      <c r="NYM25" s="171"/>
      <c r="NYN25" s="171"/>
      <c r="NYO25" s="171"/>
      <c r="NYP25" s="171"/>
      <c r="NYQ25" s="171"/>
      <c r="NYR25" s="171"/>
      <c r="NYS25" s="171"/>
      <c r="NYT25" s="171"/>
      <c r="NYU25" s="171"/>
      <c r="NYV25" s="171"/>
      <c r="NYW25" s="171"/>
      <c r="NYX25" s="171"/>
      <c r="NYY25" s="171"/>
      <c r="NYZ25" s="171"/>
      <c r="NZA25" s="171"/>
      <c r="NZB25" s="171"/>
      <c r="NZC25" s="171"/>
      <c r="NZD25" s="171"/>
      <c r="NZE25" s="171"/>
      <c r="NZF25" s="171"/>
      <c r="NZG25" s="171"/>
      <c r="NZH25" s="171"/>
      <c r="NZI25" s="171"/>
      <c r="NZJ25" s="171"/>
      <c r="NZK25" s="171"/>
      <c r="NZL25" s="171"/>
      <c r="NZM25" s="171"/>
      <c r="NZN25" s="171"/>
      <c r="NZO25" s="171"/>
      <c r="NZP25" s="171"/>
      <c r="NZQ25" s="171"/>
      <c r="NZR25" s="171"/>
      <c r="NZS25" s="171"/>
      <c r="NZT25" s="171"/>
      <c r="NZU25" s="171"/>
      <c r="NZV25" s="171"/>
      <c r="NZW25" s="171"/>
      <c r="NZX25" s="171"/>
      <c r="NZY25" s="171"/>
      <c r="NZZ25" s="171"/>
      <c r="OAA25" s="171"/>
      <c r="OAB25" s="171"/>
      <c r="OAC25" s="171"/>
      <c r="OAD25" s="171"/>
      <c r="OAE25" s="171"/>
      <c r="OAF25" s="171"/>
      <c r="OAG25" s="171"/>
      <c r="OAH25" s="171"/>
      <c r="OAI25" s="171"/>
      <c r="OAJ25" s="171"/>
      <c r="OAK25" s="171"/>
      <c r="OAL25" s="171"/>
      <c r="OAM25" s="171"/>
      <c r="OAN25" s="171"/>
      <c r="OAO25" s="171"/>
      <c r="OAP25" s="171"/>
      <c r="OAQ25" s="171"/>
      <c r="OAR25" s="171"/>
      <c r="OAS25" s="171"/>
      <c r="OAT25" s="171"/>
      <c r="OAU25" s="171"/>
      <c r="OAV25" s="171"/>
      <c r="OAW25" s="171"/>
      <c r="OAX25" s="171"/>
      <c r="OAY25" s="171"/>
      <c r="OAZ25" s="171"/>
      <c r="OBA25" s="171"/>
      <c r="OBB25" s="171"/>
      <c r="OBC25" s="171"/>
      <c r="OBD25" s="171"/>
      <c r="OBE25" s="171"/>
      <c r="OBF25" s="171"/>
      <c r="OBG25" s="171"/>
      <c r="OBH25" s="171"/>
      <c r="OBI25" s="171"/>
      <c r="OBJ25" s="171"/>
      <c r="OBK25" s="171"/>
      <c r="OBL25" s="171"/>
      <c r="OBM25" s="171"/>
      <c r="OBN25" s="171"/>
      <c r="OBO25" s="171"/>
      <c r="OBP25" s="171"/>
      <c r="OBQ25" s="171"/>
      <c r="OBR25" s="171"/>
      <c r="OBS25" s="171"/>
      <c r="OBT25" s="171"/>
      <c r="OBU25" s="171"/>
      <c r="OBV25" s="171"/>
      <c r="OBW25" s="171"/>
      <c r="OBX25" s="171"/>
      <c r="OBY25" s="171"/>
      <c r="OBZ25" s="171"/>
      <c r="OCA25" s="171"/>
      <c r="OCB25" s="171"/>
      <c r="OCC25" s="171"/>
      <c r="OCD25" s="171"/>
      <c r="OCE25" s="171"/>
      <c r="OCF25" s="171"/>
      <c r="OCG25" s="171"/>
      <c r="OCH25" s="171"/>
      <c r="OCI25" s="171"/>
      <c r="OCJ25" s="171"/>
      <c r="OCK25" s="171"/>
      <c r="OCL25" s="171"/>
      <c r="OCM25" s="171"/>
      <c r="OCN25" s="171"/>
      <c r="OCO25" s="171"/>
      <c r="OCP25" s="171"/>
      <c r="OCQ25" s="171"/>
      <c r="OCR25" s="171"/>
      <c r="OCS25" s="171"/>
      <c r="OCT25" s="171"/>
      <c r="OCU25" s="171"/>
      <c r="OCV25" s="171"/>
      <c r="OCW25" s="171"/>
      <c r="OCX25" s="171"/>
      <c r="OCY25" s="171"/>
      <c r="OCZ25" s="171"/>
      <c r="ODA25" s="171"/>
      <c r="ODB25" s="171"/>
      <c r="ODC25" s="171"/>
      <c r="ODD25" s="171"/>
      <c r="ODE25" s="171"/>
      <c r="ODF25" s="171"/>
      <c r="ODG25" s="171"/>
      <c r="ODH25" s="171"/>
      <c r="ODI25" s="171"/>
      <c r="ODJ25" s="171"/>
      <c r="ODK25" s="171"/>
      <c r="ODL25" s="171"/>
      <c r="ODM25" s="171"/>
      <c r="ODN25" s="171"/>
      <c r="ODO25" s="171"/>
      <c r="ODP25" s="171"/>
      <c r="ODQ25" s="171"/>
      <c r="ODR25" s="171"/>
      <c r="ODS25" s="171"/>
      <c r="ODT25" s="171"/>
      <c r="ODU25" s="171"/>
      <c r="ODV25" s="171"/>
      <c r="ODW25" s="171"/>
      <c r="ODX25" s="171"/>
      <c r="ODY25" s="171"/>
      <c r="ODZ25" s="171"/>
      <c r="OEA25" s="171"/>
      <c r="OEB25" s="171"/>
      <c r="OEC25" s="171"/>
      <c r="OED25" s="171"/>
      <c r="OEE25" s="171"/>
      <c r="OEF25" s="171"/>
      <c r="OEG25" s="171"/>
      <c r="OEH25" s="171"/>
      <c r="OEI25" s="171"/>
      <c r="OEJ25" s="171"/>
      <c r="OEK25" s="171"/>
      <c r="OEL25" s="171"/>
      <c r="OEM25" s="171"/>
      <c r="OEN25" s="171"/>
      <c r="OEO25" s="171"/>
      <c r="OEP25" s="171"/>
      <c r="OEQ25" s="171"/>
      <c r="OER25" s="171"/>
      <c r="OES25" s="171"/>
      <c r="OET25" s="171"/>
      <c r="OEU25" s="171"/>
      <c r="OEV25" s="171"/>
      <c r="OEW25" s="171"/>
      <c r="OEX25" s="171"/>
      <c r="OEY25" s="171"/>
      <c r="OEZ25" s="171"/>
      <c r="OFA25" s="171"/>
      <c r="OFB25" s="171"/>
      <c r="OFC25" s="171"/>
      <c r="OFD25" s="171"/>
      <c r="OFE25" s="171"/>
      <c r="OFF25" s="171"/>
      <c r="OFG25" s="171"/>
      <c r="OFH25" s="171"/>
      <c r="OFI25" s="171"/>
      <c r="OFJ25" s="171"/>
      <c r="OFK25" s="171"/>
      <c r="OFL25" s="171"/>
      <c r="OFM25" s="171"/>
      <c r="OFN25" s="171"/>
      <c r="OFO25" s="171"/>
      <c r="OFP25" s="171"/>
      <c r="OFQ25" s="171"/>
      <c r="OFR25" s="171"/>
      <c r="OFS25" s="171"/>
      <c r="OFT25" s="171"/>
      <c r="OFU25" s="171"/>
      <c r="OFV25" s="171"/>
      <c r="OFW25" s="171"/>
      <c r="OFX25" s="171"/>
      <c r="OFY25" s="171"/>
      <c r="OFZ25" s="171"/>
      <c r="OGA25" s="171"/>
      <c r="OGB25" s="171"/>
      <c r="OGC25" s="171"/>
      <c r="OGD25" s="171"/>
      <c r="OGE25" s="171"/>
      <c r="OGF25" s="171"/>
      <c r="OGG25" s="171"/>
      <c r="OGH25" s="171"/>
      <c r="OGI25" s="171"/>
      <c r="OGJ25" s="171"/>
      <c r="OGK25" s="171"/>
      <c r="OGL25" s="171"/>
      <c r="OGM25" s="171"/>
      <c r="OGN25" s="171"/>
      <c r="OGO25" s="171"/>
      <c r="OGP25" s="171"/>
      <c r="OGQ25" s="171"/>
      <c r="OGR25" s="171"/>
      <c r="OGS25" s="171"/>
      <c r="OGT25" s="171"/>
      <c r="OGU25" s="171"/>
      <c r="OGV25" s="171"/>
      <c r="OGW25" s="171"/>
      <c r="OGX25" s="171"/>
      <c r="OGY25" s="171"/>
      <c r="OGZ25" s="171"/>
      <c r="OHA25" s="171"/>
      <c r="OHB25" s="171"/>
      <c r="OHC25" s="171"/>
      <c r="OHD25" s="171"/>
      <c r="OHE25" s="171"/>
      <c r="OHF25" s="171"/>
      <c r="OHG25" s="171"/>
      <c r="OHH25" s="171"/>
      <c r="OHI25" s="171"/>
      <c r="OHJ25" s="171"/>
      <c r="OHK25" s="171"/>
      <c r="OHL25" s="171"/>
      <c r="OHM25" s="171"/>
      <c r="OHN25" s="171"/>
      <c r="OHO25" s="171"/>
      <c r="OHP25" s="171"/>
      <c r="OHQ25" s="171"/>
      <c r="OHR25" s="171"/>
      <c r="OHS25" s="171"/>
      <c r="OHT25" s="171"/>
      <c r="OHU25" s="171"/>
      <c r="OHV25" s="171"/>
      <c r="OHW25" s="171"/>
      <c r="OHX25" s="171"/>
      <c r="OHY25" s="171"/>
      <c r="OHZ25" s="171"/>
      <c r="OIA25" s="171"/>
      <c r="OIB25" s="171"/>
      <c r="OIC25" s="171"/>
      <c r="OID25" s="171"/>
      <c r="OIE25" s="171"/>
      <c r="OIF25" s="171"/>
      <c r="OIG25" s="171"/>
      <c r="OIH25" s="171"/>
      <c r="OII25" s="171"/>
      <c r="OIJ25" s="171"/>
      <c r="OIK25" s="171"/>
      <c r="OIL25" s="171"/>
      <c r="OIM25" s="171"/>
      <c r="OIN25" s="171"/>
      <c r="OIO25" s="171"/>
      <c r="OIP25" s="171"/>
      <c r="OIQ25" s="171"/>
      <c r="OIR25" s="171"/>
      <c r="OIS25" s="171"/>
      <c r="OIT25" s="171"/>
      <c r="OIU25" s="171"/>
      <c r="OIV25" s="171"/>
      <c r="OIW25" s="171"/>
      <c r="OIX25" s="171"/>
      <c r="OIY25" s="171"/>
      <c r="OIZ25" s="171"/>
      <c r="OJA25" s="171"/>
      <c r="OJB25" s="171"/>
      <c r="OJC25" s="171"/>
      <c r="OJD25" s="171"/>
      <c r="OJE25" s="171"/>
      <c r="OJF25" s="171"/>
      <c r="OJG25" s="171"/>
      <c r="OJH25" s="171"/>
      <c r="OJI25" s="171"/>
      <c r="OJJ25" s="171"/>
      <c r="OJK25" s="171"/>
      <c r="OJL25" s="171"/>
      <c r="OJM25" s="171"/>
      <c r="OJN25" s="171"/>
      <c r="OJO25" s="171"/>
      <c r="OJP25" s="171"/>
      <c r="OJQ25" s="171"/>
      <c r="OJR25" s="171"/>
      <c r="OJS25" s="171"/>
      <c r="OJT25" s="171"/>
      <c r="OJU25" s="171"/>
      <c r="OJV25" s="171"/>
      <c r="OJW25" s="171"/>
      <c r="OJX25" s="171"/>
      <c r="OJY25" s="171"/>
      <c r="OJZ25" s="171"/>
      <c r="OKA25" s="171"/>
      <c r="OKB25" s="171"/>
      <c r="OKC25" s="171"/>
      <c r="OKD25" s="171"/>
      <c r="OKE25" s="171"/>
      <c r="OKF25" s="171"/>
      <c r="OKG25" s="171"/>
      <c r="OKH25" s="171"/>
      <c r="OKI25" s="171"/>
      <c r="OKJ25" s="171"/>
      <c r="OKK25" s="171"/>
      <c r="OKL25" s="171"/>
      <c r="OKM25" s="171"/>
      <c r="OKN25" s="171"/>
      <c r="OKO25" s="171"/>
      <c r="OKP25" s="171"/>
      <c r="OKQ25" s="171"/>
      <c r="OKR25" s="171"/>
      <c r="OKS25" s="171"/>
      <c r="OKT25" s="171"/>
      <c r="OKU25" s="171"/>
      <c r="OKV25" s="171"/>
      <c r="OKW25" s="171"/>
      <c r="OKX25" s="171"/>
      <c r="OKY25" s="171"/>
      <c r="OKZ25" s="171"/>
      <c r="OLA25" s="171"/>
      <c r="OLB25" s="171"/>
      <c r="OLC25" s="171"/>
      <c r="OLD25" s="171"/>
      <c r="OLE25" s="171"/>
      <c r="OLF25" s="171"/>
      <c r="OLG25" s="171"/>
      <c r="OLH25" s="171"/>
      <c r="OLI25" s="171"/>
      <c r="OLJ25" s="171"/>
      <c r="OLK25" s="171"/>
      <c r="OLL25" s="171"/>
      <c r="OLM25" s="171"/>
      <c r="OLN25" s="171"/>
      <c r="OLO25" s="171"/>
      <c r="OLP25" s="171"/>
      <c r="OLQ25" s="171"/>
      <c r="OLR25" s="171"/>
      <c r="OLS25" s="171"/>
      <c r="OLT25" s="171"/>
      <c r="OLU25" s="171"/>
      <c r="OLV25" s="171"/>
      <c r="OLW25" s="171"/>
      <c r="OLX25" s="171"/>
      <c r="OLY25" s="171"/>
      <c r="OLZ25" s="171"/>
      <c r="OMA25" s="171"/>
      <c r="OMB25" s="171"/>
      <c r="OMC25" s="171"/>
      <c r="OMD25" s="171"/>
      <c r="OME25" s="171"/>
      <c r="OMF25" s="171"/>
      <c r="OMG25" s="171"/>
      <c r="OMH25" s="171"/>
      <c r="OMI25" s="171"/>
      <c r="OMJ25" s="171"/>
      <c r="OMK25" s="171"/>
      <c r="OML25" s="171"/>
      <c r="OMM25" s="171"/>
      <c r="OMN25" s="171"/>
      <c r="OMO25" s="171"/>
      <c r="OMP25" s="171"/>
      <c r="OMQ25" s="171"/>
      <c r="OMR25" s="171"/>
      <c r="OMS25" s="171"/>
      <c r="OMT25" s="171"/>
      <c r="OMU25" s="171"/>
      <c r="OMV25" s="171"/>
      <c r="OMW25" s="171"/>
      <c r="OMX25" s="171"/>
      <c r="OMY25" s="171"/>
      <c r="OMZ25" s="171"/>
      <c r="ONA25" s="171"/>
      <c r="ONB25" s="171"/>
      <c r="ONC25" s="171"/>
      <c r="OND25" s="171"/>
      <c r="ONE25" s="171"/>
      <c r="ONF25" s="171"/>
      <c r="ONG25" s="171"/>
      <c r="ONH25" s="171"/>
      <c r="ONI25" s="171"/>
      <c r="ONJ25" s="171"/>
      <c r="ONK25" s="171"/>
      <c r="ONL25" s="171"/>
      <c r="ONM25" s="171"/>
      <c r="ONN25" s="171"/>
      <c r="ONO25" s="171"/>
      <c r="ONP25" s="171"/>
      <c r="ONQ25" s="171"/>
      <c r="ONR25" s="171"/>
      <c r="ONS25" s="171"/>
      <c r="ONT25" s="171"/>
      <c r="ONU25" s="171"/>
      <c r="ONV25" s="171"/>
      <c r="ONW25" s="171"/>
      <c r="ONX25" s="171"/>
      <c r="ONY25" s="171"/>
      <c r="ONZ25" s="171"/>
      <c r="OOA25" s="171"/>
      <c r="OOB25" s="171"/>
      <c r="OOC25" s="171"/>
      <c r="OOD25" s="171"/>
      <c r="OOE25" s="171"/>
      <c r="OOF25" s="171"/>
      <c r="OOG25" s="171"/>
      <c r="OOH25" s="171"/>
      <c r="OOI25" s="171"/>
      <c r="OOJ25" s="171"/>
      <c r="OOK25" s="171"/>
      <c r="OOL25" s="171"/>
      <c r="OOM25" s="171"/>
      <c r="OON25" s="171"/>
      <c r="OOO25" s="171"/>
      <c r="OOP25" s="171"/>
      <c r="OOQ25" s="171"/>
      <c r="OOR25" s="171"/>
      <c r="OOS25" s="171"/>
      <c r="OOT25" s="171"/>
      <c r="OOU25" s="171"/>
      <c r="OOV25" s="171"/>
      <c r="OOW25" s="171"/>
      <c r="OOX25" s="171"/>
      <c r="OOY25" s="171"/>
      <c r="OOZ25" s="171"/>
      <c r="OPA25" s="171"/>
      <c r="OPB25" s="171"/>
      <c r="OPC25" s="171"/>
      <c r="OPD25" s="171"/>
      <c r="OPE25" s="171"/>
      <c r="OPF25" s="171"/>
      <c r="OPG25" s="171"/>
      <c r="OPH25" s="171"/>
      <c r="OPI25" s="171"/>
      <c r="OPJ25" s="171"/>
      <c r="OPK25" s="171"/>
      <c r="OPL25" s="171"/>
      <c r="OPM25" s="171"/>
      <c r="OPN25" s="171"/>
      <c r="OPO25" s="171"/>
      <c r="OPP25" s="171"/>
      <c r="OPQ25" s="171"/>
      <c r="OPR25" s="171"/>
      <c r="OPS25" s="171"/>
      <c r="OPT25" s="171"/>
      <c r="OPU25" s="171"/>
      <c r="OPV25" s="171"/>
      <c r="OPW25" s="171"/>
      <c r="OPX25" s="171"/>
      <c r="OPY25" s="171"/>
      <c r="OPZ25" s="171"/>
      <c r="OQA25" s="171"/>
      <c r="OQB25" s="171"/>
      <c r="OQC25" s="171"/>
      <c r="OQD25" s="171"/>
      <c r="OQE25" s="171"/>
      <c r="OQF25" s="171"/>
      <c r="OQG25" s="171"/>
      <c r="OQH25" s="171"/>
      <c r="OQI25" s="171"/>
      <c r="OQJ25" s="171"/>
      <c r="OQK25" s="171"/>
      <c r="OQL25" s="171"/>
      <c r="OQM25" s="171"/>
      <c r="OQN25" s="171"/>
      <c r="OQO25" s="171"/>
      <c r="OQP25" s="171"/>
      <c r="OQQ25" s="171"/>
      <c r="OQR25" s="171"/>
      <c r="OQS25" s="171"/>
      <c r="OQT25" s="171"/>
      <c r="OQU25" s="171"/>
      <c r="OQV25" s="171"/>
      <c r="OQW25" s="171"/>
      <c r="OQX25" s="171"/>
      <c r="OQY25" s="171"/>
      <c r="OQZ25" s="171"/>
      <c r="ORA25" s="171"/>
      <c r="ORB25" s="171"/>
      <c r="ORC25" s="171"/>
      <c r="ORD25" s="171"/>
      <c r="ORE25" s="171"/>
      <c r="ORF25" s="171"/>
      <c r="ORG25" s="171"/>
      <c r="ORH25" s="171"/>
      <c r="ORI25" s="171"/>
      <c r="ORJ25" s="171"/>
      <c r="ORK25" s="171"/>
      <c r="ORL25" s="171"/>
      <c r="ORM25" s="171"/>
      <c r="ORN25" s="171"/>
      <c r="ORO25" s="171"/>
      <c r="ORP25" s="171"/>
      <c r="ORQ25" s="171"/>
      <c r="ORR25" s="171"/>
      <c r="ORS25" s="171"/>
      <c r="ORT25" s="171"/>
      <c r="ORU25" s="171"/>
      <c r="ORV25" s="171"/>
      <c r="ORW25" s="171"/>
      <c r="ORX25" s="171"/>
      <c r="ORY25" s="171"/>
      <c r="ORZ25" s="171"/>
      <c r="OSA25" s="171"/>
      <c r="OSB25" s="171"/>
      <c r="OSC25" s="171"/>
      <c r="OSD25" s="171"/>
      <c r="OSE25" s="171"/>
      <c r="OSF25" s="171"/>
      <c r="OSG25" s="171"/>
      <c r="OSH25" s="171"/>
      <c r="OSI25" s="171"/>
      <c r="OSJ25" s="171"/>
      <c r="OSK25" s="171"/>
      <c r="OSL25" s="171"/>
      <c r="OSM25" s="171"/>
      <c r="OSN25" s="171"/>
      <c r="OSO25" s="171"/>
      <c r="OSP25" s="171"/>
      <c r="OSQ25" s="171"/>
      <c r="OSR25" s="171"/>
      <c r="OSS25" s="171"/>
      <c r="OST25" s="171"/>
      <c r="OSU25" s="171"/>
      <c r="OSV25" s="171"/>
      <c r="OSW25" s="171"/>
      <c r="OSX25" s="171"/>
      <c r="OSY25" s="171"/>
      <c r="OSZ25" s="171"/>
      <c r="OTA25" s="171"/>
      <c r="OTB25" s="171"/>
      <c r="OTC25" s="171"/>
      <c r="OTD25" s="171"/>
      <c r="OTE25" s="171"/>
      <c r="OTF25" s="171"/>
      <c r="OTG25" s="171"/>
      <c r="OTH25" s="171"/>
      <c r="OTI25" s="171"/>
      <c r="OTJ25" s="171"/>
      <c r="OTK25" s="171"/>
      <c r="OTL25" s="171"/>
      <c r="OTM25" s="171"/>
      <c r="OTN25" s="171"/>
      <c r="OTO25" s="171"/>
      <c r="OTP25" s="171"/>
      <c r="OTQ25" s="171"/>
      <c r="OTR25" s="171"/>
      <c r="OTS25" s="171"/>
      <c r="OTT25" s="171"/>
      <c r="OTU25" s="171"/>
      <c r="OTV25" s="171"/>
      <c r="OTW25" s="171"/>
      <c r="OTX25" s="171"/>
      <c r="OTY25" s="171"/>
      <c r="OTZ25" s="171"/>
      <c r="OUA25" s="171"/>
      <c r="OUB25" s="171"/>
      <c r="OUC25" s="171"/>
      <c r="OUD25" s="171"/>
      <c r="OUE25" s="171"/>
      <c r="OUF25" s="171"/>
      <c r="OUG25" s="171"/>
      <c r="OUH25" s="171"/>
      <c r="OUI25" s="171"/>
      <c r="OUJ25" s="171"/>
      <c r="OUK25" s="171"/>
      <c r="OUL25" s="171"/>
      <c r="OUM25" s="171"/>
      <c r="OUN25" s="171"/>
      <c r="OUO25" s="171"/>
      <c r="OUP25" s="171"/>
      <c r="OUQ25" s="171"/>
      <c r="OUR25" s="171"/>
      <c r="OUS25" s="171"/>
      <c r="OUT25" s="171"/>
      <c r="OUU25" s="171"/>
      <c r="OUV25" s="171"/>
      <c r="OUW25" s="171"/>
      <c r="OUX25" s="171"/>
      <c r="OUY25" s="171"/>
      <c r="OUZ25" s="171"/>
      <c r="OVA25" s="171"/>
      <c r="OVB25" s="171"/>
      <c r="OVC25" s="171"/>
      <c r="OVD25" s="171"/>
      <c r="OVE25" s="171"/>
      <c r="OVF25" s="171"/>
      <c r="OVG25" s="171"/>
      <c r="OVH25" s="171"/>
      <c r="OVI25" s="171"/>
      <c r="OVJ25" s="171"/>
      <c r="OVK25" s="171"/>
      <c r="OVL25" s="171"/>
      <c r="OVM25" s="171"/>
      <c r="OVN25" s="171"/>
      <c r="OVO25" s="171"/>
      <c r="OVP25" s="171"/>
      <c r="OVQ25" s="171"/>
      <c r="OVR25" s="171"/>
      <c r="OVS25" s="171"/>
      <c r="OVT25" s="171"/>
      <c r="OVU25" s="171"/>
      <c r="OVV25" s="171"/>
      <c r="OVW25" s="171"/>
      <c r="OVX25" s="171"/>
      <c r="OVY25" s="171"/>
      <c r="OVZ25" s="171"/>
      <c r="OWA25" s="171"/>
      <c r="OWB25" s="171"/>
      <c r="OWC25" s="171"/>
      <c r="OWD25" s="171"/>
      <c r="OWE25" s="171"/>
      <c r="OWF25" s="171"/>
      <c r="OWG25" s="171"/>
      <c r="OWH25" s="171"/>
      <c r="OWI25" s="171"/>
      <c r="OWJ25" s="171"/>
      <c r="OWK25" s="171"/>
      <c r="OWL25" s="171"/>
      <c r="OWM25" s="171"/>
      <c r="OWN25" s="171"/>
      <c r="OWO25" s="171"/>
      <c r="OWP25" s="171"/>
      <c r="OWQ25" s="171"/>
      <c r="OWR25" s="171"/>
      <c r="OWS25" s="171"/>
      <c r="OWT25" s="171"/>
      <c r="OWU25" s="171"/>
      <c r="OWV25" s="171"/>
      <c r="OWW25" s="171"/>
      <c r="OWX25" s="171"/>
      <c r="OWY25" s="171"/>
      <c r="OWZ25" s="171"/>
      <c r="OXA25" s="171"/>
      <c r="OXB25" s="171"/>
      <c r="OXC25" s="171"/>
      <c r="OXD25" s="171"/>
      <c r="OXE25" s="171"/>
      <c r="OXF25" s="171"/>
      <c r="OXG25" s="171"/>
      <c r="OXH25" s="171"/>
      <c r="OXI25" s="171"/>
      <c r="OXJ25" s="171"/>
      <c r="OXK25" s="171"/>
      <c r="OXL25" s="171"/>
      <c r="OXM25" s="171"/>
      <c r="OXN25" s="171"/>
      <c r="OXO25" s="171"/>
      <c r="OXP25" s="171"/>
      <c r="OXQ25" s="171"/>
      <c r="OXR25" s="171"/>
      <c r="OXS25" s="171"/>
      <c r="OXT25" s="171"/>
      <c r="OXU25" s="171"/>
      <c r="OXV25" s="171"/>
      <c r="OXW25" s="171"/>
      <c r="OXX25" s="171"/>
      <c r="OXY25" s="171"/>
      <c r="OXZ25" s="171"/>
      <c r="OYA25" s="171"/>
      <c r="OYB25" s="171"/>
      <c r="OYC25" s="171"/>
      <c r="OYD25" s="171"/>
      <c r="OYE25" s="171"/>
      <c r="OYF25" s="171"/>
      <c r="OYG25" s="171"/>
      <c r="OYH25" s="171"/>
      <c r="OYI25" s="171"/>
      <c r="OYJ25" s="171"/>
      <c r="OYK25" s="171"/>
      <c r="OYL25" s="171"/>
      <c r="OYM25" s="171"/>
      <c r="OYN25" s="171"/>
      <c r="OYO25" s="171"/>
      <c r="OYP25" s="171"/>
      <c r="OYQ25" s="171"/>
      <c r="OYR25" s="171"/>
      <c r="OYS25" s="171"/>
      <c r="OYT25" s="171"/>
      <c r="OYU25" s="171"/>
      <c r="OYV25" s="171"/>
      <c r="OYW25" s="171"/>
      <c r="OYX25" s="171"/>
      <c r="OYY25" s="171"/>
      <c r="OYZ25" s="171"/>
      <c r="OZA25" s="171"/>
      <c r="OZB25" s="171"/>
      <c r="OZC25" s="171"/>
      <c r="OZD25" s="171"/>
      <c r="OZE25" s="171"/>
      <c r="OZF25" s="171"/>
      <c r="OZG25" s="171"/>
      <c r="OZH25" s="171"/>
      <c r="OZI25" s="171"/>
      <c r="OZJ25" s="171"/>
      <c r="OZK25" s="171"/>
      <c r="OZL25" s="171"/>
      <c r="OZM25" s="171"/>
      <c r="OZN25" s="171"/>
      <c r="OZO25" s="171"/>
      <c r="OZP25" s="171"/>
      <c r="OZQ25" s="171"/>
      <c r="OZR25" s="171"/>
      <c r="OZS25" s="171"/>
      <c r="OZT25" s="171"/>
      <c r="OZU25" s="171"/>
      <c r="OZV25" s="171"/>
      <c r="OZW25" s="171"/>
      <c r="OZX25" s="171"/>
      <c r="OZY25" s="171"/>
      <c r="OZZ25" s="171"/>
      <c r="PAA25" s="171"/>
      <c r="PAB25" s="171"/>
      <c r="PAC25" s="171"/>
      <c r="PAD25" s="171"/>
      <c r="PAE25" s="171"/>
      <c r="PAF25" s="171"/>
      <c r="PAG25" s="171"/>
      <c r="PAH25" s="171"/>
      <c r="PAI25" s="171"/>
      <c r="PAJ25" s="171"/>
      <c r="PAK25" s="171"/>
      <c r="PAL25" s="171"/>
      <c r="PAM25" s="171"/>
      <c r="PAN25" s="171"/>
      <c r="PAO25" s="171"/>
      <c r="PAP25" s="171"/>
      <c r="PAQ25" s="171"/>
      <c r="PAR25" s="171"/>
      <c r="PAS25" s="171"/>
      <c r="PAT25" s="171"/>
      <c r="PAU25" s="171"/>
      <c r="PAV25" s="171"/>
      <c r="PAW25" s="171"/>
      <c r="PAX25" s="171"/>
      <c r="PAY25" s="171"/>
      <c r="PAZ25" s="171"/>
      <c r="PBA25" s="171"/>
      <c r="PBB25" s="171"/>
      <c r="PBC25" s="171"/>
      <c r="PBD25" s="171"/>
      <c r="PBE25" s="171"/>
      <c r="PBF25" s="171"/>
      <c r="PBG25" s="171"/>
      <c r="PBH25" s="171"/>
      <c r="PBI25" s="171"/>
      <c r="PBJ25" s="171"/>
      <c r="PBK25" s="171"/>
      <c r="PBL25" s="171"/>
      <c r="PBM25" s="171"/>
      <c r="PBN25" s="171"/>
      <c r="PBO25" s="171"/>
      <c r="PBP25" s="171"/>
      <c r="PBQ25" s="171"/>
      <c r="PBR25" s="171"/>
      <c r="PBS25" s="171"/>
      <c r="PBT25" s="171"/>
      <c r="PBU25" s="171"/>
      <c r="PBV25" s="171"/>
      <c r="PBW25" s="171"/>
      <c r="PBX25" s="171"/>
      <c r="PBY25" s="171"/>
      <c r="PBZ25" s="171"/>
      <c r="PCA25" s="171"/>
      <c r="PCB25" s="171"/>
      <c r="PCC25" s="171"/>
      <c r="PCD25" s="171"/>
      <c r="PCE25" s="171"/>
      <c r="PCF25" s="171"/>
      <c r="PCG25" s="171"/>
      <c r="PCH25" s="171"/>
      <c r="PCI25" s="171"/>
      <c r="PCJ25" s="171"/>
      <c r="PCK25" s="171"/>
      <c r="PCL25" s="171"/>
      <c r="PCM25" s="171"/>
      <c r="PCN25" s="171"/>
      <c r="PCO25" s="171"/>
      <c r="PCP25" s="171"/>
      <c r="PCQ25" s="171"/>
      <c r="PCR25" s="171"/>
      <c r="PCS25" s="171"/>
      <c r="PCT25" s="171"/>
      <c r="PCU25" s="171"/>
      <c r="PCV25" s="171"/>
      <c r="PCW25" s="171"/>
      <c r="PCX25" s="171"/>
      <c r="PCY25" s="171"/>
      <c r="PCZ25" s="171"/>
      <c r="PDA25" s="171"/>
      <c r="PDB25" s="171"/>
      <c r="PDC25" s="171"/>
      <c r="PDD25" s="171"/>
      <c r="PDE25" s="171"/>
      <c r="PDF25" s="171"/>
      <c r="PDG25" s="171"/>
      <c r="PDH25" s="171"/>
      <c r="PDI25" s="171"/>
      <c r="PDJ25" s="171"/>
      <c r="PDK25" s="171"/>
      <c r="PDL25" s="171"/>
      <c r="PDM25" s="171"/>
      <c r="PDN25" s="171"/>
      <c r="PDO25" s="171"/>
      <c r="PDP25" s="171"/>
      <c r="PDQ25" s="171"/>
      <c r="PDR25" s="171"/>
      <c r="PDS25" s="171"/>
      <c r="PDT25" s="171"/>
      <c r="PDU25" s="171"/>
      <c r="PDV25" s="171"/>
      <c r="PDW25" s="171"/>
      <c r="PDX25" s="171"/>
      <c r="PDY25" s="171"/>
      <c r="PDZ25" s="171"/>
      <c r="PEA25" s="171"/>
      <c r="PEB25" s="171"/>
      <c r="PEC25" s="171"/>
      <c r="PED25" s="171"/>
      <c r="PEE25" s="171"/>
      <c r="PEF25" s="171"/>
      <c r="PEG25" s="171"/>
      <c r="PEH25" s="171"/>
      <c r="PEI25" s="171"/>
      <c r="PEJ25" s="171"/>
      <c r="PEK25" s="171"/>
      <c r="PEL25" s="171"/>
      <c r="PEM25" s="171"/>
      <c r="PEN25" s="171"/>
      <c r="PEO25" s="171"/>
      <c r="PEP25" s="171"/>
      <c r="PEQ25" s="171"/>
      <c r="PER25" s="171"/>
      <c r="PES25" s="171"/>
      <c r="PET25" s="171"/>
      <c r="PEU25" s="171"/>
      <c r="PEV25" s="171"/>
      <c r="PEW25" s="171"/>
      <c r="PEX25" s="171"/>
      <c r="PEY25" s="171"/>
      <c r="PEZ25" s="171"/>
      <c r="PFA25" s="171"/>
      <c r="PFB25" s="171"/>
      <c r="PFC25" s="171"/>
      <c r="PFD25" s="171"/>
      <c r="PFE25" s="171"/>
      <c r="PFF25" s="171"/>
      <c r="PFG25" s="171"/>
      <c r="PFH25" s="171"/>
      <c r="PFI25" s="171"/>
      <c r="PFJ25" s="171"/>
      <c r="PFK25" s="171"/>
      <c r="PFL25" s="171"/>
      <c r="PFM25" s="171"/>
      <c r="PFN25" s="171"/>
      <c r="PFO25" s="171"/>
      <c r="PFP25" s="171"/>
      <c r="PFQ25" s="171"/>
      <c r="PFR25" s="171"/>
      <c r="PFS25" s="171"/>
      <c r="PFT25" s="171"/>
      <c r="PFU25" s="171"/>
      <c r="PFV25" s="171"/>
      <c r="PFW25" s="171"/>
      <c r="PFX25" s="171"/>
      <c r="PFY25" s="171"/>
      <c r="PFZ25" s="171"/>
      <c r="PGA25" s="171"/>
      <c r="PGB25" s="171"/>
      <c r="PGC25" s="171"/>
      <c r="PGD25" s="171"/>
      <c r="PGE25" s="171"/>
      <c r="PGF25" s="171"/>
      <c r="PGG25" s="171"/>
      <c r="PGH25" s="171"/>
      <c r="PGI25" s="171"/>
      <c r="PGJ25" s="171"/>
      <c r="PGK25" s="171"/>
      <c r="PGL25" s="171"/>
      <c r="PGM25" s="171"/>
      <c r="PGN25" s="171"/>
      <c r="PGO25" s="171"/>
      <c r="PGP25" s="171"/>
      <c r="PGQ25" s="171"/>
      <c r="PGR25" s="171"/>
      <c r="PGS25" s="171"/>
      <c r="PGT25" s="171"/>
      <c r="PGU25" s="171"/>
      <c r="PGV25" s="171"/>
      <c r="PGW25" s="171"/>
      <c r="PGX25" s="171"/>
      <c r="PGY25" s="171"/>
      <c r="PGZ25" s="171"/>
      <c r="PHA25" s="171"/>
      <c r="PHB25" s="171"/>
      <c r="PHC25" s="171"/>
      <c r="PHD25" s="171"/>
      <c r="PHE25" s="171"/>
      <c r="PHF25" s="171"/>
      <c r="PHG25" s="171"/>
      <c r="PHH25" s="171"/>
      <c r="PHI25" s="171"/>
      <c r="PHJ25" s="171"/>
      <c r="PHK25" s="171"/>
      <c r="PHL25" s="171"/>
      <c r="PHM25" s="171"/>
      <c r="PHN25" s="171"/>
      <c r="PHO25" s="171"/>
      <c r="PHP25" s="171"/>
      <c r="PHQ25" s="171"/>
      <c r="PHR25" s="171"/>
      <c r="PHS25" s="171"/>
      <c r="PHT25" s="171"/>
      <c r="PHU25" s="171"/>
      <c r="PHV25" s="171"/>
      <c r="PHW25" s="171"/>
      <c r="PHX25" s="171"/>
      <c r="PHY25" s="171"/>
      <c r="PHZ25" s="171"/>
      <c r="PIA25" s="171"/>
      <c r="PIB25" s="171"/>
      <c r="PIC25" s="171"/>
      <c r="PID25" s="171"/>
      <c r="PIE25" s="171"/>
      <c r="PIF25" s="171"/>
      <c r="PIG25" s="171"/>
      <c r="PIH25" s="171"/>
      <c r="PII25" s="171"/>
      <c r="PIJ25" s="171"/>
      <c r="PIK25" s="171"/>
      <c r="PIL25" s="171"/>
      <c r="PIM25" s="171"/>
      <c r="PIN25" s="171"/>
      <c r="PIO25" s="171"/>
      <c r="PIP25" s="171"/>
      <c r="PIQ25" s="171"/>
      <c r="PIR25" s="171"/>
      <c r="PIS25" s="171"/>
      <c r="PIT25" s="171"/>
      <c r="PIU25" s="171"/>
      <c r="PIV25" s="171"/>
      <c r="PIW25" s="171"/>
      <c r="PIX25" s="171"/>
      <c r="PIY25" s="171"/>
      <c r="PIZ25" s="171"/>
      <c r="PJA25" s="171"/>
      <c r="PJB25" s="171"/>
      <c r="PJC25" s="171"/>
      <c r="PJD25" s="171"/>
      <c r="PJE25" s="171"/>
      <c r="PJF25" s="171"/>
      <c r="PJG25" s="171"/>
      <c r="PJH25" s="171"/>
      <c r="PJI25" s="171"/>
      <c r="PJJ25" s="171"/>
      <c r="PJK25" s="171"/>
      <c r="PJL25" s="171"/>
      <c r="PJM25" s="171"/>
      <c r="PJN25" s="171"/>
      <c r="PJO25" s="171"/>
      <c r="PJP25" s="171"/>
      <c r="PJQ25" s="171"/>
      <c r="PJR25" s="171"/>
      <c r="PJS25" s="171"/>
      <c r="PJT25" s="171"/>
      <c r="PJU25" s="171"/>
      <c r="PJV25" s="171"/>
      <c r="PJW25" s="171"/>
      <c r="PJX25" s="171"/>
      <c r="PJY25" s="171"/>
      <c r="PJZ25" s="171"/>
      <c r="PKA25" s="171"/>
      <c r="PKB25" s="171"/>
      <c r="PKC25" s="171"/>
      <c r="PKD25" s="171"/>
      <c r="PKE25" s="171"/>
      <c r="PKF25" s="171"/>
      <c r="PKG25" s="171"/>
      <c r="PKH25" s="171"/>
      <c r="PKI25" s="171"/>
      <c r="PKJ25" s="171"/>
      <c r="PKK25" s="171"/>
      <c r="PKL25" s="171"/>
      <c r="PKM25" s="171"/>
      <c r="PKN25" s="171"/>
      <c r="PKO25" s="171"/>
      <c r="PKP25" s="171"/>
      <c r="PKQ25" s="171"/>
      <c r="PKR25" s="171"/>
      <c r="PKS25" s="171"/>
      <c r="PKT25" s="171"/>
      <c r="PKU25" s="171"/>
      <c r="PKV25" s="171"/>
      <c r="PKW25" s="171"/>
      <c r="PKX25" s="171"/>
      <c r="PKY25" s="171"/>
      <c r="PKZ25" s="171"/>
      <c r="PLA25" s="171"/>
      <c r="PLB25" s="171"/>
      <c r="PLC25" s="171"/>
      <c r="PLD25" s="171"/>
      <c r="PLE25" s="171"/>
      <c r="PLF25" s="171"/>
      <c r="PLG25" s="171"/>
      <c r="PLH25" s="171"/>
      <c r="PLI25" s="171"/>
      <c r="PLJ25" s="171"/>
      <c r="PLK25" s="171"/>
      <c r="PLL25" s="171"/>
      <c r="PLM25" s="171"/>
      <c r="PLN25" s="171"/>
      <c r="PLO25" s="171"/>
      <c r="PLP25" s="171"/>
      <c r="PLQ25" s="171"/>
      <c r="PLR25" s="171"/>
      <c r="PLS25" s="171"/>
      <c r="PLT25" s="171"/>
      <c r="PLU25" s="171"/>
      <c r="PLV25" s="171"/>
      <c r="PLW25" s="171"/>
      <c r="PLX25" s="171"/>
      <c r="PLY25" s="171"/>
      <c r="PLZ25" s="171"/>
      <c r="PMA25" s="171"/>
      <c r="PMB25" s="171"/>
      <c r="PMC25" s="171"/>
      <c r="PMD25" s="171"/>
      <c r="PME25" s="171"/>
      <c r="PMF25" s="171"/>
      <c r="PMG25" s="171"/>
      <c r="PMH25" s="171"/>
      <c r="PMI25" s="171"/>
      <c r="PMJ25" s="171"/>
      <c r="PMK25" s="171"/>
      <c r="PML25" s="171"/>
      <c r="PMM25" s="171"/>
      <c r="PMN25" s="171"/>
      <c r="PMO25" s="171"/>
      <c r="PMP25" s="171"/>
      <c r="PMQ25" s="171"/>
      <c r="PMR25" s="171"/>
      <c r="PMS25" s="171"/>
      <c r="PMT25" s="171"/>
      <c r="PMU25" s="171"/>
      <c r="PMV25" s="171"/>
      <c r="PMW25" s="171"/>
      <c r="PMX25" s="171"/>
      <c r="PMY25" s="171"/>
      <c r="PMZ25" s="171"/>
      <c r="PNA25" s="171"/>
      <c r="PNB25" s="171"/>
      <c r="PNC25" s="171"/>
      <c r="PND25" s="171"/>
      <c r="PNE25" s="171"/>
      <c r="PNF25" s="171"/>
      <c r="PNG25" s="171"/>
      <c r="PNH25" s="171"/>
      <c r="PNI25" s="171"/>
      <c r="PNJ25" s="171"/>
      <c r="PNK25" s="171"/>
      <c r="PNL25" s="171"/>
      <c r="PNM25" s="171"/>
      <c r="PNN25" s="171"/>
      <c r="PNO25" s="171"/>
      <c r="PNP25" s="171"/>
      <c r="PNQ25" s="171"/>
      <c r="PNR25" s="171"/>
      <c r="PNS25" s="171"/>
      <c r="PNT25" s="171"/>
      <c r="PNU25" s="171"/>
      <c r="PNV25" s="171"/>
      <c r="PNW25" s="171"/>
      <c r="PNX25" s="171"/>
      <c r="PNY25" s="171"/>
      <c r="PNZ25" s="171"/>
      <c r="POA25" s="171"/>
      <c r="POB25" s="171"/>
      <c r="POC25" s="171"/>
      <c r="POD25" s="171"/>
      <c r="POE25" s="171"/>
      <c r="POF25" s="171"/>
      <c r="POG25" s="171"/>
      <c r="POH25" s="171"/>
      <c r="POI25" s="171"/>
      <c r="POJ25" s="171"/>
      <c r="POK25" s="171"/>
      <c r="POL25" s="171"/>
      <c r="POM25" s="171"/>
      <c r="PON25" s="171"/>
      <c r="POO25" s="171"/>
      <c r="POP25" s="171"/>
      <c r="POQ25" s="171"/>
      <c r="POR25" s="171"/>
      <c r="POS25" s="171"/>
      <c r="POT25" s="171"/>
      <c r="POU25" s="171"/>
      <c r="POV25" s="171"/>
      <c r="POW25" s="171"/>
      <c r="POX25" s="171"/>
      <c r="POY25" s="171"/>
      <c r="POZ25" s="171"/>
      <c r="PPA25" s="171"/>
      <c r="PPB25" s="171"/>
      <c r="PPC25" s="171"/>
      <c r="PPD25" s="171"/>
      <c r="PPE25" s="171"/>
      <c r="PPF25" s="171"/>
      <c r="PPG25" s="171"/>
      <c r="PPH25" s="171"/>
      <c r="PPI25" s="171"/>
      <c r="PPJ25" s="171"/>
      <c r="PPK25" s="171"/>
      <c r="PPL25" s="171"/>
      <c r="PPM25" s="171"/>
      <c r="PPN25" s="171"/>
      <c r="PPO25" s="171"/>
      <c r="PPP25" s="171"/>
      <c r="PPQ25" s="171"/>
      <c r="PPR25" s="171"/>
      <c r="PPS25" s="171"/>
      <c r="PPT25" s="171"/>
      <c r="PPU25" s="171"/>
      <c r="PPV25" s="171"/>
      <c r="PPW25" s="171"/>
      <c r="PPX25" s="171"/>
      <c r="PPY25" s="171"/>
      <c r="PPZ25" s="171"/>
      <c r="PQA25" s="171"/>
      <c r="PQB25" s="171"/>
      <c r="PQC25" s="171"/>
      <c r="PQD25" s="171"/>
      <c r="PQE25" s="171"/>
      <c r="PQF25" s="171"/>
      <c r="PQG25" s="171"/>
      <c r="PQH25" s="171"/>
      <c r="PQI25" s="171"/>
      <c r="PQJ25" s="171"/>
      <c r="PQK25" s="171"/>
      <c r="PQL25" s="171"/>
      <c r="PQM25" s="171"/>
      <c r="PQN25" s="171"/>
      <c r="PQO25" s="171"/>
      <c r="PQP25" s="171"/>
      <c r="PQQ25" s="171"/>
      <c r="PQR25" s="171"/>
      <c r="PQS25" s="171"/>
      <c r="PQT25" s="171"/>
      <c r="PQU25" s="171"/>
      <c r="PQV25" s="171"/>
      <c r="PQW25" s="171"/>
      <c r="PQX25" s="171"/>
      <c r="PQY25" s="171"/>
      <c r="PQZ25" s="171"/>
      <c r="PRA25" s="171"/>
      <c r="PRB25" s="171"/>
      <c r="PRC25" s="171"/>
      <c r="PRD25" s="171"/>
      <c r="PRE25" s="171"/>
      <c r="PRF25" s="171"/>
      <c r="PRG25" s="171"/>
      <c r="PRH25" s="171"/>
      <c r="PRI25" s="171"/>
      <c r="PRJ25" s="171"/>
      <c r="PRK25" s="171"/>
      <c r="PRL25" s="171"/>
      <c r="PRM25" s="171"/>
      <c r="PRN25" s="171"/>
      <c r="PRO25" s="171"/>
      <c r="PRP25" s="171"/>
      <c r="PRQ25" s="171"/>
      <c r="PRR25" s="171"/>
      <c r="PRS25" s="171"/>
      <c r="PRT25" s="171"/>
      <c r="PRU25" s="171"/>
      <c r="PRV25" s="171"/>
      <c r="PRW25" s="171"/>
      <c r="PRX25" s="171"/>
      <c r="PRY25" s="171"/>
      <c r="PRZ25" s="171"/>
      <c r="PSA25" s="171"/>
      <c r="PSB25" s="171"/>
      <c r="PSC25" s="171"/>
      <c r="PSD25" s="171"/>
      <c r="PSE25" s="171"/>
      <c r="PSF25" s="171"/>
      <c r="PSG25" s="171"/>
      <c r="PSH25" s="171"/>
      <c r="PSI25" s="171"/>
      <c r="PSJ25" s="171"/>
      <c r="PSK25" s="171"/>
      <c r="PSL25" s="171"/>
      <c r="PSM25" s="171"/>
      <c r="PSN25" s="171"/>
      <c r="PSO25" s="171"/>
      <c r="PSP25" s="171"/>
      <c r="PSQ25" s="171"/>
      <c r="PSR25" s="171"/>
      <c r="PSS25" s="171"/>
      <c r="PST25" s="171"/>
      <c r="PSU25" s="171"/>
      <c r="PSV25" s="171"/>
      <c r="PSW25" s="171"/>
      <c r="PSX25" s="171"/>
      <c r="PSY25" s="171"/>
      <c r="PSZ25" s="171"/>
      <c r="PTA25" s="171"/>
      <c r="PTB25" s="171"/>
      <c r="PTC25" s="171"/>
      <c r="PTD25" s="171"/>
      <c r="PTE25" s="171"/>
      <c r="PTF25" s="171"/>
      <c r="PTG25" s="171"/>
      <c r="PTH25" s="171"/>
      <c r="PTI25" s="171"/>
      <c r="PTJ25" s="171"/>
      <c r="PTK25" s="171"/>
      <c r="PTL25" s="171"/>
      <c r="PTM25" s="171"/>
      <c r="PTN25" s="171"/>
      <c r="PTO25" s="171"/>
      <c r="PTP25" s="171"/>
      <c r="PTQ25" s="171"/>
      <c r="PTR25" s="171"/>
      <c r="PTS25" s="171"/>
      <c r="PTT25" s="171"/>
      <c r="PTU25" s="171"/>
      <c r="PTV25" s="171"/>
      <c r="PTW25" s="171"/>
      <c r="PTX25" s="171"/>
      <c r="PTY25" s="171"/>
      <c r="PTZ25" s="171"/>
      <c r="PUA25" s="171"/>
      <c r="PUB25" s="171"/>
      <c r="PUC25" s="171"/>
      <c r="PUD25" s="171"/>
      <c r="PUE25" s="171"/>
      <c r="PUF25" s="171"/>
      <c r="PUG25" s="171"/>
      <c r="PUH25" s="171"/>
      <c r="PUI25" s="171"/>
      <c r="PUJ25" s="171"/>
      <c r="PUK25" s="171"/>
      <c r="PUL25" s="171"/>
      <c r="PUM25" s="171"/>
      <c r="PUN25" s="171"/>
      <c r="PUO25" s="171"/>
      <c r="PUP25" s="171"/>
      <c r="PUQ25" s="171"/>
      <c r="PUR25" s="171"/>
      <c r="PUS25" s="171"/>
      <c r="PUT25" s="171"/>
      <c r="PUU25" s="171"/>
      <c r="PUV25" s="171"/>
      <c r="PUW25" s="171"/>
      <c r="PUX25" s="171"/>
      <c r="PUY25" s="171"/>
      <c r="PUZ25" s="171"/>
      <c r="PVA25" s="171"/>
      <c r="PVB25" s="171"/>
      <c r="PVC25" s="171"/>
      <c r="PVD25" s="171"/>
      <c r="PVE25" s="171"/>
      <c r="PVF25" s="171"/>
      <c r="PVG25" s="171"/>
      <c r="PVH25" s="171"/>
      <c r="PVI25" s="171"/>
      <c r="PVJ25" s="171"/>
      <c r="PVK25" s="171"/>
      <c r="PVL25" s="171"/>
      <c r="PVM25" s="171"/>
      <c r="PVN25" s="171"/>
      <c r="PVO25" s="171"/>
      <c r="PVP25" s="171"/>
      <c r="PVQ25" s="171"/>
      <c r="PVR25" s="171"/>
      <c r="PVS25" s="171"/>
      <c r="PVT25" s="171"/>
      <c r="PVU25" s="171"/>
      <c r="PVV25" s="171"/>
      <c r="PVW25" s="171"/>
      <c r="PVX25" s="171"/>
      <c r="PVY25" s="171"/>
      <c r="PVZ25" s="171"/>
      <c r="PWA25" s="171"/>
      <c r="PWB25" s="171"/>
      <c r="PWC25" s="171"/>
      <c r="PWD25" s="171"/>
      <c r="PWE25" s="171"/>
      <c r="PWF25" s="171"/>
      <c r="PWG25" s="171"/>
      <c r="PWH25" s="171"/>
      <c r="PWI25" s="171"/>
      <c r="PWJ25" s="171"/>
      <c r="PWK25" s="171"/>
      <c r="PWL25" s="171"/>
      <c r="PWM25" s="171"/>
      <c r="PWN25" s="171"/>
      <c r="PWO25" s="171"/>
      <c r="PWP25" s="171"/>
      <c r="PWQ25" s="171"/>
      <c r="PWR25" s="171"/>
      <c r="PWS25" s="171"/>
      <c r="PWT25" s="171"/>
      <c r="PWU25" s="171"/>
      <c r="PWV25" s="171"/>
      <c r="PWW25" s="171"/>
      <c r="PWX25" s="171"/>
      <c r="PWY25" s="171"/>
      <c r="PWZ25" s="171"/>
      <c r="PXA25" s="171"/>
      <c r="PXB25" s="171"/>
      <c r="PXC25" s="171"/>
      <c r="PXD25" s="171"/>
      <c r="PXE25" s="171"/>
      <c r="PXF25" s="171"/>
      <c r="PXG25" s="171"/>
      <c r="PXH25" s="171"/>
      <c r="PXI25" s="171"/>
      <c r="PXJ25" s="171"/>
      <c r="PXK25" s="171"/>
      <c r="PXL25" s="171"/>
      <c r="PXM25" s="171"/>
      <c r="PXN25" s="171"/>
      <c r="PXO25" s="171"/>
      <c r="PXP25" s="171"/>
      <c r="PXQ25" s="171"/>
      <c r="PXR25" s="171"/>
      <c r="PXS25" s="171"/>
      <c r="PXT25" s="171"/>
      <c r="PXU25" s="171"/>
      <c r="PXV25" s="171"/>
      <c r="PXW25" s="171"/>
      <c r="PXX25" s="171"/>
      <c r="PXY25" s="171"/>
      <c r="PXZ25" s="171"/>
      <c r="PYA25" s="171"/>
      <c r="PYB25" s="171"/>
      <c r="PYC25" s="171"/>
      <c r="PYD25" s="171"/>
      <c r="PYE25" s="171"/>
      <c r="PYF25" s="171"/>
      <c r="PYG25" s="171"/>
      <c r="PYH25" s="171"/>
      <c r="PYI25" s="171"/>
      <c r="PYJ25" s="171"/>
      <c r="PYK25" s="171"/>
      <c r="PYL25" s="171"/>
      <c r="PYM25" s="171"/>
      <c r="PYN25" s="171"/>
      <c r="PYO25" s="171"/>
      <c r="PYP25" s="171"/>
      <c r="PYQ25" s="171"/>
      <c r="PYR25" s="171"/>
      <c r="PYS25" s="171"/>
      <c r="PYT25" s="171"/>
      <c r="PYU25" s="171"/>
      <c r="PYV25" s="171"/>
      <c r="PYW25" s="171"/>
      <c r="PYX25" s="171"/>
      <c r="PYY25" s="171"/>
      <c r="PYZ25" s="171"/>
      <c r="PZA25" s="171"/>
      <c r="PZB25" s="171"/>
      <c r="PZC25" s="171"/>
      <c r="PZD25" s="171"/>
      <c r="PZE25" s="171"/>
      <c r="PZF25" s="171"/>
      <c r="PZG25" s="171"/>
      <c r="PZH25" s="171"/>
      <c r="PZI25" s="171"/>
      <c r="PZJ25" s="171"/>
      <c r="PZK25" s="171"/>
      <c r="PZL25" s="171"/>
      <c r="PZM25" s="171"/>
      <c r="PZN25" s="171"/>
      <c r="PZO25" s="171"/>
      <c r="PZP25" s="171"/>
      <c r="PZQ25" s="171"/>
      <c r="PZR25" s="171"/>
      <c r="PZS25" s="171"/>
      <c r="PZT25" s="171"/>
      <c r="PZU25" s="171"/>
      <c r="PZV25" s="171"/>
      <c r="PZW25" s="171"/>
      <c r="PZX25" s="171"/>
      <c r="PZY25" s="171"/>
      <c r="PZZ25" s="171"/>
      <c r="QAA25" s="171"/>
      <c r="QAB25" s="171"/>
      <c r="QAC25" s="171"/>
      <c r="QAD25" s="171"/>
      <c r="QAE25" s="171"/>
      <c r="QAF25" s="171"/>
      <c r="QAG25" s="171"/>
      <c r="QAH25" s="171"/>
      <c r="QAI25" s="171"/>
      <c r="QAJ25" s="171"/>
      <c r="QAK25" s="171"/>
      <c r="QAL25" s="171"/>
      <c r="QAM25" s="171"/>
      <c r="QAN25" s="171"/>
      <c r="QAO25" s="171"/>
      <c r="QAP25" s="171"/>
      <c r="QAQ25" s="171"/>
      <c r="QAR25" s="171"/>
      <c r="QAS25" s="171"/>
      <c r="QAT25" s="171"/>
      <c r="QAU25" s="171"/>
      <c r="QAV25" s="171"/>
      <c r="QAW25" s="171"/>
      <c r="QAX25" s="171"/>
      <c r="QAY25" s="171"/>
      <c r="QAZ25" s="171"/>
      <c r="QBA25" s="171"/>
      <c r="QBB25" s="171"/>
      <c r="QBC25" s="171"/>
      <c r="QBD25" s="171"/>
      <c r="QBE25" s="171"/>
      <c r="QBF25" s="171"/>
      <c r="QBG25" s="171"/>
      <c r="QBH25" s="171"/>
      <c r="QBI25" s="171"/>
      <c r="QBJ25" s="171"/>
      <c r="QBK25" s="171"/>
      <c r="QBL25" s="171"/>
      <c r="QBM25" s="171"/>
      <c r="QBN25" s="171"/>
      <c r="QBO25" s="171"/>
      <c r="QBP25" s="171"/>
      <c r="QBQ25" s="171"/>
      <c r="QBR25" s="171"/>
      <c r="QBS25" s="171"/>
      <c r="QBT25" s="171"/>
      <c r="QBU25" s="171"/>
      <c r="QBV25" s="171"/>
      <c r="QBW25" s="171"/>
      <c r="QBX25" s="171"/>
      <c r="QBY25" s="171"/>
      <c r="QBZ25" s="171"/>
      <c r="QCA25" s="171"/>
      <c r="QCB25" s="171"/>
      <c r="QCC25" s="171"/>
      <c r="QCD25" s="171"/>
      <c r="QCE25" s="171"/>
      <c r="QCF25" s="171"/>
      <c r="QCG25" s="171"/>
      <c r="QCH25" s="171"/>
      <c r="QCI25" s="171"/>
      <c r="QCJ25" s="171"/>
      <c r="QCK25" s="171"/>
      <c r="QCL25" s="171"/>
      <c r="QCM25" s="171"/>
      <c r="QCN25" s="171"/>
      <c r="QCO25" s="171"/>
      <c r="QCP25" s="171"/>
      <c r="QCQ25" s="171"/>
      <c r="QCR25" s="171"/>
      <c r="QCS25" s="171"/>
      <c r="QCT25" s="171"/>
      <c r="QCU25" s="171"/>
      <c r="QCV25" s="171"/>
      <c r="QCW25" s="171"/>
      <c r="QCX25" s="171"/>
      <c r="QCY25" s="171"/>
      <c r="QCZ25" s="171"/>
      <c r="QDA25" s="171"/>
      <c r="QDB25" s="171"/>
      <c r="QDC25" s="171"/>
      <c r="QDD25" s="171"/>
      <c r="QDE25" s="171"/>
      <c r="QDF25" s="171"/>
      <c r="QDG25" s="171"/>
      <c r="QDH25" s="171"/>
      <c r="QDI25" s="171"/>
      <c r="QDJ25" s="171"/>
      <c r="QDK25" s="171"/>
      <c r="QDL25" s="171"/>
      <c r="QDM25" s="171"/>
      <c r="QDN25" s="171"/>
      <c r="QDO25" s="171"/>
      <c r="QDP25" s="171"/>
      <c r="QDQ25" s="171"/>
      <c r="QDR25" s="171"/>
      <c r="QDS25" s="171"/>
      <c r="QDT25" s="171"/>
      <c r="QDU25" s="171"/>
      <c r="QDV25" s="171"/>
      <c r="QDW25" s="171"/>
      <c r="QDX25" s="171"/>
      <c r="QDY25" s="171"/>
      <c r="QDZ25" s="171"/>
      <c r="QEA25" s="171"/>
      <c r="QEB25" s="171"/>
      <c r="QEC25" s="171"/>
      <c r="QED25" s="171"/>
      <c r="QEE25" s="171"/>
      <c r="QEF25" s="171"/>
      <c r="QEG25" s="171"/>
      <c r="QEH25" s="171"/>
      <c r="QEI25" s="171"/>
      <c r="QEJ25" s="171"/>
      <c r="QEK25" s="171"/>
      <c r="QEL25" s="171"/>
      <c r="QEM25" s="171"/>
      <c r="QEN25" s="171"/>
      <c r="QEO25" s="171"/>
      <c r="QEP25" s="171"/>
      <c r="QEQ25" s="171"/>
      <c r="QER25" s="171"/>
      <c r="QES25" s="171"/>
      <c r="QET25" s="171"/>
      <c r="QEU25" s="171"/>
      <c r="QEV25" s="171"/>
      <c r="QEW25" s="171"/>
      <c r="QEX25" s="171"/>
      <c r="QEY25" s="171"/>
      <c r="QEZ25" s="171"/>
      <c r="QFA25" s="171"/>
      <c r="QFB25" s="171"/>
      <c r="QFC25" s="171"/>
      <c r="QFD25" s="171"/>
      <c r="QFE25" s="171"/>
      <c r="QFF25" s="171"/>
      <c r="QFG25" s="171"/>
      <c r="QFH25" s="171"/>
      <c r="QFI25" s="171"/>
      <c r="QFJ25" s="171"/>
      <c r="QFK25" s="171"/>
      <c r="QFL25" s="171"/>
      <c r="QFM25" s="171"/>
      <c r="QFN25" s="171"/>
      <c r="QFO25" s="171"/>
      <c r="QFP25" s="171"/>
      <c r="QFQ25" s="171"/>
      <c r="QFR25" s="171"/>
      <c r="QFS25" s="171"/>
      <c r="QFT25" s="171"/>
      <c r="QFU25" s="171"/>
      <c r="QFV25" s="171"/>
      <c r="QFW25" s="171"/>
      <c r="QFX25" s="171"/>
      <c r="QFY25" s="171"/>
      <c r="QFZ25" s="171"/>
      <c r="QGA25" s="171"/>
      <c r="QGB25" s="171"/>
      <c r="QGC25" s="171"/>
      <c r="QGD25" s="171"/>
      <c r="QGE25" s="171"/>
      <c r="QGF25" s="171"/>
      <c r="QGG25" s="171"/>
      <c r="QGH25" s="171"/>
      <c r="QGI25" s="171"/>
      <c r="QGJ25" s="171"/>
      <c r="QGK25" s="171"/>
      <c r="QGL25" s="171"/>
      <c r="QGM25" s="171"/>
      <c r="QGN25" s="171"/>
      <c r="QGO25" s="171"/>
      <c r="QGP25" s="171"/>
      <c r="QGQ25" s="171"/>
      <c r="QGR25" s="171"/>
      <c r="QGS25" s="171"/>
      <c r="QGT25" s="171"/>
      <c r="QGU25" s="171"/>
      <c r="QGV25" s="171"/>
      <c r="QGW25" s="171"/>
      <c r="QGX25" s="171"/>
      <c r="QGY25" s="171"/>
      <c r="QGZ25" s="171"/>
      <c r="QHA25" s="171"/>
      <c r="QHB25" s="171"/>
      <c r="QHC25" s="171"/>
      <c r="QHD25" s="171"/>
      <c r="QHE25" s="171"/>
      <c r="QHF25" s="171"/>
      <c r="QHG25" s="171"/>
      <c r="QHH25" s="171"/>
      <c r="QHI25" s="171"/>
      <c r="QHJ25" s="171"/>
      <c r="QHK25" s="171"/>
      <c r="QHL25" s="171"/>
      <c r="QHM25" s="171"/>
      <c r="QHN25" s="171"/>
      <c r="QHO25" s="171"/>
      <c r="QHP25" s="171"/>
      <c r="QHQ25" s="171"/>
      <c r="QHR25" s="171"/>
      <c r="QHS25" s="171"/>
      <c r="QHT25" s="171"/>
      <c r="QHU25" s="171"/>
      <c r="QHV25" s="171"/>
      <c r="QHW25" s="171"/>
      <c r="QHX25" s="171"/>
      <c r="QHY25" s="171"/>
      <c r="QHZ25" s="171"/>
      <c r="QIA25" s="171"/>
      <c r="QIB25" s="171"/>
      <c r="QIC25" s="171"/>
      <c r="QID25" s="171"/>
      <c r="QIE25" s="171"/>
      <c r="QIF25" s="171"/>
      <c r="QIG25" s="171"/>
      <c r="QIH25" s="171"/>
      <c r="QII25" s="171"/>
      <c r="QIJ25" s="171"/>
      <c r="QIK25" s="171"/>
      <c r="QIL25" s="171"/>
      <c r="QIM25" s="171"/>
      <c r="QIN25" s="171"/>
      <c r="QIO25" s="171"/>
      <c r="QIP25" s="171"/>
      <c r="QIQ25" s="171"/>
      <c r="QIR25" s="171"/>
      <c r="QIS25" s="171"/>
      <c r="QIT25" s="171"/>
      <c r="QIU25" s="171"/>
      <c r="QIV25" s="171"/>
      <c r="QIW25" s="171"/>
      <c r="QIX25" s="171"/>
      <c r="QIY25" s="171"/>
      <c r="QIZ25" s="171"/>
      <c r="QJA25" s="171"/>
      <c r="QJB25" s="171"/>
      <c r="QJC25" s="171"/>
      <c r="QJD25" s="171"/>
      <c r="QJE25" s="171"/>
      <c r="QJF25" s="171"/>
      <c r="QJG25" s="171"/>
      <c r="QJH25" s="171"/>
      <c r="QJI25" s="171"/>
      <c r="QJJ25" s="171"/>
      <c r="QJK25" s="171"/>
      <c r="QJL25" s="171"/>
      <c r="QJM25" s="171"/>
      <c r="QJN25" s="171"/>
      <c r="QJO25" s="171"/>
      <c r="QJP25" s="171"/>
      <c r="QJQ25" s="171"/>
      <c r="QJR25" s="171"/>
      <c r="QJS25" s="171"/>
      <c r="QJT25" s="171"/>
      <c r="QJU25" s="171"/>
      <c r="QJV25" s="171"/>
      <c r="QJW25" s="171"/>
      <c r="QJX25" s="171"/>
      <c r="QJY25" s="171"/>
      <c r="QJZ25" s="171"/>
      <c r="QKA25" s="171"/>
      <c r="QKB25" s="171"/>
      <c r="QKC25" s="171"/>
      <c r="QKD25" s="171"/>
      <c r="QKE25" s="171"/>
      <c r="QKF25" s="171"/>
      <c r="QKG25" s="171"/>
      <c r="QKH25" s="171"/>
      <c r="QKI25" s="171"/>
      <c r="QKJ25" s="171"/>
      <c r="QKK25" s="171"/>
      <c r="QKL25" s="171"/>
      <c r="QKM25" s="171"/>
      <c r="QKN25" s="171"/>
      <c r="QKO25" s="171"/>
      <c r="QKP25" s="171"/>
      <c r="QKQ25" s="171"/>
      <c r="QKR25" s="171"/>
      <c r="QKS25" s="171"/>
      <c r="QKT25" s="171"/>
      <c r="QKU25" s="171"/>
      <c r="QKV25" s="171"/>
      <c r="QKW25" s="171"/>
      <c r="QKX25" s="171"/>
      <c r="QKY25" s="171"/>
      <c r="QKZ25" s="171"/>
      <c r="QLA25" s="171"/>
      <c r="QLB25" s="171"/>
      <c r="QLC25" s="171"/>
      <c r="QLD25" s="171"/>
      <c r="QLE25" s="171"/>
      <c r="QLF25" s="171"/>
      <c r="QLG25" s="171"/>
      <c r="QLH25" s="171"/>
      <c r="QLI25" s="171"/>
      <c r="QLJ25" s="171"/>
      <c r="QLK25" s="171"/>
      <c r="QLL25" s="171"/>
      <c r="QLM25" s="171"/>
      <c r="QLN25" s="171"/>
      <c r="QLO25" s="171"/>
      <c r="QLP25" s="171"/>
      <c r="QLQ25" s="171"/>
      <c r="QLR25" s="171"/>
      <c r="QLS25" s="171"/>
      <c r="QLT25" s="171"/>
      <c r="QLU25" s="171"/>
      <c r="QLV25" s="171"/>
      <c r="QLW25" s="171"/>
      <c r="QLX25" s="171"/>
      <c r="QLY25" s="171"/>
      <c r="QLZ25" s="171"/>
      <c r="QMA25" s="171"/>
      <c r="QMB25" s="171"/>
      <c r="QMC25" s="171"/>
      <c r="QMD25" s="171"/>
      <c r="QME25" s="171"/>
      <c r="QMF25" s="171"/>
      <c r="QMG25" s="171"/>
      <c r="QMH25" s="171"/>
      <c r="QMI25" s="171"/>
      <c r="QMJ25" s="171"/>
      <c r="QMK25" s="171"/>
      <c r="QML25" s="171"/>
      <c r="QMM25" s="171"/>
      <c r="QMN25" s="171"/>
      <c r="QMO25" s="171"/>
      <c r="QMP25" s="171"/>
      <c r="QMQ25" s="171"/>
      <c r="QMR25" s="171"/>
      <c r="QMS25" s="171"/>
      <c r="QMT25" s="171"/>
      <c r="QMU25" s="171"/>
      <c r="QMV25" s="171"/>
      <c r="QMW25" s="171"/>
      <c r="QMX25" s="171"/>
      <c r="QMY25" s="171"/>
      <c r="QMZ25" s="171"/>
      <c r="QNA25" s="171"/>
      <c r="QNB25" s="171"/>
      <c r="QNC25" s="171"/>
      <c r="QND25" s="171"/>
      <c r="QNE25" s="171"/>
      <c r="QNF25" s="171"/>
      <c r="QNG25" s="171"/>
      <c r="QNH25" s="171"/>
      <c r="QNI25" s="171"/>
      <c r="QNJ25" s="171"/>
      <c r="QNK25" s="171"/>
      <c r="QNL25" s="171"/>
      <c r="QNM25" s="171"/>
      <c r="QNN25" s="171"/>
      <c r="QNO25" s="171"/>
      <c r="QNP25" s="171"/>
      <c r="QNQ25" s="171"/>
      <c r="QNR25" s="171"/>
      <c r="QNS25" s="171"/>
      <c r="QNT25" s="171"/>
      <c r="QNU25" s="171"/>
      <c r="QNV25" s="171"/>
      <c r="QNW25" s="171"/>
      <c r="QNX25" s="171"/>
      <c r="QNY25" s="171"/>
      <c r="QNZ25" s="171"/>
      <c r="QOA25" s="171"/>
      <c r="QOB25" s="171"/>
      <c r="QOC25" s="171"/>
      <c r="QOD25" s="171"/>
      <c r="QOE25" s="171"/>
      <c r="QOF25" s="171"/>
      <c r="QOG25" s="171"/>
      <c r="QOH25" s="171"/>
      <c r="QOI25" s="171"/>
      <c r="QOJ25" s="171"/>
      <c r="QOK25" s="171"/>
      <c r="QOL25" s="171"/>
      <c r="QOM25" s="171"/>
      <c r="QON25" s="171"/>
      <c r="QOO25" s="171"/>
      <c r="QOP25" s="171"/>
      <c r="QOQ25" s="171"/>
      <c r="QOR25" s="171"/>
      <c r="QOS25" s="171"/>
      <c r="QOT25" s="171"/>
      <c r="QOU25" s="171"/>
      <c r="QOV25" s="171"/>
      <c r="QOW25" s="171"/>
      <c r="QOX25" s="171"/>
      <c r="QOY25" s="171"/>
      <c r="QOZ25" s="171"/>
      <c r="QPA25" s="171"/>
      <c r="QPB25" s="171"/>
      <c r="QPC25" s="171"/>
      <c r="QPD25" s="171"/>
      <c r="QPE25" s="171"/>
      <c r="QPF25" s="171"/>
      <c r="QPG25" s="171"/>
      <c r="QPH25" s="171"/>
      <c r="QPI25" s="171"/>
      <c r="QPJ25" s="171"/>
      <c r="QPK25" s="171"/>
      <c r="QPL25" s="171"/>
      <c r="QPM25" s="171"/>
      <c r="QPN25" s="171"/>
      <c r="QPO25" s="171"/>
      <c r="QPP25" s="171"/>
      <c r="QPQ25" s="171"/>
      <c r="QPR25" s="171"/>
      <c r="QPS25" s="171"/>
      <c r="QPT25" s="171"/>
      <c r="QPU25" s="171"/>
      <c r="QPV25" s="171"/>
      <c r="QPW25" s="171"/>
      <c r="QPX25" s="171"/>
      <c r="QPY25" s="171"/>
      <c r="QPZ25" s="171"/>
      <c r="QQA25" s="171"/>
      <c r="QQB25" s="171"/>
      <c r="QQC25" s="171"/>
      <c r="QQD25" s="171"/>
      <c r="QQE25" s="171"/>
      <c r="QQF25" s="171"/>
      <c r="QQG25" s="171"/>
      <c r="QQH25" s="171"/>
      <c r="QQI25" s="171"/>
      <c r="QQJ25" s="171"/>
      <c r="QQK25" s="171"/>
      <c r="QQL25" s="171"/>
      <c r="QQM25" s="171"/>
      <c r="QQN25" s="171"/>
      <c r="QQO25" s="171"/>
      <c r="QQP25" s="171"/>
      <c r="QQQ25" s="171"/>
      <c r="QQR25" s="171"/>
      <c r="QQS25" s="171"/>
      <c r="QQT25" s="171"/>
      <c r="QQU25" s="171"/>
      <c r="QQV25" s="171"/>
      <c r="QQW25" s="171"/>
      <c r="QQX25" s="171"/>
      <c r="QQY25" s="171"/>
      <c r="QQZ25" s="171"/>
      <c r="QRA25" s="171"/>
      <c r="QRB25" s="171"/>
      <c r="QRC25" s="171"/>
      <c r="QRD25" s="171"/>
      <c r="QRE25" s="171"/>
      <c r="QRF25" s="171"/>
      <c r="QRG25" s="171"/>
      <c r="QRH25" s="171"/>
      <c r="QRI25" s="171"/>
      <c r="QRJ25" s="171"/>
      <c r="QRK25" s="171"/>
      <c r="QRL25" s="171"/>
      <c r="QRM25" s="171"/>
      <c r="QRN25" s="171"/>
      <c r="QRO25" s="171"/>
      <c r="QRP25" s="171"/>
      <c r="QRQ25" s="171"/>
      <c r="QRR25" s="171"/>
      <c r="QRS25" s="171"/>
      <c r="QRT25" s="171"/>
      <c r="QRU25" s="171"/>
      <c r="QRV25" s="171"/>
      <c r="QRW25" s="171"/>
      <c r="QRX25" s="171"/>
      <c r="QRY25" s="171"/>
      <c r="QRZ25" s="171"/>
      <c r="QSA25" s="171"/>
      <c r="QSB25" s="171"/>
      <c r="QSC25" s="171"/>
      <c r="QSD25" s="171"/>
      <c r="QSE25" s="171"/>
      <c r="QSF25" s="171"/>
      <c r="QSG25" s="171"/>
      <c r="QSH25" s="171"/>
      <c r="QSI25" s="171"/>
      <c r="QSJ25" s="171"/>
      <c r="QSK25" s="171"/>
      <c r="QSL25" s="171"/>
      <c r="QSM25" s="171"/>
      <c r="QSN25" s="171"/>
      <c r="QSO25" s="171"/>
      <c r="QSP25" s="171"/>
      <c r="QSQ25" s="171"/>
      <c r="QSR25" s="171"/>
      <c r="QSS25" s="171"/>
      <c r="QST25" s="171"/>
      <c r="QSU25" s="171"/>
      <c r="QSV25" s="171"/>
      <c r="QSW25" s="171"/>
      <c r="QSX25" s="171"/>
      <c r="QSY25" s="171"/>
      <c r="QSZ25" s="171"/>
      <c r="QTA25" s="171"/>
      <c r="QTB25" s="171"/>
      <c r="QTC25" s="171"/>
      <c r="QTD25" s="171"/>
      <c r="QTE25" s="171"/>
      <c r="QTF25" s="171"/>
      <c r="QTG25" s="171"/>
      <c r="QTH25" s="171"/>
      <c r="QTI25" s="171"/>
      <c r="QTJ25" s="171"/>
      <c r="QTK25" s="171"/>
      <c r="QTL25" s="171"/>
      <c r="QTM25" s="171"/>
      <c r="QTN25" s="171"/>
      <c r="QTO25" s="171"/>
      <c r="QTP25" s="171"/>
      <c r="QTQ25" s="171"/>
      <c r="QTR25" s="171"/>
      <c r="QTS25" s="171"/>
      <c r="QTT25" s="171"/>
      <c r="QTU25" s="171"/>
      <c r="QTV25" s="171"/>
      <c r="QTW25" s="171"/>
      <c r="QTX25" s="171"/>
      <c r="QTY25" s="171"/>
      <c r="QTZ25" s="171"/>
      <c r="QUA25" s="171"/>
      <c r="QUB25" s="171"/>
      <c r="QUC25" s="171"/>
      <c r="QUD25" s="171"/>
      <c r="QUE25" s="171"/>
      <c r="QUF25" s="171"/>
      <c r="QUG25" s="171"/>
      <c r="QUH25" s="171"/>
      <c r="QUI25" s="171"/>
      <c r="QUJ25" s="171"/>
      <c r="QUK25" s="171"/>
      <c r="QUL25" s="171"/>
      <c r="QUM25" s="171"/>
      <c r="QUN25" s="171"/>
      <c r="QUO25" s="171"/>
      <c r="QUP25" s="171"/>
      <c r="QUQ25" s="171"/>
      <c r="QUR25" s="171"/>
      <c r="QUS25" s="171"/>
      <c r="QUT25" s="171"/>
      <c r="QUU25" s="171"/>
      <c r="QUV25" s="171"/>
      <c r="QUW25" s="171"/>
      <c r="QUX25" s="171"/>
      <c r="QUY25" s="171"/>
      <c r="QUZ25" s="171"/>
      <c r="QVA25" s="171"/>
      <c r="QVB25" s="171"/>
      <c r="QVC25" s="171"/>
      <c r="QVD25" s="171"/>
      <c r="QVE25" s="171"/>
      <c r="QVF25" s="171"/>
      <c r="QVG25" s="171"/>
      <c r="QVH25" s="171"/>
      <c r="QVI25" s="171"/>
      <c r="QVJ25" s="171"/>
      <c r="QVK25" s="171"/>
      <c r="QVL25" s="171"/>
      <c r="QVM25" s="171"/>
      <c r="QVN25" s="171"/>
      <c r="QVO25" s="171"/>
      <c r="QVP25" s="171"/>
      <c r="QVQ25" s="171"/>
      <c r="QVR25" s="171"/>
      <c r="QVS25" s="171"/>
      <c r="QVT25" s="171"/>
      <c r="QVU25" s="171"/>
      <c r="QVV25" s="171"/>
      <c r="QVW25" s="171"/>
      <c r="QVX25" s="171"/>
      <c r="QVY25" s="171"/>
      <c r="QVZ25" s="171"/>
      <c r="QWA25" s="171"/>
      <c r="QWB25" s="171"/>
      <c r="QWC25" s="171"/>
      <c r="QWD25" s="171"/>
      <c r="QWE25" s="171"/>
      <c r="QWF25" s="171"/>
      <c r="QWG25" s="171"/>
      <c r="QWH25" s="171"/>
      <c r="QWI25" s="171"/>
      <c r="QWJ25" s="171"/>
      <c r="QWK25" s="171"/>
      <c r="QWL25" s="171"/>
      <c r="QWM25" s="171"/>
      <c r="QWN25" s="171"/>
      <c r="QWO25" s="171"/>
      <c r="QWP25" s="171"/>
      <c r="QWQ25" s="171"/>
      <c r="QWR25" s="171"/>
      <c r="QWS25" s="171"/>
      <c r="QWT25" s="171"/>
      <c r="QWU25" s="171"/>
      <c r="QWV25" s="171"/>
      <c r="QWW25" s="171"/>
      <c r="QWX25" s="171"/>
      <c r="QWY25" s="171"/>
      <c r="QWZ25" s="171"/>
      <c r="QXA25" s="171"/>
      <c r="QXB25" s="171"/>
      <c r="QXC25" s="171"/>
      <c r="QXD25" s="171"/>
      <c r="QXE25" s="171"/>
      <c r="QXF25" s="171"/>
      <c r="QXG25" s="171"/>
      <c r="QXH25" s="171"/>
      <c r="QXI25" s="171"/>
      <c r="QXJ25" s="171"/>
      <c r="QXK25" s="171"/>
      <c r="QXL25" s="171"/>
      <c r="QXM25" s="171"/>
      <c r="QXN25" s="171"/>
      <c r="QXO25" s="171"/>
      <c r="QXP25" s="171"/>
      <c r="QXQ25" s="171"/>
      <c r="QXR25" s="171"/>
      <c r="QXS25" s="171"/>
      <c r="QXT25" s="171"/>
      <c r="QXU25" s="171"/>
      <c r="QXV25" s="171"/>
      <c r="QXW25" s="171"/>
      <c r="QXX25" s="171"/>
      <c r="QXY25" s="171"/>
      <c r="QXZ25" s="171"/>
      <c r="QYA25" s="171"/>
      <c r="QYB25" s="171"/>
      <c r="QYC25" s="171"/>
      <c r="QYD25" s="171"/>
      <c r="QYE25" s="171"/>
      <c r="QYF25" s="171"/>
      <c r="QYG25" s="171"/>
      <c r="QYH25" s="171"/>
      <c r="QYI25" s="171"/>
      <c r="QYJ25" s="171"/>
      <c r="QYK25" s="171"/>
      <c r="QYL25" s="171"/>
      <c r="QYM25" s="171"/>
      <c r="QYN25" s="171"/>
      <c r="QYO25" s="171"/>
      <c r="QYP25" s="171"/>
      <c r="QYQ25" s="171"/>
      <c r="QYR25" s="171"/>
      <c r="QYS25" s="171"/>
      <c r="QYT25" s="171"/>
      <c r="QYU25" s="171"/>
      <c r="QYV25" s="171"/>
      <c r="QYW25" s="171"/>
      <c r="QYX25" s="171"/>
      <c r="QYY25" s="171"/>
      <c r="QYZ25" s="171"/>
      <c r="QZA25" s="171"/>
      <c r="QZB25" s="171"/>
      <c r="QZC25" s="171"/>
      <c r="QZD25" s="171"/>
      <c r="QZE25" s="171"/>
      <c r="QZF25" s="171"/>
      <c r="QZG25" s="171"/>
      <c r="QZH25" s="171"/>
      <c r="QZI25" s="171"/>
      <c r="QZJ25" s="171"/>
      <c r="QZK25" s="171"/>
      <c r="QZL25" s="171"/>
      <c r="QZM25" s="171"/>
      <c r="QZN25" s="171"/>
      <c r="QZO25" s="171"/>
      <c r="QZP25" s="171"/>
      <c r="QZQ25" s="171"/>
      <c r="QZR25" s="171"/>
      <c r="QZS25" s="171"/>
      <c r="QZT25" s="171"/>
      <c r="QZU25" s="171"/>
      <c r="QZV25" s="171"/>
      <c r="QZW25" s="171"/>
      <c r="QZX25" s="171"/>
      <c r="QZY25" s="171"/>
      <c r="QZZ25" s="171"/>
      <c r="RAA25" s="171"/>
      <c r="RAB25" s="171"/>
      <c r="RAC25" s="171"/>
      <c r="RAD25" s="171"/>
      <c r="RAE25" s="171"/>
      <c r="RAF25" s="171"/>
      <c r="RAG25" s="171"/>
      <c r="RAH25" s="171"/>
      <c r="RAI25" s="171"/>
      <c r="RAJ25" s="171"/>
      <c r="RAK25" s="171"/>
      <c r="RAL25" s="171"/>
      <c r="RAM25" s="171"/>
      <c r="RAN25" s="171"/>
      <c r="RAO25" s="171"/>
      <c r="RAP25" s="171"/>
      <c r="RAQ25" s="171"/>
      <c r="RAR25" s="171"/>
      <c r="RAS25" s="171"/>
      <c r="RAT25" s="171"/>
      <c r="RAU25" s="171"/>
      <c r="RAV25" s="171"/>
      <c r="RAW25" s="171"/>
      <c r="RAX25" s="171"/>
      <c r="RAY25" s="171"/>
      <c r="RAZ25" s="171"/>
      <c r="RBA25" s="171"/>
      <c r="RBB25" s="171"/>
      <c r="RBC25" s="171"/>
      <c r="RBD25" s="171"/>
      <c r="RBE25" s="171"/>
      <c r="RBF25" s="171"/>
      <c r="RBG25" s="171"/>
      <c r="RBH25" s="171"/>
      <c r="RBI25" s="171"/>
      <c r="RBJ25" s="171"/>
      <c r="RBK25" s="171"/>
      <c r="RBL25" s="171"/>
      <c r="RBM25" s="171"/>
      <c r="RBN25" s="171"/>
      <c r="RBO25" s="171"/>
      <c r="RBP25" s="171"/>
      <c r="RBQ25" s="171"/>
      <c r="RBR25" s="171"/>
      <c r="RBS25" s="171"/>
      <c r="RBT25" s="171"/>
      <c r="RBU25" s="171"/>
      <c r="RBV25" s="171"/>
      <c r="RBW25" s="171"/>
      <c r="RBX25" s="171"/>
      <c r="RBY25" s="171"/>
      <c r="RBZ25" s="171"/>
      <c r="RCA25" s="171"/>
      <c r="RCB25" s="171"/>
      <c r="RCC25" s="171"/>
      <c r="RCD25" s="171"/>
      <c r="RCE25" s="171"/>
      <c r="RCF25" s="171"/>
      <c r="RCG25" s="171"/>
      <c r="RCH25" s="171"/>
      <c r="RCI25" s="171"/>
      <c r="RCJ25" s="171"/>
      <c r="RCK25" s="171"/>
      <c r="RCL25" s="171"/>
      <c r="RCM25" s="171"/>
      <c r="RCN25" s="171"/>
      <c r="RCO25" s="171"/>
      <c r="RCP25" s="171"/>
      <c r="RCQ25" s="171"/>
      <c r="RCR25" s="171"/>
      <c r="RCS25" s="171"/>
      <c r="RCT25" s="171"/>
      <c r="RCU25" s="171"/>
      <c r="RCV25" s="171"/>
      <c r="RCW25" s="171"/>
      <c r="RCX25" s="171"/>
      <c r="RCY25" s="171"/>
      <c r="RCZ25" s="171"/>
      <c r="RDA25" s="171"/>
      <c r="RDB25" s="171"/>
      <c r="RDC25" s="171"/>
      <c r="RDD25" s="171"/>
      <c r="RDE25" s="171"/>
      <c r="RDF25" s="171"/>
      <c r="RDG25" s="171"/>
      <c r="RDH25" s="171"/>
      <c r="RDI25" s="171"/>
      <c r="RDJ25" s="171"/>
      <c r="RDK25" s="171"/>
      <c r="RDL25" s="171"/>
      <c r="RDM25" s="171"/>
      <c r="RDN25" s="171"/>
      <c r="RDO25" s="171"/>
      <c r="RDP25" s="171"/>
      <c r="RDQ25" s="171"/>
      <c r="RDR25" s="171"/>
      <c r="RDS25" s="171"/>
      <c r="RDT25" s="171"/>
      <c r="RDU25" s="171"/>
      <c r="RDV25" s="171"/>
      <c r="RDW25" s="171"/>
      <c r="RDX25" s="171"/>
      <c r="RDY25" s="171"/>
      <c r="RDZ25" s="171"/>
      <c r="REA25" s="171"/>
      <c r="REB25" s="171"/>
      <c r="REC25" s="171"/>
      <c r="RED25" s="171"/>
      <c r="REE25" s="171"/>
      <c r="REF25" s="171"/>
      <c r="REG25" s="171"/>
      <c r="REH25" s="171"/>
      <c r="REI25" s="171"/>
      <c r="REJ25" s="171"/>
      <c r="REK25" s="171"/>
      <c r="REL25" s="171"/>
      <c r="REM25" s="171"/>
      <c r="REN25" s="171"/>
      <c r="REO25" s="171"/>
      <c r="REP25" s="171"/>
      <c r="REQ25" s="171"/>
      <c r="RER25" s="171"/>
      <c r="RES25" s="171"/>
      <c r="RET25" s="171"/>
      <c r="REU25" s="171"/>
      <c r="REV25" s="171"/>
      <c r="REW25" s="171"/>
      <c r="REX25" s="171"/>
      <c r="REY25" s="171"/>
      <c r="REZ25" s="171"/>
      <c r="RFA25" s="171"/>
      <c r="RFB25" s="171"/>
      <c r="RFC25" s="171"/>
      <c r="RFD25" s="171"/>
      <c r="RFE25" s="171"/>
      <c r="RFF25" s="171"/>
      <c r="RFG25" s="171"/>
      <c r="RFH25" s="171"/>
      <c r="RFI25" s="171"/>
      <c r="RFJ25" s="171"/>
      <c r="RFK25" s="171"/>
      <c r="RFL25" s="171"/>
      <c r="RFM25" s="171"/>
      <c r="RFN25" s="171"/>
      <c r="RFO25" s="171"/>
      <c r="RFP25" s="171"/>
      <c r="RFQ25" s="171"/>
      <c r="RFR25" s="171"/>
      <c r="RFS25" s="171"/>
      <c r="RFT25" s="171"/>
      <c r="RFU25" s="171"/>
      <c r="RFV25" s="171"/>
      <c r="RFW25" s="171"/>
      <c r="RFX25" s="171"/>
      <c r="RFY25" s="171"/>
      <c r="RFZ25" s="171"/>
      <c r="RGA25" s="171"/>
      <c r="RGB25" s="171"/>
      <c r="RGC25" s="171"/>
      <c r="RGD25" s="171"/>
      <c r="RGE25" s="171"/>
      <c r="RGF25" s="171"/>
      <c r="RGG25" s="171"/>
      <c r="RGH25" s="171"/>
      <c r="RGI25" s="171"/>
      <c r="RGJ25" s="171"/>
      <c r="RGK25" s="171"/>
      <c r="RGL25" s="171"/>
      <c r="RGM25" s="171"/>
      <c r="RGN25" s="171"/>
      <c r="RGO25" s="171"/>
      <c r="RGP25" s="171"/>
      <c r="RGQ25" s="171"/>
      <c r="RGR25" s="171"/>
      <c r="RGS25" s="171"/>
      <c r="RGT25" s="171"/>
      <c r="RGU25" s="171"/>
      <c r="RGV25" s="171"/>
      <c r="RGW25" s="171"/>
      <c r="RGX25" s="171"/>
      <c r="RGY25" s="171"/>
      <c r="RGZ25" s="171"/>
      <c r="RHA25" s="171"/>
      <c r="RHB25" s="171"/>
      <c r="RHC25" s="171"/>
      <c r="RHD25" s="171"/>
      <c r="RHE25" s="171"/>
      <c r="RHF25" s="171"/>
      <c r="RHG25" s="171"/>
      <c r="RHH25" s="171"/>
      <c r="RHI25" s="171"/>
      <c r="RHJ25" s="171"/>
      <c r="RHK25" s="171"/>
      <c r="RHL25" s="171"/>
      <c r="RHM25" s="171"/>
      <c r="RHN25" s="171"/>
      <c r="RHO25" s="171"/>
      <c r="RHP25" s="171"/>
      <c r="RHQ25" s="171"/>
      <c r="RHR25" s="171"/>
      <c r="RHS25" s="171"/>
      <c r="RHT25" s="171"/>
      <c r="RHU25" s="171"/>
      <c r="RHV25" s="171"/>
      <c r="RHW25" s="171"/>
      <c r="RHX25" s="171"/>
      <c r="RHY25" s="171"/>
      <c r="RHZ25" s="171"/>
      <c r="RIA25" s="171"/>
      <c r="RIB25" s="171"/>
      <c r="RIC25" s="171"/>
      <c r="RID25" s="171"/>
      <c r="RIE25" s="171"/>
      <c r="RIF25" s="171"/>
      <c r="RIG25" s="171"/>
      <c r="RIH25" s="171"/>
      <c r="RII25" s="171"/>
      <c r="RIJ25" s="171"/>
      <c r="RIK25" s="171"/>
      <c r="RIL25" s="171"/>
      <c r="RIM25" s="171"/>
      <c r="RIN25" s="171"/>
      <c r="RIO25" s="171"/>
      <c r="RIP25" s="171"/>
      <c r="RIQ25" s="171"/>
      <c r="RIR25" s="171"/>
      <c r="RIS25" s="171"/>
      <c r="RIT25" s="171"/>
      <c r="RIU25" s="171"/>
      <c r="RIV25" s="171"/>
      <c r="RIW25" s="171"/>
      <c r="RIX25" s="171"/>
      <c r="RIY25" s="171"/>
      <c r="RIZ25" s="171"/>
      <c r="RJA25" s="171"/>
      <c r="RJB25" s="171"/>
      <c r="RJC25" s="171"/>
      <c r="RJD25" s="171"/>
      <c r="RJE25" s="171"/>
      <c r="RJF25" s="171"/>
      <c r="RJG25" s="171"/>
      <c r="RJH25" s="171"/>
      <c r="RJI25" s="171"/>
      <c r="RJJ25" s="171"/>
      <c r="RJK25" s="171"/>
      <c r="RJL25" s="171"/>
      <c r="RJM25" s="171"/>
      <c r="RJN25" s="171"/>
      <c r="RJO25" s="171"/>
      <c r="RJP25" s="171"/>
      <c r="RJQ25" s="171"/>
      <c r="RJR25" s="171"/>
      <c r="RJS25" s="171"/>
      <c r="RJT25" s="171"/>
      <c r="RJU25" s="171"/>
      <c r="RJV25" s="171"/>
      <c r="RJW25" s="171"/>
      <c r="RJX25" s="171"/>
      <c r="RJY25" s="171"/>
      <c r="RJZ25" s="171"/>
      <c r="RKA25" s="171"/>
      <c r="RKB25" s="171"/>
      <c r="RKC25" s="171"/>
      <c r="RKD25" s="171"/>
      <c r="RKE25" s="171"/>
      <c r="RKF25" s="171"/>
      <c r="RKG25" s="171"/>
      <c r="RKH25" s="171"/>
      <c r="RKI25" s="171"/>
      <c r="RKJ25" s="171"/>
      <c r="RKK25" s="171"/>
      <c r="RKL25" s="171"/>
      <c r="RKM25" s="171"/>
      <c r="RKN25" s="171"/>
      <c r="RKO25" s="171"/>
      <c r="RKP25" s="171"/>
      <c r="RKQ25" s="171"/>
      <c r="RKR25" s="171"/>
      <c r="RKS25" s="171"/>
      <c r="RKT25" s="171"/>
      <c r="RKU25" s="171"/>
      <c r="RKV25" s="171"/>
      <c r="RKW25" s="171"/>
      <c r="RKX25" s="171"/>
      <c r="RKY25" s="171"/>
      <c r="RKZ25" s="171"/>
      <c r="RLA25" s="171"/>
      <c r="RLB25" s="171"/>
      <c r="RLC25" s="171"/>
      <c r="RLD25" s="171"/>
      <c r="RLE25" s="171"/>
      <c r="RLF25" s="171"/>
      <c r="RLG25" s="171"/>
      <c r="RLH25" s="171"/>
      <c r="RLI25" s="171"/>
      <c r="RLJ25" s="171"/>
      <c r="RLK25" s="171"/>
      <c r="RLL25" s="171"/>
      <c r="RLM25" s="171"/>
      <c r="RLN25" s="171"/>
      <c r="RLO25" s="171"/>
      <c r="RLP25" s="171"/>
      <c r="RLQ25" s="171"/>
      <c r="RLR25" s="171"/>
      <c r="RLS25" s="171"/>
      <c r="RLT25" s="171"/>
      <c r="RLU25" s="171"/>
      <c r="RLV25" s="171"/>
      <c r="RLW25" s="171"/>
      <c r="RLX25" s="171"/>
      <c r="RLY25" s="171"/>
      <c r="RLZ25" s="171"/>
      <c r="RMA25" s="171"/>
      <c r="RMB25" s="171"/>
      <c r="RMC25" s="171"/>
      <c r="RMD25" s="171"/>
      <c r="RME25" s="171"/>
      <c r="RMF25" s="171"/>
      <c r="RMG25" s="171"/>
      <c r="RMH25" s="171"/>
      <c r="RMI25" s="171"/>
      <c r="RMJ25" s="171"/>
      <c r="RMK25" s="171"/>
      <c r="RML25" s="171"/>
      <c r="RMM25" s="171"/>
      <c r="RMN25" s="171"/>
      <c r="RMO25" s="171"/>
      <c r="RMP25" s="171"/>
      <c r="RMQ25" s="171"/>
      <c r="RMR25" s="171"/>
      <c r="RMS25" s="171"/>
      <c r="RMT25" s="171"/>
      <c r="RMU25" s="171"/>
      <c r="RMV25" s="171"/>
      <c r="RMW25" s="171"/>
      <c r="RMX25" s="171"/>
      <c r="RMY25" s="171"/>
      <c r="RMZ25" s="171"/>
      <c r="RNA25" s="171"/>
      <c r="RNB25" s="171"/>
      <c r="RNC25" s="171"/>
      <c r="RND25" s="171"/>
      <c r="RNE25" s="171"/>
      <c r="RNF25" s="171"/>
      <c r="RNG25" s="171"/>
      <c r="RNH25" s="171"/>
      <c r="RNI25" s="171"/>
      <c r="RNJ25" s="171"/>
      <c r="RNK25" s="171"/>
      <c r="RNL25" s="171"/>
      <c r="RNM25" s="171"/>
      <c r="RNN25" s="171"/>
      <c r="RNO25" s="171"/>
      <c r="RNP25" s="171"/>
      <c r="RNQ25" s="171"/>
      <c r="RNR25" s="171"/>
      <c r="RNS25" s="171"/>
      <c r="RNT25" s="171"/>
      <c r="RNU25" s="171"/>
      <c r="RNV25" s="171"/>
      <c r="RNW25" s="171"/>
      <c r="RNX25" s="171"/>
      <c r="RNY25" s="171"/>
      <c r="RNZ25" s="171"/>
      <c r="ROA25" s="171"/>
      <c r="ROB25" s="171"/>
      <c r="ROC25" s="171"/>
      <c r="ROD25" s="171"/>
      <c r="ROE25" s="171"/>
      <c r="ROF25" s="171"/>
      <c r="ROG25" s="171"/>
      <c r="ROH25" s="171"/>
      <c r="ROI25" s="171"/>
      <c r="ROJ25" s="171"/>
      <c r="ROK25" s="171"/>
      <c r="ROL25" s="171"/>
      <c r="ROM25" s="171"/>
      <c r="RON25" s="171"/>
      <c r="ROO25" s="171"/>
      <c r="ROP25" s="171"/>
      <c r="ROQ25" s="171"/>
      <c r="ROR25" s="171"/>
      <c r="ROS25" s="171"/>
      <c r="ROT25" s="171"/>
      <c r="ROU25" s="171"/>
      <c r="ROV25" s="171"/>
      <c r="ROW25" s="171"/>
      <c r="ROX25" s="171"/>
      <c r="ROY25" s="171"/>
      <c r="ROZ25" s="171"/>
      <c r="RPA25" s="171"/>
      <c r="RPB25" s="171"/>
      <c r="RPC25" s="171"/>
      <c r="RPD25" s="171"/>
      <c r="RPE25" s="171"/>
      <c r="RPF25" s="171"/>
      <c r="RPG25" s="171"/>
      <c r="RPH25" s="171"/>
      <c r="RPI25" s="171"/>
      <c r="RPJ25" s="171"/>
      <c r="RPK25" s="171"/>
      <c r="RPL25" s="171"/>
      <c r="RPM25" s="171"/>
      <c r="RPN25" s="171"/>
      <c r="RPO25" s="171"/>
      <c r="RPP25" s="171"/>
      <c r="RPQ25" s="171"/>
      <c r="RPR25" s="171"/>
      <c r="RPS25" s="171"/>
      <c r="RPT25" s="171"/>
      <c r="RPU25" s="171"/>
      <c r="RPV25" s="171"/>
      <c r="RPW25" s="171"/>
      <c r="RPX25" s="171"/>
      <c r="RPY25" s="171"/>
      <c r="RPZ25" s="171"/>
      <c r="RQA25" s="171"/>
      <c r="RQB25" s="171"/>
      <c r="RQC25" s="171"/>
      <c r="RQD25" s="171"/>
      <c r="RQE25" s="171"/>
      <c r="RQF25" s="171"/>
      <c r="RQG25" s="171"/>
      <c r="RQH25" s="171"/>
      <c r="RQI25" s="171"/>
      <c r="RQJ25" s="171"/>
      <c r="RQK25" s="171"/>
      <c r="RQL25" s="171"/>
      <c r="RQM25" s="171"/>
      <c r="RQN25" s="171"/>
      <c r="RQO25" s="171"/>
      <c r="RQP25" s="171"/>
      <c r="RQQ25" s="171"/>
      <c r="RQR25" s="171"/>
      <c r="RQS25" s="171"/>
      <c r="RQT25" s="171"/>
      <c r="RQU25" s="171"/>
      <c r="RQV25" s="171"/>
      <c r="RQW25" s="171"/>
      <c r="RQX25" s="171"/>
      <c r="RQY25" s="171"/>
      <c r="RQZ25" s="171"/>
      <c r="RRA25" s="171"/>
      <c r="RRB25" s="171"/>
      <c r="RRC25" s="171"/>
      <c r="RRD25" s="171"/>
      <c r="RRE25" s="171"/>
      <c r="RRF25" s="171"/>
      <c r="RRG25" s="171"/>
      <c r="RRH25" s="171"/>
      <c r="RRI25" s="171"/>
      <c r="RRJ25" s="171"/>
      <c r="RRK25" s="171"/>
      <c r="RRL25" s="171"/>
      <c r="RRM25" s="171"/>
      <c r="RRN25" s="171"/>
      <c r="RRO25" s="171"/>
      <c r="RRP25" s="171"/>
      <c r="RRQ25" s="171"/>
      <c r="RRR25" s="171"/>
      <c r="RRS25" s="171"/>
      <c r="RRT25" s="171"/>
      <c r="RRU25" s="171"/>
      <c r="RRV25" s="171"/>
      <c r="RRW25" s="171"/>
      <c r="RRX25" s="171"/>
      <c r="RRY25" s="171"/>
      <c r="RRZ25" s="171"/>
      <c r="RSA25" s="171"/>
      <c r="RSB25" s="171"/>
      <c r="RSC25" s="171"/>
      <c r="RSD25" s="171"/>
      <c r="RSE25" s="171"/>
      <c r="RSF25" s="171"/>
      <c r="RSG25" s="171"/>
      <c r="RSH25" s="171"/>
      <c r="RSI25" s="171"/>
      <c r="RSJ25" s="171"/>
      <c r="RSK25" s="171"/>
      <c r="RSL25" s="171"/>
      <c r="RSM25" s="171"/>
      <c r="RSN25" s="171"/>
      <c r="RSO25" s="171"/>
      <c r="RSP25" s="171"/>
      <c r="RSQ25" s="171"/>
      <c r="RSR25" s="171"/>
      <c r="RSS25" s="171"/>
      <c r="RST25" s="171"/>
      <c r="RSU25" s="171"/>
      <c r="RSV25" s="171"/>
      <c r="RSW25" s="171"/>
      <c r="RSX25" s="171"/>
      <c r="RSY25" s="171"/>
      <c r="RSZ25" s="171"/>
      <c r="RTA25" s="171"/>
      <c r="RTB25" s="171"/>
      <c r="RTC25" s="171"/>
      <c r="RTD25" s="171"/>
      <c r="RTE25" s="171"/>
      <c r="RTF25" s="171"/>
      <c r="RTG25" s="171"/>
      <c r="RTH25" s="171"/>
      <c r="RTI25" s="171"/>
      <c r="RTJ25" s="171"/>
      <c r="RTK25" s="171"/>
      <c r="RTL25" s="171"/>
      <c r="RTM25" s="171"/>
      <c r="RTN25" s="171"/>
      <c r="RTO25" s="171"/>
      <c r="RTP25" s="171"/>
      <c r="RTQ25" s="171"/>
      <c r="RTR25" s="171"/>
      <c r="RTS25" s="171"/>
      <c r="RTT25" s="171"/>
      <c r="RTU25" s="171"/>
      <c r="RTV25" s="171"/>
      <c r="RTW25" s="171"/>
      <c r="RTX25" s="171"/>
      <c r="RTY25" s="171"/>
      <c r="RTZ25" s="171"/>
      <c r="RUA25" s="171"/>
      <c r="RUB25" s="171"/>
      <c r="RUC25" s="171"/>
      <c r="RUD25" s="171"/>
      <c r="RUE25" s="171"/>
      <c r="RUF25" s="171"/>
      <c r="RUG25" s="171"/>
      <c r="RUH25" s="171"/>
      <c r="RUI25" s="171"/>
      <c r="RUJ25" s="171"/>
      <c r="RUK25" s="171"/>
      <c r="RUL25" s="171"/>
      <c r="RUM25" s="171"/>
      <c r="RUN25" s="171"/>
      <c r="RUO25" s="171"/>
      <c r="RUP25" s="171"/>
      <c r="RUQ25" s="171"/>
      <c r="RUR25" s="171"/>
      <c r="RUS25" s="171"/>
      <c r="RUT25" s="171"/>
      <c r="RUU25" s="171"/>
      <c r="RUV25" s="171"/>
      <c r="RUW25" s="171"/>
      <c r="RUX25" s="171"/>
      <c r="RUY25" s="171"/>
      <c r="RUZ25" s="171"/>
      <c r="RVA25" s="171"/>
      <c r="RVB25" s="171"/>
      <c r="RVC25" s="171"/>
      <c r="RVD25" s="171"/>
      <c r="RVE25" s="171"/>
      <c r="RVF25" s="171"/>
      <c r="RVG25" s="171"/>
      <c r="RVH25" s="171"/>
      <c r="RVI25" s="171"/>
      <c r="RVJ25" s="171"/>
      <c r="RVK25" s="171"/>
      <c r="RVL25" s="171"/>
      <c r="RVM25" s="171"/>
      <c r="RVN25" s="171"/>
      <c r="RVO25" s="171"/>
      <c r="RVP25" s="171"/>
      <c r="RVQ25" s="171"/>
      <c r="RVR25" s="171"/>
      <c r="RVS25" s="171"/>
      <c r="RVT25" s="171"/>
      <c r="RVU25" s="171"/>
      <c r="RVV25" s="171"/>
      <c r="RVW25" s="171"/>
      <c r="RVX25" s="171"/>
      <c r="RVY25" s="171"/>
      <c r="RVZ25" s="171"/>
      <c r="RWA25" s="171"/>
      <c r="RWB25" s="171"/>
      <c r="RWC25" s="171"/>
      <c r="RWD25" s="171"/>
      <c r="RWE25" s="171"/>
      <c r="RWF25" s="171"/>
      <c r="RWG25" s="171"/>
      <c r="RWH25" s="171"/>
      <c r="RWI25" s="171"/>
      <c r="RWJ25" s="171"/>
      <c r="RWK25" s="171"/>
      <c r="RWL25" s="171"/>
      <c r="RWM25" s="171"/>
      <c r="RWN25" s="171"/>
      <c r="RWO25" s="171"/>
      <c r="RWP25" s="171"/>
      <c r="RWQ25" s="171"/>
      <c r="RWR25" s="171"/>
      <c r="RWS25" s="171"/>
      <c r="RWT25" s="171"/>
      <c r="RWU25" s="171"/>
      <c r="RWV25" s="171"/>
      <c r="RWW25" s="171"/>
      <c r="RWX25" s="171"/>
      <c r="RWY25" s="171"/>
      <c r="RWZ25" s="171"/>
      <c r="RXA25" s="171"/>
      <c r="RXB25" s="171"/>
      <c r="RXC25" s="171"/>
      <c r="RXD25" s="171"/>
      <c r="RXE25" s="171"/>
      <c r="RXF25" s="171"/>
      <c r="RXG25" s="171"/>
      <c r="RXH25" s="171"/>
      <c r="RXI25" s="171"/>
      <c r="RXJ25" s="171"/>
      <c r="RXK25" s="171"/>
      <c r="RXL25" s="171"/>
      <c r="RXM25" s="171"/>
      <c r="RXN25" s="171"/>
      <c r="RXO25" s="171"/>
      <c r="RXP25" s="171"/>
      <c r="RXQ25" s="171"/>
      <c r="RXR25" s="171"/>
      <c r="RXS25" s="171"/>
      <c r="RXT25" s="171"/>
      <c r="RXU25" s="171"/>
      <c r="RXV25" s="171"/>
      <c r="RXW25" s="171"/>
      <c r="RXX25" s="171"/>
      <c r="RXY25" s="171"/>
      <c r="RXZ25" s="171"/>
      <c r="RYA25" s="171"/>
      <c r="RYB25" s="171"/>
      <c r="RYC25" s="171"/>
      <c r="RYD25" s="171"/>
      <c r="RYE25" s="171"/>
      <c r="RYF25" s="171"/>
      <c r="RYG25" s="171"/>
      <c r="RYH25" s="171"/>
      <c r="RYI25" s="171"/>
      <c r="RYJ25" s="171"/>
      <c r="RYK25" s="171"/>
      <c r="RYL25" s="171"/>
      <c r="RYM25" s="171"/>
      <c r="RYN25" s="171"/>
      <c r="RYO25" s="171"/>
      <c r="RYP25" s="171"/>
      <c r="RYQ25" s="171"/>
      <c r="RYR25" s="171"/>
      <c r="RYS25" s="171"/>
      <c r="RYT25" s="171"/>
      <c r="RYU25" s="171"/>
      <c r="RYV25" s="171"/>
      <c r="RYW25" s="171"/>
      <c r="RYX25" s="171"/>
      <c r="RYY25" s="171"/>
      <c r="RYZ25" s="171"/>
      <c r="RZA25" s="171"/>
      <c r="RZB25" s="171"/>
      <c r="RZC25" s="171"/>
      <c r="RZD25" s="171"/>
      <c r="RZE25" s="171"/>
      <c r="RZF25" s="171"/>
      <c r="RZG25" s="171"/>
      <c r="RZH25" s="171"/>
      <c r="RZI25" s="171"/>
      <c r="RZJ25" s="171"/>
      <c r="RZK25" s="171"/>
      <c r="RZL25" s="171"/>
      <c r="RZM25" s="171"/>
      <c r="RZN25" s="171"/>
      <c r="RZO25" s="171"/>
      <c r="RZP25" s="171"/>
      <c r="RZQ25" s="171"/>
      <c r="RZR25" s="171"/>
      <c r="RZS25" s="171"/>
      <c r="RZT25" s="171"/>
      <c r="RZU25" s="171"/>
      <c r="RZV25" s="171"/>
      <c r="RZW25" s="171"/>
      <c r="RZX25" s="171"/>
      <c r="RZY25" s="171"/>
      <c r="RZZ25" s="171"/>
      <c r="SAA25" s="171"/>
      <c r="SAB25" s="171"/>
      <c r="SAC25" s="171"/>
      <c r="SAD25" s="171"/>
      <c r="SAE25" s="171"/>
      <c r="SAF25" s="171"/>
      <c r="SAG25" s="171"/>
      <c r="SAH25" s="171"/>
      <c r="SAI25" s="171"/>
      <c r="SAJ25" s="171"/>
      <c r="SAK25" s="171"/>
      <c r="SAL25" s="171"/>
      <c r="SAM25" s="171"/>
      <c r="SAN25" s="171"/>
      <c r="SAO25" s="171"/>
      <c r="SAP25" s="171"/>
      <c r="SAQ25" s="171"/>
      <c r="SAR25" s="171"/>
      <c r="SAS25" s="171"/>
      <c r="SAT25" s="171"/>
      <c r="SAU25" s="171"/>
      <c r="SAV25" s="171"/>
      <c r="SAW25" s="171"/>
      <c r="SAX25" s="171"/>
      <c r="SAY25" s="171"/>
      <c r="SAZ25" s="171"/>
      <c r="SBA25" s="171"/>
      <c r="SBB25" s="171"/>
      <c r="SBC25" s="171"/>
      <c r="SBD25" s="171"/>
      <c r="SBE25" s="171"/>
      <c r="SBF25" s="171"/>
      <c r="SBG25" s="171"/>
      <c r="SBH25" s="171"/>
      <c r="SBI25" s="171"/>
      <c r="SBJ25" s="171"/>
      <c r="SBK25" s="171"/>
      <c r="SBL25" s="171"/>
      <c r="SBM25" s="171"/>
      <c r="SBN25" s="171"/>
      <c r="SBO25" s="171"/>
      <c r="SBP25" s="171"/>
      <c r="SBQ25" s="171"/>
      <c r="SBR25" s="171"/>
      <c r="SBS25" s="171"/>
      <c r="SBT25" s="171"/>
      <c r="SBU25" s="171"/>
      <c r="SBV25" s="171"/>
      <c r="SBW25" s="171"/>
      <c r="SBX25" s="171"/>
      <c r="SBY25" s="171"/>
      <c r="SBZ25" s="171"/>
      <c r="SCA25" s="171"/>
      <c r="SCB25" s="171"/>
      <c r="SCC25" s="171"/>
      <c r="SCD25" s="171"/>
      <c r="SCE25" s="171"/>
      <c r="SCF25" s="171"/>
      <c r="SCG25" s="171"/>
      <c r="SCH25" s="171"/>
      <c r="SCI25" s="171"/>
      <c r="SCJ25" s="171"/>
      <c r="SCK25" s="171"/>
      <c r="SCL25" s="171"/>
      <c r="SCM25" s="171"/>
      <c r="SCN25" s="171"/>
      <c r="SCO25" s="171"/>
      <c r="SCP25" s="171"/>
      <c r="SCQ25" s="171"/>
      <c r="SCR25" s="171"/>
      <c r="SCS25" s="171"/>
      <c r="SCT25" s="171"/>
      <c r="SCU25" s="171"/>
      <c r="SCV25" s="171"/>
      <c r="SCW25" s="171"/>
      <c r="SCX25" s="171"/>
      <c r="SCY25" s="171"/>
      <c r="SCZ25" s="171"/>
      <c r="SDA25" s="171"/>
      <c r="SDB25" s="171"/>
      <c r="SDC25" s="171"/>
      <c r="SDD25" s="171"/>
      <c r="SDE25" s="171"/>
      <c r="SDF25" s="171"/>
      <c r="SDG25" s="171"/>
      <c r="SDH25" s="171"/>
      <c r="SDI25" s="171"/>
      <c r="SDJ25" s="171"/>
      <c r="SDK25" s="171"/>
      <c r="SDL25" s="171"/>
      <c r="SDM25" s="171"/>
      <c r="SDN25" s="171"/>
      <c r="SDO25" s="171"/>
      <c r="SDP25" s="171"/>
      <c r="SDQ25" s="171"/>
      <c r="SDR25" s="171"/>
      <c r="SDS25" s="171"/>
      <c r="SDT25" s="171"/>
      <c r="SDU25" s="171"/>
      <c r="SDV25" s="171"/>
      <c r="SDW25" s="171"/>
      <c r="SDX25" s="171"/>
      <c r="SDY25" s="171"/>
      <c r="SDZ25" s="171"/>
      <c r="SEA25" s="171"/>
      <c r="SEB25" s="171"/>
      <c r="SEC25" s="171"/>
      <c r="SED25" s="171"/>
      <c r="SEE25" s="171"/>
      <c r="SEF25" s="171"/>
      <c r="SEG25" s="171"/>
      <c r="SEH25" s="171"/>
      <c r="SEI25" s="171"/>
      <c r="SEJ25" s="171"/>
      <c r="SEK25" s="171"/>
      <c r="SEL25" s="171"/>
      <c r="SEM25" s="171"/>
      <c r="SEN25" s="171"/>
      <c r="SEO25" s="171"/>
      <c r="SEP25" s="171"/>
      <c r="SEQ25" s="171"/>
      <c r="SER25" s="171"/>
      <c r="SES25" s="171"/>
      <c r="SET25" s="171"/>
      <c r="SEU25" s="171"/>
      <c r="SEV25" s="171"/>
      <c r="SEW25" s="171"/>
      <c r="SEX25" s="171"/>
      <c r="SEY25" s="171"/>
      <c r="SEZ25" s="171"/>
      <c r="SFA25" s="171"/>
      <c r="SFB25" s="171"/>
      <c r="SFC25" s="171"/>
      <c r="SFD25" s="171"/>
      <c r="SFE25" s="171"/>
      <c r="SFF25" s="171"/>
      <c r="SFG25" s="171"/>
      <c r="SFH25" s="171"/>
      <c r="SFI25" s="171"/>
      <c r="SFJ25" s="171"/>
      <c r="SFK25" s="171"/>
      <c r="SFL25" s="171"/>
      <c r="SFM25" s="171"/>
      <c r="SFN25" s="171"/>
      <c r="SFO25" s="171"/>
      <c r="SFP25" s="171"/>
      <c r="SFQ25" s="171"/>
      <c r="SFR25" s="171"/>
      <c r="SFS25" s="171"/>
      <c r="SFT25" s="171"/>
      <c r="SFU25" s="171"/>
      <c r="SFV25" s="171"/>
      <c r="SFW25" s="171"/>
      <c r="SFX25" s="171"/>
      <c r="SFY25" s="171"/>
      <c r="SFZ25" s="171"/>
      <c r="SGA25" s="171"/>
      <c r="SGB25" s="171"/>
      <c r="SGC25" s="171"/>
      <c r="SGD25" s="171"/>
      <c r="SGE25" s="171"/>
      <c r="SGF25" s="171"/>
      <c r="SGG25" s="171"/>
      <c r="SGH25" s="171"/>
      <c r="SGI25" s="171"/>
      <c r="SGJ25" s="171"/>
      <c r="SGK25" s="171"/>
      <c r="SGL25" s="171"/>
      <c r="SGM25" s="171"/>
      <c r="SGN25" s="171"/>
      <c r="SGO25" s="171"/>
      <c r="SGP25" s="171"/>
      <c r="SGQ25" s="171"/>
      <c r="SGR25" s="171"/>
      <c r="SGS25" s="171"/>
      <c r="SGT25" s="171"/>
      <c r="SGU25" s="171"/>
      <c r="SGV25" s="171"/>
      <c r="SGW25" s="171"/>
      <c r="SGX25" s="171"/>
      <c r="SGY25" s="171"/>
      <c r="SGZ25" s="171"/>
      <c r="SHA25" s="171"/>
      <c r="SHB25" s="171"/>
      <c r="SHC25" s="171"/>
      <c r="SHD25" s="171"/>
      <c r="SHE25" s="171"/>
      <c r="SHF25" s="171"/>
      <c r="SHG25" s="171"/>
      <c r="SHH25" s="171"/>
      <c r="SHI25" s="171"/>
      <c r="SHJ25" s="171"/>
      <c r="SHK25" s="171"/>
      <c r="SHL25" s="171"/>
      <c r="SHM25" s="171"/>
      <c r="SHN25" s="171"/>
      <c r="SHO25" s="171"/>
      <c r="SHP25" s="171"/>
      <c r="SHQ25" s="171"/>
      <c r="SHR25" s="171"/>
      <c r="SHS25" s="171"/>
      <c r="SHT25" s="171"/>
      <c r="SHU25" s="171"/>
      <c r="SHV25" s="171"/>
      <c r="SHW25" s="171"/>
      <c r="SHX25" s="171"/>
      <c r="SHY25" s="171"/>
      <c r="SHZ25" s="171"/>
      <c r="SIA25" s="171"/>
      <c r="SIB25" s="171"/>
      <c r="SIC25" s="171"/>
      <c r="SID25" s="171"/>
      <c r="SIE25" s="171"/>
      <c r="SIF25" s="171"/>
      <c r="SIG25" s="171"/>
      <c r="SIH25" s="171"/>
      <c r="SII25" s="171"/>
      <c r="SIJ25" s="171"/>
      <c r="SIK25" s="171"/>
      <c r="SIL25" s="171"/>
      <c r="SIM25" s="171"/>
      <c r="SIN25" s="171"/>
      <c r="SIO25" s="171"/>
      <c r="SIP25" s="171"/>
      <c r="SIQ25" s="171"/>
      <c r="SIR25" s="171"/>
      <c r="SIS25" s="171"/>
      <c r="SIT25" s="171"/>
      <c r="SIU25" s="171"/>
      <c r="SIV25" s="171"/>
      <c r="SIW25" s="171"/>
      <c r="SIX25" s="171"/>
      <c r="SIY25" s="171"/>
      <c r="SIZ25" s="171"/>
      <c r="SJA25" s="171"/>
      <c r="SJB25" s="171"/>
      <c r="SJC25" s="171"/>
      <c r="SJD25" s="171"/>
      <c r="SJE25" s="171"/>
      <c r="SJF25" s="171"/>
      <c r="SJG25" s="171"/>
      <c r="SJH25" s="171"/>
      <c r="SJI25" s="171"/>
      <c r="SJJ25" s="171"/>
      <c r="SJK25" s="171"/>
      <c r="SJL25" s="171"/>
      <c r="SJM25" s="171"/>
      <c r="SJN25" s="171"/>
      <c r="SJO25" s="171"/>
      <c r="SJP25" s="171"/>
      <c r="SJQ25" s="171"/>
      <c r="SJR25" s="171"/>
      <c r="SJS25" s="171"/>
      <c r="SJT25" s="171"/>
      <c r="SJU25" s="171"/>
      <c r="SJV25" s="171"/>
      <c r="SJW25" s="171"/>
      <c r="SJX25" s="171"/>
      <c r="SJY25" s="171"/>
      <c r="SJZ25" s="171"/>
      <c r="SKA25" s="171"/>
      <c r="SKB25" s="171"/>
      <c r="SKC25" s="171"/>
      <c r="SKD25" s="171"/>
      <c r="SKE25" s="171"/>
      <c r="SKF25" s="171"/>
      <c r="SKG25" s="171"/>
      <c r="SKH25" s="171"/>
      <c r="SKI25" s="171"/>
      <c r="SKJ25" s="171"/>
      <c r="SKK25" s="171"/>
      <c r="SKL25" s="171"/>
      <c r="SKM25" s="171"/>
      <c r="SKN25" s="171"/>
      <c r="SKO25" s="171"/>
      <c r="SKP25" s="171"/>
      <c r="SKQ25" s="171"/>
      <c r="SKR25" s="171"/>
      <c r="SKS25" s="171"/>
      <c r="SKT25" s="171"/>
      <c r="SKU25" s="171"/>
      <c r="SKV25" s="171"/>
      <c r="SKW25" s="171"/>
      <c r="SKX25" s="171"/>
      <c r="SKY25" s="171"/>
      <c r="SKZ25" s="171"/>
      <c r="SLA25" s="171"/>
      <c r="SLB25" s="171"/>
      <c r="SLC25" s="171"/>
      <c r="SLD25" s="171"/>
      <c r="SLE25" s="171"/>
      <c r="SLF25" s="171"/>
      <c r="SLG25" s="171"/>
      <c r="SLH25" s="171"/>
      <c r="SLI25" s="171"/>
      <c r="SLJ25" s="171"/>
      <c r="SLK25" s="171"/>
      <c r="SLL25" s="171"/>
      <c r="SLM25" s="171"/>
      <c r="SLN25" s="171"/>
      <c r="SLO25" s="171"/>
      <c r="SLP25" s="171"/>
      <c r="SLQ25" s="171"/>
      <c r="SLR25" s="171"/>
      <c r="SLS25" s="171"/>
      <c r="SLT25" s="171"/>
      <c r="SLU25" s="171"/>
      <c r="SLV25" s="171"/>
      <c r="SLW25" s="171"/>
      <c r="SLX25" s="171"/>
      <c r="SLY25" s="171"/>
      <c r="SLZ25" s="171"/>
      <c r="SMA25" s="171"/>
      <c r="SMB25" s="171"/>
      <c r="SMC25" s="171"/>
      <c r="SMD25" s="171"/>
      <c r="SME25" s="171"/>
      <c r="SMF25" s="171"/>
      <c r="SMG25" s="171"/>
      <c r="SMH25" s="171"/>
      <c r="SMI25" s="171"/>
      <c r="SMJ25" s="171"/>
      <c r="SMK25" s="171"/>
      <c r="SML25" s="171"/>
      <c r="SMM25" s="171"/>
      <c r="SMN25" s="171"/>
      <c r="SMO25" s="171"/>
      <c r="SMP25" s="171"/>
      <c r="SMQ25" s="171"/>
      <c r="SMR25" s="171"/>
      <c r="SMS25" s="171"/>
      <c r="SMT25" s="171"/>
      <c r="SMU25" s="171"/>
      <c r="SMV25" s="171"/>
      <c r="SMW25" s="171"/>
      <c r="SMX25" s="171"/>
      <c r="SMY25" s="171"/>
      <c r="SMZ25" s="171"/>
      <c r="SNA25" s="171"/>
      <c r="SNB25" s="171"/>
      <c r="SNC25" s="171"/>
      <c r="SND25" s="171"/>
      <c r="SNE25" s="171"/>
      <c r="SNF25" s="171"/>
      <c r="SNG25" s="171"/>
      <c r="SNH25" s="171"/>
      <c r="SNI25" s="171"/>
      <c r="SNJ25" s="171"/>
      <c r="SNK25" s="171"/>
      <c r="SNL25" s="171"/>
      <c r="SNM25" s="171"/>
      <c r="SNN25" s="171"/>
      <c r="SNO25" s="171"/>
      <c r="SNP25" s="171"/>
      <c r="SNQ25" s="171"/>
      <c r="SNR25" s="171"/>
      <c r="SNS25" s="171"/>
      <c r="SNT25" s="171"/>
      <c r="SNU25" s="171"/>
      <c r="SNV25" s="171"/>
      <c r="SNW25" s="171"/>
      <c r="SNX25" s="171"/>
      <c r="SNY25" s="171"/>
      <c r="SNZ25" s="171"/>
      <c r="SOA25" s="171"/>
      <c r="SOB25" s="171"/>
      <c r="SOC25" s="171"/>
      <c r="SOD25" s="171"/>
      <c r="SOE25" s="171"/>
      <c r="SOF25" s="171"/>
      <c r="SOG25" s="171"/>
      <c r="SOH25" s="171"/>
      <c r="SOI25" s="171"/>
      <c r="SOJ25" s="171"/>
      <c r="SOK25" s="171"/>
      <c r="SOL25" s="171"/>
      <c r="SOM25" s="171"/>
      <c r="SON25" s="171"/>
      <c r="SOO25" s="171"/>
      <c r="SOP25" s="171"/>
      <c r="SOQ25" s="171"/>
      <c r="SOR25" s="171"/>
      <c r="SOS25" s="171"/>
      <c r="SOT25" s="171"/>
      <c r="SOU25" s="171"/>
      <c r="SOV25" s="171"/>
      <c r="SOW25" s="171"/>
      <c r="SOX25" s="171"/>
      <c r="SOY25" s="171"/>
      <c r="SOZ25" s="171"/>
      <c r="SPA25" s="171"/>
      <c r="SPB25" s="171"/>
      <c r="SPC25" s="171"/>
      <c r="SPD25" s="171"/>
      <c r="SPE25" s="171"/>
      <c r="SPF25" s="171"/>
      <c r="SPG25" s="171"/>
      <c r="SPH25" s="171"/>
      <c r="SPI25" s="171"/>
      <c r="SPJ25" s="171"/>
      <c r="SPK25" s="171"/>
      <c r="SPL25" s="171"/>
      <c r="SPM25" s="171"/>
      <c r="SPN25" s="171"/>
      <c r="SPO25" s="171"/>
      <c r="SPP25" s="171"/>
      <c r="SPQ25" s="171"/>
      <c r="SPR25" s="171"/>
      <c r="SPS25" s="171"/>
      <c r="SPT25" s="171"/>
      <c r="SPU25" s="171"/>
      <c r="SPV25" s="171"/>
      <c r="SPW25" s="171"/>
      <c r="SPX25" s="171"/>
      <c r="SPY25" s="171"/>
      <c r="SPZ25" s="171"/>
      <c r="SQA25" s="171"/>
      <c r="SQB25" s="171"/>
      <c r="SQC25" s="171"/>
      <c r="SQD25" s="171"/>
      <c r="SQE25" s="171"/>
      <c r="SQF25" s="171"/>
      <c r="SQG25" s="171"/>
      <c r="SQH25" s="171"/>
      <c r="SQI25" s="171"/>
      <c r="SQJ25" s="171"/>
      <c r="SQK25" s="171"/>
      <c r="SQL25" s="171"/>
      <c r="SQM25" s="171"/>
      <c r="SQN25" s="171"/>
      <c r="SQO25" s="171"/>
      <c r="SQP25" s="171"/>
      <c r="SQQ25" s="171"/>
      <c r="SQR25" s="171"/>
      <c r="SQS25" s="171"/>
      <c r="SQT25" s="171"/>
      <c r="SQU25" s="171"/>
      <c r="SQV25" s="171"/>
      <c r="SQW25" s="171"/>
      <c r="SQX25" s="171"/>
      <c r="SQY25" s="171"/>
      <c r="SQZ25" s="171"/>
      <c r="SRA25" s="171"/>
      <c r="SRB25" s="171"/>
      <c r="SRC25" s="171"/>
      <c r="SRD25" s="171"/>
      <c r="SRE25" s="171"/>
      <c r="SRF25" s="171"/>
      <c r="SRG25" s="171"/>
      <c r="SRH25" s="171"/>
      <c r="SRI25" s="171"/>
      <c r="SRJ25" s="171"/>
      <c r="SRK25" s="171"/>
      <c r="SRL25" s="171"/>
      <c r="SRM25" s="171"/>
      <c r="SRN25" s="171"/>
      <c r="SRO25" s="171"/>
      <c r="SRP25" s="171"/>
      <c r="SRQ25" s="171"/>
      <c r="SRR25" s="171"/>
      <c r="SRS25" s="171"/>
      <c r="SRT25" s="171"/>
      <c r="SRU25" s="171"/>
      <c r="SRV25" s="171"/>
      <c r="SRW25" s="171"/>
      <c r="SRX25" s="171"/>
      <c r="SRY25" s="171"/>
      <c r="SRZ25" s="171"/>
      <c r="SSA25" s="171"/>
      <c r="SSB25" s="171"/>
      <c r="SSC25" s="171"/>
      <c r="SSD25" s="171"/>
      <c r="SSE25" s="171"/>
      <c r="SSF25" s="171"/>
      <c r="SSG25" s="171"/>
      <c r="SSH25" s="171"/>
      <c r="SSI25" s="171"/>
      <c r="SSJ25" s="171"/>
      <c r="SSK25" s="171"/>
      <c r="SSL25" s="171"/>
      <c r="SSM25" s="171"/>
      <c r="SSN25" s="171"/>
      <c r="SSO25" s="171"/>
      <c r="SSP25" s="171"/>
      <c r="SSQ25" s="171"/>
      <c r="SSR25" s="171"/>
      <c r="SSS25" s="171"/>
      <c r="SST25" s="171"/>
      <c r="SSU25" s="171"/>
      <c r="SSV25" s="171"/>
      <c r="SSW25" s="171"/>
      <c r="SSX25" s="171"/>
      <c r="SSY25" s="171"/>
      <c r="SSZ25" s="171"/>
      <c r="STA25" s="171"/>
      <c r="STB25" s="171"/>
      <c r="STC25" s="171"/>
      <c r="STD25" s="171"/>
      <c r="STE25" s="171"/>
      <c r="STF25" s="171"/>
      <c r="STG25" s="171"/>
      <c r="STH25" s="171"/>
      <c r="STI25" s="171"/>
      <c r="STJ25" s="171"/>
      <c r="STK25" s="171"/>
      <c r="STL25" s="171"/>
      <c r="STM25" s="171"/>
      <c r="STN25" s="171"/>
      <c r="STO25" s="171"/>
      <c r="STP25" s="171"/>
      <c r="STQ25" s="171"/>
      <c r="STR25" s="171"/>
      <c r="STS25" s="171"/>
      <c r="STT25" s="171"/>
      <c r="STU25" s="171"/>
      <c r="STV25" s="171"/>
      <c r="STW25" s="171"/>
      <c r="STX25" s="171"/>
      <c r="STY25" s="171"/>
      <c r="STZ25" s="171"/>
      <c r="SUA25" s="171"/>
      <c r="SUB25" s="171"/>
      <c r="SUC25" s="171"/>
      <c r="SUD25" s="171"/>
      <c r="SUE25" s="171"/>
      <c r="SUF25" s="171"/>
      <c r="SUG25" s="171"/>
      <c r="SUH25" s="171"/>
      <c r="SUI25" s="171"/>
      <c r="SUJ25" s="171"/>
      <c r="SUK25" s="171"/>
      <c r="SUL25" s="171"/>
      <c r="SUM25" s="171"/>
      <c r="SUN25" s="171"/>
      <c r="SUO25" s="171"/>
      <c r="SUP25" s="171"/>
      <c r="SUQ25" s="171"/>
      <c r="SUR25" s="171"/>
      <c r="SUS25" s="171"/>
      <c r="SUT25" s="171"/>
      <c r="SUU25" s="171"/>
      <c r="SUV25" s="171"/>
      <c r="SUW25" s="171"/>
      <c r="SUX25" s="171"/>
      <c r="SUY25" s="171"/>
      <c r="SUZ25" s="171"/>
      <c r="SVA25" s="171"/>
      <c r="SVB25" s="171"/>
      <c r="SVC25" s="171"/>
      <c r="SVD25" s="171"/>
      <c r="SVE25" s="171"/>
      <c r="SVF25" s="171"/>
      <c r="SVG25" s="171"/>
      <c r="SVH25" s="171"/>
      <c r="SVI25" s="171"/>
      <c r="SVJ25" s="171"/>
      <c r="SVK25" s="171"/>
      <c r="SVL25" s="171"/>
      <c r="SVM25" s="171"/>
      <c r="SVN25" s="171"/>
      <c r="SVO25" s="171"/>
      <c r="SVP25" s="171"/>
      <c r="SVQ25" s="171"/>
      <c r="SVR25" s="171"/>
      <c r="SVS25" s="171"/>
      <c r="SVT25" s="171"/>
      <c r="SVU25" s="171"/>
      <c r="SVV25" s="171"/>
      <c r="SVW25" s="171"/>
      <c r="SVX25" s="171"/>
      <c r="SVY25" s="171"/>
      <c r="SVZ25" s="171"/>
      <c r="SWA25" s="171"/>
      <c r="SWB25" s="171"/>
      <c r="SWC25" s="171"/>
      <c r="SWD25" s="171"/>
      <c r="SWE25" s="171"/>
      <c r="SWF25" s="171"/>
      <c r="SWG25" s="171"/>
      <c r="SWH25" s="171"/>
      <c r="SWI25" s="171"/>
      <c r="SWJ25" s="171"/>
      <c r="SWK25" s="171"/>
      <c r="SWL25" s="171"/>
      <c r="SWM25" s="171"/>
      <c r="SWN25" s="171"/>
      <c r="SWO25" s="171"/>
      <c r="SWP25" s="171"/>
      <c r="SWQ25" s="171"/>
      <c r="SWR25" s="171"/>
      <c r="SWS25" s="171"/>
      <c r="SWT25" s="171"/>
      <c r="SWU25" s="171"/>
      <c r="SWV25" s="171"/>
      <c r="SWW25" s="171"/>
      <c r="SWX25" s="171"/>
      <c r="SWY25" s="171"/>
      <c r="SWZ25" s="171"/>
      <c r="SXA25" s="171"/>
      <c r="SXB25" s="171"/>
      <c r="SXC25" s="171"/>
      <c r="SXD25" s="171"/>
      <c r="SXE25" s="171"/>
      <c r="SXF25" s="171"/>
      <c r="SXG25" s="171"/>
      <c r="SXH25" s="171"/>
      <c r="SXI25" s="171"/>
      <c r="SXJ25" s="171"/>
      <c r="SXK25" s="171"/>
      <c r="SXL25" s="171"/>
      <c r="SXM25" s="171"/>
      <c r="SXN25" s="171"/>
      <c r="SXO25" s="171"/>
      <c r="SXP25" s="171"/>
      <c r="SXQ25" s="171"/>
      <c r="SXR25" s="171"/>
      <c r="SXS25" s="171"/>
      <c r="SXT25" s="171"/>
      <c r="SXU25" s="171"/>
      <c r="SXV25" s="171"/>
      <c r="SXW25" s="171"/>
      <c r="SXX25" s="171"/>
      <c r="SXY25" s="171"/>
      <c r="SXZ25" s="171"/>
      <c r="SYA25" s="171"/>
      <c r="SYB25" s="171"/>
      <c r="SYC25" s="171"/>
      <c r="SYD25" s="171"/>
      <c r="SYE25" s="171"/>
      <c r="SYF25" s="171"/>
      <c r="SYG25" s="171"/>
      <c r="SYH25" s="171"/>
      <c r="SYI25" s="171"/>
      <c r="SYJ25" s="171"/>
      <c r="SYK25" s="171"/>
      <c r="SYL25" s="171"/>
      <c r="SYM25" s="171"/>
      <c r="SYN25" s="171"/>
      <c r="SYO25" s="171"/>
      <c r="SYP25" s="171"/>
      <c r="SYQ25" s="171"/>
      <c r="SYR25" s="171"/>
      <c r="SYS25" s="171"/>
      <c r="SYT25" s="171"/>
      <c r="SYU25" s="171"/>
      <c r="SYV25" s="171"/>
      <c r="SYW25" s="171"/>
      <c r="SYX25" s="171"/>
      <c r="SYY25" s="171"/>
      <c r="SYZ25" s="171"/>
      <c r="SZA25" s="171"/>
      <c r="SZB25" s="171"/>
      <c r="SZC25" s="171"/>
      <c r="SZD25" s="171"/>
      <c r="SZE25" s="171"/>
      <c r="SZF25" s="171"/>
      <c r="SZG25" s="171"/>
      <c r="SZH25" s="171"/>
      <c r="SZI25" s="171"/>
      <c r="SZJ25" s="171"/>
      <c r="SZK25" s="171"/>
      <c r="SZL25" s="171"/>
      <c r="SZM25" s="171"/>
      <c r="SZN25" s="171"/>
      <c r="SZO25" s="171"/>
      <c r="SZP25" s="171"/>
      <c r="SZQ25" s="171"/>
      <c r="SZR25" s="171"/>
      <c r="SZS25" s="171"/>
      <c r="SZT25" s="171"/>
      <c r="SZU25" s="171"/>
      <c r="SZV25" s="171"/>
      <c r="SZW25" s="171"/>
      <c r="SZX25" s="171"/>
      <c r="SZY25" s="171"/>
      <c r="SZZ25" s="171"/>
      <c r="TAA25" s="171"/>
      <c r="TAB25" s="171"/>
      <c r="TAC25" s="171"/>
      <c r="TAD25" s="171"/>
      <c r="TAE25" s="171"/>
      <c r="TAF25" s="171"/>
      <c r="TAG25" s="171"/>
      <c r="TAH25" s="171"/>
      <c r="TAI25" s="171"/>
      <c r="TAJ25" s="171"/>
      <c r="TAK25" s="171"/>
      <c r="TAL25" s="171"/>
      <c r="TAM25" s="171"/>
      <c r="TAN25" s="171"/>
      <c r="TAO25" s="171"/>
      <c r="TAP25" s="171"/>
      <c r="TAQ25" s="171"/>
      <c r="TAR25" s="171"/>
      <c r="TAS25" s="171"/>
      <c r="TAT25" s="171"/>
      <c r="TAU25" s="171"/>
      <c r="TAV25" s="171"/>
      <c r="TAW25" s="171"/>
      <c r="TAX25" s="171"/>
      <c r="TAY25" s="171"/>
      <c r="TAZ25" s="171"/>
      <c r="TBA25" s="171"/>
      <c r="TBB25" s="171"/>
      <c r="TBC25" s="171"/>
      <c r="TBD25" s="171"/>
      <c r="TBE25" s="171"/>
      <c r="TBF25" s="171"/>
      <c r="TBG25" s="171"/>
      <c r="TBH25" s="171"/>
      <c r="TBI25" s="171"/>
      <c r="TBJ25" s="171"/>
      <c r="TBK25" s="171"/>
      <c r="TBL25" s="171"/>
      <c r="TBM25" s="171"/>
      <c r="TBN25" s="171"/>
      <c r="TBO25" s="171"/>
      <c r="TBP25" s="171"/>
      <c r="TBQ25" s="171"/>
      <c r="TBR25" s="171"/>
      <c r="TBS25" s="171"/>
      <c r="TBT25" s="171"/>
      <c r="TBU25" s="171"/>
      <c r="TBV25" s="171"/>
      <c r="TBW25" s="171"/>
      <c r="TBX25" s="171"/>
      <c r="TBY25" s="171"/>
      <c r="TBZ25" s="171"/>
      <c r="TCA25" s="171"/>
      <c r="TCB25" s="171"/>
      <c r="TCC25" s="171"/>
      <c r="TCD25" s="171"/>
      <c r="TCE25" s="171"/>
      <c r="TCF25" s="171"/>
      <c r="TCG25" s="171"/>
      <c r="TCH25" s="171"/>
      <c r="TCI25" s="171"/>
      <c r="TCJ25" s="171"/>
      <c r="TCK25" s="171"/>
      <c r="TCL25" s="171"/>
      <c r="TCM25" s="171"/>
      <c r="TCN25" s="171"/>
      <c r="TCO25" s="171"/>
      <c r="TCP25" s="171"/>
      <c r="TCQ25" s="171"/>
      <c r="TCR25" s="171"/>
      <c r="TCS25" s="171"/>
      <c r="TCT25" s="171"/>
      <c r="TCU25" s="171"/>
      <c r="TCV25" s="171"/>
      <c r="TCW25" s="171"/>
      <c r="TCX25" s="171"/>
      <c r="TCY25" s="171"/>
      <c r="TCZ25" s="171"/>
      <c r="TDA25" s="171"/>
      <c r="TDB25" s="171"/>
      <c r="TDC25" s="171"/>
      <c r="TDD25" s="171"/>
      <c r="TDE25" s="171"/>
      <c r="TDF25" s="171"/>
      <c r="TDG25" s="171"/>
      <c r="TDH25" s="171"/>
      <c r="TDI25" s="171"/>
      <c r="TDJ25" s="171"/>
      <c r="TDK25" s="171"/>
      <c r="TDL25" s="171"/>
      <c r="TDM25" s="171"/>
      <c r="TDN25" s="171"/>
      <c r="TDO25" s="171"/>
      <c r="TDP25" s="171"/>
      <c r="TDQ25" s="171"/>
      <c r="TDR25" s="171"/>
      <c r="TDS25" s="171"/>
      <c r="TDT25" s="171"/>
      <c r="TDU25" s="171"/>
      <c r="TDV25" s="171"/>
      <c r="TDW25" s="171"/>
      <c r="TDX25" s="171"/>
      <c r="TDY25" s="171"/>
      <c r="TDZ25" s="171"/>
      <c r="TEA25" s="171"/>
      <c r="TEB25" s="171"/>
      <c r="TEC25" s="171"/>
      <c r="TED25" s="171"/>
      <c r="TEE25" s="171"/>
      <c r="TEF25" s="171"/>
      <c r="TEG25" s="171"/>
      <c r="TEH25" s="171"/>
      <c r="TEI25" s="171"/>
      <c r="TEJ25" s="171"/>
      <c r="TEK25" s="171"/>
      <c r="TEL25" s="171"/>
      <c r="TEM25" s="171"/>
      <c r="TEN25" s="171"/>
      <c r="TEO25" s="171"/>
      <c r="TEP25" s="171"/>
      <c r="TEQ25" s="171"/>
      <c r="TER25" s="171"/>
      <c r="TES25" s="171"/>
      <c r="TET25" s="171"/>
      <c r="TEU25" s="171"/>
      <c r="TEV25" s="171"/>
      <c r="TEW25" s="171"/>
      <c r="TEX25" s="171"/>
      <c r="TEY25" s="171"/>
      <c r="TEZ25" s="171"/>
      <c r="TFA25" s="171"/>
      <c r="TFB25" s="171"/>
      <c r="TFC25" s="171"/>
      <c r="TFD25" s="171"/>
      <c r="TFE25" s="171"/>
      <c r="TFF25" s="171"/>
      <c r="TFG25" s="171"/>
      <c r="TFH25" s="171"/>
      <c r="TFI25" s="171"/>
      <c r="TFJ25" s="171"/>
      <c r="TFK25" s="171"/>
      <c r="TFL25" s="171"/>
      <c r="TFM25" s="171"/>
      <c r="TFN25" s="171"/>
      <c r="TFO25" s="171"/>
      <c r="TFP25" s="171"/>
      <c r="TFQ25" s="171"/>
      <c r="TFR25" s="171"/>
      <c r="TFS25" s="171"/>
      <c r="TFT25" s="171"/>
      <c r="TFU25" s="171"/>
      <c r="TFV25" s="171"/>
      <c r="TFW25" s="171"/>
      <c r="TFX25" s="171"/>
      <c r="TFY25" s="171"/>
      <c r="TFZ25" s="171"/>
      <c r="TGA25" s="171"/>
      <c r="TGB25" s="171"/>
      <c r="TGC25" s="171"/>
      <c r="TGD25" s="171"/>
      <c r="TGE25" s="171"/>
      <c r="TGF25" s="171"/>
      <c r="TGG25" s="171"/>
      <c r="TGH25" s="171"/>
      <c r="TGI25" s="171"/>
      <c r="TGJ25" s="171"/>
      <c r="TGK25" s="171"/>
      <c r="TGL25" s="171"/>
      <c r="TGM25" s="171"/>
      <c r="TGN25" s="171"/>
      <c r="TGO25" s="171"/>
      <c r="TGP25" s="171"/>
      <c r="TGQ25" s="171"/>
      <c r="TGR25" s="171"/>
      <c r="TGS25" s="171"/>
      <c r="TGT25" s="171"/>
      <c r="TGU25" s="171"/>
      <c r="TGV25" s="171"/>
      <c r="TGW25" s="171"/>
      <c r="TGX25" s="171"/>
      <c r="TGY25" s="171"/>
      <c r="TGZ25" s="171"/>
      <c r="THA25" s="171"/>
      <c r="THB25" s="171"/>
      <c r="THC25" s="171"/>
      <c r="THD25" s="171"/>
      <c r="THE25" s="171"/>
      <c r="THF25" s="171"/>
      <c r="THG25" s="171"/>
      <c r="THH25" s="171"/>
      <c r="THI25" s="171"/>
      <c r="THJ25" s="171"/>
      <c r="THK25" s="171"/>
      <c r="THL25" s="171"/>
      <c r="THM25" s="171"/>
      <c r="THN25" s="171"/>
      <c r="THO25" s="171"/>
      <c r="THP25" s="171"/>
      <c r="THQ25" s="171"/>
      <c r="THR25" s="171"/>
      <c r="THS25" s="171"/>
      <c r="THT25" s="171"/>
      <c r="THU25" s="171"/>
      <c r="THV25" s="171"/>
      <c r="THW25" s="171"/>
      <c r="THX25" s="171"/>
      <c r="THY25" s="171"/>
      <c r="THZ25" s="171"/>
      <c r="TIA25" s="171"/>
      <c r="TIB25" s="171"/>
      <c r="TIC25" s="171"/>
      <c r="TID25" s="171"/>
      <c r="TIE25" s="171"/>
      <c r="TIF25" s="171"/>
      <c r="TIG25" s="171"/>
      <c r="TIH25" s="171"/>
      <c r="TII25" s="171"/>
      <c r="TIJ25" s="171"/>
      <c r="TIK25" s="171"/>
      <c r="TIL25" s="171"/>
      <c r="TIM25" s="171"/>
      <c r="TIN25" s="171"/>
      <c r="TIO25" s="171"/>
      <c r="TIP25" s="171"/>
      <c r="TIQ25" s="171"/>
      <c r="TIR25" s="171"/>
      <c r="TIS25" s="171"/>
      <c r="TIT25" s="171"/>
      <c r="TIU25" s="171"/>
      <c r="TIV25" s="171"/>
      <c r="TIW25" s="171"/>
      <c r="TIX25" s="171"/>
      <c r="TIY25" s="171"/>
      <c r="TIZ25" s="171"/>
      <c r="TJA25" s="171"/>
      <c r="TJB25" s="171"/>
      <c r="TJC25" s="171"/>
      <c r="TJD25" s="171"/>
      <c r="TJE25" s="171"/>
      <c r="TJF25" s="171"/>
      <c r="TJG25" s="171"/>
      <c r="TJH25" s="171"/>
      <c r="TJI25" s="171"/>
      <c r="TJJ25" s="171"/>
      <c r="TJK25" s="171"/>
      <c r="TJL25" s="171"/>
      <c r="TJM25" s="171"/>
      <c r="TJN25" s="171"/>
      <c r="TJO25" s="171"/>
      <c r="TJP25" s="171"/>
      <c r="TJQ25" s="171"/>
      <c r="TJR25" s="171"/>
      <c r="TJS25" s="171"/>
      <c r="TJT25" s="171"/>
      <c r="TJU25" s="171"/>
      <c r="TJV25" s="171"/>
      <c r="TJW25" s="171"/>
      <c r="TJX25" s="171"/>
      <c r="TJY25" s="171"/>
      <c r="TJZ25" s="171"/>
      <c r="TKA25" s="171"/>
      <c r="TKB25" s="171"/>
      <c r="TKC25" s="171"/>
      <c r="TKD25" s="171"/>
      <c r="TKE25" s="171"/>
      <c r="TKF25" s="171"/>
      <c r="TKG25" s="171"/>
      <c r="TKH25" s="171"/>
      <c r="TKI25" s="171"/>
      <c r="TKJ25" s="171"/>
      <c r="TKK25" s="171"/>
      <c r="TKL25" s="171"/>
      <c r="TKM25" s="171"/>
      <c r="TKN25" s="171"/>
      <c r="TKO25" s="171"/>
      <c r="TKP25" s="171"/>
      <c r="TKQ25" s="171"/>
      <c r="TKR25" s="171"/>
      <c r="TKS25" s="171"/>
      <c r="TKT25" s="171"/>
      <c r="TKU25" s="171"/>
      <c r="TKV25" s="171"/>
      <c r="TKW25" s="171"/>
      <c r="TKX25" s="171"/>
      <c r="TKY25" s="171"/>
      <c r="TKZ25" s="171"/>
      <c r="TLA25" s="171"/>
      <c r="TLB25" s="171"/>
      <c r="TLC25" s="171"/>
      <c r="TLD25" s="171"/>
      <c r="TLE25" s="171"/>
      <c r="TLF25" s="171"/>
      <c r="TLG25" s="171"/>
      <c r="TLH25" s="171"/>
      <c r="TLI25" s="171"/>
      <c r="TLJ25" s="171"/>
      <c r="TLK25" s="171"/>
      <c r="TLL25" s="171"/>
      <c r="TLM25" s="171"/>
      <c r="TLN25" s="171"/>
      <c r="TLO25" s="171"/>
      <c r="TLP25" s="171"/>
      <c r="TLQ25" s="171"/>
      <c r="TLR25" s="171"/>
      <c r="TLS25" s="171"/>
      <c r="TLT25" s="171"/>
      <c r="TLU25" s="171"/>
      <c r="TLV25" s="171"/>
      <c r="TLW25" s="171"/>
      <c r="TLX25" s="171"/>
      <c r="TLY25" s="171"/>
      <c r="TLZ25" s="171"/>
      <c r="TMA25" s="171"/>
      <c r="TMB25" s="171"/>
      <c r="TMC25" s="171"/>
      <c r="TMD25" s="171"/>
      <c r="TME25" s="171"/>
      <c r="TMF25" s="171"/>
      <c r="TMG25" s="171"/>
      <c r="TMH25" s="171"/>
      <c r="TMI25" s="171"/>
      <c r="TMJ25" s="171"/>
      <c r="TMK25" s="171"/>
      <c r="TML25" s="171"/>
      <c r="TMM25" s="171"/>
      <c r="TMN25" s="171"/>
      <c r="TMO25" s="171"/>
      <c r="TMP25" s="171"/>
      <c r="TMQ25" s="171"/>
      <c r="TMR25" s="171"/>
      <c r="TMS25" s="171"/>
      <c r="TMT25" s="171"/>
      <c r="TMU25" s="171"/>
      <c r="TMV25" s="171"/>
      <c r="TMW25" s="171"/>
      <c r="TMX25" s="171"/>
      <c r="TMY25" s="171"/>
      <c r="TMZ25" s="171"/>
      <c r="TNA25" s="171"/>
      <c r="TNB25" s="171"/>
      <c r="TNC25" s="171"/>
      <c r="TND25" s="171"/>
      <c r="TNE25" s="171"/>
      <c r="TNF25" s="171"/>
      <c r="TNG25" s="171"/>
      <c r="TNH25" s="171"/>
      <c r="TNI25" s="171"/>
      <c r="TNJ25" s="171"/>
      <c r="TNK25" s="171"/>
      <c r="TNL25" s="171"/>
      <c r="TNM25" s="171"/>
      <c r="TNN25" s="171"/>
      <c r="TNO25" s="171"/>
      <c r="TNP25" s="171"/>
      <c r="TNQ25" s="171"/>
      <c r="TNR25" s="171"/>
      <c r="TNS25" s="171"/>
      <c r="TNT25" s="171"/>
      <c r="TNU25" s="171"/>
      <c r="TNV25" s="171"/>
      <c r="TNW25" s="171"/>
      <c r="TNX25" s="171"/>
      <c r="TNY25" s="171"/>
      <c r="TNZ25" s="171"/>
      <c r="TOA25" s="171"/>
      <c r="TOB25" s="171"/>
      <c r="TOC25" s="171"/>
      <c r="TOD25" s="171"/>
      <c r="TOE25" s="171"/>
      <c r="TOF25" s="171"/>
      <c r="TOG25" s="171"/>
      <c r="TOH25" s="171"/>
      <c r="TOI25" s="171"/>
      <c r="TOJ25" s="171"/>
      <c r="TOK25" s="171"/>
      <c r="TOL25" s="171"/>
      <c r="TOM25" s="171"/>
      <c r="TON25" s="171"/>
      <c r="TOO25" s="171"/>
      <c r="TOP25" s="171"/>
      <c r="TOQ25" s="171"/>
      <c r="TOR25" s="171"/>
      <c r="TOS25" s="171"/>
      <c r="TOT25" s="171"/>
      <c r="TOU25" s="171"/>
      <c r="TOV25" s="171"/>
      <c r="TOW25" s="171"/>
      <c r="TOX25" s="171"/>
      <c r="TOY25" s="171"/>
      <c r="TOZ25" s="171"/>
      <c r="TPA25" s="171"/>
      <c r="TPB25" s="171"/>
      <c r="TPC25" s="171"/>
      <c r="TPD25" s="171"/>
      <c r="TPE25" s="171"/>
      <c r="TPF25" s="171"/>
      <c r="TPG25" s="171"/>
      <c r="TPH25" s="171"/>
      <c r="TPI25" s="171"/>
      <c r="TPJ25" s="171"/>
      <c r="TPK25" s="171"/>
      <c r="TPL25" s="171"/>
      <c r="TPM25" s="171"/>
      <c r="TPN25" s="171"/>
      <c r="TPO25" s="171"/>
      <c r="TPP25" s="171"/>
      <c r="TPQ25" s="171"/>
      <c r="TPR25" s="171"/>
      <c r="TPS25" s="171"/>
      <c r="TPT25" s="171"/>
      <c r="TPU25" s="171"/>
      <c r="TPV25" s="171"/>
      <c r="TPW25" s="171"/>
      <c r="TPX25" s="171"/>
      <c r="TPY25" s="171"/>
      <c r="TPZ25" s="171"/>
      <c r="TQA25" s="171"/>
      <c r="TQB25" s="171"/>
      <c r="TQC25" s="171"/>
      <c r="TQD25" s="171"/>
      <c r="TQE25" s="171"/>
      <c r="TQF25" s="171"/>
      <c r="TQG25" s="171"/>
      <c r="TQH25" s="171"/>
      <c r="TQI25" s="171"/>
      <c r="TQJ25" s="171"/>
      <c r="TQK25" s="171"/>
      <c r="TQL25" s="171"/>
      <c r="TQM25" s="171"/>
      <c r="TQN25" s="171"/>
      <c r="TQO25" s="171"/>
      <c r="TQP25" s="171"/>
      <c r="TQQ25" s="171"/>
      <c r="TQR25" s="171"/>
      <c r="TQS25" s="171"/>
      <c r="TQT25" s="171"/>
      <c r="TQU25" s="171"/>
      <c r="TQV25" s="171"/>
      <c r="TQW25" s="171"/>
      <c r="TQX25" s="171"/>
      <c r="TQY25" s="171"/>
      <c r="TQZ25" s="171"/>
      <c r="TRA25" s="171"/>
      <c r="TRB25" s="171"/>
      <c r="TRC25" s="171"/>
      <c r="TRD25" s="171"/>
      <c r="TRE25" s="171"/>
      <c r="TRF25" s="171"/>
      <c r="TRG25" s="171"/>
      <c r="TRH25" s="171"/>
      <c r="TRI25" s="171"/>
      <c r="TRJ25" s="171"/>
      <c r="TRK25" s="171"/>
      <c r="TRL25" s="171"/>
      <c r="TRM25" s="171"/>
      <c r="TRN25" s="171"/>
      <c r="TRO25" s="171"/>
      <c r="TRP25" s="171"/>
      <c r="TRQ25" s="171"/>
      <c r="TRR25" s="171"/>
      <c r="TRS25" s="171"/>
      <c r="TRT25" s="171"/>
      <c r="TRU25" s="171"/>
      <c r="TRV25" s="171"/>
      <c r="TRW25" s="171"/>
      <c r="TRX25" s="171"/>
      <c r="TRY25" s="171"/>
      <c r="TRZ25" s="171"/>
      <c r="TSA25" s="171"/>
      <c r="TSB25" s="171"/>
      <c r="TSC25" s="171"/>
      <c r="TSD25" s="171"/>
      <c r="TSE25" s="171"/>
      <c r="TSF25" s="171"/>
      <c r="TSG25" s="171"/>
      <c r="TSH25" s="171"/>
      <c r="TSI25" s="171"/>
      <c r="TSJ25" s="171"/>
      <c r="TSK25" s="171"/>
      <c r="TSL25" s="171"/>
      <c r="TSM25" s="171"/>
      <c r="TSN25" s="171"/>
      <c r="TSO25" s="171"/>
      <c r="TSP25" s="171"/>
      <c r="TSQ25" s="171"/>
      <c r="TSR25" s="171"/>
      <c r="TSS25" s="171"/>
      <c r="TST25" s="171"/>
      <c r="TSU25" s="171"/>
      <c r="TSV25" s="171"/>
      <c r="TSW25" s="171"/>
      <c r="TSX25" s="171"/>
      <c r="TSY25" s="171"/>
      <c r="TSZ25" s="171"/>
      <c r="TTA25" s="171"/>
      <c r="TTB25" s="171"/>
      <c r="TTC25" s="171"/>
      <c r="TTD25" s="171"/>
      <c r="TTE25" s="171"/>
      <c r="TTF25" s="171"/>
      <c r="TTG25" s="171"/>
      <c r="TTH25" s="171"/>
      <c r="TTI25" s="171"/>
      <c r="TTJ25" s="171"/>
      <c r="TTK25" s="171"/>
      <c r="TTL25" s="171"/>
      <c r="TTM25" s="171"/>
      <c r="TTN25" s="171"/>
      <c r="TTO25" s="171"/>
      <c r="TTP25" s="171"/>
      <c r="TTQ25" s="171"/>
      <c r="TTR25" s="171"/>
      <c r="TTS25" s="171"/>
      <c r="TTT25" s="171"/>
      <c r="TTU25" s="171"/>
      <c r="TTV25" s="171"/>
      <c r="TTW25" s="171"/>
      <c r="TTX25" s="171"/>
      <c r="TTY25" s="171"/>
      <c r="TTZ25" s="171"/>
      <c r="TUA25" s="171"/>
      <c r="TUB25" s="171"/>
      <c r="TUC25" s="171"/>
      <c r="TUD25" s="171"/>
      <c r="TUE25" s="171"/>
      <c r="TUF25" s="171"/>
      <c r="TUG25" s="171"/>
      <c r="TUH25" s="171"/>
      <c r="TUI25" s="171"/>
      <c r="TUJ25" s="171"/>
      <c r="TUK25" s="171"/>
      <c r="TUL25" s="171"/>
      <c r="TUM25" s="171"/>
      <c r="TUN25" s="171"/>
      <c r="TUO25" s="171"/>
      <c r="TUP25" s="171"/>
      <c r="TUQ25" s="171"/>
      <c r="TUR25" s="171"/>
      <c r="TUS25" s="171"/>
      <c r="TUT25" s="171"/>
      <c r="TUU25" s="171"/>
      <c r="TUV25" s="171"/>
      <c r="TUW25" s="171"/>
      <c r="TUX25" s="171"/>
      <c r="TUY25" s="171"/>
      <c r="TUZ25" s="171"/>
      <c r="TVA25" s="171"/>
      <c r="TVB25" s="171"/>
      <c r="TVC25" s="171"/>
      <c r="TVD25" s="171"/>
      <c r="TVE25" s="171"/>
      <c r="TVF25" s="171"/>
      <c r="TVG25" s="171"/>
      <c r="TVH25" s="171"/>
      <c r="TVI25" s="171"/>
      <c r="TVJ25" s="171"/>
      <c r="TVK25" s="171"/>
      <c r="TVL25" s="171"/>
      <c r="TVM25" s="171"/>
      <c r="TVN25" s="171"/>
      <c r="TVO25" s="171"/>
      <c r="TVP25" s="171"/>
      <c r="TVQ25" s="171"/>
      <c r="TVR25" s="171"/>
      <c r="TVS25" s="171"/>
      <c r="TVT25" s="171"/>
      <c r="TVU25" s="171"/>
      <c r="TVV25" s="171"/>
      <c r="TVW25" s="171"/>
      <c r="TVX25" s="171"/>
      <c r="TVY25" s="171"/>
      <c r="TVZ25" s="171"/>
      <c r="TWA25" s="171"/>
      <c r="TWB25" s="171"/>
      <c r="TWC25" s="171"/>
      <c r="TWD25" s="171"/>
      <c r="TWE25" s="171"/>
      <c r="TWF25" s="171"/>
      <c r="TWG25" s="171"/>
      <c r="TWH25" s="171"/>
      <c r="TWI25" s="171"/>
      <c r="TWJ25" s="171"/>
      <c r="TWK25" s="171"/>
      <c r="TWL25" s="171"/>
      <c r="TWM25" s="171"/>
      <c r="TWN25" s="171"/>
      <c r="TWO25" s="171"/>
      <c r="TWP25" s="171"/>
      <c r="TWQ25" s="171"/>
      <c r="TWR25" s="171"/>
      <c r="TWS25" s="171"/>
      <c r="TWT25" s="171"/>
      <c r="TWU25" s="171"/>
      <c r="TWV25" s="171"/>
      <c r="TWW25" s="171"/>
      <c r="TWX25" s="171"/>
      <c r="TWY25" s="171"/>
      <c r="TWZ25" s="171"/>
      <c r="TXA25" s="171"/>
      <c r="TXB25" s="171"/>
      <c r="TXC25" s="171"/>
      <c r="TXD25" s="171"/>
      <c r="TXE25" s="171"/>
      <c r="TXF25" s="171"/>
      <c r="TXG25" s="171"/>
      <c r="TXH25" s="171"/>
      <c r="TXI25" s="171"/>
      <c r="TXJ25" s="171"/>
      <c r="TXK25" s="171"/>
      <c r="TXL25" s="171"/>
      <c r="TXM25" s="171"/>
      <c r="TXN25" s="171"/>
      <c r="TXO25" s="171"/>
      <c r="TXP25" s="171"/>
      <c r="TXQ25" s="171"/>
      <c r="TXR25" s="171"/>
      <c r="TXS25" s="171"/>
      <c r="TXT25" s="171"/>
      <c r="TXU25" s="171"/>
      <c r="TXV25" s="171"/>
      <c r="TXW25" s="171"/>
      <c r="TXX25" s="171"/>
      <c r="TXY25" s="171"/>
      <c r="TXZ25" s="171"/>
      <c r="TYA25" s="171"/>
      <c r="TYB25" s="171"/>
      <c r="TYC25" s="171"/>
      <c r="TYD25" s="171"/>
      <c r="TYE25" s="171"/>
      <c r="TYF25" s="171"/>
      <c r="TYG25" s="171"/>
      <c r="TYH25" s="171"/>
      <c r="TYI25" s="171"/>
      <c r="TYJ25" s="171"/>
      <c r="TYK25" s="171"/>
      <c r="TYL25" s="171"/>
      <c r="TYM25" s="171"/>
      <c r="TYN25" s="171"/>
      <c r="TYO25" s="171"/>
      <c r="TYP25" s="171"/>
      <c r="TYQ25" s="171"/>
      <c r="TYR25" s="171"/>
      <c r="TYS25" s="171"/>
      <c r="TYT25" s="171"/>
      <c r="TYU25" s="171"/>
      <c r="TYV25" s="171"/>
      <c r="TYW25" s="171"/>
      <c r="TYX25" s="171"/>
      <c r="TYY25" s="171"/>
      <c r="TYZ25" s="171"/>
      <c r="TZA25" s="171"/>
      <c r="TZB25" s="171"/>
      <c r="TZC25" s="171"/>
      <c r="TZD25" s="171"/>
      <c r="TZE25" s="171"/>
      <c r="TZF25" s="171"/>
      <c r="TZG25" s="171"/>
      <c r="TZH25" s="171"/>
      <c r="TZI25" s="171"/>
      <c r="TZJ25" s="171"/>
      <c r="TZK25" s="171"/>
      <c r="TZL25" s="171"/>
      <c r="TZM25" s="171"/>
      <c r="TZN25" s="171"/>
      <c r="TZO25" s="171"/>
      <c r="TZP25" s="171"/>
      <c r="TZQ25" s="171"/>
      <c r="TZR25" s="171"/>
      <c r="TZS25" s="171"/>
      <c r="TZT25" s="171"/>
      <c r="TZU25" s="171"/>
      <c r="TZV25" s="171"/>
      <c r="TZW25" s="171"/>
      <c r="TZX25" s="171"/>
      <c r="TZY25" s="171"/>
      <c r="TZZ25" s="171"/>
      <c r="UAA25" s="171"/>
      <c r="UAB25" s="171"/>
      <c r="UAC25" s="171"/>
      <c r="UAD25" s="171"/>
      <c r="UAE25" s="171"/>
      <c r="UAF25" s="171"/>
      <c r="UAG25" s="171"/>
      <c r="UAH25" s="171"/>
      <c r="UAI25" s="171"/>
      <c r="UAJ25" s="171"/>
      <c r="UAK25" s="171"/>
      <c r="UAL25" s="171"/>
      <c r="UAM25" s="171"/>
      <c r="UAN25" s="171"/>
      <c r="UAO25" s="171"/>
      <c r="UAP25" s="171"/>
      <c r="UAQ25" s="171"/>
      <c r="UAR25" s="171"/>
      <c r="UAS25" s="171"/>
      <c r="UAT25" s="171"/>
      <c r="UAU25" s="171"/>
      <c r="UAV25" s="171"/>
      <c r="UAW25" s="171"/>
      <c r="UAX25" s="171"/>
      <c r="UAY25" s="171"/>
      <c r="UAZ25" s="171"/>
      <c r="UBA25" s="171"/>
      <c r="UBB25" s="171"/>
      <c r="UBC25" s="171"/>
      <c r="UBD25" s="171"/>
      <c r="UBE25" s="171"/>
      <c r="UBF25" s="171"/>
      <c r="UBG25" s="171"/>
      <c r="UBH25" s="171"/>
      <c r="UBI25" s="171"/>
      <c r="UBJ25" s="171"/>
      <c r="UBK25" s="171"/>
      <c r="UBL25" s="171"/>
      <c r="UBM25" s="171"/>
      <c r="UBN25" s="171"/>
      <c r="UBO25" s="171"/>
      <c r="UBP25" s="171"/>
      <c r="UBQ25" s="171"/>
      <c r="UBR25" s="171"/>
      <c r="UBS25" s="171"/>
      <c r="UBT25" s="171"/>
      <c r="UBU25" s="171"/>
      <c r="UBV25" s="171"/>
      <c r="UBW25" s="171"/>
      <c r="UBX25" s="171"/>
      <c r="UBY25" s="171"/>
      <c r="UBZ25" s="171"/>
      <c r="UCA25" s="171"/>
      <c r="UCB25" s="171"/>
      <c r="UCC25" s="171"/>
      <c r="UCD25" s="171"/>
      <c r="UCE25" s="171"/>
      <c r="UCF25" s="171"/>
      <c r="UCG25" s="171"/>
      <c r="UCH25" s="171"/>
      <c r="UCI25" s="171"/>
      <c r="UCJ25" s="171"/>
      <c r="UCK25" s="171"/>
      <c r="UCL25" s="171"/>
      <c r="UCM25" s="171"/>
      <c r="UCN25" s="171"/>
      <c r="UCO25" s="171"/>
      <c r="UCP25" s="171"/>
      <c r="UCQ25" s="171"/>
      <c r="UCR25" s="171"/>
      <c r="UCS25" s="171"/>
      <c r="UCT25" s="171"/>
      <c r="UCU25" s="171"/>
      <c r="UCV25" s="171"/>
      <c r="UCW25" s="171"/>
      <c r="UCX25" s="171"/>
      <c r="UCY25" s="171"/>
      <c r="UCZ25" s="171"/>
      <c r="UDA25" s="171"/>
      <c r="UDB25" s="171"/>
      <c r="UDC25" s="171"/>
      <c r="UDD25" s="171"/>
      <c r="UDE25" s="171"/>
      <c r="UDF25" s="171"/>
      <c r="UDG25" s="171"/>
      <c r="UDH25" s="171"/>
      <c r="UDI25" s="171"/>
      <c r="UDJ25" s="171"/>
      <c r="UDK25" s="171"/>
      <c r="UDL25" s="171"/>
      <c r="UDM25" s="171"/>
      <c r="UDN25" s="171"/>
      <c r="UDO25" s="171"/>
      <c r="UDP25" s="171"/>
      <c r="UDQ25" s="171"/>
      <c r="UDR25" s="171"/>
      <c r="UDS25" s="171"/>
      <c r="UDT25" s="171"/>
      <c r="UDU25" s="171"/>
      <c r="UDV25" s="171"/>
      <c r="UDW25" s="171"/>
      <c r="UDX25" s="171"/>
      <c r="UDY25" s="171"/>
      <c r="UDZ25" s="171"/>
      <c r="UEA25" s="171"/>
      <c r="UEB25" s="171"/>
      <c r="UEC25" s="171"/>
      <c r="UED25" s="171"/>
      <c r="UEE25" s="171"/>
      <c r="UEF25" s="171"/>
      <c r="UEG25" s="171"/>
      <c r="UEH25" s="171"/>
      <c r="UEI25" s="171"/>
      <c r="UEJ25" s="171"/>
      <c r="UEK25" s="171"/>
      <c r="UEL25" s="171"/>
      <c r="UEM25" s="171"/>
      <c r="UEN25" s="171"/>
      <c r="UEO25" s="171"/>
      <c r="UEP25" s="171"/>
      <c r="UEQ25" s="171"/>
      <c r="UER25" s="171"/>
      <c r="UES25" s="171"/>
      <c r="UET25" s="171"/>
      <c r="UEU25" s="171"/>
      <c r="UEV25" s="171"/>
      <c r="UEW25" s="171"/>
      <c r="UEX25" s="171"/>
      <c r="UEY25" s="171"/>
      <c r="UEZ25" s="171"/>
      <c r="UFA25" s="171"/>
      <c r="UFB25" s="171"/>
      <c r="UFC25" s="171"/>
      <c r="UFD25" s="171"/>
      <c r="UFE25" s="171"/>
      <c r="UFF25" s="171"/>
      <c r="UFG25" s="171"/>
      <c r="UFH25" s="171"/>
      <c r="UFI25" s="171"/>
      <c r="UFJ25" s="171"/>
      <c r="UFK25" s="171"/>
      <c r="UFL25" s="171"/>
      <c r="UFM25" s="171"/>
      <c r="UFN25" s="171"/>
      <c r="UFO25" s="171"/>
      <c r="UFP25" s="171"/>
      <c r="UFQ25" s="171"/>
      <c r="UFR25" s="171"/>
      <c r="UFS25" s="171"/>
      <c r="UFT25" s="171"/>
      <c r="UFU25" s="171"/>
      <c r="UFV25" s="171"/>
      <c r="UFW25" s="171"/>
      <c r="UFX25" s="171"/>
      <c r="UFY25" s="171"/>
      <c r="UFZ25" s="171"/>
      <c r="UGA25" s="171"/>
      <c r="UGB25" s="171"/>
      <c r="UGC25" s="171"/>
      <c r="UGD25" s="171"/>
      <c r="UGE25" s="171"/>
      <c r="UGF25" s="171"/>
      <c r="UGG25" s="171"/>
      <c r="UGH25" s="171"/>
      <c r="UGI25" s="171"/>
      <c r="UGJ25" s="171"/>
      <c r="UGK25" s="171"/>
      <c r="UGL25" s="171"/>
      <c r="UGM25" s="171"/>
      <c r="UGN25" s="171"/>
      <c r="UGO25" s="171"/>
      <c r="UGP25" s="171"/>
      <c r="UGQ25" s="171"/>
      <c r="UGR25" s="171"/>
      <c r="UGS25" s="171"/>
      <c r="UGT25" s="171"/>
      <c r="UGU25" s="171"/>
      <c r="UGV25" s="171"/>
      <c r="UGW25" s="171"/>
      <c r="UGX25" s="171"/>
      <c r="UGY25" s="171"/>
      <c r="UGZ25" s="171"/>
      <c r="UHA25" s="171"/>
      <c r="UHB25" s="171"/>
      <c r="UHC25" s="171"/>
      <c r="UHD25" s="171"/>
      <c r="UHE25" s="171"/>
      <c r="UHF25" s="171"/>
      <c r="UHG25" s="171"/>
      <c r="UHH25" s="171"/>
      <c r="UHI25" s="171"/>
      <c r="UHJ25" s="171"/>
      <c r="UHK25" s="171"/>
      <c r="UHL25" s="171"/>
      <c r="UHM25" s="171"/>
      <c r="UHN25" s="171"/>
      <c r="UHO25" s="171"/>
      <c r="UHP25" s="171"/>
      <c r="UHQ25" s="171"/>
      <c r="UHR25" s="171"/>
      <c r="UHS25" s="171"/>
      <c r="UHT25" s="171"/>
      <c r="UHU25" s="171"/>
      <c r="UHV25" s="171"/>
      <c r="UHW25" s="171"/>
      <c r="UHX25" s="171"/>
      <c r="UHY25" s="171"/>
      <c r="UHZ25" s="171"/>
      <c r="UIA25" s="171"/>
      <c r="UIB25" s="171"/>
      <c r="UIC25" s="171"/>
      <c r="UID25" s="171"/>
      <c r="UIE25" s="171"/>
      <c r="UIF25" s="171"/>
      <c r="UIG25" s="171"/>
      <c r="UIH25" s="171"/>
      <c r="UII25" s="171"/>
      <c r="UIJ25" s="171"/>
      <c r="UIK25" s="171"/>
      <c r="UIL25" s="171"/>
      <c r="UIM25" s="171"/>
      <c r="UIN25" s="171"/>
      <c r="UIO25" s="171"/>
      <c r="UIP25" s="171"/>
      <c r="UIQ25" s="171"/>
      <c r="UIR25" s="171"/>
      <c r="UIS25" s="171"/>
      <c r="UIT25" s="171"/>
      <c r="UIU25" s="171"/>
      <c r="UIV25" s="171"/>
      <c r="UIW25" s="171"/>
      <c r="UIX25" s="171"/>
      <c r="UIY25" s="171"/>
      <c r="UIZ25" s="171"/>
      <c r="UJA25" s="171"/>
      <c r="UJB25" s="171"/>
      <c r="UJC25" s="171"/>
      <c r="UJD25" s="171"/>
      <c r="UJE25" s="171"/>
      <c r="UJF25" s="171"/>
      <c r="UJG25" s="171"/>
      <c r="UJH25" s="171"/>
      <c r="UJI25" s="171"/>
      <c r="UJJ25" s="171"/>
      <c r="UJK25" s="171"/>
      <c r="UJL25" s="171"/>
      <c r="UJM25" s="171"/>
      <c r="UJN25" s="171"/>
      <c r="UJO25" s="171"/>
      <c r="UJP25" s="171"/>
      <c r="UJQ25" s="171"/>
      <c r="UJR25" s="171"/>
      <c r="UJS25" s="171"/>
      <c r="UJT25" s="171"/>
      <c r="UJU25" s="171"/>
      <c r="UJV25" s="171"/>
      <c r="UJW25" s="171"/>
      <c r="UJX25" s="171"/>
      <c r="UJY25" s="171"/>
      <c r="UJZ25" s="171"/>
      <c r="UKA25" s="171"/>
      <c r="UKB25" s="171"/>
      <c r="UKC25" s="171"/>
      <c r="UKD25" s="171"/>
      <c r="UKE25" s="171"/>
      <c r="UKF25" s="171"/>
      <c r="UKG25" s="171"/>
      <c r="UKH25" s="171"/>
      <c r="UKI25" s="171"/>
      <c r="UKJ25" s="171"/>
      <c r="UKK25" s="171"/>
      <c r="UKL25" s="171"/>
      <c r="UKM25" s="171"/>
      <c r="UKN25" s="171"/>
      <c r="UKO25" s="171"/>
      <c r="UKP25" s="171"/>
      <c r="UKQ25" s="171"/>
      <c r="UKR25" s="171"/>
      <c r="UKS25" s="171"/>
      <c r="UKT25" s="171"/>
      <c r="UKU25" s="171"/>
      <c r="UKV25" s="171"/>
      <c r="UKW25" s="171"/>
      <c r="UKX25" s="171"/>
      <c r="UKY25" s="171"/>
      <c r="UKZ25" s="171"/>
      <c r="ULA25" s="171"/>
      <c r="ULB25" s="171"/>
      <c r="ULC25" s="171"/>
      <c r="ULD25" s="171"/>
      <c r="ULE25" s="171"/>
      <c r="ULF25" s="171"/>
      <c r="ULG25" s="171"/>
      <c r="ULH25" s="171"/>
      <c r="ULI25" s="171"/>
      <c r="ULJ25" s="171"/>
      <c r="ULK25" s="171"/>
      <c r="ULL25" s="171"/>
      <c r="ULM25" s="171"/>
      <c r="ULN25" s="171"/>
      <c r="ULO25" s="171"/>
      <c r="ULP25" s="171"/>
      <c r="ULQ25" s="171"/>
      <c r="ULR25" s="171"/>
      <c r="ULS25" s="171"/>
      <c r="ULT25" s="171"/>
      <c r="ULU25" s="171"/>
      <c r="ULV25" s="171"/>
      <c r="ULW25" s="171"/>
      <c r="ULX25" s="171"/>
      <c r="ULY25" s="171"/>
      <c r="ULZ25" s="171"/>
      <c r="UMA25" s="171"/>
      <c r="UMB25" s="171"/>
      <c r="UMC25" s="171"/>
      <c r="UMD25" s="171"/>
      <c r="UME25" s="171"/>
      <c r="UMF25" s="171"/>
      <c r="UMG25" s="171"/>
      <c r="UMH25" s="171"/>
      <c r="UMI25" s="171"/>
      <c r="UMJ25" s="171"/>
      <c r="UMK25" s="171"/>
      <c r="UML25" s="171"/>
      <c r="UMM25" s="171"/>
      <c r="UMN25" s="171"/>
      <c r="UMO25" s="171"/>
      <c r="UMP25" s="171"/>
      <c r="UMQ25" s="171"/>
      <c r="UMR25" s="171"/>
      <c r="UMS25" s="171"/>
      <c r="UMT25" s="171"/>
      <c r="UMU25" s="171"/>
      <c r="UMV25" s="171"/>
      <c r="UMW25" s="171"/>
      <c r="UMX25" s="171"/>
      <c r="UMY25" s="171"/>
      <c r="UMZ25" s="171"/>
      <c r="UNA25" s="171"/>
      <c r="UNB25" s="171"/>
      <c r="UNC25" s="171"/>
      <c r="UND25" s="171"/>
      <c r="UNE25" s="171"/>
      <c r="UNF25" s="171"/>
      <c r="UNG25" s="171"/>
      <c r="UNH25" s="171"/>
      <c r="UNI25" s="171"/>
      <c r="UNJ25" s="171"/>
      <c r="UNK25" s="171"/>
      <c r="UNL25" s="171"/>
      <c r="UNM25" s="171"/>
      <c r="UNN25" s="171"/>
      <c r="UNO25" s="171"/>
      <c r="UNP25" s="171"/>
      <c r="UNQ25" s="171"/>
      <c r="UNR25" s="171"/>
      <c r="UNS25" s="171"/>
      <c r="UNT25" s="171"/>
      <c r="UNU25" s="171"/>
      <c r="UNV25" s="171"/>
      <c r="UNW25" s="171"/>
      <c r="UNX25" s="171"/>
      <c r="UNY25" s="171"/>
      <c r="UNZ25" s="171"/>
      <c r="UOA25" s="171"/>
      <c r="UOB25" s="171"/>
      <c r="UOC25" s="171"/>
      <c r="UOD25" s="171"/>
      <c r="UOE25" s="171"/>
      <c r="UOF25" s="171"/>
      <c r="UOG25" s="171"/>
      <c r="UOH25" s="171"/>
      <c r="UOI25" s="171"/>
      <c r="UOJ25" s="171"/>
      <c r="UOK25" s="171"/>
      <c r="UOL25" s="171"/>
      <c r="UOM25" s="171"/>
      <c r="UON25" s="171"/>
      <c r="UOO25" s="171"/>
      <c r="UOP25" s="171"/>
      <c r="UOQ25" s="171"/>
      <c r="UOR25" s="171"/>
      <c r="UOS25" s="171"/>
      <c r="UOT25" s="171"/>
      <c r="UOU25" s="171"/>
      <c r="UOV25" s="171"/>
      <c r="UOW25" s="171"/>
      <c r="UOX25" s="171"/>
      <c r="UOY25" s="171"/>
      <c r="UOZ25" s="171"/>
      <c r="UPA25" s="171"/>
      <c r="UPB25" s="171"/>
      <c r="UPC25" s="171"/>
      <c r="UPD25" s="171"/>
      <c r="UPE25" s="171"/>
      <c r="UPF25" s="171"/>
      <c r="UPG25" s="171"/>
      <c r="UPH25" s="171"/>
      <c r="UPI25" s="171"/>
      <c r="UPJ25" s="171"/>
      <c r="UPK25" s="171"/>
      <c r="UPL25" s="171"/>
      <c r="UPM25" s="171"/>
      <c r="UPN25" s="171"/>
      <c r="UPO25" s="171"/>
      <c r="UPP25" s="171"/>
      <c r="UPQ25" s="171"/>
      <c r="UPR25" s="171"/>
      <c r="UPS25" s="171"/>
      <c r="UPT25" s="171"/>
      <c r="UPU25" s="171"/>
      <c r="UPV25" s="171"/>
      <c r="UPW25" s="171"/>
      <c r="UPX25" s="171"/>
      <c r="UPY25" s="171"/>
      <c r="UPZ25" s="171"/>
      <c r="UQA25" s="171"/>
      <c r="UQB25" s="171"/>
      <c r="UQC25" s="171"/>
      <c r="UQD25" s="171"/>
      <c r="UQE25" s="171"/>
      <c r="UQF25" s="171"/>
      <c r="UQG25" s="171"/>
      <c r="UQH25" s="171"/>
      <c r="UQI25" s="171"/>
      <c r="UQJ25" s="171"/>
      <c r="UQK25" s="171"/>
      <c r="UQL25" s="171"/>
      <c r="UQM25" s="171"/>
      <c r="UQN25" s="171"/>
      <c r="UQO25" s="171"/>
      <c r="UQP25" s="171"/>
      <c r="UQQ25" s="171"/>
      <c r="UQR25" s="171"/>
      <c r="UQS25" s="171"/>
      <c r="UQT25" s="171"/>
      <c r="UQU25" s="171"/>
      <c r="UQV25" s="171"/>
      <c r="UQW25" s="171"/>
      <c r="UQX25" s="171"/>
      <c r="UQY25" s="171"/>
      <c r="UQZ25" s="171"/>
      <c r="URA25" s="171"/>
      <c r="URB25" s="171"/>
      <c r="URC25" s="171"/>
      <c r="URD25" s="171"/>
      <c r="URE25" s="171"/>
      <c r="URF25" s="171"/>
      <c r="URG25" s="171"/>
      <c r="URH25" s="171"/>
      <c r="URI25" s="171"/>
      <c r="URJ25" s="171"/>
      <c r="URK25" s="171"/>
      <c r="URL25" s="171"/>
      <c r="URM25" s="171"/>
      <c r="URN25" s="171"/>
      <c r="URO25" s="171"/>
      <c r="URP25" s="171"/>
      <c r="URQ25" s="171"/>
      <c r="URR25" s="171"/>
      <c r="URS25" s="171"/>
      <c r="URT25" s="171"/>
      <c r="URU25" s="171"/>
      <c r="URV25" s="171"/>
      <c r="URW25" s="171"/>
      <c r="URX25" s="171"/>
      <c r="URY25" s="171"/>
      <c r="URZ25" s="171"/>
      <c r="USA25" s="171"/>
      <c r="USB25" s="171"/>
      <c r="USC25" s="171"/>
      <c r="USD25" s="171"/>
      <c r="USE25" s="171"/>
      <c r="USF25" s="171"/>
      <c r="USG25" s="171"/>
      <c r="USH25" s="171"/>
      <c r="USI25" s="171"/>
      <c r="USJ25" s="171"/>
      <c r="USK25" s="171"/>
      <c r="USL25" s="171"/>
      <c r="USM25" s="171"/>
      <c r="USN25" s="171"/>
      <c r="USO25" s="171"/>
      <c r="USP25" s="171"/>
      <c r="USQ25" s="171"/>
      <c r="USR25" s="171"/>
      <c r="USS25" s="171"/>
      <c r="UST25" s="171"/>
      <c r="USU25" s="171"/>
      <c r="USV25" s="171"/>
      <c r="USW25" s="171"/>
      <c r="USX25" s="171"/>
      <c r="USY25" s="171"/>
      <c r="USZ25" s="171"/>
      <c r="UTA25" s="171"/>
      <c r="UTB25" s="171"/>
      <c r="UTC25" s="171"/>
      <c r="UTD25" s="171"/>
      <c r="UTE25" s="171"/>
      <c r="UTF25" s="171"/>
      <c r="UTG25" s="171"/>
      <c r="UTH25" s="171"/>
      <c r="UTI25" s="171"/>
      <c r="UTJ25" s="171"/>
      <c r="UTK25" s="171"/>
      <c r="UTL25" s="171"/>
      <c r="UTM25" s="171"/>
      <c r="UTN25" s="171"/>
      <c r="UTO25" s="171"/>
      <c r="UTP25" s="171"/>
      <c r="UTQ25" s="171"/>
      <c r="UTR25" s="171"/>
      <c r="UTS25" s="171"/>
      <c r="UTT25" s="171"/>
      <c r="UTU25" s="171"/>
      <c r="UTV25" s="171"/>
      <c r="UTW25" s="171"/>
      <c r="UTX25" s="171"/>
      <c r="UTY25" s="171"/>
      <c r="UTZ25" s="171"/>
      <c r="UUA25" s="171"/>
      <c r="UUB25" s="171"/>
      <c r="UUC25" s="171"/>
      <c r="UUD25" s="171"/>
      <c r="UUE25" s="171"/>
      <c r="UUF25" s="171"/>
      <c r="UUG25" s="171"/>
      <c r="UUH25" s="171"/>
      <c r="UUI25" s="171"/>
      <c r="UUJ25" s="171"/>
      <c r="UUK25" s="171"/>
      <c r="UUL25" s="171"/>
      <c r="UUM25" s="171"/>
      <c r="UUN25" s="171"/>
      <c r="UUO25" s="171"/>
      <c r="UUP25" s="171"/>
      <c r="UUQ25" s="171"/>
      <c r="UUR25" s="171"/>
      <c r="UUS25" s="171"/>
      <c r="UUT25" s="171"/>
      <c r="UUU25" s="171"/>
      <c r="UUV25" s="171"/>
      <c r="UUW25" s="171"/>
      <c r="UUX25" s="171"/>
      <c r="UUY25" s="171"/>
      <c r="UUZ25" s="171"/>
      <c r="UVA25" s="171"/>
      <c r="UVB25" s="171"/>
      <c r="UVC25" s="171"/>
      <c r="UVD25" s="171"/>
      <c r="UVE25" s="171"/>
      <c r="UVF25" s="171"/>
      <c r="UVG25" s="171"/>
      <c r="UVH25" s="171"/>
      <c r="UVI25" s="171"/>
      <c r="UVJ25" s="171"/>
      <c r="UVK25" s="171"/>
      <c r="UVL25" s="171"/>
      <c r="UVM25" s="171"/>
      <c r="UVN25" s="171"/>
      <c r="UVO25" s="171"/>
      <c r="UVP25" s="171"/>
      <c r="UVQ25" s="171"/>
      <c r="UVR25" s="171"/>
      <c r="UVS25" s="171"/>
      <c r="UVT25" s="171"/>
      <c r="UVU25" s="171"/>
      <c r="UVV25" s="171"/>
      <c r="UVW25" s="171"/>
      <c r="UVX25" s="171"/>
      <c r="UVY25" s="171"/>
      <c r="UVZ25" s="171"/>
      <c r="UWA25" s="171"/>
      <c r="UWB25" s="171"/>
      <c r="UWC25" s="171"/>
      <c r="UWD25" s="171"/>
      <c r="UWE25" s="171"/>
      <c r="UWF25" s="171"/>
      <c r="UWG25" s="171"/>
      <c r="UWH25" s="171"/>
      <c r="UWI25" s="171"/>
      <c r="UWJ25" s="171"/>
      <c r="UWK25" s="171"/>
      <c r="UWL25" s="171"/>
      <c r="UWM25" s="171"/>
      <c r="UWN25" s="171"/>
      <c r="UWO25" s="171"/>
      <c r="UWP25" s="171"/>
      <c r="UWQ25" s="171"/>
      <c r="UWR25" s="171"/>
      <c r="UWS25" s="171"/>
      <c r="UWT25" s="171"/>
      <c r="UWU25" s="171"/>
      <c r="UWV25" s="171"/>
      <c r="UWW25" s="171"/>
      <c r="UWX25" s="171"/>
      <c r="UWY25" s="171"/>
      <c r="UWZ25" s="171"/>
      <c r="UXA25" s="171"/>
      <c r="UXB25" s="171"/>
      <c r="UXC25" s="171"/>
      <c r="UXD25" s="171"/>
      <c r="UXE25" s="171"/>
      <c r="UXF25" s="171"/>
      <c r="UXG25" s="171"/>
      <c r="UXH25" s="171"/>
      <c r="UXI25" s="171"/>
      <c r="UXJ25" s="171"/>
      <c r="UXK25" s="171"/>
      <c r="UXL25" s="171"/>
      <c r="UXM25" s="171"/>
      <c r="UXN25" s="171"/>
      <c r="UXO25" s="171"/>
      <c r="UXP25" s="171"/>
      <c r="UXQ25" s="171"/>
      <c r="UXR25" s="171"/>
      <c r="UXS25" s="171"/>
      <c r="UXT25" s="171"/>
      <c r="UXU25" s="171"/>
      <c r="UXV25" s="171"/>
      <c r="UXW25" s="171"/>
      <c r="UXX25" s="171"/>
      <c r="UXY25" s="171"/>
      <c r="UXZ25" s="171"/>
      <c r="UYA25" s="171"/>
      <c r="UYB25" s="171"/>
      <c r="UYC25" s="171"/>
      <c r="UYD25" s="171"/>
      <c r="UYE25" s="171"/>
      <c r="UYF25" s="171"/>
      <c r="UYG25" s="171"/>
      <c r="UYH25" s="171"/>
      <c r="UYI25" s="171"/>
      <c r="UYJ25" s="171"/>
      <c r="UYK25" s="171"/>
      <c r="UYL25" s="171"/>
      <c r="UYM25" s="171"/>
      <c r="UYN25" s="171"/>
      <c r="UYO25" s="171"/>
      <c r="UYP25" s="171"/>
      <c r="UYQ25" s="171"/>
      <c r="UYR25" s="171"/>
      <c r="UYS25" s="171"/>
      <c r="UYT25" s="171"/>
      <c r="UYU25" s="171"/>
      <c r="UYV25" s="171"/>
      <c r="UYW25" s="171"/>
      <c r="UYX25" s="171"/>
      <c r="UYY25" s="171"/>
      <c r="UYZ25" s="171"/>
      <c r="UZA25" s="171"/>
      <c r="UZB25" s="171"/>
      <c r="UZC25" s="171"/>
      <c r="UZD25" s="171"/>
      <c r="UZE25" s="171"/>
      <c r="UZF25" s="171"/>
      <c r="UZG25" s="171"/>
      <c r="UZH25" s="171"/>
      <c r="UZI25" s="171"/>
      <c r="UZJ25" s="171"/>
      <c r="UZK25" s="171"/>
      <c r="UZL25" s="171"/>
      <c r="UZM25" s="171"/>
      <c r="UZN25" s="171"/>
      <c r="UZO25" s="171"/>
      <c r="UZP25" s="171"/>
      <c r="UZQ25" s="171"/>
      <c r="UZR25" s="171"/>
      <c r="UZS25" s="171"/>
      <c r="UZT25" s="171"/>
      <c r="UZU25" s="171"/>
      <c r="UZV25" s="171"/>
      <c r="UZW25" s="171"/>
      <c r="UZX25" s="171"/>
      <c r="UZY25" s="171"/>
      <c r="UZZ25" s="171"/>
      <c r="VAA25" s="171"/>
      <c r="VAB25" s="171"/>
      <c r="VAC25" s="171"/>
      <c r="VAD25" s="171"/>
      <c r="VAE25" s="171"/>
      <c r="VAF25" s="171"/>
      <c r="VAG25" s="171"/>
      <c r="VAH25" s="171"/>
      <c r="VAI25" s="171"/>
      <c r="VAJ25" s="171"/>
      <c r="VAK25" s="171"/>
      <c r="VAL25" s="171"/>
      <c r="VAM25" s="171"/>
      <c r="VAN25" s="171"/>
      <c r="VAO25" s="171"/>
      <c r="VAP25" s="171"/>
      <c r="VAQ25" s="171"/>
      <c r="VAR25" s="171"/>
      <c r="VAS25" s="171"/>
      <c r="VAT25" s="171"/>
      <c r="VAU25" s="171"/>
      <c r="VAV25" s="171"/>
      <c r="VAW25" s="171"/>
      <c r="VAX25" s="171"/>
      <c r="VAY25" s="171"/>
      <c r="VAZ25" s="171"/>
      <c r="VBA25" s="171"/>
      <c r="VBB25" s="171"/>
      <c r="VBC25" s="171"/>
      <c r="VBD25" s="171"/>
      <c r="VBE25" s="171"/>
      <c r="VBF25" s="171"/>
      <c r="VBG25" s="171"/>
      <c r="VBH25" s="171"/>
      <c r="VBI25" s="171"/>
      <c r="VBJ25" s="171"/>
      <c r="VBK25" s="171"/>
      <c r="VBL25" s="171"/>
      <c r="VBM25" s="171"/>
      <c r="VBN25" s="171"/>
      <c r="VBO25" s="171"/>
      <c r="VBP25" s="171"/>
      <c r="VBQ25" s="171"/>
      <c r="VBR25" s="171"/>
      <c r="VBS25" s="171"/>
      <c r="VBT25" s="171"/>
      <c r="VBU25" s="171"/>
      <c r="VBV25" s="171"/>
      <c r="VBW25" s="171"/>
      <c r="VBX25" s="171"/>
      <c r="VBY25" s="171"/>
      <c r="VBZ25" s="171"/>
      <c r="VCA25" s="171"/>
      <c r="VCB25" s="171"/>
      <c r="VCC25" s="171"/>
      <c r="VCD25" s="171"/>
      <c r="VCE25" s="171"/>
      <c r="VCF25" s="171"/>
      <c r="VCG25" s="171"/>
      <c r="VCH25" s="171"/>
      <c r="VCI25" s="171"/>
      <c r="VCJ25" s="171"/>
      <c r="VCK25" s="171"/>
      <c r="VCL25" s="171"/>
      <c r="VCM25" s="171"/>
      <c r="VCN25" s="171"/>
      <c r="VCO25" s="171"/>
      <c r="VCP25" s="171"/>
      <c r="VCQ25" s="171"/>
      <c r="VCR25" s="171"/>
      <c r="VCS25" s="171"/>
      <c r="VCT25" s="171"/>
      <c r="VCU25" s="171"/>
      <c r="VCV25" s="171"/>
      <c r="VCW25" s="171"/>
      <c r="VCX25" s="171"/>
      <c r="VCY25" s="171"/>
      <c r="VCZ25" s="171"/>
      <c r="VDA25" s="171"/>
      <c r="VDB25" s="171"/>
      <c r="VDC25" s="171"/>
      <c r="VDD25" s="171"/>
      <c r="VDE25" s="171"/>
      <c r="VDF25" s="171"/>
      <c r="VDG25" s="171"/>
      <c r="VDH25" s="171"/>
      <c r="VDI25" s="171"/>
      <c r="VDJ25" s="171"/>
      <c r="VDK25" s="171"/>
      <c r="VDL25" s="171"/>
      <c r="VDM25" s="171"/>
      <c r="VDN25" s="171"/>
      <c r="VDO25" s="171"/>
      <c r="VDP25" s="171"/>
      <c r="VDQ25" s="171"/>
      <c r="VDR25" s="171"/>
      <c r="VDS25" s="171"/>
      <c r="VDT25" s="171"/>
      <c r="VDU25" s="171"/>
      <c r="VDV25" s="171"/>
      <c r="VDW25" s="171"/>
      <c r="VDX25" s="171"/>
      <c r="VDY25" s="171"/>
      <c r="VDZ25" s="171"/>
      <c r="VEA25" s="171"/>
      <c r="VEB25" s="171"/>
      <c r="VEC25" s="171"/>
      <c r="VED25" s="171"/>
      <c r="VEE25" s="171"/>
      <c r="VEF25" s="171"/>
      <c r="VEG25" s="171"/>
      <c r="VEH25" s="171"/>
      <c r="VEI25" s="171"/>
      <c r="VEJ25" s="171"/>
      <c r="VEK25" s="171"/>
      <c r="VEL25" s="171"/>
      <c r="VEM25" s="171"/>
      <c r="VEN25" s="171"/>
      <c r="VEO25" s="171"/>
      <c r="VEP25" s="171"/>
      <c r="VEQ25" s="171"/>
      <c r="VER25" s="171"/>
      <c r="VES25" s="171"/>
      <c r="VET25" s="171"/>
      <c r="VEU25" s="171"/>
      <c r="VEV25" s="171"/>
      <c r="VEW25" s="171"/>
      <c r="VEX25" s="171"/>
      <c r="VEY25" s="171"/>
      <c r="VEZ25" s="171"/>
      <c r="VFA25" s="171"/>
      <c r="VFB25" s="171"/>
      <c r="VFC25" s="171"/>
      <c r="VFD25" s="171"/>
      <c r="VFE25" s="171"/>
      <c r="VFF25" s="171"/>
      <c r="VFG25" s="171"/>
      <c r="VFH25" s="171"/>
      <c r="VFI25" s="171"/>
      <c r="VFJ25" s="171"/>
      <c r="VFK25" s="171"/>
      <c r="VFL25" s="171"/>
      <c r="VFM25" s="171"/>
      <c r="VFN25" s="171"/>
      <c r="VFO25" s="171"/>
      <c r="VFP25" s="171"/>
      <c r="VFQ25" s="171"/>
      <c r="VFR25" s="171"/>
      <c r="VFS25" s="171"/>
      <c r="VFT25" s="171"/>
      <c r="VFU25" s="171"/>
      <c r="VFV25" s="171"/>
      <c r="VFW25" s="171"/>
      <c r="VFX25" s="171"/>
      <c r="VFY25" s="171"/>
      <c r="VFZ25" s="171"/>
      <c r="VGA25" s="171"/>
      <c r="VGB25" s="171"/>
      <c r="VGC25" s="171"/>
      <c r="VGD25" s="171"/>
      <c r="VGE25" s="171"/>
      <c r="VGF25" s="171"/>
      <c r="VGG25" s="171"/>
      <c r="VGH25" s="171"/>
      <c r="VGI25" s="171"/>
      <c r="VGJ25" s="171"/>
      <c r="VGK25" s="171"/>
      <c r="VGL25" s="171"/>
      <c r="VGM25" s="171"/>
      <c r="VGN25" s="171"/>
      <c r="VGO25" s="171"/>
      <c r="VGP25" s="171"/>
      <c r="VGQ25" s="171"/>
      <c r="VGR25" s="171"/>
      <c r="VGS25" s="171"/>
      <c r="VGT25" s="171"/>
      <c r="VGU25" s="171"/>
      <c r="VGV25" s="171"/>
      <c r="VGW25" s="171"/>
      <c r="VGX25" s="171"/>
      <c r="VGY25" s="171"/>
      <c r="VGZ25" s="171"/>
      <c r="VHA25" s="171"/>
      <c r="VHB25" s="171"/>
      <c r="VHC25" s="171"/>
      <c r="VHD25" s="171"/>
      <c r="VHE25" s="171"/>
      <c r="VHF25" s="171"/>
      <c r="VHG25" s="171"/>
      <c r="VHH25" s="171"/>
      <c r="VHI25" s="171"/>
      <c r="VHJ25" s="171"/>
      <c r="VHK25" s="171"/>
      <c r="VHL25" s="171"/>
      <c r="VHM25" s="171"/>
      <c r="VHN25" s="171"/>
      <c r="VHO25" s="171"/>
      <c r="VHP25" s="171"/>
      <c r="VHQ25" s="171"/>
      <c r="VHR25" s="171"/>
      <c r="VHS25" s="171"/>
      <c r="VHT25" s="171"/>
      <c r="VHU25" s="171"/>
      <c r="VHV25" s="171"/>
      <c r="VHW25" s="171"/>
      <c r="VHX25" s="171"/>
      <c r="VHY25" s="171"/>
      <c r="VHZ25" s="171"/>
      <c r="VIA25" s="171"/>
      <c r="VIB25" s="171"/>
      <c r="VIC25" s="171"/>
      <c r="VID25" s="171"/>
      <c r="VIE25" s="171"/>
      <c r="VIF25" s="171"/>
      <c r="VIG25" s="171"/>
      <c r="VIH25" s="171"/>
      <c r="VII25" s="171"/>
      <c r="VIJ25" s="171"/>
      <c r="VIK25" s="171"/>
      <c r="VIL25" s="171"/>
      <c r="VIM25" s="171"/>
      <c r="VIN25" s="171"/>
      <c r="VIO25" s="171"/>
      <c r="VIP25" s="171"/>
      <c r="VIQ25" s="171"/>
      <c r="VIR25" s="171"/>
      <c r="VIS25" s="171"/>
      <c r="VIT25" s="171"/>
      <c r="VIU25" s="171"/>
      <c r="VIV25" s="171"/>
      <c r="VIW25" s="171"/>
      <c r="VIX25" s="171"/>
      <c r="VIY25" s="171"/>
      <c r="VIZ25" s="171"/>
      <c r="VJA25" s="171"/>
      <c r="VJB25" s="171"/>
      <c r="VJC25" s="171"/>
      <c r="VJD25" s="171"/>
      <c r="VJE25" s="171"/>
      <c r="VJF25" s="171"/>
      <c r="VJG25" s="171"/>
      <c r="VJH25" s="171"/>
      <c r="VJI25" s="171"/>
      <c r="VJJ25" s="171"/>
      <c r="VJK25" s="171"/>
      <c r="VJL25" s="171"/>
      <c r="VJM25" s="171"/>
      <c r="VJN25" s="171"/>
      <c r="VJO25" s="171"/>
      <c r="VJP25" s="171"/>
      <c r="VJQ25" s="171"/>
      <c r="VJR25" s="171"/>
      <c r="VJS25" s="171"/>
      <c r="VJT25" s="171"/>
      <c r="VJU25" s="171"/>
      <c r="VJV25" s="171"/>
      <c r="VJW25" s="171"/>
      <c r="VJX25" s="171"/>
      <c r="VJY25" s="171"/>
      <c r="VJZ25" s="171"/>
      <c r="VKA25" s="171"/>
      <c r="VKB25" s="171"/>
      <c r="VKC25" s="171"/>
      <c r="VKD25" s="171"/>
      <c r="VKE25" s="171"/>
      <c r="VKF25" s="171"/>
      <c r="VKG25" s="171"/>
      <c r="VKH25" s="171"/>
      <c r="VKI25" s="171"/>
      <c r="VKJ25" s="171"/>
      <c r="VKK25" s="171"/>
      <c r="VKL25" s="171"/>
      <c r="VKM25" s="171"/>
      <c r="VKN25" s="171"/>
      <c r="VKO25" s="171"/>
      <c r="VKP25" s="171"/>
      <c r="VKQ25" s="171"/>
      <c r="VKR25" s="171"/>
      <c r="VKS25" s="171"/>
      <c r="VKT25" s="171"/>
      <c r="VKU25" s="171"/>
      <c r="VKV25" s="171"/>
      <c r="VKW25" s="171"/>
      <c r="VKX25" s="171"/>
      <c r="VKY25" s="171"/>
      <c r="VKZ25" s="171"/>
      <c r="VLA25" s="171"/>
      <c r="VLB25" s="171"/>
      <c r="VLC25" s="171"/>
      <c r="VLD25" s="171"/>
      <c r="VLE25" s="171"/>
      <c r="VLF25" s="171"/>
      <c r="VLG25" s="171"/>
      <c r="VLH25" s="171"/>
      <c r="VLI25" s="171"/>
      <c r="VLJ25" s="171"/>
      <c r="VLK25" s="171"/>
      <c r="VLL25" s="171"/>
      <c r="VLM25" s="171"/>
      <c r="VLN25" s="171"/>
      <c r="VLO25" s="171"/>
      <c r="VLP25" s="171"/>
      <c r="VLQ25" s="171"/>
      <c r="VLR25" s="171"/>
      <c r="VLS25" s="171"/>
      <c r="VLT25" s="171"/>
      <c r="VLU25" s="171"/>
      <c r="VLV25" s="171"/>
      <c r="VLW25" s="171"/>
      <c r="VLX25" s="171"/>
      <c r="VLY25" s="171"/>
      <c r="VLZ25" s="171"/>
      <c r="VMA25" s="171"/>
      <c r="VMB25" s="171"/>
      <c r="VMC25" s="171"/>
      <c r="VMD25" s="171"/>
      <c r="VME25" s="171"/>
      <c r="VMF25" s="171"/>
      <c r="VMG25" s="171"/>
      <c r="VMH25" s="171"/>
      <c r="VMI25" s="171"/>
      <c r="VMJ25" s="171"/>
      <c r="VMK25" s="171"/>
      <c r="VML25" s="171"/>
      <c r="VMM25" s="171"/>
      <c r="VMN25" s="171"/>
      <c r="VMO25" s="171"/>
      <c r="VMP25" s="171"/>
      <c r="VMQ25" s="171"/>
      <c r="VMR25" s="171"/>
      <c r="VMS25" s="171"/>
      <c r="VMT25" s="171"/>
      <c r="VMU25" s="171"/>
      <c r="VMV25" s="171"/>
      <c r="VMW25" s="171"/>
      <c r="VMX25" s="171"/>
      <c r="VMY25" s="171"/>
      <c r="VMZ25" s="171"/>
      <c r="VNA25" s="171"/>
      <c r="VNB25" s="171"/>
      <c r="VNC25" s="171"/>
      <c r="VND25" s="171"/>
      <c r="VNE25" s="171"/>
      <c r="VNF25" s="171"/>
      <c r="VNG25" s="171"/>
      <c r="VNH25" s="171"/>
      <c r="VNI25" s="171"/>
      <c r="VNJ25" s="171"/>
      <c r="VNK25" s="171"/>
      <c r="VNL25" s="171"/>
      <c r="VNM25" s="171"/>
      <c r="VNN25" s="171"/>
      <c r="VNO25" s="171"/>
      <c r="VNP25" s="171"/>
      <c r="VNQ25" s="171"/>
      <c r="VNR25" s="171"/>
      <c r="VNS25" s="171"/>
      <c r="VNT25" s="171"/>
      <c r="VNU25" s="171"/>
      <c r="VNV25" s="171"/>
      <c r="VNW25" s="171"/>
      <c r="VNX25" s="171"/>
      <c r="VNY25" s="171"/>
      <c r="VNZ25" s="171"/>
      <c r="VOA25" s="171"/>
      <c r="VOB25" s="171"/>
      <c r="VOC25" s="171"/>
      <c r="VOD25" s="171"/>
      <c r="VOE25" s="171"/>
      <c r="VOF25" s="171"/>
      <c r="VOG25" s="171"/>
      <c r="VOH25" s="171"/>
      <c r="VOI25" s="171"/>
      <c r="VOJ25" s="171"/>
      <c r="VOK25" s="171"/>
      <c r="VOL25" s="171"/>
      <c r="VOM25" s="171"/>
      <c r="VON25" s="171"/>
      <c r="VOO25" s="171"/>
      <c r="VOP25" s="171"/>
      <c r="VOQ25" s="171"/>
      <c r="VOR25" s="171"/>
      <c r="VOS25" s="171"/>
      <c r="VOT25" s="171"/>
      <c r="VOU25" s="171"/>
      <c r="VOV25" s="171"/>
      <c r="VOW25" s="171"/>
      <c r="VOX25" s="171"/>
      <c r="VOY25" s="171"/>
      <c r="VOZ25" s="171"/>
      <c r="VPA25" s="171"/>
      <c r="VPB25" s="171"/>
      <c r="VPC25" s="171"/>
      <c r="VPD25" s="171"/>
      <c r="VPE25" s="171"/>
      <c r="VPF25" s="171"/>
      <c r="VPG25" s="171"/>
      <c r="VPH25" s="171"/>
      <c r="VPI25" s="171"/>
      <c r="VPJ25" s="171"/>
      <c r="VPK25" s="171"/>
      <c r="VPL25" s="171"/>
      <c r="VPM25" s="171"/>
      <c r="VPN25" s="171"/>
      <c r="VPO25" s="171"/>
      <c r="VPP25" s="171"/>
      <c r="VPQ25" s="171"/>
      <c r="VPR25" s="171"/>
      <c r="VPS25" s="171"/>
      <c r="VPT25" s="171"/>
      <c r="VPU25" s="171"/>
      <c r="VPV25" s="171"/>
      <c r="VPW25" s="171"/>
      <c r="VPX25" s="171"/>
      <c r="VPY25" s="171"/>
      <c r="VPZ25" s="171"/>
      <c r="VQA25" s="171"/>
      <c r="VQB25" s="171"/>
      <c r="VQC25" s="171"/>
      <c r="VQD25" s="171"/>
      <c r="VQE25" s="171"/>
      <c r="VQF25" s="171"/>
      <c r="VQG25" s="171"/>
      <c r="VQH25" s="171"/>
      <c r="VQI25" s="171"/>
      <c r="VQJ25" s="171"/>
      <c r="VQK25" s="171"/>
      <c r="VQL25" s="171"/>
      <c r="VQM25" s="171"/>
      <c r="VQN25" s="171"/>
      <c r="VQO25" s="171"/>
      <c r="VQP25" s="171"/>
      <c r="VQQ25" s="171"/>
      <c r="VQR25" s="171"/>
      <c r="VQS25" s="171"/>
      <c r="VQT25" s="171"/>
      <c r="VQU25" s="171"/>
      <c r="VQV25" s="171"/>
      <c r="VQW25" s="171"/>
      <c r="VQX25" s="171"/>
      <c r="VQY25" s="171"/>
      <c r="VQZ25" s="171"/>
      <c r="VRA25" s="171"/>
      <c r="VRB25" s="171"/>
      <c r="VRC25" s="171"/>
      <c r="VRD25" s="171"/>
      <c r="VRE25" s="171"/>
      <c r="VRF25" s="171"/>
      <c r="VRG25" s="171"/>
      <c r="VRH25" s="171"/>
      <c r="VRI25" s="171"/>
      <c r="VRJ25" s="171"/>
      <c r="VRK25" s="171"/>
      <c r="VRL25" s="171"/>
      <c r="VRM25" s="171"/>
      <c r="VRN25" s="171"/>
      <c r="VRO25" s="171"/>
      <c r="VRP25" s="171"/>
      <c r="VRQ25" s="171"/>
      <c r="VRR25" s="171"/>
      <c r="VRS25" s="171"/>
      <c r="VRT25" s="171"/>
      <c r="VRU25" s="171"/>
      <c r="VRV25" s="171"/>
      <c r="VRW25" s="171"/>
      <c r="VRX25" s="171"/>
      <c r="VRY25" s="171"/>
      <c r="VRZ25" s="171"/>
      <c r="VSA25" s="171"/>
      <c r="VSB25" s="171"/>
      <c r="VSC25" s="171"/>
      <c r="VSD25" s="171"/>
      <c r="VSE25" s="171"/>
      <c r="VSF25" s="171"/>
      <c r="VSG25" s="171"/>
      <c r="VSH25" s="171"/>
      <c r="VSI25" s="171"/>
      <c r="VSJ25" s="171"/>
      <c r="VSK25" s="171"/>
      <c r="VSL25" s="171"/>
      <c r="VSM25" s="171"/>
      <c r="VSN25" s="171"/>
      <c r="VSO25" s="171"/>
      <c r="VSP25" s="171"/>
      <c r="VSQ25" s="171"/>
      <c r="VSR25" s="171"/>
      <c r="VSS25" s="171"/>
      <c r="VST25" s="171"/>
      <c r="VSU25" s="171"/>
      <c r="VSV25" s="171"/>
      <c r="VSW25" s="171"/>
      <c r="VSX25" s="171"/>
      <c r="VSY25" s="171"/>
      <c r="VSZ25" s="171"/>
      <c r="VTA25" s="171"/>
      <c r="VTB25" s="171"/>
      <c r="VTC25" s="171"/>
      <c r="VTD25" s="171"/>
      <c r="VTE25" s="171"/>
      <c r="VTF25" s="171"/>
      <c r="VTG25" s="171"/>
      <c r="VTH25" s="171"/>
      <c r="VTI25" s="171"/>
      <c r="VTJ25" s="171"/>
      <c r="VTK25" s="171"/>
      <c r="VTL25" s="171"/>
      <c r="VTM25" s="171"/>
      <c r="VTN25" s="171"/>
      <c r="VTO25" s="171"/>
      <c r="VTP25" s="171"/>
      <c r="VTQ25" s="171"/>
      <c r="VTR25" s="171"/>
      <c r="VTS25" s="171"/>
      <c r="VTT25" s="171"/>
      <c r="VTU25" s="171"/>
      <c r="VTV25" s="171"/>
      <c r="VTW25" s="171"/>
      <c r="VTX25" s="171"/>
      <c r="VTY25" s="171"/>
      <c r="VTZ25" s="171"/>
      <c r="VUA25" s="171"/>
      <c r="VUB25" s="171"/>
      <c r="VUC25" s="171"/>
      <c r="VUD25" s="171"/>
      <c r="VUE25" s="171"/>
      <c r="VUF25" s="171"/>
      <c r="VUG25" s="171"/>
      <c r="VUH25" s="171"/>
      <c r="VUI25" s="171"/>
      <c r="VUJ25" s="171"/>
      <c r="VUK25" s="171"/>
      <c r="VUL25" s="171"/>
      <c r="VUM25" s="171"/>
      <c r="VUN25" s="171"/>
      <c r="VUO25" s="171"/>
      <c r="VUP25" s="171"/>
      <c r="VUQ25" s="171"/>
      <c r="VUR25" s="171"/>
      <c r="VUS25" s="171"/>
      <c r="VUT25" s="171"/>
      <c r="VUU25" s="171"/>
      <c r="VUV25" s="171"/>
      <c r="VUW25" s="171"/>
      <c r="VUX25" s="171"/>
      <c r="VUY25" s="171"/>
      <c r="VUZ25" s="171"/>
      <c r="VVA25" s="171"/>
      <c r="VVB25" s="171"/>
      <c r="VVC25" s="171"/>
      <c r="VVD25" s="171"/>
      <c r="VVE25" s="171"/>
      <c r="VVF25" s="171"/>
      <c r="VVG25" s="171"/>
      <c r="VVH25" s="171"/>
      <c r="VVI25" s="171"/>
      <c r="VVJ25" s="171"/>
      <c r="VVK25" s="171"/>
      <c r="VVL25" s="171"/>
      <c r="VVM25" s="171"/>
      <c r="VVN25" s="171"/>
      <c r="VVO25" s="171"/>
      <c r="VVP25" s="171"/>
      <c r="VVQ25" s="171"/>
      <c r="VVR25" s="171"/>
      <c r="VVS25" s="171"/>
      <c r="VVT25" s="171"/>
      <c r="VVU25" s="171"/>
      <c r="VVV25" s="171"/>
      <c r="VVW25" s="171"/>
      <c r="VVX25" s="171"/>
      <c r="VVY25" s="171"/>
      <c r="VVZ25" s="171"/>
      <c r="VWA25" s="171"/>
      <c r="VWB25" s="171"/>
      <c r="VWC25" s="171"/>
      <c r="VWD25" s="171"/>
      <c r="VWE25" s="171"/>
      <c r="VWF25" s="171"/>
      <c r="VWG25" s="171"/>
      <c r="VWH25" s="171"/>
      <c r="VWI25" s="171"/>
      <c r="VWJ25" s="171"/>
      <c r="VWK25" s="171"/>
      <c r="VWL25" s="171"/>
      <c r="VWM25" s="171"/>
      <c r="VWN25" s="171"/>
      <c r="VWO25" s="171"/>
      <c r="VWP25" s="171"/>
      <c r="VWQ25" s="171"/>
      <c r="VWR25" s="171"/>
      <c r="VWS25" s="171"/>
      <c r="VWT25" s="171"/>
      <c r="VWU25" s="171"/>
      <c r="VWV25" s="171"/>
      <c r="VWW25" s="171"/>
      <c r="VWX25" s="171"/>
      <c r="VWY25" s="171"/>
      <c r="VWZ25" s="171"/>
      <c r="VXA25" s="171"/>
      <c r="VXB25" s="171"/>
      <c r="VXC25" s="171"/>
      <c r="VXD25" s="171"/>
      <c r="VXE25" s="171"/>
      <c r="VXF25" s="171"/>
      <c r="VXG25" s="171"/>
      <c r="VXH25" s="171"/>
      <c r="VXI25" s="171"/>
      <c r="VXJ25" s="171"/>
      <c r="VXK25" s="171"/>
      <c r="VXL25" s="171"/>
      <c r="VXM25" s="171"/>
      <c r="VXN25" s="171"/>
      <c r="VXO25" s="171"/>
      <c r="VXP25" s="171"/>
      <c r="VXQ25" s="171"/>
      <c r="VXR25" s="171"/>
      <c r="VXS25" s="171"/>
      <c r="VXT25" s="171"/>
      <c r="VXU25" s="171"/>
      <c r="VXV25" s="171"/>
      <c r="VXW25" s="171"/>
      <c r="VXX25" s="171"/>
      <c r="VXY25" s="171"/>
      <c r="VXZ25" s="171"/>
      <c r="VYA25" s="171"/>
      <c r="VYB25" s="171"/>
      <c r="VYC25" s="171"/>
      <c r="VYD25" s="171"/>
      <c r="VYE25" s="171"/>
      <c r="VYF25" s="171"/>
      <c r="VYG25" s="171"/>
      <c r="VYH25" s="171"/>
      <c r="VYI25" s="171"/>
      <c r="VYJ25" s="171"/>
      <c r="VYK25" s="171"/>
      <c r="VYL25" s="171"/>
      <c r="VYM25" s="171"/>
      <c r="VYN25" s="171"/>
      <c r="VYO25" s="171"/>
      <c r="VYP25" s="171"/>
      <c r="VYQ25" s="171"/>
      <c r="VYR25" s="171"/>
      <c r="VYS25" s="171"/>
      <c r="VYT25" s="171"/>
      <c r="VYU25" s="171"/>
      <c r="VYV25" s="171"/>
      <c r="VYW25" s="171"/>
      <c r="VYX25" s="171"/>
      <c r="VYY25" s="171"/>
      <c r="VYZ25" s="171"/>
      <c r="VZA25" s="171"/>
      <c r="VZB25" s="171"/>
      <c r="VZC25" s="171"/>
      <c r="VZD25" s="171"/>
      <c r="VZE25" s="171"/>
      <c r="VZF25" s="171"/>
      <c r="VZG25" s="171"/>
      <c r="VZH25" s="171"/>
      <c r="VZI25" s="171"/>
      <c r="VZJ25" s="171"/>
      <c r="VZK25" s="171"/>
      <c r="VZL25" s="171"/>
      <c r="VZM25" s="171"/>
      <c r="VZN25" s="171"/>
      <c r="VZO25" s="171"/>
      <c r="VZP25" s="171"/>
      <c r="VZQ25" s="171"/>
      <c r="VZR25" s="171"/>
      <c r="VZS25" s="171"/>
      <c r="VZT25" s="171"/>
      <c r="VZU25" s="171"/>
      <c r="VZV25" s="171"/>
      <c r="VZW25" s="171"/>
      <c r="VZX25" s="171"/>
      <c r="VZY25" s="171"/>
      <c r="VZZ25" s="171"/>
      <c r="WAA25" s="171"/>
      <c r="WAB25" s="171"/>
      <c r="WAC25" s="171"/>
      <c r="WAD25" s="171"/>
      <c r="WAE25" s="171"/>
      <c r="WAF25" s="171"/>
      <c r="WAG25" s="171"/>
      <c r="WAH25" s="171"/>
      <c r="WAI25" s="171"/>
      <c r="WAJ25" s="171"/>
      <c r="WAK25" s="171"/>
      <c r="WAL25" s="171"/>
      <c r="WAM25" s="171"/>
      <c r="WAN25" s="171"/>
      <c r="WAO25" s="171"/>
      <c r="WAP25" s="171"/>
      <c r="WAQ25" s="171"/>
      <c r="WAR25" s="171"/>
      <c r="WAS25" s="171"/>
      <c r="WAT25" s="171"/>
      <c r="WAU25" s="171"/>
      <c r="WAV25" s="171"/>
      <c r="WAW25" s="171"/>
      <c r="WAX25" s="171"/>
      <c r="WAY25" s="171"/>
      <c r="WAZ25" s="171"/>
      <c r="WBA25" s="171"/>
      <c r="WBB25" s="171"/>
      <c r="WBC25" s="171"/>
      <c r="WBD25" s="171"/>
      <c r="WBE25" s="171"/>
      <c r="WBF25" s="171"/>
      <c r="WBG25" s="171"/>
      <c r="WBH25" s="171"/>
      <c r="WBI25" s="171"/>
      <c r="WBJ25" s="171"/>
      <c r="WBK25" s="171"/>
      <c r="WBL25" s="171"/>
      <c r="WBM25" s="171"/>
      <c r="WBN25" s="171"/>
      <c r="WBO25" s="171"/>
      <c r="WBP25" s="171"/>
      <c r="WBQ25" s="171"/>
      <c r="WBR25" s="171"/>
      <c r="WBS25" s="171"/>
      <c r="WBT25" s="171"/>
      <c r="WBU25" s="171"/>
      <c r="WBV25" s="171"/>
      <c r="WBW25" s="171"/>
      <c r="WBX25" s="171"/>
      <c r="WBY25" s="171"/>
      <c r="WBZ25" s="171"/>
      <c r="WCA25" s="171"/>
      <c r="WCB25" s="171"/>
      <c r="WCC25" s="171"/>
      <c r="WCD25" s="171"/>
      <c r="WCE25" s="171"/>
      <c r="WCF25" s="171"/>
      <c r="WCG25" s="171"/>
      <c r="WCH25" s="171"/>
      <c r="WCI25" s="171"/>
      <c r="WCJ25" s="171"/>
      <c r="WCK25" s="171"/>
      <c r="WCL25" s="171"/>
      <c r="WCM25" s="171"/>
      <c r="WCN25" s="171"/>
      <c r="WCO25" s="171"/>
      <c r="WCP25" s="171"/>
      <c r="WCQ25" s="171"/>
      <c r="WCR25" s="171"/>
      <c r="WCS25" s="171"/>
      <c r="WCT25" s="171"/>
      <c r="WCU25" s="171"/>
      <c r="WCV25" s="171"/>
      <c r="WCW25" s="171"/>
      <c r="WCX25" s="171"/>
      <c r="WCY25" s="171"/>
      <c r="WCZ25" s="171"/>
      <c r="WDA25" s="171"/>
      <c r="WDB25" s="171"/>
      <c r="WDC25" s="171"/>
      <c r="WDD25" s="171"/>
      <c r="WDE25" s="171"/>
      <c r="WDF25" s="171"/>
      <c r="WDG25" s="171"/>
      <c r="WDH25" s="171"/>
      <c r="WDI25" s="171"/>
      <c r="WDJ25" s="171"/>
      <c r="WDK25" s="171"/>
      <c r="WDL25" s="171"/>
      <c r="WDM25" s="171"/>
      <c r="WDN25" s="171"/>
      <c r="WDO25" s="171"/>
      <c r="WDP25" s="171"/>
      <c r="WDQ25" s="171"/>
      <c r="WDR25" s="171"/>
      <c r="WDS25" s="171"/>
      <c r="WDT25" s="171"/>
      <c r="WDU25" s="171"/>
      <c r="WDV25" s="171"/>
      <c r="WDW25" s="171"/>
      <c r="WDX25" s="171"/>
      <c r="WDY25" s="171"/>
      <c r="WDZ25" s="171"/>
      <c r="WEA25" s="171"/>
      <c r="WEB25" s="171"/>
      <c r="WEC25" s="171"/>
      <c r="WED25" s="171"/>
      <c r="WEE25" s="171"/>
      <c r="WEF25" s="171"/>
      <c r="WEG25" s="171"/>
      <c r="WEH25" s="171"/>
      <c r="WEI25" s="171"/>
      <c r="WEJ25" s="171"/>
      <c r="WEK25" s="171"/>
      <c r="WEL25" s="171"/>
      <c r="WEM25" s="171"/>
      <c r="WEN25" s="171"/>
      <c r="WEO25" s="171"/>
      <c r="WEP25" s="171"/>
      <c r="WEQ25" s="171"/>
      <c r="WER25" s="171"/>
      <c r="WES25" s="171"/>
      <c r="WET25" s="171"/>
      <c r="WEU25" s="171"/>
      <c r="WEV25" s="171"/>
      <c r="WEW25" s="171"/>
      <c r="WEX25" s="171"/>
      <c r="WEY25" s="171"/>
      <c r="WEZ25" s="171"/>
      <c r="WFA25" s="171"/>
      <c r="WFB25" s="171"/>
      <c r="WFC25" s="171"/>
      <c r="WFD25" s="171"/>
      <c r="WFE25" s="171"/>
      <c r="WFF25" s="171"/>
      <c r="WFG25" s="171"/>
      <c r="WFH25" s="171"/>
      <c r="WFI25" s="171"/>
      <c r="WFJ25" s="171"/>
      <c r="WFK25" s="171"/>
      <c r="WFL25" s="171"/>
      <c r="WFM25" s="171"/>
      <c r="WFN25" s="171"/>
      <c r="WFO25" s="171"/>
      <c r="WFP25" s="171"/>
      <c r="WFQ25" s="171"/>
      <c r="WFR25" s="171"/>
      <c r="WFS25" s="171"/>
      <c r="WFT25" s="171"/>
      <c r="WFU25" s="171"/>
      <c r="WFV25" s="171"/>
      <c r="WFW25" s="171"/>
      <c r="WFX25" s="171"/>
      <c r="WFY25" s="171"/>
      <c r="WFZ25" s="171"/>
      <c r="WGA25" s="171"/>
      <c r="WGB25" s="171"/>
      <c r="WGC25" s="171"/>
      <c r="WGD25" s="171"/>
      <c r="WGE25" s="171"/>
      <c r="WGF25" s="171"/>
      <c r="WGG25" s="171"/>
      <c r="WGH25" s="171"/>
      <c r="WGI25" s="171"/>
      <c r="WGJ25" s="171"/>
      <c r="WGK25" s="171"/>
      <c r="WGL25" s="171"/>
      <c r="WGM25" s="171"/>
      <c r="WGN25" s="171"/>
      <c r="WGO25" s="171"/>
      <c r="WGP25" s="171"/>
      <c r="WGQ25" s="171"/>
      <c r="WGR25" s="171"/>
      <c r="WGS25" s="171"/>
      <c r="WGT25" s="171"/>
      <c r="WGU25" s="171"/>
      <c r="WGV25" s="171"/>
      <c r="WGW25" s="171"/>
      <c r="WGX25" s="171"/>
      <c r="WGY25" s="171"/>
      <c r="WGZ25" s="171"/>
      <c r="WHA25" s="171"/>
      <c r="WHB25" s="171"/>
      <c r="WHC25" s="171"/>
      <c r="WHD25" s="171"/>
      <c r="WHE25" s="171"/>
      <c r="WHF25" s="171"/>
      <c r="WHG25" s="171"/>
      <c r="WHH25" s="171"/>
      <c r="WHI25" s="171"/>
      <c r="WHJ25" s="171"/>
      <c r="WHK25" s="171"/>
      <c r="WHL25" s="171"/>
      <c r="WHM25" s="171"/>
      <c r="WHN25" s="171"/>
      <c r="WHO25" s="171"/>
      <c r="WHP25" s="171"/>
      <c r="WHQ25" s="171"/>
      <c r="WHR25" s="171"/>
      <c r="WHS25" s="171"/>
      <c r="WHT25" s="171"/>
      <c r="WHU25" s="171"/>
      <c r="WHV25" s="171"/>
      <c r="WHW25" s="171"/>
      <c r="WHX25" s="171"/>
      <c r="WHY25" s="171"/>
      <c r="WHZ25" s="171"/>
      <c r="WIA25" s="171"/>
      <c r="WIB25" s="171"/>
      <c r="WIC25" s="171"/>
      <c r="WID25" s="171"/>
      <c r="WIE25" s="171"/>
      <c r="WIF25" s="171"/>
      <c r="WIG25" s="171"/>
      <c r="WIH25" s="171"/>
      <c r="WII25" s="171"/>
      <c r="WIJ25" s="171"/>
      <c r="WIK25" s="171"/>
      <c r="WIL25" s="171"/>
      <c r="WIM25" s="171"/>
      <c r="WIN25" s="171"/>
      <c r="WIO25" s="171"/>
      <c r="WIP25" s="171"/>
      <c r="WIQ25" s="171"/>
      <c r="WIR25" s="171"/>
      <c r="WIS25" s="171"/>
      <c r="WIT25" s="171"/>
      <c r="WIU25" s="171"/>
      <c r="WIV25" s="171"/>
      <c r="WIW25" s="171"/>
      <c r="WIX25" s="171"/>
      <c r="WIY25" s="171"/>
      <c r="WIZ25" s="171"/>
      <c r="WJA25" s="171"/>
      <c r="WJB25" s="171"/>
      <c r="WJC25" s="171"/>
      <c r="WJD25" s="171"/>
      <c r="WJE25" s="171"/>
      <c r="WJF25" s="171"/>
      <c r="WJG25" s="171"/>
      <c r="WJH25" s="171"/>
      <c r="WJI25" s="171"/>
      <c r="WJJ25" s="171"/>
      <c r="WJK25" s="171"/>
      <c r="WJL25" s="171"/>
      <c r="WJM25" s="171"/>
      <c r="WJN25" s="171"/>
      <c r="WJO25" s="171"/>
      <c r="WJP25" s="171"/>
      <c r="WJQ25" s="171"/>
      <c r="WJR25" s="171"/>
      <c r="WJS25" s="171"/>
      <c r="WJT25" s="171"/>
      <c r="WJU25" s="171"/>
      <c r="WJV25" s="171"/>
      <c r="WJW25" s="171"/>
      <c r="WJX25" s="171"/>
      <c r="WJY25" s="171"/>
      <c r="WJZ25" s="171"/>
      <c r="WKA25" s="171"/>
      <c r="WKB25" s="171"/>
      <c r="WKC25" s="171"/>
      <c r="WKD25" s="171"/>
      <c r="WKE25" s="171"/>
      <c r="WKF25" s="171"/>
      <c r="WKG25" s="171"/>
      <c r="WKH25" s="171"/>
      <c r="WKI25" s="171"/>
      <c r="WKJ25" s="171"/>
      <c r="WKK25" s="171"/>
      <c r="WKL25" s="171"/>
      <c r="WKM25" s="171"/>
      <c r="WKN25" s="171"/>
      <c r="WKO25" s="171"/>
      <c r="WKP25" s="171"/>
      <c r="WKQ25" s="171"/>
      <c r="WKR25" s="171"/>
      <c r="WKS25" s="171"/>
      <c r="WKT25" s="171"/>
      <c r="WKU25" s="171"/>
      <c r="WKV25" s="171"/>
      <c r="WKW25" s="171"/>
      <c r="WKX25" s="171"/>
      <c r="WKY25" s="171"/>
      <c r="WKZ25" s="171"/>
      <c r="WLA25" s="171"/>
      <c r="WLB25" s="171"/>
      <c r="WLC25" s="171"/>
      <c r="WLD25" s="171"/>
      <c r="WLE25" s="171"/>
      <c r="WLF25" s="171"/>
      <c r="WLG25" s="171"/>
      <c r="WLH25" s="171"/>
      <c r="WLI25" s="171"/>
      <c r="WLJ25" s="171"/>
      <c r="WLK25" s="171"/>
      <c r="WLL25" s="171"/>
      <c r="WLM25" s="171"/>
      <c r="WLN25" s="171"/>
      <c r="WLO25" s="171"/>
      <c r="WLP25" s="171"/>
      <c r="WLQ25" s="171"/>
      <c r="WLR25" s="171"/>
      <c r="WLS25" s="171"/>
      <c r="WLT25" s="171"/>
      <c r="WLU25" s="171"/>
      <c r="WLV25" s="171"/>
      <c r="WLW25" s="171"/>
      <c r="WLX25" s="171"/>
      <c r="WLY25" s="171"/>
      <c r="WLZ25" s="171"/>
      <c r="WMA25" s="171"/>
      <c r="WMB25" s="171"/>
      <c r="WMC25" s="171"/>
      <c r="WMD25" s="171"/>
      <c r="WME25" s="171"/>
      <c r="WMF25" s="171"/>
      <c r="WMG25" s="171"/>
      <c r="WMH25" s="171"/>
      <c r="WMI25" s="171"/>
      <c r="WMJ25" s="171"/>
      <c r="WMK25" s="171"/>
      <c r="WML25" s="171"/>
      <c r="WMM25" s="171"/>
      <c r="WMN25" s="171"/>
      <c r="WMO25" s="171"/>
      <c r="WMP25" s="171"/>
      <c r="WMQ25" s="171"/>
      <c r="WMR25" s="171"/>
      <c r="WMS25" s="171"/>
      <c r="WMT25" s="171"/>
      <c r="WMU25" s="171"/>
      <c r="WMV25" s="171"/>
      <c r="WMW25" s="171"/>
      <c r="WMX25" s="171"/>
      <c r="WMY25" s="171"/>
      <c r="WMZ25" s="171"/>
      <c r="WNA25" s="171"/>
      <c r="WNB25" s="171"/>
      <c r="WNC25" s="171"/>
      <c r="WND25" s="171"/>
      <c r="WNE25" s="171"/>
      <c r="WNF25" s="171"/>
      <c r="WNG25" s="171"/>
      <c r="WNH25" s="171"/>
      <c r="WNI25" s="171"/>
      <c r="WNJ25" s="171"/>
      <c r="WNK25" s="171"/>
      <c r="WNL25" s="171"/>
      <c r="WNM25" s="171"/>
      <c r="WNN25" s="171"/>
      <c r="WNO25" s="171"/>
      <c r="WNP25" s="171"/>
      <c r="WNQ25" s="171"/>
      <c r="WNR25" s="171"/>
      <c r="WNS25" s="171"/>
      <c r="WNT25" s="171"/>
      <c r="WNU25" s="171"/>
      <c r="WNV25" s="171"/>
      <c r="WNW25" s="171"/>
      <c r="WNX25" s="171"/>
      <c r="WNY25" s="171"/>
      <c r="WNZ25" s="171"/>
      <c r="WOA25" s="171"/>
      <c r="WOB25" s="171"/>
      <c r="WOC25" s="171"/>
      <c r="WOD25" s="171"/>
      <c r="WOE25" s="171"/>
      <c r="WOF25" s="171"/>
      <c r="WOG25" s="171"/>
      <c r="WOH25" s="171"/>
      <c r="WOI25" s="171"/>
      <c r="WOJ25" s="171"/>
      <c r="WOK25" s="171"/>
      <c r="WOL25" s="171"/>
      <c r="WOM25" s="171"/>
      <c r="WON25" s="171"/>
      <c r="WOO25" s="171"/>
      <c r="WOP25" s="171"/>
      <c r="WOQ25" s="171"/>
      <c r="WOR25" s="171"/>
      <c r="WOS25" s="171"/>
      <c r="WOT25" s="171"/>
      <c r="WOU25" s="171"/>
      <c r="WOV25" s="171"/>
      <c r="WOW25" s="171"/>
      <c r="WOX25" s="171"/>
      <c r="WOY25" s="171"/>
      <c r="WOZ25" s="171"/>
      <c r="WPA25" s="171"/>
      <c r="WPB25" s="171"/>
      <c r="WPC25" s="171"/>
      <c r="WPD25" s="171"/>
      <c r="WPE25" s="171"/>
      <c r="WPF25" s="171"/>
      <c r="WPG25" s="171"/>
      <c r="WPH25" s="171"/>
      <c r="WPI25" s="171"/>
      <c r="WPJ25" s="171"/>
      <c r="WPK25" s="171"/>
      <c r="WPL25" s="171"/>
      <c r="WPM25" s="171"/>
      <c r="WPN25" s="171"/>
      <c r="WPO25" s="171"/>
      <c r="WPP25" s="171"/>
      <c r="WPQ25" s="171"/>
      <c r="WPR25" s="171"/>
      <c r="WPS25" s="171"/>
      <c r="WPT25" s="171"/>
      <c r="WPU25" s="171"/>
      <c r="WPV25" s="171"/>
      <c r="WPW25" s="171"/>
      <c r="WPX25" s="171"/>
      <c r="WPY25" s="171"/>
      <c r="WPZ25" s="171"/>
      <c r="WQA25" s="171"/>
      <c r="WQB25" s="171"/>
      <c r="WQC25" s="171"/>
      <c r="WQD25" s="171"/>
      <c r="WQE25" s="171"/>
      <c r="WQF25" s="171"/>
      <c r="WQG25" s="171"/>
      <c r="WQH25" s="171"/>
      <c r="WQI25" s="171"/>
      <c r="WQJ25" s="171"/>
      <c r="WQK25" s="171"/>
      <c r="WQL25" s="171"/>
      <c r="WQM25" s="171"/>
      <c r="WQN25" s="171"/>
      <c r="WQO25" s="171"/>
      <c r="WQP25" s="171"/>
      <c r="WQQ25" s="171"/>
      <c r="WQR25" s="171"/>
      <c r="WQS25" s="171"/>
      <c r="WQT25" s="171"/>
      <c r="WQU25" s="171"/>
      <c r="WQV25" s="171"/>
      <c r="WQW25" s="171"/>
      <c r="WQX25" s="171"/>
      <c r="WQY25" s="171"/>
      <c r="WQZ25" s="171"/>
      <c r="WRA25" s="171"/>
      <c r="WRB25" s="171"/>
      <c r="WRC25" s="171"/>
      <c r="WRD25" s="171"/>
      <c r="WRE25" s="171"/>
      <c r="WRF25" s="171"/>
      <c r="WRG25" s="171"/>
      <c r="WRH25" s="171"/>
      <c r="WRI25" s="171"/>
      <c r="WRJ25" s="171"/>
      <c r="WRK25" s="171"/>
      <c r="WRL25" s="171"/>
      <c r="WRM25" s="171"/>
      <c r="WRN25" s="171"/>
      <c r="WRO25" s="171"/>
      <c r="WRP25" s="171"/>
      <c r="WRQ25" s="171"/>
      <c r="WRR25" s="171"/>
      <c r="WRS25" s="171"/>
      <c r="WRT25" s="171"/>
      <c r="WRU25" s="171"/>
      <c r="WRV25" s="171"/>
      <c r="WRW25" s="171"/>
      <c r="WRX25" s="171"/>
      <c r="WRY25" s="171"/>
      <c r="WRZ25" s="171"/>
      <c r="WSA25" s="171"/>
      <c r="WSB25" s="171"/>
      <c r="WSC25" s="171"/>
      <c r="WSD25" s="171"/>
      <c r="WSE25" s="171"/>
      <c r="WSF25" s="171"/>
      <c r="WSG25" s="171"/>
      <c r="WSH25" s="171"/>
      <c r="WSI25" s="171"/>
      <c r="WSJ25" s="171"/>
      <c r="WSK25" s="171"/>
      <c r="WSL25" s="171"/>
      <c r="WSM25" s="171"/>
      <c r="WSN25" s="171"/>
      <c r="WSO25" s="171"/>
      <c r="WSP25" s="171"/>
      <c r="WSQ25" s="171"/>
      <c r="WSR25" s="171"/>
      <c r="WSS25" s="171"/>
      <c r="WST25" s="171"/>
      <c r="WSU25" s="171"/>
      <c r="WSV25" s="171"/>
      <c r="WSW25" s="171"/>
      <c r="WSX25" s="171"/>
      <c r="WSY25" s="171"/>
      <c r="WSZ25" s="171"/>
      <c r="WTA25" s="171"/>
      <c r="WTB25" s="171"/>
      <c r="WTC25" s="171"/>
      <c r="WTD25" s="171"/>
      <c r="WTE25" s="171"/>
      <c r="WTF25" s="171"/>
      <c r="WTG25" s="171"/>
      <c r="WTH25" s="171"/>
      <c r="WTI25" s="171"/>
      <c r="WTJ25" s="171"/>
      <c r="WTK25" s="171"/>
      <c r="WTL25" s="171"/>
      <c r="WTM25" s="171"/>
      <c r="WTN25" s="171"/>
      <c r="WTO25" s="171"/>
      <c r="WTP25" s="171"/>
      <c r="WTQ25" s="171"/>
      <c r="WTR25" s="171"/>
      <c r="WTS25" s="171"/>
      <c r="WTT25" s="171"/>
      <c r="WTU25" s="171"/>
      <c r="WTV25" s="171"/>
      <c r="WTW25" s="171"/>
      <c r="WTX25" s="171"/>
      <c r="WTY25" s="171"/>
      <c r="WTZ25" s="171"/>
      <c r="WUA25" s="171"/>
      <c r="WUB25" s="171"/>
      <c r="WUC25" s="171"/>
      <c r="WUD25" s="171"/>
      <c r="WUE25" s="171"/>
      <c r="WUF25" s="171"/>
      <c r="WUG25" s="171"/>
      <c r="WUH25" s="171"/>
      <c r="WUI25" s="171"/>
      <c r="WUJ25" s="171"/>
      <c r="WUK25" s="171"/>
      <c r="WUL25" s="171"/>
      <c r="WUM25" s="171"/>
      <c r="WUN25" s="171"/>
      <c r="WUO25" s="171"/>
      <c r="WUP25" s="171"/>
      <c r="WUQ25" s="171"/>
      <c r="WUR25" s="171"/>
      <c r="WUS25" s="171"/>
      <c r="WUT25" s="171"/>
      <c r="WUU25" s="171"/>
      <c r="WUV25" s="171"/>
      <c r="WUW25" s="171"/>
      <c r="WUX25" s="171"/>
      <c r="WUY25" s="171"/>
      <c r="WUZ25" s="171"/>
      <c r="WVA25" s="171"/>
      <c r="WVB25" s="171"/>
      <c r="WVC25" s="171"/>
      <c r="WVD25" s="171"/>
      <c r="WVE25" s="171"/>
      <c r="WVF25" s="171"/>
      <c r="WVG25" s="171"/>
      <c r="WVH25" s="171"/>
      <c r="WVI25" s="171"/>
      <c r="WVJ25" s="171"/>
      <c r="WVK25" s="171"/>
      <c r="WVL25" s="171"/>
      <c r="WVM25" s="171"/>
      <c r="WVN25" s="171"/>
      <c r="WVO25" s="171"/>
      <c r="WVP25" s="171"/>
      <c r="WVQ25" s="171"/>
      <c r="WVR25" s="171"/>
      <c r="WVS25" s="171"/>
      <c r="WVT25" s="171"/>
      <c r="WVU25" s="171"/>
      <c r="WVV25" s="171"/>
      <c r="WVW25" s="171"/>
      <c r="WVX25" s="171"/>
      <c r="WVY25" s="171"/>
      <c r="WVZ25" s="171"/>
      <c r="WWA25" s="171"/>
      <c r="WWB25" s="171"/>
      <c r="WWC25" s="171"/>
      <c r="WWD25" s="171"/>
      <c r="WWE25" s="171"/>
      <c r="WWF25" s="171"/>
      <c r="WWG25" s="171"/>
      <c r="WWH25" s="171"/>
      <c r="WWI25" s="171"/>
      <c r="WWJ25" s="171"/>
      <c r="WWK25" s="171"/>
      <c r="WWL25" s="171"/>
      <c r="WWM25" s="171"/>
      <c r="WWN25" s="171"/>
      <c r="WWO25" s="171"/>
      <c r="WWP25" s="171"/>
      <c r="WWQ25" s="171"/>
      <c r="WWR25" s="171"/>
      <c r="WWS25" s="171"/>
      <c r="WWT25" s="171"/>
      <c r="WWU25" s="171"/>
      <c r="WWV25" s="171"/>
      <c r="WWW25" s="171"/>
      <c r="WWX25" s="171"/>
      <c r="WWY25" s="171"/>
      <c r="WWZ25" s="171"/>
      <c r="WXA25" s="171"/>
      <c r="WXB25" s="171"/>
      <c r="WXC25" s="171"/>
      <c r="WXD25" s="171"/>
      <c r="WXE25" s="171"/>
      <c r="WXF25" s="171"/>
      <c r="WXG25" s="171"/>
      <c r="WXH25" s="171"/>
      <c r="WXI25" s="171"/>
      <c r="WXJ25" s="171"/>
      <c r="WXK25" s="171"/>
      <c r="WXL25" s="171"/>
      <c r="WXM25" s="171"/>
      <c r="WXN25" s="171"/>
      <c r="WXO25" s="171"/>
      <c r="WXP25" s="171"/>
      <c r="WXQ25" s="171"/>
      <c r="WXR25" s="171"/>
      <c r="WXS25" s="171"/>
      <c r="WXT25" s="171"/>
      <c r="WXU25" s="171"/>
      <c r="WXV25" s="171"/>
      <c r="WXW25" s="171"/>
      <c r="WXX25" s="171"/>
      <c r="WXY25" s="171"/>
      <c r="WXZ25" s="171"/>
      <c r="WYA25" s="171"/>
      <c r="WYB25" s="171"/>
      <c r="WYC25" s="171"/>
      <c r="WYD25" s="171"/>
      <c r="WYE25" s="171"/>
      <c r="WYF25" s="171"/>
      <c r="WYG25" s="171"/>
      <c r="WYH25" s="171"/>
      <c r="WYI25" s="171"/>
      <c r="WYJ25" s="171"/>
      <c r="WYK25" s="171"/>
      <c r="WYL25" s="171"/>
      <c r="WYM25" s="171"/>
      <c r="WYN25" s="171"/>
      <c r="WYO25" s="171"/>
      <c r="WYP25" s="171"/>
      <c r="WYQ25" s="171"/>
      <c r="WYR25" s="171"/>
      <c r="WYS25" s="171"/>
      <c r="WYT25" s="171"/>
      <c r="WYU25" s="171"/>
      <c r="WYV25" s="171"/>
      <c r="WYW25" s="171"/>
      <c r="WYX25" s="171"/>
      <c r="WYY25" s="171"/>
      <c r="WYZ25" s="171"/>
      <c r="WZA25" s="171"/>
      <c r="WZB25" s="171"/>
      <c r="WZC25" s="171"/>
      <c r="WZD25" s="171"/>
      <c r="WZE25" s="171"/>
      <c r="WZF25" s="171"/>
      <c r="WZG25" s="171"/>
      <c r="WZH25" s="171"/>
      <c r="WZI25" s="171"/>
      <c r="WZJ25" s="171"/>
      <c r="WZK25" s="171"/>
      <c r="WZL25" s="171"/>
      <c r="WZM25" s="171"/>
      <c r="WZN25" s="171"/>
      <c r="WZO25" s="171"/>
      <c r="WZP25" s="171"/>
      <c r="WZQ25" s="171"/>
      <c r="WZR25" s="171"/>
      <c r="WZS25" s="171"/>
      <c r="WZT25" s="171"/>
      <c r="WZU25" s="171"/>
      <c r="WZV25" s="171"/>
      <c r="WZW25" s="171"/>
      <c r="WZX25" s="171"/>
      <c r="WZY25" s="171"/>
      <c r="WZZ25" s="171"/>
      <c r="XAA25" s="171"/>
      <c r="XAB25" s="171"/>
      <c r="XAC25" s="171"/>
      <c r="XAD25" s="171"/>
      <c r="XAE25" s="171"/>
      <c r="XAF25" s="171"/>
      <c r="XAG25" s="171"/>
      <c r="XAH25" s="171"/>
      <c r="XAI25" s="171"/>
      <c r="XAJ25" s="171"/>
      <c r="XAK25" s="171"/>
      <c r="XAL25" s="171"/>
      <c r="XAM25" s="171"/>
      <c r="XAN25" s="171"/>
      <c r="XAO25" s="171"/>
      <c r="XAP25" s="171"/>
      <c r="XAQ25" s="171"/>
      <c r="XAR25" s="171"/>
      <c r="XAS25" s="171"/>
      <c r="XAT25" s="171"/>
      <c r="XAU25" s="171"/>
      <c r="XAV25" s="171"/>
      <c r="XAW25" s="171"/>
      <c r="XAX25" s="171"/>
      <c r="XAY25" s="171"/>
      <c r="XAZ25" s="171"/>
      <c r="XBA25" s="171"/>
      <c r="XBB25" s="171"/>
      <c r="XBC25" s="171"/>
      <c r="XBD25" s="171"/>
      <c r="XBE25" s="171"/>
      <c r="XBF25" s="171"/>
      <c r="XBG25" s="171"/>
      <c r="XBH25" s="171"/>
      <c r="XBI25" s="171"/>
      <c r="XBJ25" s="171"/>
      <c r="XBK25" s="171"/>
      <c r="XBL25" s="171"/>
      <c r="XBM25" s="171"/>
      <c r="XBN25" s="171"/>
      <c r="XBO25" s="171"/>
      <c r="XBP25" s="171"/>
      <c r="XBQ25" s="171"/>
      <c r="XBR25" s="171"/>
      <c r="XBS25" s="171"/>
      <c r="XBT25" s="171"/>
      <c r="XBU25" s="171"/>
      <c r="XBV25" s="171"/>
      <c r="XBW25" s="171"/>
      <c r="XBX25" s="171"/>
      <c r="XBY25" s="171"/>
      <c r="XBZ25" s="171"/>
      <c r="XCA25" s="171"/>
      <c r="XCB25" s="171"/>
      <c r="XCC25" s="171"/>
      <c r="XCD25" s="171"/>
      <c r="XCE25" s="171"/>
      <c r="XCF25" s="171"/>
      <c r="XCG25" s="171"/>
      <c r="XCH25" s="171"/>
      <c r="XCI25" s="171"/>
      <c r="XCJ25" s="171"/>
      <c r="XCK25" s="171"/>
      <c r="XCL25" s="171"/>
      <c r="XCM25" s="171"/>
      <c r="XCN25" s="171"/>
      <c r="XCO25" s="171"/>
      <c r="XCP25" s="171"/>
      <c r="XCQ25" s="171"/>
      <c r="XCR25" s="171"/>
      <c r="XCS25" s="171"/>
      <c r="XCT25" s="171"/>
      <c r="XCU25" s="171"/>
      <c r="XCV25" s="171"/>
      <c r="XCW25" s="171"/>
      <c r="XCX25" s="171"/>
      <c r="XCY25" s="171"/>
      <c r="XCZ25" s="171"/>
      <c r="XDA25" s="171"/>
      <c r="XDB25" s="171"/>
      <c r="XDC25" s="171"/>
      <c r="XDD25" s="171"/>
      <c r="XDE25" s="171"/>
      <c r="XDF25" s="171"/>
      <c r="XDG25" s="171"/>
      <c r="XDH25" s="171"/>
      <c r="XDI25" s="171"/>
      <c r="XDJ25" s="171"/>
      <c r="XDK25" s="171"/>
      <c r="XDL25" s="171"/>
      <c r="XDM25" s="171"/>
      <c r="XDN25" s="171"/>
      <c r="XDO25" s="171"/>
      <c r="XDP25" s="171"/>
      <c r="XDQ25" s="171"/>
      <c r="XDR25" s="171"/>
      <c r="XDS25" s="171"/>
      <c r="XDT25" s="171"/>
      <c r="XDU25" s="171"/>
      <c r="XDV25" s="171"/>
      <c r="XDW25" s="171"/>
      <c r="XDX25" s="171"/>
      <c r="XDY25" s="171"/>
      <c r="XDZ25" s="171"/>
      <c r="XEA25" s="171"/>
      <c r="XEB25" s="171"/>
      <c r="XEC25" s="171"/>
      <c r="XED25" s="171"/>
      <c r="XEE25" s="171"/>
      <c r="XEF25" s="171"/>
      <c r="XEG25" s="171"/>
      <c r="XEH25" s="171"/>
      <c r="XEI25" s="171"/>
      <c r="XEJ25" s="171"/>
      <c r="XEK25" s="171"/>
      <c r="XEL25" s="171"/>
      <c r="XEM25" s="171"/>
      <c r="XEN25" s="171"/>
      <c r="XEO25" s="171"/>
      <c r="XEP25" s="171"/>
      <c r="XEQ25" s="171"/>
      <c r="XER25" s="171"/>
      <c r="XES25" s="171"/>
      <c r="XET25" s="171"/>
      <c r="XEU25" s="171"/>
      <c r="XEV25" s="171"/>
      <c r="XEW25" s="171"/>
      <c r="XEX25" s="171"/>
      <c r="XEY25" s="171"/>
      <c r="XEZ25" s="171"/>
      <c r="XFA25" s="171"/>
      <c r="XFB25" s="171"/>
      <c r="XFC25" s="171"/>
    </row>
    <row r="26" spans="1:16383" x14ac:dyDescent="0.2">
      <c r="A26" s="59" t="s">
        <v>487</v>
      </c>
      <c r="B26" s="118" t="s">
        <v>126</v>
      </c>
      <c r="C26" s="118" t="s">
        <v>438</v>
      </c>
      <c r="D26" s="118" t="s">
        <v>439</v>
      </c>
      <c r="E26" s="58">
        <v>100036941613966</v>
      </c>
      <c r="F26" s="118" t="s">
        <v>440</v>
      </c>
      <c r="G26" s="119">
        <v>43598</v>
      </c>
      <c r="H26" s="119"/>
      <c r="I26" s="120">
        <f>VLOOKUP(A26,'Consolidated Data'!$A$1:$AL$100,38,FALSE)</f>
        <v>6</v>
      </c>
      <c r="J26" s="120">
        <f>(VLOOKUP(A26,'Consolidated Data'!$A$1:$AM$100,39,FALSE))/8</f>
        <v>1.4375</v>
      </c>
      <c r="K26" s="120">
        <f t="shared" si="0"/>
        <v>7.4375</v>
      </c>
      <c r="L26" s="118"/>
      <c r="M26" s="112" t="s">
        <v>488</v>
      </c>
      <c r="N26" s="118"/>
      <c r="O26" s="120"/>
    </row>
    <row r="27" spans="1:16383" x14ac:dyDescent="0.2">
      <c r="A27" s="150" t="s">
        <v>489</v>
      </c>
      <c r="B27" s="118" t="s">
        <v>126</v>
      </c>
      <c r="C27" s="118" t="s">
        <v>438</v>
      </c>
      <c r="D27" s="118" t="s">
        <v>439</v>
      </c>
      <c r="E27" s="58">
        <v>100034395606908</v>
      </c>
      <c r="F27" s="118" t="s">
        <v>440</v>
      </c>
      <c r="G27" s="119">
        <v>43515</v>
      </c>
      <c r="H27" s="119"/>
      <c r="I27" s="120">
        <f>VLOOKUP(A27,'Consolidated Data'!$A$1:$AL$100,38,FALSE)</f>
        <v>9</v>
      </c>
      <c r="J27" s="120">
        <f>(VLOOKUP(A27,'Consolidated Data'!$A$1:$AM$100,39,FALSE))/8</f>
        <v>0.8125</v>
      </c>
      <c r="K27" s="120">
        <f t="shared" si="0"/>
        <v>9.8125</v>
      </c>
      <c r="L27" s="118"/>
      <c r="M27" s="112" t="s">
        <v>490</v>
      </c>
      <c r="N27" s="118"/>
      <c r="O27" s="120"/>
    </row>
    <row r="28" spans="1:16383" s="176" customFormat="1" x14ac:dyDescent="0.2">
      <c r="A28" s="148" t="s">
        <v>491</v>
      </c>
      <c r="B28" s="118" t="s">
        <v>126</v>
      </c>
      <c r="C28" s="118" t="s">
        <v>438</v>
      </c>
      <c r="D28" s="118" t="s">
        <v>439</v>
      </c>
      <c r="E28" s="195">
        <v>100041343781854</v>
      </c>
      <c r="F28" s="118" t="s">
        <v>440</v>
      </c>
      <c r="G28" s="119">
        <v>43711</v>
      </c>
      <c r="H28" s="118"/>
      <c r="I28" s="120">
        <f>VLOOKUP(A28,'Consolidated Data'!$A$1:$AL$100,38,FALSE)</f>
        <v>3</v>
      </c>
      <c r="J28" s="120">
        <f>(VLOOKUP(A28,'Consolidated Data'!$A$1:$AM$100,39,FALSE))/8</f>
        <v>0</v>
      </c>
      <c r="K28" s="120">
        <f t="shared" si="0"/>
        <v>3</v>
      </c>
      <c r="L28" s="118"/>
      <c r="M28" s="112" t="s">
        <v>492</v>
      </c>
      <c r="N28" s="118"/>
      <c r="O28" s="120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51"/>
      <c r="CT28" s="151"/>
      <c r="CU28" s="151"/>
      <c r="CV28" s="151"/>
      <c r="CW28" s="151"/>
      <c r="CX28" s="151"/>
      <c r="CY28" s="151"/>
      <c r="CZ28" s="151"/>
      <c r="DA28" s="151"/>
      <c r="DB28" s="151"/>
      <c r="DC28" s="151"/>
      <c r="DD28" s="151"/>
      <c r="DE28" s="151"/>
      <c r="DF28" s="151"/>
      <c r="DG28" s="151"/>
      <c r="DH28" s="151"/>
      <c r="DI28" s="151"/>
      <c r="DJ28" s="151"/>
      <c r="DK28" s="151"/>
      <c r="DL28" s="151"/>
      <c r="DM28" s="151"/>
      <c r="DN28" s="151"/>
      <c r="DO28" s="151"/>
      <c r="DP28" s="151"/>
      <c r="DQ28" s="151"/>
      <c r="DR28" s="151"/>
      <c r="DS28" s="151"/>
      <c r="DT28" s="151"/>
      <c r="DU28" s="151"/>
      <c r="DV28" s="151"/>
      <c r="DW28" s="151"/>
      <c r="DX28" s="151"/>
      <c r="DY28" s="151"/>
      <c r="DZ28" s="151"/>
      <c r="EA28" s="151"/>
      <c r="EB28" s="151"/>
      <c r="EC28" s="151"/>
      <c r="ED28" s="151"/>
      <c r="EE28" s="151"/>
      <c r="EF28" s="151"/>
      <c r="EG28" s="151"/>
      <c r="EH28" s="151"/>
      <c r="EI28" s="151"/>
      <c r="EJ28" s="151"/>
      <c r="EK28" s="151"/>
      <c r="EL28" s="151"/>
      <c r="EM28" s="151"/>
      <c r="EN28" s="151"/>
      <c r="EO28" s="151"/>
      <c r="EP28" s="151"/>
      <c r="EQ28" s="151"/>
      <c r="ER28" s="151"/>
      <c r="ES28" s="151"/>
      <c r="ET28" s="151"/>
      <c r="EU28" s="151"/>
      <c r="EV28" s="151"/>
      <c r="EW28" s="151"/>
      <c r="EX28" s="151"/>
      <c r="EY28" s="151"/>
      <c r="EZ28" s="151"/>
      <c r="FA28" s="151"/>
      <c r="FB28" s="151"/>
      <c r="FC28" s="151"/>
      <c r="FD28" s="151"/>
      <c r="FE28" s="151"/>
      <c r="FF28" s="151"/>
      <c r="FG28" s="151"/>
      <c r="FH28" s="151"/>
      <c r="FI28" s="151"/>
      <c r="FJ28" s="151"/>
      <c r="FK28" s="151"/>
      <c r="FL28" s="151"/>
      <c r="FM28" s="151"/>
      <c r="FN28" s="151"/>
      <c r="FO28" s="151"/>
      <c r="FP28" s="151"/>
      <c r="FQ28" s="151"/>
      <c r="FR28" s="151"/>
      <c r="FS28" s="151"/>
      <c r="FT28" s="151"/>
      <c r="FU28" s="151"/>
      <c r="FV28" s="151"/>
      <c r="FW28" s="151"/>
      <c r="FX28" s="151"/>
      <c r="FY28" s="151"/>
      <c r="FZ28" s="151"/>
      <c r="GA28" s="151"/>
      <c r="GB28" s="151"/>
      <c r="GC28" s="151"/>
      <c r="GD28" s="151"/>
      <c r="GE28" s="151"/>
      <c r="GF28" s="151"/>
      <c r="GG28" s="151"/>
      <c r="GH28" s="151"/>
      <c r="GI28" s="151"/>
      <c r="GJ28" s="151"/>
      <c r="GK28" s="151"/>
      <c r="GL28" s="151"/>
      <c r="GM28" s="151"/>
      <c r="GN28" s="151"/>
      <c r="GO28" s="151"/>
      <c r="GP28" s="151"/>
      <c r="GQ28" s="151"/>
      <c r="GR28" s="151"/>
      <c r="GS28" s="151"/>
      <c r="GT28" s="151"/>
      <c r="GU28" s="151"/>
      <c r="GV28" s="151"/>
      <c r="GW28" s="151"/>
      <c r="GX28" s="151"/>
      <c r="GY28" s="151"/>
      <c r="GZ28" s="151"/>
      <c r="HA28" s="151"/>
      <c r="HB28" s="151"/>
      <c r="HC28" s="151"/>
      <c r="HD28" s="151"/>
      <c r="HE28" s="151"/>
      <c r="HF28" s="151"/>
      <c r="HG28" s="151"/>
      <c r="HH28" s="151"/>
      <c r="HI28" s="151"/>
      <c r="HJ28" s="151"/>
      <c r="HK28" s="151"/>
      <c r="HL28" s="151"/>
      <c r="HM28" s="151"/>
      <c r="HN28" s="151"/>
      <c r="HO28" s="151"/>
      <c r="HP28" s="151"/>
      <c r="HQ28" s="151"/>
      <c r="HR28" s="151"/>
      <c r="HS28" s="151"/>
      <c r="HT28" s="151"/>
      <c r="HU28" s="151"/>
      <c r="HV28" s="151"/>
      <c r="HW28" s="151"/>
      <c r="HX28" s="151"/>
      <c r="HY28" s="151"/>
      <c r="HZ28" s="151"/>
      <c r="IA28" s="151"/>
      <c r="IB28" s="151"/>
      <c r="IC28" s="151"/>
      <c r="ID28" s="151"/>
      <c r="IE28" s="151"/>
      <c r="IF28" s="151"/>
      <c r="IG28" s="151"/>
      <c r="IH28" s="151"/>
      <c r="II28" s="151"/>
      <c r="IJ28" s="151"/>
      <c r="IK28" s="151"/>
      <c r="IL28" s="151"/>
      <c r="IM28" s="151"/>
      <c r="IN28" s="151"/>
      <c r="IO28" s="151"/>
      <c r="IP28" s="151"/>
      <c r="IQ28" s="151"/>
      <c r="IR28" s="151"/>
      <c r="IS28" s="151"/>
      <c r="IT28" s="151"/>
      <c r="IU28" s="151"/>
      <c r="IV28" s="151"/>
      <c r="IW28" s="151"/>
      <c r="IX28" s="151"/>
      <c r="IY28" s="151"/>
      <c r="IZ28" s="151"/>
      <c r="JA28" s="151"/>
      <c r="JB28" s="151"/>
      <c r="JC28" s="151"/>
      <c r="JD28" s="151"/>
      <c r="JE28" s="151"/>
      <c r="JF28" s="151"/>
      <c r="JG28" s="151"/>
      <c r="JH28" s="151"/>
      <c r="JI28" s="151"/>
      <c r="JJ28" s="151"/>
      <c r="JK28" s="151"/>
      <c r="JL28" s="151"/>
      <c r="JM28" s="151"/>
      <c r="JN28" s="151"/>
      <c r="JO28" s="151"/>
      <c r="JP28" s="151"/>
      <c r="JQ28" s="151"/>
      <c r="JR28" s="151"/>
      <c r="JS28" s="151"/>
      <c r="JT28" s="151"/>
      <c r="JU28" s="151"/>
      <c r="JV28" s="151"/>
      <c r="JW28" s="151"/>
      <c r="JX28" s="151"/>
      <c r="JY28" s="151"/>
      <c r="JZ28" s="151"/>
      <c r="KA28" s="151"/>
      <c r="KB28" s="151"/>
      <c r="KC28" s="151"/>
      <c r="KD28" s="151"/>
      <c r="KE28" s="151"/>
      <c r="KF28" s="151"/>
      <c r="KG28" s="151"/>
      <c r="KH28" s="151"/>
      <c r="KI28" s="151"/>
      <c r="KJ28" s="151"/>
      <c r="KK28" s="151"/>
      <c r="KL28" s="151"/>
      <c r="KM28" s="151"/>
      <c r="KN28" s="151"/>
      <c r="KO28" s="151"/>
      <c r="KP28" s="151"/>
      <c r="KQ28" s="151"/>
      <c r="KR28" s="151"/>
      <c r="KS28" s="151"/>
      <c r="KT28" s="151"/>
      <c r="KU28" s="151"/>
      <c r="KV28" s="151"/>
      <c r="KW28" s="151"/>
      <c r="KX28" s="151"/>
      <c r="KY28" s="151"/>
      <c r="KZ28" s="151"/>
      <c r="LA28" s="151"/>
      <c r="LB28" s="151"/>
      <c r="LC28" s="151"/>
      <c r="LD28" s="151"/>
      <c r="LE28" s="151"/>
      <c r="LF28" s="151"/>
      <c r="LG28" s="151"/>
      <c r="LH28" s="151"/>
      <c r="LI28" s="151"/>
      <c r="LJ28" s="151"/>
      <c r="LK28" s="151"/>
      <c r="LL28" s="151"/>
      <c r="LM28" s="151"/>
      <c r="LN28" s="151"/>
      <c r="LO28" s="151"/>
      <c r="LP28" s="151"/>
      <c r="LQ28" s="151"/>
      <c r="LR28" s="151"/>
      <c r="LS28" s="151"/>
      <c r="LT28" s="151"/>
      <c r="LU28" s="151"/>
      <c r="LV28" s="151"/>
      <c r="LW28" s="151"/>
      <c r="LX28" s="151"/>
      <c r="LY28" s="151"/>
      <c r="LZ28" s="151"/>
      <c r="MA28" s="151"/>
      <c r="MB28" s="151"/>
      <c r="MC28" s="151"/>
      <c r="MD28" s="151"/>
      <c r="ME28" s="151"/>
      <c r="MF28" s="151"/>
      <c r="MG28" s="151"/>
      <c r="MH28" s="151"/>
      <c r="MI28" s="151"/>
      <c r="MJ28" s="151"/>
      <c r="MK28" s="151"/>
      <c r="ML28" s="151"/>
      <c r="MM28" s="151"/>
      <c r="MN28" s="151"/>
      <c r="MO28" s="151"/>
      <c r="MP28" s="151"/>
      <c r="MQ28" s="151"/>
      <c r="MR28" s="151"/>
      <c r="MS28" s="151"/>
      <c r="MT28" s="151"/>
      <c r="MU28" s="151"/>
      <c r="MV28" s="151"/>
      <c r="MW28" s="151"/>
      <c r="MX28" s="151"/>
      <c r="MY28" s="151"/>
      <c r="MZ28" s="151"/>
      <c r="NA28" s="151"/>
      <c r="NB28" s="151"/>
      <c r="NC28" s="151"/>
      <c r="ND28" s="151"/>
      <c r="NE28" s="151"/>
      <c r="NF28" s="151"/>
      <c r="NG28" s="151"/>
      <c r="NH28" s="151"/>
      <c r="NI28" s="151"/>
      <c r="NJ28" s="151"/>
      <c r="NK28" s="151"/>
      <c r="NL28" s="151"/>
      <c r="NM28" s="151"/>
      <c r="NN28" s="151"/>
      <c r="NO28" s="151"/>
      <c r="NP28" s="151"/>
      <c r="NQ28" s="151"/>
      <c r="NR28" s="151"/>
      <c r="NS28" s="151"/>
      <c r="NT28" s="151"/>
      <c r="NU28" s="151"/>
      <c r="NV28" s="151"/>
      <c r="NW28" s="151"/>
      <c r="NX28" s="151"/>
      <c r="NY28" s="151"/>
      <c r="NZ28" s="151"/>
      <c r="OA28" s="151"/>
      <c r="OB28" s="151"/>
      <c r="OC28" s="151"/>
      <c r="OD28" s="151"/>
      <c r="OE28" s="151"/>
      <c r="OF28" s="151"/>
      <c r="OG28" s="151"/>
      <c r="OH28" s="151"/>
      <c r="OI28" s="151"/>
      <c r="OJ28" s="151"/>
      <c r="OK28" s="151"/>
      <c r="OL28" s="151"/>
      <c r="OM28" s="151"/>
      <c r="ON28" s="151"/>
      <c r="OO28" s="151"/>
      <c r="OP28" s="151"/>
      <c r="OQ28" s="151"/>
      <c r="OR28" s="151"/>
      <c r="OS28" s="151"/>
      <c r="OT28" s="151"/>
      <c r="OU28" s="151"/>
      <c r="OV28" s="151"/>
      <c r="OW28" s="151"/>
      <c r="OX28" s="151"/>
      <c r="OY28" s="151"/>
      <c r="OZ28" s="151"/>
      <c r="PA28" s="151"/>
      <c r="PB28" s="151"/>
      <c r="PC28" s="151"/>
      <c r="PD28" s="151"/>
      <c r="PE28" s="151"/>
      <c r="PF28" s="151"/>
      <c r="PG28" s="151"/>
      <c r="PH28" s="151"/>
      <c r="PI28" s="151"/>
      <c r="PJ28" s="151"/>
      <c r="PK28" s="151"/>
      <c r="PL28" s="151"/>
      <c r="PM28" s="151"/>
      <c r="PN28" s="151"/>
      <c r="PO28" s="151"/>
      <c r="PP28" s="151"/>
      <c r="PQ28" s="151"/>
      <c r="PR28" s="151"/>
      <c r="PS28" s="151"/>
      <c r="PT28" s="151"/>
      <c r="PU28" s="151"/>
      <c r="PV28" s="151"/>
      <c r="PW28" s="151"/>
      <c r="PX28" s="151"/>
      <c r="PY28" s="151"/>
      <c r="PZ28" s="151"/>
      <c r="QA28" s="151"/>
      <c r="QB28" s="151"/>
      <c r="QC28" s="151"/>
      <c r="QD28" s="151"/>
      <c r="QE28" s="151"/>
      <c r="QF28" s="151"/>
      <c r="QG28" s="151"/>
      <c r="QH28" s="151"/>
      <c r="QI28" s="151"/>
      <c r="QJ28" s="151"/>
      <c r="QK28" s="151"/>
      <c r="QL28" s="151"/>
      <c r="QM28" s="151"/>
      <c r="QN28" s="151"/>
      <c r="QO28" s="151"/>
      <c r="QP28" s="151"/>
      <c r="QQ28" s="151"/>
      <c r="QR28" s="151"/>
      <c r="QS28" s="151"/>
      <c r="QT28" s="151"/>
      <c r="QU28" s="151"/>
      <c r="QV28" s="151"/>
      <c r="QW28" s="151"/>
      <c r="QX28" s="151"/>
      <c r="QY28" s="151"/>
      <c r="QZ28" s="151"/>
      <c r="RA28" s="151"/>
      <c r="RB28" s="151"/>
      <c r="RC28" s="151"/>
      <c r="RD28" s="151"/>
      <c r="RE28" s="151"/>
      <c r="RF28" s="151"/>
      <c r="RG28" s="151"/>
      <c r="RH28" s="151"/>
      <c r="RI28" s="151"/>
      <c r="RJ28" s="151"/>
      <c r="RK28" s="151"/>
      <c r="RL28" s="151"/>
      <c r="RM28" s="151"/>
      <c r="RN28" s="151"/>
      <c r="RO28" s="151"/>
      <c r="RP28" s="151"/>
      <c r="RQ28" s="151"/>
      <c r="RR28" s="151"/>
      <c r="RS28" s="151"/>
      <c r="RT28" s="151"/>
      <c r="RU28" s="151"/>
      <c r="RV28" s="151"/>
      <c r="RW28" s="151"/>
      <c r="RX28" s="151"/>
      <c r="RY28" s="151"/>
      <c r="RZ28" s="151"/>
      <c r="SA28" s="151"/>
      <c r="SB28" s="151"/>
      <c r="SC28" s="151"/>
      <c r="SD28" s="151"/>
      <c r="SE28" s="151"/>
      <c r="SF28" s="151"/>
      <c r="SG28" s="151"/>
      <c r="SH28" s="151"/>
      <c r="SI28" s="151"/>
      <c r="SJ28" s="151"/>
      <c r="SK28" s="151"/>
      <c r="SL28" s="151"/>
      <c r="SM28" s="151"/>
      <c r="SN28" s="151"/>
      <c r="SO28" s="151"/>
      <c r="SP28" s="151"/>
      <c r="SQ28" s="151"/>
      <c r="SR28" s="151"/>
      <c r="SS28" s="151"/>
      <c r="ST28" s="151"/>
      <c r="SU28" s="151"/>
      <c r="SV28" s="151"/>
      <c r="SW28" s="151"/>
      <c r="SX28" s="151"/>
      <c r="SY28" s="151"/>
      <c r="SZ28" s="151"/>
      <c r="TA28" s="151"/>
      <c r="TB28" s="151"/>
      <c r="TC28" s="151"/>
      <c r="TD28" s="151"/>
      <c r="TE28" s="151"/>
      <c r="TF28" s="151"/>
      <c r="TG28" s="151"/>
      <c r="TH28" s="151"/>
      <c r="TI28" s="151"/>
      <c r="TJ28" s="151"/>
      <c r="TK28" s="151"/>
      <c r="TL28" s="151"/>
      <c r="TM28" s="151"/>
      <c r="TN28" s="151"/>
      <c r="TO28" s="151"/>
      <c r="TP28" s="151"/>
      <c r="TQ28" s="151"/>
      <c r="TR28" s="151"/>
      <c r="TS28" s="151"/>
      <c r="TT28" s="151"/>
      <c r="TU28" s="151"/>
      <c r="TV28" s="151"/>
      <c r="TW28" s="151"/>
      <c r="TX28" s="151"/>
      <c r="TY28" s="151"/>
      <c r="TZ28" s="151"/>
      <c r="UA28" s="151"/>
      <c r="UB28" s="151"/>
      <c r="UC28" s="151"/>
      <c r="UD28" s="151"/>
      <c r="UE28" s="151"/>
      <c r="UF28" s="151"/>
      <c r="UG28" s="151"/>
      <c r="UH28" s="151"/>
      <c r="UI28" s="151"/>
      <c r="UJ28" s="151"/>
      <c r="UK28" s="151"/>
      <c r="UL28" s="151"/>
      <c r="UM28" s="151"/>
      <c r="UN28" s="151"/>
      <c r="UO28" s="151"/>
      <c r="UP28" s="151"/>
      <c r="UQ28" s="151"/>
      <c r="UR28" s="151"/>
      <c r="US28" s="151"/>
      <c r="UT28" s="151"/>
      <c r="UU28" s="151"/>
      <c r="UV28" s="151"/>
      <c r="UW28" s="151"/>
      <c r="UX28" s="151"/>
      <c r="UY28" s="151"/>
      <c r="UZ28" s="151"/>
      <c r="VA28" s="151"/>
      <c r="VB28" s="151"/>
      <c r="VC28" s="151"/>
      <c r="VD28" s="151"/>
      <c r="VE28" s="151"/>
      <c r="VF28" s="151"/>
      <c r="VG28" s="151"/>
      <c r="VH28" s="151"/>
      <c r="VI28" s="151"/>
      <c r="VJ28" s="151"/>
      <c r="VK28" s="151"/>
      <c r="VL28" s="151"/>
      <c r="VM28" s="151"/>
      <c r="VN28" s="151"/>
      <c r="VO28" s="151"/>
      <c r="VP28" s="151"/>
      <c r="VQ28" s="151"/>
      <c r="VR28" s="151"/>
      <c r="VS28" s="151"/>
      <c r="VT28" s="151"/>
      <c r="VU28" s="151"/>
      <c r="VV28" s="151"/>
      <c r="VW28" s="151"/>
      <c r="VX28" s="151"/>
      <c r="VY28" s="151"/>
      <c r="VZ28" s="151"/>
      <c r="WA28" s="151"/>
      <c r="WB28" s="151"/>
      <c r="WC28" s="151"/>
      <c r="WD28" s="151"/>
      <c r="WE28" s="151"/>
      <c r="WF28" s="151"/>
      <c r="WG28" s="151"/>
      <c r="WH28" s="151"/>
      <c r="WI28" s="151"/>
      <c r="WJ28" s="151"/>
      <c r="WK28" s="151"/>
      <c r="WL28" s="151"/>
      <c r="WM28" s="151"/>
      <c r="WN28" s="151"/>
      <c r="WO28" s="151"/>
      <c r="WP28" s="151"/>
      <c r="WQ28" s="151"/>
      <c r="WR28" s="151"/>
      <c r="WS28" s="151"/>
      <c r="WT28" s="151"/>
      <c r="WU28" s="151"/>
      <c r="WV28" s="151"/>
      <c r="WW28" s="151"/>
      <c r="WX28" s="151"/>
      <c r="WY28" s="151"/>
      <c r="WZ28" s="151"/>
      <c r="XA28" s="151"/>
      <c r="XB28" s="151"/>
      <c r="XC28" s="151"/>
      <c r="XD28" s="151"/>
      <c r="XE28" s="151"/>
      <c r="XF28" s="151"/>
      <c r="XG28" s="151"/>
      <c r="XH28" s="151"/>
      <c r="XI28" s="151"/>
      <c r="XJ28" s="151"/>
      <c r="XK28" s="151"/>
      <c r="XL28" s="151"/>
      <c r="XM28" s="151"/>
      <c r="XN28" s="151"/>
      <c r="XO28" s="151"/>
      <c r="XP28" s="151"/>
      <c r="XQ28" s="151"/>
      <c r="XR28" s="151"/>
      <c r="XS28" s="151"/>
      <c r="XT28" s="151"/>
      <c r="XU28" s="151"/>
      <c r="XV28" s="151"/>
      <c r="XW28" s="151"/>
      <c r="XX28" s="151"/>
      <c r="XY28" s="151"/>
      <c r="XZ28" s="151"/>
      <c r="YA28" s="151"/>
      <c r="YB28" s="151"/>
      <c r="YC28" s="151"/>
      <c r="YD28" s="151"/>
      <c r="YE28" s="151"/>
      <c r="YF28" s="151"/>
      <c r="YG28" s="151"/>
      <c r="YH28" s="151"/>
      <c r="YI28" s="151"/>
      <c r="YJ28" s="151"/>
      <c r="YK28" s="151"/>
      <c r="YL28" s="151"/>
      <c r="YM28" s="151"/>
      <c r="YN28" s="151"/>
      <c r="YO28" s="151"/>
      <c r="YP28" s="151"/>
      <c r="YQ28" s="151"/>
      <c r="YR28" s="151"/>
      <c r="YS28" s="151"/>
      <c r="YT28" s="151"/>
      <c r="YU28" s="151"/>
      <c r="YV28" s="151"/>
      <c r="YW28" s="151"/>
      <c r="YX28" s="151"/>
      <c r="YY28" s="151"/>
      <c r="YZ28" s="151"/>
      <c r="ZA28" s="151"/>
      <c r="ZB28" s="151"/>
      <c r="ZC28" s="151"/>
      <c r="ZD28" s="151"/>
      <c r="ZE28" s="151"/>
      <c r="ZF28" s="151"/>
      <c r="ZG28" s="151"/>
      <c r="ZH28" s="151"/>
      <c r="ZI28" s="151"/>
      <c r="ZJ28" s="151"/>
      <c r="ZK28" s="151"/>
      <c r="ZL28" s="151"/>
      <c r="ZM28" s="151"/>
      <c r="ZN28" s="151"/>
      <c r="ZO28" s="151"/>
      <c r="ZP28" s="151"/>
      <c r="ZQ28" s="151"/>
      <c r="ZR28" s="151"/>
      <c r="ZS28" s="151"/>
      <c r="ZT28" s="151"/>
      <c r="ZU28" s="151"/>
      <c r="ZV28" s="151"/>
      <c r="ZW28" s="151"/>
      <c r="ZX28" s="151"/>
      <c r="ZY28" s="151"/>
      <c r="ZZ28" s="151"/>
      <c r="AAA28" s="151"/>
      <c r="AAB28" s="151"/>
      <c r="AAC28" s="151"/>
      <c r="AAD28" s="151"/>
      <c r="AAE28" s="151"/>
      <c r="AAF28" s="151"/>
      <c r="AAG28" s="151"/>
      <c r="AAH28" s="151"/>
      <c r="AAI28" s="151"/>
      <c r="AAJ28" s="151"/>
      <c r="AAK28" s="151"/>
      <c r="AAL28" s="151"/>
      <c r="AAM28" s="151"/>
      <c r="AAN28" s="151"/>
      <c r="AAO28" s="151"/>
      <c r="AAP28" s="151"/>
      <c r="AAQ28" s="151"/>
      <c r="AAR28" s="151"/>
      <c r="AAS28" s="151"/>
      <c r="AAT28" s="151"/>
      <c r="AAU28" s="151"/>
      <c r="AAV28" s="151"/>
      <c r="AAW28" s="151"/>
      <c r="AAX28" s="151"/>
      <c r="AAY28" s="151"/>
      <c r="AAZ28" s="151"/>
      <c r="ABA28" s="151"/>
      <c r="ABB28" s="151"/>
      <c r="ABC28" s="151"/>
      <c r="ABD28" s="151"/>
      <c r="ABE28" s="151"/>
      <c r="ABF28" s="151"/>
      <c r="ABG28" s="151"/>
      <c r="ABH28" s="151"/>
      <c r="ABI28" s="151"/>
      <c r="ABJ28" s="151"/>
      <c r="ABK28" s="151"/>
      <c r="ABL28" s="151"/>
      <c r="ABM28" s="151"/>
      <c r="ABN28" s="151"/>
      <c r="ABO28" s="151"/>
      <c r="ABP28" s="151"/>
      <c r="ABQ28" s="151"/>
      <c r="ABR28" s="151"/>
      <c r="ABS28" s="151"/>
      <c r="ABT28" s="151"/>
      <c r="ABU28" s="151"/>
      <c r="ABV28" s="151"/>
      <c r="ABW28" s="151"/>
      <c r="ABX28" s="151"/>
      <c r="ABY28" s="151"/>
      <c r="ABZ28" s="151"/>
      <c r="ACA28" s="151"/>
      <c r="ACB28" s="151"/>
      <c r="ACC28" s="151"/>
      <c r="ACD28" s="151"/>
      <c r="ACE28" s="151"/>
      <c r="ACF28" s="151"/>
      <c r="ACG28" s="151"/>
      <c r="ACH28" s="151"/>
      <c r="ACI28" s="151"/>
      <c r="ACJ28" s="151"/>
      <c r="ACK28" s="151"/>
      <c r="ACL28" s="151"/>
      <c r="ACM28" s="151"/>
      <c r="ACN28" s="151"/>
      <c r="ACO28" s="151"/>
      <c r="ACP28" s="151"/>
      <c r="ACQ28" s="151"/>
      <c r="ACR28" s="151"/>
      <c r="ACS28" s="151"/>
      <c r="ACT28" s="151"/>
      <c r="ACU28" s="151"/>
      <c r="ACV28" s="151"/>
      <c r="ACW28" s="151"/>
      <c r="ACX28" s="151"/>
      <c r="ACY28" s="151"/>
      <c r="ACZ28" s="151"/>
      <c r="ADA28" s="151"/>
      <c r="ADB28" s="151"/>
      <c r="ADC28" s="151"/>
      <c r="ADD28" s="151"/>
      <c r="ADE28" s="151"/>
      <c r="ADF28" s="151"/>
      <c r="ADG28" s="151"/>
      <c r="ADH28" s="151"/>
      <c r="ADI28" s="151"/>
      <c r="ADJ28" s="151"/>
      <c r="ADK28" s="151"/>
      <c r="ADL28" s="151"/>
      <c r="ADM28" s="151"/>
      <c r="ADN28" s="151"/>
      <c r="ADO28" s="151"/>
      <c r="ADP28" s="151"/>
      <c r="ADQ28" s="151"/>
      <c r="ADR28" s="151"/>
      <c r="ADS28" s="151"/>
      <c r="ADT28" s="151"/>
      <c r="ADU28" s="151"/>
      <c r="ADV28" s="151"/>
      <c r="ADW28" s="151"/>
      <c r="ADX28" s="151"/>
      <c r="ADY28" s="151"/>
      <c r="ADZ28" s="151"/>
      <c r="AEA28" s="151"/>
      <c r="AEB28" s="151"/>
      <c r="AEC28" s="151"/>
      <c r="AED28" s="151"/>
      <c r="AEE28" s="151"/>
      <c r="AEF28" s="151"/>
      <c r="AEG28" s="151"/>
      <c r="AEH28" s="151"/>
      <c r="AEI28" s="151"/>
      <c r="AEJ28" s="151"/>
      <c r="AEK28" s="151"/>
      <c r="AEL28" s="151"/>
      <c r="AEM28" s="151"/>
      <c r="AEN28" s="151"/>
      <c r="AEO28" s="151"/>
      <c r="AEP28" s="151"/>
      <c r="AEQ28" s="151"/>
      <c r="AER28" s="151"/>
      <c r="AES28" s="151"/>
      <c r="AET28" s="151"/>
      <c r="AEU28" s="151"/>
      <c r="AEV28" s="151"/>
      <c r="AEW28" s="151"/>
      <c r="AEX28" s="151"/>
      <c r="AEY28" s="151"/>
      <c r="AEZ28" s="151"/>
      <c r="AFA28" s="151"/>
      <c r="AFB28" s="151"/>
      <c r="AFC28" s="151"/>
      <c r="AFD28" s="151"/>
      <c r="AFE28" s="151"/>
      <c r="AFF28" s="151"/>
      <c r="AFG28" s="151"/>
      <c r="AFH28" s="151"/>
      <c r="AFI28" s="151"/>
      <c r="AFJ28" s="151"/>
      <c r="AFK28" s="151"/>
      <c r="AFL28" s="151"/>
      <c r="AFM28" s="151"/>
      <c r="AFN28" s="151"/>
      <c r="AFO28" s="151"/>
      <c r="AFP28" s="151"/>
      <c r="AFQ28" s="151"/>
      <c r="AFR28" s="151"/>
      <c r="AFS28" s="151"/>
      <c r="AFT28" s="151"/>
      <c r="AFU28" s="151"/>
      <c r="AFV28" s="151"/>
      <c r="AFW28" s="151"/>
      <c r="AFX28" s="151"/>
      <c r="AFY28" s="151"/>
      <c r="AFZ28" s="151"/>
      <c r="AGA28" s="151"/>
      <c r="AGB28" s="151"/>
      <c r="AGC28" s="151"/>
      <c r="AGD28" s="151"/>
      <c r="AGE28" s="151"/>
      <c r="AGF28" s="151"/>
      <c r="AGG28" s="151"/>
      <c r="AGH28" s="151"/>
      <c r="AGI28" s="151"/>
      <c r="AGJ28" s="151"/>
      <c r="AGK28" s="151"/>
      <c r="AGL28" s="151"/>
      <c r="AGM28" s="151"/>
      <c r="AGN28" s="151"/>
      <c r="AGO28" s="151"/>
      <c r="AGP28" s="151"/>
      <c r="AGQ28" s="151"/>
      <c r="AGR28" s="151"/>
      <c r="AGS28" s="151"/>
      <c r="AGT28" s="151"/>
      <c r="AGU28" s="151"/>
      <c r="AGV28" s="151"/>
      <c r="AGW28" s="151"/>
      <c r="AGX28" s="151"/>
      <c r="AGY28" s="151"/>
      <c r="AGZ28" s="151"/>
      <c r="AHA28" s="151"/>
      <c r="AHB28" s="151"/>
      <c r="AHC28" s="151"/>
      <c r="AHD28" s="151"/>
      <c r="AHE28" s="151"/>
      <c r="AHF28" s="151"/>
      <c r="AHG28" s="151"/>
      <c r="AHH28" s="151"/>
      <c r="AHI28" s="151"/>
      <c r="AHJ28" s="151"/>
      <c r="AHK28" s="151"/>
      <c r="AHL28" s="151"/>
      <c r="AHM28" s="151"/>
      <c r="AHN28" s="151"/>
      <c r="AHO28" s="151"/>
      <c r="AHP28" s="151"/>
      <c r="AHQ28" s="151"/>
      <c r="AHR28" s="151"/>
      <c r="AHS28" s="151"/>
      <c r="AHT28" s="151"/>
      <c r="AHU28" s="151"/>
      <c r="AHV28" s="151"/>
      <c r="AHW28" s="151"/>
      <c r="AHX28" s="151"/>
      <c r="AHY28" s="151"/>
      <c r="AHZ28" s="151"/>
      <c r="AIA28" s="151"/>
      <c r="AIB28" s="151"/>
      <c r="AIC28" s="151"/>
      <c r="AID28" s="151"/>
      <c r="AIE28" s="151"/>
      <c r="AIF28" s="151"/>
      <c r="AIG28" s="151"/>
      <c r="AIH28" s="151"/>
      <c r="AII28" s="151"/>
      <c r="AIJ28" s="151"/>
      <c r="AIK28" s="151"/>
      <c r="AIL28" s="151"/>
      <c r="AIM28" s="151"/>
      <c r="AIN28" s="151"/>
      <c r="AIO28" s="151"/>
      <c r="AIP28" s="151"/>
      <c r="AIQ28" s="151"/>
      <c r="AIR28" s="151"/>
      <c r="AIS28" s="151"/>
      <c r="AIT28" s="151"/>
      <c r="AIU28" s="151"/>
      <c r="AIV28" s="151"/>
      <c r="AIW28" s="151"/>
      <c r="AIX28" s="151"/>
      <c r="AIY28" s="151"/>
      <c r="AIZ28" s="151"/>
      <c r="AJA28" s="151"/>
      <c r="AJB28" s="151"/>
      <c r="AJC28" s="151"/>
      <c r="AJD28" s="151"/>
      <c r="AJE28" s="151"/>
      <c r="AJF28" s="151"/>
      <c r="AJG28" s="151"/>
      <c r="AJH28" s="151"/>
      <c r="AJI28" s="151"/>
      <c r="AJJ28" s="151"/>
      <c r="AJK28" s="151"/>
      <c r="AJL28" s="151"/>
      <c r="AJM28" s="151"/>
      <c r="AJN28" s="151"/>
      <c r="AJO28" s="151"/>
      <c r="AJP28" s="151"/>
      <c r="AJQ28" s="151"/>
      <c r="AJR28" s="151"/>
      <c r="AJS28" s="151"/>
      <c r="AJT28" s="151"/>
      <c r="AJU28" s="151"/>
      <c r="AJV28" s="151"/>
      <c r="AJW28" s="151"/>
      <c r="AJX28" s="151"/>
      <c r="AJY28" s="151"/>
      <c r="AJZ28" s="151"/>
      <c r="AKA28" s="151"/>
      <c r="AKB28" s="151"/>
      <c r="AKC28" s="151"/>
      <c r="AKD28" s="151"/>
      <c r="AKE28" s="151"/>
      <c r="AKF28" s="151"/>
      <c r="AKG28" s="151"/>
      <c r="AKH28" s="151"/>
      <c r="AKI28" s="151"/>
      <c r="AKJ28" s="151"/>
      <c r="AKK28" s="151"/>
      <c r="AKL28" s="151"/>
      <c r="AKM28" s="151"/>
      <c r="AKN28" s="151"/>
      <c r="AKO28" s="151"/>
      <c r="AKP28" s="151"/>
      <c r="AKQ28" s="151"/>
      <c r="AKR28" s="151"/>
      <c r="AKS28" s="151"/>
      <c r="AKT28" s="151"/>
      <c r="AKU28" s="151"/>
      <c r="AKV28" s="151"/>
      <c r="AKW28" s="151"/>
      <c r="AKX28" s="151"/>
      <c r="AKY28" s="151"/>
      <c r="AKZ28" s="151"/>
      <c r="ALA28" s="151"/>
      <c r="ALB28" s="151"/>
      <c r="ALC28" s="151"/>
      <c r="ALD28" s="151"/>
      <c r="ALE28" s="151"/>
      <c r="ALF28" s="151"/>
      <c r="ALG28" s="151"/>
      <c r="ALH28" s="151"/>
      <c r="ALI28" s="151"/>
      <c r="ALJ28" s="151"/>
      <c r="ALK28" s="151"/>
      <c r="ALL28" s="151"/>
      <c r="ALM28" s="151"/>
      <c r="ALN28" s="151"/>
      <c r="ALO28" s="151"/>
      <c r="ALP28" s="151"/>
      <c r="ALQ28" s="151"/>
      <c r="ALR28" s="151"/>
      <c r="ALS28" s="151"/>
      <c r="ALT28" s="151"/>
      <c r="ALU28" s="151"/>
      <c r="ALV28" s="151"/>
      <c r="ALW28" s="151"/>
      <c r="ALX28" s="151"/>
      <c r="ALY28" s="151"/>
      <c r="ALZ28" s="151"/>
      <c r="AMA28" s="151"/>
      <c r="AMB28" s="151"/>
      <c r="AMC28" s="151"/>
      <c r="AMD28" s="151"/>
      <c r="AME28" s="151"/>
      <c r="AMF28" s="151"/>
      <c r="AMG28" s="151"/>
      <c r="AMH28" s="151"/>
      <c r="AMI28" s="151"/>
      <c r="AMJ28" s="151"/>
      <c r="AMK28" s="151"/>
      <c r="AML28" s="151"/>
      <c r="AMM28" s="151"/>
      <c r="AMN28" s="151"/>
      <c r="AMO28" s="151"/>
      <c r="AMP28" s="151"/>
      <c r="AMQ28" s="151"/>
      <c r="AMR28" s="151"/>
      <c r="AMS28" s="151"/>
      <c r="AMT28" s="151"/>
      <c r="AMU28" s="151"/>
      <c r="AMV28" s="151"/>
      <c r="AMW28" s="151"/>
      <c r="AMX28" s="151"/>
      <c r="AMY28" s="151"/>
      <c r="AMZ28" s="151"/>
      <c r="ANA28" s="151"/>
      <c r="ANB28" s="151"/>
      <c r="ANC28" s="151"/>
      <c r="AND28" s="151"/>
      <c r="ANE28" s="151"/>
      <c r="ANF28" s="151"/>
      <c r="ANG28" s="151"/>
      <c r="ANH28" s="151"/>
      <c r="ANI28" s="151"/>
      <c r="ANJ28" s="151"/>
      <c r="ANK28" s="151"/>
      <c r="ANL28" s="151"/>
      <c r="ANM28" s="151"/>
      <c r="ANN28" s="151"/>
      <c r="ANO28" s="151"/>
      <c r="ANP28" s="151"/>
      <c r="ANQ28" s="151"/>
      <c r="ANR28" s="151"/>
      <c r="ANS28" s="151"/>
      <c r="ANT28" s="151"/>
      <c r="ANU28" s="151"/>
      <c r="ANV28" s="151"/>
      <c r="ANW28" s="151"/>
      <c r="ANX28" s="151"/>
      <c r="ANY28" s="151"/>
      <c r="ANZ28" s="151"/>
      <c r="AOA28" s="151"/>
      <c r="AOB28" s="151"/>
      <c r="AOC28" s="151"/>
      <c r="AOD28" s="151"/>
      <c r="AOE28" s="151"/>
      <c r="AOF28" s="151"/>
      <c r="AOG28" s="151"/>
      <c r="AOH28" s="151"/>
      <c r="AOI28" s="151"/>
      <c r="AOJ28" s="151"/>
      <c r="AOK28" s="151"/>
      <c r="AOL28" s="151"/>
      <c r="AOM28" s="151"/>
      <c r="AON28" s="151"/>
      <c r="AOO28" s="151"/>
      <c r="AOP28" s="151"/>
      <c r="AOQ28" s="151"/>
      <c r="AOR28" s="151"/>
      <c r="AOS28" s="151"/>
      <c r="AOT28" s="151"/>
      <c r="AOU28" s="151"/>
      <c r="AOV28" s="151"/>
      <c r="AOW28" s="151"/>
      <c r="AOX28" s="151"/>
      <c r="AOY28" s="151"/>
      <c r="AOZ28" s="151"/>
      <c r="APA28" s="151"/>
      <c r="APB28" s="151"/>
      <c r="APC28" s="151"/>
      <c r="APD28" s="151"/>
      <c r="APE28" s="151"/>
      <c r="APF28" s="151"/>
      <c r="APG28" s="151"/>
      <c r="APH28" s="151"/>
      <c r="API28" s="151"/>
      <c r="APJ28" s="151"/>
      <c r="APK28" s="151"/>
      <c r="APL28" s="151"/>
      <c r="APM28" s="151"/>
      <c r="APN28" s="151"/>
      <c r="APO28" s="151"/>
      <c r="APP28" s="151"/>
      <c r="APQ28" s="151"/>
      <c r="APR28" s="151"/>
      <c r="APS28" s="151"/>
      <c r="APT28" s="151"/>
      <c r="APU28" s="151"/>
      <c r="APV28" s="151"/>
      <c r="APW28" s="151"/>
      <c r="APX28" s="151"/>
      <c r="APY28" s="151"/>
      <c r="APZ28" s="151"/>
      <c r="AQA28" s="151"/>
      <c r="AQB28" s="151"/>
      <c r="AQC28" s="151"/>
      <c r="AQD28" s="151"/>
      <c r="AQE28" s="151"/>
      <c r="AQF28" s="151"/>
      <c r="AQG28" s="151"/>
      <c r="AQH28" s="151"/>
      <c r="AQI28" s="151"/>
      <c r="AQJ28" s="151"/>
      <c r="AQK28" s="151"/>
      <c r="AQL28" s="151"/>
      <c r="AQM28" s="151"/>
      <c r="AQN28" s="151"/>
      <c r="AQO28" s="151"/>
      <c r="AQP28" s="151"/>
      <c r="AQQ28" s="151"/>
      <c r="AQR28" s="151"/>
      <c r="AQS28" s="151"/>
      <c r="AQT28" s="151"/>
      <c r="AQU28" s="151"/>
      <c r="AQV28" s="151"/>
      <c r="AQW28" s="151"/>
      <c r="AQX28" s="151"/>
      <c r="AQY28" s="151"/>
      <c r="AQZ28" s="151"/>
      <c r="ARA28" s="151"/>
      <c r="ARB28" s="151"/>
      <c r="ARC28" s="151"/>
      <c r="ARD28" s="151"/>
      <c r="ARE28" s="151"/>
      <c r="ARF28" s="151"/>
      <c r="ARG28" s="151"/>
      <c r="ARH28" s="151"/>
      <c r="ARI28" s="151"/>
      <c r="ARJ28" s="151"/>
      <c r="ARK28" s="151"/>
      <c r="ARL28" s="151"/>
      <c r="ARM28" s="151"/>
      <c r="ARN28" s="151"/>
      <c r="ARO28" s="151"/>
      <c r="ARP28" s="151"/>
      <c r="ARQ28" s="151"/>
      <c r="ARR28" s="151"/>
      <c r="ARS28" s="151"/>
      <c r="ART28" s="151"/>
      <c r="ARU28" s="151"/>
      <c r="ARV28" s="151"/>
      <c r="ARW28" s="151"/>
      <c r="ARX28" s="151"/>
      <c r="ARY28" s="151"/>
      <c r="ARZ28" s="151"/>
      <c r="ASA28" s="151"/>
      <c r="ASB28" s="151"/>
      <c r="ASC28" s="151"/>
      <c r="ASD28" s="151"/>
      <c r="ASE28" s="151"/>
      <c r="ASF28" s="151"/>
      <c r="ASG28" s="151"/>
      <c r="ASH28" s="151"/>
      <c r="ASI28" s="151"/>
      <c r="ASJ28" s="151"/>
      <c r="ASK28" s="151"/>
      <c r="ASL28" s="151"/>
      <c r="ASM28" s="151"/>
      <c r="ASN28" s="151"/>
      <c r="ASO28" s="151"/>
      <c r="ASP28" s="151"/>
      <c r="ASQ28" s="151"/>
      <c r="ASR28" s="151"/>
      <c r="ASS28" s="151"/>
      <c r="AST28" s="151"/>
      <c r="ASU28" s="151"/>
      <c r="ASV28" s="151"/>
      <c r="ASW28" s="151"/>
      <c r="ASX28" s="151"/>
      <c r="ASY28" s="151"/>
      <c r="ASZ28" s="151"/>
      <c r="ATA28" s="151"/>
      <c r="ATB28" s="151"/>
      <c r="ATC28" s="151"/>
      <c r="ATD28" s="151"/>
      <c r="ATE28" s="151"/>
      <c r="ATF28" s="151"/>
      <c r="ATG28" s="151"/>
      <c r="ATH28" s="151"/>
      <c r="ATI28" s="151"/>
      <c r="ATJ28" s="151"/>
      <c r="ATK28" s="151"/>
      <c r="ATL28" s="151"/>
      <c r="ATM28" s="151"/>
      <c r="ATN28" s="151"/>
      <c r="ATO28" s="151"/>
      <c r="ATP28" s="151"/>
      <c r="ATQ28" s="151"/>
      <c r="ATR28" s="151"/>
      <c r="ATS28" s="151"/>
      <c r="ATT28" s="151"/>
      <c r="ATU28" s="151"/>
      <c r="ATV28" s="151"/>
      <c r="ATW28" s="151"/>
      <c r="ATX28" s="151"/>
      <c r="ATY28" s="151"/>
      <c r="ATZ28" s="151"/>
      <c r="AUA28" s="151"/>
      <c r="AUB28" s="151"/>
      <c r="AUC28" s="151"/>
      <c r="AUD28" s="151"/>
      <c r="AUE28" s="151"/>
      <c r="AUF28" s="151"/>
      <c r="AUG28" s="151"/>
      <c r="AUH28" s="151"/>
      <c r="AUI28" s="151"/>
      <c r="AUJ28" s="151"/>
      <c r="AUK28" s="151"/>
      <c r="AUL28" s="151"/>
      <c r="AUM28" s="151"/>
      <c r="AUN28" s="151"/>
      <c r="AUO28" s="151"/>
      <c r="AUP28" s="151"/>
      <c r="AUQ28" s="151"/>
      <c r="AUR28" s="151"/>
      <c r="AUS28" s="151"/>
      <c r="AUT28" s="151"/>
      <c r="AUU28" s="151"/>
      <c r="AUV28" s="151"/>
      <c r="AUW28" s="151"/>
      <c r="AUX28" s="151"/>
      <c r="AUY28" s="151"/>
      <c r="AUZ28" s="151"/>
      <c r="AVA28" s="151"/>
      <c r="AVB28" s="151"/>
      <c r="AVC28" s="151"/>
      <c r="AVD28" s="151"/>
      <c r="AVE28" s="151"/>
      <c r="AVF28" s="151"/>
      <c r="AVG28" s="151"/>
      <c r="AVH28" s="151"/>
      <c r="AVI28" s="151"/>
      <c r="AVJ28" s="151"/>
      <c r="AVK28" s="151"/>
      <c r="AVL28" s="151"/>
      <c r="AVM28" s="151"/>
      <c r="AVN28" s="151"/>
      <c r="AVO28" s="151"/>
      <c r="AVP28" s="151"/>
      <c r="AVQ28" s="151"/>
      <c r="AVR28" s="151"/>
      <c r="AVS28" s="151"/>
      <c r="AVT28" s="151"/>
      <c r="AVU28" s="151"/>
      <c r="AVV28" s="151"/>
      <c r="AVW28" s="151"/>
      <c r="AVX28" s="151"/>
      <c r="AVY28" s="151"/>
      <c r="AVZ28" s="151"/>
      <c r="AWA28" s="151"/>
      <c r="AWB28" s="151"/>
      <c r="AWC28" s="151"/>
      <c r="AWD28" s="151"/>
      <c r="AWE28" s="151"/>
      <c r="AWF28" s="151"/>
      <c r="AWG28" s="151"/>
      <c r="AWH28" s="151"/>
      <c r="AWI28" s="151"/>
      <c r="AWJ28" s="151"/>
      <c r="AWK28" s="151"/>
      <c r="AWL28" s="151"/>
      <c r="AWM28" s="151"/>
      <c r="AWN28" s="151"/>
      <c r="AWO28" s="151"/>
      <c r="AWP28" s="151"/>
      <c r="AWQ28" s="151"/>
      <c r="AWR28" s="151"/>
      <c r="AWS28" s="151"/>
      <c r="AWT28" s="151"/>
      <c r="AWU28" s="151"/>
      <c r="AWV28" s="151"/>
      <c r="AWW28" s="151"/>
      <c r="AWX28" s="151"/>
      <c r="AWY28" s="151"/>
      <c r="AWZ28" s="151"/>
      <c r="AXA28" s="151"/>
      <c r="AXB28" s="151"/>
      <c r="AXC28" s="151"/>
      <c r="AXD28" s="151"/>
      <c r="AXE28" s="151"/>
      <c r="AXF28" s="151"/>
      <c r="AXG28" s="151"/>
      <c r="AXH28" s="151"/>
      <c r="AXI28" s="151"/>
      <c r="AXJ28" s="151"/>
      <c r="AXK28" s="151"/>
      <c r="AXL28" s="151"/>
      <c r="AXM28" s="151"/>
      <c r="AXN28" s="151"/>
      <c r="AXO28" s="151"/>
      <c r="AXP28" s="151"/>
      <c r="AXQ28" s="151"/>
      <c r="AXR28" s="151"/>
      <c r="AXS28" s="151"/>
      <c r="AXT28" s="151"/>
      <c r="AXU28" s="151"/>
      <c r="AXV28" s="151"/>
      <c r="AXW28" s="151"/>
      <c r="AXX28" s="151"/>
      <c r="AXY28" s="151"/>
      <c r="AXZ28" s="151"/>
      <c r="AYA28" s="151"/>
      <c r="AYB28" s="151"/>
      <c r="AYC28" s="151"/>
      <c r="AYD28" s="151"/>
      <c r="AYE28" s="151"/>
      <c r="AYF28" s="151"/>
      <c r="AYG28" s="151"/>
      <c r="AYH28" s="151"/>
      <c r="AYI28" s="151"/>
      <c r="AYJ28" s="151"/>
      <c r="AYK28" s="151"/>
      <c r="AYL28" s="151"/>
      <c r="AYM28" s="151"/>
      <c r="AYN28" s="151"/>
      <c r="AYO28" s="151"/>
      <c r="AYP28" s="151"/>
      <c r="AYQ28" s="151"/>
      <c r="AYR28" s="151"/>
      <c r="AYS28" s="151"/>
      <c r="AYT28" s="151"/>
      <c r="AYU28" s="151"/>
      <c r="AYV28" s="151"/>
      <c r="AYW28" s="151"/>
      <c r="AYX28" s="151"/>
      <c r="AYY28" s="151"/>
      <c r="AYZ28" s="151"/>
      <c r="AZA28" s="151"/>
      <c r="AZB28" s="151"/>
      <c r="AZC28" s="151"/>
      <c r="AZD28" s="151"/>
      <c r="AZE28" s="151"/>
      <c r="AZF28" s="151"/>
      <c r="AZG28" s="151"/>
      <c r="AZH28" s="151"/>
      <c r="AZI28" s="151"/>
      <c r="AZJ28" s="151"/>
      <c r="AZK28" s="151"/>
      <c r="AZL28" s="151"/>
      <c r="AZM28" s="151"/>
      <c r="AZN28" s="151"/>
      <c r="AZO28" s="151"/>
      <c r="AZP28" s="151"/>
      <c r="AZQ28" s="151"/>
      <c r="AZR28" s="151"/>
      <c r="AZS28" s="151"/>
      <c r="AZT28" s="151"/>
      <c r="AZU28" s="151"/>
      <c r="AZV28" s="151"/>
      <c r="AZW28" s="151"/>
      <c r="AZX28" s="151"/>
      <c r="AZY28" s="151"/>
      <c r="AZZ28" s="151"/>
      <c r="BAA28" s="151"/>
      <c r="BAB28" s="151"/>
      <c r="BAC28" s="151"/>
      <c r="BAD28" s="151"/>
      <c r="BAE28" s="151"/>
      <c r="BAF28" s="151"/>
      <c r="BAG28" s="151"/>
      <c r="BAH28" s="151"/>
      <c r="BAI28" s="151"/>
      <c r="BAJ28" s="151"/>
      <c r="BAK28" s="151"/>
      <c r="BAL28" s="151"/>
      <c r="BAM28" s="151"/>
      <c r="BAN28" s="151"/>
      <c r="BAO28" s="151"/>
      <c r="BAP28" s="151"/>
      <c r="BAQ28" s="151"/>
      <c r="BAR28" s="151"/>
      <c r="BAS28" s="151"/>
      <c r="BAT28" s="151"/>
      <c r="BAU28" s="151"/>
      <c r="BAV28" s="151"/>
      <c r="BAW28" s="151"/>
      <c r="BAX28" s="151"/>
      <c r="BAY28" s="151"/>
      <c r="BAZ28" s="151"/>
      <c r="BBA28" s="151"/>
      <c r="BBB28" s="151"/>
      <c r="BBC28" s="151"/>
      <c r="BBD28" s="151"/>
      <c r="BBE28" s="151"/>
      <c r="BBF28" s="151"/>
      <c r="BBG28" s="151"/>
      <c r="BBH28" s="151"/>
      <c r="BBI28" s="151"/>
      <c r="BBJ28" s="151"/>
      <c r="BBK28" s="151"/>
      <c r="BBL28" s="151"/>
      <c r="BBM28" s="151"/>
      <c r="BBN28" s="151"/>
      <c r="BBO28" s="151"/>
      <c r="BBP28" s="151"/>
      <c r="BBQ28" s="151"/>
      <c r="BBR28" s="151"/>
      <c r="BBS28" s="151"/>
      <c r="BBT28" s="151"/>
      <c r="BBU28" s="151"/>
      <c r="BBV28" s="151"/>
      <c r="BBW28" s="151"/>
      <c r="BBX28" s="151"/>
      <c r="BBY28" s="151"/>
      <c r="BBZ28" s="151"/>
      <c r="BCA28" s="151"/>
      <c r="BCB28" s="151"/>
      <c r="BCC28" s="151"/>
      <c r="BCD28" s="151"/>
      <c r="BCE28" s="151"/>
      <c r="BCF28" s="151"/>
      <c r="BCG28" s="151"/>
      <c r="BCH28" s="151"/>
      <c r="BCI28" s="151"/>
      <c r="BCJ28" s="151"/>
      <c r="BCK28" s="151"/>
      <c r="BCL28" s="151"/>
      <c r="BCM28" s="151"/>
      <c r="BCN28" s="151"/>
      <c r="BCO28" s="151"/>
      <c r="BCP28" s="151"/>
      <c r="BCQ28" s="151"/>
      <c r="BCR28" s="151"/>
      <c r="BCS28" s="151"/>
      <c r="BCT28" s="151"/>
      <c r="BCU28" s="151"/>
      <c r="BCV28" s="151"/>
      <c r="BCW28" s="151"/>
      <c r="BCX28" s="151"/>
      <c r="BCY28" s="151"/>
      <c r="BCZ28" s="151"/>
      <c r="BDA28" s="151"/>
      <c r="BDB28" s="151"/>
      <c r="BDC28" s="151"/>
      <c r="BDD28" s="151"/>
      <c r="BDE28" s="151"/>
      <c r="BDF28" s="151"/>
      <c r="BDG28" s="151"/>
      <c r="BDH28" s="151"/>
      <c r="BDI28" s="151"/>
      <c r="BDJ28" s="151"/>
      <c r="BDK28" s="151"/>
      <c r="BDL28" s="151"/>
      <c r="BDM28" s="151"/>
      <c r="BDN28" s="151"/>
      <c r="BDO28" s="151"/>
      <c r="BDP28" s="151"/>
      <c r="BDQ28" s="151"/>
      <c r="BDR28" s="151"/>
      <c r="BDS28" s="151"/>
      <c r="BDT28" s="151"/>
      <c r="BDU28" s="151"/>
      <c r="BDV28" s="151"/>
      <c r="BDW28" s="151"/>
      <c r="BDX28" s="151"/>
      <c r="BDY28" s="151"/>
      <c r="BDZ28" s="151"/>
      <c r="BEA28" s="151"/>
      <c r="BEB28" s="151"/>
      <c r="BEC28" s="151"/>
      <c r="BED28" s="151"/>
      <c r="BEE28" s="151"/>
      <c r="BEF28" s="151"/>
      <c r="BEG28" s="151"/>
      <c r="BEH28" s="151"/>
      <c r="BEI28" s="151"/>
      <c r="BEJ28" s="151"/>
      <c r="BEK28" s="151"/>
      <c r="BEL28" s="151"/>
      <c r="BEM28" s="151"/>
      <c r="BEN28" s="151"/>
      <c r="BEO28" s="151"/>
      <c r="BEP28" s="151"/>
      <c r="BEQ28" s="151"/>
      <c r="BER28" s="151"/>
      <c r="BES28" s="151"/>
      <c r="BET28" s="151"/>
      <c r="BEU28" s="151"/>
      <c r="BEV28" s="151"/>
      <c r="BEW28" s="151"/>
      <c r="BEX28" s="151"/>
      <c r="BEY28" s="151"/>
      <c r="BEZ28" s="151"/>
      <c r="BFA28" s="151"/>
      <c r="BFB28" s="151"/>
      <c r="BFC28" s="151"/>
      <c r="BFD28" s="151"/>
      <c r="BFE28" s="151"/>
      <c r="BFF28" s="151"/>
      <c r="BFG28" s="151"/>
      <c r="BFH28" s="151"/>
      <c r="BFI28" s="151"/>
      <c r="BFJ28" s="151"/>
      <c r="BFK28" s="151"/>
      <c r="BFL28" s="151"/>
      <c r="BFM28" s="151"/>
      <c r="BFN28" s="151"/>
      <c r="BFO28" s="151"/>
      <c r="BFP28" s="151"/>
      <c r="BFQ28" s="151"/>
      <c r="BFR28" s="151"/>
      <c r="BFS28" s="151"/>
      <c r="BFT28" s="151"/>
      <c r="BFU28" s="151"/>
      <c r="BFV28" s="151"/>
      <c r="BFW28" s="151"/>
      <c r="BFX28" s="151"/>
      <c r="BFY28" s="151"/>
      <c r="BFZ28" s="151"/>
      <c r="BGA28" s="151"/>
      <c r="BGB28" s="151"/>
      <c r="BGC28" s="151"/>
      <c r="BGD28" s="151"/>
      <c r="BGE28" s="151"/>
      <c r="BGF28" s="151"/>
      <c r="BGG28" s="151"/>
      <c r="BGH28" s="151"/>
      <c r="BGI28" s="151"/>
      <c r="BGJ28" s="151"/>
      <c r="BGK28" s="151"/>
      <c r="BGL28" s="151"/>
      <c r="BGM28" s="151"/>
      <c r="BGN28" s="151"/>
      <c r="BGO28" s="151"/>
      <c r="BGP28" s="151"/>
      <c r="BGQ28" s="151"/>
      <c r="BGR28" s="151"/>
      <c r="BGS28" s="151"/>
      <c r="BGT28" s="151"/>
      <c r="BGU28" s="151"/>
      <c r="BGV28" s="151"/>
      <c r="BGW28" s="151"/>
      <c r="BGX28" s="151"/>
      <c r="BGY28" s="151"/>
      <c r="BGZ28" s="151"/>
      <c r="BHA28" s="151"/>
      <c r="BHB28" s="151"/>
      <c r="BHC28" s="151"/>
      <c r="BHD28" s="151"/>
      <c r="BHE28" s="151"/>
      <c r="BHF28" s="151"/>
      <c r="BHG28" s="151"/>
      <c r="BHH28" s="151"/>
      <c r="BHI28" s="151"/>
      <c r="BHJ28" s="151"/>
      <c r="BHK28" s="151"/>
      <c r="BHL28" s="151"/>
      <c r="BHM28" s="151"/>
      <c r="BHN28" s="151"/>
      <c r="BHO28" s="151"/>
      <c r="BHP28" s="151"/>
      <c r="BHQ28" s="151"/>
      <c r="BHR28" s="151"/>
      <c r="BHS28" s="151"/>
      <c r="BHT28" s="151"/>
      <c r="BHU28" s="151"/>
      <c r="BHV28" s="151"/>
      <c r="BHW28" s="151"/>
      <c r="BHX28" s="151"/>
      <c r="BHY28" s="151"/>
      <c r="BHZ28" s="151"/>
      <c r="BIA28" s="151"/>
      <c r="BIB28" s="151"/>
      <c r="BIC28" s="151"/>
      <c r="BID28" s="151"/>
      <c r="BIE28" s="151"/>
      <c r="BIF28" s="151"/>
      <c r="BIG28" s="151"/>
      <c r="BIH28" s="151"/>
      <c r="BII28" s="151"/>
      <c r="BIJ28" s="151"/>
      <c r="BIK28" s="151"/>
      <c r="BIL28" s="151"/>
      <c r="BIM28" s="151"/>
      <c r="BIN28" s="151"/>
      <c r="BIO28" s="151"/>
      <c r="BIP28" s="151"/>
      <c r="BIQ28" s="151"/>
      <c r="BIR28" s="151"/>
      <c r="BIS28" s="151"/>
      <c r="BIT28" s="151"/>
      <c r="BIU28" s="151"/>
      <c r="BIV28" s="151"/>
      <c r="BIW28" s="151"/>
      <c r="BIX28" s="151"/>
      <c r="BIY28" s="151"/>
      <c r="BIZ28" s="151"/>
      <c r="BJA28" s="151"/>
      <c r="BJB28" s="151"/>
      <c r="BJC28" s="151"/>
      <c r="BJD28" s="151"/>
      <c r="BJE28" s="151"/>
      <c r="BJF28" s="151"/>
      <c r="BJG28" s="151"/>
      <c r="BJH28" s="151"/>
      <c r="BJI28" s="151"/>
      <c r="BJJ28" s="151"/>
      <c r="BJK28" s="151"/>
      <c r="BJL28" s="151"/>
      <c r="BJM28" s="151"/>
      <c r="BJN28" s="151"/>
      <c r="BJO28" s="151"/>
      <c r="BJP28" s="151"/>
      <c r="BJQ28" s="151"/>
      <c r="BJR28" s="151"/>
      <c r="BJS28" s="151"/>
      <c r="BJT28" s="151"/>
      <c r="BJU28" s="151"/>
      <c r="BJV28" s="151"/>
      <c r="BJW28" s="151"/>
      <c r="BJX28" s="151"/>
      <c r="BJY28" s="151"/>
      <c r="BJZ28" s="151"/>
      <c r="BKA28" s="151"/>
      <c r="BKB28" s="151"/>
      <c r="BKC28" s="151"/>
      <c r="BKD28" s="151"/>
      <c r="BKE28" s="151"/>
      <c r="BKF28" s="151"/>
      <c r="BKG28" s="151"/>
      <c r="BKH28" s="151"/>
      <c r="BKI28" s="151"/>
      <c r="BKJ28" s="151"/>
      <c r="BKK28" s="151"/>
      <c r="BKL28" s="151"/>
      <c r="BKM28" s="151"/>
      <c r="BKN28" s="151"/>
      <c r="BKO28" s="151"/>
      <c r="BKP28" s="151"/>
      <c r="BKQ28" s="151"/>
      <c r="BKR28" s="151"/>
      <c r="BKS28" s="151"/>
      <c r="BKT28" s="151"/>
      <c r="BKU28" s="151"/>
      <c r="BKV28" s="151"/>
      <c r="BKW28" s="151"/>
      <c r="BKX28" s="151"/>
      <c r="BKY28" s="151"/>
      <c r="BKZ28" s="151"/>
      <c r="BLA28" s="151"/>
      <c r="BLB28" s="151"/>
      <c r="BLC28" s="151"/>
      <c r="BLD28" s="151"/>
      <c r="BLE28" s="151"/>
      <c r="BLF28" s="151"/>
      <c r="BLG28" s="151"/>
      <c r="BLH28" s="151"/>
      <c r="BLI28" s="151"/>
      <c r="BLJ28" s="151"/>
      <c r="BLK28" s="151"/>
      <c r="BLL28" s="151"/>
      <c r="BLM28" s="151"/>
      <c r="BLN28" s="151"/>
      <c r="BLO28" s="151"/>
      <c r="BLP28" s="151"/>
      <c r="BLQ28" s="151"/>
      <c r="BLR28" s="151"/>
      <c r="BLS28" s="151"/>
      <c r="BLT28" s="151"/>
      <c r="BLU28" s="151"/>
      <c r="BLV28" s="151"/>
      <c r="BLW28" s="151"/>
      <c r="BLX28" s="151"/>
      <c r="BLY28" s="151"/>
      <c r="BLZ28" s="151"/>
      <c r="BMA28" s="151"/>
      <c r="BMB28" s="151"/>
      <c r="BMC28" s="151"/>
      <c r="BMD28" s="151"/>
      <c r="BME28" s="151"/>
      <c r="BMF28" s="151"/>
      <c r="BMG28" s="151"/>
      <c r="BMH28" s="151"/>
      <c r="BMI28" s="151"/>
      <c r="BMJ28" s="151"/>
      <c r="BMK28" s="151"/>
      <c r="BML28" s="151"/>
      <c r="BMM28" s="151"/>
      <c r="BMN28" s="151"/>
      <c r="BMO28" s="151"/>
      <c r="BMP28" s="151"/>
      <c r="BMQ28" s="151"/>
      <c r="BMR28" s="151"/>
      <c r="BMS28" s="151"/>
      <c r="BMT28" s="151"/>
      <c r="BMU28" s="151"/>
      <c r="BMV28" s="151"/>
      <c r="BMW28" s="151"/>
      <c r="BMX28" s="151"/>
      <c r="BMY28" s="151"/>
      <c r="BMZ28" s="151"/>
      <c r="BNA28" s="151"/>
      <c r="BNB28" s="151"/>
      <c r="BNC28" s="151"/>
      <c r="BND28" s="151"/>
      <c r="BNE28" s="151"/>
      <c r="BNF28" s="151"/>
      <c r="BNG28" s="151"/>
      <c r="BNH28" s="151"/>
      <c r="BNI28" s="151"/>
      <c r="BNJ28" s="151"/>
      <c r="BNK28" s="151"/>
      <c r="BNL28" s="151"/>
      <c r="BNM28" s="151"/>
      <c r="BNN28" s="151"/>
      <c r="BNO28" s="151"/>
      <c r="BNP28" s="151"/>
      <c r="BNQ28" s="151"/>
      <c r="BNR28" s="151"/>
      <c r="BNS28" s="151"/>
      <c r="BNT28" s="151"/>
      <c r="BNU28" s="151"/>
      <c r="BNV28" s="151"/>
      <c r="BNW28" s="151"/>
      <c r="BNX28" s="151"/>
      <c r="BNY28" s="151"/>
      <c r="BNZ28" s="151"/>
      <c r="BOA28" s="151"/>
      <c r="BOB28" s="151"/>
      <c r="BOC28" s="151"/>
      <c r="BOD28" s="151"/>
      <c r="BOE28" s="151"/>
      <c r="BOF28" s="151"/>
      <c r="BOG28" s="151"/>
      <c r="BOH28" s="151"/>
      <c r="BOI28" s="151"/>
      <c r="BOJ28" s="151"/>
      <c r="BOK28" s="151"/>
      <c r="BOL28" s="151"/>
      <c r="BOM28" s="151"/>
      <c r="BON28" s="151"/>
      <c r="BOO28" s="151"/>
      <c r="BOP28" s="151"/>
      <c r="BOQ28" s="151"/>
      <c r="BOR28" s="151"/>
      <c r="BOS28" s="151"/>
      <c r="BOT28" s="151"/>
      <c r="BOU28" s="151"/>
      <c r="BOV28" s="151"/>
      <c r="BOW28" s="151"/>
      <c r="BOX28" s="151"/>
      <c r="BOY28" s="151"/>
      <c r="BOZ28" s="151"/>
      <c r="BPA28" s="151"/>
      <c r="BPB28" s="151"/>
      <c r="BPC28" s="151"/>
      <c r="BPD28" s="151"/>
      <c r="BPE28" s="151"/>
      <c r="BPF28" s="151"/>
      <c r="BPG28" s="151"/>
      <c r="BPH28" s="151"/>
      <c r="BPI28" s="151"/>
      <c r="BPJ28" s="151"/>
      <c r="BPK28" s="151"/>
      <c r="BPL28" s="151"/>
      <c r="BPM28" s="151"/>
      <c r="BPN28" s="151"/>
      <c r="BPO28" s="151"/>
      <c r="BPP28" s="151"/>
      <c r="BPQ28" s="151"/>
      <c r="BPR28" s="151"/>
      <c r="BPS28" s="151"/>
      <c r="BPT28" s="151"/>
      <c r="BPU28" s="151"/>
      <c r="BPV28" s="151"/>
      <c r="BPW28" s="151"/>
      <c r="BPX28" s="151"/>
      <c r="BPY28" s="151"/>
      <c r="BPZ28" s="151"/>
      <c r="BQA28" s="151"/>
      <c r="BQB28" s="151"/>
      <c r="BQC28" s="151"/>
      <c r="BQD28" s="151"/>
      <c r="BQE28" s="151"/>
      <c r="BQF28" s="151"/>
      <c r="BQG28" s="151"/>
      <c r="BQH28" s="151"/>
      <c r="BQI28" s="151"/>
      <c r="BQJ28" s="151"/>
      <c r="BQK28" s="151"/>
      <c r="BQL28" s="151"/>
      <c r="BQM28" s="151"/>
      <c r="BQN28" s="151"/>
      <c r="BQO28" s="151"/>
      <c r="BQP28" s="151"/>
      <c r="BQQ28" s="151"/>
      <c r="BQR28" s="151"/>
      <c r="BQS28" s="151"/>
      <c r="BQT28" s="151"/>
      <c r="BQU28" s="151"/>
      <c r="BQV28" s="151"/>
      <c r="BQW28" s="151"/>
      <c r="BQX28" s="151"/>
      <c r="BQY28" s="151"/>
      <c r="BQZ28" s="151"/>
      <c r="BRA28" s="151"/>
      <c r="BRB28" s="151"/>
      <c r="BRC28" s="151"/>
      <c r="BRD28" s="151"/>
      <c r="BRE28" s="151"/>
      <c r="BRF28" s="151"/>
      <c r="BRG28" s="151"/>
      <c r="BRH28" s="151"/>
      <c r="BRI28" s="151"/>
      <c r="BRJ28" s="151"/>
      <c r="BRK28" s="151"/>
      <c r="BRL28" s="151"/>
      <c r="BRM28" s="151"/>
      <c r="BRN28" s="151"/>
      <c r="BRO28" s="151"/>
      <c r="BRP28" s="151"/>
      <c r="BRQ28" s="151"/>
      <c r="BRR28" s="151"/>
      <c r="BRS28" s="151"/>
      <c r="BRT28" s="151"/>
      <c r="BRU28" s="151"/>
      <c r="BRV28" s="151"/>
      <c r="BRW28" s="151"/>
      <c r="BRX28" s="151"/>
      <c r="BRY28" s="151"/>
      <c r="BRZ28" s="151"/>
      <c r="BSA28" s="151"/>
      <c r="BSB28" s="151"/>
      <c r="BSC28" s="151"/>
      <c r="BSD28" s="151"/>
      <c r="BSE28" s="151"/>
      <c r="BSF28" s="151"/>
      <c r="BSG28" s="151"/>
      <c r="BSH28" s="151"/>
      <c r="BSI28" s="151"/>
      <c r="BSJ28" s="151"/>
      <c r="BSK28" s="151"/>
      <c r="BSL28" s="151"/>
      <c r="BSM28" s="151"/>
      <c r="BSN28" s="151"/>
      <c r="BSO28" s="151"/>
      <c r="BSP28" s="151"/>
      <c r="BSQ28" s="151"/>
      <c r="BSR28" s="151"/>
      <c r="BSS28" s="151"/>
      <c r="BST28" s="151"/>
      <c r="BSU28" s="151"/>
      <c r="BSV28" s="151"/>
      <c r="BSW28" s="151"/>
      <c r="BSX28" s="151"/>
      <c r="BSY28" s="151"/>
      <c r="BSZ28" s="151"/>
      <c r="BTA28" s="151"/>
      <c r="BTB28" s="151"/>
      <c r="BTC28" s="151"/>
      <c r="BTD28" s="151"/>
      <c r="BTE28" s="151"/>
      <c r="BTF28" s="151"/>
      <c r="BTG28" s="151"/>
      <c r="BTH28" s="151"/>
      <c r="BTI28" s="151"/>
      <c r="BTJ28" s="151"/>
      <c r="BTK28" s="151"/>
      <c r="BTL28" s="151"/>
      <c r="BTM28" s="151"/>
      <c r="BTN28" s="151"/>
      <c r="BTO28" s="151"/>
      <c r="BTP28" s="151"/>
      <c r="BTQ28" s="151"/>
      <c r="BTR28" s="151"/>
      <c r="BTS28" s="151"/>
      <c r="BTT28" s="151"/>
      <c r="BTU28" s="151"/>
      <c r="BTV28" s="151"/>
      <c r="BTW28" s="151"/>
      <c r="BTX28" s="151"/>
      <c r="BTY28" s="151"/>
      <c r="BTZ28" s="151"/>
      <c r="BUA28" s="151"/>
      <c r="BUB28" s="151"/>
      <c r="BUC28" s="151"/>
      <c r="BUD28" s="151"/>
      <c r="BUE28" s="151"/>
      <c r="BUF28" s="151"/>
      <c r="BUG28" s="151"/>
      <c r="BUH28" s="151"/>
      <c r="BUI28" s="151"/>
      <c r="BUJ28" s="151"/>
      <c r="BUK28" s="151"/>
      <c r="BUL28" s="151"/>
      <c r="BUM28" s="151"/>
      <c r="BUN28" s="151"/>
      <c r="BUO28" s="151"/>
      <c r="BUP28" s="151"/>
      <c r="BUQ28" s="151"/>
      <c r="BUR28" s="151"/>
      <c r="BUS28" s="151"/>
      <c r="BUT28" s="151"/>
      <c r="BUU28" s="151"/>
      <c r="BUV28" s="151"/>
      <c r="BUW28" s="151"/>
      <c r="BUX28" s="151"/>
      <c r="BUY28" s="151"/>
      <c r="BUZ28" s="151"/>
      <c r="BVA28" s="151"/>
      <c r="BVB28" s="151"/>
      <c r="BVC28" s="151"/>
      <c r="BVD28" s="151"/>
      <c r="BVE28" s="151"/>
      <c r="BVF28" s="151"/>
      <c r="BVG28" s="151"/>
      <c r="BVH28" s="151"/>
      <c r="BVI28" s="151"/>
      <c r="BVJ28" s="151"/>
      <c r="BVK28" s="151"/>
      <c r="BVL28" s="151"/>
      <c r="BVM28" s="151"/>
      <c r="BVN28" s="151"/>
      <c r="BVO28" s="151"/>
      <c r="BVP28" s="151"/>
      <c r="BVQ28" s="151"/>
      <c r="BVR28" s="151"/>
      <c r="BVS28" s="151"/>
      <c r="BVT28" s="151"/>
      <c r="BVU28" s="151"/>
      <c r="BVV28" s="151"/>
      <c r="BVW28" s="151"/>
      <c r="BVX28" s="151"/>
      <c r="BVY28" s="151"/>
      <c r="BVZ28" s="151"/>
      <c r="BWA28" s="151"/>
      <c r="BWB28" s="151"/>
      <c r="BWC28" s="151"/>
      <c r="BWD28" s="151"/>
      <c r="BWE28" s="151"/>
      <c r="BWF28" s="151"/>
      <c r="BWG28" s="151"/>
      <c r="BWH28" s="151"/>
      <c r="BWI28" s="151"/>
      <c r="BWJ28" s="151"/>
      <c r="BWK28" s="151"/>
      <c r="BWL28" s="151"/>
      <c r="BWM28" s="151"/>
      <c r="BWN28" s="151"/>
      <c r="BWO28" s="151"/>
      <c r="BWP28" s="151"/>
      <c r="BWQ28" s="151"/>
      <c r="BWR28" s="151"/>
      <c r="BWS28" s="151"/>
      <c r="BWT28" s="151"/>
      <c r="BWU28" s="151"/>
      <c r="BWV28" s="151"/>
      <c r="BWW28" s="151"/>
      <c r="BWX28" s="151"/>
      <c r="BWY28" s="151"/>
      <c r="BWZ28" s="151"/>
      <c r="BXA28" s="151"/>
      <c r="BXB28" s="151"/>
      <c r="BXC28" s="151"/>
      <c r="BXD28" s="151"/>
      <c r="BXE28" s="151"/>
      <c r="BXF28" s="151"/>
      <c r="BXG28" s="151"/>
      <c r="BXH28" s="151"/>
      <c r="BXI28" s="151"/>
      <c r="BXJ28" s="151"/>
      <c r="BXK28" s="151"/>
      <c r="BXL28" s="151"/>
      <c r="BXM28" s="151"/>
      <c r="BXN28" s="151"/>
      <c r="BXO28" s="151"/>
      <c r="BXP28" s="151"/>
      <c r="BXQ28" s="151"/>
      <c r="BXR28" s="151"/>
      <c r="BXS28" s="151"/>
      <c r="BXT28" s="151"/>
      <c r="BXU28" s="151"/>
      <c r="BXV28" s="151"/>
      <c r="BXW28" s="151"/>
      <c r="BXX28" s="151"/>
      <c r="BXY28" s="151"/>
      <c r="BXZ28" s="151"/>
      <c r="BYA28" s="151"/>
      <c r="BYB28" s="151"/>
      <c r="BYC28" s="151"/>
      <c r="BYD28" s="151"/>
      <c r="BYE28" s="151"/>
      <c r="BYF28" s="151"/>
      <c r="BYG28" s="151"/>
      <c r="BYH28" s="151"/>
      <c r="BYI28" s="151"/>
      <c r="BYJ28" s="151"/>
      <c r="BYK28" s="151"/>
      <c r="BYL28" s="151"/>
      <c r="BYM28" s="151"/>
      <c r="BYN28" s="151"/>
      <c r="BYO28" s="151"/>
      <c r="BYP28" s="151"/>
      <c r="BYQ28" s="151"/>
      <c r="BYR28" s="151"/>
      <c r="BYS28" s="151"/>
      <c r="BYT28" s="151"/>
      <c r="BYU28" s="151"/>
      <c r="BYV28" s="151"/>
      <c r="BYW28" s="151"/>
      <c r="BYX28" s="151"/>
      <c r="BYY28" s="151"/>
      <c r="BYZ28" s="151"/>
      <c r="BZA28" s="151"/>
      <c r="BZB28" s="151"/>
      <c r="BZC28" s="151"/>
      <c r="BZD28" s="151"/>
      <c r="BZE28" s="151"/>
      <c r="BZF28" s="151"/>
      <c r="BZG28" s="151"/>
      <c r="BZH28" s="151"/>
      <c r="BZI28" s="151"/>
      <c r="BZJ28" s="151"/>
      <c r="BZK28" s="151"/>
      <c r="BZL28" s="151"/>
      <c r="BZM28" s="151"/>
      <c r="BZN28" s="151"/>
      <c r="BZO28" s="151"/>
      <c r="BZP28" s="151"/>
      <c r="BZQ28" s="151"/>
      <c r="BZR28" s="151"/>
      <c r="BZS28" s="151"/>
      <c r="BZT28" s="151"/>
      <c r="BZU28" s="151"/>
      <c r="BZV28" s="151"/>
      <c r="BZW28" s="151"/>
      <c r="BZX28" s="151"/>
      <c r="BZY28" s="151"/>
      <c r="BZZ28" s="151"/>
      <c r="CAA28" s="151"/>
      <c r="CAB28" s="151"/>
      <c r="CAC28" s="151"/>
      <c r="CAD28" s="151"/>
      <c r="CAE28" s="151"/>
      <c r="CAF28" s="151"/>
      <c r="CAG28" s="151"/>
      <c r="CAH28" s="151"/>
      <c r="CAI28" s="151"/>
      <c r="CAJ28" s="151"/>
      <c r="CAK28" s="151"/>
      <c r="CAL28" s="151"/>
      <c r="CAM28" s="151"/>
      <c r="CAN28" s="151"/>
      <c r="CAO28" s="151"/>
      <c r="CAP28" s="151"/>
      <c r="CAQ28" s="151"/>
      <c r="CAR28" s="151"/>
      <c r="CAS28" s="151"/>
      <c r="CAT28" s="151"/>
      <c r="CAU28" s="151"/>
      <c r="CAV28" s="151"/>
      <c r="CAW28" s="151"/>
      <c r="CAX28" s="151"/>
      <c r="CAY28" s="151"/>
      <c r="CAZ28" s="151"/>
      <c r="CBA28" s="151"/>
      <c r="CBB28" s="151"/>
      <c r="CBC28" s="151"/>
      <c r="CBD28" s="151"/>
      <c r="CBE28" s="151"/>
      <c r="CBF28" s="151"/>
      <c r="CBG28" s="151"/>
      <c r="CBH28" s="151"/>
      <c r="CBI28" s="151"/>
      <c r="CBJ28" s="151"/>
      <c r="CBK28" s="151"/>
      <c r="CBL28" s="151"/>
      <c r="CBM28" s="151"/>
      <c r="CBN28" s="151"/>
      <c r="CBO28" s="151"/>
      <c r="CBP28" s="151"/>
      <c r="CBQ28" s="151"/>
      <c r="CBR28" s="151"/>
      <c r="CBS28" s="151"/>
      <c r="CBT28" s="151"/>
      <c r="CBU28" s="151"/>
      <c r="CBV28" s="151"/>
      <c r="CBW28" s="151"/>
      <c r="CBX28" s="151"/>
      <c r="CBY28" s="151"/>
      <c r="CBZ28" s="151"/>
      <c r="CCA28" s="151"/>
      <c r="CCB28" s="151"/>
      <c r="CCC28" s="151"/>
      <c r="CCD28" s="151"/>
      <c r="CCE28" s="151"/>
      <c r="CCF28" s="151"/>
      <c r="CCG28" s="151"/>
      <c r="CCH28" s="151"/>
      <c r="CCI28" s="151"/>
      <c r="CCJ28" s="151"/>
      <c r="CCK28" s="151"/>
      <c r="CCL28" s="151"/>
      <c r="CCM28" s="151"/>
      <c r="CCN28" s="151"/>
      <c r="CCO28" s="151"/>
      <c r="CCP28" s="151"/>
      <c r="CCQ28" s="151"/>
      <c r="CCR28" s="151"/>
      <c r="CCS28" s="151"/>
      <c r="CCT28" s="151"/>
      <c r="CCU28" s="151"/>
      <c r="CCV28" s="151"/>
      <c r="CCW28" s="151"/>
      <c r="CCX28" s="151"/>
      <c r="CCY28" s="151"/>
      <c r="CCZ28" s="151"/>
      <c r="CDA28" s="151"/>
      <c r="CDB28" s="151"/>
      <c r="CDC28" s="151"/>
      <c r="CDD28" s="151"/>
      <c r="CDE28" s="151"/>
      <c r="CDF28" s="151"/>
      <c r="CDG28" s="151"/>
      <c r="CDH28" s="151"/>
      <c r="CDI28" s="151"/>
      <c r="CDJ28" s="151"/>
      <c r="CDK28" s="151"/>
      <c r="CDL28" s="151"/>
      <c r="CDM28" s="151"/>
      <c r="CDN28" s="151"/>
      <c r="CDO28" s="151"/>
      <c r="CDP28" s="151"/>
      <c r="CDQ28" s="151"/>
      <c r="CDR28" s="151"/>
      <c r="CDS28" s="151"/>
      <c r="CDT28" s="151"/>
      <c r="CDU28" s="151"/>
      <c r="CDV28" s="151"/>
      <c r="CDW28" s="151"/>
      <c r="CDX28" s="151"/>
      <c r="CDY28" s="151"/>
      <c r="CDZ28" s="151"/>
      <c r="CEA28" s="151"/>
      <c r="CEB28" s="151"/>
      <c r="CEC28" s="151"/>
      <c r="CED28" s="151"/>
      <c r="CEE28" s="151"/>
      <c r="CEF28" s="151"/>
      <c r="CEG28" s="151"/>
      <c r="CEH28" s="151"/>
      <c r="CEI28" s="151"/>
      <c r="CEJ28" s="151"/>
      <c r="CEK28" s="151"/>
      <c r="CEL28" s="151"/>
      <c r="CEM28" s="151"/>
      <c r="CEN28" s="151"/>
      <c r="CEO28" s="151"/>
      <c r="CEP28" s="151"/>
      <c r="CEQ28" s="151"/>
      <c r="CER28" s="151"/>
      <c r="CES28" s="151"/>
      <c r="CET28" s="151"/>
      <c r="CEU28" s="151"/>
      <c r="CEV28" s="151"/>
      <c r="CEW28" s="151"/>
      <c r="CEX28" s="151"/>
      <c r="CEY28" s="151"/>
      <c r="CEZ28" s="151"/>
      <c r="CFA28" s="151"/>
      <c r="CFB28" s="151"/>
      <c r="CFC28" s="151"/>
      <c r="CFD28" s="151"/>
      <c r="CFE28" s="151"/>
      <c r="CFF28" s="151"/>
      <c r="CFG28" s="151"/>
      <c r="CFH28" s="151"/>
      <c r="CFI28" s="151"/>
      <c r="CFJ28" s="151"/>
      <c r="CFK28" s="151"/>
      <c r="CFL28" s="151"/>
      <c r="CFM28" s="151"/>
      <c r="CFN28" s="151"/>
      <c r="CFO28" s="151"/>
      <c r="CFP28" s="151"/>
      <c r="CFQ28" s="151"/>
      <c r="CFR28" s="151"/>
      <c r="CFS28" s="151"/>
      <c r="CFT28" s="151"/>
      <c r="CFU28" s="151"/>
      <c r="CFV28" s="151"/>
      <c r="CFW28" s="151"/>
      <c r="CFX28" s="151"/>
      <c r="CFY28" s="151"/>
      <c r="CFZ28" s="151"/>
      <c r="CGA28" s="151"/>
      <c r="CGB28" s="151"/>
      <c r="CGC28" s="151"/>
      <c r="CGD28" s="151"/>
      <c r="CGE28" s="151"/>
      <c r="CGF28" s="151"/>
      <c r="CGG28" s="151"/>
      <c r="CGH28" s="151"/>
      <c r="CGI28" s="151"/>
      <c r="CGJ28" s="151"/>
      <c r="CGK28" s="151"/>
      <c r="CGL28" s="151"/>
      <c r="CGM28" s="151"/>
      <c r="CGN28" s="151"/>
      <c r="CGO28" s="151"/>
      <c r="CGP28" s="151"/>
      <c r="CGQ28" s="151"/>
      <c r="CGR28" s="151"/>
      <c r="CGS28" s="151"/>
      <c r="CGT28" s="151"/>
      <c r="CGU28" s="151"/>
      <c r="CGV28" s="151"/>
      <c r="CGW28" s="151"/>
      <c r="CGX28" s="151"/>
      <c r="CGY28" s="151"/>
      <c r="CGZ28" s="151"/>
      <c r="CHA28" s="151"/>
      <c r="CHB28" s="151"/>
      <c r="CHC28" s="151"/>
      <c r="CHD28" s="151"/>
      <c r="CHE28" s="151"/>
      <c r="CHF28" s="151"/>
      <c r="CHG28" s="151"/>
      <c r="CHH28" s="151"/>
      <c r="CHI28" s="151"/>
      <c r="CHJ28" s="151"/>
      <c r="CHK28" s="151"/>
      <c r="CHL28" s="151"/>
      <c r="CHM28" s="151"/>
      <c r="CHN28" s="151"/>
      <c r="CHO28" s="151"/>
      <c r="CHP28" s="151"/>
      <c r="CHQ28" s="151"/>
      <c r="CHR28" s="151"/>
      <c r="CHS28" s="151"/>
      <c r="CHT28" s="151"/>
      <c r="CHU28" s="151"/>
      <c r="CHV28" s="151"/>
      <c r="CHW28" s="151"/>
      <c r="CHX28" s="151"/>
      <c r="CHY28" s="151"/>
      <c r="CHZ28" s="151"/>
      <c r="CIA28" s="151"/>
      <c r="CIB28" s="151"/>
      <c r="CIC28" s="151"/>
      <c r="CID28" s="151"/>
      <c r="CIE28" s="151"/>
      <c r="CIF28" s="151"/>
      <c r="CIG28" s="151"/>
      <c r="CIH28" s="151"/>
      <c r="CII28" s="151"/>
      <c r="CIJ28" s="151"/>
      <c r="CIK28" s="151"/>
      <c r="CIL28" s="151"/>
      <c r="CIM28" s="151"/>
      <c r="CIN28" s="151"/>
      <c r="CIO28" s="151"/>
      <c r="CIP28" s="151"/>
      <c r="CIQ28" s="151"/>
      <c r="CIR28" s="151"/>
      <c r="CIS28" s="151"/>
      <c r="CIT28" s="151"/>
      <c r="CIU28" s="151"/>
      <c r="CIV28" s="151"/>
      <c r="CIW28" s="151"/>
      <c r="CIX28" s="151"/>
      <c r="CIY28" s="151"/>
      <c r="CIZ28" s="151"/>
      <c r="CJA28" s="151"/>
      <c r="CJB28" s="151"/>
      <c r="CJC28" s="151"/>
      <c r="CJD28" s="151"/>
      <c r="CJE28" s="151"/>
      <c r="CJF28" s="151"/>
      <c r="CJG28" s="151"/>
      <c r="CJH28" s="151"/>
      <c r="CJI28" s="151"/>
      <c r="CJJ28" s="151"/>
      <c r="CJK28" s="151"/>
      <c r="CJL28" s="151"/>
      <c r="CJM28" s="151"/>
      <c r="CJN28" s="151"/>
      <c r="CJO28" s="151"/>
      <c r="CJP28" s="151"/>
      <c r="CJQ28" s="151"/>
      <c r="CJR28" s="151"/>
      <c r="CJS28" s="151"/>
      <c r="CJT28" s="151"/>
      <c r="CJU28" s="151"/>
      <c r="CJV28" s="151"/>
      <c r="CJW28" s="151"/>
      <c r="CJX28" s="151"/>
      <c r="CJY28" s="151"/>
      <c r="CJZ28" s="151"/>
      <c r="CKA28" s="151"/>
      <c r="CKB28" s="151"/>
      <c r="CKC28" s="151"/>
      <c r="CKD28" s="151"/>
      <c r="CKE28" s="151"/>
      <c r="CKF28" s="151"/>
      <c r="CKG28" s="151"/>
      <c r="CKH28" s="151"/>
      <c r="CKI28" s="151"/>
      <c r="CKJ28" s="151"/>
      <c r="CKK28" s="151"/>
      <c r="CKL28" s="151"/>
      <c r="CKM28" s="151"/>
      <c r="CKN28" s="151"/>
      <c r="CKO28" s="151"/>
      <c r="CKP28" s="151"/>
      <c r="CKQ28" s="151"/>
      <c r="CKR28" s="151"/>
      <c r="CKS28" s="151"/>
      <c r="CKT28" s="151"/>
      <c r="CKU28" s="151"/>
      <c r="CKV28" s="151"/>
      <c r="CKW28" s="151"/>
      <c r="CKX28" s="151"/>
      <c r="CKY28" s="151"/>
      <c r="CKZ28" s="151"/>
      <c r="CLA28" s="151"/>
      <c r="CLB28" s="151"/>
      <c r="CLC28" s="151"/>
      <c r="CLD28" s="151"/>
      <c r="CLE28" s="151"/>
      <c r="CLF28" s="151"/>
      <c r="CLG28" s="151"/>
      <c r="CLH28" s="151"/>
      <c r="CLI28" s="151"/>
      <c r="CLJ28" s="151"/>
      <c r="CLK28" s="151"/>
      <c r="CLL28" s="151"/>
      <c r="CLM28" s="151"/>
      <c r="CLN28" s="151"/>
      <c r="CLO28" s="151"/>
      <c r="CLP28" s="151"/>
      <c r="CLQ28" s="151"/>
      <c r="CLR28" s="151"/>
      <c r="CLS28" s="151"/>
      <c r="CLT28" s="151"/>
      <c r="CLU28" s="151"/>
      <c r="CLV28" s="151"/>
      <c r="CLW28" s="151"/>
      <c r="CLX28" s="151"/>
      <c r="CLY28" s="151"/>
      <c r="CLZ28" s="151"/>
      <c r="CMA28" s="151"/>
      <c r="CMB28" s="151"/>
      <c r="CMC28" s="151"/>
      <c r="CMD28" s="151"/>
      <c r="CME28" s="151"/>
      <c r="CMF28" s="151"/>
      <c r="CMG28" s="151"/>
      <c r="CMH28" s="151"/>
      <c r="CMI28" s="151"/>
      <c r="CMJ28" s="151"/>
      <c r="CMK28" s="151"/>
      <c r="CML28" s="151"/>
      <c r="CMM28" s="151"/>
      <c r="CMN28" s="151"/>
      <c r="CMO28" s="151"/>
      <c r="CMP28" s="151"/>
      <c r="CMQ28" s="151"/>
      <c r="CMR28" s="151"/>
      <c r="CMS28" s="151"/>
      <c r="CMT28" s="151"/>
      <c r="CMU28" s="151"/>
      <c r="CMV28" s="151"/>
      <c r="CMW28" s="151"/>
      <c r="CMX28" s="151"/>
      <c r="CMY28" s="151"/>
      <c r="CMZ28" s="151"/>
      <c r="CNA28" s="151"/>
      <c r="CNB28" s="151"/>
      <c r="CNC28" s="151"/>
      <c r="CND28" s="151"/>
      <c r="CNE28" s="151"/>
      <c r="CNF28" s="151"/>
      <c r="CNG28" s="151"/>
      <c r="CNH28" s="151"/>
      <c r="CNI28" s="151"/>
      <c r="CNJ28" s="151"/>
      <c r="CNK28" s="151"/>
      <c r="CNL28" s="151"/>
      <c r="CNM28" s="151"/>
      <c r="CNN28" s="151"/>
      <c r="CNO28" s="151"/>
      <c r="CNP28" s="151"/>
      <c r="CNQ28" s="151"/>
      <c r="CNR28" s="151"/>
      <c r="CNS28" s="151"/>
      <c r="CNT28" s="151"/>
      <c r="CNU28" s="151"/>
      <c r="CNV28" s="151"/>
      <c r="CNW28" s="151"/>
      <c r="CNX28" s="151"/>
      <c r="CNY28" s="151"/>
      <c r="CNZ28" s="151"/>
      <c r="COA28" s="151"/>
      <c r="COB28" s="151"/>
      <c r="COC28" s="151"/>
      <c r="COD28" s="151"/>
      <c r="COE28" s="151"/>
      <c r="COF28" s="151"/>
      <c r="COG28" s="151"/>
      <c r="COH28" s="151"/>
      <c r="COI28" s="151"/>
      <c r="COJ28" s="151"/>
      <c r="COK28" s="151"/>
      <c r="COL28" s="151"/>
      <c r="COM28" s="151"/>
      <c r="CON28" s="151"/>
      <c r="COO28" s="151"/>
      <c r="COP28" s="151"/>
      <c r="COQ28" s="151"/>
      <c r="COR28" s="151"/>
      <c r="COS28" s="151"/>
      <c r="COT28" s="151"/>
      <c r="COU28" s="151"/>
      <c r="COV28" s="151"/>
      <c r="COW28" s="151"/>
      <c r="COX28" s="151"/>
      <c r="COY28" s="151"/>
      <c r="COZ28" s="151"/>
      <c r="CPA28" s="151"/>
      <c r="CPB28" s="151"/>
      <c r="CPC28" s="151"/>
      <c r="CPD28" s="151"/>
      <c r="CPE28" s="151"/>
      <c r="CPF28" s="151"/>
      <c r="CPG28" s="151"/>
      <c r="CPH28" s="151"/>
      <c r="CPI28" s="151"/>
      <c r="CPJ28" s="151"/>
      <c r="CPK28" s="151"/>
      <c r="CPL28" s="151"/>
      <c r="CPM28" s="151"/>
      <c r="CPN28" s="151"/>
      <c r="CPO28" s="151"/>
      <c r="CPP28" s="151"/>
      <c r="CPQ28" s="151"/>
      <c r="CPR28" s="151"/>
      <c r="CPS28" s="151"/>
      <c r="CPT28" s="151"/>
      <c r="CPU28" s="151"/>
      <c r="CPV28" s="151"/>
      <c r="CPW28" s="151"/>
      <c r="CPX28" s="151"/>
      <c r="CPY28" s="151"/>
      <c r="CPZ28" s="151"/>
      <c r="CQA28" s="151"/>
      <c r="CQB28" s="151"/>
      <c r="CQC28" s="151"/>
      <c r="CQD28" s="151"/>
      <c r="CQE28" s="151"/>
      <c r="CQF28" s="151"/>
      <c r="CQG28" s="151"/>
      <c r="CQH28" s="151"/>
      <c r="CQI28" s="151"/>
      <c r="CQJ28" s="151"/>
      <c r="CQK28" s="151"/>
      <c r="CQL28" s="151"/>
      <c r="CQM28" s="151"/>
      <c r="CQN28" s="151"/>
      <c r="CQO28" s="151"/>
      <c r="CQP28" s="151"/>
      <c r="CQQ28" s="151"/>
      <c r="CQR28" s="151"/>
      <c r="CQS28" s="151"/>
      <c r="CQT28" s="151"/>
      <c r="CQU28" s="151"/>
      <c r="CQV28" s="151"/>
      <c r="CQW28" s="151"/>
      <c r="CQX28" s="151"/>
      <c r="CQY28" s="151"/>
      <c r="CQZ28" s="151"/>
      <c r="CRA28" s="151"/>
      <c r="CRB28" s="151"/>
      <c r="CRC28" s="151"/>
      <c r="CRD28" s="151"/>
      <c r="CRE28" s="151"/>
      <c r="CRF28" s="151"/>
      <c r="CRG28" s="151"/>
      <c r="CRH28" s="151"/>
      <c r="CRI28" s="151"/>
      <c r="CRJ28" s="151"/>
      <c r="CRK28" s="151"/>
      <c r="CRL28" s="151"/>
      <c r="CRM28" s="151"/>
      <c r="CRN28" s="151"/>
      <c r="CRO28" s="151"/>
      <c r="CRP28" s="151"/>
      <c r="CRQ28" s="151"/>
      <c r="CRR28" s="151"/>
      <c r="CRS28" s="151"/>
      <c r="CRT28" s="151"/>
      <c r="CRU28" s="151"/>
      <c r="CRV28" s="151"/>
      <c r="CRW28" s="151"/>
      <c r="CRX28" s="151"/>
      <c r="CRY28" s="151"/>
      <c r="CRZ28" s="151"/>
      <c r="CSA28" s="151"/>
      <c r="CSB28" s="151"/>
      <c r="CSC28" s="151"/>
      <c r="CSD28" s="151"/>
      <c r="CSE28" s="151"/>
      <c r="CSF28" s="151"/>
      <c r="CSG28" s="151"/>
      <c r="CSH28" s="151"/>
      <c r="CSI28" s="151"/>
      <c r="CSJ28" s="151"/>
      <c r="CSK28" s="151"/>
      <c r="CSL28" s="151"/>
      <c r="CSM28" s="151"/>
      <c r="CSN28" s="151"/>
      <c r="CSO28" s="151"/>
      <c r="CSP28" s="151"/>
      <c r="CSQ28" s="151"/>
      <c r="CSR28" s="151"/>
      <c r="CSS28" s="151"/>
      <c r="CST28" s="151"/>
      <c r="CSU28" s="151"/>
      <c r="CSV28" s="151"/>
      <c r="CSW28" s="151"/>
      <c r="CSX28" s="151"/>
      <c r="CSY28" s="151"/>
      <c r="CSZ28" s="151"/>
      <c r="CTA28" s="151"/>
      <c r="CTB28" s="151"/>
      <c r="CTC28" s="151"/>
      <c r="CTD28" s="151"/>
      <c r="CTE28" s="151"/>
      <c r="CTF28" s="151"/>
      <c r="CTG28" s="151"/>
      <c r="CTH28" s="151"/>
      <c r="CTI28" s="151"/>
      <c r="CTJ28" s="151"/>
      <c r="CTK28" s="151"/>
      <c r="CTL28" s="151"/>
      <c r="CTM28" s="151"/>
      <c r="CTN28" s="151"/>
      <c r="CTO28" s="151"/>
      <c r="CTP28" s="151"/>
      <c r="CTQ28" s="151"/>
      <c r="CTR28" s="151"/>
      <c r="CTS28" s="151"/>
      <c r="CTT28" s="151"/>
      <c r="CTU28" s="151"/>
      <c r="CTV28" s="151"/>
      <c r="CTW28" s="151"/>
      <c r="CTX28" s="151"/>
      <c r="CTY28" s="151"/>
      <c r="CTZ28" s="151"/>
      <c r="CUA28" s="151"/>
      <c r="CUB28" s="151"/>
      <c r="CUC28" s="151"/>
      <c r="CUD28" s="151"/>
      <c r="CUE28" s="151"/>
      <c r="CUF28" s="151"/>
      <c r="CUG28" s="151"/>
      <c r="CUH28" s="151"/>
      <c r="CUI28" s="151"/>
      <c r="CUJ28" s="151"/>
      <c r="CUK28" s="151"/>
      <c r="CUL28" s="151"/>
      <c r="CUM28" s="151"/>
      <c r="CUN28" s="151"/>
      <c r="CUO28" s="151"/>
      <c r="CUP28" s="151"/>
      <c r="CUQ28" s="151"/>
      <c r="CUR28" s="151"/>
      <c r="CUS28" s="151"/>
      <c r="CUT28" s="151"/>
      <c r="CUU28" s="151"/>
      <c r="CUV28" s="151"/>
      <c r="CUW28" s="151"/>
      <c r="CUX28" s="151"/>
      <c r="CUY28" s="151"/>
      <c r="CUZ28" s="151"/>
      <c r="CVA28" s="151"/>
      <c r="CVB28" s="151"/>
      <c r="CVC28" s="151"/>
      <c r="CVD28" s="151"/>
      <c r="CVE28" s="151"/>
      <c r="CVF28" s="151"/>
      <c r="CVG28" s="151"/>
      <c r="CVH28" s="151"/>
      <c r="CVI28" s="151"/>
      <c r="CVJ28" s="151"/>
      <c r="CVK28" s="151"/>
      <c r="CVL28" s="151"/>
      <c r="CVM28" s="151"/>
      <c r="CVN28" s="151"/>
      <c r="CVO28" s="151"/>
      <c r="CVP28" s="151"/>
      <c r="CVQ28" s="151"/>
      <c r="CVR28" s="151"/>
      <c r="CVS28" s="151"/>
      <c r="CVT28" s="151"/>
      <c r="CVU28" s="151"/>
      <c r="CVV28" s="151"/>
      <c r="CVW28" s="151"/>
      <c r="CVX28" s="151"/>
      <c r="CVY28" s="151"/>
      <c r="CVZ28" s="151"/>
      <c r="CWA28" s="151"/>
      <c r="CWB28" s="151"/>
      <c r="CWC28" s="151"/>
      <c r="CWD28" s="151"/>
      <c r="CWE28" s="151"/>
      <c r="CWF28" s="151"/>
      <c r="CWG28" s="151"/>
      <c r="CWH28" s="151"/>
      <c r="CWI28" s="151"/>
      <c r="CWJ28" s="151"/>
      <c r="CWK28" s="151"/>
      <c r="CWL28" s="151"/>
      <c r="CWM28" s="151"/>
      <c r="CWN28" s="151"/>
      <c r="CWO28" s="151"/>
      <c r="CWP28" s="151"/>
      <c r="CWQ28" s="151"/>
      <c r="CWR28" s="151"/>
      <c r="CWS28" s="151"/>
      <c r="CWT28" s="151"/>
      <c r="CWU28" s="151"/>
      <c r="CWV28" s="151"/>
      <c r="CWW28" s="151"/>
      <c r="CWX28" s="151"/>
      <c r="CWY28" s="151"/>
      <c r="CWZ28" s="151"/>
      <c r="CXA28" s="151"/>
      <c r="CXB28" s="151"/>
      <c r="CXC28" s="151"/>
      <c r="CXD28" s="151"/>
      <c r="CXE28" s="151"/>
      <c r="CXF28" s="151"/>
      <c r="CXG28" s="151"/>
      <c r="CXH28" s="151"/>
      <c r="CXI28" s="151"/>
      <c r="CXJ28" s="151"/>
      <c r="CXK28" s="151"/>
      <c r="CXL28" s="151"/>
      <c r="CXM28" s="151"/>
      <c r="CXN28" s="151"/>
      <c r="CXO28" s="151"/>
      <c r="CXP28" s="151"/>
      <c r="CXQ28" s="151"/>
      <c r="CXR28" s="151"/>
      <c r="CXS28" s="151"/>
      <c r="CXT28" s="151"/>
      <c r="CXU28" s="151"/>
      <c r="CXV28" s="151"/>
      <c r="CXW28" s="151"/>
      <c r="CXX28" s="151"/>
      <c r="CXY28" s="151"/>
      <c r="CXZ28" s="151"/>
      <c r="CYA28" s="151"/>
      <c r="CYB28" s="151"/>
      <c r="CYC28" s="151"/>
      <c r="CYD28" s="151"/>
      <c r="CYE28" s="151"/>
      <c r="CYF28" s="151"/>
      <c r="CYG28" s="151"/>
      <c r="CYH28" s="151"/>
      <c r="CYI28" s="151"/>
      <c r="CYJ28" s="151"/>
      <c r="CYK28" s="151"/>
      <c r="CYL28" s="151"/>
      <c r="CYM28" s="151"/>
      <c r="CYN28" s="151"/>
      <c r="CYO28" s="151"/>
      <c r="CYP28" s="151"/>
      <c r="CYQ28" s="151"/>
      <c r="CYR28" s="151"/>
      <c r="CYS28" s="151"/>
      <c r="CYT28" s="151"/>
      <c r="CYU28" s="151"/>
      <c r="CYV28" s="151"/>
      <c r="CYW28" s="151"/>
      <c r="CYX28" s="151"/>
      <c r="CYY28" s="151"/>
      <c r="CYZ28" s="151"/>
      <c r="CZA28" s="151"/>
      <c r="CZB28" s="151"/>
      <c r="CZC28" s="151"/>
      <c r="CZD28" s="151"/>
      <c r="CZE28" s="151"/>
      <c r="CZF28" s="151"/>
      <c r="CZG28" s="151"/>
      <c r="CZH28" s="151"/>
      <c r="CZI28" s="151"/>
      <c r="CZJ28" s="151"/>
      <c r="CZK28" s="151"/>
      <c r="CZL28" s="151"/>
      <c r="CZM28" s="151"/>
      <c r="CZN28" s="151"/>
      <c r="CZO28" s="151"/>
      <c r="CZP28" s="151"/>
      <c r="CZQ28" s="151"/>
      <c r="CZR28" s="151"/>
      <c r="CZS28" s="151"/>
      <c r="CZT28" s="151"/>
      <c r="CZU28" s="151"/>
      <c r="CZV28" s="151"/>
      <c r="CZW28" s="151"/>
      <c r="CZX28" s="151"/>
      <c r="CZY28" s="151"/>
      <c r="CZZ28" s="151"/>
      <c r="DAA28" s="151"/>
      <c r="DAB28" s="151"/>
      <c r="DAC28" s="151"/>
      <c r="DAD28" s="151"/>
      <c r="DAE28" s="151"/>
      <c r="DAF28" s="151"/>
      <c r="DAG28" s="151"/>
      <c r="DAH28" s="151"/>
      <c r="DAI28" s="151"/>
      <c r="DAJ28" s="151"/>
      <c r="DAK28" s="151"/>
      <c r="DAL28" s="151"/>
      <c r="DAM28" s="151"/>
      <c r="DAN28" s="151"/>
      <c r="DAO28" s="151"/>
      <c r="DAP28" s="151"/>
      <c r="DAQ28" s="151"/>
      <c r="DAR28" s="151"/>
      <c r="DAS28" s="151"/>
      <c r="DAT28" s="151"/>
      <c r="DAU28" s="151"/>
      <c r="DAV28" s="151"/>
      <c r="DAW28" s="151"/>
      <c r="DAX28" s="151"/>
      <c r="DAY28" s="151"/>
      <c r="DAZ28" s="151"/>
      <c r="DBA28" s="151"/>
      <c r="DBB28" s="151"/>
      <c r="DBC28" s="151"/>
      <c r="DBD28" s="151"/>
      <c r="DBE28" s="151"/>
      <c r="DBF28" s="151"/>
      <c r="DBG28" s="151"/>
      <c r="DBH28" s="151"/>
      <c r="DBI28" s="151"/>
      <c r="DBJ28" s="151"/>
      <c r="DBK28" s="151"/>
      <c r="DBL28" s="151"/>
      <c r="DBM28" s="151"/>
      <c r="DBN28" s="151"/>
      <c r="DBO28" s="151"/>
      <c r="DBP28" s="151"/>
      <c r="DBQ28" s="151"/>
      <c r="DBR28" s="151"/>
      <c r="DBS28" s="151"/>
      <c r="DBT28" s="151"/>
      <c r="DBU28" s="151"/>
      <c r="DBV28" s="151"/>
      <c r="DBW28" s="151"/>
      <c r="DBX28" s="151"/>
      <c r="DBY28" s="151"/>
      <c r="DBZ28" s="151"/>
      <c r="DCA28" s="151"/>
      <c r="DCB28" s="151"/>
      <c r="DCC28" s="151"/>
      <c r="DCD28" s="151"/>
      <c r="DCE28" s="151"/>
      <c r="DCF28" s="151"/>
      <c r="DCG28" s="151"/>
      <c r="DCH28" s="151"/>
      <c r="DCI28" s="151"/>
      <c r="DCJ28" s="151"/>
      <c r="DCK28" s="151"/>
      <c r="DCL28" s="151"/>
      <c r="DCM28" s="151"/>
      <c r="DCN28" s="151"/>
      <c r="DCO28" s="151"/>
      <c r="DCP28" s="151"/>
      <c r="DCQ28" s="151"/>
      <c r="DCR28" s="151"/>
      <c r="DCS28" s="151"/>
      <c r="DCT28" s="151"/>
      <c r="DCU28" s="151"/>
      <c r="DCV28" s="151"/>
      <c r="DCW28" s="151"/>
      <c r="DCX28" s="151"/>
      <c r="DCY28" s="151"/>
      <c r="DCZ28" s="151"/>
      <c r="DDA28" s="151"/>
      <c r="DDB28" s="151"/>
      <c r="DDC28" s="151"/>
      <c r="DDD28" s="151"/>
      <c r="DDE28" s="151"/>
      <c r="DDF28" s="151"/>
      <c r="DDG28" s="151"/>
      <c r="DDH28" s="151"/>
      <c r="DDI28" s="151"/>
      <c r="DDJ28" s="151"/>
      <c r="DDK28" s="151"/>
      <c r="DDL28" s="151"/>
      <c r="DDM28" s="151"/>
      <c r="DDN28" s="151"/>
      <c r="DDO28" s="151"/>
      <c r="DDP28" s="151"/>
      <c r="DDQ28" s="151"/>
      <c r="DDR28" s="151"/>
      <c r="DDS28" s="151"/>
      <c r="DDT28" s="151"/>
      <c r="DDU28" s="151"/>
      <c r="DDV28" s="151"/>
      <c r="DDW28" s="151"/>
      <c r="DDX28" s="151"/>
      <c r="DDY28" s="151"/>
      <c r="DDZ28" s="151"/>
      <c r="DEA28" s="151"/>
      <c r="DEB28" s="151"/>
      <c r="DEC28" s="151"/>
      <c r="DED28" s="151"/>
      <c r="DEE28" s="151"/>
      <c r="DEF28" s="151"/>
      <c r="DEG28" s="151"/>
      <c r="DEH28" s="151"/>
      <c r="DEI28" s="151"/>
      <c r="DEJ28" s="151"/>
      <c r="DEK28" s="151"/>
      <c r="DEL28" s="151"/>
      <c r="DEM28" s="151"/>
      <c r="DEN28" s="151"/>
      <c r="DEO28" s="151"/>
      <c r="DEP28" s="151"/>
      <c r="DEQ28" s="151"/>
      <c r="DER28" s="151"/>
      <c r="DES28" s="151"/>
      <c r="DET28" s="151"/>
      <c r="DEU28" s="151"/>
      <c r="DEV28" s="151"/>
      <c r="DEW28" s="151"/>
      <c r="DEX28" s="151"/>
      <c r="DEY28" s="151"/>
      <c r="DEZ28" s="151"/>
      <c r="DFA28" s="151"/>
      <c r="DFB28" s="151"/>
      <c r="DFC28" s="151"/>
      <c r="DFD28" s="151"/>
      <c r="DFE28" s="151"/>
      <c r="DFF28" s="151"/>
      <c r="DFG28" s="151"/>
      <c r="DFH28" s="151"/>
      <c r="DFI28" s="151"/>
      <c r="DFJ28" s="151"/>
      <c r="DFK28" s="151"/>
      <c r="DFL28" s="151"/>
      <c r="DFM28" s="151"/>
      <c r="DFN28" s="151"/>
      <c r="DFO28" s="151"/>
      <c r="DFP28" s="151"/>
      <c r="DFQ28" s="151"/>
      <c r="DFR28" s="151"/>
      <c r="DFS28" s="151"/>
      <c r="DFT28" s="151"/>
      <c r="DFU28" s="151"/>
      <c r="DFV28" s="151"/>
      <c r="DFW28" s="151"/>
      <c r="DFX28" s="151"/>
      <c r="DFY28" s="151"/>
      <c r="DFZ28" s="151"/>
      <c r="DGA28" s="151"/>
      <c r="DGB28" s="151"/>
      <c r="DGC28" s="151"/>
      <c r="DGD28" s="151"/>
      <c r="DGE28" s="151"/>
      <c r="DGF28" s="151"/>
      <c r="DGG28" s="151"/>
      <c r="DGH28" s="151"/>
      <c r="DGI28" s="151"/>
      <c r="DGJ28" s="151"/>
      <c r="DGK28" s="151"/>
      <c r="DGL28" s="151"/>
      <c r="DGM28" s="151"/>
      <c r="DGN28" s="151"/>
      <c r="DGO28" s="151"/>
      <c r="DGP28" s="151"/>
      <c r="DGQ28" s="151"/>
      <c r="DGR28" s="151"/>
      <c r="DGS28" s="151"/>
      <c r="DGT28" s="151"/>
      <c r="DGU28" s="151"/>
      <c r="DGV28" s="151"/>
      <c r="DGW28" s="151"/>
      <c r="DGX28" s="151"/>
      <c r="DGY28" s="151"/>
      <c r="DGZ28" s="151"/>
      <c r="DHA28" s="151"/>
      <c r="DHB28" s="151"/>
      <c r="DHC28" s="151"/>
      <c r="DHD28" s="151"/>
      <c r="DHE28" s="151"/>
      <c r="DHF28" s="151"/>
      <c r="DHG28" s="151"/>
      <c r="DHH28" s="151"/>
      <c r="DHI28" s="151"/>
      <c r="DHJ28" s="151"/>
      <c r="DHK28" s="151"/>
      <c r="DHL28" s="151"/>
      <c r="DHM28" s="151"/>
      <c r="DHN28" s="151"/>
      <c r="DHO28" s="151"/>
      <c r="DHP28" s="151"/>
      <c r="DHQ28" s="151"/>
      <c r="DHR28" s="151"/>
      <c r="DHS28" s="151"/>
      <c r="DHT28" s="151"/>
      <c r="DHU28" s="151"/>
      <c r="DHV28" s="151"/>
      <c r="DHW28" s="151"/>
      <c r="DHX28" s="151"/>
      <c r="DHY28" s="151"/>
      <c r="DHZ28" s="151"/>
      <c r="DIA28" s="151"/>
      <c r="DIB28" s="151"/>
      <c r="DIC28" s="151"/>
      <c r="DID28" s="151"/>
      <c r="DIE28" s="151"/>
      <c r="DIF28" s="151"/>
      <c r="DIG28" s="151"/>
      <c r="DIH28" s="151"/>
      <c r="DII28" s="151"/>
      <c r="DIJ28" s="151"/>
      <c r="DIK28" s="151"/>
      <c r="DIL28" s="151"/>
      <c r="DIM28" s="151"/>
      <c r="DIN28" s="151"/>
      <c r="DIO28" s="151"/>
      <c r="DIP28" s="151"/>
      <c r="DIQ28" s="151"/>
      <c r="DIR28" s="151"/>
      <c r="DIS28" s="151"/>
      <c r="DIT28" s="151"/>
      <c r="DIU28" s="151"/>
      <c r="DIV28" s="151"/>
      <c r="DIW28" s="151"/>
      <c r="DIX28" s="151"/>
      <c r="DIY28" s="151"/>
      <c r="DIZ28" s="151"/>
      <c r="DJA28" s="151"/>
      <c r="DJB28" s="151"/>
      <c r="DJC28" s="151"/>
      <c r="DJD28" s="151"/>
      <c r="DJE28" s="151"/>
      <c r="DJF28" s="151"/>
      <c r="DJG28" s="151"/>
      <c r="DJH28" s="151"/>
      <c r="DJI28" s="151"/>
      <c r="DJJ28" s="151"/>
      <c r="DJK28" s="151"/>
      <c r="DJL28" s="151"/>
      <c r="DJM28" s="151"/>
      <c r="DJN28" s="151"/>
      <c r="DJO28" s="151"/>
      <c r="DJP28" s="151"/>
      <c r="DJQ28" s="151"/>
      <c r="DJR28" s="151"/>
      <c r="DJS28" s="151"/>
      <c r="DJT28" s="151"/>
      <c r="DJU28" s="151"/>
      <c r="DJV28" s="151"/>
      <c r="DJW28" s="151"/>
      <c r="DJX28" s="151"/>
      <c r="DJY28" s="151"/>
      <c r="DJZ28" s="151"/>
      <c r="DKA28" s="151"/>
      <c r="DKB28" s="151"/>
      <c r="DKC28" s="151"/>
      <c r="DKD28" s="151"/>
      <c r="DKE28" s="151"/>
      <c r="DKF28" s="151"/>
      <c r="DKG28" s="151"/>
      <c r="DKH28" s="151"/>
      <c r="DKI28" s="151"/>
      <c r="DKJ28" s="151"/>
      <c r="DKK28" s="151"/>
      <c r="DKL28" s="151"/>
      <c r="DKM28" s="151"/>
      <c r="DKN28" s="151"/>
      <c r="DKO28" s="151"/>
      <c r="DKP28" s="151"/>
      <c r="DKQ28" s="151"/>
      <c r="DKR28" s="151"/>
      <c r="DKS28" s="151"/>
      <c r="DKT28" s="151"/>
      <c r="DKU28" s="151"/>
      <c r="DKV28" s="151"/>
      <c r="DKW28" s="151"/>
      <c r="DKX28" s="151"/>
      <c r="DKY28" s="151"/>
      <c r="DKZ28" s="151"/>
      <c r="DLA28" s="151"/>
      <c r="DLB28" s="151"/>
      <c r="DLC28" s="151"/>
      <c r="DLD28" s="151"/>
      <c r="DLE28" s="151"/>
      <c r="DLF28" s="151"/>
      <c r="DLG28" s="151"/>
      <c r="DLH28" s="151"/>
      <c r="DLI28" s="151"/>
      <c r="DLJ28" s="151"/>
      <c r="DLK28" s="151"/>
      <c r="DLL28" s="151"/>
      <c r="DLM28" s="151"/>
      <c r="DLN28" s="151"/>
      <c r="DLO28" s="151"/>
      <c r="DLP28" s="151"/>
      <c r="DLQ28" s="151"/>
      <c r="DLR28" s="151"/>
      <c r="DLS28" s="151"/>
      <c r="DLT28" s="151"/>
      <c r="DLU28" s="151"/>
      <c r="DLV28" s="151"/>
      <c r="DLW28" s="151"/>
      <c r="DLX28" s="151"/>
      <c r="DLY28" s="151"/>
      <c r="DLZ28" s="151"/>
      <c r="DMA28" s="151"/>
      <c r="DMB28" s="151"/>
      <c r="DMC28" s="151"/>
      <c r="DMD28" s="151"/>
      <c r="DME28" s="151"/>
      <c r="DMF28" s="151"/>
      <c r="DMG28" s="151"/>
      <c r="DMH28" s="151"/>
      <c r="DMI28" s="151"/>
      <c r="DMJ28" s="151"/>
      <c r="DMK28" s="151"/>
      <c r="DML28" s="151"/>
      <c r="DMM28" s="151"/>
      <c r="DMN28" s="151"/>
      <c r="DMO28" s="151"/>
      <c r="DMP28" s="151"/>
      <c r="DMQ28" s="151"/>
      <c r="DMR28" s="151"/>
      <c r="DMS28" s="151"/>
      <c r="DMT28" s="151"/>
      <c r="DMU28" s="151"/>
      <c r="DMV28" s="151"/>
      <c r="DMW28" s="151"/>
      <c r="DMX28" s="151"/>
      <c r="DMY28" s="151"/>
      <c r="DMZ28" s="151"/>
      <c r="DNA28" s="151"/>
      <c r="DNB28" s="151"/>
      <c r="DNC28" s="151"/>
      <c r="DND28" s="151"/>
      <c r="DNE28" s="151"/>
      <c r="DNF28" s="151"/>
      <c r="DNG28" s="151"/>
      <c r="DNH28" s="151"/>
      <c r="DNI28" s="151"/>
      <c r="DNJ28" s="151"/>
      <c r="DNK28" s="151"/>
      <c r="DNL28" s="151"/>
      <c r="DNM28" s="151"/>
      <c r="DNN28" s="151"/>
      <c r="DNO28" s="151"/>
      <c r="DNP28" s="151"/>
      <c r="DNQ28" s="151"/>
      <c r="DNR28" s="151"/>
      <c r="DNS28" s="151"/>
      <c r="DNT28" s="151"/>
      <c r="DNU28" s="151"/>
      <c r="DNV28" s="151"/>
      <c r="DNW28" s="151"/>
      <c r="DNX28" s="151"/>
      <c r="DNY28" s="151"/>
      <c r="DNZ28" s="151"/>
      <c r="DOA28" s="151"/>
      <c r="DOB28" s="151"/>
      <c r="DOC28" s="151"/>
      <c r="DOD28" s="151"/>
      <c r="DOE28" s="151"/>
      <c r="DOF28" s="151"/>
      <c r="DOG28" s="151"/>
      <c r="DOH28" s="151"/>
      <c r="DOI28" s="151"/>
      <c r="DOJ28" s="151"/>
      <c r="DOK28" s="151"/>
      <c r="DOL28" s="151"/>
      <c r="DOM28" s="151"/>
      <c r="DON28" s="151"/>
      <c r="DOO28" s="151"/>
      <c r="DOP28" s="151"/>
      <c r="DOQ28" s="151"/>
      <c r="DOR28" s="151"/>
      <c r="DOS28" s="151"/>
      <c r="DOT28" s="151"/>
      <c r="DOU28" s="151"/>
      <c r="DOV28" s="151"/>
      <c r="DOW28" s="151"/>
      <c r="DOX28" s="151"/>
      <c r="DOY28" s="151"/>
      <c r="DOZ28" s="151"/>
      <c r="DPA28" s="151"/>
      <c r="DPB28" s="151"/>
      <c r="DPC28" s="151"/>
      <c r="DPD28" s="151"/>
      <c r="DPE28" s="151"/>
      <c r="DPF28" s="151"/>
      <c r="DPG28" s="151"/>
      <c r="DPH28" s="151"/>
      <c r="DPI28" s="151"/>
      <c r="DPJ28" s="151"/>
      <c r="DPK28" s="151"/>
      <c r="DPL28" s="151"/>
      <c r="DPM28" s="151"/>
      <c r="DPN28" s="151"/>
      <c r="DPO28" s="151"/>
      <c r="DPP28" s="151"/>
      <c r="DPQ28" s="151"/>
      <c r="DPR28" s="151"/>
      <c r="DPS28" s="151"/>
      <c r="DPT28" s="151"/>
      <c r="DPU28" s="151"/>
      <c r="DPV28" s="151"/>
      <c r="DPW28" s="151"/>
      <c r="DPX28" s="151"/>
      <c r="DPY28" s="151"/>
      <c r="DPZ28" s="151"/>
      <c r="DQA28" s="151"/>
      <c r="DQB28" s="151"/>
      <c r="DQC28" s="151"/>
      <c r="DQD28" s="151"/>
      <c r="DQE28" s="151"/>
      <c r="DQF28" s="151"/>
      <c r="DQG28" s="151"/>
      <c r="DQH28" s="151"/>
      <c r="DQI28" s="151"/>
      <c r="DQJ28" s="151"/>
      <c r="DQK28" s="151"/>
      <c r="DQL28" s="151"/>
      <c r="DQM28" s="151"/>
      <c r="DQN28" s="151"/>
      <c r="DQO28" s="151"/>
      <c r="DQP28" s="151"/>
      <c r="DQQ28" s="151"/>
      <c r="DQR28" s="151"/>
      <c r="DQS28" s="151"/>
      <c r="DQT28" s="151"/>
      <c r="DQU28" s="151"/>
      <c r="DQV28" s="151"/>
      <c r="DQW28" s="151"/>
      <c r="DQX28" s="151"/>
      <c r="DQY28" s="151"/>
      <c r="DQZ28" s="151"/>
      <c r="DRA28" s="151"/>
      <c r="DRB28" s="151"/>
      <c r="DRC28" s="151"/>
      <c r="DRD28" s="151"/>
      <c r="DRE28" s="151"/>
      <c r="DRF28" s="151"/>
      <c r="DRG28" s="151"/>
      <c r="DRH28" s="151"/>
      <c r="DRI28" s="151"/>
      <c r="DRJ28" s="151"/>
      <c r="DRK28" s="151"/>
      <c r="DRL28" s="151"/>
      <c r="DRM28" s="151"/>
      <c r="DRN28" s="151"/>
      <c r="DRO28" s="151"/>
      <c r="DRP28" s="151"/>
      <c r="DRQ28" s="151"/>
      <c r="DRR28" s="151"/>
      <c r="DRS28" s="151"/>
      <c r="DRT28" s="151"/>
      <c r="DRU28" s="151"/>
      <c r="DRV28" s="151"/>
      <c r="DRW28" s="151"/>
      <c r="DRX28" s="151"/>
      <c r="DRY28" s="151"/>
      <c r="DRZ28" s="151"/>
      <c r="DSA28" s="151"/>
      <c r="DSB28" s="151"/>
      <c r="DSC28" s="151"/>
      <c r="DSD28" s="151"/>
      <c r="DSE28" s="151"/>
      <c r="DSF28" s="151"/>
      <c r="DSG28" s="151"/>
      <c r="DSH28" s="151"/>
      <c r="DSI28" s="151"/>
      <c r="DSJ28" s="151"/>
      <c r="DSK28" s="151"/>
      <c r="DSL28" s="151"/>
      <c r="DSM28" s="151"/>
      <c r="DSN28" s="151"/>
      <c r="DSO28" s="151"/>
      <c r="DSP28" s="151"/>
      <c r="DSQ28" s="151"/>
      <c r="DSR28" s="151"/>
      <c r="DSS28" s="151"/>
      <c r="DST28" s="151"/>
      <c r="DSU28" s="151"/>
      <c r="DSV28" s="151"/>
      <c r="DSW28" s="151"/>
      <c r="DSX28" s="151"/>
      <c r="DSY28" s="151"/>
      <c r="DSZ28" s="151"/>
      <c r="DTA28" s="151"/>
      <c r="DTB28" s="151"/>
      <c r="DTC28" s="151"/>
      <c r="DTD28" s="151"/>
      <c r="DTE28" s="151"/>
      <c r="DTF28" s="151"/>
      <c r="DTG28" s="151"/>
      <c r="DTH28" s="151"/>
      <c r="DTI28" s="151"/>
      <c r="DTJ28" s="151"/>
      <c r="DTK28" s="151"/>
      <c r="DTL28" s="151"/>
      <c r="DTM28" s="151"/>
      <c r="DTN28" s="151"/>
      <c r="DTO28" s="151"/>
      <c r="DTP28" s="151"/>
      <c r="DTQ28" s="151"/>
      <c r="DTR28" s="151"/>
      <c r="DTS28" s="151"/>
      <c r="DTT28" s="151"/>
      <c r="DTU28" s="151"/>
      <c r="DTV28" s="151"/>
      <c r="DTW28" s="151"/>
      <c r="DTX28" s="151"/>
      <c r="DTY28" s="151"/>
      <c r="DTZ28" s="151"/>
      <c r="DUA28" s="151"/>
      <c r="DUB28" s="151"/>
      <c r="DUC28" s="151"/>
      <c r="DUD28" s="151"/>
      <c r="DUE28" s="151"/>
      <c r="DUF28" s="151"/>
      <c r="DUG28" s="151"/>
      <c r="DUH28" s="151"/>
      <c r="DUI28" s="151"/>
      <c r="DUJ28" s="151"/>
      <c r="DUK28" s="151"/>
      <c r="DUL28" s="151"/>
      <c r="DUM28" s="151"/>
      <c r="DUN28" s="151"/>
      <c r="DUO28" s="151"/>
      <c r="DUP28" s="151"/>
      <c r="DUQ28" s="151"/>
      <c r="DUR28" s="151"/>
      <c r="DUS28" s="151"/>
      <c r="DUT28" s="151"/>
      <c r="DUU28" s="151"/>
      <c r="DUV28" s="151"/>
      <c r="DUW28" s="151"/>
      <c r="DUX28" s="151"/>
      <c r="DUY28" s="151"/>
      <c r="DUZ28" s="151"/>
      <c r="DVA28" s="151"/>
      <c r="DVB28" s="151"/>
      <c r="DVC28" s="151"/>
      <c r="DVD28" s="151"/>
      <c r="DVE28" s="151"/>
      <c r="DVF28" s="151"/>
      <c r="DVG28" s="151"/>
      <c r="DVH28" s="151"/>
      <c r="DVI28" s="151"/>
      <c r="DVJ28" s="151"/>
      <c r="DVK28" s="151"/>
      <c r="DVL28" s="151"/>
      <c r="DVM28" s="151"/>
      <c r="DVN28" s="151"/>
      <c r="DVO28" s="151"/>
      <c r="DVP28" s="151"/>
      <c r="DVQ28" s="151"/>
      <c r="DVR28" s="151"/>
      <c r="DVS28" s="151"/>
      <c r="DVT28" s="151"/>
      <c r="DVU28" s="151"/>
      <c r="DVV28" s="151"/>
      <c r="DVW28" s="151"/>
      <c r="DVX28" s="151"/>
      <c r="DVY28" s="151"/>
      <c r="DVZ28" s="151"/>
      <c r="DWA28" s="151"/>
      <c r="DWB28" s="151"/>
      <c r="DWC28" s="151"/>
      <c r="DWD28" s="151"/>
      <c r="DWE28" s="151"/>
      <c r="DWF28" s="151"/>
      <c r="DWG28" s="151"/>
      <c r="DWH28" s="151"/>
      <c r="DWI28" s="151"/>
      <c r="DWJ28" s="151"/>
      <c r="DWK28" s="151"/>
      <c r="DWL28" s="151"/>
      <c r="DWM28" s="151"/>
      <c r="DWN28" s="151"/>
      <c r="DWO28" s="151"/>
      <c r="DWP28" s="151"/>
      <c r="DWQ28" s="151"/>
      <c r="DWR28" s="151"/>
      <c r="DWS28" s="151"/>
      <c r="DWT28" s="151"/>
      <c r="DWU28" s="151"/>
      <c r="DWV28" s="151"/>
      <c r="DWW28" s="151"/>
      <c r="DWX28" s="151"/>
      <c r="DWY28" s="151"/>
      <c r="DWZ28" s="151"/>
      <c r="DXA28" s="151"/>
      <c r="DXB28" s="151"/>
      <c r="DXC28" s="151"/>
      <c r="DXD28" s="151"/>
      <c r="DXE28" s="151"/>
      <c r="DXF28" s="151"/>
      <c r="DXG28" s="151"/>
      <c r="DXH28" s="151"/>
      <c r="DXI28" s="151"/>
      <c r="DXJ28" s="151"/>
      <c r="DXK28" s="151"/>
      <c r="DXL28" s="151"/>
      <c r="DXM28" s="151"/>
      <c r="DXN28" s="151"/>
      <c r="DXO28" s="151"/>
      <c r="DXP28" s="151"/>
      <c r="DXQ28" s="151"/>
      <c r="DXR28" s="151"/>
      <c r="DXS28" s="151"/>
      <c r="DXT28" s="151"/>
      <c r="DXU28" s="151"/>
      <c r="DXV28" s="151"/>
      <c r="DXW28" s="151"/>
      <c r="DXX28" s="151"/>
      <c r="DXY28" s="151"/>
      <c r="DXZ28" s="151"/>
      <c r="DYA28" s="151"/>
      <c r="DYB28" s="151"/>
      <c r="DYC28" s="151"/>
      <c r="DYD28" s="151"/>
      <c r="DYE28" s="151"/>
      <c r="DYF28" s="151"/>
      <c r="DYG28" s="151"/>
      <c r="DYH28" s="151"/>
      <c r="DYI28" s="151"/>
      <c r="DYJ28" s="151"/>
      <c r="DYK28" s="151"/>
      <c r="DYL28" s="151"/>
      <c r="DYM28" s="151"/>
      <c r="DYN28" s="151"/>
      <c r="DYO28" s="151"/>
      <c r="DYP28" s="151"/>
      <c r="DYQ28" s="151"/>
      <c r="DYR28" s="151"/>
      <c r="DYS28" s="151"/>
      <c r="DYT28" s="151"/>
      <c r="DYU28" s="151"/>
      <c r="DYV28" s="151"/>
      <c r="DYW28" s="151"/>
      <c r="DYX28" s="151"/>
      <c r="DYY28" s="151"/>
      <c r="DYZ28" s="151"/>
      <c r="DZA28" s="151"/>
      <c r="DZB28" s="151"/>
      <c r="DZC28" s="151"/>
      <c r="DZD28" s="151"/>
      <c r="DZE28" s="151"/>
      <c r="DZF28" s="151"/>
      <c r="DZG28" s="151"/>
      <c r="DZH28" s="151"/>
      <c r="DZI28" s="151"/>
      <c r="DZJ28" s="151"/>
      <c r="DZK28" s="151"/>
      <c r="DZL28" s="151"/>
      <c r="DZM28" s="151"/>
      <c r="DZN28" s="151"/>
      <c r="DZO28" s="151"/>
      <c r="DZP28" s="151"/>
      <c r="DZQ28" s="151"/>
      <c r="DZR28" s="151"/>
      <c r="DZS28" s="151"/>
      <c r="DZT28" s="151"/>
      <c r="DZU28" s="151"/>
      <c r="DZV28" s="151"/>
      <c r="DZW28" s="151"/>
      <c r="DZX28" s="151"/>
      <c r="DZY28" s="151"/>
      <c r="DZZ28" s="151"/>
      <c r="EAA28" s="151"/>
      <c r="EAB28" s="151"/>
      <c r="EAC28" s="151"/>
      <c r="EAD28" s="151"/>
      <c r="EAE28" s="151"/>
      <c r="EAF28" s="151"/>
      <c r="EAG28" s="151"/>
      <c r="EAH28" s="151"/>
      <c r="EAI28" s="151"/>
      <c r="EAJ28" s="151"/>
      <c r="EAK28" s="151"/>
      <c r="EAL28" s="151"/>
      <c r="EAM28" s="151"/>
      <c r="EAN28" s="151"/>
      <c r="EAO28" s="151"/>
      <c r="EAP28" s="151"/>
      <c r="EAQ28" s="151"/>
      <c r="EAR28" s="151"/>
      <c r="EAS28" s="151"/>
      <c r="EAT28" s="151"/>
      <c r="EAU28" s="151"/>
      <c r="EAV28" s="151"/>
      <c r="EAW28" s="151"/>
      <c r="EAX28" s="151"/>
      <c r="EAY28" s="151"/>
      <c r="EAZ28" s="151"/>
      <c r="EBA28" s="151"/>
      <c r="EBB28" s="151"/>
      <c r="EBC28" s="151"/>
      <c r="EBD28" s="151"/>
      <c r="EBE28" s="151"/>
      <c r="EBF28" s="151"/>
      <c r="EBG28" s="151"/>
      <c r="EBH28" s="151"/>
      <c r="EBI28" s="151"/>
      <c r="EBJ28" s="151"/>
      <c r="EBK28" s="151"/>
      <c r="EBL28" s="151"/>
      <c r="EBM28" s="151"/>
      <c r="EBN28" s="151"/>
      <c r="EBO28" s="151"/>
      <c r="EBP28" s="151"/>
      <c r="EBQ28" s="151"/>
      <c r="EBR28" s="151"/>
      <c r="EBS28" s="151"/>
      <c r="EBT28" s="151"/>
      <c r="EBU28" s="151"/>
      <c r="EBV28" s="151"/>
      <c r="EBW28" s="151"/>
      <c r="EBX28" s="151"/>
      <c r="EBY28" s="151"/>
      <c r="EBZ28" s="151"/>
      <c r="ECA28" s="151"/>
      <c r="ECB28" s="151"/>
      <c r="ECC28" s="151"/>
      <c r="ECD28" s="151"/>
      <c r="ECE28" s="151"/>
      <c r="ECF28" s="151"/>
      <c r="ECG28" s="151"/>
      <c r="ECH28" s="151"/>
      <c r="ECI28" s="151"/>
      <c r="ECJ28" s="151"/>
      <c r="ECK28" s="151"/>
      <c r="ECL28" s="151"/>
      <c r="ECM28" s="151"/>
      <c r="ECN28" s="151"/>
      <c r="ECO28" s="151"/>
      <c r="ECP28" s="151"/>
      <c r="ECQ28" s="151"/>
      <c r="ECR28" s="151"/>
      <c r="ECS28" s="151"/>
      <c r="ECT28" s="151"/>
      <c r="ECU28" s="151"/>
      <c r="ECV28" s="151"/>
      <c r="ECW28" s="151"/>
      <c r="ECX28" s="151"/>
      <c r="ECY28" s="151"/>
      <c r="ECZ28" s="151"/>
      <c r="EDA28" s="151"/>
      <c r="EDB28" s="151"/>
      <c r="EDC28" s="151"/>
      <c r="EDD28" s="151"/>
      <c r="EDE28" s="151"/>
      <c r="EDF28" s="151"/>
      <c r="EDG28" s="151"/>
      <c r="EDH28" s="151"/>
      <c r="EDI28" s="151"/>
      <c r="EDJ28" s="151"/>
      <c r="EDK28" s="151"/>
      <c r="EDL28" s="151"/>
      <c r="EDM28" s="151"/>
      <c r="EDN28" s="151"/>
      <c r="EDO28" s="151"/>
      <c r="EDP28" s="151"/>
      <c r="EDQ28" s="151"/>
      <c r="EDR28" s="151"/>
      <c r="EDS28" s="151"/>
      <c r="EDT28" s="151"/>
      <c r="EDU28" s="151"/>
      <c r="EDV28" s="151"/>
      <c r="EDW28" s="151"/>
      <c r="EDX28" s="151"/>
      <c r="EDY28" s="151"/>
      <c r="EDZ28" s="151"/>
      <c r="EEA28" s="151"/>
      <c r="EEB28" s="151"/>
      <c r="EEC28" s="151"/>
      <c r="EED28" s="151"/>
      <c r="EEE28" s="151"/>
      <c r="EEF28" s="151"/>
      <c r="EEG28" s="151"/>
      <c r="EEH28" s="151"/>
      <c r="EEI28" s="151"/>
      <c r="EEJ28" s="151"/>
      <c r="EEK28" s="151"/>
      <c r="EEL28" s="151"/>
      <c r="EEM28" s="151"/>
      <c r="EEN28" s="151"/>
      <c r="EEO28" s="151"/>
      <c r="EEP28" s="151"/>
      <c r="EEQ28" s="151"/>
      <c r="EER28" s="151"/>
      <c r="EES28" s="151"/>
      <c r="EET28" s="151"/>
      <c r="EEU28" s="151"/>
      <c r="EEV28" s="151"/>
      <c r="EEW28" s="151"/>
      <c r="EEX28" s="151"/>
      <c r="EEY28" s="151"/>
      <c r="EEZ28" s="151"/>
      <c r="EFA28" s="151"/>
      <c r="EFB28" s="151"/>
      <c r="EFC28" s="151"/>
      <c r="EFD28" s="151"/>
      <c r="EFE28" s="151"/>
      <c r="EFF28" s="151"/>
      <c r="EFG28" s="151"/>
      <c r="EFH28" s="151"/>
      <c r="EFI28" s="151"/>
      <c r="EFJ28" s="151"/>
      <c r="EFK28" s="151"/>
      <c r="EFL28" s="151"/>
      <c r="EFM28" s="151"/>
      <c r="EFN28" s="151"/>
      <c r="EFO28" s="151"/>
      <c r="EFP28" s="151"/>
      <c r="EFQ28" s="151"/>
      <c r="EFR28" s="151"/>
      <c r="EFS28" s="151"/>
      <c r="EFT28" s="151"/>
      <c r="EFU28" s="151"/>
      <c r="EFV28" s="151"/>
      <c r="EFW28" s="151"/>
      <c r="EFX28" s="151"/>
      <c r="EFY28" s="151"/>
      <c r="EFZ28" s="151"/>
      <c r="EGA28" s="151"/>
      <c r="EGB28" s="151"/>
      <c r="EGC28" s="151"/>
      <c r="EGD28" s="151"/>
      <c r="EGE28" s="151"/>
      <c r="EGF28" s="151"/>
      <c r="EGG28" s="151"/>
      <c r="EGH28" s="151"/>
      <c r="EGI28" s="151"/>
      <c r="EGJ28" s="151"/>
      <c r="EGK28" s="151"/>
      <c r="EGL28" s="151"/>
      <c r="EGM28" s="151"/>
      <c r="EGN28" s="151"/>
      <c r="EGO28" s="151"/>
      <c r="EGP28" s="151"/>
      <c r="EGQ28" s="151"/>
      <c r="EGR28" s="151"/>
      <c r="EGS28" s="151"/>
      <c r="EGT28" s="151"/>
      <c r="EGU28" s="151"/>
      <c r="EGV28" s="151"/>
      <c r="EGW28" s="151"/>
      <c r="EGX28" s="151"/>
      <c r="EGY28" s="151"/>
      <c r="EGZ28" s="151"/>
      <c r="EHA28" s="151"/>
      <c r="EHB28" s="151"/>
      <c r="EHC28" s="151"/>
      <c r="EHD28" s="151"/>
      <c r="EHE28" s="151"/>
      <c r="EHF28" s="151"/>
      <c r="EHG28" s="151"/>
      <c r="EHH28" s="151"/>
      <c r="EHI28" s="151"/>
      <c r="EHJ28" s="151"/>
      <c r="EHK28" s="151"/>
      <c r="EHL28" s="151"/>
      <c r="EHM28" s="151"/>
      <c r="EHN28" s="151"/>
      <c r="EHO28" s="151"/>
      <c r="EHP28" s="151"/>
      <c r="EHQ28" s="151"/>
      <c r="EHR28" s="151"/>
      <c r="EHS28" s="151"/>
      <c r="EHT28" s="151"/>
      <c r="EHU28" s="151"/>
      <c r="EHV28" s="151"/>
      <c r="EHW28" s="151"/>
      <c r="EHX28" s="151"/>
      <c r="EHY28" s="151"/>
      <c r="EHZ28" s="151"/>
      <c r="EIA28" s="151"/>
      <c r="EIB28" s="151"/>
      <c r="EIC28" s="151"/>
      <c r="EID28" s="151"/>
      <c r="EIE28" s="151"/>
      <c r="EIF28" s="151"/>
      <c r="EIG28" s="151"/>
      <c r="EIH28" s="151"/>
      <c r="EII28" s="151"/>
      <c r="EIJ28" s="151"/>
      <c r="EIK28" s="151"/>
      <c r="EIL28" s="151"/>
      <c r="EIM28" s="151"/>
      <c r="EIN28" s="151"/>
      <c r="EIO28" s="151"/>
      <c r="EIP28" s="151"/>
      <c r="EIQ28" s="151"/>
      <c r="EIR28" s="151"/>
      <c r="EIS28" s="151"/>
      <c r="EIT28" s="151"/>
      <c r="EIU28" s="151"/>
      <c r="EIV28" s="151"/>
      <c r="EIW28" s="151"/>
      <c r="EIX28" s="151"/>
      <c r="EIY28" s="151"/>
      <c r="EIZ28" s="151"/>
      <c r="EJA28" s="151"/>
      <c r="EJB28" s="151"/>
      <c r="EJC28" s="151"/>
      <c r="EJD28" s="151"/>
      <c r="EJE28" s="151"/>
      <c r="EJF28" s="151"/>
      <c r="EJG28" s="151"/>
      <c r="EJH28" s="151"/>
      <c r="EJI28" s="151"/>
      <c r="EJJ28" s="151"/>
      <c r="EJK28" s="151"/>
      <c r="EJL28" s="151"/>
      <c r="EJM28" s="151"/>
      <c r="EJN28" s="151"/>
      <c r="EJO28" s="151"/>
      <c r="EJP28" s="151"/>
      <c r="EJQ28" s="151"/>
      <c r="EJR28" s="151"/>
      <c r="EJS28" s="151"/>
      <c r="EJT28" s="151"/>
      <c r="EJU28" s="151"/>
      <c r="EJV28" s="151"/>
      <c r="EJW28" s="151"/>
      <c r="EJX28" s="151"/>
      <c r="EJY28" s="151"/>
      <c r="EJZ28" s="151"/>
      <c r="EKA28" s="151"/>
      <c r="EKB28" s="151"/>
      <c r="EKC28" s="151"/>
      <c r="EKD28" s="151"/>
      <c r="EKE28" s="151"/>
      <c r="EKF28" s="151"/>
      <c r="EKG28" s="151"/>
      <c r="EKH28" s="151"/>
      <c r="EKI28" s="151"/>
      <c r="EKJ28" s="151"/>
      <c r="EKK28" s="151"/>
      <c r="EKL28" s="151"/>
      <c r="EKM28" s="151"/>
      <c r="EKN28" s="151"/>
      <c r="EKO28" s="151"/>
      <c r="EKP28" s="151"/>
      <c r="EKQ28" s="151"/>
      <c r="EKR28" s="151"/>
      <c r="EKS28" s="151"/>
      <c r="EKT28" s="151"/>
      <c r="EKU28" s="151"/>
      <c r="EKV28" s="151"/>
      <c r="EKW28" s="151"/>
      <c r="EKX28" s="151"/>
      <c r="EKY28" s="151"/>
      <c r="EKZ28" s="151"/>
      <c r="ELA28" s="151"/>
      <c r="ELB28" s="151"/>
      <c r="ELC28" s="151"/>
      <c r="ELD28" s="151"/>
      <c r="ELE28" s="151"/>
      <c r="ELF28" s="151"/>
      <c r="ELG28" s="151"/>
      <c r="ELH28" s="151"/>
      <c r="ELI28" s="151"/>
      <c r="ELJ28" s="151"/>
      <c r="ELK28" s="151"/>
      <c r="ELL28" s="151"/>
      <c r="ELM28" s="151"/>
      <c r="ELN28" s="151"/>
      <c r="ELO28" s="151"/>
      <c r="ELP28" s="151"/>
      <c r="ELQ28" s="151"/>
      <c r="ELR28" s="151"/>
      <c r="ELS28" s="151"/>
      <c r="ELT28" s="151"/>
      <c r="ELU28" s="151"/>
      <c r="ELV28" s="151"/>
      <c r="ELW28" s="151"/>
      <c r="ELX28" s="151"/>
      <c r="ELY28" s="151"/>
      <c r="ELZ28" s="151"/>
      <c r="EMA28" s="151"/>
      <c r="EMB28" s="151"/>
      <c r="EMC28" s="151"/>
      <c r="EMD28" s="151"/>
      <c r="EME28" s="151"/>
      <c r="EMF28" s="151"/>
      <c r="EMG28" s="151"/>
      <c r="EMH28" s="151"/>
      <c r="EMI28" s="151"/>
      <c r="EMJ28" s="151"/>
      <c r="EMK28" s="151"/>
      <c r="EML28" s="151"/>
      <c r="EMM28" s="151"/>
      <c r="EMN28" s="151"/>
      <c r="EMO28" s="151"/>
      <c r="EMP28" s="151"/>
      <c r="EMQ28" s="151"/>
      <c r="EMR28" s="151"/>
      <c r="EMS28" s="151"/>
      <c r="EMT28" s="151"/>
      <c r="EMU28" s="151"/>
      <c r="EMV28" s="151"/>
      <c r="EMW28" s="151"/>
      <c r="EMX28" s="151"/>
      <c r="EMY28" s="151"/>
      <c r="EMZ28" s="151"/>
      <c r="ENA28" s="151"/>
      <c r="ENB28" s="151"/>
      <c r="ENC28" s="151"/>
      <c r="END28" s="151"/>
      <c r="ENE28" s="151"/>
      <c r="ENF28" s="151"/>
      <c r="ENG28" s="151"/>
      <c r="ENH28" s="151"/>
      <c r="ENI28" s="151"/>
      <c r="ENJ28" s="151"/>
      <c r="ENK28" s="151"/>
      <c r="ENL28" s="151"/>
      <c r="ENM28" s="151"/>
      <c r="ENN28" s="151"/>
      <c r="ENO28" s="151"/>
      <c r="ENP28" s="151"/>
      <c r="ENQ28" s="151"/>
      <c r="ENR28" s="151"/>
      <c r="ENS28" s="151"/>
      <c r="ENT28" s="151"/>
      <c r="ENU28" s="151"/>
      <c r="ENV28" s="151"/>
      <c r="ENW28" s="151"/>
      <c r="ENX28" s="151"/>
      <c r="ENY28" s="151"/>
      <c r="ENZ28" s="151"/>
      <c r="EOA28" s="151"/>
      <c r="EOB28" s="151"/>
      <c r="EOC28" s="151"/>
      <c r="EOD28" s="151"/>
      <c r="EOE28" s="151"/>
      <c r="EOF28" s="151"/>
      <c r="EOG28" s="151"/>
      <c r="EOH28" s="151"/>
      <c r="EOI28" s="151"/>
      <c r="EOJ28" s="151"/>
      <c r="EOK28" s="151"/>
      <c r="EOL28" s="151"/>
      <c r="EOM28" s="151"/>
      <c r="EON28" s="151"/>
      <c r="EOO28" s="151"/>
      <c r="EOP28" s="151"/>
      <c r="EOQ28" s="151"/>
      <c r="EOR28" s="151"/>
      <c r="EOS28" s="151"/>
      <c r="EOT28" s="151"/>
      <c r="EOU28" s="151"/>
      <c r="EOV28" s="151"/>
      <c r="EOW28" s="151"/>
      <c r="EOX28" s="151"/>
      <c r="EOY28" s="151"/>
      <c r="EOZ28" s="151"/>
      <c r="EPA28" s="151"/>
      <c r="EPB28" s="151"/>
      <c r="EPC28" s="151"/>
      <c r="EPD28" s="151"/>
      <c r="EPE28" s="151"/>
      <c r="EPF28" s="151"/>
      <c r="EPG28" s="151"/>
      <c r="EPH28" s="151"/>
      <c r="EPI28" s="151"/>
      <c r="EPJ28" s="151"/>
      <c r="EPK28" s="151"/>
      <c r="EPL28" s="151"/>
      <c r="EPM28" s="151"/>
      <c r="EPN28" s="151"/>
      <c r="EPO28" s="151"/>
      <c r="EPP28" s="151"/>
      <c r="EPQ28" s="151"/>
      <c r="EPR28" s="151"/>
      <c r="EPS28" s="151"/>
      <c r="EPT28" s="151"/>
      <c r="EPU28" s="151"/>
      <c r="EPV28" s="151"/>
      <c r="EPW28" s="151"/>
      <c r="EPX28" s="151"/>
      <c r="EPY28" s="151"/>
      <c r="EPZ28" s="151"/>
      <c r="EQA28" s="151"/>
      <c r="EQB28" s="151"/>
      <c r="EQC28" s="151"/>
      <c r="EQD28" s="151"/>
      <c r="EQE28" s="151"/>
      <c r="EQF28" s="151"/>
      <c r="EQG28" s="151"/>
      <c r="EQH28" s="151"/>
      <c r="EQI28" s="151"/>
      <c r="EQJ28" s="151"/>
      <c r="EQK28" s="151"/>
      <c r="EQL28" s="151"/>
      <c r="EQM28" s="151"/>
      <c r="EQN28" s="151"/>
      <c r="EQO28" s="151"/>
      <c r="EQP28" s="151"/>
      <c r="EQQ28" s="151"/>
      <c r="EQR28" s="151"/>
      <c r="EQS28" s="151"/>
      <c r="EQT28" s="151"/>
      <c r="EQU28" s="151"/>
      <c r="EQV28" s="151"/>
      <c r="EQW28" s="151"/>
      <c r="EQX28" s="151"/>
      <c r="EQY28" s="151"/>
      <c r="EQZ28" s="151"/>
      <c r="ERA28" s="151"/>
      <c r="ERB28" s="151"/>
      <c r="ERC28" s="151"/>
      <c r="ERD28" s="151"/>
      <c r="ERE28" s="151"/>
      <c r="ERF28" s="151"/>
      <c r="ERG28" s="151"/>
      <c r="ERH28" s="151"/>
      <c r="ERI28" s="151"/>
      <c r="ERJ28" s="151"/>
      <c r="ERK28" s="151"/>
      <c r="ERL28" s="151"/>
      <c r="ERM28" s="151"/>
      <c r="ERN28" s="151"/>
      <c r="ERO28" s="151"/>
      <c r="ERP28" s="151"/>
      <c r="ERQ28" s="151"/>
      <c r="ERR28" s="151"/>
      <c r="ERS28" s="151"/>
      <c r="ERT28" s="151"/>
      <c r="ERU28" s="151"/>
      <c r="ERV28" s="151"/>
      <c r="ERW28" s="151"/>
      <c r="ERX28" s="151"/>
      <c r="ERY28" s="151"/>
      <c r="ERZ28" s="151"/>
      <c r="ESA28" s="151"/>
      <c r="ESB28" s="151"/>
      <c r="ESC28" s="151"/>
      <c r="ESD28" s="151"/>
      <c r="ESE28" s="151"/>
      <c r="ESF28" s="151"/>
      <c r="ESG28" s="151"/>
      <c r="ESH28" s="151"/>
      <c r="ESI28" s="151"/>
      <c r="ESJ28" s="151"/>
      <c r="ESK28" s="151"/>
      <c r="ESL28" s="151"/>
      <c r="ESM28" s="151"/>
      <c r="ESN28" s="151"/>
      <c r="ESO28" s="151"/>
      <c r="ESP28" s="151"/>
      <c r="ESQ28" s="151"/>
      <c r="ESR28" s="151"/>
      <c r="ESS28" s="151"/>
      <c r="EST28" s="151"/>
      <c r="ESU28" s="151"/>
      <c r="ESV28" s="151"/>
      <c r="ESW28" s="151"/>
      <c r="ESX28" s="151"/>
      <c r="ESY28" s="151"/>
      <c r="ESZ28" s="151"/>
      <c r="ETA28" s="151"/>
      <c r="ETB28" s="151"/>
      <c r="ETC28" s="151"/>
      <c r="ETD28" s="151"/>
      <c r="ETE28" s="151"/>
      <c r="ETF28" s="151"/>
      <c r="ETG28" s="151"/>
      <c r="ETH28" s="151"/>
      <c r="ETI28" s="151"/>
      <c r="ETJ28" s="151"/>
      <c r="ETK28" s="151"/>
      <c r="ETL28" s="151"/>
      <c r="ETM28" s="151"/>
      <c r="ETN28" s="151"/>
      <c r="ETO28" s="151"/>
      <c r="ETP28" s="151"/>
      <c r="ETQ28" s="151"/>
      <c r="ETR28" s="151"/>
      <c r="ETS28" s="151"/>
      <c r="ETT28" s="151"/>
      <c r="ETU28" s="151"/>
      <c r="ETV28" s="151"/>
      <c r="ETW28" s="151"/>
      <c r="ETX28" s="151"/>
      <c r="ETY28" s="151"/>
      <c r="ETZ28" s="151"/>
      <c r="EUA28" s="151"/>
      <c r="EUB28" s="151"/>
      <c r="EUC28" s="151"/>
      <c r="EUD28" s="151"/>
      <c r="EUE28" s="151"/>
      <c r="EUF28" s="151"/>
      <c r="EUG28" s="151"/>
      <c r="EUH28" s="151"/>
      <c r="EUI28" s="151"/>
      <c r="EUJ28" s="151"/>
      <c r="EUK28" s="151"/>
      <c r="EUL28" s="151"/>
      <c r="EUM28" s="151"/>
      <c r="EUN28" s="151"/>
      <c r="EUO28" s="151"/>
      <c r="EUP28" s="151"/>
      <c r="EUQ28" s="151"/>
      <c r="EUR28" s="151"/>
      <c r="EUS28" s="151"/>
      <c r="EUT28" s="151"/>
      <c r="EUU28" s="151"/>
      <c r="EUV28" s="151"/>
      <c r="EUW28" s="151"/>
      <c r="EUX28" s="151"/>
      <c r="EUY28" s="151"/>
      <c r="EUZ28" s="151"/>
      <c r="EVA28" s="151"/>
      <c r="EVB28" s="151"/>
      <c r="EVC28" s="151"/>
      <c r="EVD28" s="151"/>
      <c r="EVE28" s="151"/>
      <c r="EVF28" s="151"/>
      <c r="EVG28" s="151"/>
      <c r="EVH28" s="151"/>
      <c r="EVI28" s="151"/>
      <c r="EVJ28" s="151"/>
      <c r="EVK28" s="151"/>
      <c r="EVL28" s="151"/>
      <c r="EVM28" s="151"/>
      <c r="EVN28" s="151"/>
      <c r="EVO28" s="151"/>
      <c r="EVP28" s="151"/>
      <c r="EVQ28" s="151"/>
      <c r="EVR28" s="151"/>
      <c r="EVS28" s="151"/>
      <c r="EVT28" s="151"/>
      <c r="EVU28" s="151"/>
      <c r="EVV28" s="151"/>
      <c r="EVW28" s="151"/>
      <c r="EVX28" s="151"/>
      <c r="EVY28" s="151"/>
      <c r="EVZ28" s="151"/>
      <c r="EWA28" s="151"/>
      <c r="EWB28" s="151"/>
      <c r="EWC28" s="151"/>
      <c r="EWD28" s="151"/>
      <c r="EWE28" s="151"/>
      <c r="EWF28" s="151"/>
      <c r="EWG28" s="151"/>
      <c r="EWH28" s="151"/>
      <c r="EWI28" s="151"/>
      <c r="EWJ28" s="151"/>
      <c r="EWK28" s="151"/>
      <c r="EWL28" s="151"/>
      <c r="EWM28" s="151"/>
      <c r="EWN28" s="151"/>
      <c r="EWO28" s="151"/>
      <c r="EWP28" s="151"/>
      <c r="EWQ28" s="151"/>
      <c r="EWR28" s="151"/>
      <c r="EWS28" s="151"/>
      <c r="EWT28" s="151"/>
      <c r="EWU28" s="151"/>
      <c r="EWV28" s="151"/>
      <c r="EWW28" s="151"/>
      <c r="EWX28" s="151"/>
      <c r="EWY28" s="151"/>
      <c r="EWZ28" s="151"/>
      <c r="EXA28" s="151"/>
      <c r="EXB28" s="151"/>
      <c r="EXC28" s="151"/>
      <c r="EXD28" s="151"/>
      <c r="EXE28" s="151"/>
      <c r="EXF28" s="151"/>
      <c r="EXG28" s="151"/>
      <c r="EXH28" s="151"/>
      <c r="EXI28" s="151"/>
      <c r="EXJ28" s="151"/>
      <c r="EXK28" s="151"/>
      <c r="EXL28" s="151"/>
      <c r="EXM28" s="151"/>
      <c r="EXN28" s="151"/>
      <c r="EXO28" s="151"/>
      <c r="EXP28" s="151"/>
      <c r="EXQ28" s="151"/>
      <c r="EXR28" s="151"/>
      <c r="EXS28" s="151"/>
      <c r="EXT28" s="151"/>
      <c r="EXU28" s="151"/>
      <c r="EXV28" s="151"/>
      <c r="EXW28" s="151"/>
      <c r="EXX28" s="151"/>
      <c r="EXY28" s="151"/>
      <c r="EXZ28" s="151"/>
      <c r="EYA28" s="151"/>
      <c r="EYB28" s="151"/>
      <c r="EYC28" s="151"/>
      <c r="EYD28" s="151"/>
      <c r="EYE28" s="151"/>
      <c r="EYF28" s="151"/>
      <c r="EYG28" s="151"/>
      <c r="EYH28" s="151"/>
      <c r="EYI28" s="151"/>
      <c r="EYJ28" s="151"/>
      <c r="EYK28" s="151"/>
      <c r="EYL28" s="151"/>
      <c r="EYM28" s="151"/>
      <c r="EYN28" s="151"/>
      <c r="EYO28" s="151"/>
      <c r="EYP28" s="151"/>
      <c r="EYQ28" s="151"/>
      <c r="EYR28" s="151"/>
      <c r="EYS28" s="151"/>
      <c r="EYT28" s="151"/>
      <c r="EYU28" s="151"/>
      <c r="EYV28" s="151"/>
      <c r="EYW28" s="151"/>
      <c r="EYX28" s="151"/>
      <c r="EYY28" s="151"/>
      <c r="EYZ28" s="151"/>
      <c r="EZA28" s="151"/>
      <c r="EZB28" s="151"/>
      <c r="EZC28" s="151"/>
      <c r="EZD28" s="151"/>
      <c r="EZE28" s="151"/>
      <c r="EZF28" s="151"/>
      <c r="EZG28" s="151"/>
      <c r="EZH28" s="151"/>
      <c r="EZI28" s="151"/>
      <c r="EZJ28" s="151"/>
      <c r="EZK28" s="151"/>
      <c r="EZL28" s="151"/>
      <c r="EZM28" s="151"/>
      <c r="EZN28" s="151"/>
      <c r="EZO28" s="151"/>
      <c r="EZP28" s="151"/>
      <c r="EZQ28" s="151"/>
      <c r="EZR28" s="151"/>
      <c r="EZS28" s="151"/>
      <c r="EZT28" s="151"/>
      <c r="EZU28" s="151"/>
      <c r="EZV28" s="151"/>
      <c r="EZW28" s="151"/>
      <c r="EZX28" s="151"/>
      <c r="EZY28" s="151"/>
      <c r="EZZ28" s="151"/>
      <c r="FAA28" s="151"/>
      <c r="FAB28" s="151"/>
      <c r="FAC28" s="151"/>
      <c r="FAD28" s="151"/>
      <c r="FAE28" s="151"/>
      <c r="FAF28" s="151"/>
      <c r="FAG28" s="151"/>
      <c r="FAH28" s="151"/>
      <c r="FAI28" s="151"/>
      <c r="FAJ28" s="151"/>
      <c r="FAK28" s="151"/>
      <c r="FAL28" s="151"/>
      <c r="FAM28" s="151"/>
      <c r="FAN28" s="151"/>
      <c r="FAO28" s="151"/>
      <c r="FAP28" s="151"/>
      <c r="FAQ28" s="151"/>
      <c r="FAR28" s="151"/>
      <c r="FAS28" s="151"/>
      <c r="FAT28" s="151"/>
      <c r="FAU28" s="151"/>
      <c r="FAV28" s="151"/>
      <c r="FAW28" s="151"/>
      <c r="FAX28" s="151"/>
      <c r="FAY28" s="151"/>
      <c r="FAZ28" s="151"/>
      <c r="FBA28" s="151"/>
      <c r="FBB28" s="151"/>
      <c r="FBC28" s="151"/>
      <c r="FBD28" s="151"/>
      <c r="FBE28" s="151"/>
      <c r="FBF28" s="151"/>
      <c r="FBG28" s="151"/>
      <c r="FBH28" s="151"/>
      <c r="FBI28" s="151"/>
      <c r="FBJ28" s="151"/>
      <c r="FBK28" s="151"/>
      <c r="FBL28" s="151"/>
      <c r="FBM28" s="151"/>
      <c r="FBN28" s="151"/>
      <c r="FBO28" s="151"/>
      <c r="FBP28" s="151"/>
      <c r="FBQ28" s="151"/>
      <c r="FBR28" s="151"/>
      <c r="FBS28" s="151"/>
      <c r="FBT28" s="151"/>
      <c r="FBU28" s="151"/>
      <c r="FBV28" s="151"/>
      <c r="FBW28" s="151"/>
      <c r="FBX28" s="151"/>
      <c r="FBY28" s="151"/>
      <c r="FBZ28" s="151"/>
      <c r="FCA28" s="151"/>
      <c r="FCB28" s="151"/>
      <c r="FCC28" s="151"/>
      <c r="FCD28" s="151"/>
      <c r="FCE28" s="151"/>
      <c r="FCF28" s="151"/>
      <c r="FCG28" s="151"/>
      <c r="FCH28" s="151"/>
      <c r="FCI28" s="151"/>
      <c r="FCJ28" s="151"/>
      <c r="FCK28" s="151"/>
      <c r="FCL28" s="151"/>
      <c r="FCM28" s="151"/>
      <c r="FCN28" s="151"/>
      <c r="FCO28" s="151"/>
      <c r="FCP28" s="151"/>
      <c r="FCQ28" s="151"/>
      <c r="FCR28" s="151"/>
      <c r="FCS28" s="151"/>
      <c r="FCT28" s="151"/>
      <c r="FCU28" s="151"/>
      <c r="FCV28" s="151"/>
      <c r="FCW28" s="151"/>
      <c r="FCX28" s="151"/>
      <c r="FCY28" s="151"/>
      <c r="FCZ28" s="151"/>
      <c r="FDA28" s="151"/>
      <c r="FDB28" s="151"/>
      <c r="FDC28" s="151"/>
      <c r="FDD28" s="151"/>
      <c r="FDE28" s="151"/>
      <c r="FDF28" s="151"/>
      <c r="FDG28" s="151"/>
      <c r="FDH28" s="151"/>
      <c r="FDI28" s="151"/>
      <c r="FDJ28" s="151"/>
      <c r="FDK28" s="151"/>
      <c r="FDL28" s="151"/>
      <c r="FDM28" s="151"/>
      <c r="FDN28" s="151"/>
      <c r="FDO28" s="151"/>
      <c r="FDP28" s="151"/>
      <c r="FDQ28" s="151"/>
      <c r="FDR28" s="151"/>
      <c r="FDS28" s="151"/>
      <c r="FDT28" s="151"/>
      <c r="FDU28" s="151"/>
      <c r="FDV28" s="151"/>
      <c r="FDW28" s="151"/>
      <c r="FDX28" s="151"/>
      <c r="FDY28" s="151"/>
      <c r="FDZ28" s="151"/>
      <c r="FEA28" s="151"/>
      <c r="FEB28" s="151"/>
      <c r="FEC28" s="151"/>
      <c r="FED28" s="151"/>
      <c r="FEE28" s="151"/>
      <c r="FEF28" s="151"/>
      <c r="FEG28" s="151"/>
      <c r="FEH28" s="151"/>
      <c r="FEI28" s="151"/>
      <c r="FEJ28" s="151"/>
      <c r="FEK28" s="151"/>
      <c r="FEL28" s="151"/>
      <c r="FEM28" s="151"/>
      <c r="FEN28" s="151"/>
      <c r="FEO28" s="151"/>
      <c r="FEP28" s="151"/>
      <c r="FEQ28" s="151"/>
      <c r="FER28" s="151"/>
      <c r="FES28" s="151"/>
      <c r="FET28" s="151"/>
      <c r="FEU28" s="151"/>
      <c r="FEV28" s="151"/>
      <c r="FEW28" s="151"/>
      <c r="FEX28" s="151"/>
      <c r="FEY28" s="151"/>
      <c r="FEZ28" s="151"/>
      <c r="FFA28" s="151"/>
      <c r="FFB28" s="151"/>
      <c r="FFC28" s="151"/>
      <c r="FFD28" s="151"/>
      <c r="FFE28" s="151"/>
      <c r="FFF28" s="151"/>
      <c r="FFG28" s="151"/>
      <c r="FFH28" s="151"/>
      <c r="FFI28" s="151"/>
      <c r="FFJ28" s="151"/>
      <c r="FFK28" s="151"/>
      <c r="FFL28" s="151"/>
      <c r="FFM28" s="151"/>
      <c r="FFN28" s="151"/>
      <c r="FFO28" s="151"/>
      <c r="FFP28" s="151"/>
      <c r="FFQ28" s="151"/>
      <c r="FFR28" s="151"/>
      <c r="FFS28" s="151"/>
      <c r="FFT28" s="151"/>
      <c r="FFU28" s="151"/>
      <c r="FFV28" s="151"/>
      <c r="FFW28" s="151"/>
      <c r="FFX28" s="151"/>
      <c r="FFY28" s="151"/>
      <c r="FFZ28" s="151"/>
      <c r="FGA28" s="151"/>
      <c r="FGB28" s="151"/>
      <c r="FGC28" s="151"/>
      <c r="FGD28" s="151"/>
      <c r="FGE28" s="151"/>
      <c r="FGF28" s="151"/>
      <c r="FGG28" s="151"/>
      <c r="FGH28" s="151"/>
      <c r="FGI28" s="151"/>
      <c r="FGJ28" s="151"/>
      <c r="FGK28" s="151"/>
      <c r="FGL28" s="151"/>
      <c r="FGM28" s="151"/>
      <c r="FGN28" s="151"/>
      <c r="FGO28" s="151"/>
      <c r="FGP28" s="151"/>
      <c r="FGQ28" s="151"/>
      <c r="FGR28" s="151"/>
      <c r="FGS28" s="151"/>
      <c r="FGT28" s="151"/>
      <c r="FGU28" s="151"/>
      <c r="FGV28" s="151"/>
      <c r="FGW28" s="151"/>
      <c r="FGX28" s="151"/>
      <c r="FGY28" s="151"/>
      <c r="FGZ28" s="151"/>
      <c r="FHA28" s="151"/>
      <c r="FHB28" s="151"/>
      <c r="FHC28" s="151"/>
      <c r="FHD28" s="151"/>
      <c r="FHE28" s="151"/>
      <c r="FHF28" s="151"/>
      <c r="FHG28" s="151"/>
      <c r="FHH28" s="151"/>
      <c r="FHI28" s="151"/>
      <c r="FHJ28" s="151"/>
      <c r="FHK28" s="151"/>
      <c r="FHL28" s="151"/>
      <c r="FHM28" s="151"/>
      <c r="FHN28" s="151"/>
      <c r="FHO28" s="151"/>
      <c r="FHP28" s="151"/>
      <c r="FHQ28" s="151"/>
      <c r="FHR28" s="151"/>
      <c r="FHS28" s="151"/>
      <c r="FHT28" s="151"/>
      <c r="FHU28" s="151"/>
      <c r="FHV28" s="151"/>
      <c r="FHW28" s="151"/>
      <c r="FHX28" s="151"/>
      <c r="FHY28" s="151"/>
      <c r="FHZ28" s="151"/>
      <c r="FIA28" s="151"/>
      <c r="FIB28" s="151"/>
      <c r="FIC28" s="151"/>
      <c r="FID28" s="151"/>
      <c r="FIE28" s="151"/>
      <c r="FIF28" s="151"/>
      <c r="FIG28" s="151"/>
      <c r="FIH28" s="151"/>
      <c r="FII28" s="151"/>
      <c r="FIJ28" s="151"/>
      <c r="FIK28" s="151"/>
      <c r="FIL28" s="151"/>
      <c r="FIM28" s="151"/>
      <c r="FIN28" s="151"/>
      <c r="FIO28" s="151"/>
      <c r="FIP28" s="151"/>
      <c r="FIQ28" s="151"/>
      <c r="FIR28" s="151"/>
      <c r="FIS28" s="151"/>
      <c r="FIT28" s="151"/>
      <c r="FIU28" s="151"/>
      <c r="FIV28" s="151"/>
      <c r="FIW28" s="151"/>
      <c r="FIX28" s="151"/>
      <c r="FIY28" s="151"/>
      <c r="FIZ28" s="151"/>
      <c r="FJA28" s="151"/>
      <c r="FJB28" s="151"/>
      <c r="FJC28" s="151"/>
      <c r="FJD28" s="151"/>
      <c r="FJE28" s="151"/>
      <c r="FJF28" s="151"/>
      <c r="FJG28" s="151"/>
      <c r="FJH28" s="151"/>
      <c r="FJI28" s="151"/>
      <c r="FJJ28" s="151"/>
      <c r="FJK28" s="151"/>
      <c r="FJL28" s="151"/>
      <c r="FJM28" s="151"/>
      <c r="FJN28" s="151"/>
      <c r="FJO28" s="151"/>
      <c r="FJP28" s="151"/>
      <c r="FJQ28" s="151"/>
      <c r="FJR28" s="151"/>
      <c r="FJS28" s="151"/>
      <c r="FJT28" s="151"/>
      <c r="FJU28" s="151"/>
      <c r="FJV28" s="151"/>
      <c r="FJW28" s="151"/>
      <c r="FJX28" s="151"/>
      <c r="FJY28" s="151"/>
      <c r="FJZ28" s="151"/>
      <c r="FKA28" s="151"/>
      <c r="FKB28" s="151"/>
      <c r="FKC28" s="151"/>
      <c r="FKD28" s="151"/>
      <c r="FKE28" s="151"/>
      <c r="FKF28" s="151"/>
      <c r="FKG28" s="151"/>
      <c r="FKH28" s="151"/>
      <c r="FKI28" s="151"/>
      <c r="FKJ28" s="151"/>
      <c r="FKK28" s="151"/>
      <c r="FKL28" s="151"/>
      <c r="FKM28" s="151"/>
      <c r="FKN28" s="151"/>
      <c r="FKO28" s="151"/>
      <c r="FKP28" s="151"/>
      <c r="FKQ28" s="151"/>
      <c r="FKR28" s="151"/>
      <c r="FKS28" s="151"/>
      <c r="FKT28" s="151"/>
      <c r="FKU28" s="151"/>
      <c r="FKV28" s="151"/>
      <c r="FKW28" s="151"/>
      <c r="FKX28" s="151"/>
      <c r="FKY28" s="151"/>
      <c r="FKZ28" s="151"/>
      <c r="FLA28" s="151"/>
      <c r="FLB28" s="151"/>
      <c r="FLC28" s="151"/>
      <c r="FLD28" s="151"/>
      <c r="FLE28" s="151"/>
      <c r="FLF28" s="151"/>
      <c r="FLG28" s="151"/>
      <c r="FLH28" s="151"/>
      <c r="FLI28" s="151"/>
      <c r="FLJ28" s="151"/>
      <c r="FLK28" s="151"/>
      <c r="FLL28" s="151"/>
      <c r="FLM28" s="151"/>
      <c r="FLN28" s="151"/>
      <c r="FLO28" s="151"/>
      <c r="FLP28" s="151"/>
      <c r="FLQ28" s="151"/>
      <c r="FLR28" s="151"/>
      <c r="FLS28" s="151"/>
      <c r="FLT28" s="151"/>
      <c r="FLU28" s="151"/>
      <c r="FLV28" s="151"/>
      <c r="FLW28" s="151"/>
      <c r="FLX28" s="151"/>
      <c r="FLY28" s="151"/>
      <c r="FLZ28" s="151"/>
      <c r="FMA28" s="151"/>
      <c r="FMB28" s="151"/>
      <c r="FMC28" s="151"/>
      <c r="FMD28" s="151"/>
      <c r="FME28" s="151"/>
      <c r="FMF28" s="151"/>
      <c r="FMG28" s="151"/>
      <c r="FMH28" s="151"/>
      <c r="FMI28" s="151"/>
      <c r="FMJ28" s="151"/>
      <c r="FMK28" s="151"/>
      <c r="FML28" s="151"/>
      <c r="FMM28" s="151"/>
      <c r="FMN28" s="151"/>
      <c r="FMO28" s="151"/>
      <c r="FMP28" s="151"/>
      <c r="FMQ28" s="151"/>
      <c r="FMR28" s="151"/>
      <c r="FMS28" s="151"/>
      <c r="FMT28" s="151"/>
      <c r="FMU28" s="151"/>
      <c r="FMV28" s="151"/>
      <c r="FMW28" s="151"/>
      <c r="FMX28" s="151"/>
      <c r="FMY28" s="151"/>
      <c r="FMZ28" s="151"/>
      <c r="FNA28" s="151"/>
      <c r="FNB28" s="151"/>
      <c r="FNC28" s="151"/>
      <c r="FND28" s="151"/>
      <c r="FNE28" s="151"/>
      <c r="FNF28" s="151"/>
      <c r="FNG28" s="151"/>
      <c r="FNH28" s="151"/>
      <c r="FNI28" s="151"/>
      <c r="FNJ28" s="151"/>
      <c r="FNK28" s="151"/>
      <c r="FNL28" s="151"/>
      <c r="FNM28" s="151"/>
      <c r="FNN28" s="151"/>
      <c r="FNO28" s="151"/>
      <c r="FNP28" s="151"/>
      <c r="FNQ28" s="151"/>
      <c r="FNR28" s="151"/>
      <c r="FNS28" s="151"/>
      <c r="FNT28" s="151"/>
      <c r="FNU28" s="151"/>
      <c r="FNV28" s="151"/>
      <c r="FNW28" s="151"/>
      <c r="FNX28" s="151"/>
      <c r="FNY28" s="151"/>
      <c r="FNZ28" s="151"/>
      <c r="FOA28" s="151"/>
      <c r="FOB28" s="151"/>
      <c r="FOC28" s="151"/>
      <c r="FOD28" s="151"/>
      <c r="FOE28" s="151"/>
      <c r="FOF28" s="151"/>
      <c r="FOG28" s="151"/>
      <c r="FOH28" s="151"/>
      <c r="FOI28" s="151"/>
      <c r="FOJ28" s="151"/>
      <c r="FOK28" s="151"/>
      <c r="FOL28" s="151"/>
      <c r="FOM28" s="151"/>
      <c r="FON28" s="151"/>
      <c r="FOO28" s="151"/>
      <c r="FOP28" s="151"/>
      <c r="FOQ28" s="151"/>
      <c r="FOR28" s="151"/>
      <c r="FOS28" s="151"/>
      <c r="FOT28" s="151"/>
      <c r="FOU28" s="151"/>
      <c r="FOV28" s="151"/>
      <c r="FOW28" s="151"/>
      <c r="FOX28" s="151"/>
      <c r="FOY28" s="151"/>
      <c r="FOZ28" s="151"/>
      <c r="FPA28" s="151"/>
      <c r="FPB28" s="151"/>
      <c r="FPC28" s="151"/>
      <c r="FPD28" s="151"/>
      <c r="FPE28" s="151"/>
      <c r="FPF28" s="151"/>
      <c r="FPG28" s="151"/>
      <c r="FPH28" s="151"/>
      <c r="FPI28" s="151"/>
      <c r="FPJ28" s="151"/>
      <c r="FPK28" s="151"/>
      <c r="FPL28" s="151"/>
      <c r="FPM28" s="151"/>
      <c r="FPN28" s="151"/>
      <c r="FPO28" s="151"/>
      <c r="FPP28" s="151"/>
      <c r="FPQ28" s="151"/>
      <c r="FPR28" s="151"/>
      <c r="FPS28" s="151"/>
      <c r="FPT28" s="151"/>
      <c r="FPU28" s="151"/>
      <c r="FPV28" s="151"/>
      <c r="FPW28" s="151"/>
      <c r="FPX28" s="151"/>
      <c r="FPY28" s="151"/>
      <c r="FPZ28" s="151"/>
      <c r="FQA28" s="151"/>
      <c r="FQB28" s="151"/>
      <c r="FQC28" s="151"/>
      <c r="FQD28" s="151"/>
      <c r="FQE28" s="151"/>
      <c r="FQF28" s="151"/>
      <c r="FQG28" s="151"/>
      <c r="FQH28" s="151"/>
      <c r="FQI28" s="151"/>
      <c r="FQJ28" s="151"/>
      <c r="FQK28" s="151"/>
      <c r="FQL28" s="151"/>
      <c r="FQM28" s="151"/>
      <c r="FQN28" s="151"/>
      <c r="FQO28" s="151"/>
      <c r="FQP28" s="151"/>
      <c r="FQQ28" s="151"/>
      <c r="FQR28" s="151"/>
      <c r="FQS28" s="151"/>
      <c r="FQT28" s="151"/>
      <c r="FQU28" s="151"/>
      <c r="FQV28" s="151"/>
      <c r="FQW28" s="151"/>
      <c r="FQX28" s="151"/>
      <c r="FQY28" s="151"/>
      <c r="FQZ28" s="151"/>
      <c r="FRA28" s="151"/>
      <c r="FRB28" s="151"/>
      <c r="FRC28" s="151"/>
      <c r="FRD28" s="151"/>
      <c r="FRE28" s="151"/>
      <c r="FRF28" s="151"/>
      <c r="FRG28" s="151"/>
      <c r="FRH28" s="151"/>
      <c r="FRI28" s="151"/>
      <c r="FRJ28" s="151"/>
      <c r="FRK28" s="151"/>
      <c r="FRL28" s="151"/>
      <c r="FRM28" s="151"/>
      <c r="FRN28" s="151"/>
      <c r="FRO28" s="151"/>
      <c r="FRP28" s="151"/>
      <c r="FRQ28" s="151"/>
      <c r="FRR28" s="151"/>
      <c r="FRS28" s="151"/>
      <c r="FRT28" s="151"/>
      <c r="FRU28" s="151"/>
      <c r="FRV28" s="151"/>
      <c r="FRW28" s="151"/>
      <c r="FRX28" s="151"/>
      <c r="FRY28" s="151"/>
      <c r="FRZ28" s="151"/>
      <c r="FSA28" s="151"/>
      <c r="FSB28" s="151"/>
      <c r="FSC28" s="151"/>
      <c r="FSD28" s="151"/>
      <c r="FSE28" s="151"/>
      <c r="FSF28" s="151"/>
      <c r="FSG28" s="151"/>
      <c r="FSH28" s="151"/>
      <c r="FSI28" s="151"/>
      <c r="FSJ28" s="151"/>
      <c r="FSK28" s="151"/>
      <c r="FSL28" s="151"/>
      <c r="FSM28" s="151"/>
      <c r="FSN28" s="151"/>
      <c r="FSO28" s="151"/>
      <c r="FSP28" s="151"/>
      <c r="FSQ28" s="151"/>
      <c r="FSR28" s="151"/>
      <c r="FSS28" s="151"/>
      <c r="FST28" s="151"/>
      <c r="FSU28" s="151"/>
      <c r="FSV28" s="151"/>
      <c r="FSW28" s="151"/>
      <c r="FSX28" s="151"/>
      <c r="FSY28" s="151"/>
      <c r="FSZ28" s="151"/>
      <c r="FTA28" s="151"/>
      <c r="FTB28" s="151"/>
      <c r="FTC28" s="151"/>
      <c r="FTD28" s="151"/>
      <c r="FTE28" s="151"/>
      <c r="FTF28" s="151"/>
      <c r="FTG28" s="151"/>
      <c r="FTH28" s="151"/>
      <c r="FTI28" s="151"/>
      <c r="FTJ28" s="151"/>
      <c r="FTK28" s="151"/>
      <c r="FTL28" s="151"/>
      <c r="FTM28" s="151"/>
      <c r="FTN28" s="151"/>
      <c r="FTO28" s="151"/>
      <c r="FTP28" s="151"/>
      <c r="FTQ28" s="151"/>
      <c r="FTR28" s="151"/>
      <c r="FTS28" s="151"/>
      <c r="FTT28" s="151"/>
      <c r="FTU28" s="151"/>
      <c r="FTV28" s="151"/>
      <c r="FTW28" s="151"/>
      <c r="FTX28" s="151"/>
      <c r="FTY28" s="151"/>
      <c r="FTZ28" s="151"/>
      <c r="FUA28" s="151"/>
      <c r="FUB28" s="151"/>
      <c r="FUC28" s="151"/>
      <c r="FUD28" s="151"/>
      <c r="FUE28" s="151"/>
      <c r="FUF28" s="151"/>
      <c r="FUG28" s="151"/>
      <c r="FUH28" s="151"/>
      <c r="FUI28" s="151"/>
      <c r="FUJ28" s="151"/>
      <c r="FUK28" s="151"/>
      <c r="FUL28" s="151"/>
      <c r="FUM28" s="151"/>
      <c r="FUN28" s="151"/>
      <c r="FUO28" s="151"/>
      <c r="FUP28" s="151"/>
      <c r="FUQ28" s="151"/>
      <c r="FUR28" s="151"/>
      <c r="FUS28" s="151"/>
      <c r="FUT28" s="151"/>
      <c r="FUU28" s="151"/>
      <c r="FUV28" s="151"/>
      <c r="FUW28" s="151"/>
      <c r="FUX28" s="151"/>
      <c r="FUY28" s="151"/>
      <c r="FUZ28" s="151"/>
      <c r="FVA28" s="151"/>
      <c r="FVB28" s="151"/>
      <c r="FVC28" s="151"/>
      <c r="FVD28" s="151"/>
      <c r="FVE28" s="151"/>
      <c r="FVF28" s="151"/>
      <c r="FVG28" s="151"/>
      <c r="FVH28" s="151"/>
      <c r="FVI28" s="151"/>
      <c r="FVJ28" s="151"/>
      <c r="FVK28" s="151"/>
      <c r="FVL28" s="151"/>
      <c r="FVM28" s="151"/>
      <c r="FVN28" s="151"/>
      <c r="FVO28" s="151"/>
      <c r="FVP28" s="151"/>
      <c r="FVQ28" s="151"/>
      <c r="FVR28" s="151"/>
      <c r="FVS28" s="151"/>
      <c r="FVT28" s="151"/>
      <c r="FVU28" s="151"/>
      <c r="FVV28" s="151"/>
      <c r="FVW28" s="151"/>
      <c r="FVX28" s="151"/>
      <c r="FVY28" s="151"/>
      <c r="FVZ28" s="151"/>
      <c r="FWA28" s="151"/>
      <c r="FWB28" s="151"/>
      <c r="FWC28" s="151"/>
      <c r="FWD28" s="151"/>
      <c r="FWE28" s="151"/>
      <c r="FWF28" s="151"/>
      <c r="FWG28" s="151"/>
      <c r="FWH28" s="151"/>
      <c r="FWI28" s="151"/>
      <c r="FWJ28" s="151"/>
      <c r="FWK28" s="151"/>
      <c r="FWL28" s="151"/>
      <c r="FWM28" s="151"/>
      <c r="FWN28" s="151"/>
      <c r="FWO28" s="151"/>
      <c r="FWP28" s="151"/>
      <c r="FWQ28" s="151"/>
      <c r="FWR28" s="151"/>
      <c r="FWS28" s="151"/>
      <c r="FWT28" s="151"/>
      <c r="FWU28" s="151"/>
      <c r="FWV28" s="151"/>
      <c r="FWW28" s="151"/>
      <c r="FWX28" s="151"/>
      <c r="FWY28" s="151"/>
      <c r="FWZ28" s="151"/>
      <c r="FXA28" s="151"/>
      <c r="FXB28" s="151"/>
      <c r="FXC28" s="151"/>
      <c r="FXD28" s="151"/>
      <c r="FXE28" s="151"/>
      <c r="FXF28" s="151"/>
      <c r="FXG28" s="151"/>
      <c r="FXH28" s="151"/>
      <c r="FXI28" s="151"/>
      <c r="FXJ28" s="151"/>
      <c r="FXK28" s="151"/>
      <c r="FXL28" s="151"/>
      <c r="FXM28" s="151"/>
      <c r="FXN28" s="151"/>
      <c r="FXO28" s="151"/>
      <c r="FXP28" s="151"/>
      <c r="FXQ28" s="151"/>
      <c r="FXR28" s="151"/>
      <c r="FXS28" s="151"/>
      <c r="FXT28" s="151"/>
      <c r="FXU28" s="151"/>
      <c r="FXV28" s="151"/>
      <c r="FXW28" s="151"/>
      <c r="FXX28" s="151"/>
      <c r="FXY28" s="151"/>
      <c r="FXZ28" s="151"/>
      <c r="FYA28" s="151"/>
      <c r="FYB28" s="151"/>
      <c r="FYC28" s="151"/>
      <c r="FYD28" s="151"/>
      <c r="FYE28" s="151"/>
      <c r="FYF28" s="151"/>
      <c r="FYG28" s="151"/>
      <c r="FYH28" s="151"/>
      <c r="FYI28" s="151"/>
      <c r="FYJ28" s="151"/>
      <c r="FYK28" s="151"/>
      <c r="FYL28" s="151"/>
      <c r="FYM28" s="151"/>
      <c r="FYN28" s="151"/>
      <c r="FYO28" s="151"/>
      <c r="FYP28" s="151"/>
      <c r="FYQ28" s="151"/>
      <c r="FYR28" s="151"/>
      <c r="FYS28" s="151"/>
      <c r="FYT28" s="151"/>
      <c r="FYU28" s="151"/>
      <c r="FYV28" s="151"/>
      <c r="FYW28" s="151"/>
      <c r="FYX28" s="151"/>
      <c r="FYY28" s="151"/>
      <c r="FYZ28" s="151"/>
      <c r="FZA28" s="151"/>
      <c r="FZB28" s="151"/>
      <c r="FZC28" s="151"/>
      <c r="FZD28" s="151"/>
      <c r="FZE28" s="151"/>
      <c r="FZF28" s="151"/>
      <c r="FZG28" s="151"/>
      <c r="FZH28" s="151"/>
      <c r="FZI28" s="151"/>
      <c r="FZJ28" s="151"/>
      <c r="FZK28" s="151"/>
      <c r="FZL28" s="151"/>
      <c r="FZM28" s="151"/>
      <c r="FZN28" s="151"/>
      <c r="FZO28" s="151"/>
      <c r="FZP28" s="151"/>
      <c r="FZQ28" s="151"/>
      <c r="FZR28" s="151"/>
      <c r="FZS28" s="151"/>
      <c r="FZT28" s="151"/>
      <c r="FZU28" s="151"/>
      <c r="FZV28" s="151"/>
      <c r="FZW28" s="151"/>
      <c r="FZX28" s="151"/>
      <c r="FZY28" s="151"/>
      <c r="FZZ28" s="151"/>
      <c r="GAA28" s="151"/>
      <c r="GAB28" s="151"/>
      <c r="GAC28" s="151"/>
      <c r="GAD28" s="151"/>
      <c r="GAE28" s="151"/>
      <c r="GAF28" s="151"/>
      <c r="GAG28" s="151"/>
      <c r="GAH28" s="151"/>
      <c r="GAI28" s="151"/>
      <c r="GAJ28" s="151"/>
      <c r="GAK28" s="151"/>
      <c r="GAL28" s="151"/>
      <c r="GAM28" s="151"/>
      <c r="GAN28" s="151"/>
      <c r="GAO28" s="151"/>
      <c r="GAP28" s="151"/>
      <c r="GAQ28" s="151"/>
      <c r="GAR28" s="151"/>
      <c r="GAS28" s="151"/>
      <c r="GAT28" s="151"/>
      <c r="GAU28" s="151"/>
      <c r="GAV28" s="151"/>
      <c r="GAW28" s="151"/>
      <c r="GAX28" s="151"/>
      <c r="GAY28" s="151"/>
      <c r="GAZ28" s="151"/>
      <c r="GBA28" s="151"/>
      <c r="GBB28" s="151"/>
      <c r="GBC28" s="151"/>
      <c r="GBD28" s="151"/>
      <c r="GBE28" s="151"/>
      <c r="GBF28" s="151"/>
      <c r="GBG28" s="151"/>
      <c r="GBH28" s="151"/>
      <c r="GBI28" s="151"/>
      <c r="GBJ28" s="151"/>
      <c r="GBK28" s="151"/>
      <c r="GBL28" s="151"/>
      <c r="GBM28" s="151"/>
      <c r="GBN28" s="151"/>
      <c r="GBO28" s="151"/>
      <c r="GBP28" s="151"/>
      <c r="GBQ28" s="151"/>
      <c r="GBR28" s="151"/>
      <c r="GBS28" s="151"/>
      <c r="GBT28" s="151"/>
      <c r="GBU28" s="151"/>
      <c r="GBV28" s="151"/>
      <c r="GBW28" s="151"/>
      <c r="GBX28" s="151"/>
      <c r="GBY28" s="151"/>
      <c r="GBZ28" s="151"/>
      <c r="GCA28" s="151"/>
      <c r="GCB28" s="151"/>
      <c r="GCC28" s="151"/>
      <c r="GCD28" s="151"/>
      <c r="GCE28" s="151"/>
      <c r="GCF28" s="151"/>
      <c r="GCG28" s="151"/>
      <c r="GCH28" s="151"/>
      <c r="GCI28" s="151"/>
      <c r="GCJ28" s="151"/>
      <c r="GCK28" s="151"/>
      <c r="GCL28" s="151"/>
      <c r="GCM28" s="151"/>
      <c r="GCN28" s="151"/>
      <c r="GCO28" s="151"/>
      <c r="GCP28" s="151"/>
      <c r="GCQ28" s="151"/>
      <c r="GCR28" s="151"/>
      <c r="GCS28" s="151"/>
      <c r="GCT28" s="151"/>
      <c r="GCU28" s="151"/>
      <c r="GCV28" s="151"/>
      <c r="GCW28" s="151"/>
      <c r="GCX28" s="151"/>
      <c r="GCY28" s="151"/>
      <c r="GCZ28" s="151"/>
      <c r="GDA28" s="151"/>
      <c r="GDB28" s="151"/>
      <c r="GDC28" s="151"/>
      <c r="GDD28" s="151"/>
      <c r="GDE28" s="151"/>
      <c r="GDF28" s="151"/>
      <c r="GDG28" s="151"/>
      <c r="GDH28" s="151"/>
      <c r="GDI28" s="151"/>
      <c r="GDJ28" s="151"/>
      <c r="GDK28" s="151"/>
      <c r="GDL28" s="151"/>
      <c r="GDM28" s="151"/>
      <c r="GDN28" s="151"/>
      <c r="GDO28" s="151"/>
      <c r="GDP28" s="151"/>
      <c r="GDQ28" s="151"/>
      <c r="GDR28" s="151"/>
      <c r="GDS28" s="151"/>
      <c r="GDT28" s="151"/>
      <c r="GDU28" s="151"/>
      <c r="GDV28" s="151"/>
      <c r="GDW28" s="151"/>
      <c r="GDX28" s="151"/>
      <c r="GDY28" s="151"/>
      <c r="GDZ28" s="151"/>
      <c r="GEA28" s="151"/>
      <c r="GEB28" s="151"/>
      <c r="GEC28" s="151"/>
      <c r="GED28" s="151"/>
      <c r="GEE28" s="151"/>
      <c r="GEF28" s="151"/>
      <c r="GEG28" s="151"/>
      <c r="GEH28" s="151"/>
      <c r="GEI28" s="151"/>
      <c r="GEJ28" s="151"/>
      <c r="GEK28" s="151"/>
      <c r="GEL28" s="151"/>
      <c r="GEM28" s="151"/>
      <c r="GEN28" s="151"/>
      <c r="GEO28" s="151"/>
      <c r="GEP28" s="151"/>
      <c r="GEQ28" s="151"/>
      <c r="GER28" s="151"/>
      <c r="GES28" s="151"/>
      <c r="GET28" s="151"/>
      <c r="GEU28" s="151"/>
      <c r="GEV28" s="151"/>
      <c r="GEW28" s="151"/>
      <c r="GEX28" s="151"/>
      <c r="GEY28" s="151"/>
      <c r="GEZ28" s="151"/>
      <c r="GFA28" s="151"/>
      <c r="GFB28" s="151"/>
      <c r="GFC28" s="151"/>
      <c r="GFD28" s="151"/>
      <c r="GFE28" s="151"/>
      <c r="GFF28" s="151"/>
      <c r="GFG28" s="151"/>
      <c r="GFH28" s="151"/>
      <c r="GFI28" s="151"/>
      <c r="GFJ28" s="151"/>
      <c r="GFK28" s="151"/>
      <c r="GFL28" s="151"/>
      <c r="GFM28" s="151"/>
      <c r="GFN28" s="151"/>
      <c r="GFO28" s="151"/>
      <c r="GFP28" s="151"/>
      <c r="GFQ28" s="151"/>
      <c r="GFR28" s="151"/>
      <c r="GFS28" s="151"/>
      <c r="GFT28" s="151"/>
      <c r="GFU28" s="151"/>
      <c r="GFV28" s="151"/>
      <c r="GFW28" s="151"/>
      <c r="GFX28" s="151"/>
      <c r="GFY28" s="151"/>
      <c r="GFZ28" s="151"/>
      <c r="GGA28" s="151"/>
      <c r="GGB28" s="151"/>
      <c r="GGC28" s="151"/>
      <c r="GGD28" s="151"/>
      <c r="GGE28" s="151"/>
      <c r="GGF28" s="151"/>
      <c r="GGG28" s="151"/>
      <c r="GGH28" s="151"/>
      <c r="GGI28" s="151"/>
      <c r="GGJ28" s="151"/>
      <c r="GGK28" s="151"/>
      <c r="GGL28" s="151"/>
      <c r="GGM28" s="151"/>
      <c r="GGN28" s="151"/>
      <c r="GGO28" s="151"/>
      <c r="GGP28" s="151"/>
      <c r="GGQ28" s="151"/>
      <c r="GGR28" s="151"/>
      <c r="GGS28" s="151"/>
      <c r="GGT28" s="151"/>
      <c r="GGU28" s="151"/>
      <c r="GGV28" s="151"/>
      <c r="GGW28" s="151"/>
      <c r="GGX28" s="151"/>
      <c r="GGY28" s="151"/>
      <c r="GGZ28" s="151"/>
      <c r="GHA28" s="151"/>
      <c r="GHB28" s="151"/>
      <c r="GHC28" s="151"/>
      <c r="GHD28" s="151"/>
      <c r="GHE28" s="151"/>
      <c r="GHF28" s="151"/>
      <c r="GHG28" s="151"/>
      <c r="GHH28" s="151"/>
      <c r="GHI28" s="151"/>
      <c r="GHJ28" s="151"/>
      <c r="GHK28" s="151"/>
      <c r="GHL28" s="151"/>
      <c r="GHM28" s="151"/>
      <c r="GHN28" s="151"/>
      <c r="GHO28" s="151"/>
      <c r="GHP28" s="151"/>
      <c r="GHQ28" s="151"/>
      <c r="GHR28" s="151"/>
      <c r="GHS28" s="151"/>
      <c r="GHT28" s="151"/>
      <c r="GHU28" s="151"/>
      <c r="GHV28" s="151"/>
      <c r="GHW28" s="151"/>
      <c r="GHX28" s="151"/>
      <c r="GHY28" s="151"/>
      <c r="GHZ28" s="151"/>
      <c r="GIA28" s="151"/>
      <c r="GIB28" s="151"/>
      <c r="GIC28" s="151"/>
      <c r="GID28" s="151"/>
      <c r="GIE28" s="151"/>
      <c r="GIF28" s="151"/>
      <c r="GIG28" s="151"/>
      <c r="GIH28" s="151"/>
      <c r="GII28" s="151"/>
      <c r="GIJ28" s="151"/>
      <c r="GIK28" s="151"/>
      <c r="GIL28" s="151"/>
      <c r="GIM28" s="151"/>
      <c r="GIN28" s="151"/>
      <c r="GIO28" s="151"/>
      <c r="GIP28" s="151"/>
      <c r="GIQ28" s="151"/>
      <c r="GIR28" s="151"/>
      <c r="GIS28" s="151"/>
      <c r="GIT28" s="151"/>
      <c r="GIU28" s="151"/>
      <c r="GIV28" s="151"/>
      <c r="GIW28" s="151"/>
      <c r="GIX28" s="151"/>
      <c r="GIY28" s="151"/>
      <c r="GIZ28" s="151"/>
      <c r="GJA28" s="151"/>
      <c r="GJB28" s="151"/>
      <c r="GJC28" s="151"/>
      <c r="GJD28" s="151"/>
      <c r="GJE28" s="151"/>
      <c r="GJF28" s="151"/>
      <c r="GJG28" s="151"/>
      <c r="GJH28" s="151"/>
      <c r="GJI28" s="151"/>
      <c r="GJJ28" s="151"/>
      <c r="GJK28" s="151"/>
      <c r="GJL28" s="151"/>
      <c r="GJM28" s="151"/>
      <c r="GJN28" s="151"/>
      <c r="GJO28" s="151"/>
      <c r="GJP28" s="151"/>
      <c r="GJQ28" s="151"/>
      <c r="GJR28" s="151"/>
      <c r="GJS28" s="151"/>
      <c r="GJT28" s="151"/>
      <c r="GJU28" s="151"/>
      <c r="GJV28" s="151"/>
      <c r="GJW28" s="151"/>
      <c r="GJX28" s="151"/>
      <c r="GJY28" s="151"/>
      <c r="GJZ28" s="151"/>
      <c r="GKA28" s="151"/>
      <c r="GKB28" s="151"/>
      <c r="GKC28" s="151"/>
      <c r="GKD28" s="151"/>
      <c r="GKE28" s="151"/>
      <c r="GKF28" s="151"/>
      <c r="GKG28" s="151"/>
      <c r="GKH28" s="151"/>
      <c r="GKI28" s="151"/>
      <c r="GKJ28" s="151"/>
      <c r="GKK28" s="151"/>
      <c r="GKL28" s="151"/>
      <c r="GKM28" s="151"/>
      <c r="GKN28" s="151"/>
      <c r="GKO28" s="151"/>
      <c r="GKP28" s="151"/>
      <c r="GKQ28" s="151"/>
      <c r="GKR28" s="151"/>
      <c r="GKS28" s="151"/>
      <c r="GKT28" s="151"/>
      <c r="GKU28" s="151"/>
      <c r="GKV28" s="151"/>
      <c r="GKW28" s="151"/>
      <c r="GKX28" s="151"/>
      <c r="GKY28" s="151"/>
      <c r="GKZ28" s="151"/>
      <c r="GLA28" s="151"/>
      <c r="GLB28" s="151"/>
      <c r="GLC28" s="151"/>
      <c r="GLD28" s="151"/>
      <c r="GLE28" s="151"/>
      <c r="GLF28" s="151"/>
      <c r="GLG28" s="151"/>
      <c r="GLH28" s="151"/>
      <c r="GLI28" s="151"/>
      <c r="GLJ28" s="151"/>
      <c r="GLK28" s="151"/>
      <c r="GLL28" s="151"/>
      <c r="GLM28" s="151"/>
      <c r="GLN28" s="151"/>
      <c r="GLO28" s="151"/>
      <c r="GLP28" s="151"/>
      <c r="GLQ28" s="151"/>
      <c r="GLR28" s="151"/>
      <c r="GLS28" s="151"/>
      <c r="GLT28" s="151"/>
      <c r="GLU28" s="151"/>
      <c r="GLV28" s="151"/>
      <c r="GLW28" s="151"/>
      <c r="GLX28" s="151"/>
      <c r="GLY28" s="151"/>
      <c r="GLZ28" s="151"/>
      <c r="GMA28" s="151"/>
      <c r="GMB28" s="151"/>
      <c r="GMC28" s="151"/>
      <c r="GMD28" s="151"/>
      <c r="GME28" s="151"/>
      <c r="GMF28" s="151"/>
      <c r="GMG28" s="151"/>
      <c r="GMH28" s="151"/>
      <c r="GMI28" s="151"/>
      <c r="GMJ28" s="151"/>
      <c r="GMK28" s="151"/>
      <c r="GML28" s="151"/>
      <c r="GMM28" s="151"/>
      <c r="GMN28" s="151"/>
      <c r="GMO28" s="151"/>
      <c r="GMP28" s="151"/>
      <c r="GMQ28" s="151"/>
      <c r="GMR28" s="151"/>
      <c r="GMS28" s="151"/>
      <c r="GMT28" s="151"/>
      <c r="GMU28" s="151"/>
      <c r="GMV28" s="151"/>
      <c r="GMW28" s="151"/>
      <c r="GMX28" s="151"/>
      <c r="GMY28" s="151"/>
      <c r="GMZ28" s="151"/>
      <c r="GNA28" s="151"/>
      <c r="GNB28" s="151"/>
      <c r="GNC28" s="151"/>
      <c r="GND28" s="151"/>
      <c r="GNE28" s="151"/>
      <c r="GNF28" s="151"/>
      <c r="GNG28" s="151"/>
      <c r="GNH28" s="151"/>
      <c r="GNI28" s="151"/>
      <c r="GNJ28" s="151"/>
      <c r="GNK28" s="151"/>
      <c r="GNL28" s="151"/>
      <c r="GNM28" s="151"/>
      <c r="GNN28" s="151"/>
      <c r="GNO28" s="151"/>
      <c r="GNP28" s="151"/>
      <c r="GNQ28" s="151"/>
      <c r="GNR28" s="151"/>
      <c r="GNS28" s="151"/>
      <c r="GNT28" s="151"/>
      <c r="GNU28" s="151"/>
      <c r="GNV28" s="151"/>
      <c r="GNW28" s="151"/>
      <c r="GNX28" s="151"/>
      <c r="GNY28" s="151"/>
      <c r="GNZ28" s="151"/>
      <c r="GOA28" s="151"/>
      <c r="GOB28" s="151"/>
      <c r="GOC28" s="151"/>
      <c r="GOD28" s="151"/>
      <c r="GOE28" s="151"/>
      <c r="GOF28" s="151"/>
      <c r="GOG28" s="151"/>
      <c r="GOH28" s="151"/>
      <c r="GOI28" s="151"/>
      <c r="GOJ28" s="151"/>
      <c r="GOK28" s="151"/>
      <c r="GOL28" s="151"/>
      <c r="GOM28" s="151"/>
      <c r="GON28" s="151"/>
      <c r="GOO28" s="151"/>
      <c r="GOP28" s="151"/>
      <c r="GOQ28" s="151"/>
      <c r="GOR28" s="151"/>
      <c r="GOS28" s="151"/>
      <c r="GOT28" s="151"/>
      <c r="GOU28" s="151"/>
      <c r="GOV28" s="151"/>
      <c r="GOW28" s="151"/>
      <c r="GOX28" s="151"/>
      <c r="GOY28" s="151"/>
      <c r="GOZ28" s="151"/>
      <c r="GPA28" s="151"/>
      <c r="GPB28" s="151"/>
      <c r="GPC28" s="151"/>
      <c r="GPD28" s="151"/>
      <c r="GPE28" s="151"/>
      <c r="GPF28" s="151"/>
      <c r="GPG28" s="151"/>
      <c r="GPH28" s="151"/>
      <c r="GPI28" s="151"/>
      <c r="GPJ28" s="151"/>
      <c r="GPK28" s="151"/>
      <c r="GPL28" s="151"/>
      <c r="GPM28" s="151"/>
      <c r="GPN28" s="151"/>
      <c r="GPO28" s="151"/>
      <c r="GPP28" s="151"/>
      <c r="GPQ28" s="151"/>
      <c r="GPR28" s="151"/>
      <c r="GPS28" s="151"/>
      <c r="GPT28" s="151"/>
      <c r="GPU28" s="151"/>
      <c r="GPV28" s="151"/>
      <c r="GPW28" s="151"/>
      <c r="GPX28" s="151"/>
      <c r="GPY28" s="151"/>
      <c r="GPZ28" s="151"/>
      <c r="GQA28" s="151"/>
      <c r="GQB28" s="151"/>
      <c r="GQC28" s="151"/>
      <c r="GQD28" s="151"/>
      <c r="GQE28" s="151"/>
      <c r="GQF28" s="151"/>
      <c r="GQG28" s="151"/>
      <c r="GQH28" s="151"/>
      <c r="GQI28" s="151"/>
      <c r="GQJ28" s="151"/>
      <c r="GQK28" s="151"/>
      <c r="GQL28" s="151"/>
      <c r="GQM28" s="151"/>
      <c r="GQN28" s="151"/>
      <c r="GQO28" s="151"/>
      <c r="GQP28" s="151"/>
      <c r="GQQ28" s="151"/>
      <c r="GQR28" s="151"/>
      <c r="GQS28" s="151"/>
      <c r="GQT28" s="151"/>
      <c r="GQU28" s="151"/>
      <c r="GQV28" s="151"/>
      <c r="GQW28" s="151"/>
      <c r="GQX28" s="151"/>
      <c r="GQY28" s="151"/>
      <c r="GQZ28" s="151"/>
      <c r="GRA28" s="151"/>
      <c r="GRB28" s="151"/>
      <c r="GRC28" s="151"/>
      <c r="GRD28" s="151"/>
      <c r="GRE28" s="151"/>
      <c r="GRF28" s="151"/>
      <c r="GRG28" s="151"/>
      <c r="GRH28" s="151"/>
      <c r="GRI28" s="151"/>
      <c r="GRJ28" s="151"/>
      <c r="GRK28" s="151"/>
      <c r="GRL28" s="151"/>
      <c r="GRM28" s="151"/>
      <c r="GRN28" s="151"/>
      <c r="GRO28" s="151"/>
      <c r="GRP28" s="151"/>
      <c r="GRQ28" s="151"/>
      <c r="GRR28" s="151"/>
      <c r="GRS28" s="151"/>
      <c r="GRT28" s="151"/>
      <c r="GRU28" s="151"/>
      <c r="GRV28" s="151"/>
      <c r="GRW28" s="151"/>
      <c r="GRX28" s="151"/>
      <c r="GRY28" s="151"/>
      <c r="GRZ28" s="151"/>
      <c r="GSA28" s="151"/>
      <c r="GSB28" s="151"/>
      <c r="GSC28" s="151"/>
      <c r="GSD28" s="151"/>
      <c r="GSE28" s="151"/>
      <c r="GSF28" s="151"/>
      <c r="GSG28" s="151"/>
      <c r="GSH28" s="151"/>
      <c r="GSI28" s="151"/>
      <c r="GSJ28" s="151"/>
      <c r="GSK28" s="151"/>
      <c r="GSL28" s="151"/>
      <c r="GSM28" s="151"/>
      <c r="GSN28" s="151"/>
      <c r="GSO28" s="151"/>
      <c r="GSP28" s="151"/>
      <c r="GSQ28" s="151"/>
      <c r="GSR28" s="151"/>
      <c r="GSS28" s="151"/>
      <c r="GST28" s="151"/>
      <c r="GSU28" s="151"/>
      <c r="GSV28" s="151"/>
      <c r="GSW28" s="151"/>
      <c r="GSX28" s="151"/>
      <c r="GSY28" s="151"/>
      <c r="GSZ28" s="151"/>
      <c r="GTA28" s="151"/>
      <c r="GTB28" s="151"/>
      <c r="GTC28" s="151"/>
      <c r="GTD28" s="151"/>
      <c r="GTE28" s="151"/>
      <c r="GTF28" s="151"/>
      <c r="GTG28" s="151"/>
      <c r="GTH28" s="151"/>
      <c r="GTI28" s="151"/>
      <c r="GTJ28" s="151"/>
      <c r="GTK28" s="151"/>
      <c r="GTL28" s="151"/>
      <c r="GTM28" s="151"/>
      <c r="GTN28" s="151"/>
      <c r="GTO28" s="151"/>
      <c r="GTP28" s="151"/>
      <c r="GTQ28" s="151"/>
      <c r="GTR28" s="151"/>
      <c r="GTS28" s="151"/>
      <c r="GTT28" s="151"/>
      <c r="GTU28" s="151"/>
      <c r="GTV28" s="151"/>
      <c r="GTW28" s="151"/>
      <c r="GTX28" s="151"/>
      <c r="GTY28" s="151"/>
      <c r="GTZ28" s="151"/>
      <c r="GUA28" s="151"/>
      <c r="GUB28" s="151"/>
      <c r="GUC28" s="151"/>
      <c r="GUD28" s="151"/>
      <c r="GUE28" s="151"/>
      <c r="GUF28" s="151"/>
      <c r="GUG28" s="151"/>
      <c r="GUH28" s="151"/>
      <c r="GUI28" s="151"/>
      <c r="GUJ28" s="151"/>
      <c r="GUK28" s="151"/>
      <c r="GUL28" s="151"/>
      <c r="GUM28" s="151"/>
      <c r="GUN28" s="151"/>
      <c r="GUO28" s="151"/>
      <c r="GUP28" s="151"/>
      <c r="GUQ28" s="151"/>
      <c r="GUR28" s="151"/>
      <c r="GUS28" s="151"/>
      <c r="GUT28" s="151"/>
      <c r="GUU28" s="151"/>
      <c r="GUV28" s="151"/>
      <c r="GUW28" s="151"/>
      <c r="GUX28" s="151"/>
      <c r="GUY28" s="151"/>
      <c r="GUZ28" s="151"/>
      <c r="GVA28" s="151"/>
      <c r="GVB28" s="151"/>
      <c r="GVC28" s="151"/>
      <c r="GVD28" s="151"/>
      <c r="GVE28" s="151"/>
      <c r="GVF28" s="151"/>
      <c r="GVG28" s="151"/>
      <c r="GVH28" s="151"/>
      <c r="GVI28" s="151"/>
      <c r="GVJ28" s="151"/>
      <c r="GVK28" s="151"/>
      <c r="GVL28" s="151"/>
      <c r="GVM28" s="151"/>
      <c r="GVN28" s="151"/>
      <c r="GVO28" s="151"/>
      <c r="GVP28" s="151"/>
      <c r="GVQ28" s="151"/>
      <c r="GVR28" s="151"/>
      <c r="GVS28" s="151"/>
      <c r="GVT28" s="151"/>
      <c r="GVU28" s="151"/>
      <c r="GVV28" s="151"/>
      <c r="GVW28" s="151"/>
      <c r="GVX28" s="151"/>
      <c r="GVY28" s="151"/>
      <c r="GVZ28" s="151"/>
      <c r="GWA28" s="151"/>
      <c r="GWB28" s="151"/>
      <c r="GWC28" s="151"/>
      <c r="GWD28" s="151"/>
      <c r="GWE28" s="151"/>
      <c r="GWF28" s="151"/>
      <c r="GWG28" s="151"/>
      <c r="GWH28" s="151"/>
      <c r="GWI28" s="151"/>
      <c r="GWJ28" s="151"/>
      <c r="GWK28" s="151"/>
      <c r="GWL28" s="151"/>
      <c r="GWM28" s="151"/>
      <c r="GWN28" s="151"/>
      <c r="GWO28" s="151"/>
      <c r="GWP28" s="151"/>
      <c r="GWQ28" s="151"/>
      <c r="GWR28" s="151"/>
      <c r="GWS28" s="151"/>
      <c r="GWT28" s="151"/>
      <c r="GWU28" s="151"/>
      <c r="GWV28" s="151"/>
      <c r="GWW28" s="151"/>
      <c r="GWX28" s="151"/>
      <c r="GWY28" s="151"/>
      <c r="GWZ28" s="151"/>
      <c r="GXA28" s="151"/>
      <c r="GXB28" s="151"/>
      <c r="GXC28" s="151"/>
      <c r="GXD28" s="151"/>
      <c r="GXE28" s="151"/>
      <c r="GXF28" s="151"/>
      <c r="GXG28" s="151"/>
      <c r="GXH28" s="151"/>
      <c r="GXI28" s="151"/>
      <c r="GXJ28" s="151"/>
      <c r="GXK28" s="151"/>
      <c r="GXL28" s="151"/>
      <c r="GXM28" s="151"/>
      <c r="GXN28" s="151"/>
      <c r="GXO28" s="151"/>
      <c r="GXP28" s="151"/>
      <c r="GXQ28" s="151"/>
      <c r="GXR28" s="151"/>
      <c r="GXS28" s="151"/>
      <c r="GXT28" s="151"/>
      <c r="GXU28" s="151"/>
      <c r="GXV28" s="151"/>
      <c r="GXW28" s="151"/>
      <c r="GXX28" s="151"/>
      <c r="GXY28" s="151"/>
      <c r="GXZ28" s="151"/>
      <c r="GYA28" s="151"/>
      <c r="GYB28" s="151"/>
      <c r="GYC28" s="151"/>
      <c r="GYD28" s="151"/>
      <c r="GYE28" s="151"/>
      <c r="GYF28" s="151"/>
      <c r="GYG28" s="151"/>
      <c r="GYH28" s="151"/>
      <c r="GYI28" s="151"/>
      <c r="GYJ28" s="151"/>
      <c r="GYK28" s="151"/>
      <c r="GYL28" s="151"/>
      <c r="GYM28" s="151"/>
      <c r="GYN28" s="151"/>
      <c r="GYO28" s="151"/>
      <c r="GYP28" s="151"/>
      <c r="GYQ28" s="151"/>
      <c r="GYR28" s="151"/>
      <c r="GYS28" s="151"/>
      <c r="GYT28" s="151"/>
      <c r="GYU28" s="151"/>
      <c r="GYV28" s="151"/>
      <c r="GYW28" s="151"/>
      <c r="GYX28" s="151"/>
      <c r="GYY28" s="151"/>
      <c r="GYZ28" s="151"/>
      <c r="GZA28" s="151"/>
      <c r="GZB28" s="151"/>
      <c r="GZC28" s="151"/>
      <c r="GZD28" s="151"/>
      <c r="GZE28" s="151"/>
      <c r="GZF28" s="151"/>
      <c r="GZG28" s="151"/>
      <c r="GZH28" s="151"/>
      <c r="GZI28" s="151"/>
      <c r="GZJ28" s="151"/>
      <c r="GZK28" s="151"/>
      <c r="GZL28" s="151"/>
      <c r="GZM28" s="151"/>
      <c r="GZN28" s="151"/>
      <c r="GZO28" s="151"/>
      <c r="GZP28" s="151"/>
      <c r="GZQ28" s="151"/>
      <c r="GZR28" s="151"/>
      <c r="GZS28" s="151"/>
      <c r="GZT28" s="151"/>
      <c r="GZU28" s="151"/>
      <c r="GZV28" s="151"/>
      <c r="GZW28" s="151"/>
      <c r="GZX28" s="151"/>
      <c r="GZY28" s="151"/>
      <c r="GZZ28" s="151"/>
      <c r="HAA28" s="151"/>
      <c r="HAB28" s="151"/>
      <c r="HAC28" s="151"/>
      <c r="HAD28" s="151"/>
      <c r="HAE28" s="151"/>
      <c r="HAF28" s="151"/>
      <c r="HAG28" s="151"/>
      <c r="HAH28" s="151"/>
      <c r="HAI28" s="151"/>
      <c r="HAJ28" s="151"/>
      <c r="HAK28" s="151"/>
      <c r="HAL28" s="151"/>
      <c r="HAM28" s="151"/>
      <c r="HAN28" s="151"/>
      <c r="HAO28" s="151"/>
      <c r="HAP28" s="151"/>
      <c r="HAQ28" s="151"/>
      <c r="HAR28" s="151"/>
      <c r="HAS28" s="151"/>
      <c r="HAT28" s="151"/>
      <c r="HAU28" s="151"/>
      <c r="HAV28" s="151"/>
      <c r="HAW28" s="151"/>
      <c r="HAX28" s="151"/>
      <c r="HAY28" s="151"/>
      <c r="HAZ28" s="151"/>
      <c r="HBA28" s="151"/>
      <c r="HBB28" s="151"/>
      <c r="HBC28" s="151"/>
      <c r="HBD28" s="151"/>
      <c r="HBE28" s="151"/>
      <c r="HBF28" s="151"/>
      <c r="HBG28" s="151"/>
      <c r="HBH28" s="151"/>
      <c r="HBI28" s="151"/>
      <c r="HBJ28" s="151"/>
      <c r="HBK28" s="151"/>
      <c r="HBL28" s="151"/>
      <c r="HBM28" s="151"/>
      <c r="HBN28" s="151"/>
      <c r="HBO28" s="151"/>
      <c r="HBP28" s="151"/>
      <c r="HBQ28" s="151"/>
      <c r="HBR28" s="151"/>
      <c r="HBS28" s="151"/>
      <c r="HBT28" s="151"/>
      <c r="HBU28" s="151"/>
      <c r="HBV28" s="151"/>
      <c r="HBW28" s="151"/>
      <c r="HBX28" s="151"/>
      <c r="HBY28" s="151"/>
      <c r="HBZ28" s="151"/>
      <c r="HCA28" s="151"/>
      <c r="HCB28" s="151"/>
      <c r="HCC28" s="151"/>
      <c r="HCD28" s="151"/>
      <c r="HCE28" s="151"/>
      <c r="HCF28" s="151"/>
      <c r="HCG28" s="151"/>
      <c r="HCH28" s="151"/>
      <c r="HCI28" s="151"/>
      <c r="HCJ28" s="151"/>
      <c r="HCK28" s="151"/>
      <c r="HCL28" s="151"/>
      <c r="HCM28" s="151"/>
      <c r="HCN28" s="151"/>
      <c r="HCO28" s="151"/>
      <c r="HCP28" s="151"/>
      <c r="HCQ28" s="151"/>
      <c r="HCR28" s="151"/>
      <c r="HCS28" s="151"/>
      <c r="HCT28" s="151"/>
      <c r="HCU28" s="151"/>
      <c r="HCV28" s="151"/>
      <c r="HCW28" s="151"/>
      <c r="HCX28" s="151"/>
      <c r="HCY28" s="151"/>
      <c r="HCZ28" s="151"/>
      <c r="HDA28" s="151"/>
      <c r="HDB28" s="151"/>
      <c r="HDC28" s="151"/>
      <c r="HDD28" s="151"/>
      <c r="HDE28" s="151"/>
      <c r="HDF28" s="151"/>
      <c r="HDG28" s="151"/>
      <c r="HDH28" s="151"/>
      <c r="HDI28" s="151"/>
      <c r="HDJ28" s="151"/>
      <c r="HDK28" s="151"/>
      <c r="HDL28" s="151"/>
      <c r="HDM28" s="151"/>
      <c r="HDN28" s="151"/>
      <c r="HDO28" s="151"/>
      <c r="HDP28" s="151"/>
      <c r="HDQ28" s="151"/>
      <c r="HDR28" s="151"/>
      <c r="HDS28" s="151"/>
      <c r="HDT28" s="151"/>
      <c r="HDU28" s="151"/>
      <c r="HDV28" s="151"/>
      <c r="HDW28" s="151"/>
      <c r="HDX28" s="151"/>
      <c r="HDY28" s="151"/>
      <c r="HDZ28" s="151"/>
      <c r="HEA28" s="151"/>
      <c r="HEB28" s="151"/>
      <c r="HEC28" s="151"/>
      <c r="HED28" s="151"/>
      <c r="HEE28" s="151"/>
      <c r="HEF28" s="151"/>
      <c r="HEG28" s="151"/>
      <c r="HEH28" s="151"/>
      <c r="HEI28" s="151"/>
      <c r="HEJ28" s="151"/>
      <c r="HEK28" s="151"/>
      <c r="HEL28" s="151"/>
      <c r="HEM28" s="151"/>
      <c r="HEN28" s="151"/>
      <c r="HEO28" s="151"/>
      <c r="HEP28" s="151"/>
      <c r="HEQ28" s="151"/>
      <c r="HER28" s="151"/>
      <c r="HES28" s="151"/>
      <c r="HET28" s="151"/>
      <c r="HEU28" s="151"/>
      <c r="HEV28" s="151"/>
      <c r="HEW28" s="151"/>
      <c r="HEX28" s="151"/>
      <c r="HEY28" s="151"/>
      <c r="HEZ28" s="151"/>
      <c r="HFA28" s="151"/>
      <c r="HFB28" s="151"/>
      <c r="HFC28" s="151"/>
      <c r="HFD28" s="151"/>
      <c r="HFE28" s="151"/>
      <c r="HFF28" s="151"/>
      <c r="HFG28" s="151"/>
      <c r="HFH28" s="151"/>
      <c r="HFI28" s="151"/>
      <c r="HFJ28" s="151"/>
      <c r="HFK28" s="151"/>
      <c r="HFL28" s="151"/>
      <c r="HFM28" s="151"/>
      <c r="HFN28" s="151"/>
      <c r="HFO28" s="151"/>
      <c r="HFP28" s="151"/>
      <c r="HFQ28" s="151"/>
      <c r="HFR28" s="151"/>
      <c r="HFS28" s="151"/>
      <c r="HFT28" s="151"/>
      <c r="HFU28" s="151"/>
      <c r="HFV28" s="151"/>
      <c r="HFW28" s="151"/>
      <c r="HFX28" s="151"/>
      <c r="HFY28" s="151"/>
      <c r="HFZ28" s="151"/>
      <c r="HGA28" s="151"/>
      <c r="HGB28" s="151"/>
      <c r="HGC28" s="151"/>
      <c r="HGD28" s="151"/>
      <c r="HGE28" s="151"/>
      <c r="HGF28" s="151"/>
      <c r="HGG28" s="151"/>
      <c r="HGH28" s="151"/>
      <c r="HGI28" s="151"/>
      <c r="HGJ28" s="151"/>
      <c r="HGK28" s="151"/>
      <c r="HGL28" s="151"/>
      <c r="HGM28" s="151"/>
      <c r="HGN28" s="151"/>
      <c r="HGO28" s="151"/>
      <c r="HGP28" s="151"/>
      <c r="HGQ28" s="151"/>
      <c r="HGR28" s="151"/>
      <c r="HGS28" s="151"/>
      <c r="HGT28" s="151"/>
      <c r="HGU28" s="151"/>
      <c r="HGV28" s="151"/>
      <c r="HGW28" s="151"/>
      <c r="HGX28" s="151"/>
      <c r="HGY28" s="151"/>
      <c r="HGZ28" s="151"/>
      <c r="HHA28" s="151"/>
      <c r="HHB28" s="151"/>
      <c r="HHC28" s="151"/>
      <c r="HHD28" s="151"/>
      <c r="HHE28" s="151"/>
      <c r="HHF28" s="151"/>
      <c r="HHG28" s="151"/>
      <c r="HHH28" s="151"/>
      <c r="HHI28" s="151"/>
      <c r="HHJ28" s="151"/>
      <c r="HHK28" s="151"/>
      <c r="HHL28" s="151"/>
      <c r="HHM28" s="151"/>
      <c r="HHN28" s="151"/>
      <c r="HHO28" s="151"/>
      <c r="HHP28" s="151"/>
      <c r="HHQ28" s="151"/>
      <c r="HHR28" s="151"/>
      <c r="HHS28" s="151"/>
      <c r="HHT28" s="151"/>
      <c r="HHU28" s="151"/>
      <c r="HHV28" s="151"/>
      <c r="HHW28" s="151"/>
      <c r="HHX28" s="151"/>
      <c r="HHY28" s="151"/>
      <c r="HHZ28" s="151"/>
      <c r="HIA28" s="151"/>
      <c r="HIB28" s="151"/>
      <c r="HIC28" s="151"/>
      <c r="HID28" s="151"/>
      <c r="HIE28" s="151"/>
      <c r="HIF28" s="151"/>
      <c r="HIG28" s="151"/>
      <c r="HIH28" s="151"/>
      <c r="HII28" s="151"/>
      <c r="HIJ28" s="151"/>
      <c r="HIK28" s="151"/>
      <c r="HIL28" s="151"/>
      <c r="HIM28" s="151"/>
      <c r="HIN28" s="151"/>
      <c r="HIO28" s="151"/>
      <c r="HIP28" s="151"/>
      <c r="HIQ28" s="151"/>
      <c r="HIR28" s="151"/>
      <c r="HIS28" s="151"/>
      <c r="HIT28" s="151"/>
      <c r="HIU28" s="151"/>
      <c r="HIV28" s="151"/>
      <c r="HIW28" s="151"/>
      <c r="HIX28" s="151"/>
      <c r="HIY28" s="151"/>
      <c r="HIZ28" s="151"/>
      <c r="HJA28" s="151"/>
      <c r="HJB28" s="151"/>
      <c r="HJC28" s="151"/>
      <c r="HJD28" s="151"/>
      <c r="HJE28" s="151"/>
      <c r="HJF28" s="151"/>
      <c r="HJG28" s="151"/>
      <c r="HJH28" s="151"/>
      <c r="HJI28" s="151"/>
      <c r="HJJ28" s="151"/>
      <c r="HJK28" s="151"/>
      <c r="HJL28" s="151"/>
      <c r="HJM28" s="151"/>
      <c r="HJN28" s="151"/>
      <c r="HJO28" s="151"/>
      <c r="HJP28" s="151"/>
      <c r="HJQ28" s="151"/>
      <c r="HJR28" s="151"/>
      <c r="HJS28" s="151"/>
      <c r="HJT28" s="151"/>
      <c r="HJU28" s="151"/>
      <c r="HJV28" s="151"/>
      <c r="HJW28" s="151"/>
      <c r="HJX28" s="151"/>
      <c r="HJY28" s="151"/>
      <c r="HJZ28" s="151"/>
      <c r="HKA28" s="151"/>
      <c r="HKB28" s="151"/>
      <c r="HKC28" s="151"/>
      <c r="HKD28" s="151"/>
      <c r="HKE28" s="151"/>
      <c r="HKF28" s="151"/>
      <c r="HKG28" s="151"/>
      <c r="HKH28" s="151"/>
      <c r="HKI28" s="151"/>
      <c r="HKJ28" s="151"/>
      <c r="HKK28" s="151"/>
      <c r="HKL28" s="151"/>
      <c r="HKM28" s="151"/>
      <c r="HKN28" s="151"/>
      <c r="HKO28" s="151"/>
      <c r="HKP28" s="151"/>
      <c r="HKQ28" s="151"/>
      <c r="HKR28" s="151"/>
      <c r="HKS28" s="151"/>
      <c r="HKT28" s="151"/>
      <c r="HKU28" s="151"/>
      <c r="HKV28" s="151"/>
      <c r="HKW28" s="151"/>
      <c r="HKX28" s="151"/>
      <c r="HKY28" s="151"/>
      <c r="HKZ28" s="151"/>
      <c r="HLA28" s="151"/>
      <c r="HLB28" s="151"/>
      <c r="HLC28" s="151"/>
      <c r="HLD28" s="151"/>
      <c r="HLE28" s="151"/>
      <c r="HLF28" s="151"/>
      <c r="HLG28" s="151"/>
      <c r="HLH28" s="151"/>
      <c r="HLI28" s="151"/>
      <c r="HLJ28" s="151"/>
      <c r="HLK28" s="151"/>
      <c r="HLL28" s="151"/>
      <c r="HLM28" s="151"/>
      <c r="HLN28" s="151"/>
      <c r="HLO28" s="151"/>
      <c r="HLP28" s="151"/>
      <c r="HLQ28" s="151"/>
      <c r="HLR28" s="151"/>
      <c r="HLS28" s="151"/>
      <c r="HLT28" s="151"/>
      <c r="HLU28" s="151"/>
      <c r="HLV28" s="151"/>
      <c r="HLW28" s="151"/>
      <c r="HLX28" s="151"/>
      <c r="HLY28" s="151"/>
      <c r="HLZ28" s="151"/>
      <c r="HMA28" s="151"/>
      <c r="HMB28" s="151"/>
      <c r="HMC28" s="151"/>
      <c r="HMD28" s="151"/>
      <c r="HME28" s="151"/>
      <c r="HMF28" s="151"/>
      <c r="HMG28" s="151"/>
      <c r="HMH28" s="151"/>
      <c r="HMI28" s="151"/>
      <c r="HMJ28" s="151"/>
      <c r="HMK28" s="151"/>
      <c r="HML28" s="151"/>
      <c r="HMM28" s="151"/>
      <c r="HMN28" s="151"/>
      <c r="HMO28" s="151"/>
      <c r="HMP28" s="151"/>
      <c r="HMQ28" s="151"/>
      <c r="HMR28" s="151"/>
      <c r="HMS28" s="151"/>
      <c r="HMT28" s="151"/>
      <c r="HMU28" s="151"/>
      <c r="HMV28" s="151"/>
      <c r="HMW28" s="151"/>
      <c r="HMX28" s="151"/>
      <c r="HMY28" s="151"/>
      <c r="HMZ28" s="151"/>
      <c r="HNA28" s="151"/>
      <c r="HNB28" s="151"/>
      <c r="HNC28" s="151"/>
      <c r="HND28" s="151"/>
      <c r="HNE28" s="151"/>
      <c r="HNF28" s="151"/>
      <c r="HNG28" s="151"/>
      <c r="HNH28" s="151"/>
      <c r="HNI28" s="151"/>
      <c r="HNJ28" s="151"/>
      <c r="HNK28" s="151"/>
      <c r="HNL28" s="151"/>
      <c r="HNM28" s="151"/>
      <c r="HNN28" s="151"/>
      <c r="HNO28" s="151"/>
      <c r="HNP28" s="151"/>
      <c r="HNQ28" s="151"/>
      <c r="HNR28" s="151"/>
      <c r="HNS28" s="151"/>
      <c r="HNT28" s="151"/>
      <c r="HNU28" s="151"/>
      <c r="HNV28" s="151"/>
      <c r="HNW28" s="151"/>
      <c r="HNX28" s="151"/>
      <c r="HNY28" s="151"/>
      <c r="HNZ28" s="151"/>
      <c r="HOA28" s="151"/>
      <c r="HOB28" s="151"/>
      <c r="HOC28" s="151"/>
      <c r="HOD28" s="151"/>
      <c r="HOE28" s="151"/>
      <c r="HOF28" s="151"/>
      <c r="HOG28" s="151"/>
      <c r="HOH28" s="151"/>
      <c r="HOI28" s="151"/>
      <c r="HOJ28" s="151"/>
      <c r="HOK28" s="151"/>
      <c r="HOL28" s="151"/>
      <c r="HOM28" s="151"/>
      <c r="HON28" s="151"/>
      <c r="HOO28" s="151"/>
      <c r="HOP28" s="151"/>
      <c r="HOQ28" s="151"/>
      <c r="HOR28" s="151"/>
      <c r="HOS28" s="151"/>
      <c r="HOT28" s="151"/>
      <c r="HOU28" s="151"/>
      <c r="HOV28" s="151"/>
      <c r="HOW28" s="151"/>
      <c r="HOX28" s="151"/>
      <c r="HOY28" s="151"/>
      <c r="HOZ28" s="151"/>
      <c r="HPA28" s="151"/>
      <c r="HPB28" s="151"/>
      <c r="HPC28" s="151"/>
      <c r="HPD28" s="151"/>
      <c r="HPE28" s="151"/>
      <c r="HPF28" s="151"/>
      <c r="HPG28" s="151"/>
      <c r="HPH28" s="151"/>
      <c r="HPI28" s="151"/>
      <c r="HPJ28" s="151"/>
      <c r="HPK28" s="151"/>
      <c r="HPL28" s="151"/>
      <c r="HPM28" s="151"/>
      <c r="HPN28" s="151"/>
      <c r="HPO28" s="151"/>
      <c r="HPP28" s="151"/>
      <c r="HPQ28" s="151"/>
      <c r="HPR28" s="151"/>
      <c r="HPS28" s="151"/>
      <c r="HPT28" s="151"/>
      <c r="HPU28" s="151"/>
      <c r="HPV28" s="151"/>
      <c r="HPW28" s="151"/>
      <c r="HPX28" s="151"/>
      <c r="HPY28" s="151"/>
      <c r="HPZ28" s="151"/>
      <c r="HQA28" s="151"/>
      <c r="HQB28" s="151"/>
      <c r="HQC28" s="151"/>
      <c r="HQD28" s="151"/>
      <c r="HQE28" s="151"/>
      <c r="HQF28" s="151"/>
      <c r="HQG28" s="151"/>
      <c r="HQH28" s="151"/>
      <c r="HQI28" s="151"/>
      <c r="HQJ28" s="151"/>
      <c r="HQK28" s="151"/>
      <c r="HQL28" s="151"/>
      <c r="HQM28" s="151"/>
      <c r="HQN28" s="151"/>
      <c r="HQO28" s="151"/>
      <c r="HQP28" s="151"/>
      <c r="HQQ28" s="151"/>
      <c r="HQR28" s="151"/>
      <c r="HQS28" s="151"/>
      <c r="HQT28" s="151"/>
      <c r="HQU28" s="151"/>
      <c r="HQV28" s="151"/>
      <c r="HQW28" s="151"/>
      <c r="HQX28" s="151"/>
      <c r="HQY28" s="151"/>
      <c r="HQZ28" s="151"/>
      <c r="HRA28" s="151"/>
      <c r="HRB28" s="151"/>
      <c r="HRC28" s="151"/>
      <c r="HRD28" s="151"/>
      <c r="HRE28" s="151"/>
      <c r="HRF28" s="151"/>
      <c r="HRG28" s="151"/>
      <c r="HRH28" s="151"/>
      <c r="HRI28" s="151"/>
      <c r="HRJ28" s="151"/>
      <c r="HRK28" s="151"/>
      <c r="HRL28" s="151"/>
      <c r="HRM28" s="151"/>
      <c r="HRN28" s="151"/>
      <c r="HRO28" s="151"/>
      <c r="HRP28" s="151"/>
      <c r="HRQ28" s="151"/>
      <c r="HRR28" s="151"/>
      <c r="HRS28" s="151"/>
      <c r="HRT28" s="151"/>
      <c r="HRU28" s="151"/>
      <c r="HRV28" s="151"/>
      <c r="HRW28" s="151"/>
      <c r="HRX28" s="151"/>
      <c r="HRY28" s="151"/>
      <c r="HRZ28" s="151"/>
      <c r="HSA28" s="151"/>
      <c r="HSB28" s="151"/>
      <c r="HSC28" s="151"/>
      <c r="HSD28" s="151"/>
      <c r="HSE28" s="151"/>
      <c r="HSF28" s="151"/>
      <c r="HSG28" s="151"/>
      <c r="HSH28" s="151"/>
      <c r="HSI28" s="151"/>
      <c r="HSJ28" s="151"/>
      <c r="HSK28" s="151"/>
      <c r="HSL28" s="151"/>
      <c r="HSM28" s="151"/>
      <c r="HSN28" s="151"/>
      <c r="HSO28" s="151"/>
      <c r="HSP28" s="151"/>
      <c r="HSQ28" s="151"/>
      <c r="HSR28" s="151"/>
      <c r="HSS28" s="151"/>
      <c r="HST28" s="151"/>
      <c r="HSU28" s="151"/>
      <c r="HSV28" s="151"/>
      <c r="HSW28" s="151"/>
      <c r="HSX28" s="151"/>
      <c r="HSY28" s="151"/>
      <c r="HSZ28" s="151"/>
      <c r="HTA28" s="151"/>
      <c r="HTB28" s="151"/>
      <c r="HTC28" s="151"/>
      <c r="HTD28" s="151"/>
      <c r="HTE28" s="151"/>
      <c r="HTF28" s="151"/>
      <c r="HTG28" s="151"/>
      <c r="HTH28" s="151"/>
      <c r="HTI28" s="151"/>
      <c r="HTJ28" s="151"/>
      <c r="HTK28" s="151"/>
      <c r="HTL28" s="151"/>
      <c r="HTM28" s="151"/>
      <c r="HTN28" s="151"/>
      <c r="HTO28" s="151"/>
      <c r="HTP28" s="151"/>
      <c r="HTQ28" s="151"/>
      <c r="HTR28" s="151"/>
      <c r="HTS28" s="151"/>
      <c r="HTT28" s="151"/>
      <c r="HTU28" s="151"/>
      <c r="HTV28" s="151"/>
      <c r="HTW28" s="151"/>
      <c r="HTX28" s="151"/>
      <c r="HTY28" s="151"/>
      <c r="HTZ28" s="151"/>
      <c r="HUA28" s="151"/>
      <c r="HUB28" s="151"/>
      <c r="HUC28" s="151"/>
      <c r="HUD28" s="151"/>
      <c r="HUE28" s="151"/>
      <c r="HUF28" s="151"/>
      <c r="HUG28" s="151"/>
      <c r="HUH28" s="151"/>
      <c r="HUI28" s="151"/>
      <c r="HUJ28" s="151"/>
      <c r="HUK28" s="151"/>
      <c r="HUL28" s="151"/>
      <c r="HUM28" s="151"/>
      <c r="HUN28" s="151"/>
      <c r="HUO28" s="151"/>
      <c r="HUP28" s="151"/>
      <c r="HUQ28" s="151"/>
      <c r="HUR28" s="151"/>
      <c r="HUS28" s="151"/>
      <c r="HUT28" s="151"/>
      <c r="HUU28" s="151"/>
      <c r="HUV28" s="151"/>
      <c r="HUW28" s="151"/>
      <c r="HUX28" s="151"/>
      <c r="HUY28" s="151"/>
      <c r="HUZ28" s="151"/>
      <c r="HVA28" s="151"/>
      <c r="HVB28" s="151"/>
      <c r="HVC28" s="151"/>
      <c r="HVD28" s="151"/>
      <c r="HVE28" s="151"/>
      <c r="HVF28" s="151"/>
      <c r="HVG28" s="151"/>
      <c r="HVH28" s="151"/>
      <c r="HVI28" s="151"/>
      <c r="HVJ28" s="151"/>
      <c r="HVK28" s="151"/>
      <c r="HVL28" s="151"/>
      <c r="HVM28" s="151"/>
      <c r="HVN28" s="151"/>
      <c r="HVO28" s="151"/>
      <c r="HVP28" s="151"/>
      <c r="HVQ28" s="151"/>
      <c r="HVR28" s="151"/>
      <c r="HVS28" s="151"/>
      <c r="HVT28" s="151"/>
      <c r="HVU28" s="151"/>
      <c r="HVV28" s="151"/>
      <c r="HVW28" s="151"/>
      <c r="HVX28" s="151"/>
      <c r="HVY28" s="151"/>
      <c r="HVZ28" s="151"/>
      <c r="HWA28" s="151"/>
      <c r="HWB28" s="151"/>
      <c r="HWC28" s="151"/>
      <c r="HWD28" s="151"/>
      <c r="HWE28" s="151"/>
      <c r="HWF28" s="151"/>
      <c r="HWG28" s="151"/>
      <c r="HWH28" s="151"/>
      <c r="HWI28" s="151"/>
      <c r="HWJ28" s="151"/>
      <c r="HWK28" s="151"/>
      <c r="HWL28" s="151"/>
      <c r="HWM28" s="151"/>
      <c r="HWN28" s="151"/>
      <c r="HWO28" s="151"/>
      <c r="HWP28" s="151"/>
      <c r="HWQ28" s="151"/>
      <c r="HWR28" s="151"/>
      <c r="HWS28" s="151"/>
      <c r="HWT28" s="151"/>
      <c r="HWU28" s="151"/>
      <c r="HWV28" s="151"/>
      <c r="HWW28" s="151"/>
      <c r="HWX28" s="151"/>
      <c r="HWY28" s="151"/>
      <c r="HWZ28" s="151"/>
      <c r="HXA28" s="151"/>
      <c r="HXB28" s="151"/>
      <c r="HXC28" s="151"/>
      <c r="HXD28" s="151"/>
      <c r="HXE28" s="151"/>
      <c r="HXF28" s="151"/>
      <c r="HXG28" s="151"/>
      <c r="HXH28" s="151"/>
      <c r="HXI28" s="151"/>
      <c r="HXJ28" s="151"/>
      <c r="HXK28" s="151"/>
      <c r="HXL28" s="151"/>
      <c r="HXM28" s="151"/>
      <c r="HXN28" s="151"/>
      <c r="HXO28" s="151"/>
      <c r="HXP28" s="151"/>
      <c r="HXQ28" s="151"/>
      <c r="HXR28" s="151"/>
      <c r="HXS28" s="151"/>
      <c r="HXT28" s="151"/>
      <c r="HXU28" s="151"/>
      <c r="HXV28" s="151"/>
      <c r="HXW28" s="151"/>
      <c r="HXX28" s="151"/>
      <c r="HXY28" s="151"/>
      <c r="HXZ28" s="151"/>
      <c r="HYA28" s="151"/>
      <c r="HYB28" s="151"/>
      <c r="HYC28" s="151"/>
      <c r="HYD28" s="151"/>
      <c r="HYE28" s="151"/>
      <c r="HYF28" s="151"/>
      <c r="HYG28" s="151"/>
      <c r="HYH28" s="151"/>
      <c r="HYI28" s="151"/>
      <c r="HYJ28" s="151"/>
      <c r="HYK28" s="151"/>
      <c r="HYL28" s="151"/>
      <c r="HYM28" s="151"/>
      <c r="HYN28" s="151"/>
      <c r="HYO28" s="151"/>
      <c r="HYP28" s="151"/>
      <c r="HYQ28" s="151"/>
      <c r="HYR28" s="151"/>
      <c r="HYS28" s="151"/>
      <c r="HYT28" s="151"/>
      <c r="HYU28" s="151"/>
      <c r="HYV28" s="151"/>
      <c r="HYW28" s="151"/>
      <c r="HYX28" s="151"/>
      <c r="HYY28" s="151"/>
      <c r="HYZ28" s="151"/>
      <c r="HZA28" s="151"/>
      <c r="HZB28" s="151"/>
      <c r="HZC28" s="151"/>
      <c r="HZD28" s="151"/>
      <c r="HZE28" s="151"/>
      <c r="HZF28" s="151"/>
      <c r="HZG28" s="151"/>
      <c r="HZH28" s="151"/>
      <c r="HZI28" s="151"/>
      <c r="HZJ28" s="151"/>
      <c r="HZK28" s="151"/>
      <c r="HZL28" s="151"/>
      <c r="HZM28" s="151"/>
      <c r="HZN28" s="151"/>
      <c r="HZO28" s="151"/>
      <c r="HZP28" s="151"/>
      <c r="HZQ28" s="151"/>
      <c r="HZR28" s="151"/>
      <c r="HZS28" s="151"/>
      <c r="HZT28" s="151"/>
      <c r="HZU28" s="151"/>
      <c r="HZV28" s="151"/>
      <c r="HZW28" s="151"/>
      <c r="HZX28" s="151"/>
      <c r="HZY28" s="151"/>
      <c r="HZZ28" s="151"/>
      <c r="IAA28" s="151"/>
      <c r="IAB28" s="151"/>
      <c r="IAC28" s="151"/>
      <c r="IAD28" s="151"/>
      <c r="IAE28" s="151"/>
      <c r="IAF28" s="151"/>
      <c r="IAG28" s="151"/>
      <c r="IAH28" s="151"/>
      <c r="IAI28" s="151"/>
      <c r="IAJ28" s="151"/>
      <c r="IAK28" s="151"/>
      <c r="IAL28" s="151"/>
      <c r="IAM28" s="151"/>
      <c r="IAN28" s="151"/>
      <c r="IAO28" s="151"/>
      <c r="IAP28" s="151"/>
      <c r="IAQ28" s="151"/>
      <c r="IAR28" s="151"/>
      <c r="IAS28" s="151"/>
      <c r="IAT28" s="151"/>
      <c r="IAU28" s="151"/>
      <c r="IAV28" s="151"/>
      <c r="IAW28" s="151"/>
      <c r="IAX28" s="151"/>
      <c r="IAY28" s="151"/>
      <c r="IAZ28" s="151"/>
      <c r="IBA28" s="151"/>
      <c r="IBB28" s="151"/>
      <c r="IBC28" s="151"/>
      <c r="IBD28" s="151"/>
      <c r="IBE28" s="151"/>
      <c r="IBF28" s="151"/>
      <c r="IBG28" s="151"/>
      <c r="IBH28" s="151"/>
      <c r="IBI28" s="151"/>
      <c r="IBJ28" s="151"/>
      <c r="IBK28" s="151"/>
      <c r="IBL28" s="151"/>
      <c r="IBM28" s="151"/>
      <c r="IBN28" s="151"/>
      <c r="IBO28" s="151"/>
      <c r="IBP28" s="151"/>
      <c r="IBQ28" s="151"/>
      <c r="IBR28" s="151"/>
      <c r="IBS28" s="151"/>
      <c r="IBT28" s="151"/>
      <c r="IBU28" s="151"/>
      <c r="IBV28" s="151"/>
      <c r="IBW28" s="151"/>
      <c r="IBX28" s="151"/>
      <c r="IBY28" s="151"/>
      <c r="IBZ28" s="151"/>
      <c r="ICA28" s="151"/>
      <c r="ICB28" s="151"/>
      <c r="ICC28" s="151"/>
      <c r="ICD28" s="151"/>
      <c r="ICE28" s="151"/>
      <c r="ICF28" s="151"/>
      <c r="ICG28" s="151"/>
      <c r="ICH28" s="151"/>
      <c r="ICI28" s="151"/>
      <c r="ICJ28" s="151"/>
      <c r="ICK28" s="151"/>
      <c r="ICL28" s="151"/>
      <c r="ICM28" s="151"/>
      <c r="ICN28" s="151"/>
      <c r="ICO28" s="151"/>
      <c r="ICP28" s="151"/>
      <c r="ICQ28" s="151"/>
      <c r="ICR28" s="151"/>
      <c r="ICS28" s="151"/>
      <c r="ICT28" s="151"/>
      <c r="ICU28" s="151"/>
      <c r="ICV28" s="151"/>
      <c r="ICW28" s="151"/>
      <c r="ICX28" s="151"/>
      <c r="ICY28" s="151"/>
      <c r="ICZ28" s="151"/>
      <c r="IDA28" s="151"/>
      <c r="IDB28" s="151"/>
      <c r="IDC28" s="151"/>
      <c r="IDD28" s="151"/>
      <c r="IDE28" s="151"/>
      <c r="IDF28" s="151"/>
      <c r="IDG28" s="151"/>
      <c r="IDH28" s="151"/>
      <c r="IDI28" s="151"/>
      <c r="IDJ28" s="151"/>
      <c r="IDK28" s="151"/>
      <c r="IDL28" s="151"/>
      <c r="IDM28" s="151"/>
      <c r="IDN28" s="151"/>
      <c r="IDO28" s="151"/>
      <c r="IDP28" s="151"/>
      <c r="IDQ28" s="151"/>
      <c r="IDR28" s="151"/>
      <c r="IDS28" s="151"/>
      <c r="IDT28" s="151"/>
      <c r="IDU28" s="151"/>
      <c r="IDV28" s="151"/>
      <c r="IDW28" s="151"/>
      <c r="IDX28" s="151"/>
      <c r="IDY28" s="151"/>
      <c r="IDZ28" s="151"/>
      <c r="IEA28" s="151"/>
      <c r="IEB28" s="151"/>
      <c r="IEC28" s="151"/>
      <c r="IED28" s="151"/>
      <c r="IEE28" s="151"/>
      <c r="IEF28" s="151"/>
      <c r="IEG28" s="151"/>
      <c r="IEH28" s="151"/>
      <c r="IEI28" s="151"/>
      <c r="IEJ28" s="151"/>
      <c r="IEK28" s="151"/>
      <c r="IEL28" s="151"/>
      <c r="IEM28" s="151"/>
      <c r="IEN28" s="151"/>
      <c r="IEO28" s="151"/>
      <c r="IEP28" s="151"/>
      <c r="IEQ28" s="151"/>
      <c r="IER28" s="151"/>
      <c r="IES28" s="151"/>
      <c r="IET28" s="151"/>
      <c r="IEU28" s="151"/>
      <c r="IEV28" s="151"/>
      <c r="IEW28" s="151"/>
      <c r="IEX28" s="151"/>
      <c r="IEY28" s="151"/>
      <c r="IEZ28" s="151"/>
      <c r="IFA28" s="151"/>
      <c r="IFB28" s="151"/>
      <c r="IFC28" s="151"/>
      <c r="IFD28" s="151"/>
      <c r="IFE28" s="151"/>
      <c r="IFF28" s="151"/>
      <c r="IFG28" s="151"/>
      <c r="IFH28" s="151"/>
      <c r="IFI28" s="151"/>
      <c r="IFJ28" s="151"/>
      <c r="IFK28" s="151"/>
      <c r="IFL28" s="151"/>
      <c r="IFM28" s="151"/>
      <c r="IFN28" s="151"/>
      <c r="IFO28" s="151"/>
      <c r="IFP28" s="151"/>
      <c r="IFQ28" s="151"/>
      <c r="IFR28" s="151"/>
      <c r="IFS28" s="151"/>
      <c r="IFT28" s="151"/>
      <c r="IFU28" s="151"/>
      <c r="IFV28" s="151"/>
      <c r="IFW28" s="151"/>
      <c r="IFX28" s="151"/>
      <c r="IFY28" s="151"/>
      <c r="IFZ28" s="151"/>
      <c r="IGA28" s="151"/>
      <c r="IGB28" s="151"/>
      <c r="IGC28" s="151"/>
      <c r="IGD28" s="151"/>
      <c r="IGE28" s="151"/>
      <c r="IGF28" s="151"/>
      <c r="IGG28" s="151"/>
      <c r="IGH28" s="151"/>
      <c r="IGI28" s="151"/>
      <c r="IGJ28" s="151"/>
      <c r="IGK28" s="151"/>
      <c r="IGL28" s="151"/>
      <c r="IGM28" s="151"/>
      <c r="IGN28" s="151"/>
      <c r="IGO28" s="151"/>
      <c r="IGP28" s="151"/>
      <c r="IGQ28" s="151"/>
      <c r="IGR28" s="151"/>
      <c r="IGS28" s="151"/>
      <c r="IGT28" s="151"/>
      <c r="IGU28" s="151"/>
      <c r="IGV28" s="151"/>
      <c r="IGW28" s="151"/>
      <c r="IGX28" s="151"/>
      <c r="IGY28" s="151"/>
      <c r="IGZ28" s="151"/>
      <c r="IHA28" s="151"/>
      <c r="IHB28" s="151"/>
      <c r="IHC28" s="151"/>
      <c r="IHD28" s="151"/>
      <c r="IHE28" s="151"/>
      <c r="IHF28" s="151"/>
      <c r="IHG28" s="151"/>
      <c r="IHH28" s="151"/>
      <c r="IHI28" s="151"/>
      <c r="IHJ28" s="151"/>
      <c r="IHK28" s="151"/>
      <c r="IHL28" s="151"/>
      <c r="IHM28" s="151"/>
      <c r="IHN28" s="151"/>
      <c r="IHO28" s="151"/>
      <c r="IHP28" s="151"/>
      <c r="IHQ28" s="151"/>
      <c r="IHR28" s="151"/>
      <c r="IHS28" s="151"/>
      <c r="IHT28" s="151"/>
      <c r="IHU28" s="151"/>
      <c r="IHV28" s="151"/>
      <c r="IHW28" s="151"/>
      <c r="IHX28" s="151"/>
      <c r="IHY28" s="151"/>
      <c r="IHZ28" s="151"/>
      <c r="IIA28" s="151"/>
      <c r="IIB28" s="151"/>
      <c r="IIC28" s="151"/>
      <c r="IID28" s="151"/>
      <c r="IIE28" s="151"/>
      <c r="IIF28" s="151"/>
      <c r="IIG28" s="151"/>
      <c r="IIH28" s="151"/>
      <c r="III28" s="151"/>
      <c r="IIJ28" s="151"/>
      <c r="IIK28" s="151"/>
      <c r="IIL28" s="151"/>
      <c r="IIM28" s="151"/>
      <c r="IIN28" s="151"/>
      <c r="IIO28" s="151"/>
      <c r="IIP28" s="151"/>
      <c r="IIQ28" s="151"/>
      <c r="IIR28" s="151"/>
      <c r="IIS28" s="151"/>
      <c r="IIT28" s="151"/>
      <c r="IIU28" s="151"/>
      <c r="IIV28" s="151"/>
      <c r="IIW28" s="151"/>
      <c r="IIX28" s="151"/>
      <c r="IIY28" s="151"/>
      <c r="IIZ28" s="151"/>
      <c r="IJA28" s="151"/>
      <c r="IJB28" s="151"/>
      <c r="IJC28" s="151"/>
      <c r="IJD28" s="151"/>
      <c r="IJE28" s="151"/>
      <c r="IJF28" s="151"/>
      <c r="IJG28" s="151"/>
      <c r="IJH28" s="151"/>
      <c r="IJI28" s="151"/>
      <c r="IJJ28" s="151"/>
      <c r="IJK28" s="151"/>
      <c r="IJL28" s="151"/>
      <c r="IJM28" s="151"/>
      <c r="IJN28" s="151"/>
      <c r="IJO28" s="151"/>
      <c r="IJP28" s="151"/>
      <c r="IJQ28" s="151"/>
      <c r="IJR28" s="151"/>
      <c r="IJS28" s="151"/>
      <c r="IJT28" s="151"/>
      <c r="IJU28" s="151"/>
      <c r="IJV28" s="151"/>
      <c r="IJW28" s="151"/>
      <c r="IJX28" s="151"/>
      <c r="IJY28" s="151"/>
      <c r="IJZ28" s="151"/>
      <c r="IKA28" s="151"/>
      <c r="IKB28" s="151"/>
      <c r="IKC28" s="151"/>
      <c r="IKD28" s="151"/>
      <c r="IKE28" s="151"/>
      <c r="IKF28" s="151"/>
      <c r="IKG28" s="151"/>
      <c r="IKH28" s="151"/>
      <c r="IKI28" s="151"/>
      <c r="IKJ28" s="151"/>
      <c r="IKK28" s="151"/>
      <c r="IKL28" s="151"/>
      <c r="IKM28" s="151"/>
      <c r="IKN28" s="151"/>
      <c r="IKO28" s="151"/>
      <c r="IKP28" s="151"/>
      <c r="IKQ28" s="151"/>
      <c r="IKR28" s="151"/>
      <c r="IKS28" s="151"/>
      <c r="IKT28" s="151"/>
      <c r="IKU28" s="151"/>
      <c r="IKV28" s="151"/>
      <c r="IKW28" s="151"/>
      <c r="IKX28" s="151"/>
      <c r="IKY28" s="151"/>
      <c r="IKZ28" s="151"/>
      <c r="ILA28" s="151"/>
      <c r="ILB28" s="151"/>
      <c r="ILC28" s="151"/>
      <c r="ILD28" s="151"/>
      <c r="ILE28" s="151"/>
      <c r="ILF28" s="151"/>
      <c r="ILG28" s="151"/>
      <c r="ILH28" s="151"/>
      <c r="ILI28" s="151"/>
      <c r="ILJ28" s="151"/>
      <c r="ILK28" s="151"/>
      <c r="ILL28" s="151"/>
      <c r="ILM28" s="151"/>
      <c r="ILN28" s="151"/>
      <c r="ILO28" s="151"/>
      <c r="ILP28" s="151"/>
      <c r="ILQ28" s="151"/>
      <c r="ILR28" s="151"/>
      <c r="ILS28" s="151"/>
      <c r="ILT28" s="151"/>
      <c r="ILU28" s="151"/>
      <c r="ILV28" s="151"/>
      <c r="ILW28" s="151"/>
      <c r="ILX28" s="151"/>
      <c r="ILY28" s="151"/>
      <c r="ILZ28" s="151"/>
      <c r="IMA28" s="151"/>
      <c r="IMB28" s="151"/>
      <c r="IMC28" s="151"/>
      <c r="IMD28" s="151"/>
      <c r="IME28" s="151"/>
      <c r="IMF28" s="151"/>
      <c r="IMG28" s="151"/>
      <c r="IMH28" s="151"/>
      <c r="IMI28" s="151"/>
      <c r="IMJ28" s="151"/>
      <c r="IMK28" s="151"/>
      <c r="IML28" s="151"/>
      <c r="IMM28" s="151"/>
      <c r="IMN28" s="151"/>
      <c r="IMO28" s="151"/>
      <c r="IMP28" s="151"/>
      <c r="IMQ28" s="151"/>
      <c r="IMR28" s="151"/>
      <c r="IMS28" s="151"/>
      <c r="IMT28" s="151"/>
      <c r="IMU28" s="151"/>
      <c r="IMV28" s="151"/>
      <c r="IMW28" s="151"/>
      <c r="IMX28" s="151"/>
      <c r="IMY28" s="151"/>
      <c r="IMZ28" s="151"/>
      <c r="INA28" s="151"/>
      <c r="INB28" s="151"/>
      <c r="INC28" s="151"/>
      <c r="IND28" s="151"/>
      <c r="INE28" s="151"/>
      <c r="INF28" s="151"/>
      <c r="ING28" s="151"/>
      <c r="INH28" s="151"/>
      <c r="INI28" s="151"/>
      <c r="INJ28" s="151"/>
      <c r="INK28" s="151"/>
      <c r="INL28" s="151"/>
      <c r="INM28" s="151"/>
      <c r="INN28" s="151"/>
      <c r="INO28" s="151"/>
      <c r="INP28" s="151"/>
      <c r="INQ28" s="151"/>
      <c r="INR28" s="151"/>
      <c r="INS28" s="151"/>
      <c r="INT28" s="151"/>
      <c r="INU28" s="151"/>
      <c r="INV28" s="151"/>
      <c r="INW28" s="151"/>
      <c r="INX28" s="151"/>
      <c r="INY28" s="151"/>
      <c r="INZ28" s="151"/>
      <c r="IOA28" s="151"/>
      <c r="IOB28" s="151"/>
      <c r="IOC28" s="151"/>
      <c r="IOD28" s="151"/>
      <c r="IOE28" s="151"/>
      <c r="IOF28" s="151"/>
      <c r="IOG28" s="151"/>
      <c r="IOH28" s="151"/>
      <c r="IOI28" s="151"/>
      <c r="IOJ28" s="151"/>
      <c r="IOK28" s="151"/>
      <c r="IOL28" s="151"/>
      <c r="IOM28" s="151"/>
      <c r="ION28" s="151"/>
      <c r="IOO28" s="151"/>
      <c r="IOP28" s="151"/>
      <c r="IOQ28" s="151"/>
      <c r="IOR28" s="151"/>
      <c r="IOS28" s="151"/>
      <c r="IOT28" s="151"/>
      <c r="IOU28" s="151"/>
      <c r="IOV28" s="151"/>
      <c r="IOW28" s="151"/>
      <c r="IOX28" s="151"/>
      <c r="IOY28" s="151"/>
      <c r="IOZ28" s="151"/>
      <c r="IPA28" s="151"/>
      <c r="IPB28" s="151"/>
      <c r="IPC28" s="151"/>
      <c r="IPD28" s="151"/>
      <c r="IPE28" s="151"/>
      <c r="IPF28" s="151"/>
      <c r="IPG28" s="151"/>
      <c r="IPH28" s="151"/>
      <c r="IPI28" s="151"/>
      <c r="IPJ28" s="151"/>
      <c r="IPK28" s="151"/>
      <c r="IPL28" s="151"/>
      <c r="IPM28" s="151"/>
      <c r="IPN28" s="151"/>
      <c r="IPO28" s="151"/>
      <c r="IPP28" s="151"/>
      <c r="IPQ28" s="151"/>
      <c r="IPR28" s="151"/>
      <c r="IPS28" s="151"/>
      <c r="IPT28" s="151"/>
      <c r="IPU28" s="151"/>
      <c r="IPV28" s="151"/>
      <c r="IPW28" s="151"/>
      <c r="IPX28" s="151"/>
      <c r="IPY28" s="151"/>
      <c r="IPZ28" s="151"/>
      <c r="IQA28" s="151"/>
      <c r="IQB28" s="151"/>
      <c r="IQC28" s="151"/>
      <c r="IQD28" s="151"/>
      <c r="IQE28" s="151"/>
      <c r="IQF28" s="151"/>
      <c r="IQG28" s="151"/>
      <c r="IQH28" s="151"/>
      <c r="IQI28" s="151"/>
      <c r="IQJ28" s="151"/>
      <c r="IQK28" s="151"/>
      <c r="IQL28" s="151"/>
      <c r="IQM28" s="151"/>
      <c r="IQN28" s="151"/>
      <c r="IQO28" s="151"/>
      <c r="IQP28" s="151"/>
      <c r="IQQ28" s="151"/>
      <c r="IQR28" s="151"/>
      <c r="IQS28" s="151"/>
      <c r="IQT28" s="151"/>
      <c r="IQU28" s="151"/>
      <c r="IQV28" s="151"/>
      <c r="IQW28" s="151"/>
      <c r="IQX28" s="151"/>
      <c r="IQY28" s="151"/>
      <c r="IQZ28" s="151"/>
      <c r="IRA28" s="151"/>
      <c r="IRB28" s="151"/>
      <c r="IRC28" s="151"/>
      <c r="IRD28" s="151"/>
      <c r="IRE28" s="151"/>
      <c r="IRF28" s="151"/>
      <c r="IRG28" s="151"/>
      <c r="IRH28" s="151"/>
      <c r="IRI28" s="151"/>
      <c r="IRJ28" s="151"/>
      <c r="IRK28" s="151"/>
      <c r="IRL28" s="151"/>
      <c r="IRM28" s="151"/>
      <c r="IRN28" s="151"/>
      <c r="IRO28" s="151"/>
      <c r="IRP28" s="151"/>
      <c r="IRQ28" s="151"/>
      <c r="IRR28" s="151"/>
      <c r="IRS28" s="151"/>
      <c r="IRT28" s="151"/>
      <c r="IRU28" s="151"/>
      <c r="IRV28" s="151"/>
      <c r="IRW28" s="151"/>
      <c r="IRX28" s="151"/>
      <c r="IRY28" s="151"/>
      <c r="IRZ28" s="151"/>
      <c r="ISA28" s="151"/>
      <c r="ISB28" s="151"/>
      <c r="ISC28" s="151"/>
      <c r="ISD28" s="151"/>
      <c r="ISE28" s="151"/>
      <c r="ISF28" s="151"/>
      <c r="ISG28" s="151"/>
      <c r="ISH28" s="151"/>
      <c r="ISI28" s="151"/>
      <c r="ISJ28" s="151"/>
      <c r="ISK28" s="151"/>
      <c r="ISL28" s="151"/>
      <c r="ISM28" s="151"/>
      <c r="ISN28" s="151"/>
      <c r="ISO28" s="151"/>
      <c r="ISP28" s="151"/>
      <c r="ISQ28" s="151"/>
      <c r="ISR28" s="151"/>
      <c r="ISS28" s="151"/>
      <c r="IST28" s="151"/>
      <c r="ISU28" s="151"/>
      <c r="ISV28" s="151"/>
      <c r="ISW28" s="151"/>
      <c r="ISX28" s="151"/>
      <c r="ISY28" s="151"/>
      <c r="ISZ28" s="151"/>
      <c r="ITA28" s="151"/>
      <c r="ITB28" s="151"/>
      <c r="ITC28" s="151"/>
      <c r="ITD28" s="151"/>
      <c r="ITE28" s="151"/>
      <c r="ITF28" s="151"/>
      <c r="ITG28" s="151"/>
      <c r="ITH28" s="151"/>
      <c r="ITI28" s="151"/>
      <c r="ITJ28" s="151"/>
      <c r="ITK28" s="151"/>
      <c r="ITL28" s="151"/>
      <c r="ITM28" s="151"/>
      <c r="ITN28" s="151"/>
      <c r="ITO28" s="151"/>
      <c r="ITP28" s="151"/>
      <c r="ITQ28" s="151"/>
      <c r="ITR28" s="151"/>
      <c r="ITS28" s="151"/>
      <c r="ITT28" s="151"/>
      <c r="ITU28" s="151"/>
      <c r="ITV28" s="151"/>
      <c r="ITW28" s="151"/>
      <c r="ITX28" s="151"/>
      <c r="ITY28" s="151"/>
      <c r="ITZ28" s="151"/>
      <c r="IUA28" s="151"/>
      <c r="IUB28" s="151"/>
      <c r="IUC28" s="151"/>
      <c r="IUD28" s="151"/>
      <c r="IUE28" s="151"/>
      <c r="IUF28" s="151"/>
      <c r="IUG28" s="151"/>
      <c r="IUH28" s="151"/>
      <c r="IUI28" s="151"/>
      <c r="IUJ28" s="151"/>
      <c r="IUK28" s="151"/>
      <c r="IUL28" s="151"/>
      <c r="IUM28" s="151"/>
      <c r="IUN28" s="151"/>
      <c r="IUO28" s="151"/>
      <c r="IUP28" s="151"/>
      <c r="IUQ28" s="151"/>
      <c r="IUR28" s="151"/>
      <c r="IUS28" s="151"/>
      <c r="IUT28" s="151"/>
      <c r="IUU28" s="151"/>
      <c r="IUV28" s="151"/>
      <c r="IUW28" s="151"/>
      <c r="IUX28" s="151"/>
      <c r="IUY28" s="151"/>
      <c r="IUZ28" s="151"/>
      <c r="IVA28" s="151"/>
      <c r="IVB28" s="151"/>
      <c r="IVC28" s="151"/>
      <c r="IVD28" s="151"/>
      <c r="IVE28" s="151"/>
      <c r="IVF28" s="151"/>
      <c r="IVG28" s="151"/>
      <c r="IVH28" s="151"/>
      <c r="IVI28" s="151"/>
      <c r="IVJ28" s="151"/>
      <c r="IVK28" s="151"/>
      <c r="IVL28" s="151"/>
      <c r="IVM28" s="151"/>
      <c r="IVN28" s="151"/>
      <c r="IVO28" s="151"/>
      <c r="IVP28" s="151"/>
      <c r="IVQ28" s="151"/>
      <c r="IVR28" s="151"/>
      <c r="IVS28" s="151"/>
      <c r="IVT28" s="151"/>
      <c r="IVU28" s="151"/>
      <c r="IVV28" s="151"/>
      <c r="IVW28" s="151"/>
      <c r="IVX28" s="151"/>
      <c r="IVY28" s="151"/>
      <c r="IVZ28" s="151"/>
      <c r="IWA28" s="151"/>
      <c r="IWB28" s="151"/>
      <c r="IWC28" s="151"/>
      <c r="IWD28" s="151"/>
      <c r="IWE28" s="151"/>
      <c r="IWF28" s="151"/>
      <c r="IWG28" s="151"/>
      <c r="IWH28" s="151"/>
      <c r="IWI28" s="151"/>
      <c r="IWJ28" s="151"/>
      <c r="IWK28" s="151"/>
      <c r="IWL28" s="151"/>
      <c r="IWM28" s="151"/>
      <c r="IWN28" s="151"/>
      <c r="IWO28" s="151"/>
      <c r="IWP28" s="151"/>
      <c r="IWQ28" s="151"/>
      <c r="IWR28" s="151"/>
      <c r="IWS28" s="151"/>
      <c r="IWT28" s="151"/>
      <c r="IWU28" s="151"/>
      <c r="IWV28" s="151"/>
      <c r="IWW28" s="151"/>
      <c r="IWX28" s="151"/>
      <c r="IWY28" s="151"/>
      <c r="IWZ28" s="151"/>
      <c r="IXA28" s="151"/>
      <c r="IXB28" s="151"/>
      <c r="IXC28" s="151"/>
      <c r="IXD28" s="151"/>
      <c r="IXE28" s="151"/>
      <c r="IXF28" s="151"/>
      <c r="IXG28" s="151"/>
      <c r="IXH28" s="151"/>
      <c r="IXI28" s="151"/>
      <c r="IXJ28" s="151"/>
      <c r="IXK28" s="151"/>
      <c r="IXL28" s="151"/>
      <c r="IXM28" s="151"/>
      <c r="IXN28" s="151"/>
      <c r="IXO28" s="151"/>
      <c r="IXP28" s="151"/>
      <c r="IXQ28" s="151"/>
      <c r="IXR28" s="151"/>
      <c r="IXS28" s="151"/>
      <c r="IXT28" s="151"/>
      <c r="IXU28" s="151"/>
      <c r="IXV28" s="151"/>
      <c r="IXW28" s="151"/>
      <c r="IXX28" s="151"/>
      <c r="IXY28" s="151"/>
      <c r="IXZ28" s="151"/>
      <c r="IYA28" s="151"/>
      <c r="IYB28" s="151"/>
      <c r="IYC28" s="151"/>
      <c r="IYD28" s="151"/>
      <c r="IYE28" s="151"/>
      <c r="IYF28" s="151"/>
      <c r="IYG28" s="151"/>
      <c r="IYH28" s="151"/>
      <c r="IYI28" s="151"/>
      <c r="IYJ28" s="151"/>
      <c r="IYK28" s="151"/>
      <c r="IYL28" s="151"/>
      <c r="IYM28" s="151"/>
      <c r="IYN28" s="151"/>
      <c r="IYO28" s="151"/>
      <c r="IYP28" s="151"/>
      <c r="IYQ28" s="151"/>
      <c r="IYR28" s="151"/>
      <c r="IYS28" s="151"/>
      <c r="IYT28" s="151"/>
      <c r="IYU28" s="151"/>
      <c r="IYV28" s="151"/>
      <c r="IYW28" s="151"/>
      <c r="IYX28" s="151"/>
      <c r="IYY28" s="151"/>
      <c r="IYZ28" s="151"/>
      <c r="IZA28" s="151"/>
      <c r="IZB28" s="151"/>
      <c r="IZC28" s="151"/>
      <c r="IZD28" s="151"/>
      <c r="IZE28" s="151"/>
      <c r="IZF28" s="151"/>
      <c r="IZG28" s="151"/>
      <c r="IZH28" s="151"/>
      <c r="IZI28" s="151"/>
      <c r="IZJ28" s="151"/>
      <c r="IZK28" s="151"/>
      <c r="IZL28" s="151"/>
      <c r="IZM28" s="151"/>
      <c r="IZN28" s="151"/>
      <c r="IZO28" s="151"/>
      <c r="IZP28" s="151"/>
      <c r="IZQ28" s="151"/>
      <c r="IZR28" s="151"/>
      <c r="IZS28" s="151"/>
      <c r="IZT28" s="151"/>
      <c r="IZU28" s="151"/>
      <c r="IZV28" s="151"/>
      <c r="IZW28" s="151"/>
      <c r="IZX28" s="151"/>
      <c r="IZY28" s="151"/>
      <c r="IZZ28" s="151"/>
      <c r="JAA28" s="151"/>
      <c r="JAB28" s="151"/>
      <c r="JAC28" s="151"/>
      <c r="JAD28" s="151"/>
      <c r="JAE28" s="151"/>
      <c r="JAF28" s="151"/>
      <c r="JAG28" s="151"/>
      <c r="JAH28" s="151"/>
      <c r="JAI28" s="151"/>
      <c r="JAJ28" s="151"/>
      <c r="JAK28" s="151"/>
      <c r="JAL28" s="151"/>
      <c r="JAM28" s="151"/>
      <c r="JAN28" s="151"/>
      <c r="JAO28" s="151"/>
      <c r="JAP28" s="151"/>
      <c r="JAQ28" s="151"/>
      <c r="JAR28" s="151"/>
      <c r="JAS28" s="151"/>
      <c r="JAT28" s="151"/>
      <c r="JAU28" s="151"/>
      <c r="JAV28" s="151"/>
      <c r="JAW28" s="151"/>
      <c r="JAX28" s="151"/>
      <c r="JAY28" s="151"/>
      <c r="JAZ28" s="151"/>
      <c r="JBA28" s="151"/>
      <c r="JBB28" s="151"/>
      <c r="JBC28" s="151"/>
      <c r="JBD28" s="151"/>
      <c r="JBE28" s="151"/>
      <c r="JBF28" s="151"/>
      <c r="JBG28" s="151"/>
      <c r="JBH28" s="151"/>
      <c r="JBI28" s="151"/>
      <c r="JBJ28" s="151"/>
      <c r="JBK28" s="151"/>
      <c r="JBL28" s="151"/>
      <c r="JBM28" s="151"/>
      <c r="JBN28" s="151"/>
      <c r="JBO28" s="151"/>
      <c r="JBP28" s="151"/>
      <c r="JBQ28" s="151"/>
      <c r="JBR28" s="151"/>
      <c r="JBS28" s="151"/>
      <c r="JBT28" s="151"/>
      <c r="JBU28" s="151"/>
      <c r="JBV28" s="151"/>
      <c r="JBW28" s="151"/>
      <c r="JBX28" s="151"/>
      <c r="JBY28" s="151"/>
      <c r="JBZ28" s="151"/>
      <c r="JCA28" s="151"/>
      <c r="JCB28" s="151"/>
      <c r="JCC28" s="151"/>
      <c r="JCD28" s="151"/>
      <c r="JCE28" s="151"/>
      <c r="JCF28" s="151"/>
      <c r="JCG28" s="151"/>
      <c r="JCH28" s="151"/>
      <c r="JCI28" s="151"/>
      <c r="JCJ28" s="151"/>
      <c r="JCK28" s="151"/>
      <c r="JCL28" s="151"/>
      <c r="JCM28" s="151"/>
      <c r="JCN28" s="151"/>
      <c r="JCO28" s="151"/>
      <c r="JCP28" s="151"/>
      <c r="JCQ28" s="151"/>
      <c r="JCR28" s="151"/>
      <c r="JCS28" s="151"/>
      <c r="JCT28" s="151"/>
      <c r="JCU28" s="151"/>
      <c r="JCV28" s="151"/>
      <c r="JCW28" s="151"/>
      <c r="JCX28" s="151"/>
      <c r="JCY28" s="151"/>
      <c r="JCZ28" s="151"/>
      <c r="JDA28" s="151"/>
      <c r="JDB28" s="151"/>
      <c r="JDC28" s="151"/>
      <c r="JDD28" s="151"/>
      <c r="JDE28" s="151"/>
      <c r="JDF28" s="151"/>
      <c r="JDG28" s="151"/>
      <c r="JDH28" s="151"/>
      <c r="JDI28" s="151"/>
      <c r="JDJ28" s="151"/>
      <c r="JDK28" s="151"/>
      <c r="JDL28" s="151"/>
      <c r="JDM28" s="151"/>
      <c r="JDN28" s="151"/>
      <c r="JDO28" s="151"/>
      <c r="JDP28" s="151"/>
      <c r="JDQ28" s="151"/>
      <c r="JDR28" s="151"/>
      <c r="JDS28" s="151"/>
      <c r="JDT28" s="151"/>
      <c r="JDU28" s="151"/>
      <c r="JDV28" s="151"/>
      <c r="JDW28" s="151"/>
      <c r="JDX28" s="151"/>
      <c r="JDY28" s="151"/>
      <c r="JDZ28" s="151"/>
      <c r="JEA28" s="151"/>
      <c r="JEB28" s="151"/>
      <c r="JEC28" s="151"/>
      <c r="JED28" s="151"/>
      <c r="JEE28" s="151"/>
      <c r="JEF28" s="151"/>
      <c r="JEG28" s="151"/>
      <c r="JEH28" s="151"/>
      <c r="JEI28" s="151"/>
      <c r="JEJ28" s="151"/>
      <c r="JEK28" s="151"/>
      <c r="JEL28" s="151"/>
      <c r="JEM28" s="151"/>
      <c r="JEN28" s="151"/>
      <c r="JEO28" s="151"/>
      <c r="JEP28" s="151"/>
      <c r="JEQ28" s="151"/>
      <c r="JER28" s="151"/>
      <c r="JES28" s="151"/>
      <c r="JET28" s="151"/>
      <c r="JEU28" s="151"/>
      <c r="JEV28" s="151"/>
      <c r="JEW28" s="151"/>
      <c r="JEX28" s="151"/>
      <c r="JEY28" s="151"/>
      <c r="JEZ28" s="151"/>
      <c r="JFA28" s="151"/>
      <c r="JFB28" s="151"/>
      <c r="JFC28" s="151"/>
      <c r="JFD28" s="151"/>
      <c r="JFE28" s="151"/>
      <c r="JFF28" s="151"/>
      <c r="JFG28" s="151"/>
      <c r="JFH28" s="151"/>
      <c r="JFI28" s="151"/>
      <c r="JFJ28" s="151"/>
      <c r="JFK28" s="151"/>
      <c r="JFL28" s="151"/>
      <c r="JFM28" s="151"/>
      <c r="JFN28" s="151"/>
      <c r="JFO28" s="151"/>
      <c r="JFP28" s="151"/>
      <c r="JFQ28" s="151"/>
      <c r="JFR28" s="151"/>
      <c r="JFS28" s="151"/>
      <c r="JFT28" s="151"/>
      <c r="JFU28" s="151"/>
      <c r="JFV28" s="151"/>
      <c r="JFW28" s="151"/>
      <c r="JFX28" s="151"/>
      <c r="JFY28" s="151"/>
      <c r="JFZ28" s="151"/>
      <c r="JGA28" s="151"/>
      <c r="JGB28" s="151"/>
      <c r="JGC28" s="151"/>
      <c r="JGD28" s="151"/>
      <c r="JGE28" s="151"/>
      <c r="JGF28" s="151"/>
      <c r="JGG28" s="151"/>
      <c r="JGH28" s="151"/>
      <c r="JGI28" s="151"/>
      <c r="JGJ28" s="151"/>
      <c r="JGK28" s="151"/>
      <c r="JGL28" s="151"/>
      <c r="JGM28" s="151"/>
      <c r="JGN28" s="151"/>
      <c r="JGO28" s="151"/>
      <c r="JGP28" s="151"/>
      <c r="JGQ28" s="151"/>
      <c r="JGR28" s="151"/>
      <c r="JGS28" s="151"/>
      <c r="JGT28" s="151"/>
      <c r="JGU28" s="151"/>
      <c r="JGV28" s="151"/>
      <c r="JGW28" s="151"/>
      <c r="JGX28" s="151"/>
      <c r="JGY28" s="151"/>
      <c r="JGZ28" s="151"/>
      <c r="JHA28" s="151"/>
      <c r="JHB28" s="151"/>
      <c r="JHC28" s="151"/>
      <c r="JHD28" s="151"/>
      <c r="JHE28" s="151"/>
      <c r="JHF28" s="151"/>
      <c r="JHG28" s="151"/>
      <c r="JHH28" s="151"/>
      <c r="JHI28" s="151"/>
      <c r="JHJ28" s="151"/>
      <c r="JHK28" s="151"/>
      <c r="JHL28" s="151"/>
      <c r="JHM28" s="151"/>
      <c r="JHN28" s="151"/>
      <c r="JHO28" s="151"/>
      <c r="JHP28" s="151"/>
      <c r="JHQ28" s="151"/>
      <c r="JHR28" s="151"/>
      <c r="JHS28" s="151"/>
      <c r="JHT28" s="151"/>
      <c r="JHU28" s="151"/>
      <c r="JHV28" s="151"/>
      <c r="JHW28" s="151"/>
      <c r="JHX28" s="151"/>
      <c r="JHY28" s="151"/>
      <c r="JHZ28" s="151"/>
      <c r="JIA28" s="151"/>
      <c r="JIB28" s="151"/>
      <c r="JIC28" s="151"/>
      <c r="JID28" s="151"/>
      <c r="JIE28" s="151"/>
      <c r="JIF28" s="151"/>
      <c r="JIG28" s="151"/>
      <c r="JIH28" s="151"/>
      <c r="JII28" s="151"/>
      <c r="JIJ28" s="151"/>
      <c r="JIK28" s="151"/>
      <c r="JIL28" s="151"/>
      <c r="JIM28" s="151"/>
      <c r="JIN28" s="151"/>
      <c r="JIO28" s="151"/>
      <c r="JIP28" s="151"/>
      <c r="JIQ28" s="151"/>
      <c r="JIR28" s="151"/>
      <c r="JIS28" s="151"/>
      <c r="JIT28" s="151"/>
      <c r="JIU28" s="151"/>
      <c r="JIV28" s="151"/>
      <c r="JIW28" s="151"/>
      <c r="JIX28" s="151"/>
      <c r="JIY28" s="151"/>
      <c r="JIZ28" s="151"/>
      <c r="JJA28" s="151"/>
      <c r="JJB28" s="151"/>
      <c r="JJC28" s="151"/>
      <c r="JJD28" s="151"/>
      <c r="JJE28" s="151"/>
      <c r="JJF28" s="151"/>
      <c r="JJG28" s="151"/>
      <c r="JJH28" s="151"/>
      <c r="JJI28" s="151"/>
      <c r="JJJ28" s="151"/>
      <c r="JJK28" s="151"/>
      <c r="JJL28" s="151"/>
      <c r="JJM28" s="151"/>
      <c r="JJN28" s="151"/>
      <c r="JJO28" s="151"/>
      <c r="JJP28" s="151"/>
      <c r="JJQ28" s="151"/>
      <c r="JJR28" s="151"/>
      <c r="JJS28" s="151"/>
      <c r="JJT28" s="151"/>
      <c r="JJU28" s="151"/>
      <c r="JJV28" s="151"/>
      <c r="JJW28" s="151"/>
      <c r="JJX28" s="151"/>
      <c r="JJY28" s="151"/>
      <c r="JJZ28" s="151"/>
      <c r="JKA28" s="151"/>
      <c r="JKB28" s="151"/>
      <c r="JKC28" s="151"/>
      <c r="JKD28" s="151"/>
      <c r="JKE28" s="151"/>
      <c r="JKF28" s="151"/>
      <c r="JKG28" s="151"/>
      <c r="JKH28" s="151"/>
      <c r="JKI28" s="151"/>
      <c r="JKJ28" s="151"/>
      <c r="JKK28" s="151"/>
      <c r="JKL28" s="151"/>
      <c r="JKM28" s="151"/>
      <c r="JKN28" s="151"/>
      <c r="JKO28" s="151"/>
      <c r="JKP28" s="151"/>
      <c r="JKQ28" s="151"/>
      <c r="JKR28" s="151"/>
      <c r="JKS28" s="151"/>
      <c r="JKT28" s="151"/>
      <c r="JKU28" s="151"/>
      <c r="JKV28" s="151"/>
      <c r="JKW28" s="151"/>
      <c r="JKX28" s="151"/>
      <c r="JKY28" s="151"/>
      <c r="JKZ28" s="151"/>
      <c r="JLA28" s="151"/>
      <c r="JLB28" s="151"/>
      <c r="JLC28" s="151"/>
      <c r="JLD28" s="151"/>
      <c r="JLE28" s="151"/>
      <c r="JLF28" s="151"/>
      <c r="JLG28" s="151"/>
      <c r="JLH28" s="151"/>
      <c r="JLI28" s="151"/>
      <c r="JLJ28" s="151"/>
      <c r="JLK28" s="151"/>
      <c r="JLL28" s="151"/>
      <c r="JLM28" s="151"/>
      <c r="JLN28" s="151"/>
      <c r="JLO28" s="151"/>
      <c r="JLP28" s="151"/>
      <c r="JLQ28" s="151"/>
      <c r="JLR28" s="151"/>
      <c r="JLS28" s="151"/>
      <c r="JLT28" s="151"/>
      <c r="JLU28" s="151"/>
      <c r="JLV28" s="151"/>
      <c r="JLW28" s="151"/>
      <c r="JLX28" s="151"/>
      <c r="JLY28" s="151"/>
      <c r="JLZ28" s="151"/>
      <c r="JMA28" s="151"/>
      <c r="JMB28" s="151"/>
      <c r="JMC28" s="151"/>
      <c r="JMD28" s="151"/>
      <c r="JME28" s="151"/>
      <c r="JMF28" s="151"/>
      <c r="JMG28" s="151"/>
      <c r="JMH28" s="151"/>
      <c r="JMI28" s="151"/>
      <c r="JMJ28" s="151"/>
      <c r="JMK28" s="151"/>
      <c r="JML28" s="151"/>
      <c r="JMM28" s="151"/>
      <c r="JMN28" s="151"/>
      <c r="JMO28" s="151"/>
      <c r="JMP28" s="151"/>
      <c r="JMQ28" s="151"/>
      <c r="JMR28" s="151"/>
      <c r="JMS28" s="151"/>
      <c r="JMT28" s="151"/>
      <c r="JMU28" s="151"/>
      <c r="JMV28" s="151"/>
      <c r="JMW28" s="151"/>
      <c r="JMX28" s="151"/>
      <c r="JMY28" s="151"/>
      <c r="JMZ28" s="151"/>
      <c r="JNA28" s="151"/>
      <c r="JNB28" s="151"/>
      <c r="JNC28" s="151"/>
      <c r="JND28" s="151"/>
      <c r="JNE28" s="151"/>
      <c r="JNF28" s="151"/>
      <c r="JNG28" s="151"/>
      <c r="JNH28" s="151"/>
      <c r="JNI28" s="151"/>
      <c r="JNJ28" s="151"/>
      <c r="JNK28" s="151"/>
      <c r="JNL28" s="151"/>
      <c r="JNM28" s="151"/>
      <c r="JNN28" s="151"/>
      <c r="JNO28" s="151"/>
      <c r="JNP28" s="151"/>
      <c r="JNQ28" s="151"/>
      <c r="JNR28" s="151"/>
      <c r="JNS28" s="151"/>
      <c r="JNT28" s="151"/>
      <c r="JNU28" s="151"/>
      <c r="JNV28" s="151"/>
      <c r="JNW28" s="151"/>
      <c r="JNX28" s="151"/>
      <c r="JNY28" s="151"/>
      <c r="JNZ28" s="151"/>
      <c r="JOA28" s="151"/>
      <c r="JOB28" s="151"/>
      <c r="JOC28" s="151"/>
      <c r="JOD28" s="151"/>
      <c r="JOE28" s="151"/>
      <c r="JOF28" s="151"/>
      <c r="JOG28" s="151"/>
      <c r="JOH28" s="151"/>
      <c r="JOI28" s="151"/>
      <c r="JOJ28" s="151"/>
      <c r="JOK28" s="151"/>
      <c r="JOL28" s="151"/>
      <c r="JOM28" s="151"/>
      <c r="JON28" s="151"/>
      <c r="JOO28" s="151"/>
      <c r="JOP28" s="151"/>
      <c r="JOQ28" s="151"/>
      <c r="JOR28" s="151"/>
      <c r="JOS28" s="151"/>
      <c r="JOT28" s="151"/>
      <c r="JOU28" s="151"/>
      <c r="JOV28" s="151"/>
      <c r="JOW28" s="151"/>
      <c r="JOX28" s="151"/>
      <c r="JOY28" s="151"/>
      <c r="JOZ28" s="151"/>
      <c r="JPA28" s="151"/>
      <c r="JPB28" s="151"/>
      <c r="JPC28" s="151"/>
      <c r="JPD28" s="151"/>
      <c r="JPE28" s="151"/>
      <c r="JPF28" s="151"/>
      <c r="JPG28" s="151"/>
      <c r="JPH28" s="151"/>
      <c r="JPI28" s="151"/>
      <c r="JPJ28" s="151"/>
      <c r="JPK28" s="151"/>
      <c r="JPL28" s="151"/>
      <c r="JPM28" s="151"/>
      <c r="JPN28" s="151"/>
      <c r="JPO28" s="151"/>
      <c r="JPP28" s="151"/>
      <c r="JPQ28" s="151"/>
      <c r="JPR28" s="151"/>
      <c r="JPS28" s="151"/>
      <c r="JPT28" s="151"/>
      <c r="JPU28" s="151"/>
      <c r="JPV28" s="151"/>
      <c r="JPW28" s="151"/>
      <c r="JPX28" s="151"/>
      <c r="JPY28" s="151"/>
      <c r="JPZ28" s="151"/>
      <c r="JQA28" s="151"/>
      <c r="JQB28" s="151"/>
      <c r="JQC28" s="151"/>
      <c r="JQD28" s="151"/>
      <c r="JQE28" s="151"/>
      <c r="JQF28" s="151"/>
      <c r="JQG28" s="151"/>
      <c r="JQH28" s="151"/>
      <c r="JQI28" s="151"/>
      <c r="JQJ28" s="151"/>
      <c r="JQK28" s="151"/>
      <c r="JQL28" s="151"/>
      <c r="JQM28" s="151"/>
      <c r="JQN28" s="151"/>
      <c r="JQO28" s="151"/>
      <c r="JQP28" s="151"/>
      <c r="JQQ28" s="151"/>
      <c r="JQR28" s="151"/>
      <c r="JQS28" s="151"/>
      <c r="JQT28" s="151"/>
      <c r="JQU28" s="151"/>
      <c r="JQV28" s="151"/>
      <c r="JQW28" s="151"/>
      <c r="JQX28" s="151"/>
      <c r="JQY28" s="151"/>
      <c r="JQZ28" s="151"/>
      <c r="JRA28" s="151"/>
      <c r="JRB28" s="151"/>
      <c r="JRC28" s="151"/>
      <c r="JRD28" s="151"/>
      <c r="JRE28" s="151"/>
      <c r="JRF28" s="151"/>
      <c r="JRG28" s="151"/>
      <c r="JRH28" s="151"/>
      <c r="JRI28" s="151"/>
      <c r="JRJ28" s="151"/>
      <c r="JRK28" s="151"/>
      <c r="JRL28" s="151"/>
      <c r="JRM28" s="151"/>
      <c r="JRN28" s="151"/>
      <c r="JRO28" s="151"/>
      <c r="JRP28" s="151"/>
      <c r="JRQ28" s="151"/>
      <c r="JRR28" s="151"/>
      <c r="JRS28" s="151"/>
      <c r="JRT28" s="151"/>
      <c r="JRU28" s="151"/>
      <c r="JRV28" s="151"/>
      <c r="JRW28" s="151"/>
      <c r="JRX28" s="151"/>
      <c r="JRY28" s="151"/>
      <c r="JRZ28" s="151"/>
      <c r="JSA28" s="151"/>
      <c r="JSB28" s="151"/>
      <c r="JSC28" s="151"/>
      <c r="JSD28" s="151"/>
      <c r="JSE28" s="151"/>
      <c r="JSF28" s="151"/>
      <c r="JSG28" s="151"/>
      <c r="JSH28" s="151"/>
      <c r="JSI28" s="151"/>
      <c r="JSJ28" s="151"/>
      <c r="JSK28" s="151"/>
      <c r="JSL28" s="151"/>
      <c r="JSM28" s="151"/>
      <c r="JSN28" s="151"/>
      <c r="JSO28" s="151"/>
      <c r="JSP28" s="151"/>
      <c r="JSQ28" s="151"/>
      <c r="JSR28" s="151"/>
      <c r="JSS28" s="151"/>
      <c r="JST28" s="151"/>
      <c r="JSU28" s="151"/>
      <c r="JSV28" s="151"/>
      <c r="JSW28" s="151"/>
      <c r="JSX28" s="151"/>
      <c r="JSY28" s="151"/>
      <c r="JSZ28" s="151"/>
      <c r="JTA28" s="151"/>
      <c r="JTB28" s="151"/>
      <c r="JTC28" s="151"/>
      <c r="JTD28" s="151"/>
      <c r="JTE28" s="151"/>
      <c r="JTF28" s="151"/>
      <c r="JTG28" s="151"/>
      <c r="JTH28" s="151"/>
      <c r="JTI28" s="151"/>
      <c r="JTJ28" s="151"/>
      <c r="JTK28" s="151"/>
      <c r="JTL28" s="151"/>
      <c r="JTM28" s="151"/>
      <c r="JTN28" s="151"/>
      <c r="JTO28" s="151"/>
      <c r="JTP28" s="151"/>
      <c r="JTQ28" s="151"/>
      <c r="JTR28" s="151"/>
      <c r="JTS28" s="151"/>
      <c r="JTT28" s="151"/>
      <c r="JTU28" s="151"/>
      <c r="JTV28" s="151"/>
      <c r="JTW28" s="151"/>
      <c r="JTX28" s="151"/>
      <c r="JTY28" s="151"/>
      <c r="JTZ28" s="151"/>
      <c r="JUA28" s="151"/>
      <c r="JUB28" s="151"/>
      <c r="JUC28" s="151"/>
      <c r="JUD28" s="151"/>
      <c r="JUE28" s="151"/>
      <c r="JUF28" s="151"/>
      <c r="JUG28" s="151"/>
      <c r="JUH28" s="151"/>
      <c r="JUI28" s="151"/>
      <c r="JUJ28" s="151"/>
      <c r="JUK28" s="151"/>
      <c r="JUL28" s="151"/>
      <c r="JUM28" s="151"/>
      <c r="JUN28" s="151"/>
      <c r="JUO28" s="151"/>
      <c r="JUP28" s="151"/>
      <c r="JUQ28" s="151"/>
      <c r="JUR28" s="151"/>
      <c r="JUS28" s="151"/>
      <c r="JUT28" s="151"/>
      <c r="JUU28" s="151"/>
      <c r="JUV28" s="151"/>
      <c r="JUW28" s="151"/>
      <c r="JUX28" s="151"/>
      <c r="JUY28" s="151"/>
      <c r="JUZ28" s="151"/>
      <c r="JVA28" s="151"/>
      <c r="JVB28" s="151"/>
      <c r="JVC28" s="151"/>
      <c r="JVD28" s="151"/>
      <c r="JVE28" s="151"/>
      <c r="JVF28" s="151"/>
      <c r="JVG28" s="151"/>
      <c r="JVH28" s="151"/>
      <c r="JVI28" s="151"/>
      <c r="JVJ28" s="151"/>
      <c r="JVK28" s="151"/>
      <c r="JVL28" s="151"/>
      <c r="JVM28" s="151"/>
      <c r="JVN28" s="151"/>
      <c r="JVO28" s="151"/>
      <c r="JVP28" s="151"/>
      <c r="JVQ28" s="151"/>
      <c r="JVR28" s="151"/>
      <c r="JVS28" s="151"/>
      <c r="JVT28" s="151"/>
      <c r="JVU28" s="151"/>
      <c r="JVV28" s="151"/>
      <c r="JVW28" s="151"/>
      <c r="JVX28" s="151"/>
      <c r="JVY28" s="151"/>
      <c r="JVZ28" s="151"/>
      <c r="JWA28" s="151"/>
      <c r="JWB28" s="151"/>
      <c r="JWC28" s="151"/>
      <c r="JWD28" s="151"/>
      <c r="JWE28" s="151"/>
      <c r="JWF28" s="151"/>
      <c r="JWG28" s="151"/>
      <c r="JWH28" s="151"/>
      <c r="JWI28" s="151"/>
      <c r="JWJ28" s="151"/>
      <c r="JWK28" s="151"/>
      <c r="JWL28" s="151"/>
      <c r="JWM28" s="151"/>
      <c r="JWN28" s="151"/>
      <c r="JWO28" s="151"/>
      <c r="JWP28" s="151"/>
      <c r="JWQ28" s="151"/>
      <c r="JWR28" s="151"/>
      <c r="JWS28" s="151"/>
      <c r="JWT28" s="151"/>
      <c r="JWU28" s="151"/>
      <c r="JWV28" s="151"/>
      <c r="JWW28" s="151"/>
      <c r="JWX28" s="151"/>
      <c r="JWY28" s="151"/>
      <c r="JWZ28" s="151"/>
      <c r="JXA28" s="151"/>
      <c r="JXB28" s="151"/>
      <c r="JXC28" s="151"/>
      <c r="JXD28" s="151"/>
      <c r="JXE28" s="151"/>
      <c r="JXF28" s="151"/>
      <c r="JXG28" s="151"/>
      <c r="JXH28" s="151"/>
      <c r="JXI28" s="151"/>
      <c r="JXJ28" s="151"/>
      <c r="JXK28" s="151"/>
      <c r="JXL28" s="151"/>
      <c r="JXM28" s="151"/>
      <c r="JXN28" s="151"/>
      <c r="JXO28" s="151"/>
      <c r="JXP28" s="151"/>
      <c r="JXQ28" s="151"/>
      <c r="JXR28" s="151"/>
      <c r="JXS28" s="151"/>
      <c r="JXT28" s="151"/>
      <c r="JXU28" s="151"/>
      <c r="JXV28" s="151"/>
      <c r="JXW28" s="151"/>
      <c r="JXX28" s="151"/>
      <c r="JXY28" s="151"/>
      <c r="JXZ28" s="151"/>
      <c r="JYA28" s="151"/>
      <c r="JYB28" s="151"/>
      <c r="JYC28" s="151"/>
      <c r="JYD28" s="151"/>
      <c r="JYE28" s="151"/>
      <c r="JYF28" s="151"/>
      <c r="JYG28" s="151"/>
      <c r="JYH28" s="151"/>
      <c r="JYI28" s="151"/>
      <c r="JYJ28" s="151"/>
      <c r="JYK28" s="151"/>
      <c r="JYL28" s="151"/>
      <c r="JYM28" s="151"/>
      <c r="JYN28" s="151"/>
      <c r="JYO28" s="151"/>
      <c r="JYP28" s="151"/>
      <c r="JYQ28" s="151"/>
      <c r="JYR28" s="151"/>
      <c r="JYS28" s="151"/>
      <c r="JYT28" s="151"/>
      <c r="JYU28" s="151"/>
      <c r="JYV28" s="151"/>
      <c r="JYW28" s="151"/>
      <c r="JYX28" s="151"/>
      <c r="JYY28" s="151"/>
      <c r="JYZ28" s="151"/>
      <c r="JZA28" s="151"/>
      <c r="JZB28" s="151"/>
      <c r="JZC28" s="151"/>
      <c r="JZD28" s="151"/>
      <c r="JZE28" s="151"/>
      <c r="JZF28" s="151"/>
      <c r="JZG28" s="151"/>
      <c r="JZH28" s="151"/>
      <c r="JZI28" s="151"/>
      <c r="JZJ28" s="151"/>
      <c r="JZK28" s="151"/>
      <c r="JZL28" s="151"/>
      <c r="JZM28" s="151"/>
      <c r="JZN28" s="151"/>
      <c r="JZO28" s="151"/>
      <c r="JZP28" s="151"/>
      <c r="JZQ28" s="151"/>
      <c r="JZR28" s="151"/>
      <c r="JZS28" s="151"/>
      <c r="JZT28" s="151"/>
      <c r="JZU28" s="151"/>
      <c r="JZV28" s="151"/>
      <c r="JZW28" s="151"/>
      <c r="JZX28" s="151"/>
      <c r="JZY28" s="151"/>
      <c r="JZZ28" s="151"/>
      <c r="KAA28" s="151"/>
      <c r="KAB28" s="151"/>
      <c r="KAC28" s="151"/>
      <c r="KAD28" s="151"/>
      <c r="KAE28" s="151"/>
      <c r="KAF28" s="151"/>
      <c r="KAG28" s="151"/>
      <c r="KAH28" s="151"/>
      <c r="KAI28" s="151"/>
      <c r="KAJ28" s="151"/>
      <c r="KAK28" s="151"/>
      <c r="KAL28" s="151"/>
      <c r="KAM28" s="151"/>
      <c r="KAN28" s="151"/>
      <c r="KAO28" s="151"/>
      <c r="KAP28" s="151"/>
      <c r="KAQ28" s="151"/>
      <c r="KAR28" s="151"/>
      <c r="KAS28" s="151"/>
      <c r="KAT28" s="151"/>
      <c r="KAU28" s="151"/>
      <c r="KAV28" s="151"/>
      <c r="KAW28" s="151"/>
      <c r="KAX28" s="151"/>
      <c r="KAY28" s="151"/>
      <c r="KAZ28" s="151"/>
      <c r="KBA28" s="151"/>
      <c r="KBB28" s="151"/>
      <c r="KBC28" s="151"/>
      <c r="KBD28" s="151"/>
      <c r="KBE28" s="151"/>
      <c r="KBF28" s="151"/>
      <c r="KBG28" s="151"/>
      <c r="KBH28" s="151"/>
      <c r="KBI28" s="151"/>
      <c r="KBJ28" s="151"/>
      <c r="KBK28" s="151"/>
      <c r="KBL28" s="151"/>
      <c r="KBM28" s="151"/>
      <c r="KBN28" s="151"/>
      <c r="KBO28" s="151"/>
      <c r="KBP28" s="151"/>
      <c r="KBQ28" s="151"/>
      <c r="KBR28" s="151"/>
      <c r="KBS28" s="151"/>
      <c r="KBT28" s="151"/>
      <c r="KBU28" s="151"/>
      <c r="KBV28" s="151"/>
      <c r="KBW28" s="151"/>
      <c r="KBX28" s="151"/>
      <c r="KBY28" s="151"/>
      <c r="KBZ28" s="151"/>
      <c r="KCA28" s="151"/>
      <c r="KCB28" s="151"/>
      <c r="KCC28" s="151"/>
      <c r="KCD28" s="151"/>
      <c r="KCE28" s="151"/>
      <c r="KCF28" s="151"/>
      <c r="KCG28" s="151"/>
      <c r="KCH28" s="151"/>
      <c r="KCI28" s="151"/>
      <c r="KCJ28" s="151"/>
      <c r="KCK28" s="151"/>
      <c r="KCL28" s="151"/>
      <c r="KCM28" s="151"/>
      <c r="KCN28" s="151"/>
      <c r="KCO28" s="151"/>
      <c r="KCP28" s="151"/>
      <c r="KCQ28" s="151"/>
      <c r="KCR28" s="151"/>
      <c r="KCS28" s="151"/>
      <c r="KCT28" s="151"/>
      <c r="KCU28" s="151"/>
      <c r="KCV28" s="151"/>
      <c r="KCW28" s="151"/>
      <c r="KCX28" s="151"/>
      <c r="KCY28" s="151"/>
      <c r="KCZ28" s="151"/>
      <c r="KDA28" s="151"/>
      <c r="KDB28" s="151"/>
      <c r="KDC28" s="151"/>
      <c r="KDD28" s="151"/>
      <c r="KDE28" s="151"/>
      <c r="KDF28" s="151"/>
      <c r="KDG28" s="151"/>
      <c r="KDH28" s="151"/>
      <c r="KDI28" s="151"/>
      <c r="KDJ28" s="151"/>
      <c r="KDK28" s="151"/>
      <c r="KDL28" s="151"/>
      <c r="KDM28" s="151"/>
      <c r="KDN28" s="151"/>
      <c r="KDO28" s="151"/>
      <c r="KDP28" s="151"/>
      <c r="KDQ28" s="151"/>
      <c r="KDR28" s="151"/>
      <c r="KDS28" s="151"/>
      <c r="KDT28" s="151"/>
      <c r="KDU28" s="151"/>
      <c r="KDV28" s="151"/>
      <c r="KDW28" s="151"/>
      <c r="KDX28" s="151"/>
      <c r="KDY28" s="151"/>
      <c r="KDZ28" s="151"/>
      <c r="KEA28" s="151"/>
      <c r="KEB28" s="151"/>
      <c r="KEC28" s="151"/>
      <c r="KED28" s="151"/>
      <c r="KEE28" s="151"/>
      <c r="KEF28" s="151"/>
      <c r="KEG28" s="151"/>
      <c r="KEH28" s="151"/>
      <c r="KEI28" s="151"/>
      <c r="KEJ28" s="151"/>
      <c r="KEK28" s="151"/>
      <c r="KEL28" s="151"/>
      <c r="KEM28" s="151"/>
      <c r="KEN28" s="151"/>
      <c r="KEO28" s="151"/>
      <c r="KEP28" s="151"/>
      <c r="KEQ28" s="151"/>
      <c r="KER28" s="151"/>
      <c r="KES28" s="151"/>
      <c r="KET28" s="151"/>
      <c r="KEU28" s="151"/>
      <c r="KEV28" s="151"/>
      <c r="KEW28" s="151"/>
      <c r="KEX28" s="151"/>
      <c r="KEY28" s="151"/>
      <c r="KEZ28" s="151"/>
      <c r="KFA28" s="151"/>
      <c r="KFB28" s="151"/>
      <c r="KFC28" s="151"/>
      <c r="KFD28" s="151"/>
      <c r="KFE28" s="151"/>
      <c r="KFF28" s="151"/>
      <c r="KFG28" s="151"/>
      <c r="KFH28" s="151"/>
      <c r="KFI28" s="151"/>
      <c r="KFJ28" s="151"/>
      <c r="KFK28" s="151"/>
      <c r="KFL28" s="151"/>
      <c r="KFM28" s="151"/>
      <c r="KFN28" s="151"/>
      <c r="KFO28" s="151"/>
      <c r="KFP28" s="151"/>
      <c r="KFQ28" s="151"/>
      <c r="KFR28" s="151"/>
      <c r="KFS28" s="151"/>
      <c r="KFT28" s="151"/>
      <c r="KFU28" s="151"/>
      <c r="KFV28" s="151"/>
      <c r="KFW28" s="151"/>
      <c r="KFX28" s="151"/>
      <c r="KFY28" s="151"/>
      <c r="KFZ28" s="151"/>
      <c r="KGA28" s="151"/>
      <c r="KGB28" s="151"/>
      <c r="KGC28" s="151"/>
      <c r="KGD28" s="151"/>
      <c r="KGE28" s="151"/>
      <c r="KGF28" s="151"/>
      <c r="KGG28" s="151"/>
      <c r="KGH28" s="151"/>
      <c r="KGI28" s="151"/>
      <c r="KGJ28" s="151"/>
      <c r="KGK28" s="151"/>
      <c r="KGL28" s="151"/>
      <c r="KGM28" s="151"/>
      <c r="KGN28" s="151"/>
      <c r="KGO28" s="151"/>
      <c r="KGP28" s="151"/>
      <c r="KGQ28" s="151"/>
      <c r="KGR28" s="151"/>
      <c r="KGS28" s="151"/>
      <c r="KGT28" s="151"/>
      <c r="KGU28" s="151"/>
      <c r="KGV28" s="151"/>
      <c r="KGW28" s="151"/>
      <c r="KGX28" s="151"/>
      <c r="KGY28" s="151"/>
      <c r="KGZ28" s="151"/>
      <c r="KHA28" s="151"/>
      <c r="KHB28" s="151"/>
      <c r="KHC28" s="151"/>
      <c r="KHD28" s="151"/>
      <c r="KHE28" s="151"/>
      <c r="KHF28" s="151"/>
      <c r="KHG28" s="151"/>
      <c r="KHH28" s="151"/>
      <c r="KHI28" s="151"/>
      <c r="KHJ28" s="151"/>
      <c r="KHK28" s="151"/>
      <c r="KHL28" s="151"/>
      <c r="KHM28" s="151"/>
      <c r="KHN28" s="151"/>
      <c r="KHO28" s="151"/>
      <c r="KHP28" s="151"/>
      <c r="KHQ28" s="151"/>
      <c r="KHR28" s="151"/>
      <c r="KHS28" s="151"/>
      <c r="KHT28" s="151"/>
      <c r="KHU28" s="151"/>
      <c r="KHV28" s="151"/>
      <c r="KHW28" s="151"/>
      <c r="KHX28" s="151"/>
      <c r="KHY28" s="151"/>
      <c r="KHZ28" s="151"/>
      <c r="KIA28" s="151"/>
      <c r="KIB28" s="151"/>
      <c r="KIC28" s="151"/>
      <c r="KID28" s="151"/>
      <c r="KIE28" s="151"/>
      <c r="KIF28" s="151"/>
      <c r="KIG28" s="151"/>
      <c r="KIH28" s="151"/>
      <c r="KII28" s="151"/>
      <c r="KIJ28" s="151"/>
      <c r="KIK28" s="151"/>
      <c r="KIL28" s="151"/>
      <c r="KIM28" s="151"/>
      <c r="KIN28" s="151"/>
      <c r="KIO28" s="151"/>
      <c r="KIP28" s="151"/>
      <c r="KIQ28" s="151"/>
      <c r="KIR28" s="151"/>
      <c r="KIS28" s="151"/>
      <c r="KIT28" s="151"/>
      <c r="KIU28" s="151"/>
      <c r="KIV28" s="151"/>
      <c r="KIW28" s="151"/>
      <c r="KIX28" s="151"/>
      <c r="KIY28" s="151"/>
      <c r="KIZ28" s="151"/>
      <c r="KJA28" s="151"/>
      <c r="KJB28" s="151"/>
      <c r="KJC28" s="151"/>
      <c r="KJD28" s="151"/>
      <c r="KJE28" s="151"/>
      <c r="KJF28" s="151"/>
      <c r="KJG28" s="151"/>
      <c r="KJH28" s="151"/>
      <c r="KJI28" s="151"/>
      <c r="KJJ28" s="151"/>
      <c r="KJK28" s="151"/>
      <c r="KJL28" s="151"/>
      <c r="KJM28" s="151"/>
      <c r="KJN28" s="151"/>
      <c r="KJO28" s="151"/>
      <c r="KJP28" s="151"/>
      <c r="KJQ28" s="151"/>
      <c r="KJR28" s="151"/>
      <c r="KJS28" s="151"/>
      <c r="KJT28" s="151"/>
      <c r="KJU28" s="151"/>
      <c r="KJV28" s="151"/>
      <c r="KJW28" s="151"/>
      <c r="KJX28" s="151"/>
      <c r="KJY28" s="151"/>
      <c r="KJZ28" s="151"/>
      <c r="KKA28" s="151"/>
      <c r="KKB28" s="151"/>
      <c r="KKC28" s="151"/>
      <c r="KKD28" s="151"/>
      <c r="KKE28" s="151"/>
      <c r="KKF28" s="151"/>
      <c r="KKG28" s="151"/>
      <c r="KKH28" s="151"/>
      <c r="KKI28" s="151"/>
      <c r="KKJ28" s="151"/>
      <c r="KKK28" s="151"/>
      <c r="KKL28" s="151"/>
      <c r="KKM28" s="151"/>
      <c r="KKN28" s="151"/>
      <c r="KKO28" s="151"/>
      <c r="KKP28" s="151"/>
      <c r="KKQ28" s="151"/>
      <c r="KKR28" s="151"/>
      <c r="KKS28" s="151"/>
      <c r="KKT28" s="151"/>
      <c r="KKU28" s="151"/>
      <c r="KKV28" s="151"/>
      <c r="KKW28" s="151"/>
      <c r="KKX28" s="151"/>
      <c r="KKY28" s="151"/>
      <c r="KKZ28" s="151"/>
      <c r="KLA28" s="151"/>
      <c r="KLB28" s="151"/>
      <c r="KLC28" s="151"/>
      <c r="KLD28" s="151"/>
      <c r="KLE28" s="151"/>
      <c r="KLF28" s="151"/>
      <c r="KLG28" s="151"/>
      <c r="KLH28" s="151"/>
      <c r="KLI28" s="151"/>
      <c r="KLJ28" s="151"/>
      <c r="KLK28" s="151"/>
      <c r="KLL28" s="151"/>
      <c r="KLM28" s="151"/>
      <c r="KLN28" s="151"/>
      <c r="KLO28" s="151"/>
      <c r="KLP28" s="151"/>
      <c r="KLQ28" s="151"/>
      <c r="KLR28" s="151"/>
      <c r="KLS28" s="151"/>
      <c r="KLT28" s="151"/>
      <c r="KLU28" s="151"/>
      <c r="KLV28" s="151"/>
      <c r="KLW28" s="151"/>
      <c r="KLX28" s="151"/>
      <c r="KLY28" s="151"/>
      <c r="KLZ28" s="151"/>
      <c r="KMA28" s="151"/>
      <c r="KMB28" s="151"/>
      <c r="KMC28" s="151"/>
      <c r="KMD28" s="151"/>
      <c r="KME28" s="151"/>
      <c r="KMF28" s="151"/>
      <c r="KMG28" s="151"/>
      <c r="KMH28" s="151"/>
      <c r="KMI28" s="151"/>
      <c r="KMJ28" s="151"/>
      <c r="KMK28" s="151"/>
      <c r="KML28" s="151"/>
      <c r="KMM28" s="151"/>
      <c r="KMN28" s="151"/>
      <c r="KMO28" s="151"/>
      <c r="KMP28" s="151"/>
      <c r="KMQ28" s="151"/>
      <c r="KMR28" s="151"/>
      <c r="KMS28" s="151"/>
      <c r="KMT28" s="151"/>
      <c r="KMU28" s="151"/>
      <c r="KMV28" s="151"/>
      <c r="KMW28" s="151"/>
      <c r="KMX28" s="151"/>
      <c r="KMY28" s="151"/>
      <c r="KMZ28" s="151"/>
      <c r="KNA28" s="151"/>
      <c r="KNB28" s="151"/>
      <c r="KNC28" s="151"/>
      <c r="KND28" s="151"/>
      <c r="KNE28" s="151"/>
      <c r="KNF28" s="151"/>
      <c r="KNG28" s="151"/>
      <c r="KNH28" s="151"/>
      <c r="KNI28" s="151"/>
      <c r="KNJ28" s="151"/>
      <c r="KNK28" s="151"/>
      <c r="KNL28" s="151"/>
      <c r="KNM28" s="151"/>
      <c r="KNN28" s="151"/>
      <c r="KNO28" s="151"/>
      <c r="KNP28" s="151"/>
      <c r="KNQ28" s="151"/>
      <c r="KNR28" s="151"/>
      <c r="KNS28" s="151"/>
      <c r="KNT28" s="151"/>
      <c r="KNU28" s="151"/>
      <c r="KNV28" s="151"/>
      <c r="KNW28" s="151"/>
      <c r="KNX28" s="151"/>
      <c r="KNY28" s="151"/>
      <c r="KNZ28" s="151"/>
      <c r="KOA28" s="151"/>
      <c r="KOB28" s="151"/>
      <c r="KOC28" s="151"/>
      <c r="KOD28" s="151"/>
      <c r="KOE28" s="151"/>
      <c r="KOF28" s="151"/>
      <c r="KOG28" s="151"/>
      <c r="KOH28" s="151"/>
      <c r="KOI28" s="151"/>
      <c r="KOJ28" s="151"/>
      <c r="KOK28" s="151"/>
      <c r="KOL28" s="151"/>
      <c r="KOM28" s="151"/>
      <c r="KON28" s="151"/>
      <c r="KOO28" s="151"/>
      <c r="KOP28" s="151"/>
      <c r="KOQ28" s="151"/>
      <c r="KOR28" s="151"/>
      <c r="KOS28" s="151"/>
      <c r="KOT28" s="151"/>
      <c r="KOU28" s="151"/>
      <c r="KOV28" s="151"/>
      <c r="KOW28" s="151"/>
      <c r="KOX28" s="151"/>
      <c r="KOY28" s="151"/>
      <c r="KOZ28" s="151"/>
      <c r="KPA28" s="151"/>
      <c r="KPB28" s="151"/>
      <c r="KPC28" s="151"/>
      <c r="KPD28" s="151"/>
      <c r="KPE28" s="151"/>
      <c r="KPF28" s="151"/>
      <c r="KPG28" s="151"/>
      <c r="KPH28" s="151"/>
      <c r="KPI28" s="151"/>
      <c r="KPJ28" s="151"/>
      <c r="KPK28" s="151"/>
      <c r="KPL28" s="151"/>
      <c r="KPM28" s="151"/>
      <c r="KPN28" s="151"/>
      <c r="KPO28" s="151"/>
      <c r="KPP28" s="151"/>
      <c r="KPQ28" s="151"/>
      <c r="KPR28" s="151"/>
      <c r="KPS28" s="151"/>
      <c r="KPT28" s="151"/>
      <c r="KPU28" s="151"/>
      <c r="KPV28" s="151"/>
      <c r="KPW28" s="151"/>
      <c r="KPX28" s="151"/>
      <c r="KPY28" s="151"/>
      <c r="KPZ28" s="151"/>
      <c r="KQA28" s="151"/>
      <c r="KQB28" s="151"/>
      <c r="KQC28" s="151"/>
      <c r="KQD28" s="151"/>
      <c r="KQE28" s="151"/>
      <c r="KQF28" s="151"/>
      <c r="KQG28" s="151"/>
      <c r="KQH28" s="151"/>
      <c r="KQI28" s="151"/>
      <c r="KQJ28" s="151"/>
      <c r="KQK28" s="151"/>
      <c r="KQL28" s="151"/>
      <c r="KQM28" s="151"/>
      <c r="KQN28" s="151"/>
      <c r="KQO28" s="151"/>
      <c r="KQP28" s="151"/>
      <c r="KQQ28" s="151"/>
      <c r="KQR28" s="151"/>
      <c r="KQS28" s="151"/>
      <c r="KQT28" s="151"/>
      <c r="KQU28" s="151"/>
      <c r="KQV28" s="151"/>
      <c r="KQW28" s="151"/>
      <c r="KQX28" s="151"/>
      <c r="KQY28" s="151"/>
      <c r="KQZ28" s="151"/>
      <c r="KRA28" s="151"/>
      <c r="KRB28" s="151"/>
      <c r="KRC28" s="151"/>
      <c r="KRD28" s="151"/>
      <c r="KRE28" s="151"/>
      <c r="KRF28" s="151"/>
      <c r="KRG28" s="151"/>
      <c r="KRH28" s="151"/>
      <c r="KRI28" s="151"/>
      <c r="KRJ28" s="151"/>
      <c r="KRK28" s="151"/>
      <c r="KRL28" s="151"/>
      <c r="KRM28" s="151"/>
      <c r="KRN28" s="151"/>
      <c r="KRO28" s="151"/>
      <c r="KRP28" s="151"/>
      <c r="KRQ28" s="151"/>
      <c r="KRR28" s="151"/>
      <c r="KRS28" s="151"/>
      <c r="KRT28" s="151"/>
      <c r="KRU28" s="151"/>
      <c r="KRV28" s="151"/>
      <c r="KRW28" s="151"/>
      <c r="KRX28" s="151"/>
      <c r="KRY28" s="151"/>
      <c r="KRZ28" s="151"/>
      <c r="KSA28" s="151"/>
      <c r="KSB28" s="151"/>
      <c r="KSC28" s="151"/>
      <c r="KSD28" s="151"/>
      <c r="KSE28" s="151"/>
      <c r="KSF28" s="151"/>
      <c r="KSG28" s="151"/>
      <c r="KSH28" s="151"/>
      <c r="KSI28" s="151"/>
      <c r="KSJ28" s="151"/>
      <c r="KSK28" s="151"/>
      <c r="KSL28" s="151"/>
      <c r="KSM28" s="151"/>
      <c r="KSN28" s="151"/>
      <c r="KSO28" s="151"/>
      <c r="KSP28" s="151"/>
      <c r="KSQ28" s="151"/>
      <c r="KSR28" s="151"/>
      <c r="KSS28" s="151"/>
      <c r="KST28" s="151"/>
      <c r="KSU28" s="151"/>
      <c r="KSV28" s="151"/>
      <c r="KSW28" s="151"/>
      <c r="KSX28" s="151"/>
      <c r="KSY28" s="151"/>
      <c r="KSZ28" s="151"/>
      <c r="KTA28" s="151"/>
      <c r="KTB28" s="151"/>
      <c r="KTC28" s="151"/>
      <c r="KTD28" s="151"/>
      <c r="KTE28" s="151"/>
      <c r="KTF28" s="151"/>
      <c r="KTG28" s="151"/>
      <c r="KTH28" s="151"/>
      <c r="KTI28" s="151"/>
      <c r="KTJ28" s="151"/>
      <c r="KTK28" s="151"/>
      <c r="KTL28" s="151"/>
      <c r="KTM28" s="151"/>
      <c r="KTN28" s="151"/>
      <c r="KTO28" s="151"/>
      <c r="KTP28" s="151"/>
      <c r="KTQ28" s="151"/>
      <c r="KTR28" s="151"/>
      <c r="KTS28" s="151"/>
      <c r="KTT28" s="151"/>
      <c r="KTU28" s="151"/>
      <c r="KTV28" s="151"/>
      <c r="KTW28" s="151"/>
      <c r="KTX28" s="151"/>
      <c r="KTY28" s="151"/>
      <c r="KTZ28" s="151"/>
      <c r="KUA28" s="151"/>
      <c r="KUB28" s="151"/>
      <c r="KUC28" s="151"/>
      <c r="KUD28" s="151"/>
      <c r="KUE28" s="151"/>
      <c r="KUF28" s="151"/>
      <c r="KUG28" s="151"/>
      <c r="KUH28" s="151"/>
      <c r="KUI28" s="151"/>
      <c r="KUJ28" s="151"/>
      <c r="KUK28" s="151"/>
      <c r="KUL28" s="151"/>
      <c r="KUM28" s="151"/>
      <c r="KUN28" s="151"/>
      <c r="KUO28" s="151"/>
      <c r="KUP28" s="151"/>
      <c r="KUQ28" s="151"/>
      <c r="KUR28" s="151"/>
      <c r="KUS28" s="151"/>
      <c r="KUT28" s="151"/>
      <c r="KUU28" s="151"/>
      <c r="KUV28" s="151"/>
      <c r="KUW28" s="151"/>
      <c r="KUX28" s="151"/>
      <c r="KUY28" s="151"/>
      <c r="KUZ28" s="151"/>
      <c r="KVA28" s="151"/>
      <c r="KVB28" s="151"/>
      <c r="KVC28" s="151"/>
      <c r="KVD28" s="151"/>
      <c r="KVE28" s="151"/>
      <c r="KVF28" s="151"/>
      <c r="KVG28" s="151"/>
      <c r="KVH28" s="151"/>
      <c r="KVI28" s="151"/>
      <c r="KVJ28" s="151"/>
      <c r="KVK28" s="151"/>
      <c r="KVL28" s="151"/>
      <c r="KVM28" s="151"/>
      <c r="KVN28" s="151"/>
      <c r="KVO28" s="151"/>
      <c r="KVP28" s="151"/>
      <c r="KVQ28" s="151"/>
      <c r="KVR28" s="151"/>
      <c r="KVS28" s="151"/>
      <c r="KVT28" s="151"/>
      <c r="KVU28" s="151"/>
      <c r="KVV28" s="151"/>
      <c r="KVW28" s="151"/>
      <c r="KVX28" s="151"/>
      <c r="KVY28" s="151"/>
      <c r="KVZ28" s="151"/>
      <c r="KWA28" s="151"/>
      <c r="KWB28" s="151"/>
      <c r="KWC28" s="151"/>
      <c r="KWD28" s="151"/>
      <c r="KWE28" s="151"/>
      <c r="KWF28" s="151"/>
      <c r="KWG28" s="151"/>
      <c r="KWH28" s="151"/>
      <c r="KWI28" s="151"/>
      <c r="KWJ28" s="151"/>
      <c r="KWK28" s="151"/>
      <c r="KWL28" s="151"/>
      <c r="KWM28" s="151"/>
      <c r="KWN28" s="151"/>
      <c r="KWO28" s="151"/>
      <c r="KWP28" s="151"/>
      <c r="KWQ28" s="151"/>
      <c r="KWR28" s="151"/>
      <c r="KWS28" s="151"/>
      <c r="KWT28" s="151"/>
      <c r="KWU28" s="151"/>
      <c r="KWV28" s="151"/>
      <c r="KWW28" s="151"/>
      <c r="KWX28" s="151"/>
      <c r="KWY28" s="151"/>
      <c r="KWZ28" s="151"/>
      <c r="KXA28" s="151"/>
      <c r="KXB28" s="151"/>
      <c r="KXC28" s="151"/>
      <c r="KXD28" s="151"/>
      <c r="KXE28" s="151"/>
      <c r="KXF28" s="151"/>
      <c r="KXG28" s="151"/>
      <c r="KXH28" s="151"/>
      <c r="KXI28" s="151"/>
      <c r="KXJ28" s="151"/>
      <c r="KXK28" s="151"/>
      <c r="KXL28" s="151"/>
      <c r="KXM28" s="151"/>
      <c r="KXN28" s="151"/>
      <c r="KXO28" s="151"/>
      <c r="KXP28" s="151"/>
      <c r="KXQ28" s="151"/>
      <c r="KXR28" s="151"/>
      <c r="KXS28" s="151"/>
      <c r="KXT28" s="151"/>
      <c r="KXU28" s="151"/>
      <c r="KXV28" s="151"/>
      <c r="KXW28" s="151"/>
      <c r="KXX28" s="151"/>
      <c r="KXY28" s="151"/>
      <c r="KXZ28" s="151"/>
      <c r="KYA28" s="151"/>
      <c r="KYB28" s="151"/>
      <c r="KYC28" s="151"/>
      <c r="KYD28" s="151"/>
      <c r="KYE28" s="151"/>
      <c r="KYF28" s="151"/>
      <c r="KYG28" s="151"/>
      <c r="KYH28" s="151"/>
      <c r="KYI28" s="151"/>
      <c r="KYJ28" s="151"/>
      <c r="KYK28" s="151"/>
      <c r="KYL28" s="151"/>
      <c r="KYM28" s="151"/>
      <c r="KYN28" s="151"/>
      <c r="KYO28" s="151"/>
      <c r="KYP28" s="151"/>
      <c r="KYQ28" s="151"/>
      <c r="KYR28" s="151"/>
      <c r="KYS28" s="151"/>
      <c r="KYT28" s="151"/>
      <c r="KYU28" s="151"/>
      <c r="KYV28" s="151"/>
      <c r="KYW28" s="151"/>
      <c r="KYX28" s="151"/>
      <c r="KYY28" s="151"/>
      <c r="KYZ28" s="151"/>
      <c r="KZA28" s="151"/>
      <c r="KZB28" s="151"/>
      <c r="KZC28" s="151"/>
      <c r="KZD28" s="151"/>
      <c r="KZE28" s="151"/>
      <c r="KZF28" s="151"/>
      <c r="KZG28" s="151"/>
      <c r="KZH28" s="151"/>
      <c r="KZI28" s="151"/>
      <c r="KZJ28" s="151"/>
      <c r="KZK28" s="151"/>
      <c r="KZL28" s="151"/>
      <c r="KZM28" s="151"/>
      <c r="KZN28" s="151"/>
      <c r="KZO28" s="151"/>
      <c r="KZP28" s="151"/>
      <c r="KZQ28" s="151"/>
      <c r="KZR28" s="151"/>
      <c r="KZS28" s="151"/>
      <c r="KZT28" s="151"/>
      <c r="KZU28" s="151"/>
      <c r="KZV28" s="151"/>
      <c r="KZW28" s="151"/>
      <c r="KZX28" s="151"/>
      <c r="KZY28" s="151"/>
      <c r="KZZ28" s="151"/>
      <c r="LAA28" s="151"/>
      <c r="LAB28" s="151"/>
      <c r="LAC28" s="151"/>
      <c r="LAD28" s="151"/>
      <c r="LAE28" s="151"/>
      <c r="LAF28" s="151"/>
      <c r="LAG28" s="151"/>
      <c r="LAH28" s="151"/>
      <c r="LAI28" s="151"/>
      <c r="LAJ28" s="151"/>
      <c r="LAK28" s="151"/>
      <c r="LAL28" s="151"/>
      <c r="LAM28" s="151"/>
      <c r="LAN28" s="151"/>
      <c r="LAO28" s="151"/>
      <c r="LAP28" s="151"/>
      <c r="LAQ28" s="151"/>
      <c r="LAR28" s="151"/>
      <c r="LAS28" s="151"/>
      <c r="LAT28" s="151"/>
      <c r="LAU28" s="151"/>
      <c r="LAV28" s="151"/>
      <c r="LAW28" s="151"/>
      <c r="LAX28" s="151"/>
      <c r="LAY28" s="151"/>
      <c r="LAZ28" s="151"/>
      <c r="LBA28" s="151"/>
      <c r="LBB28" s="151"/>
      <c r="LBC28" s="151"/>
      <c r="LBD28" s="151"/>
      <c r="LBE28" s="151"/>
      <c r="LBF28" s="151"/>
      <c r="LBG28" s="151"/>
      <c r="LBH28" s="151"/>
      <c r="LBI28" s="151"/>
      <c r="LBJ28" s="151"/>
      <c r="LBK28" s="151"/>
      <c r="LBL28" s="151"/>
      <c r="LBM28" s="151"/>
      <c r="LBN28" s="151"/>
      <c r="LBO28" s="151"/>
      <c r="LBP28" s="151"/>
      <c r="LBQ28" s="151"/>
      <c r="LBR28" s="151"/>
      <c r="LBS28" s="151"/>
      <c r="LBT28" s="151"/>
      <c r="LBU28" s="151"/>
      <c r="LBV28" s="151"/>
      <c r="LBW28" s="151"/>
      <c r="LBX28" s="151"/>
      <c r="LBY28" s="151"/>
      <c r="LBZ28" s="151"/>
      <c r="LCA28" s="151"/>
      <c r="LCB28" s="151"/>
      <c r="LCC28" s="151"/>
      <c r="LCD28" s="151"/>
      <c r="LCE28" s="151"/>
      <c r="LCF28" s="151"/>
      <c r="LCG28" s="151"/>
      <c r="LCH28" s="151"/>
      <c r="LCI28" s="151"/>
      <c r="LCJ28" s="151"/>
      <c r="LCK28" s="151"/>
      <c r="LCL28" s="151"/>
      <c r="LCM28" s="151"/>
      <c r="LCN28" s="151"/>
      <c r="LCO28" s="151"/>
      <c r="LCP28" s="151"/>
      <c r="LCQ28" s="151"/>
      <c r="LCR28" s="151"/>
      <c r="LCS28" s="151"/>
      <c r="LCT28" s="151"/>
      <c r="LCU28" s="151"/>
      <c r="LCV28" s="151"/>
      <c r="LCW28" s="151"/>
      <c r="LCX28" s="151"/>
      <c r="LCY28" s="151"/>
      <c r="LCZ28" s="151"/>
      <c r="LDA28" s="151"/>
      <c r="LDB28" s="151"/>
      <c r="LDC28" s="151"/>
      <c r="LDD28" s="151"/>
      <c r="LDE28" s="151"/>
      <c r="LDF28" s="151"/>
      <c r="LDG28" s="151"/>
      <c r="LDH28" s="151"/>
      <c r="LDI28" s="151"/>
      <c r="LDJ28" s="151"/>
      <c r="LDK28" s="151"/>
      <c r="LDL28" s="151"/>
      <c r="LDM28" s="151"/>
      <c r="LDN28" s="151"/>
      <c r="LDO28" s="151"/>
      <c r="LDP28" s="151"/>
      <c r="LDQ28" s="151"/>
      <c r="LDR28" s="151"/>
      <c r="LDS28" s="151"/>
      <c r="LDT28" s="151"/>
      <c r="LDU28" s="151"/>
      <c r="LDV28" s="151"/>
      <c r="LDW28" s="151"/>
      <c r="LDX28" s="151"/>
      <c r="LDY28" s="151"/>
      <c r="LDZ28" s="151"/>
      <c r="LEA28" s="151"/>
      <c r="LEB28" s="151"/>
      <c r="LEC28" s="151"/>
      <c r="LED28" s="151"/>
      <c r="LEE28" s="151"/>
      <c r="LEF28" s="151"/>
      <c r="LEG28" s="151"/>
      <c r="LEH28" s="151"/>
      <c r="LEI28" s="151"/>
      <c r="LEJ28" s="151"/>
      <c r="LEK28" s="151"/>
      <c r="LEL28" s="151"/>
      <c r="LEM28" s="151"/>
      <c r="LEN28" s="151"/>
      <c r="LEO28" s="151"/>
      <c r="LEP28" s="151"/>
      <c r="LEQ28" s="151"/>
      <c r="LER28" s="151"/>
      <c r="LES28" s="151"/>
      <c r="LET28" s="151"/>
      <c r="LEU28" s="151"/>
      <c r="LEV28" s="151"/>
      <c r="LEW28" s="151"/>
      <c r="LEX28" s="151"/>
      <c r="LEY28" s="151"/>
      <c r="LEZ28" s="151"/>
      <c r="LFA28" s="151"/>
      <c r="LFB28" s="151"/>
      <c r="LFC28" s="151"/>
      <c r="LFD28" s="151"/>
      <c r="LFE28" s="151"/>
      <c r="LFF28" s="151"/>
      <c r="LFG28" s="151"/>
      <c r="LFH28" s="151"/>
      <c r="LFI28" s="151"/>
      <c r="LFJ28" s="151"/>
      <c r="LFK28" s="151"/>
      <c r="LFL28" s="151"/>
      <c r="LFM28" s="151"/>
      <c r="LFN28" s="151"/>
      <c r="LFO28" s="151"/>
      <c r="LFP28" s="151"/>
      <c r="LFQ28" s="151"/>
      <c r="LFR28" s="151"/>
      <c r="LFS28" s="151"/>
      <c r="LFT28" s="151"/>
      <c r="LFU28" s="151"/>
      <c r="LFV28" s="151"/>
      <c r="LFW28" s="151"/>
      <c r="LFX28" s="151"/>
      <c r="LFY28" s="151"/>
      <c r="LFZ28" s="151"/>
      <c r="LGA28" s="151"/>
      <c r="LGB28" s="151"/>
      <c r="LGC28" s="151"/>
      <c r="LGD28" s="151"/>
      <c r="LGE28" s="151"/>
      <c r="LGF28" s="151"/>
      <c r="LGG28" s="151"/>
      <c r="LGH28" s="151"/>
      <c r="LGI28" s="151"/>
      <c r="LGJ28" s="151"/>
      <c r="LGK28" s="151"/>
      <c r="LGL28" s="151"/>
      <c r="LGM28" s="151"/>
      <c r="LGN28" s="151"/>
      <c r="LGO28" s="151"/>
      <c r="LGP28" s="151"/>
      <c r="LGQ28" s="151"/>
      <c r="LGR28" s="151"/>
      <c r="LGS28" s="151"/>
      <c r="LGT28" s="151"/>
      <c r="LGU28" s="151"/>
      <c r="LGV28" s="151"/>
      <c r="LGW28" s="151"/>
      <c r="LGX28" s="151"/>
      <c r="LGY28" s="151"/>
      <c r="LGZ28" s="151"/>
      <c r="LHA28" s="151"/>
      <c r="LHB28" s="151"/>
      <c r="LHC28" s="151"/>
      <c r="LHD28" s="151"/>
      <c r="LHE28" s="151"/>
      <c r="LHF28" s="151"/>
      <c r="LHG28" s="151"/>
      <c r="LHH28" s="151"/>
      <c r="LHI28" s="151"/>
      <c r="LHJ28" s="151"/>
      <c r="LHK28" s="151"/>
      <c r="LHL28" s="151"/>
      <c r="LHM28" s="151"/>
      <c r="LHN28" s="151"/>
      <c r="LHO28" s="151"/>
      <c r="LHP28" s="151"/>
      <c r="LHQ28" s="151"/>
      <c r="LHR28" s="151"/>
      <c r="LHS28" s="151"/>
      <c r="LHT28" s="151"/>
      <c r="LHU28" s="151"/>
      <c r="LHV28" s="151"/>
      <c r="LHW28" s="151"/>
      <c r="LHX28" s="151"/>
      <c r="LHY28" s="151"/>
      <c r="LHZ28" s="151"/>
      <c r="LIA28" s="151"/>
      <c r="LIB28" s="151"/>
      <c r="LIC28" s="151"/>
      <c r="LID28" s="151"/>
      <c r="LIE28" s="151"/>
      <c r="LIF28" s="151"/>
      <c r="LIG28" s="151"/>
      <c r="LIH28" s="151"/>
      <c r="LII28" s="151"/>
      <c r="LIJ28" s="151"/>
      <c r="LIK28" s="151"/>
      <c r="LIL28" s="151"/>
      <c r="LIM28" s="151"/>
      <c r="LIN28" s="151"/>
      <c r="LIO28" s="151"/>
      <c r="LIP28" s="151"/>
      <c r="LIQ28" s="151"/>
      <c r="LIR28" s="151"/>
      <c r="LIS28" s="151"/>
      <c r="LIT28" s="151"/>
      <c r="LIU28" s="151"/>
      <c r="LIV28" s="151"/>
      <c r="LIW28" s="151"/>
      <c r="LIX28" s="151"/>
      <c r="LIY28" s="151"/>
      <c r="LIZ28" s="151"/>
      <c r="LJA28" s="151"/>
      <c r="LJB28" s="151"/>
      <c r="LJC28" s="151"/>
      <c r="LJD28" s="151"/>
      <c r="LJE28" s="151"/>
      <c r="LJF28" s="151"/>
      <c r="LJG28" s="151"/>
      <c r="LJH28" s="151"/>
      <c r="LJI28" s="151"/>
      <c r="LJJ28" s="151"/>
      <c r="LJK28" s="151"/>
      <c r="LJL28" s="151"/>
      <c r="LJM28" s="151"/>
      <c r="LJN28" s="151"/>
      <c r="LJO28" s="151"/>
      <c r="LJP28" s="151"/>
      <c r="LJQ28" s="151"/>
      <c r="LJR28" s="151"/>
      <c r="LJS28" s="151"/>
      <c r="LJT28" s="151"/>
      <c r="LJU28" s="151"/>
      <c r="LJV28" s="151"/>
      <c r="LJW28" s="151"/>
      <c r="LJX28" s="151"/>
      <c r="LJY28" s="151"/>
      <c r="LJZ28" s="151"/>
      <c r="LKA28" s="151"/>
      <c r="LKB28" s="151"/>
      <c r="LKC28" s="151"/>
      <c r="LKD28" s="151"/>
      <c r="LKE28" s="151"/>
      <c r="LKF28" s="151"/>
      <c r="LKG28" s="151"/>
      <c r="LKH28" s="151"/>
      <c r="LKI28" s="151"/>
      <c r="LKJ28" s="151"/>
      <c r="LKK28" s="151"/>
      <c r="LKL28" s="151"/>
      <c r="LKM28" s="151"/>
      <c r="LKN28" s="151"/>
      <c r="LKO28" s="151"/>
      <c r="LKP28" s="151"/>
      <c r="LKQ28" s="151"/>
      <c r="LKR28" s="151"/>
      <c r="LKS28" s="151"/>
      <c r="LKT28" s="151"/>
      <c r="LKU28" s="151"/>
      <c r="LKV28" s="151"/>
      <c r="LKW28" s="151"/>
      <c r="LKX28" s="151"/>
      <c r="LKY28" s="151"/>
      <c r="LKZ28" s="151"/>
      <c r="LLA28" s="151"/>
      <c r="LLB28" s="151"/>
      <c r="LLC28" s="151"/>
      <c r="LLD28" s="151"/>
      <c r="LLE28" s="151"/>
      <c r="LLF28" s="151"/>
      <c r="LLG28" s="151"/>
      <c r="LLH28" s="151"/>
      <c r="LLI28" s="151"/>
      <c r="LLJ28" s="151"/>
      <c r="LLK28" s="151"/>
      <c r="LLL28" s="151"/>
      <c r="LLM28" s="151"/>
      <c r="LLN28" s="151"/>
      <c r="LLO28" s="151"/>
      <c r="LLP28" s="151"/>
      <c r="LLQ28" s="151"/>
      <c r="LLR28" s="151"/>
      <c r="LLS28" s="151"/>
      <c r="LLT28" s="151"/>
      <c r="LLU28" s="151"/>
      <c r="LLV28" s="151"/>
      <c r="LLW28" s="151"/>
      <c r="LLX28" s="151"/>
      <c r="LLY28" s="151"/>
      <c r="LLZ28" s="151"/>
      <c r="LMA28" s="151"/>
      <c r="LMB28" s="151"/>
      <c r="LMC28" s="151"/>
      <c r="LMD28" s="151"/>
      <c r="LME28" s="151"/>
      <c r="LMF28" s="151"/>
      <c r="LMG28" s="151"/>
      <c r="LMH28" s="151"/>
      <c r="LMI28" s="151"/>
      <c r="LMJ28" s="151"/>
      <c r="LMK28" s="151"/>
      <c r="LML28" s="151"/>
      <c r="LMM28" s="151"/>
      <c r="LMN28" s="151"/>
      <c r="LMO28" s="151"/>
      <c r="LMP28" s="151"/>
      <c r="LMQ28" s="151"/>
      <c r="LMR28" s="151"/>
      <c r="LMS28" s="151"/>
      <c r="LMT28" s="151"/>
      <c r="LMU28" s="151"/>
      <c r="LMV28" s="151"/>
      <c r="LMW28" s="151"/>
      <c r="LMX28" s="151"/>
      <c r="LMY28" s="151"/>
      <c r="LMZ28" s="151"/>
      <c r="LNA28" s="151"/>
      <c r="LNB28" s="151"/>
      <c r="LNC28" s="151"/>
      <c r="LND28" s="151"/>
      <c r="LNE28" s="151"/>
      <c r="LNF28" s="151"/>
      <c r="LNG28" s="151"/>
      <c r="LNH28" s="151"/>
      <c r="LNI28" s="151"/>
      <c r="LNJ28" s="151"/>
      <c r="LNK28" s="151"/>
      <c r="LNL28" s="151"/>
      <c r="LNM28" s="151"/>
      <c r="LNN28" s="151"/>
      <c r="LNO28" s="151"/>
      <c r="LNP28" s="151"/>
      <c r="LNQ28" s="151"/>
      <c r="LNR28" s="151"/>
      <c r="LNS28" s="151"/>
      <c r="LNT28" s="151"/>
      <c r="LNU28" s="151"/>
      <c r="LNV28" s="151"/>
      <c r="LNW28" s="151"/>
      <c r="LNX28" s="151"/>
      <c r="LNY28" s="151"/>
      <c r="LNZ28" s="151"/>
      <c r="LOA28" s="151"/>
      <c r="LOB28" s="151"/>
      <c r="LOC28" s="151"/>
      <c r="LOD28" s="151"/>
      <c r="LOE28" s="151"/>
      <c r="LOF28" s="151"/>
      <c r="LOG28" s="151"/>
      <c r="LOH28" s="151"/>
      <c r="LOI28" s="151"/>
      <c r="LOJ28" s="151"/>
      <c r="LOK28" s="151"/>
      <c r="LOL28" s="151"/>
      <c r="LOM28" s="151"/>
      <c r="LON28" s="151"/>
      <c r="LOO28" s="151"/>
      <c r="LOP28" s="151"/>
      <c r="LOQ28" s="151"/>
      <c r="LOR28" s="151"/>
      <c r="LOS28" s="151"/>
      <c r="LOT28" s="151"/>
      <c r="LOU28" s="151"/>
      <c r="LOV28" s="151"/>
      <c r="LOW28" s="151"/>
      <c r="LOX28" s="151"/>
      <c r="LOY28" s="151"/>
      <c r="LOZ28" s="151"/>
      <c r="LPA28" s="151"/>
      <c r="LPB28" s="151"/>
      <c r="LPC28" s="151"/>
      <c r="LPD28" s="151"/>
      <c r="LPE28" s="151"/>
      <c r="LPF28" s="151"/>
      <c r="LPG28" s="151"/>
      <c r="LPH28" s="151"/>
      <c r="LPI28" s="151"/>
      <c r="LPJ28" s="151"/>
      <c r="LPK28" s="151"/>
      <c r="LPL28" s="151"/>
      <c r="LPM28" s="151"/>
      <c r="LPN28" s="151"/>
      <c r="LPO28" s="151"/>
      <c r="LPP28" s="151"/>
      <c r="LPQ28" s="151"/>
      <c r="LPR28" s="151"/>
      <c r="LPS28" s="151"/>
      <c r="LPT28" s="151"/>
      <c r="LPU28" s="151"/>
      <c r="LPV28" s="151"/>
      <c r="LPW28" s="151"/>
      <c r="LPX28" s="151"/>
      <c r="LPY28" s="151"/>
      <c r="LPZ28" s="151"/>
      <c r="LQA28" s="151"/>
      <c r="LQB28" s="151"/>
      <c r="LQC28" s="151"/>
      <c r="LQD28" s="151"/>
      <c r="LQE28" s="151"/>
      <c r="LQF28" s="151"/>
      <c r="LQG28" s="151"/>
      <c r="LQH28" s="151"/>
      <c r="LQI28" s="151"/>
      <c r="LQJ28" s="151"/>
      <c r="LQK28" s="151"/>
      <c r="LQL28" s="151"/>
      <c r="LQM28" s="151"/>
      <c r="LQN28" s="151"/>
      <c r="LQO28" s="151"/>
      <c r="LQP28" s="151"/>
      <c r="LQQ28" s="151"/>
      <c r="LQR28" s="151"/>
      <c r="LQS28" s="151"/>
      <c r="LQT28" s="151"/>
      <c r="LQU28" s="151"/>
      <c r="LQV28" s="151"/>
      <c r="LQW28" s="151"/>
      <c r="LQX28" s="151"/>
      <c r="LQY28" s="151"/>
      <c r="LQZ28" s="151"/>
      <c r="LRA28" s="151"/>
      <c r="LRB28" s="151"/>
      <c r="LRC28" s="151"/>
      <c r="LRD28" s="151"/>
      <c r="LRE28" s="151"/>
      <c r="LRF28" s="151"/>
      <c r="LRG28" s="151"/>
      <c r="LRH28" s="151"/>
      <c r="LRI28" s="151"/>
      <c r="LRJ28" s="151"/>
      <c r="LRK28" s="151"/>
      <c r="LRL28" s="151"/>
      <c r="LRM28" s="151"/>
      <c r="LRN28" s="151"/>
      <c r="LRO28" s="151"/>
      <c r="LRP28" s="151"/>
      <c r="LRQ28" s="151"/>
      <c r="LRR28" s="151"/>
      <c r="LRS28" s="151"/>
      <c r="LRT28" s="151"/>
      <c r="LRU28" s="151"/>
      <c r="LRV28" s="151"/>
      <c r="LRW28" s="151"/>
      <c r="LRX28" s="151"/>
      <c r="LRY28" s="151"/>
      <c r="LRZ28" s="151"/>
      <c r="LSA28" s="151"/>
      <c r="LSB28" s="151"/>
      <c r="LSC28" s="151"/>
      <c r="LSD28" s="151"/>
      <c r="LSE28" s="151"/>
      <c r="LSF28" s="151"/>
      <c r="LSG28" s="151"/>
      <c r="LSH28" s="151"/>
      <c r="LSI28" s="151"/>
      <c r="LSJ28" s="151"/>
      <c r="LSK28" s="151"/>
      <c r="LSL28" s="151"/>
      <c r="LSM28" s="151"/>
      <c r="LSN28" s="151"/>
      <c r="LSO28" s="151"/>
      <c r="LSP28" s="151"/>
      <c r="LSQ28" s="151"/>
      <c r="LSR28" s="151"/>
      <c r="LSS28" s="151"/>
      <c r="LST28" s="151"/>
      <c r="LSU28" s="151"/>
      <c r="LSV28" s="151"/>
      <c r="LSW28" s="151"/>
      <c r="LSX28" s="151"/>
      <c r="LSY28" s="151"/>
      <c r="LSZ28" s="151"/>
      <c r="LTA28" s="151"/>
      <c r="LTB28" s="151"/>
      <c r="LTC28" s="151"/>
      <c r="LTD28" s="151"/>
      <c r="LTE28" s="151"/>
      <c r="LTF28" s="151"/>
      <c r="LTG28" s="151"/>
      <c r="LTH28" s="151"/>
      <c r="LTI28" s="151"/>
      <c r="LTJ28" s="151"/>
      <c r="LTK28" s="151"/>
      <c r="LTL28" s="151"/>
      <c r="LTM28" s="151"/>
      <c r="LTN28" s="151"/>
      <c r="LTO28" s="151"/>
      <c r="LTP28" s="151"/>
      <c r="LTQ28" s="151"/>
      <c r="LTR28" s="151"/>
      <c r="LTS28" s="151"/>
      <c r="LTT28" s="151"/>
      <c r="LTU28" s="151"/>
      <c r="LTV28" s="151"/>
      <c r="LTW28" s="151"/>
      <c r="LTX28" s="151"/>
      <c r="LTY28" s="151"/>
      <c r="LTZ28" s="151"/>
      <c r="LUA28" s="151"/>
      <c r="LUB28" s="151"/>
      <c r="LUC28" s="151"/>
      <c r="LUD28" s="151"/>
      <c r="LUE28" s="151"/>
      <c r="LUF28" s="151"/>
      <c r="LUG28" s="151"/>
      <c r="LUH28" s="151"/>
      <c r="LUI28" s="151"/>
      <c r="LUJ28" s="151"/>
      <c r="LUK28" s="151"/>
      <c r="LUL28" s="151"/>
      <c r="LUM28" s="151"/>
      <c r="LUN28" s="151"/>
      <c r="LUO28" s="151"/>
      <c r="LUP28" s="151"/>
      <c r="LUQ28" s="151"/>
      <c r="LUR28" s="151"/>
      <c r="LUS28" s="151"/>
      <c r="LUT28" s="151"/>
      <c r="LUU28" s="151"/>
      <c r="LUV28" s="151"/>
      <c r="LUW28" s="151"/>
      <c r="LUX28" s="151"/>
      <c r="LUY28" s="151"/>
      <c r="LUZ28" s="151"/>
      <c r="LVA28" s="151"/>
      <c r="LVB28" s="151"/>
      <c r="LVC28" s="151"/>
      <c r="LVD28" s="151"/>
      <c r="LVE28" s="151"/>
      <c r="LVF28" s="151"/>
      <c r="LVG28" s="151"/>
      <c r="LVH28" s="151"/>
      <c r="LVI28" s="151"/>
      <c r="LVJ28" s="151"/>
      <c r="LVK28" s="151"/>
      <c r="LVL28" s="151"/>
      <c r="LVM28" s="151"/>
      <c r="LVN28" s="151"/>
      <c r="LVO28" s="151"/>
      <c r="LVP28" s="151"/>
      <c r="LVQ28" s="151"/>
      <c r="LVR28" s="151"/>
      <c r="LVS28" s="151"/>
      <c r="LVT28" s="151"/>
      <c r="LVU28" s="151"/>
      <c r="LVV28" s="151"/>
      <c r="LVW28" s="151"/>
      <c r="LVX28" s="151"/>
      <c r="LVY28" s="151"/>
      <c r="LVZ28" s="151"/>
      <c r="LWA28" s="151"/>
      <c r="LWB28" s="151"/>
      <c r="LWC28" s="151"/>
      <c r="LWD28" s="151"/>
      <c r="LWE28" s="151"/>
      <c r="LWF28" s="151"/>
      <c r="LWG28" s="151"/>
      <c r="LWH28" s="151"/>
      <c r="LWI28" s="151"/>
      <c r="LWJ28" s="151"/>
      <c r="LWK28" s="151"/>
      <c r="LWL28" s="151"/>
      <c r="LWM28" s="151"/>
      <c r="LWN28" s="151"/>
      <c r="LWO28" s="151"/>
      <c r="LWP28" s="151"/>
      <c r="LWQ28" s="151"/>
      <c r="LWR28" s="151"/>
      <c r="LWS28" s="151"/>
      <c r="LWT28" s="151"/>
      <c r="LWU28" s="151"/>
      <c r="LWV28" s="151"/>
      <c r="LWW28" s="151"/>
      <c r="LWX28" s="151"/>
      <c r="LWY28" s="151"/>
      <c r="LWZ28" s="151"/>
      <c r="LXA28" s="151"/>
      <c r="LXB28" s="151"/>
      <c r="LXC28" s="151"/>
      <c r="LXD28" s="151"/>
      <c r="LXE28" s="151"/>
      <c r="LXF28" s="151"/>
      <c r="LXG28" s="151"/>
      <c r="LXH28" s="151"/>
      <c r="LXI28" s="151"/>
      <c r="LXJ28" s="151"/>
      <c r="LXK28" s="151"/>
      <c r="LXL28" s="151"/>
      <c r="LXM28" s="151"/>
      <c r="LXN28" s="151"/>
      <c r="LXO28" s="151"/>
      <c r="LXP28" s="151"/>
      <c r="LXQ28" s="151"/>
      <c r="LXR28" s="151"/>
      <c r="LXS28" s="151"/>
      <c r="LXT28" s="151"/>
      <c r="LXU28" s="151"/>
      <c r="LXV28" s="151"/>
      <c r="LXW28" s="151"/>
      <c r="LXX28" s="151"/>
      <c r="LXY28" s="151"/>
      <c r="LXZ28" s="151"/>
      <c r="LYA28" s="151"/>
      <c r="LYB28" s="151"/>
      <c r="LYC28" s="151"/>
      <c r="LYD28" s="151"/>
      <c r="LYE28" s="151"/>
      <c r="LYF28" s="151"/>
      <c r="LYG28" s="151"/>
      <c r="LYH28" s="151"/>
      <c r="LYI28" s="151"/>
      <c r="LYJ28" s="151"/>
      <c r="LYK28" s="151"/>
      <c r="LYL28" s="151"/>
      <c r="LYM28" s="151"/>
      <c r="LYN28" s="151"/>
      <c r="LYO28" s="151"/>
      <c r="LYP28" s="151"/>
      <c r="LYQ28" s="151"/>
      <c r="LYR28" s="151"/>
      <c r="LYS28" s="151"/>
      <c r="LYT28" s="151"/>
      <c r="LYU28" s="151"/>
      <c r="LYV28" s="151"/>
      <c r="LYW28" s="151"/>
      <c r="LYX28" s="151"/>
      <c r="LYY28" s="151"/>
      <c r="LYZ28" s="151"/>
      <c r="LZA28" s="151"/>
      <c r="LZB28" s="151"/>
      <c r="LZC28" s="151"/>
      <c r="LZD28" s="151"/>
      <c r="LZE28" s="151"/>
      <c r="LZF28" s="151"/>
      <c r="LZG28" s="151"/>
      <c r="LZH28" s="151"/>
      <c r="LZI28" s="151"/>
      <c r="LZJ28" s="151"/>
      <c r="LZK28" s="151"/>
      <c r="LZL28" s="151"/>
      <c r="LZM28" s="151"/>
      <c r="LZN28" s="151"/>
      <c r="LZO28" s="151"/>
      <c r="LZP28" s="151"/>
      <c r="LZQ28" s="151"/>
      <c r="LZR28" s="151"/>
      <c r="LZS28" s="151"/>
      <c r="LZT28" s="151"/>
      <c r="LZU28" s="151"/>
      <c r="LZV28" s="151"/>
      <c r="LZW28" s="151"/>
      <c r="LZX28" s="151"/>
      <c r="LZY28" s="151"/>
      <c r="LZZ28" s="151"/>
      <c r="MAA28" s="151"/>
      <c r="MAB28" s="151"/>
      <c r="MAC28" s="151"/>
      <c r="MAD28" s="151"/>
      <c r="MAE28" s="151"/>
      <c r="MAF28" s="151"/>
      <c r="MAG28" s="151"/>
      <c r="MAH28" s="151"/>
      <c r="MAI28" s="151"/>
      <c r="MAJ28" s="151"/>
      <c r="MAK28" s="151"/>
      <c r="MAL28" s="151"/>
      <c r="MAM28" s="151"/>
      <c r="MAN28" s="151"/>
      <c r="MAO28" s="151"/>
      <c r="MAP28" s="151"/>
      <c r="MAQ28" s="151"/>
      <c r="MAR28" s="151"/>
      <c r="MAS28" s="151"/>
      <c r="MAT28" s="151"/>
      <c r="MAU28" s="151"/>
      <c r="MAV28" s="151"/>
      <c r="MAW28" s="151"/>
      <c r="MAX28" s="151"/>
      <c r="MAY28" s="151"/>
      <c r="MAZ28" s="151"/>
      <c r="MBA28" s="151"/>
      <c r="MBB28" s="151"/>
      <c r="MBC28" s="151"/>
      <c r="MBD28" s="151"/>
      <c r="MBE28" s="151"/>
      <c r="MBF28" s="151"/>
      <c r="MBG28" s="151"/>
      <c r="MBH28" s="151"/>
      <c r="MBI28" s="151"/>
      <c r="MBJ28" s="151"/>
      <c r="MBK28" s="151"/>
      <c r="MBL28" s="151"/>
      <c r="MBM28" s="151"/>
      <c r="MBN28" s="151"/>
      <c r="MBO28" s="151"/>
      <c r="MBP28" s="151"/>
      <c r="MBQ28" s="151"/>
      <c r="MBR28" s="151"/>
      <c r="MBS28" s="151"/>
      <c r="MBT28" s="151"/>
      <c r="MBU28" s="151"/>
      <c r="MBV28" s="151"/>
      <c r="MBW28" s="151"/>
      <c r="MBX28" s="151"/>
      <c r="MBY28" s="151"/>
      <c r="MBZ28" s="151"/>
      <c r="MCA28" s="151"/>
      <c r="MCB28" s="151"/>
      <c r="MCC28" s="151"/>
      <c r="MCD28" s="151"/>
      <c r="MCE28" s="151"/>
      <c r="MCF28" s="151"/>
      <c r="MCG28" s="151"/>
      <c r="MCH28" s="151"/>
      <c r="MCI28" s="151"/>
      <c r="MCJ28" s="151"/>
      <c r="MCK28" s="151"/>
      <c r="MCL28" s="151"/>
      <c r="MCM28" s="151"/>
      <c r="MCN28" s="151"/>
      <c r="MCO28" s="151"/>
      <c r="MCP28" s="151"/>
      <c r="MCQ28" s="151"/>
      <c r="MCR28" s="151"/>
      <c r="MCS28" s="151"/>
      <c r="MCT28" s="151"/>
      <c r="MCU28" s="151"/>
      <c r="MCV28" s="151"/>
      <c r="MCW28" s="151"/>
      <c r="MCX28" s="151"/>
      <c r="MCY28" s="151"/>
      <c r="MCZ28" s="151"/>
      <c r="MDA28" s="151"/>
      <c r="MDB28" s="151"/>
      <c r="MDC28" s="151"/>
      <c r="MDD28" s="151"/>
      <c r="MDE28" s="151"/>
      <c r="MDF28" s="151"/>
      <c r="MDG28" s="151"/>
      <c r="MDH28" s="151"/>
      <c r="MDI28" s="151"/>
      <c r="MDJ28" s="151"/>
      <c r="MDK28" s="151"/>
      <c r="MDL28" s="151"/>
      <c r="MDM28" s="151"/>
      <c r="MDN28" s="151"/>
      <c r="MDO28" s="151"/>
      <c r="MDP28" s="151"/>
      <c r="MDQ28" s="151"/>
      <c r="MDR28" s="151"/>
      <c r="MDS28" s="151"/>
      <c r="MDT28" s="151"/>
      <c r="MDU28" s="151"/>
      <c r="MDV28" s="151"/>
      <c r="MDW28" s="151"/>
      <c r="MDX28" s="151"/>
      <c r="MDY28" s="151"/>
      <c r="MDZ28" s="151"/>
      <c r="MEA28" s="151"/>
      <c r="MEB28" s="151"/>
      <c r="MEC28" s="151"/>
      <c r="MED28" s="151"/>
      <c r="MEE28" s="151"/>
      <c r="MEF28" s="151"/>
      <c r="MEG28" s="151"/>
      <c r="MEH28" s="151"/>
      <c r="MEI28" s="151"/>
      <c r="MEJ28" s="151"/>
      <c r="MEK28" s="151"/>
      <c r="MEL28" s="151"/>
      <c r="MEM28" s="151"/>
      <c r="MEN28" s="151"/>
      <c r="MEO28" s="151"/>
      <c r="MEP28" s="151"/>
      <c r="MEQ28" s="151"/>
      <c r="MER28" s="151"/>
      <c r="MES28" s="151"/>
      <c r="MET28" s="151"/>
      <c r="MEU28" s="151"/>
      <c r="MEV28" s="151"/>
      <c r="MEW28" s="151"/>
      <c r="MEX28" s="151"/>
      <c r="MEY28" s="151"/>
      <c r="MEZ28" s="151"/>
      <c r="MFA28" s="151"/>
      <c r="MFB28" s="151"/>
      <c r="MFC28" s="151"/>
      <c r="MFD28" s="151"/>
      <c r="MFE28" s="151"/>
      <c r="MFF28" s="151"/>
      <c r="MFG28" s="151"/>
      <c r="MFH28" s="151"/>
      <c r="MFI28" s="151"/>
      <c r="MFJ28" s="151"/>
      <c r="MFK28" s="151"/>
      <c r="MFL28" s="151"/>
      <c r="MFM28" s="151"/>
      <c r="MFN28" s="151"/>
      <c r="MFO28" s="151"/>
      <c r="MFP28" s="151"/>
      <c r="MFQ28" s="151"/>
      <c r="MFR28" s="151"/>
      <c r="MFS28" s="151"/>
      <c r="MFT28" s="151"/>
      <c r="MFU28" s="151"/>
      <c r="MFV28" s="151"/>
      <c r="MFW28" s="151"/>
      <c r="MFX28" s="151"/>
      <c r="MFY28" s="151"/>
      <c r="MFZ28" s="151"/>
      <c r="MGA28" s="151"/>
      <c r="MGB28" s="151"/>
      <c r="MGC28" s="151"/>
      <c r="MGD28" s="151"/>
      <c r="MGE28" s="151"/>
      <c r="MGF28" s="151"/>
      <c r="MGG28" s="151"/>
      <c r="MGH28" s="151"/>
      <c r="MGI28" s="151"/>
      <c r="MGJ28" s="151"/>
      <c r="MGK28" s="151"/>
      <c r="MGL28" s="151"/>
      <c r="MGM28" s="151"/>
      <c r="MGN28" s="151"/>
      <c r="MGO28" s="151"/>
      <c r="MGP28" s="151"/>
      <c r="MGQ28" s="151"/>
      <c r="MGR28" s="151"/>
      <c r="MGS28" s="151"/>
      <c r="MGT28" s="151"/>
      <c r="MGU28" s="151"/>
      <c r="MGV28" s="151"/>
      <c r="MGW28" s="151"/>
      <c r="MGX28" s="151"/>
      <c r="MGY28" s="151"/>
      <c r="MGZ28" s="151"/>
      <c r="MHA28" s="151"/>
      <c r="MHB28" s="151"/>
      <c r="MHC28" s="151"/>
      <c r="MHD28" s="151"/>
      <c r="MHE28" s="151"/>
      <c r="MHF28" s="151"/>
      <c r="MHG28" s="151"/>
      <c r="MHH28" s="151"/>
      <c r="MHI28" s="151"/>
      <c r="MHJ28" s="151"/>
      <c r="MHK28" s="151"/>
      <c r="MHL28" s="151"/>
      <c r="MHM28" s="151"/>
      <c r="MHN28" s="151"/>
      <c r="MHO28" s="151"/>
      <c r="MHP28" s="151"/>
      <c r="MHQ28" s="151"/>
      <c r="MHR28" s="151"/>
      <c r="MHS28" s="151"/>
      <c r="MHT28" s="151"/>
      <c r="MHU28" s="151"/>
      <c r="MHV28" s="151"/>
      <c r="MHW28" s="151"/>
      <c r="MHX28" s="151"/>
      <c r="MHY28" s="151"/>
      <c r="MHZ28" s="151"/>
      <c r="MIA28" s="151"/>
      <c r="MIB28" s="151"/>
      <c r="MIC28" s="151"/>
      <c r="MID28" s="151"/>
      <c r="MIE28" s="151"/>
      <c r="MIF28" s="151"/>
      <c r="MIG28" s="151"/>
      <c r="MIH28" s="151"/>
      <c r="MII28" s="151"/>
      <c r="MIJ28" s="151"/>
      <c r="MIK28" s="151"/>
      <c r="MIL28" s="151"/>
      <c r="MIM28" s="151"/>
      <c r="MIN28" s="151"/>
      <c r="MIO28" s="151"/>
      <c r="MIP28" s="151"/>
      <c r="MIQ28" s="151"/>
      <c r="MIR28" s="151"/>
      <c r="MIS28" s="151"/>
      <c r="MIT28" s="151"/>
      <c r="MIU28" s="151"/>
      <c r="MIV28" s="151"/>
      <c r="MIW28" s="151"/>
      <c r="MIX28" s="151"/>
      <c r="MIY28" s="151"/>
      <c r="MIZ28" s="151"/>
      <c r="MJA28" s="151"/>
      <c r="MJB28" s="151"/>
      <c r="MJC28" s="151"/>
      <c r="MJD28" s="151"/>
      <c r="MJE28" s="151"/>
      <c r="MJF28" s="151"/>
      <c r="MJG28" s="151"/>
      <c r="MJH28" s="151"/>
      <c r="MJI28" s="151"/>
      <c r="MJJ28" s="151"/>
      <c r="MJK28" s="151"/>
      <c r="MJL28" s="151"/>
      <c r="MJM28" s="151"/>
      <c r="MJN28" s="151"/>
      <c r="MJO28" s="151"/>
      <c r="MJP28" s="151"/>
      <c r="MJQ28" s="151"/>
      <c r="MJR28" s="151"/>
      <c r="MJS28" s="151"/>
      <c r="MJT28" s="151"/>
      <c r="MJU28" s="151"/>
      <c r="MJV28" s="151"/>
      <c r="MJW28" s="151"/>
      <c r="MJX28" s="151"/>
      <c r="MJY28" s="151"/>
      <c r="MJZ28" s="151"/>
      <c r="MKA28" s="151"/>
      <c r="MKB28" s="151"/>
      <c r="MKC28" s="151"/>
      <c r="MKD28" s="151"/>
      <c r="MKE28" s="151"/>
      <c r="MKF28" s="151"/>
      <c r="MKG28" s="151"/>
      <c r="MKH28" s="151"/>
      <c r="MKI28" s="151"/>
      <c r="MKJ28" s="151"/>
      <c r="MKK28" s="151"/>
      <c r="MKL28" s="151"/>
      <c r="MKM28" s="151"/>
      <c r="MKN28" s="151"/>
      <c r="MKO28" s="151"/>
      <c r="MKP28" s="151"/>
      <c r="MKQ28" s="151"/>
      <c r="MKR28" s="151"/>
      <c r="MKS28" s="151"/>
      <c r="MKT28" s="151"/>
      <c r="MKU28" s="151"/>
      <c r="MKV28" s="151"/>
      <c r="MKW28" s="151"/>
      <c r="MKX28" s="151"/>
      <c r="MKY28" s="151"/>
      <c r="MKZ28" s="151"/>
      <c r="MLA28" s="151"/>
      <c r="MLB28" s="151"/>
      <c r="MLC28" s="151"/>
      <c r="MLD28" s="151"/>
      <c r="MLE28" s="151"/>
      <c r="MLF28" s="151"/>
      <c r="MLG28" s="151"/>
      <c r="MLH28" s="151"/>
      <c r="MLI28" s="151"/>
      <c r="MLJ28" s="151"/>
      <c r="MLK28" s="151"/>
      <c r="MLL28" s="151"/>
      <c r="MLM28" s="151"/>
      <c r="MLN28" s="151"/>
      <c r="MLO28" s="151"/>
      <c r="MLP28" s="151"/>
      <c r="MLQ28" s="151"/>
      <c r="MLR28" s="151"/>
      <c r="MLS28" s="151"/>
      <c r="MLT28" s="151"/>
      <c r="MLU28" s="151"/>
      <c r="MLV28" s="151"/>
      <c r="MLW28" s="151"/>
      <c r="MLX28" s="151"/>
      <c r="MLY28" s="151"/>
      <c r="MLZ28" s="151"/>
      <c r="MMA28" s="151"/>
      <c r="MMB28" s="151"/>
      <c r="MMC28" s="151"/>
      <c r="MMD28" s="151"/>
      <c r="MME28" s="151"/>
      <c r="MMF28" s="151"/>
      <c r="MMG28" s="151"/>
      <c r="MMH28" s="151"/>
      <c r="MMI28" s="151"/>
      <c r="MMJ28" s="151"/>
      <c r="MMK28" s="151"/>
      <c r="MML28" s="151"/>
      <c r="MMM28" s="151"/>
      <c r="MMN28" s="151"/>
      <c r="MMO28" s="151"/>
      <c r="MMP28" s="151"/>
      <c r="MMQ28" s="151"/>
      <c r="MMR28" s="151"/>
      <c r="MMS28" s="151"/>
      <c r="MMT28" s="151"/>
      <c r="MMU28" s="151"/>
      <c r="MMV28" s="151"/>
      <c r="MMW28" s="151"/>
      <c r="MMX28" s="151"/>
      <c r="MMY28" s="151"/>
      <c r="MMZ28" s="151"/>
      <c r="MNA28" s="151"/>
      <c r="MNB28" s="151"/>
      <c r="MNC28" s="151"/>
      <c r="MND28" s="151"/>
      <c r="MNE28" s="151"/>
      <c r="MNF28" s="151"/>
      <c r="MNG28" s="151"/>
      <c r="MNH28" s="151"/>
      <c r="MNI28" s="151"/>
      <c r="MNJ28" s="151"/>
      <c r="MNK28" s="151"/>
      <c r="MNL28" s="151"/>
      <c r="MNM28" s="151"/>
      <c r="MNN28" s="151"/>
      <c r="MNO28" s="151"/>
      <c r="MNP28" s="151"/>
      <c r="MNQ28" s="151"/>
      <c r="MNR28" s="151"/>
      <c r="MNS28" s="151"/>
      <c r="MNT28" s="151"/>
      <c r="MNU28" s="151"/>
      <c r="MNV28" s="151"/>
      <c r="MNW28" s="151"/>
      <c r="MNX28" s="151"/>
      <c r="MNY28" s="151"/>
      <c r="MNZ28" s="151"/>
      <c r="MOA28" s="151"/>
      <c r="MOB28" s="151"/>
      <c r="MOC28" s="151"/>
      <c r="MOD28" s="151"/>
      <c r="MOE28" s="151"/>
      <c r="MOF28" s="151"/>
      <c r="MOG28" s="151"/>
      <c r="MOH28" s="151"/>
      <c r="MOI28" s="151"/>
      <c r="MOJ28" s="151"/>
      <c r="MOK28" s="151"/>
      <c r="MOL28" s="151"/>
      <c r="MOM28" s="151"/>
      <c r="MON28" s="151"/>
      <c r="MOO28" s="151"/>
      <c r="MOP28" s="151"/>
      <c r="MOQ28" s="151"/>
      <c r="MOR28" s="151"/>
      <c r="MOS28" s="151"/>
      <c r="MOT28" s="151"/>
      <c r="MOU28" s="151"/>
      <c r="MOV28" s="151"/>
      <c r="MOW28" s="151"/>
      <c r="MOX28" s="151"/>
      <c r="MOY28" s="151"/>
      <c r="MOZ28" s="151"/>
      <c r="MPA28" s="151"/>
      <c r="MPB28" s="151"/>
      <c r="MPC28" s="151"/>
      <c r="MPD28" s="151"/>
      <c r="MPE28" s="151"/>
      <c r="MPF28" s="151"/>
      <c r="MPG28" s="151"/>
      <c r="MPH28" s="151"/>
      <c r="MPI28" s="151"/>
      <c r="MPJ28" s="151"/>
      <c r="MPK28" s="151"/>
      <c r="MPL28" s="151"/>
      <c r="MPM28" s="151"/>
      <c r="MPN28" s="151"/>
      <c r="MPO28" s="151"/>
      <c r="MPP28" s="151"/>
      <c r="MPQ28" s="151"/>
      <c r="MPR28" s="151"/>
      <c r="MPS28" s="151"/>
      <c r="MPT28" s="151"/>
      <c r="MPU28" s="151"/>
      <c r="MPV28" s="151"/>
      <c r="MPW28" s="151"/>
      <c r="MPX28" s="151"/>
      <c r="MPY28" s="151"/>
      <c r="MPZ28" s="151"/>
      <c r="MQA28" s="151"/>
      <c r="MQB28" s="151"/>
      <c r="MQC28" s="151"/>
      <c r="MQD28" s="151"/>
      <c r="MQE28" s="151"/>
      <c r="MQF28" s="151"/>
      <c r="MQG28" s="151"/>
      <c r="MQH28" s="151"/>
      <c r="MQI28" s="151"/>
      <c r="MQJ28" s="151"/>
      <c r="MQK28" s="151"/>
      <c r="MQL28" s="151"/>
      <c r="MQM28" s="151"/>
      <c r="MQN28" s="151"/>
      <c r="MQO28" s="151"/>
      <c r="MQP28" s="151"/>
      <c r="MQQ28" s="151"/>
      <c r="MQR28" s="151"/>
      <c r="MQS28" s="151"/>
      <c r="MQT28" s="151"/>
      <c r="MQU28" s="151"/>
      <c r="MQV28" s="151"/>
      <c r="MQW28" s="151"/>
      <c r="MQX28" s="151"/>
      <c r="MQY28" s="151"/>
      <c r="MQZ28" s="151"/>
      <c r="MRA28" s="151"/>
      <c r="MRB28" s="151"/>
      <c r="MRC28" s="151"/>
      <c r="MRD28" s="151"/>
      <c r="MRE28" s="151"/>
      <c r="MRF28" s="151"/>
      <c r="MRG28" s="151"/>
      <c r="MRH28" s="151"/>
      <c r="MRI28" s="151"/>
      <c r="MRJ28" s="151"/>
      <c r="MRK28" s="151"/>
      <c r="MRL28" s="151"/>
      <c r="MRM28" s="151"/>
      <c r="MRN28" s="151"/>
      <c r="MRO28" s="151"/>
      <c r="MRP28" s="151"/>
      <c r="MRQ28" s="151"/>
      <c r="MRR28" s="151"/>
      <c r="MRS28" s="151"/>
      <c r="MRT28" s="151"/>
      <c r="MRU28" s="151"/>
      <c r="MRV28" s="151"/>
      <c r="MRW28" s="151"/>
      <c r="MRX28" s="151"/>
      <c r="MRY28" s="151"/>
      <c r="MRZ28" s="151"/>
      <c r="MSA28" s="151"/>
      <c r="MSB28" s="151"/>
      <c r="MSC28" s="151"/>
      <c r="MSD28" s="151"/>
      <c r="MSE28" s="151"/>
      <c r="MSF28" s="151"/>
      <c r="MSG28" s="151"/>
      <c r="MSH28" s="151"/>
      <c r="MSI28" s="151"/>
      <c r="MSJ28" s="151"/>
      <c r="MSK28" s="151"/>
      <c r="MSL28" s="151"/>
      <c r="MSM28" s="151"/>
      <c r="MSN28" s="151"/>
      <c r="MSO28" s="151"/>
      <c r="MSP28" s="151"/>
      <c r="MSQ28" s="151"/>
      <c r="MSR28" s="151"/>
      <c r="MSS28" s="151"/>
      <c r="MST28" s="151"/>
      <c r="MSU28" s="151"/>
      <c r="MSV28" s="151"/>
      <c r="MSW28" s="151"/>
      <c r="MSX28" s="151"/>
      <c r="MSY28" s="151"/>
      <c r="MSZ28" s="151"/>
      <c r="MTA28" s="151"/>
      <c r="MTB28" s="151"/>
      <c r="MTC28" s="151"/>
      <c r="MTD28" s="151"/>
      <c r="MTE28" s="151"/>
      <c r="MTF28" s="151"/>
      <c r="MTG28" s="151"/>
      <c r="MTH28" s="151"/>
      <c r="MTI28" s="151"/>
      <c r="MTJ28" s="151"/>
      <c r="MTK28" s="151"/>
      <c r="MTL28" s="151"/>
      <c r="MTM28" s="151"/>
      <c r="MTN28" s="151"/>
      <c r="MTO28" s="151"/>
      <c r="MTP28" s="151"/>
      <c r="MTQ28" s="151"/>
      <c r="MTR28" s="151"/>
      <c r="MTS28" s="151"/>
      <c r="MTT28" s="151"/>
      <c r="MTU28" s="151"/>
      <c r="MTV28" s="151"/>
      <c r="MTW28" s="151"/>
      <c r="MTX28" s="151"/>
      <c r="MTY28" s="151"/>
      <c r="MTZ28" s="151"/>
      <c r="MUA28" s="151"/>
      <c r="MUB28" s="151"/>
      <c r="MUC28" s="151"/>
      <c r="MUD28" s="151"/>
      <c r="MUE28" s="151"/>
      <c r="MUF28" s="151"/>
      <c r="MUG28" s="151"/>
      <c r="MUH28" s="151"/>
      <c r="MUI28" s="151"/>
      <c r="MUJ28" s="151"/>
      <c r="MUK28" s="151"/>
      <c r="MUL28" s="151"/>
      <c r="MUM28" s="151"/>
      <c r="MUN28" s="151"/>
      <c r="MUO28" s="151"/>
      <c r="MUP28" s="151"/>
      <c r="MUQ28" s="151"/>
      <c r="MUR28" s="151"/>
      <c r="MUS28" s="151"/>
      <c r="MUT28" s="151"/>
      <c r="MUU28" s="151"/>
      <c r="MUV28" s="151"/>
      <c r="MUW28" s="151"/>
      <c r="MUX28" s="151"/>
      <c r="MUY28" s="151"/>
      <c r="MUZ28" s="151"/>
      <c r="MVA28" s="151"/>
      <c r="MVB28" s="151"/>
      <c r="MVC28" s="151"/>
      <c r="MVD28" s="151"/>
      <c r="MVE28" s="151"/>
      <c r="MVF28" s="151"/>
      <c r="MVG28" s="151"/>
      <c r="MVH28" s="151"/>
      <c r="MVI28" s="151"/>
      <c r="MVJ28" s="151"/>
      <c r="MVK28" s="151"/>
      <c r="MVL28" s="151"/>
      <c r="MVM28" s="151"/>
      <c r="MVN28" s="151"/>
      <c r="MVO28" s="151"/>
      <c r="MVP28" s="151"/>
      <c r="MVQ28" s="151"/>
      <c r="MVR28" s="151"/>
      <c r="MVS28" s="151"/>
      <c r="MVT28" s="151"/>
      <c r="MVU28" s="151"/>
      <c r="MVV28" s="151"/>
      <c r="MVW28" s="151"/>
      <c r="MVX28" s="151"/>
      <c r="MVY28" s="151"/>
      <c r="MVZ28" s="151"/>
      <c r="MWA28" s="151"/>
      <c r="MWB28" s="151"/>
      <c r="MWC28" s="151"/>
      <c r="MWD28" s="151"/>
      <c r="MWE28" s="151"/>
      <c r="MWF28" s="151"/>
      <c r="MWG28" s="151"/>
      <c r="MWH28" s="151"/>
      <c r="MWI28" s="151"/>
      <c r="MWJ28" s="151"/>
      <c r="MWK28" s="151"/>
      <c r="MWL28" s="151"/>
      <c r="MWM28" s="151"/>
      <c r="MWN28" s="151"/>
      <c r="MWO28" s="151"/>
      <c r="MWP28" s="151"/>
      <c r="MWQ28" s="151"/>
      <c r="MWR28" s="151"/>
      <c r="MWS28" s="151"/>
      <c r="MWT28" s="151"/>
      <c r="MWU28" s="151"/>
      <c r="MWV28" s="151"/>
      <c r="MWW28" s="151"/>
      <c r="MWX28" s="151"/>
      <c r="MWY28" s="151"/>
      <c r="MWZ28" s="151"/>
      <c r="MXA28" s="151"/>
      <c r="MXB28" s="151"/>
      <c r="MXC28" s="151"/>
      <c r="MXD28" s="151"/>
      <c r="MXE28" s="151"/>
      <c r="MXF28" s="151"/>
      <c r="MXG28" s="151"/>
      <c r="MXH28" s="151"/>
      <c r="MXI28" s="151"/>
      <c r="MXJ28" s="151"/>
      <c r="MXK28" s="151"/>
      <c r="MXL28" s="151"/>
      <c r="MXM28" s="151"/>
      <c r="MXN28" s="151"/>
      <c r="MXO28" s="151"/>
      <c r="MXP28" s="151"/>
      <c r="MXQ28" s="151"/>
      <c r="MXR28" s="151"/>
      <c r="MXS28" s="151"/>
      <c r="MXT28" s="151"/>
      <c r="MXU28" s="151"/>
      <c r="MXV28" s="151"/>
      <c r="MXW28" s="151"/>
      <c r="MXX28" s="151"/>
      <c r="MXY28" s="151"/>
      <c r="MXZ28" s="151"/>
      <c r="MYA28" s="151"/>
      <c r="MYB28" s="151"/>
      <c r="MYC28" s="151"/>
      <c r="MYD28" s="151"/>
      <c r="MYE28" s="151"/>
      <c r="MYF28" s="151"/>
      <c r="MYG28" s="151"/>
      <c r="MYH28" s="151"/>
      <c r="MYI28" s="151"/>
      <c r="MYJ28" s="151"/>
      <c r="MYK28" s="151"/>
      <c r="MYL28" s="151"/>
      <c r="MYM28" s="151"/>
      <c r="MYN28" s="151"/>
      <c r="MYO28" s="151"/>
      <c r="MYP28" s="151"/>
      <c r="MYQ28" s="151"/>
      <c r="MYR28" s="151"/>
      <c r="MYS28" s="151"/>
      <c r="MYT28" s="151"/>
      <c r="MYU28" s="151"/>
      <c r="MYV28" s="151"/>
      <c r="MYW28" s="151"/>
      <c r="MYX28" s="151"/>
      <c r="MYY28" s="151"/>
      <c r="MYZ28" s="151"/>
      <c r="MZA28" s="151"/>
      <c r="MZB28" s="151"/>
      <c r="MZC28" s="151"/>
      <c r="MZD28" s="151"/>
      <c r="MZE28" s="151"/>
      <c r="MZF28" s="151"/>
      <c r="MZG28" s="151"/>
      <c r="MZH28" s="151"/>
      <c r="MZI28" s="151"/>
      <c r="MZJ28" s="151"/>
      <c r="MZK28" s="151"/>
      <c r="MZL28" s="151"/>
      <c r="MZM28" s="151"/>
      <c r="MZN28" s="151"/>
      <c r="MZO28" s="151"/>
      <c r="MZP28" s="151"/>
      <c r="MZQ28" s="151"/>
      <c r="MZR28" s="151"/>
      <c r="MZS28" s="151"/>
      <c r="MZT28" s="151"/>
      <c r="MZU28" s="151"/>
      <c r="MZV28" s="151"/>
      <c r="MZW28" s="151"/>
      <c r="MZX28" s="151"/>
      <c r="MZY28" s="151"/>
      <c r="MZZ28" s="151"/>
      <c r="NAA28" s="151"/>
      <c r="NAB28" s="151"/>
      <c r="NAC28" s="151"/>
      <c r="NAD28" s="151"/>
      <c r="NAE28" s="151"/>
      <c r="NAF28" s="151"/>
      <c r="NAG28" s="151"/>
      <c r="NAH28" s="151"/>
      <c r="NAI28" s="151"/>
      <c r="NAJ28" s="151"/>
      <c r="NAK28" s="151"/>
      <c r="NAL28" s="151"/>
      <c r="NAM28" s="151"/>
      <c r="NAN28" s="151"/>
      <c r="NAO28" s="151"/>
      <c r="NAP28" s="151"/>
      <c r="NAQ28" s="151"/>
      <c r="NAR28" s="151"/>
      <c r="NAS28" s="151"/>
      <c r="NAT28" s="151"/>
      <c r="NAU28" s="151"/>
      <c r="NAV28" s="151"/>
      <c r="NAW28" s="151"/>
      <c r="NAX28" s="151"/>
      <c r="NAY28" s="151"/>
      <c r="NAZ28" s="151"/>
      <c r="NBA28" s="151"/>
      <c r="NBB28" s="151"/>
      <c r="NBC28" s="151"/>
      <c r="NBD28" s="151"/>
      <c r="NBE28" s="151"/>
      <c r="NBF28" s="151"/>
      <c r="NBG28" s="151"/>
      <c r="NBH28" s="151"/>
      <c r="NBI28" s="151"/>
      <c r="NBJ28" s="151"/>
      <c r="NBK28" s="151"/>
      <c r="NBL28" s="151"/>
      <c r="NBM28" s="151"/>
      <c r="NBN28" s="151"/>
      <c r="NBO28" s="151"/>
      <c r="NBP28" s="151"/>
      <c r="NBQ28" s="151"/>
      <c r="NBR28" s="151"/>
      <c r="NBS28" s="151"/>
      <c r="NBT28" s="151"/>
      <c r="NBU28" s="151"/>
      <c r="NBV28" s="151"/>
      <c r="NBW28" s="151"/>
      <c r="NBX28" s="151"/>
      <c r="NBY28" s="151"/>
      <c r="NBZ28" s="151"/>
      <c r="NCA28" s="151"/>
      <c r="NCB28" s="151"/>
      <c r="NCC28" s="151"/>
      <c r="NCD28" s="151"/>
      <c r="NCE28" s="151"/>
      <c r="NCF28" s="151"/>
      <c r="NCG28" s="151"/>
      <c r="NCH28" s="151"/>
      <c r="NCI28" s="151"/>
      <c r="NCJ28" s="151"/>
      <c r="NCK28" s="151"/>
      <c r="NCL28" s="151"/>
      <c r="NCM28" s="151"/>
      <c r="NCN28" s="151"/>
      <c r="NCO28" s="151"/>
      <c r="NCP28" s="151"/>
      <c r="NCQ28" s="151"/>
      <c r="NCR28" s="151"/>
      <c r="NCS28" s="151"/>
      <c r="NCT28" s="151"/>
      <c r="NCU28" s="151"/>
      <c r="NCV28" s="151"/>
      <c r="NCW28" s="151"/>
      <c r="NCX28" s="151"/>
      <c r="NCY28" s="151"/>
      <c r="NCZ28" s="151"/>
      <c r="NDA28" s="151"/>
      <c r="NDB28" s="151"/>
      <c r="NDC28" s="151"/>
      <c r="NDD28" s="151"/>
      <c r="NDE28" s="151"/>
      <c r="NDF28" s="151"/>
      <c r="NDG28" s="151"/>
      <c r="NDH28" s="151"/>
      <c r="NDI28" s="151"/>
      <c r="NDJ28" s="151"/>
      <c r="NDK28" s="151"/>
      <c r="NDL28" s="151"/>
      <c r="NDM28" s="151"/>
      <c r="NDN28" s="151"/>
      <c r="NDO28" s="151"/>
      <c r="NDP28" s="151"/>
      <c r="NDQ28" s="151"/>
      <c r="NDR28" s="151"/>
      <c r="NDS28" s="151"/>
      <c r="NDT28" s="151"/>
      <c r="NDU28" s="151"/>
      <c r="NDV28" s="151"/>
      <c r="NDW28" s="151"/>
      <c r="NDX28" s="151"/>
      <c r="NDY28" s="151"/>
      <c r="NDZ28" s="151"/>
      <c r="NEA28" s="151"/>
      <c r="NEB28" s="151"/>
      <c r="NEC28" s="151"/>
      <c r="NED28" s="151"/>
      <c r="NEE28" s="151"/>
      <c r="NEF28" s="151"/>
      <c r="NEG28" s="151"/>
      <c r="NEH28" s="151"/>
      <c r="NEI28" s="151"/>
      <c r="NEJ28" s="151"/>
      <c r="NEK28" s="151"/>
      <c r="NEL28" s="151"/>
      <c r="NEM28" s="151"/>
      <c r="NEN28" s="151"/>
      <c r="NEO28" s="151"/>
      <c r="NEP28" s="151"/>
      <c r="NEQ28" s="151"/>
      <c r="NER28" s="151"/>
      <c r="NES28" s="151"/>
      <c r="NET28" s="151"/>
      <c r="NEU28" s="151"/>
      <c r="NEV28" s="151"/>
      <c r="NEW28" s="151"/>
      <c r="NEX28" s="151"/>
      <c r="NEY28" s="151"/>
      <c r="NEZ28" s="151"/>
      <c r="NFA28" s="151"/>
      <c r="NFB28" s="151"/>
      <c r="NFC28" s="151"/>
      <c r="NFD28" s="151"/>
      <c r="NFE28" s="151"/>
      <c r="NFF28" s="151"/>
      <c r="NFG28" s="151"/>
      <c r="NFH28" s="151"/>
      <c r="NFI28" s="151"/>
      <c r="NFJ28" s="151"/>
      <c r="NFK28" s="151"/>
      <c r="NFL28" s="151"/>
      <c r="NFM28" s="151"/>
      <c r="NFN28" s="151"/>
      <c r="NFO28" s="151"/>
      <c r="NFP28" s="151"/>
      <c r="NFQ28" s="151"/>
      <c r="NFR28" s="151"/>
      <c r="NFS28" s="151"/>
      <c r="NFT28" s="151"/>
      <c r="NFU28" s="151"/>
      <c r="NFV28" s="151"/>
      <c r="NFW28" s="151"/>
      <c r="NFX28" s="151"/>
      <c r="NFY28" s="151"/>
      <c r="NFZ28" s="151"/>
      <c r="NGA28" s="151"/>
      <c r="NGB28" s="151"/>
      <c r="NGC28" s="151"/>
      <c r="NGD28" s="151"/>
      <c r="NGE28" s="151"/>
      <c r="NGF28" s="151"/>
      <c r="NGG28" s="151"/>
      <c r="NGH28" s="151"/>
      <c r="NGI28" s="151"/>
      <c r="NGJ28" s="151"/>
      <c r="NGK28" s="151"/>
      <c r="NGL28" s="151"/>
      <c r="NGM28" s="151"/>
      <c r="NGN28" s="151"/>
      <c r="NGO28" s="151"/>
      <c r="NGP28" s="151"/>
      <c r="NGQ28" s="151"/>
      <c r="NGR28" s="151"/>
      <c r="NGS28" s="151"/>
      <c r="NGT28" s="151"/>
      <c r="NGU28" s="151"/>
      <c r="NGV28" s="151"/>
      <c r="NGW28" s="151"/>
      <c r="NGX28" s="151"/>
      <c r="NGY28" s="151"/>
      <c r="NGZ28" s="151"/>
      <c r="NHA28" s="151"/>
      <c r="NHB28" s="151"/>
      <c r="NHC28" s="151"/>
      <c r="NHD28" s="151"/>
      <c r="NHE28" s="151"/>
      <c r="NHF28" s="151"/>
      <c r="NHG28" s="151"/>
      <c r="NHH28" s="151"/>
      <c r="NHI28" s="151"/>
      <c r="NHJ28" s="151"/>
      <c r="NHK28" s="151"/>
      <c r="NHL28" s="151"/>
      <c r="NHM28" s="151"/>
      <c r="NHN28" s="151"/>
      <c r="NHO28" s="151"/>
      <c r="NHP28" s="151"/>
      <c r="NHQ28" s="151"/>
      <c r="NHR28" s="151"/>
      <c r="NHS28" s="151"/>
      <c r="NHT28" s="151"/>
      <c r="NHU28" s="151"/>
      <c r="NHV28" s="151"/>
      <c r="NHW28" s="151"/>
      <c r="NHX28" s="151"/>
      <c r="NHY28" s="151"/>
      <c r="NHZ28" s="151"/>
      <c r="NIA28" s="151"/>
      <c r="NIB28" s="151"/>
      <c r="NIC28" s="151"/>
      <c r="NID28" s="151"/>
      <c r="NIE28" s="151"/>
      <c r="NIF28" s="151"/>
      <c r="NIG28" s="151"/>
      <c r="NIH28" s="151"/>
      <c r="NII28" s="151"/>
      <c r="NIJ28" s="151"/>
      <c r="NIK28" s="151"/>
      <c r="NIL28" s="151"/>
      <c r="NIM28" s="151"/>
      <c r="NIN28" s="151"/>
      <c r="NIO28" s="151"/>
      <c r="NIP28" s="151"/>
      <c r="NIQ28" s="151"/>
      <c r="NIR28" s="151"/>
      <c r="NIS28" s="151"/>
      <c r="NIT28" s="151"/>
      <c r="NIU28" s="151"/>
      <c r="NIV28" s="151"/>
      <c r="NIW28" s="151"/>
      <c r="NIX28" s="151"/>
      <c r="NIY28" s="151"/>
      <c r="NIZ28" s="151"/>
      <c r="NJA28" s="151"/>
      <c r="NJB28" s="151"/>
      <c r="NJC28" s="151"/>
      <c r="NJD28" s="151"/>
      <c r="NJE28" s="151"/>
      <c r="NJF28" s="151"/>
      <c r="NJG28" s="151"/>
      <c r="NJH28" s="151"/>
      <c r="NJI28" s="151"/>
      <c r="NJJ28" s="151"/>
      <c r="NJK28" s="151"/>
      <c r="NJL28" s="151"/>
      <c r="NJM28" s="151"/>
      <c r="NJN28" s="151"/>
      <c r="NJO28" s="151"/>
      <c r="NJP28" s="151"/>
      <c r="NJQ28" s="151"/>
      <c r="NJR28" s="151"/>
      <c r="NJS28" s="151"/>
      <c r="NJT28" s="151"/>
      <c r="NJU28" s="151"/>
      <c r="NJV28" s="151"/>
      <c r="NJW28" s="151"/>
      <c r="NJX28" s="151"/>
      <c r="NJY28" s="151"/>
      <c r="NJZ28" s="151"/>
      <c r="NKA28" s="151"/>
      <c r="NKB28" s="151"/>
      <c r="NKC28" s="151"/>
      <c r="NKD28" s="151"/>
      <c r="NKE28" s="151"/>
      <c r="NKF28" s="151"/>
      <c r="NKG28" s="151"/>
      <c r="NKH28" s="151"/>
      <c r="NKI28" s="151"/>
      <c r="NKJ28" s="151"/>
      <c r="NKK28" s="151"/>
      <c r="NKL28" s="151"/>
      <c r="NKM28" s="151"/>
      <c r="NKN28" s="151"/>
      <c r="NKO28" s="151"/>
      <c r="NKP28" s="151"/>
      <c r="NKQ28" s="151"/>
      <c r="NKR28" s="151"/>
      <c r="NKS28" s="151"/>
      <c r="NKT28" s="151"/>
      <c r="NKU28" s="151"/>
      <c r="NKV28" s="151"/>
      <c r="NKW28" s="151"/>
      <c r="NKX28" s="151"/>
      <c r="NKY28" s="151"/>
      <c r="NKZ28" s="151"/>
      <c r="NLA28" s="151"/>
      <c r="NLB28" s="151"/>
      <c r="NLC28" s="151"/>
      <c r="NLD28" s="151"/>
      <c r="NLE28" s="151"/>
      <c r="NLF28" s="151"/>
      <c r="NLG28" s="151"/>
      <c r="NLH28" s="151"/>
      <c r="NLI28" s="151"/>
      <c r="NLJ28" s="151"/>
      <c r="NLK28" s="151"/>
      <c r="NLL28" s="151"/>
      <c r="NLM28" s="151"/>
      <c r="NLN28" s="151"/>
      <c r="NLO28" s="151"/>
      <c r="NLP28" s="151"/>
      <c r="NLQ28" s="151"/>
      <c r="NLR28" s="151"/>
      <c r="NLS28" s="151"/>
      <c r="NLT28" s="151"/>
      <c r="NLU28" s="151"/>
      <c r="NLV28" s="151"/>
      <c r="NLW28" s="151"/>
      <c r="NLX28" s="151"/>
      <c r="NLY28" s="151"/>
      <c r="NLZ28" s="151"/>
      <c r="NMA28" s="151"/>
      <c r="NMB28" s="151"/>
      <c r="NMC28" s="151"/>
      <c r="NMD28" s="151"/>
      <c r="NME28" s="151"/>
      <c r="NMF28" s="151"/>
      <c r="NMG28" s="151"/>
      <c r="NMH28" s="151"/>
      <c r="NMI28" s="151"/>
      <c r="NMJ28" s="151"/>
      <c r="NMK28" s="151"/>
      <c r="NML28" s="151"/>
      <c r="NMM28" s="151"/>
      <c r="NMN28" s="151"/>
      <c r="NMO28" s="151"/>
      <c r="NMP28" s="151"/>
      <c r="NMQ28" s="151"/>
      <c r="NMR28" s="151"/>
      <c r="NMS28" s="151"/>
      <c r="NMT28" s="151"/>
      <c r="NMU28" s="151"/>
      <c r="NMV28" s="151"/>
      <c r="NMW28" s="151"/>
      <c r="NMX28" s="151"/>
      <c r="NMY28" s="151"/>
      <c r="NMZ28" s="151"/>
      <c r="NNA28" s="151"/>
      <c r="NNB28" s="151"/>
      <c r="NNC28" s="151"/>
      <c r="NND28" s="151"/>
      <c r="NNE28" s="151"/>
      <c r="NNF28" s="151"/>
      <c r="NNG28" s="151"/>
      <c r="NNH28" s="151"/>
      <c r="NNI28" s="151"/>
      <c r="NNJ28" s="151"/>
      <c r="NNK28" s="151"/>
      <c r="NNL28" s="151"/>
      <c r="NNM28" s="151"/>
      <c r="NNN28" s="151"/>
      <c r="NNO28" s="151"/>
      <c r="NNP28" s="151"/>
      <c r="NNQ28" s="151"/>
      <c r="NNR28" s="151"/>
      <c r="NNS28" s="151"/>
      <c r="NNT28" s="151"/>
      <c r="NNU28" s="151"/>
      <c r="NNV28" s="151"/>
      <c r="NNW28" s="151"/>
      <c r="NNX28" s="151"/>
      <c r="NNY28" s="151"/>
      <c r="NNZ28" s="151"/>
      <c r="NOA28" s="151"/>
      <c r="NOB28" s="151"/>
      <c r="NOC28" s="151"/>
      <c r="NOD28" s="151"/>
      <c r="NOE28" s="151"/>
      <c r="NOF28" s="151"/>
      <c r="NOG28" s="151"/>
      <c r="NOH28" s="151"/>
      <c r="NOI28" s="151"/>
      <c r="NOJ28" s="151"/>
      <c r="NOK28" s="151"/>
      <c r="NOL28" s="151"/>
      <c r="NOM28" s="151"/>
      <c r="NON28" s="151"/>
      <c r="NOO28" s="151"/>
      <c r="NOP28" s="151"/>
      <c r="NOQ28" s="151"/>
      <c r="NOR28" s="151"/>
      <c r="NOS28" s="151"/>
      <c r="NOT28" s="151"/>
      <c r="NOU28" s="151"/>
      <c r="NOV28" s="151"/>
      <c r="NOW28" s="151"/>
      <c r="NOX28" s="151"/>
      <c r="NOY28" s="151"/>
      <c r="NOZ28" s="151"/>
      <c r="NPA28" s="151"/>
      <c r="NPB28" s="151"/>
      <c r="NPC28" s="151"/>
      <c r="NPD28" s="151"/>
      <c r="NPE28" s="151"/>
      <c r="NPF28" s="151"/>
      <c r="NPG28" s="151"/>
      <c r="NPH28" s="151"/>
      <c r="NPI28" s="151"/>
      <c r="NPJ28" s="151"/>
      <c r="NPK28" s="151"/>
      <c r="NPL28" s="151"/>
      <c r="NPM28" s="151"/>
      <c r="NPN28" s="151"/>
      <c r="NPO28" s="151"/>
      <c r="NPP28" s="151"/>
      <c r="NPQ28" s="151"/>
      <c r="NPR28" s="151"/>
      <c r="NPS28" s="151"/>
      <c r="NPT28" s="151"/>
      <c r="NPU28" s="151"/>
      <c r="NPV28" s="151"/>
      <c r="NPW28" s="151"/>
      <c r="NPX28" s="151"/>
      <c r="NPY28" s="151"/>
      <c r="NPZ28" s="151"/>
      <c r="NQA28" s="151"/>
      <c r="NQB28" s="151"/>
      <c r="NQC28" s="151"/>
      <c r="NQD28" s="151"/>
      <c r="NQE28" s="151"/>
      <c r="NQF28" s="151"/>
      <c r="NQG28" s="151"/>
      <c r="NQH28" s="151"/>
      <c r="NQI28" s="151"/>
      <c r="NQJ28" s="151"/>
      <c r="NQK28" s="151"/>
      <c r="NQL28" s="151"/>
      <c r="NQM28" s="151"/>
      <c r="NQN28" s="151"/>
      <c r="NQO28" s="151"/>
      <c r="NQP28" s="151"/>
      <c r="NQQ28" s="151"/>
      <c r="NQR28" s="151"/>
      <c r="NQS28" s="151"/>
      <c r="NQT28" s="151"/>
      <c r="NQU28" s="151"/>
      <c r="NQV28" s="151"/>
      <c r="NQW28" s="151"/>
      <c r="NQX28" s="151"/>
      <c r="NQY28" s="151"/>
      <c r="NQZ28" s="151"/>
      <c r="NRA28" s="151"/>
      <c r="NRB28" s="151"/>
      <c r="NRC28" s="151"/>
      <c r="NRD28" s="151"/>
      <c r="NRE28" s="151"/>
      <c r="NRF28" s="151"/>
      <c r="NRG28" s="151"/>
      <c r="NRH28" s="151"/>
      <c r="NRI28" s="151"/>
      <c r="NRJ28" s="151"/>
      <c r="NRK28" s="151"/>
      <c r="NRL28" s="151"/>
      <c r="NRM28" s="151"/>
      <c r="NRN28" s="151"/>
      <c r="NRO28" s="151"/>
      <c r="NRP28" s="151"/>
      <c r="NRQ28" s="151"/>
      <c r="NRR28" s="151"/>
      <c r="NRS28" s="151"/>
      <c r="NRT28" s="151"/>
      <c r="NRU28" s="151"/>
      <c r="NRV28" s="151"/>
      <c r="NRW28" s="151"/>
      <c r="NRX28" s="151"/>
      <c r="NRY28" s="151"/>
      <c r="NRZ28" s="151"/>
      <c r="NSA28" s="151"/>
      <c r="NSB28" s="151"/>
      <c r="NSC28" s="151"/>
      <c r="NSD28" s="151"/>
      <c r="NSE28" s="151"/>
      <c r="NSF28" s="151"/>
      <c r="NSG28" s="151"/>
      <c r="NSH28" s="151"/>
      <c r="NSI28" s="151"/>
      <c r="NSJ28" s="151"/>
      <c r="NSK28" s="151"/>
      <c r="NSL28" s="151"/>
      <c r="NSM28" s="151"/>
      <c r="NSN28" s="151"/>
      <c r="NSO28" s="151"/>
      <c r="NSP28" s="151"/>
      <c r="NSQ28" s="151"/>
      <c r="NSR28" s="151"/>
      <c r="NSS28" s="151"/>
      <c r="NST28" s="151"/>
      <c r="NSU28" s="151"/>
      <c r="NSV28" s="151"/>
      <c r="NSW28" s="151"/>
      <c r="NSX28" s="151"/>
      <c r="NSY28" s="151"/>
      <c r="NSZ28" s="151"/>
      <c r="NTA28" s="151"/>
      <c r="NTB28" s="151"/>
      <c r="NTC28" s="151"/>
      <c r="NTD28" s="151"/>
      <c r="NTE28" s="151"/>
      <c r="NTF28" s="151"/>
      <c r="NTG28" s="151"/>
      <c r="NTH28" s="151"/>
      <c r="NTI28" s="151"/>
      <c r="NTJ28" s="151"/>
      <c r="NTK28" s="151"/>
      <c r="NTL28" s="151"/>
      <c r="NTM28" s="151"/>
      <c r="NTN28" s="151"/>
      <c r="NTO28" s="151"/>
      <c r="NTP28" s="151"/>
      <c r="NTQ28" s="151"/>
      <c r="NTR28" s="151"/>
      <c r="NTS28" s="151"/>
      <c r="NTT28" s="151"/>
      <c r="NTU28" s="151"/>
      <c r="NTV28" s="151"/>
      <c r="NTW28" s="151"/>
      <c r="NTX28" s="151"/>
      <c r="NTY28" s="151"/>
      <c r="NTZ28" s="151"/>
      <c r="NUA28" s="151"/>
      <c r="NUB28" s="151"/>
      <c r="NUC28" s="151"/>
      <c r="NUD28" s="151"/>
      <c r="NUE28" s="151"/>
      <c r="NUF28" s="151"/>
      <c r="NUG28" s="151"/>
      <c r="NUH28" s="151"/>
      <c r="NUI28" s="151"/>
      <c r="NUJ28" s="151"/>
      <c r="NUK28" s="151"/>
      <c r="NUL28" s="151"/>
      <c r="NUM28" s="151"/>
      <c r="NUN28" s="151"/>
      <c r="NUO28" s="151"/>
      <c r="NUP28" s="151"/>
      <c r="NUQ28" s="151"/>
      <c r="NUR28" s="151"/>
      <c r="NUS28" s="151"/>
      <c r="NUT28" s="151"/>
      <c r="NUU28" s="151"/>
      <c r="NUV28" s="151"/>
      <c r="NUW28" s="151"/>
      <c r="NUX28" s="151"/>
      <c r="NUY28" s="151"/>
      <c r="NUZ28" s="151"/>
      <c r="NVA28" s="151"/>
      <c r="NVB28" s="151"/>
      <c r="NVC28" s="151"/>
      <c r="NVD28" s="151"/>
      <c r="NVE28" s="151"/>
      <c r="NVF28" s="151"/>
      <c r="NVG28" s="151"/>
      <c r="NVH28" s="151"/>
      <c r="NVI28" s="151"/>
      <c r="NVJ28" s="151"/>
      <c r="NVK28" s="151"/>
      <c r="NVL28" s="151"/>
      <c r="NVM28" s="151"/>
      <c r="NVN28" s="151"/>
      <c r="NVO28" s="151"/>
      <c r="NVP28" s="151"/>
      <c r="NVQ28" s="151"/>
      <c r="NVR28" s="151"/>
      <c r="NVS28" s="151"/>
      <c r="NVT28" s="151"/>
      <c r="NVU28" s="151"/>
      <c r="NVV28" s="151"/>
      <c r="NVW28" s="151"/>
      <c r="NVX28" s="151"/>
      <c r="NVY28" s="151"/>
      <c r="NVZ28" s="151"/>
      <c r="NWA28" s="151"/>
      <c r="NWB28" s="151"/>
      <c r="NWC28" s="151"/>
      <c r="NWD28" s="151"/>
      <c r="NWE28" s="151"/>
      <c r="NWF28" s="151"/>
      <c r="NWG28" s="151"/>
      <c r="NWH28" s="151"/>
      <c r="NWI28" s="151"/>
      <c r="NWJ28" s="151"/>
      <c r="NWK28" s="151"/>
      <c r="NWL28" s="151"/>
      <c r="NWM28" s="151"/>
      <c r="NWN28" s="151"/>
      <c r="NWO28" s="151"/>
      <c r="NWP28" s="151"/>
      <c r="NWQ28" s="151"/>
      <c r="NWR28" s="151"/>
      <c r="NWS28" s="151"/>
      <c r="NWT28" s="151"/>
      <c r="NWU28" s="151"/>
      <c r="NWV28" s="151"/>
      <c r="NWW28" s="151"/>
      <c r="NWX28" s="151"/>
      <c r="NWY28" s="151"/>
      <c r="NWZ28" s="151"/>
      <c r="NXA28" s="151"/>
      <c r="NXB28" s="151"/>
      <c r="NXC28" s="151"/>
      <c r="NXD28" s="151"/>
      <c r="NXE28" s="151"/>
      <c r="NXF28" s="151"/>
      <c r="NXG28" s="151"/>
      <c r="NXH28" s="151"/>
      <c r="NXI28" s="151"/>
      <c r="NXJ28" s="151"/>
      <c r="NXK28" s="151"/>
      <c r="NXL28" s="151"/>
      <c r="NXM28" s="151"/>
      <c r="NXN28" s="151"/>
      <c r="NXO28" s="151"/>
      <c r="NXP28" s="151"/>
      <c r="NXQ28" s="151"/>
      <c r="NXR28" s="151"/>
      <c r="NXS28" s="151"/>
      <c r="NXT28" s="151"/>
      <c r="NXU28" s="151"/>
      <c r="NXV28" s="151"/>
      <c r="NXW28" s="151"/>
      <c r="NXX28" s="151"/>
      <c r="NXY28" s="151"/>
      <c r="NXZ28" s="151"/>
      <c r="NYA28" s="151"/>
      <c r="NYB28" s="151"/>
      <c r="NYC28" s="151"/>
      <c r="NYD28" s="151"/>
      <c r="NYE28" s="151"/>
      <c r="NYF28" s="151"/>
      <c r="NYG28" s="151"/>
      <c r="NYH28" s="151"/>
      <c r="NYI28" s="151"/>
      <c r="NYJ28" s="151"/>
      <c r="NYK28" s="151"/>
      <c r="NYL28" s="151"/>
      <c r="NYM28" s="151"/>
      <c r="NYN28" s="151"/>
      <c r="NYO28" s="151"/>
      <c r="NYP28" s="151"/>
      <c r="NYQ28" s="151"/>
      <c r="NYR28" s="151"/>
      <c r="NYS28" s="151"/>
      <c r="NYT28" s="151"/>
      <c r="NYU28" s="151"/>
      <c r="NYV28" s="151"/>
      <c r="NYW28" s="151"/>
      <c r="NYX28" s="151"/>
      <c r="NYY28" s="151"/>
      <c r="NYZ28" s="151"/>
      <c r="NZA28" s="151"/>
      <c r="NZB28" s="151"/>
      <c r="NZC28" s="151"/>
      <c r="NZD28" s="151"/>
      <c r="NZE28" s="151"/>
      <c r="NZF28" s="151"/>
      <c r="NZG28" s="151"/>
      <c r="NZH28" s="151"/>
      <c r="NZI28" s="151"/>
      <c r="NZJ28" s="151"/>
      <c r="NZK28" s="151"/>
      <c r="NZL28" s="151"/>
      <c r="NZM28" s="151"/>
      <c r="NZN28" s="151"/>
      <c r="NZO28" s="151"/>
      <c r="NZP28" s="151"/>
      <c r="NZQ28" s="151"/>
      <c r="NZR28" s="151"/>
      <c r="NZS28" s="151"/>
      <c r="NZT28" s="151"/>
      <c r="NZU28" s="151"/>
      <c r="NZV28" s="151"/>
      <c r="NZW28" s="151"/>
      <c r="NZX28" s="151"/>
      <c r="NZY28" s="151"/>
      <c r="NZZ28" s="151"/>
      <c r="OAA28" s="151"/>
      <c r="OAB28" s="151"/>
      <c r="OAC28" s="151"/>
      <c r="OAD28" s="151"/>
      <c r="OAE28" s="151"/>
      <c r="OAF28" s="151"/>
      <c r="OAG28" s="151"/>
      <c r="OAH28" s="151"/>
      <c r="OAI28" s="151"/>
      <c r="OAJ28" s="151"/>
      <c r="OAK28" s="151"/>
      <c r="OAL28" s="151"/>
      <c r="OAM28" s="151"/>
      <c r="OAN28" s="151"/>
      <c r="OAO28" s="151"/>
      <c r="OAP28" s="151"/>
      <c r="OAQ28" s="151"/>
      <c r="OAR28" s="151"/>
      <c r="OAS28" s="151"/>
      <c r="OAT28" s="151"/>
      <c r="OAU28" s="151"/>
      <c r="OAV28" s="151"/>
      <c r="OAW28" s="151"/>
      <c r="OAX28" s="151"/>
      <c r="OAY28" s="151"/>
      <c r="OAZ28" s="151"/>
      <c r="OBA28" s="151"/>
      <c r="OBB28" s="151"/>
      <c r="OBC28" s="151"/>
      <c r="OBD28" s="151"/>
      <c r="OBE28" s="151"/>
      <c r="OBF28" s="151"/>
      <c r="OBG28" s="151"/>
      <c r="OBH28" s="151"/>
      <c r="OBI28" s="151"/>
      <c r="OBJ28" s="151"/>
      <c r="OBK28" s="151"/>
      <c r="OBL28" s="151"/>
      <c r="OBM28" s="151"/>
      <c r="OBN28" s="151"/>
      <c r="OBO28" s="151"/>
      <c r="OBP28" s="151"/>
      <c r="OBQ28" s="151"/>
      <c r="OBR28" s="151"/>
      <c r="OBS28" s="151"/>
      <c r="OBT28" s="151"/>
      <c r="OBU28" s="151"/>
      <c r="OBV28" s="151"/>
      <c r="OBW28" s="151"/>
      <c r="OBX28" s="151"/>
      <c r="OBY28" s="151"/>
      <c r="OBZ28" s="151"/>
      <c r="OCA28" s="151"/>
      <c r="OCB28" s="151"/>
      <c r="OCC28" s="151"/>
      <c r="OCD28" s="151"/>
      <c r="OCE28" s="151"/>
      <c r="OCF28" s="151"/>
      <c r="OCG28" s="151"/>
      <c r="OCH28" s="151"/>
      <c r="OCI28" s="151"/>
      <c r="OCJ28" s="151"/>
      <c r="OCK28" s="151"/>
      <c r="OCL28" s="151"/>
      <c r="OCM28" s="151"/>
      <c r="OCN28" s="151"/>
      <c r="OCO28" s="151"/>
      <c r="OCP28" s="151"/>
      <c r="OCQ28" s="151"/>
      <c r="OCR28" s="151"/>
      <c r="OCS28" s="151"/>
      <c r="OCT28" s="151"/>
      <c r="OCU28" s="151"/>
      <c r="OCV28" s="151"/>
      <c r="OCW28" s="151"/>
      <c r="OCX28" s="151"/>
      <c r="OCY28" s="151"/>
      <c r="OCZ28" s="151"/>
      <c r="ODA28" s="151"/>
      <c r="ODB28" s="151"/>
      <c r="ODC28" s="151"/>
      <c r="ODD28" s="151"/>
      <c r="ODE28" s="151"/>
      <c r="ODF28" s="151"/>
      <c r="ODG28" s="151"/>
      <c r="ODH28" s="151"/>
      <c r="ODI28" s="151"/>
      <c r="ODJ28" s="151"/>
      <c r="ODK28" s="151"/>
      <c r="ODL28" s="151"/>
      <c r="ODM28" s="151"/>
      <c r="ODN28" s="151"/>
      <c r="ODO28" s="151"/>
      <c r="ODP28" s="151"/>
      <c r="ODQ28" s="151"/>
      <c r="ODR28" s="151"/>
      <c r="ODS28" s="151"/>
      <c r="ODT28" s="151"/>
      <c r="ODU28" s="151"/>
      <c r="ODV28" s="151"/>
      <c r="ODW28" s="151"/>
      <c r="ODX28" s="151"/>
      <c r="ODY28" s="151"/>
      <c r="ODZ28" s="151"/>
      <c r="OEA28" s="151"/>
      <c r="OEB28" s="151"/>
      <c r="OEC28" s="151"/>
      <c r="OED28" s="151"/>
      <c r="OEE28" s="151"/>
      <c r="OEF28" s="151"/>
      <c r="OEG28" s="151"/>
      <c r="OEH28" s="151"/>
      <c r="OEI28" s="151"/>
      <c r="OEJ28" s="151"/>
      <c r="OEK28" s="151"/>
      <c r="OEL28" s="151"/>
      <c r="OEM28" s="151"/>
      <c r="OEN28" s="151"/>
      <c r="OEO28" s="151"/>
      <c r="OEP28" s="151"/>
      <c r="OEQ28" s="151"/>
      <c r="OER28" s="151"/>
      <c r="OES28" s="151"/>
      <c r="OET28" s="151"/>
      <c r="OEU28" s="151"/>
      <c r="OEV28" s="151"/>
      <c r="OEW28" s="151"/>
      <c r="OEX28" s="151"/>
      <c r="OEY28" s="151"/>
      <c r="OEZ28" s="151"/>
      <c r="OFA28" s="151"/>
      <c r="OFB28" s="151"/>
      <c r="OFC28" s="151"/>
      <c r="OFD28" s="151"/>
      <c r="OFE28" s="151"/>
      <c r="OFF28" s="151"/>
      <c r="OFG28" s="151"/>
      <c r="OFH28" s="151"/>
      <c r="OFI28" s="151"/>
      <c r="OFJ28" s="151"/>
      <c r="OFK28" s="151"/>
      <c r="OFL28" s="151"/>
      <c r="OFM28" s="151"/>
      <c r="OFN28" s="151"/>
      <c r="OFO28" s="151"/>
      <c r="OFP28" s="151"/>
      <c r="OFQ28" s="151"/>
      <c r="OFR28" s="151"/>
      <c r="OFS28" s="151"/>
      <c r="OFT28" s="151"/>
      <c r="OFU28" s="151"/>
      <c r="OFV28" s="151"/>
      <c r="OFW28" s="151"/>
      <c r="OFX28" s="151"/>
      <c r="OFY28" s="151"/>
      <c r="OFZ28" s="151"/>
      <c r="OGA28" s="151"/>
      <c r="OGB28" s="151"/>
      <c r="OGC28" s="151"/>
      <c r="OGD28" s="151"/>
      <c r="OGE28" s="151"/>
      <c r="OGF28" s="151"/>
      <c r="OGG28" s="151"/>
      <c r="OGH28" s="151"/>
      <c r="OGI28" s="151"/>
      <c r="OGJ28" s="151"/>
      <c r="OGK28" s="151"/>
      <c r="OGL28" s="151"/>
      <c r="OGM28" s="151"/>
      <c r="OGN28" s="151"/>
      <c r="OGO28" s="151"/>
      <c r="OGP28" s="151"/>
      <c r="OGQ28" s="151"/>
      <c r="OGR28" s="151"/>
      <c r="OGS28" s="151"/>
      <c r="OGT28" s="151"/>
      <c r="OGU28" s="151"/>
      <c r="OGV28" s="151"/>
      <c r="OGW28" s="151"/>
      <c r="OGX28" s="151"/>
      <c r="OGY28" s="151"/>
      <c r="OGZ28" s="151"/>
      <c r="OHA28" s="151"/>
      <c r="OHB28" s="151"/>
      <c r="OHC28" s="151"/>
      <c r="OHD28" s="151"/>
      <c r="OHE28" s="151"/>
      <c r="OHF28" s="151"/>
      <c r="OHG28" s="151"/>
      <c r="OHH28" s="151"/>
      <c r="OHI28" s="151"/>
      <c r="OHJ28" s="151"/>
      <c r="OHK28" s="151"/>
      <c r="OHL28" s="151"/>
      <c r="OHM28" s="151"/>
      <c r="OHN28" s="151"/>
      <c r="OHO28" s="151"/>
      <c r="OHP28" s="151"/>
      <c r="OHQ28" s="151"/>
      <c r="OHR28" s="151"/>
      <c r="OHS28" s="151"/>
      <c r="OHT28" s="151"/>
      <c r="OHU28" s="151"/>
      <c r="OHV28" s="151"/>
      <c r="OHW28" s="151"/>
      <c r="OHX28" s="151"/>
      <c r="OHY28" s="151"/>
      <c r="OHZ28" s="151"/>
      <c r="OIA28" s="151"/>
      <c r="OIB28" s="151"/>
      <c r="OIC28" s="151"/>
      <c r="OID28" s="151"/>
      <c r="OIE28" s="151"/>
      <c r="OIF28" s="151"/>
      <c r="OIG28" s="151"/>
      <c r="OIH28" s="151"/>
      <c r="OII28" s="151"/>
      <c r="OIJ28" s="151"/>
      <c r="OIK28" s="151"/>
      <c r="OIL28" s="151"/>
      <c r="OIM28" s="151"/>
      <c r="OIN28" s="151"/>
      <c r="OIO28" s="151"/>
      <c r="OIP28" s="151"/>
      <c r="OIQ28" s="151"/>
      <c r="OIR28" s="151"/>
      <c r="OIS28" s="151"/>
      <c r="OIT28" s="151"/>
      <c r="OIU28" s="151"/>
      <c r="OIV28" s="151"/>
      <c r="OIW28" s="151"/>
      <c r="OIX28" s="151"/>
      <c r="OIY28" s="151"/>
      <c r="OIZ28" s="151"/>
      <c r="OJA28" s="151"/>
      <c r="OJB28" s="151"/>
      <c r="OJC28" s="151"/>
      <c r="OJD28" s="151"/>
      <c r="OJE28" s="151"/>
      <c r="OJF28" s="151"/>
      <c r="OJG28" s="151"/>
      <c r="OJH28" s="151"/>
      <c r="OJI28" s="151"/>
      <c r="OJJ28" s="151"/>
      <c r="OJK28" s="151"/>
      <c r="OJL28" s="151"/>
      <c r="OJM28" s="151"/>
      <c r="OJN28" s="151"/>
      <c r="OJO28" s="151"/>
      <c r="OJP28" s="151"/>
      <c r="OJQ28" s="151"/>
      <c r="OJR28" s="151"/>
      <c r="OJS28" s="151"/>
      <c r="OJT28" s="151"/>
      <c r="OJU28" s="151"/>
      <c r="OJV28" s="151"/>
      <c r="OJW28" s="151"/>
      <c r="OJX28" s="151"/>
      <c r="OJY28" s="151"/>
      <c r="OJZ28" s="151"/>
      <c r="OKA28" s="151"/>
      <c r="OKB28" s="151"/>
      <c r="OKC28" s="151"/>
      <c r="OKD28" s="151"/>
      <c r="OKE28" s="151"/>
      <c r="OKF28" s="151"/>
      <c r="OKG28" s="151"/>
      <c r="OKH28" s="151"/>
      <c r="OKI28" s="151"/>
      <c r="OKJ28" s="151"/>
      <c r="OKK28" s="151"/>
      <c r="OKL28" s="151"/>
      <c r="OKM28" s="151"/>
      <c r="OKN28" s="151"/>
      <c r="OKO28" s="151"/>
      <c r="OKP28" s="151"/>
      <c r="OKQ28" s="151"/>
      <c r="OKR28" s="151"/>
      <c r="OKS28" s="151"/>
      <c r="OKT28" s="151"/>
      <c r="OKU28" s="151"/>
      <c r="OKV28" s="151"/>
      <c r="OKW28" s="151"/>
      <c r="OKX28" s="151"/>
      <c r="OKY28" s="151"/>
      <c r="OKZ28" s="151"/>
      <c r="OLA28" s="151"/>
      <c r="OLB28" s="151"/>
      <c r="OLC28" s="151"/>
      <c r="OLD28" s="151"/>
      <c r="OLE28" s="151"/>
      <c r="OLF28" s="151"/>
      <c r="OLG28" s="151"/>
      <c r="OLH28" s="151"/>
      <c r="OLI28" s="151"/>
      <c r="OLJ28" s="151"/>
      <c r="OLK28" s="151"/>
      <c r="OLL28" s="151"/>
      <c r="OLM28" s="151"/>
      <c r="OLN28" s="151"/>
      <c r="OLO28" s="151"/>
      <c r="OLP28" s="151"/>
      <c r="OLQ28" s="151"/>
      <c r="OLR28" s="151"/>
      <c r="OLS28" s="151"/>
      <c r="OLT28" s="151"/>
      <c r="OLU28" s="151"/>
      <c r="OLV28" s="151"/>
      <c r="OLW28" s="151"/>
      <c r="OLX28" s="151"/>
      <c r="OLY28" s="151"/>
      <c r="OLZ28" s="151"/>
      <c r="OMA28" s="151"/>
      <c r="OMB28" s="151"/>
      <c r="OMC28" s="151"/>
      <c r="OMD28" s="151"/>
      <c r="OME28" s="151"/>
      <c r="OMF28" s="151"/>
      <c r="OMG28" s="151"/>
      <c r="OMH28" s="151"/>
      <c r="OMI28" s="151"/>
      <c r="OMJ28" s="151"/>
      <c r="OMK28" s="151"/>
      <c r="OML28" s="151"/>
      <c r="OMM28" s="151"/>
      <c r="OMN28" s="151"/>
      <c r="OMO28" s="151"/>
      <c r="OMP28" s="151"/>
      <c r="OMQ28" s="151"/>
      <c r="OMR28" s="151"/>
      <c r="OMS28" s="151"/>
      <c r="OMT28" s="151"/>
      <c r="OMU28" s="151"/>
      <c r="OMV28" s="151"/>
      <c r="OMW28" s="151"/>
      <c r="OMX28" s="151"/>
      <c r="OMY28" s="151"/>
      <c r="OMZ28" s="151"/>
      <c r="ONA28" s="151"/>
      <c r="ONB28" s="151"/>
      <c r="ONC28" s="151"/>
      <c r="OND28" s="151"/>
      <c r="ONE28" s="151"/>
      <c r="ONF28" s="151"/>
      <c r="ONG28" s="151"/>
      <c r="ONH28" s="151"/>
      <c r="ONI28" s="151"/>
      <c r="ONJ28" s="151"/>
      <c r="ONK28" s="151"/>
      <c r="ONL28" s="151"/>
      <c r="ONM28" s="151"/>
      <c r="ONN28" s="151"/>
      <c r="ONO28" s="151"/>
      <c r="ONP28" s="151"/>
      <c r="ONQ28" s="151"/>
      <c r="ONR28" s="151"/>
      <c r="ONS28" s="151"/>
      <c r="ONT28" s="151"/>
      <c r="ONU28" s="151"/>
      <c r="ONV28" s="151"/>
      <c r="ONW28" s="151"/>
      <c r="ONX28" s="151"/>
      <c r="ONY28" s="151"/>
      <c r="ONZ28" s="151"/>
      <c r="OOA28" s="151"/>
      <c r="OOB28" s="151"/>
      <c r="OOC28" s="151"/>
      <c r="OOD28" s="151"/>
      <c r="OOE28" s="151"/>
      <c r="OOF28" s="151"/>
      <c r="OOG28" s="151"/>
      <c r="OOH28" s="151"/>
      <c r="OOI28" s="151"/>
      <c r="OOJ28" s="151"/>
      <c r="OOK28" s="151"/>
      <c r="OOL28" s="151"/>
      <c r="OOM28" s="151"/>
      <c r="OON28" s="151"/>
      <c r="OOO28" s="151"/>
      <c r="OOP28" s="151"/>
      <c r="OOQ28" s="151"/>
      <c r="OOR28" s="151"/>
      <c r="OOS28" s="151"/>
      <c r="OOT28" s="151"/>
      <c r="OOU28" s="151"/>
      <c r="OOV28" s="151"/>
      <c r="OOW28" s="151"/>
      <c r="OOX28" s="151"/>
      <c r="OOY28" s="151"/>
      <c r="OOZ28" s="151"/>
      <c r="OPA28" s="151"/>
      <c r="OPB28" s="151"/>
      <c r="OPC28" s="151"/>
      <c r="OPD28" s="151"/>
      <c r="OPE28" s="151"/>
      <c r="OPF28" s="151"/>
      <c r="OPG28" s="151"/>
      <c r="OPH28" s="151"/>
      <c r="OPI28" s="151"/>
      <c r="OPJ28" s="151"/>
      <c r="OPK28" s="151"/>
      <c r="OPL28" s="151"/>
      <c r="OPM28" s="151"/>
      <c r="OPN28" s="151"/>
      <c r="OPO28" s="151"/>
      <c r="OPP28" s="151"/>
      <c r="OPQ28" s="151"/>
      <c r="OPR28" s="151"/>
      <c r="OPS28" s="151"/>
      <c r="OPT28" s="151"/>
      <c r="OPU28" s="151"/>
      <c r="OPV28" s="151"/>
      <c r="OPW28" s="151"/>
      <c r="OPX28" s="151"/>
      <c r="OPY28" s="151"/>
      <c r="OPZ28" s="151"/>
      <c r="OQA28" s="151"/>
      <c r="OQB28" s="151"/>
      <c r="OQC28" s="151"/>
      <c r="OQD28" s="151"/>
      <c r="OQE28" s="151"/>
      <c r="OQF28" s="151"/>
      <c r="OQG28" s="151"/>
      <c r="OQH28" s="151"/>
      <c r="OQI28" s="151"/>
      <c r="OQJ28" s="151"/>
      <c r="OQK28" s="151"/>
      <c r="OQL28" s="151"/>
      <c r="OQM28" s="151"/>
      <c r="OQN28" s="151"/>
      <c r="OQO28" s="151"/>
      <c r="OQP28" s="151"/>
      <c r="OQQ28" s="151"/>
      <c r="OQR28" s="151"/>
      <c r="OQS28" s="151"/>
      <c r="OQT28" s="151"/>
      <c r="OQU28" s="151"/>
      <c r="OQV28" s="151"/>
      <c r="OQW28" s="151"/>
      <c r="OQX28" s="151"/>
      <c r="OQY28" s="151"/>
      <c r="OQZ28" s="151"/>
      <c r="ORA28" s="151"/>
      <c r="ORB28" s="151"/>
      <c r="ORC28" s="151"/>
      <c r="ORD28" s="151"/>
      <c r="ORE28" s="151"/>
      <c r="ORF28" s="151"/>
      <c r="ORG28" s="151"/>
      <c r="ORH28" s="151"/>
      <c r="ORI28" s="151"/>
      <c r="ORJ28" s="151"/>
      <c r="ORK28" s="151"/>
      <c r="ORL28" s="151"/>
      <c r="ORM28" s="151"/>
      <c r="ORN28" s="151"/>
      <c r="ORO28" s="151"/>
      <c r="ORP28" s="151"/>
      <c r="ORQ28" s="151"/>
      <c r="ORR28" s="151"/>
      <c r="ORS28" s="151"/>
      <c r="ORT28" s="151"/>
      <c r="ORU28" s="151"/>
      <c r="ORV28" s="151"/>
      <c r="ORW28" s="151"/>
      <c r="ORX28" s="151"/>
      <c r="ORY28" s="151"/>
      <c r="ORZ28" s="151"/>
      <c r="OSA28" s="151"/>
      <c r="OSB28" s="151"/>
      <c r="OSC28" s="151"/>
      <c r="OSD28" s="151"/>
      <c r="OSE28" s="151"/>
      <c r="OSF28" s="151"/>
      <c r="OSG28" s="151"/>
      <c r="OSH28" s="151"/>
      <c r="OSI28" s="151"/>
      <c r="OSJ28" s="151"/>
      <c r="OSK28" s="151"/>
      <c r="OSL28" s="151"/>
      <c r="OSM28" s="151"/>
      <c r="OSN28" s="151"/>
      <c r="OSO28" s="151"/>
      <c r="OSP28" s="151"/>
      <c r="OSQ28" s="151"/>
      <c r="OSR28" s="151"/>
      <c r="OSS28" s="151"/>
      <c r="OST28" s="151"/>
      <c r="OSU28" s="151"/>
      <c r="OSV28" s="151"/>
      <c r="OSW28" s="151"/>
      <c r="OSX28" s="151"/>
      <c r="OSY28" s="151"/>
      <c r="OSZ28" s="151"/>
      <c r="OTA28" s="151"/>
      <c r="OTB28" s="151"/>
      <c r="OTC28" s="151"/>
      <c r="OTD28" s="151"/>
      <c r="OTE28" s="151"/>
      <c r="OTF28" s="151"/>
      <c r="OTG28" s="151"/>
      <c r="OTH28" s="151"/>
      <c r="OTI28" s="151"/>
      <c r="OTJ28" s="151"/>
      <c r="OTK28" s="151"/>
      <c r="OTL28" s="151"/>
      <c r="OTM28" s="151"/>
      <c r="OTN28" s="151"/>
      <c r="OTO28" s="151"/>
      <c r="OTP28" s="151"/>
      <c r="OTQ28" s="151"/>
      <c r="OTR28" s="151"/>
      <c r="OTS28" s="151"/>
      <c r="OTT28" s="151"/>
      <c r="OTU28" s="151"/>
      <c r="OTV28" s="151"/>
      <c r="OTW28" s="151"/>
      <c r="OTX28" s="151"/>
      <c r="OTY28" s="151"/>
      <c r="OTZ28" s="151"/>
      <c r="OUA28" s="151"/>
      <c r="OUB28" s="151"/>
      <c r="OUC28" s="151"/>
      <c r="OUD28" s="151"/>
      <c r="OUE28" s="151"/>
      <c r="OUF28" s="151"/>
      <c r="OUG28" s="151"/>
      <c r="OUH28" s="151"/>
      <c r="OUI28" s="151"/>
      <c r="OUJ28" s="151"/>
      <c r="OUK28" s="151"/>
      <c r="OUL28" s="151"/>
      <c r="OUM28" s="151"/>
      <c r="OUN28" s="151"/>
      <c r="OUO28" s="151"/>
      <c r="OUP28" s="151"/>
      <c r="OUQ28" s="151"/>
      <c r="OUR28" s="151"/>
      <c r="OUS28" s="151"/>
      <c r="OUT28" s="151"/>
      <c r="OUU28" s="151"/>
      <c r="OUV28" s="151"/>
      <c r="OUW28" s="151"/>
      <c r="OUX28" s="151"/>
      <c r="OUY28" s="151"/>
      <c r="OUZ28" s="151"/>
      <c r="OVA28" s="151"/>
      <c r="OVB28" s="151"/>
      <c r="OVC28" s="151"/>
      <c r="OVD28" s="151"/>
      <c r="OVE28" s="151"/>
      <c r="OVF28" s="151"/>
      <c r="OVG28" s="151"/>
      <c r="OVH28" s="151"/>
      <c r="OVI28" s="151"/>
      <c r="OVJ28" s="151"/>
      <c r="OVK28" s="151"/>
      <c r="OVL28" s="151"/>
      <c r="OVM28" s="151"/>
      <c r="OVN28" s="151"/>
      <c r="OVO28" s="151"/>
      <c r="OVP28" s="151"/>
      <c r="OVQ28" s="151"/>
      <c r="OVR28" s="151"/>
      <c r="OVS28" s="151"/>
      <c r="OVT28" s="151"/>
      <c r="OVU28" s="151"/>
      <c r="OVV28" s="151"/>
      <c r="OVW28" s="151"/>
      <c r="OVX28" s="151"/>
      <c r="OVY28" s="151"/>
      <c r="OVZ28" s="151"/>
      <c r="OWA28" s="151"/>
      <c r="OWB28" s="151"/>
      <c r="OWC28" s="151"/>
      <c r="OWD28" s="151"/>
      <c r="OWE28" s="151"/>
      <c r="OWF28" s="151"/>
      <c r="OWG28" s="151"/>
      <c r="OWH28" s="151"/>
      <c r="OWI28" s="151"/>
      <c r="OWJ28" s="151"/>
      <c r="OWK28" s="151"/>
      <c r="OWL28" s="151"/>
      <c r="OWM28" s="151"/>
      <c r="OWN28" s="151"/>
      <c r="OWO28" s="151"/>
      <c r="OWP28" s="151"/>
      <c r="OWQ28" s="151"/>
      <c r="OWR28" s="151"/>
      <c r="OWS28" s="151"/>
      <c r="OWT28" s="151"/>
      <c r="OWU28" s="151"/>
      <c r="OWV28" s="151"/>
      <c r="OWW28" s="151"/>
      <c r="OWX28" s="151"/>
      <c r="OWY28" s="151"/>
      <c r="OWZ28" s="151"/>
      <c r="OXA28" s="151"/>
      <c r="OXB28" s="151"/>
      <c r="OXC28" s="151"/>
      <c r="OXD28" s="151"/>
      <c r="OXE28" s="151"/>
      <c r="OXF28" s="151"/>
      <c r="OXG28" s="151"/>
      <c r="OXH28" s="151"/>
      <c r="OXI28" s="151"/>
      <c r="OXJ28" s="151"/>
      <c r="OXK28" s="151"/>
      <c r="OXL28" s="151"/>
      <c r="OXM28" s="151"/>
      <c r="OXN28" s="151"/>
      <c r="OXO28" s="151"/>
      <c r="OXP28" s="151"/>
      <c r="OXQ28" s="151"/>
      <c r="OXR28" s="151"/>
      <c r="OXS28" s="151"/>
      <c r="OXT28" s="151"/>
      <c r="OXU28" s="151"/>
      <c r="OXV28" s="151"/>
      <c r="OXW28" s="151"/>
      <c r="OXX28" s="151"/>
      <c r="OXY28" s="151"/>
      <c r="OXZ28" s="151"/>
      <c r="OYA28" s="151"/>
      <c r="OYB28" s="151"/>
      <c r="OYC28" s="151"/>
      <c r="OYD28" s="151"/>
      <c r="OYE28" s="151"/>
      <c r="OYF28" s="151"/>
      <c r="OYG28" s="151"/>
      <c r="OYH28" s="151"/>
      <c r="OYI28" s="151"/>
      <c r="OYJ28" s="151"/>
      <c r="OYK28" s="151"/>
      <c r="OYL28" s="151"/>
      <c r="OYM28" s="151"/>
      <c r="OYN28" s="151"/>
      <c r="OYO28" s="151"/>
      <c r="OYP28" s="151"/>
      <c r="OYQ28" s="151"/>
      <c r="OYR28" s="151"/>
      <c r="OYS28" s="151"/>
      <c r="OYT28" s="151"/>
      <c r="OYU28" s="151"/>
      <c r="OYV28" s="151"/>
      <c r="OYW28" s="151"/>
      <c r="OYX28" s="151"/>
      <c r="OYY28" s="151"/>
      <c r="OYZ28" s="151"/>
      <c r="OZA28" s="151"/>
      <c r="OZB28" s="151"/>
      <c r="OZC28" s="151"/>
      <c r="OZD28" s="151"/>
      <c r="OZE28" s="151"/>
      <c r="OZF28" s="151"/>
      <c r="OZG28" s="151"/>
      <c r="OZH28" s="151"/>
      <c r="OZI28" s="151"/>
      <c r="OZJ28" s="151"/>
      <c r="OZK28" s="151"/>
      <c r="OZL28" s="151"/>
      <c r="OZM28" s="151"/>
      <c r="OZN28" s="151"/>
      <c r="OZO28" s="151"/>
      <c r="OZP28" s="151"/>
      <c r="OZQ28" s="151"/>
      <c r="OZR28" s="151"/>
      <c r="OZS28" s="151"/>
      <c r="OZT28" s="151"/>
      <c r="OZU28" s="151"/>
      <c r="OZV28" s="151"/>
      <c r="OZW28" s="151"/>
      <c r="OZX28" s="151"/>
      <c r="OZY28" s="151"/>
      <c r="OZZ28" s="151"/>
      <c r="PAA28" s="151"/>
      <c r="PAB28" s="151"/>
      <c r="PAC28" s="151"/>
      <c r="PAD28" s="151"/>
      <c r="PAE28" s="151"/>
      <c r="PAF28" s="151"/>
      <c r="PAG28" s="151"/>
      <c r="PAH28" s="151"/>
      <c r="PAI28" s="151"/>
      <c r="PAJ28" s="151"/>
      <c r="PAK28" s="151"/>
      <c r="PAL28" s="151"/>
      <c r="PAM28" s="151"/>
      <c r="PAN28" s="151"/>
      <c r="PAO28" s="151"/>
      <c r="PAP28" s="151"/>
      <c r="PAQ28" s="151"/>
      <c r="PAR28" s="151"/>
      <c r="PAS28" s="151"/>
      <c r="PAT28" s="151"/>
      <c r="PAU28" s="151"/>
      <c r="PAV28" s="151"/>
      <c r="PAW28" s="151"/>
      <c r="PAX28" s="151"/>
      <c r="PAY28" s="151"/>
      <c r="PAZ28" s="151"/>
      <c r="PBA28" s="151"/>
      <c r="PBB28" s="151"/>
      <c r="PBC28" s="151"/>
      <c r="PBD28" s="151"/>
      <c r="PBE28" s="151"/>
      <c r="PBF28" s="151"/>
      <c r="PBG28" s="151"/>
      <c r="PBH28" s="151"/>
      <c r="PBI28" s="151"/>
      <c r="PBJ28" s="151"/>
      <c r="PBK28" s="151"/>
      <c r="PBL28" s="151"/>
      <c r="PBM28" s="151"/>
      <c r="PBN28" s="151"/>
      <c r="PBO28" s="151"/>
      <c r="PBP28" s="151"/>
      <c r="PBQ28" s="151"/>
      <c r="PBR28" s="151"/>
      <c r="PBS28" s="151"/>
      <c r="PBT28" s="151"/>
      <c r="PBU28" s="151"/>
      <c r="PBV28" s="151"/>
      <c r="PBW28" s="151"/>
      <c r="PBX28" s="151"/>
      <c r="PBY28" s="151"/>
      <c r="PBZ28" s="151"/>
      <c r="PCA28" s="151"/>
      <c r="PCB28" s="151"/>
      <c r="PCC28" s="151"/>
      <c r="PCD28" s="151"/>
      <c r="PCE28" s="151"/>
      <c r="PCF28" s="151"/>
      <c r="PCG28" s="151"/>
      <c r="PCH28" s="151"/>
      <c r="PCI28" s="151"/>
      <c r="PCJ28" s="151"/>
      <c r="PCK28" s="151"/>
      <c r="PCL28" s="151"/>
      <c r="PCM28" s="151"/>
      <c r="PCN28" s="151"/>
      <c r="PCO28" s="151"/>
      <c r="PCP28" s="151"/>
      <c r="PCQ28" s="151"/>
      <c r="PCR28" s="151"/>
      <c r="PCS28" s="151"/>
      <c r="PCT28" s="151"/>
      <c r="PCU28" s="151"/>
      <c r="PCV28" s="151"/>
      <c r="PCW28" s="151"/>
      <c r="PCX28" s="151"/>
      <c r="PCY28" s="151"/>
      <c r="PCZ28" s="151"/>
      <c r="PDA28" s="151"/>
      <c r="PDB28" s="151"/>
      <c r="PDC28" s="151"/>
      <c r="PDD28" s="151"/>
      <c r="PDE28" s="151"/>
      <c r="PDF28" s="151"/>
      <c r="PDG28" s="151"/>
      <c r="PDH28" s="151"/>
      <c r="PDI28" s="151"/>
      <c r="PDJ28" s="151"/>
      <c r="PDK28" s="151"/>
      <c r="PDL28" s="151"/>
      <c r="PDM28" s="151"/>
      <c r="PDN28" s="151"/>
      <c r="PDO28" s="151"/>
      <c r="PDP28" s="151"/>
      <c r="PDQ28" s="151"/>
      <c r="PDR28" s="151"/>
      <c r="PDS28" s="151"/>
      <c r="PDT28" s="151"/>
      <c r="PDU28" s="151"/>
      <c r="PDV28" s="151"/>
      <c r="PDW28" s="151"/>
      <c r="PDX28" s="151"/>
      <c r="PDY28" s="151"/>
      <c r="PDZ28" s="151"/>
      <c r="PEA28" s="151"/>
      <c r="PEB28" s="151"/>
      <c r="PEC28" s="151"/>
      <c r="PED28" s="151"/>
      <c r="PEE28" s="151"/>
      <c r="PEF28" s="151"/>
      <c r="PEG28" s="151"/>
      <c r="PEH28" s="151"/>
      <c r="PEI28" s="151"/>
      <c r="PEJ28" s="151"/>
      <c r="PEK28" s="151"/>
      <c r="PEL28" s="151"/>
      <c r="PEM28" s="151"/>
      <c r="PEN28" s="151"/>
      <c r="PEO28" s="151"/>
      <c r="PEP28" s="151"/>
      <c r="PEQ28" s="151"/>
      <c r="PER28" s="151"/>
      <c r="PES28" s="151"/>
      <c r="PET28" s="151"/>
      <c r="PEU28" s="151"/>
      <c r="PEV28" s="151"/>
      <c r="PEW28" s="151"/>
      <c r="PEX28" s="151"/>
      <c r="PEY28" s="151"/>
      <c r="PEZ28" s="151"/>
      <c r="PFA28" s="151"/>
      <c r="PFB28" s="151"/>
      <c r="PFC28" s="151"/>
      <c r="PFD28" s="151"/>
      <c r="PFE28" s="151"/>
      <c r="PFF28" s="151"/>
      <c r="PFG28" s="151"/>
      <c r="PFH28" s="151"/>
      <c r="PFI28" s="151"/>
      <c r="PFJ28" s="151"/>
      <c r="PFK28" s="151"/>
      <c r="PFL28" s="151"/>
      <c r="PFM28" s="151"/>
      <c r="PFN28" s="151"/>
      <c r="PFO28" s="151"/>
      <c r="PFP28" s="151"/>
      <c r="PFQ28" s="151"/>
      <c r="PFR28" s="151"/>
      <c r="PFS28" s="151"/>
      <c r="PFT28" s="151"/>
      <c r="PFU28" s="151"/>
      <c r="PFV28" s="151"/>
      <c r="PFW28" s="151"/>
      <c r="PFX28" s="151"/>
      <c r="PFY28" s="151"/>
      <c r="PFZ28" s="151"/>
      <c r="PGA28" s="151"/>
      <c r="PGB28" s="151"/>
      <c r="PGC28" s="151"/>
      <c r="PGD28" s="151"/>
      <c r="PGE28" s="151"/>
      <c r="PGF28" s="151"/>
      <c r="PGG28" s="151"/>
      <c r="PGH28" s="151"/>
      <c r="PGI28" s="151"/>
      <c r="PGJ28" s="151"/>
      <c r="PGK28" s="151"/>
      <c r="PGL28" s="151"/>
      <c r="PGM28" s="151"/>
      <c r="PGN28" s="151"/>
      <c r="PGO28" s="151"/>
      <c r="PGP28" s="151"/>
      <c r="PGQ28" s="151"/>
      <c r="PGR28" s="151"/>
      <c r="PGS28" s="151"/>
      <c r="PGT28" s="151"/>
      <c r="PGU28" s="151"/>
      <c r="PGV28" s="151"/>
      <c r="PGW28" s="151"/>
      <c r="PGX28" s="151"/>
      <c r="PGY28" s="151"/>
      <c r="PGZ28" s="151"/>
      <c r="PHA28" s="151"/>
      <c r="PHB28" s="151"/>
      <c r="PHC28" s="151"/>
      <c r="PHD28" s="151"/>
      <c r="PHE28" s="151"/>
      <c r="PHF28" s="151"/>
      <c r="PHG28" s="151"/>
      <c r="PHH28" s="151"/>
      <c r="PHI28" s="151"/>
      <c r="PHJ28" s="151"/>
      <c r="PHK28" s="151"/>
      <c r="PHL28" s="151"/>
      <c r="PHM28" s="151"/>
      <c r="PHN28" s="151"/>
      <c r="PHO28" s="151"/>
      <c r="PHP28" s="151"/>
      <c r="PHQ28" s="151"/>
      <c r="PHR28" s="151"/>
      <c r="PHS28" s="151"/>
      <c r="PHT28" s="151"/>
      <c r="PHU28" s="151"/>
      <c r="PHV28" s="151"/>
      <c r="PHW28" s="151"/>
      <c r="PHX28" s="151"/>
      <c r="PHY28" s="151"/>
      <c r="PHZ28" s="151"/>
      <c r="PIA28" s="151"/>
      <c r="PIB28" s="151"/>
      <c r="PIC28" s="151"/>
      <c r="PID28" s="151"/>
      <c r="PIE28" s="151"/>
      <c r="PIF28" s="151"/>
      <c r="PIG28" s="151"/>
      <c r="PIH28" s="151"/>
      <c r="PII28" s="151"/>
      <c r="PIJ28" s="151"/>
      <c r="PIK28" s="151"/>
      <c r="PIL28" s="151"/>
      <c r="PIM28" s="151"/>
      <c r="PIN28" s="151"/>
      <c r="PIO28" s="151"/>
      <c r="PIP28" s="151"/>
      <c r="PIQ28" s="151"/>
      <c r="PIR28" s="151"/>
      <c r="PIS28" s="151"/>
      <c r="PIT28" s="151"/>
      <c r="PIU28" s="151"/>
      <c r="PIV28" s="151"/>
      <c r="PIW28" s="151"/>
      <c r="PIX28" s="151"/>
      <c r="PIY28" s="151"/>
      <c r="PIZ28" s="151"/>
      <c r="PJA28" s="151"/>
      <c r="PJB28" s="151"/>
      <c r="PJC28" s="151"/>
      <c r="PJD28" s="151"/>
      <c r="PJE28" s="151"/>
      <c r="PJF28" s="151"/>
      <c r="PJG28" s="151"/>
      <c r="PJH28" s="151"/>
      <c r="PJI28" s="151"/>
      <c r="PJJ28" s="151"/>
      <c r="PJK28" s="151"/>
      <c r="PJL28" s="151"/>
      <c r="PJM28" s="151"/>
      <c r="PJN28" s="151"/>
      <c r="PJO28" s="151"/>
      <c r="PJP28" s="151"/>
      <c r="PJQ28" s="151"/>
      <c r="PJR28" s="151"/>
      <c r="PJS28" s="151"/>
      <c r="PJT28" s="151"/>
      <c r="PJU28" s="151"/>
      <c r="PJV28" s="151"/>
      <c r="PJW28" s="151"/>
      <c r="PJX28" s="151"/>
      <c r="PJY28" s="151"/>
      <c r="PJZ28" s="151"/>
      <c r="PKA28" s="151"/>
      <c r="PKB28" s="151"/>
      <c r="PKC28" s="151"/>
      <c r="PKD28" s="151"/>
      <c r="PKE28" s="151"/>
      <c r="PKF28" s="151"/>
      <c r="PKG28" s="151"/>
      <c r="PKH28" s="151"/>
      <c r="PKI28" s="151"/>
      <c r="PKJ28" s="151"/>
      <c r="PKK28" s="151"/>
      <c r="PKL28" s="151"/>
      <c r="PKM28" s="151"/>
      <c r="PKN28" s="151"/>
      <c r="PKO28" s="151"/>
      <c r="PKP28" s="151"/>
      <c r="PKQ28" s="151"/>
      <c r="PKR28" s="151"/>
      <c r="PKS28" s="151"/>
      <c r="PKT28" s="151"/>
      <c r="PKU28" s="151"/>
      <c r="PKV28" s="151"/>
      <c r="PKW28" s="151"/>
      <c r="PKX28" s="151"/>
      <c r="PKY28" s="151"/>
      <c r="PKZ28" s="151"/>
      <c r="PLA28" s="151"/>
      <c r="PLB28" s="151"/>
      <c r="PLC28" s="151"/>
      <c r="PLD28" s="151"/>
      <c r="PLE28" s="151"/>
      <c r="PLF28" s="151"/>
      <c r="PLG28" s="151"/>
      <c r="PLH28" s="151"/>
      <c r="PLI28" s="151"/>
      <c r="PLJ28" s="151"/>
      <c r="PLK28" s="151"/>
      <c r="PLL28" s="151"/>
      <c r="PLM28" s="151"/>
      <c r="PLN28" s="151"/>
      <c r="PLO28" s="151"/>
      <c r="PLP28" s="151"/>
      <c r="PLQ28" s="151"/>
      <c r="PLR28" s="151"/>
      <c r="PLS28" s="151"/>
      <c r="PLT28" s="151"/>
      <c r="PLU28" s="151"/>
      <c r="PLV28" s="151"/>
      <c r="PLW28" s="151"/>
      <c r="PLX28" s="151"/>
      <c r="PLY28" s="151"/>
      <c r="PLZ28" s="151"/>
      <c r="PMA28" s="151"/>
      <c r="PMB28" s="151"/>
      <c r="PMC28" s="151"/>
      <c r="PMD28" s="151"/>
      <c r="PME28" s="151"/>
      <c r="PMF28" s="151"/>
      <c r="PMG28" s="151"/>
      <c r="PMH28" s="151"/>
      <c r="PMI28" s="151"/>
      <c r="PMJ28" s="151"/>
      <c r="PMK28" s="151"/>
      <c r="PML28" s="151"/>
      <c r="PMM28" s="151"/>
      <c r="PMN28" s="151"/>
      <c r="PMO28" s="151"/>
      <c r="PMP28" s="151"/>
      <c r="PMQ28" s="151"/>
      <c r="PMR28" s="151"/>
      <c r="PMS28" s="151"/>
      <c r="PMT28" s="151"/>
      <c r="PMU28" s="151"/>
      <c r="PMV28" s="151"/>
      <c r="PMW28" s="151"/>
      <c r="PMX28" s="151"/>
      <c r="PMY28" s="151"/>
      <c r="PMZ28" s="151"/>
      <c r="PNA28" s="151"/>
      <c r="PNB28" s="151"/>
      <c r="PNC28" s="151"/>
      <c r="PND28" s="151"/>
      <c r="PNE28" s="151"/>
      <c r="PNF28" s="151"/>
      <c r="PNG28" s="151"/>
      <c r="PNH28" s="151"/>
      <c r="PNI28" s="151"/>
      <c r="PNJ28" s="151"/>
      <c r="PNK28" s="151"/>
      <c r="PNL28" s="151"/>
      <c r="PNM28" s="151"/>
      <c r="PNN28" s="151"/>
      <c r="PNO28" s="151"/>
      <c r="PNP28" s="151"/>
      <c r="PNQ28" s="151"/>
      <c r="PNR28" s="151"/>
      <c r="PNS28" s="151"/>
      <c r="PNT28" s="151"/>
      <c r="PNU28" s="151"/>
      <c r="PNV28" s="151"/>
      <c r="PNW28" s="151"/>
      <c r="PNX28" s="151"/>
      <c r="PNY28" s="151"/>
      <c r="PNZ28" s="151"/>
      <c r="POA28" s="151"/>
      <c r="POB28" s="151"/>
      <c r="POC28" s="151"/>
      <c r="POD28" s="151"/>
      <c r="POE28" s="151"/>
      <c r="POF28" s="151"/>
      <c r="POG28" s="151"/>
      <c r="POH28" s="151"/>
      <c r="POI28" s="151"/>
      <c r="POJ28" s="151"/>
      <c r="POK28" s="151"/>
      <c r="POL28" s="151"/>
      <c r="POM28" s="151"/>
      <c r="PON28" s="151"/>
      <c r="POO28" s="151"/>
      <c r="POP28" s="151"/>
      <c r="POQ28" s="151"/>
      <c r="POR28" s="151"/>
      <c r="POS28" s="151"/>
      <c r="POT28" s="151"/>
      <c r="POU28" s="151"/>
      <c r="POV28" s="151"/>
      <c r="POW28" s="151"/>
      <c r="POX28" s="151"/>
      <c r="POY28" s="151"/>
      <c r="POZ28" s="151"/>
      <c r="PPA28" s="151"/>
      <c r="PPB28" s="151"/>
      <c r="PPC28" s="151"/>
      <c r="PPD28" s="151"/>
      <c r="PPE28" s="151"/>
      <c r="PPF28" s="151"/>
      <c r="PPG28" s="151"/>
      <c r="PPH28" s="151"/>
      <c r="PPI28" s="151"/>
      <c r="PPJ28" s="151"/>
      <c r="PPK28" s="151"/>
      <c r="PPL28" s="151"/>
      <c r="PPM28" s="151"/>
      <c r="PPN28" s="151"/>
      <c r="PPO28" s="151"/>
      <c r="PPP28" s="151"/>
      <c r="PPQ28" s="151"/>
      <c r="PPR28" s="151"/>
      <c r="PPS28" s="151"/>
      <c r="PPT28" s="151"/>
      <c r="PPU28" s="151"/>
      <c r="PPV28" s="151"/>
      <c r="PPW28" s="151"/>
      <c r="PPX28" s="151"/>
      <c r="PPY28" s="151"/>
      <c r="PPZ28" s="151"/>
      <c r="PQA28" s="151"/>
      <c r="PQB28" s="151"/>
      <c r="PQC28" s="151"/>
      <c r="PQD28" s="151"/>
      <c r="PQE28" s="151"/>
      <c r="PQF28" s="151"/>
      <c r="PQG28" s="151"/>
      <c r="PQH28" s="151"/>
      <c r="PQI28" s="151"/>
      <c r="PQJ28" s="151"/>
      <c r="PQK28" s="151"/>
      <c r="PQL28" s="151"/>
      <c r="PQM28" s="151"/>
      <c r="PQN28" s="151"/>
      <c r="PQO28" s="151"/>
      <c r="PQP28" s="151"/>
      <c r="PQQ28" s="151"/>
      <c r="PQR28" s="151"/>
      <c r="PQS28" s="151"/>
      <c r="PQT28" s="151"/>
      <c r="PQU28" s="151"/>
      <c r="PQV28" s="151"/>
      <c r="PQW28" s="151"/>
      <c r="PQX28" s="151"/>
      <c r="PQY28" s="151"/>
      <c r="PQZ28" s="151"/>
      <c r="PRA28" s="151"/>
      <c r="PRB28" s="151"/>
      <c r="PRC28" s="151"/>
      <c r="PRD28" s="151"/>
      <c r="PRE28" s="151"/>
      <c r="PRF28" s="151"/>
      <c r="PRG28" s="151"/>
      <c r="PRH28" s="151"/>
      <c r="PRI28" s="151"/>
      <c r="PRJ28" s="151"/>
      <c r="PRK28" s="151"/>
      <c r="PRL28" s="151"/>
      <c r="PRM28" s="151"/>
      <c r="PRN28" s="151"/>
      <c r="PRO28" s="151"/>
      <c r="PRP28" s="151"/>
      <c r="PRQ28" s="151"/>
      <c r="PRR28" s="151"/>
      <c r="PRS28" s="151"/>
      <c r="PRT28" s="151"/>
      <c r="PRU28" s="151"/>
      <c r="PRV28" s="151"/>
      <c r="PRW28" s="151"/>
      <c r="PRX28" s="151"/>
      <c r="PRY28" s="151"/>
      <c r="PRZ28" s="151"/>
      <c r="PSA28" s="151"/>
      <c r="PSB28" s="151"/>
      <c r="PSC28" s="151"/>
      <c r="PSD28" s="151"/>
      <c r="PSE28" s="151"/>
      <c r="PSF28" s="151"/>
      <c r="PSG28" s="151"/>
      <c r="PSH28" s="151"/>
      <c r="PSI28" s="151"/>
      <c r="PSJ28" s="151"/>
      <c r="PSK28" s="151"/>
      <c r="PSL28" s="151"/>
      <c r="PSM28" s="151"/>
      <c r="PSN28" s="151"/>
      <c r="PSO28" s="151"/>
      <c r="PSP28" s="151"/>
      <c r="PSQ28" s="151"/>
      <c r="PSR28" s="151"/>
      <c r="PSS28" s="151"/>
      <c r="PST28" s="151"/>
      <c r="PSU28" s="151"/>
      <c r="PSV28" s="151"/>
      <c r="PSW28" s="151"/>
      <c r="PSX28" s="151"/>
      <c r="PSY28" s="151"/>
      <c r="PSZ28" s="151"/>
      <c r="PTA28" s="151"/>
      <c r="PTB28" s="151"/>
      <c r="PTC28" s="151"/>
      <c r="PTD28" s="151"/>
      <c r="PTE28" s="151"/>
      <c r="PTF28" s="151"/>
      <c r="PTG28" s="151"/>
      <c r="PTH28" s="151"/>
      <c r="PTI28" s="151"/>
      <c r="PTJ28" s="151"/>
      <c r="PTK28" s="151"/>
      <c r="PTL28" s="151"/>
      <c r="PTM28" s="151"/>
      <c r="PTN28" s="151"/>
      <c r="PTO28" s="151"/>
      <c r="PTP28" s="151"/>
      <c r="PTQ28" s="151"/>
      <c r="PTR28" s="151"/>
      <c r="PTS28" s="151"/>
      <c r="PTT28" s="151"/>
      <c r="PTU28" s="151"/>
      <c r="PTV28" s="151"/>
      <c r="PTW28" s="151"/>
      <c r="PTX28" s="151"/>
      <c r="PTY28" s="151"/>
      <c r="PTZ28" s="151"/>
      <c r="PUA28" s="151"/>
      <c r="PUB28" s="151"/>
      <c r="PUC28" s="151"/>
      <c r="PUD28" s="151"/>
      <c r="PUE28" s="151"/>
      <c r="PUF28" s="151"/>
      <c r="PUG28" s="151"/>
      <c r="PUH28" s="151"/>
      <c r="PUI28" s="151"/>
      <c r="PUJ28" s="151"/>
      <c r="PUK28" s="151"/>
      <c r="PUL28" s="151"/>
      <c r="PUM28" s="151"/>
      <c r="PUN28" s="151"/>
      <c r="PUO28" s="151"/>
      <c r="PUP28" s="151"/>
      <c r="PUQ28" s="151"/>
      <c r="PUR28" s="151"/>
      <c r="PUS28" s="151"/>
      <c r="PUT28" s="151"/>
      <c r="PUU28" s="151"/>
      <c r="PUV28" s="151"/>
      <c r="PUW28" s="151"/>
      <c r="PUX28" s="151"/>
      <c r="PUY28" s="151"/>
      <c r="PUZ28" s="151"/>
      <c r="PVA28" s="151"/>
      <c r="PVB28" s="151"/>
      <c r="PVC28" s="151"/>
      <c r="PVD28" s="151"/>
      <c r="PVE28" s="151"/>
      <c r="PVF28" s="151"/>
      <c r="PVG28" s="151"/>
      <c r="PVH28" s="151"/>
      <c r="PVI28" s="151"/>
      <c r="PVJ28" s="151"/>
      <c r="PVK28" s="151"/>
      <c r="PVL28" s="151"/>
      <c r="PVM28" s="151"/>
      <c r="PVN28" s="151"/>
      <c r="PVO28" s="151"/>
      <c r="PVP28" s="151"/>
      <c r="PVQ28" s="151"/>
      <c r="PVR28" s="151"/>
      <c r="PVS28" s="151"/>
      <c r="PVT28" s="151"/>
      <c r="PVU28" s="151"/>
      <c r="PVV28" s="151"/>
      <c r="PVW28" s="151"/>
      <c r="PVX28" s="151"/>
      <c r="PVY28" s="151"/>
      <c r="PVZ28" s="151"/>
      <c r="PWA28" s="151"/>
      <c r="PWB28" s="151"/>
      <c r="PWC28" s="151"/>
      <c r="PWD28" s="151"/>
      <c r="PWE28" s="151"/>
      <c r="PWF28" s="151"/>
      <c r="PWG28" s="151"/>
      <c r="PWH28" s="151"/>
      <c r="PWI28" s="151"/>
      <c r="PWJ28" s="151"/>
      <c r="PWK28" s="151"/>
      <c r="PWL28" s="151"/>
      <c r="PWM28" s="151"/>
      <c r="PWN28" s="151"/>
      <c r="PWO28" s="151"/>
      <c r="PWP28" s="151"/>
      <c r="PWQ28" s="151"/>
      <c r="PWR28" s="151"/>
      <c r="PWS28" s="151"/>
      <c r="PWT28" s="151"/>
      <c r="PWU28" s="151"/>
      <c r="PWV28" s="151"/>
      <c r="PWW28" s="151"/>
      <c r="PWX28" s="151"/>
      <c r="PWY28" s="151"/>
      <c r="PWZ28" s="151"/>
      <c r="PXA28" s="151"/>
      <c r="PXB28" s="151"/>
      <c r="PXC28" s="151"/>
      <c r="PXD28" s="151"/>
      <c r="PXE28" s="151"/>
      <c r="PXF28" s="151"/>
      <c r="PXG28" s="151"/>
      <c r="PXH28" s="151"/>
      <c r="PXI28" s="151"/>
      <c r="PXJ28" s="151"/>
      <c r="PXK28" s="151"/>
      <c r="PXL28" s="151"/>
      <c r="PXM28" s="151"/>
      <c r="PXN28" s="151"/>
      <c r="PXO28" s="151"/>
      <c r="PXP28" s="151"/>
      <c r="PXQ28" s="151"/>
      <c r="PXR28" s="151"/>
      <c r="PXS28" s="151"/>
      <c r="PXT28" s="151"/>
      <c r="PXU28" s="151"/>
      <c r="PXV28" s="151"/>
      <c r="PXW28" s="151"/>
      <c r="PXX28" s="151"/>
      <c r="PXY28" s="151"/>
      <c r="PXZ28" s="151"/>
      <c r="PYA28" s="151"/>
      <c r="PYB28" s="151"/>
      <c r="PYC28" s="151"/>
      <c r="PYD28" s="151"/>
      <c r="PYE28" s="151"/>
      <c r="PYF28" s="151"/>
      <c r="PYG28" s="151"/>
      <c r="PYH28" s="151"/>
      <c r="PYI28" s="151"/>
      <c r="PYJ28" s="151"/>
      <c r="PYK28" s="151"/>
      <c r="PYL28" s="151"/>
      <c r="PYM28" s="151"/>
      <c r="PYN28" s="151"/>
      <c r="PYO28" s="151"/>
      <c r="PYP28" s="151"/>
      <c r="PYQ28" s="151"/>
      <c r="PYR28" s="151"/>
      <c r="PYS28" s="151"/>
      <c r="PYT28" s="151"/>
      <c r="PYU28" s="151"/>
      <c r="PYV28" s="151"/>
      <c r="PYW28" s="151"/>
      <c r="PYX28" s="151"/>
      <c r="PYY28" s="151"/>
      <c r="PYZ28" s="151"/>
      <c r="PZA28" s="151"/>
      <c r="PZB28" s="151"/>
      <c r="PZC28" s="151"/>
      <c r="PZD28" s="151"/>
      <c r="PZE28" s="151"/>
      <c r="PZF28" s="151"/>
      <c r="PZG28" s="151"/>
      <c r="PZH28" s="151"/>
      <c r="PZI28" s="151"/>
      <c r="PZJ28" s="151"/>
      <c r="PZK28" s="151"/>
      <c r="PZL28" s="151"/>
      <c r="PZM28" s="151"/>
      <c r="PZN28" s="151"/>
      <c r="PZO28" s="151"/>
      <c r="PZP28" s="151"/>
      <c r="PZQ28" s="151"/>
      <c r="PZR28" s="151"/>
      <c r="PZS28" s="151"/>
      <c r="PZT28" s="151"/>
      <c r="PZU28" s="151"/>
      <c r="PZV28" s="151"/>
      <c r="PZW28" s="151"/>
      <c r="PZX28" s="151"/>
      <c r="PZY28" s="151"/>
      <c r="PZZ28" s="151"/>
      <c r="QAA28" s="151"/>
      <c r="QAB28" s="151"/>
      <c r="QAC28" s="151"/>
      <c r="QAD28" s="151"/>
      <c r="QAE28" s="151"/>
      <c r="QAF28" s="151"/>
      <c r="QAG28" s="151"/>
      <c r="QAH28" s="151"/>
      <c r="QAI28" s="151"/>
      <c r="QAJ28" s="151"/>
      <c r="QAK28" s="151"/>
      <c r="QAL28" s="151"/>
      <c r="QAM28" s="151"/>
      <c r="QAN28" s="151"/>
      <c r="QAO28" s="151"/>
      <c r="QAP28" s="151"/>
      <c r="QAQ28" s="151"/>
      <c r="QAR28" s="151"/>
      <c r="QAS28" s="151"/>
      <c r="QAT28" s="151"/>
      <c r="QAU28" s="151"/>
      <c r="QAV28" s="151"/>
      <c r="QAW28" s="151"/>
      <c r="QAX28" s="151"/>
      <c r="QAY28" s="151"/>
      <c r="QAZ28" s="151"/>
      <c r="QBA28" s="151"/>
      <c r="QBB28" s="151"/>
      <c r="QBC28" s="151"/>
      <c r="QBD28" s="151"/>
      <c r="QBE28" s="151"/>
      <c r="QBF28" s="151"/>
      <c r="QBG28" s="151"/>
      <c r="QBH28" s="151"/>
      <c r="QBI28" s="151"/>
      <c r="QBJ28" s="151"/>
      <c r="QBK28" s="151"/>
      <c r="QBL28" s="151"/>
      <c r="QBM28" s="151"/>
      <c r="QBN28" s="151"/>
      <c r="QBO28" s="151"/>
      <c r="QBP28" s="151"/>
      <c r="QBQ28" s="151"/>
      <c r="QBR28" s="151"/>
      <c r="QBS28" s="151"/>
      <c r="QBT28" s="151"/>
      <c r="QBU28" s="151"/>
      <c r="QBV28" s="151"/>
      <c r="QBW28" s="151"/>
      <c r="QBX28" s="151"/>
      <c r="QBY28" s="151"/>
      <c r="QBZ28" s="151"/>
      <c r="QCA28" s="151"/>
      <c r="QCB28" s="151"/>
      <c r="QCC28" s="151"/>
      <c r="QCD28" s="151"/>
      <c r="QCE28" s="151"/>
      <c r="QCF28" s="151"/>
      <c r="QCG28" s="151"/>
      <c r="QCH28" s="151"/>
      <c r="QCI28" s="151"/>
      <c r="QCJ28" s="151"/>
      <c r="QCK28" s="151"/>
      <c r="QCL28" s="151"/>
      <c r="QCM28" s="151"/>
      <c r="QCN28" s="151"/>
      <c r="QCO28" s="151"/>
      <c r="QCP28" s="151"/>
      <c r="QCQ28" s="151"/>
      <c r="QCR28" s="151"/>
      <c r="QCS28" s="151"/>
      <c r="QCT28" s="151"/>
      <c r="QCU28" s="151"/>
      <c r="QCV28" s="151"/>
      <c r="QCW28" s="151"/>
      <c r="QCX28" s="151"/>
      <c r="QCY28" s="151"/>
      <c r="QCZ28" s="151"/>
      <c r="QDA28" s="151"/>
      <c r="QDB28" s="151"/>
      <c r="QDC28" s="151"/>
      <c r="QDD28" s="151"/>
      <c r="QDE28" s="151"/>
      <c r="QDF28" s="151"/>
      <c r="QDG28" s="151"/>
      <c r="QDH28" s="151"/>
      <c r="QDI28" s="151"/>
      <c r="QDJ28" s="151"/>
      <c r="QDK28" s="151"/>
      <c r="QDL28" s="151"/>
      <c r="QDM28" s="151"/>
      <c r="QDN28" s="151"/>
      <c r="QDO28" s="151"/>
      <c r="QDP28" s="151"/>
      <c r="QDQ28" s="151"/>
      <c r="QDR28" s="151"/>
      <c r="QDS28" s="151"/>
      <c r="QDT28" s="151"/>
      <c r="QDU28" s="151"/>
      <c r="QDV28" s="151"/>
      <c r="QDW28" s="151"/>
      <c r="QDX28" s="151"/>
      <c r="QDY28" s="151"/>
      <c r="QDZ28" s="151"/>
      <c r="QEA28" s="151"/>
      <c r="QEB28" s="151"/>
      <c r="QEC28" s="151"/>
      <c r="QED28" s="151"/>
      <c r="QEE28" s="151"/>
      <c r="QEF28" s="151"/>
      <c r="QEG28" s="151"/>
      <c r="QEH28" s="151"/>
      <c r="QEI28" s="151"/>
      <c r="QEJ28" s="151"/>
      <c r="QEK28" s="151"/>
      <c r="QEL28" s="151"/>
      <c r="QEM28" s="151"/>
      <c r="QEN28" s="151"/>
      <c r="QEO28" s="151"/>
      <c r="QEP28" s="151"/>
      <c r="QEQ28" s="151"/>
      <c r="QER28" s="151"/>
      <c r="QES28" s="151"/>
      <c r="QET28" s="151"/>
      <c r="QEU28" s="151"/>
      <c r="QEV28" s="151"/>
      <c r="QEW28" s="151"/>
      <c r="QEX28" s="151"/>
      <c r="QEY28" s="151"/>
      <c r="QEZ28" s="151"/>
      <c r="QFA28" s="151"/>
      <c r="QFB28" s="151"/>
      <c r="QFC28" s="151"/>
      <c r="QFD28" s="151"/>
      <c r="QFE28" s="151"/>
      <c r="QFF28" s="151"/>
      <c r="QFG28" s="151"/>
      <c r="QFH28" s="151"/>
      <c r="QFI28" s="151"/>
      <c r="QFJ28" s="151"/>
      <c r="QFK28" s="151"/>
      <c r="QFL28" s="151"/>
      <c r="QFM28" s="151"/>
      <c r="QFN28" s="151"/>
      <c r="QFO28" s="151"/>
      <c r="QFP28" s="151"/>
      <c r="QFQ28" s="151"/>
      <c r="QFR28" s="151"/>
      <c r="QFS28" s="151"/>
      <c r="QFT28" s="151"/>
      <c r="QFU28" s="151"/>
      <c r="QFV28" s="151"/>
      <c r="QFW28" s="151"/>
      <c r="QFX28" s="151"/>
      <c r="QFY28" s="151"/>
      <c r="QFZ28" s="151"/>
      <c r="QGA28" s="151"/>
      <c r="QGB28" s="151"/>
      <c r="QGC28" s="151"/>
      <c r="QGD28" s="151"/>
      <c r="QGE28" s="151"/>
      <c r="QGF28" s="151"/>
      <c r="QGG28" s="151"/>
      <c r="QGH28" s="151"/>
      <c r="QGI28" s="151"/>
      <c r="QGJ28" s="151"/>
      <c r="QGK28" s="151"/>
      <c r="QGL28" s="151"/>
      <c r="QGM28" s="151"/>
      <c r="QGN28" s="151"/>
      <c r="QGO28" s="151"/>
      <c r="QGP28" s="151"/>
      <c r="QGQ28" s="151"/>
      <c r="QGR28" s="151"/>
      <c r="QGS28" s="151"/>
      <c r="QGT28" s="151"/>
      <c r="QGU28" s="151"/>
      <c r="QGV28" s="151"/>
      <c r="QGW28" s="151"/>
      <c r="QGX28" s="151"/>
      <c r="QGY28" s="151"/>
      <c r="QGZ28" s="151"/>
      <c r="QHA28" s="151"/>
      <c r="QHB28" s="151"/>
      <c r="QHC28" s="151"/>
      <c r="QHD28" s="151"/>
      <c r="QHE28" s="151"/>
      <c r="QHF28" s="151"/>
      <c r="QHG28" s="151"/>
      <c r="QHH28" s="151"/>
      <c r="QHI28" s="151"/>
      <c r="QHJ28" s="151"/>
      <c r="QHK28" s="151"/>
      <c r="QHL28" s="151"/>
      <c r="QHM28" s="151"/>
      <c r="QHN28" s="151"/>
      <c r="QHO28" s="151"/>
      <c r="QHP28" s="151"/>
      <c r="QHQ28" s="151"/>
      <c r="QHR28" s="151"/>
      <c r="QHS28" s="151"/>
      <c r="QHT28" s="151"/>
      <c r="QHU28" s="151"/>
      <c r="QHV28" s="151"/>
      <c r="QHW28" s="151"/>
      <c r="QHX28" s="151"/>
      <c r="QHY28" s="151"/>
      <c r="QHZ28" s="151"/>
      <c r="QIA28" s="151"/>
      <c r="QIB28" s="151"/>
      <c r="QIC28" s="151"/>
      <c r="QID28" s="151"/>
      <c r="QIE28" s="151"/>
      <c r="QIF28" s="151"/>
      <c r="QIG28" s="151"/>
      <c r="QIH28" s="151"/>
      <c r="QII28" s="151"/>
      <c r="QIJ28" s="151"/>
      <c r="QIK28" s="151"/>
      <c r="QIL28" s="151"/>
      <c r="QIM28" s="151"/>
      <c r="QIN28" s="151"/>
      <c r="QIO28" s="151"/>
      <c r="QIP28" s="151"/>
      <c r="QIQ28" s="151"/>
      <c r="QIR28" s="151"/>
      <c r="QIS28" s="151"/>
      <c r="QIT28" s="151"/>
      <c r="QIU28" s="151"/>
      <c r="QIV28" s="151"/>
      <c r="QIW28" s="151"/>
      <c r="QIX28" s="151"/>
      <c r="QIY28" s="151"/>
      <c r="QIZ28" s="151"/>
      <c r="QJA28" s="151"/>
      <c r="QJB28" s="151"/>
      <c r="QJC28" s="151"/>
      <c r="QJD28" s="151"/>
      <c r="QJE28" s="151"/>
      <c r="QJF28" s="151"/>
      <c r="QJG28" s="151"/>
      <c r="QJH28" s="151"/>
      <c r="QJI28" s="151"/>
      <c r="QJJ28" s="151"/>
      <c r="QJK28" s="151"/>
      <c r="QJL28" s="151"/>
      <c r="QJM28" s="151"/>
      <c r="QJN28" s="151"/>
      <c r="QJO28" s="151"/>
      <c r="QJP28" s="151"/>
      <c r="QJQ28" s="151"/>
      <c r="QJR28" s="151"/>
      <c r="QJS28" s="151"/>
      <c r="QJT28" s="151"/>
      <c r="QJU28" s="151"/>
      <c r="QJV28" s="151"/>
      <c r="QJW28" s="151"/>
      <c r="QJX28" s="151"/>
      <c r="QJY28" s="151"/>
      <c r="QJZ28" s="151"/>
      <c r="QKA28" s="151"/>
      <c r="QKB28" s="151"/>
      <c r="QKC28" s="151"/>
      <c r="QKD28" s="151"/>
      <c r="QKE28" s="151"/>
      <c r="QKF28" s="151"/>
      <c r="QKG28" s="151"/>
      <c r="QKH28" s="151"/>
      <c r="QKI28" s="151"/>
      <c r="QKJ28" s="151"/>
      <c r="QKK28" s="151"/>
      <c r="QKL28" s="151"/>
      <c r="QKM28" s="151"/>
      <c r="QKN28" s="151"/>
      <c r="QKO28" s="151"/>
      <c r="QKP28" s="151"/>
      <c r="QKQ28" s="151"/>
      <c r="QKR28" s="151"/>
      <c r="QKS28" s="151"/>
      <c r="QKT28" s="151"/>
      <c r="QKU28" s="151"/>
      <c r="QKV28" s="151"/>
      <c r="QKW28" s="151"/>
      <c r="QKX28" s="151"/>
      <c r="QKY28" s="151"/>
      <c r="QKZ28" s="151"/>
      <c r="QLA28" s="151"/>
      <c r="QLB28" s="151"/>
      <c r="QLC28" s="151"/>
      <c r="QLD28" s="151"/>
      <c r="QLE28" s="151"/>
      <c r="QLF28" s="151"/>
      <c r="QLG28" s="151"/>
      <c r="QLH28" s="151"/>
      <c r="QLI28" s="151"/>
      <c r="QLJ28" s="151"/>
      <c r="QLK28" s="151"/>
      <c r="QLL28" s="151"/>
      <c r="QLM28" s="151"/>
      <c r="QLN28" s="151"/>
      <c r="QLO28" s="151"/>
      <c r="QLP28" s="151"/>
      <c r="QLQ28" s="151"/>
      <c r="QLR28" s="151"/>
      <c r="QLS28" s="151"/>
      <c r="QLT28" s="151"/>
      <c r="QLU28" s="151"/>
      <c r="QLV28" s="151"/>
      <c r="QLW28" s="151"/>
      <c r="QLX28" s="151"/>
      <c r="QLY28" s="151"/>
      <c r="QLZ28" s="151"/>
      <c r="QMA28" s="151"/>
      <c r="QMB28" s="151"/>
      <c r="QMC28" s="151"/>
      <c r="QMD28" s="151"/>
      <c r="QME28" s="151"/>
      <c r="QMF28" s="151"/>
      <c r="QMG28" s="151"/>
      <c r="QMH28" s="151"/>
      <c r="QMI28" s="151"/>
      <c r="QMJ28" s="151"/>
      <c r="QMK28" s="151"/>
      <c r="QML28" s="151"/>
      <c r="QMM28" s="151"/>
      <c r="QMN28" s="151"/>
      <c r="QMO28" s="151"/>
      <c r="QMP28" s="151"/>
      <c r="QMQ28" s="151"/>
      <c r="QMR28" s="151"/>
      <c r="QMS28" s="151"/>
      <c r="QMT28" s="151"/>
      <c r="QMU28" s="151"/>
      <c r="QMV28" s="151"/>
      <c r="QMW28" s="151"/>
      <c r="QMX28" s="151"/>
      <c r="QMY28" s="151"/>
      <c r="QMZ28" s="151"/>
      <c r="QNA28" s="151"/>
      <c r="QNB28" s="151"/>
      <c r="QNC28" s="151"/>
      <c r="QND28" s="151"/>
      <c r="QNE28" s="151"/>
      <c r="QNF28" s="151"/>
      <c r="QNG28" s="151"/>
      <c r="QNH28" s="151"/>
      <c r="QNI28" s="151"/>
      <c r="QNJ28" s="151"/>
      <c r="QNK28" s="151"/>
      <c r="QNL28" s="151"/>
      <c r="QNM28" s="151"/>
      <c r="QNN28" s="151"/>
      <c r="QNO28" s="151"/>
      <c r="QNP28" s="151"/>
      <c r="QNQ28" s="151"/>
      <c r="QNR28" s="151"/>
      <c r="QNS28" s="151"/>
      <c r="QNT28" s="151"/>
      <c r="QNU28" s="151"/>
      <c r="QNV28" s="151"/>
      <c r="QNW28" s="151"/>
      <c r="QNX28" s="151"/>
      <c r="QNY28" s="151"/>
      <c r="QNZ28" s="151"/>
      <c r="QOA28" s="151"/>
      <c r="QOB28" s="151"/>
      <c r="QOC28" s="151"/>
      <c r="QOD28" s="151"/>
      <c r="QOE28" s="151"/>
      <c r="QOF28" s="151"/>
      <c r="QOG28" s="151"/>
      <c r="QOH28" s="151"/>
      <c r="QOI28" s="151"/>
      <c r="QOJ28" s="151"/>
      <c r="QOK28" s="151"/>
      <c r="QOL28" s="151"/>
      <c r="QOM28" s="151"/>
      <c r="QON28" s="151"/>
      <c r="QOO28" s="151"/>
      <c r="QOP28" s="151"/>
      <c r="QOQ28" s="151"/>
      <c r="QOR28" s="151"/>
      <c r="QOS28" s="151"/>
      <c r="QOT28" s="151"/>
      <c r="QOU28" s="151"/>
      <c r="QOV28" s="151"/>
      <c r="QOW28" s="151"/>
      <c r="QOX28" s="151"/>
      <c r="QOY28" s="151"/>
      <c r="QOZ28" s="151"/>
      <c r="QPA28" s="151"/>
      <c r="QPB28" s="151"/>
      <c r="QPC28" s="151"/>
      <c r="QPD28" s="151"/>
      <c r="QPE28" s="151"/>
      <c r="QPF28" s="151"/>
      <c r="QPG28" s="151"/>
      <c r="QPH28" s="151"/>
      <c r="QPI28" s="151"/>
      <c r="QPJ28" s="151"/>
      <c r="QPK28" s="151"/>
      <c r="QPL28" s="151"/>
      <c r="QPM28" s="151"/>
      <c r="QPN28" s="151"/>
      <c r="QPO28" s="151"/>
      <c r="QPP28" s="151"/>
      <c r="QPQ28" s="151"/>
      <c r="QPR28" s="151"/>
      <c r="QPS28" s="151"/>
      <c r="QPT28" s="151"/>
      <c r="QPU28" s="151"/>
      <c r="QPV28" s="151"/>
      <c r="QPW28" s="151"/>
      <c r="QPX28" s="151"/>
      <c r="QPY28" s="151"/>
      <c r="QPZ28" s="151"/>
      <c r="QQA28" s="151"/>
      <c r="QQB28" s="151"/>
      <c r="QQC28" s="151"/>
      <c r="QQD28" s="151"/>
      <c r="QQE28" s="151"/>
      <c r="QQF28" s="151"/>
      <c r="QQG28" s="151"/>
      <c r="QQH28" s="151"/>
      <c r="QQI28" s="151"/>
      <c r="QQJ28" s="151"/>
      <c r="QQK28" s="151"/>
      <c r="QQL28" s="151"/>
      <c r="QQM28" s="151"/>
      <c r="QQN28" s="151"/>
      <c r="QQO28" s="151"/>
      <c r="QQP28" s="151"/>
      <c r="QQQ28" s="151"/>
      <c r="QQR28" s="151"/>
      <c r="QQS28" s="151"/>
      <c r="QQT28" s="151"/>
      <c r="QQU28" s="151"/>
      <c r="QQV28" s="151"/>
      <c r="QQW28" s="151"/>
      <c r="QQX28" s="151"/>
      <c r="QQY28" s="151"/>
      <c r="QQZ28" s="151"/>
      <c r="QRA28" s="151"/>
      <c r="QRB28" s="151"/>
      <c r="QRC28" s="151"/>
      <c r="QRD28" s="151"/>
      <c r="QRE28" s="151"/>
      <c r="QRF28" s="151"/>
      <c r="QRG28" s="151"/>
      <c r="QRH28" s="151"/>
      <c r="QRI28" s="151"/>
      <c r="QRJ28" s="151"/>
      <c r="QRK28" s="151"/>
      <c r="QRL28" s="151"/>
      <c r="QRM28" s="151"/>
      <c r="QRN28" s="151"/>
      <c r="QRO28" s="151"/>
      <c r="QRP28" s="151"/>
      <c r="QRQ28" s="151"/>
      <c r="QRR28" s="151"/>
      <c r="QRS28" s="151"/>
      <c r="QRT28" s="151"/>
      <c r="QRU28" s="151"/>
      <c r="QRV28" s="151"/>
      <c r="QRW28" s="151"/>
      <c r="QRX28" s="151"/>
      <c r="QRY28" s="151"/>
      <c r="QRZ28" s="151"/>
      <c r="QSA28" s="151"/>
      <c r="QSB28" s="151"/>
      <c r="QSC28" s="151"/>
      <c r="QSD28" s="151"/>
      <c r="QSE28" s="151"/>
      <c r="QSF28" s="151"/>
      <c r="QSG28" s="151"/>
      <c r="QSH28" s="151"/>
      <c r="QSI28" s="151"/>
      <c r="QSJ28" s="151"/>
      <c r="QSK28" s="151"/>
      <c r="QSL28" s="151"/>
      <c r="QSM28" s="151"/>
      <c r="QSN28" s="151"/>
      <c r="QSO28" s="151"/>
      <c r="QSP28" s="151"/>
      <c r="QSQ28" s="151"/>
      <c r="QSR28" s="151"/>
      <c r="QSS28" s="151"/>
      <c r="QST28" s="151"/>
      <c r="QSU28" s="151"/>
      <c r="QSV28" s="151"/>
      <c r="QSW28" s="151"/>
      <c r="QSX28" s="151"/>
      <c r="QSY28" s="151"/>
      <c r="QSZ28" s="151"/>
      <c r="QTA28" s="151"/>
      <c r="QTB28" s="151"/>
      <c r="QTC28" s="151"/>
      <c r="QTD28" s="151"/>
      <c r="QTE28" s="151"/>
      <c r="QTF28" s="151"/>
      <c r="QTG28" s="151"/>
      <c r="QTH28" s="151"/>
      <c r="QTI28" s="151"/>
      <c r="QTJ28" s="151"/>
      <c r="QTK28" s="151"/>
      <c r="QTL28" s="151"/>
      <c r="QTM28" s="151"/>
      <c r="QTN28" s="151"/>
      <c r="QTO28" s="151"/>
      <c r="QTP28" s="151"/>
      <c r="QTQ28" s="151"/>
      <c r="QTR28" s="151"/>
      <c r="QTS28" s="151"/>
      <c r="QTT28" s="151"/>
      <c r="QTU28" s="151"/>
      <c r="QTV28" s="151"/>
      <c r="QTW28" s="151"/>
      <c r="QTX28" s="151"/>
      <c r="QTY28" s="151"/>
      <c r="QTZ28" s="151"/>
      <c r="QUA28" s="151"/>
      <c r="QUB28" s="151"/>
      <c r="QUC28" s="151"/>
      <c r="QUD28" s="151"/>
      <c r="QUE28" s="151"/>
      <c r="QUF28" s="151"/>
      <c r="QUG28" s="151"/>
      <c r="QUH28" s="151"/>
      <c r="QUI28" s="151"/>
      <c r="QUJ28" s="151"/>
      <c r="QUK28" s="151"/>
      <c r="QUL28" s="151"/>
      <c r="QUM28" s="151"/>
      <c r="QUN28" s="151"/>
      <c r="QUO28" s="151"/>
      <c r="QUP28" s="151"/>
      <c r="QUQ28" s="151"/>
      <c r="QUR28" s="151"/>
      <c r="QUS28" s="151"/>
      <c r="QUT28" s="151"/>
      <c r="QUU28" s="151"/>
      <c r="QUV28" s="151"/>
      <c r="QUW28" s="151"/>
      <c r="QUX28" s="151"/>
      <c r="QUY28" s="151"/>
      <c r="QUZ28" s="151"/>
      <c r="QVA28" s="151"/>
      <c r="QVB28" s="151"/>
      <c r="QVC28" s="151"/>
      <c r="QVD28" s="151"/>
      <c r="QVE28" s="151"/>
      <c r="QVF28" s="151"/>
      <c r="QVG28" s="151"/>
      <c r="QVH28" s="151"/>
      <c r="QVI28" s="151"/>
      <c r="QVJ28" s="151"/>
      <c r="QVK28" s="151"/>
      <c r="QVL28" s="151"/>
      <c r="QVM28" s="151"/>
      <c r="QVN28" s="151"/>
      <c r="QVO28" s="151"/>
      <c r="QVP28" s="151"/>
      <c r="QVQ28" s="151"/>
      <c r="QVR28" s="151"/>
      <c r="QVS28" s="151"/>
      <c r="QVT28" s="151"/>
      <c r="QVU28" s="151"/>
      <c r="QVV28" s="151"/>
      <c r="QVW28" s="151"/>
      <c r="QVX28" s="151"/>
      <c r="QVY28" s="151"/>
      <c r="QVZ28" s="151"/>
      <c r="QWA28" s="151"/>
      <c r="QWB28" s="151"/>
      <c r="QWC28" s="151"/>
      <c r="QWD28" s="151"/>
      <c r="QWE28" s="151"/>
      <c r="QWF28" s="151"/>
      <c r="QWG28" s="151"/>
      <c r="QWH28" s="151"/>
      <c r="QWI28" s="151"/>
      <c r="QWJ28" s="151"/>
      <c r="QWK28" s="151"/>
      <c r="QWL28" s="151"/>
      <c r="QWM28" s="151"/>
      <c r="QWN28" s="151"/>
      <c r="QWO28" s="151"/>
      <c r="QWP28" s="151"/>
      <c r="QWQ28" s="151"/>
      <c r="QWR28" s="151"/>
      <c r="QWS28" s="151"/>
      <c r="QWT28" s="151"/>
      <c r="QWU28" s="151"/>
      <c r="QWV28" s="151"/>
      <c r="QWW28" s="151"/>
      <c r="QWX28" s="151"/>
      <c r="QWY28" s="151"/>
      <c r="QWZ28" s="151"/>
      <c r="QXA28" s="151"/>
      <c r="QXB28" s="151"/>
      <c r="QXC28" s="151"/>
      <c r="QXD28" s="151"/>
      <c r="QXE28" s="151"/>
      <c r="QXF28" s="151"/>
      <c r="QXG28" s="151"/>
      <c r="QXH28" s="151"/>
      <c r="QXI28" s="151"/>
      <c r="QXJ28" s="151"/>
      <c r="QXK28" s="151"/>
      <c r="QXL28" s="151"/>
      <c r="QXM28" s="151"/>
      <c r="QXN28" s="151"/>
      <c r="QXO28" s="151"/>
      <c r="QXP28" s="151"/>
      <c r="QXQ28" s="151"/>
      <c r="QXR28" s="151"/>
      <c r="QXS28" s="151"/>
      <c r="QXT28" s="151"/>
      <c r="QXU28" s="151"/>
      <c r="QXV28" s="151"/>
      <c r="QXW28" s="151"/>
      <c r="QXX28" s="151"/>
      <c r="QXY28" s="151"/>
      <c r="QXZ28" s="151"/>
      <c r="QYA28" s="151"/>
      <c r="QYB28" s="151"/>
      <c r="QYC28" s="151"/>
      <c r="QYD28" s="151"/>
      <c r="QYE28" s="151"/>
      <c r="QYF28" s="151"/>
      <c r="QYG28" s="151"/>
      <c r="QYH28" s="151"/>
      <c r="QYI28" s="151"/>
      <c r="QYJ28" s="151"/>
      <c r="QYK28" s="151"/>
      <c r="QYL28" s="151"/>
      <c r="QYM28" s="151"/>
      <c r="QYN28" s="151"/>
      <c r="QYO28" s="151"/>
      <c r="QYP28" s="151"/>
      <c r="QYQ28" s="151"/>
      <c r="QYR28" s="151"/>
      <c r="QYS28" s="151"/>
      <c r="QYT28" s="151"/>
      <c r="QYU28" s="151"/>
      <c r="QYV28" s="151"/>
      <c r="QYW28" s="151"/>
      <c r="QYX28" s="151"/>
      <c r="QYY28" s="151"/>
      <c r="QYZ28" s="151"/>
      <c r="QZA28" s="151"/>
      <c r="QZB28" s="151"/>
      <c r="QZC28" s="151"/>
      <c r="QZD28" s="151"/>
      <c r="QZE28" s="151"/>
      <c r="QZF28" s="151"/>
      <c r="QZG28" s="151"/>
      <c r="QZH28" s="151"/>
      <c r="QZI28" s="151"/>
      <c r="QZJ28" s="151"/>
      <c r="QZK28" s="151"/>
      <c r="QZL28" s="151"/>
      <c r="QZM28" s="151"/>
      <c r="QZN28" s="151"/>
      <c r="QZO28" s="151"/>
      <c r="QZP28" s="151"/>
      <c r="QZQ28" s="151"/>
      <c r="QZR28" s="151"/>
      <c r="QZS28" s="151"/>
      <c r="QZT28" s="151"/>
      <c r="QZU28" s="151"/>
      <c r="QZV28" s="151"/>
      <c r="QZW28" s="151"/>
      <c r="QZX28" s="151"/>
      <c r="QZY28" s="151"/>
      <c r="QZZ28" s="151"/>
      <c r="RAA28" s="151"/>
      <c r="RAB28" s="151"/>
      <c r="RAC28" s="151"/>
      <c r="RAD28" s="151"/>
      <c r="RAE28" s="151"/>
      <c r="RAF28" s="151"/>
      <c r="RAG28" s="151"/>
      <c r="RAH28" s="151"/>
      <c r="RAI28" s="151"/>
      <c r="RAJ28" s="151"/>
      <c r="RAK28" s="151"/>
      <c r="RAL28" s="151"/>
      <c r="RAM28" s="151"/>
      <c r="RAN28" s="151"/>
      <c r="RAO28" s="151"/>
      <c r="RAP28" s="151"/>
      <c r="RAQ28" s="151"/>
      <c r="RAR28" s="151"/>
      <c r="RAS28" s="151"/>
      <c r="RAT28" s="151"/>
      <c r="RAU28" s="151"/>
      <c r="RAV28" s="151"/>
      <c r="RAW28" s="151"/>
      <c r="RAX28" s="151"/>
      <c r="RAY28" s="151"/>
      <c r="RAZ28" s="151"/>
      <c r="RBA28" s="151"/>
      <c r="RBB28" s="151"/>
      <c r="RBC28" s="151"/>
      <c r="RBD28" s="151"/>
      <c r="RBE28" s="151"/>
      <c r="RBF28" s="151"/>
      <c r="RBG28" s="151"/>
      <c r="RBH28" s="151"/>
      <c r="RBI28" s="151"/>
      <c r="RBJ28" s="151"/>
      <c r="RBK28" s="151"/>
      <c r="RBL28" s="151"/>
      <c r="RBM28" s="151"/>
      <c r="RBN28" s="151"/>
      <c r="RBO28" s="151"/>
      <c r="RBP28" s="151"/>
      <c r="RBQ28" s="151"/>
      <c r="RBR28" s="151"/>
      <c r="RBS28" s="151"/>
      <c r="RBT28" s="151"/>
      <c r="RBU28" s="151"/>
      <c r="RBV28" s="151"/>
      <c r="RBW28" s="151"/>
      <c r="RBX28" s="151"/>
      <c r="RBY28" s="151"/>
      <c r="RBZ28" s="151"/>
      <c r="RCA28" s="151"/>
      <c r="RCB28" s="151"/>
      <c r="RCC28" s="151"/>
      <c r="RCD28" s="151"/>
      <c r="RCE28" s="151"/>
      <c r="RCF28" s="151"/>
      <c r="RCG28" s="151"/>
      <c r="RCH28" s="151"/>
      <c r="RCI28" s="151"/>
      <c r="RCJ28" s="151"/>
      <c r="RCK28" s="151"/>
      <c r="RCL28" s="151"/>
      <c r="RCM28" s="151"/>
      <c r="RCN28" s="151"/>
      <c r="RCO28" s="151"/>
      <c r="RCP28" s="151"/>
      <c r="RCQ28" s="151"/>
      <c r="RCR28" s="151"/>
      <c r="RCS28" s="151"/>
      <c r="RCT28" s="151"/>
      <c r="RCU28" s="151"/>
      <c r="RCV28" s="151"/>
      <c r="RCW28" s="151"/>
      <c r="RCX28" s="151"/>
      <c r="RCY28" s="151"/>
      <c r="RCZ28" s="151"/>
      <c r="RDA28" s="151"/>
      <c r="RDB28" s="151"/>
      <c r="RDC28" s="151"/>
      <c r="RDD28" s="151"/>
      <c r="RDE28" s="151"/>
      <c r="RDF28" s="151"/>
      <c r="RDG28" s="151"/>
      <c r="RDH28" s="151"/>
      <c r="RDI28" s="151"/>
      <c r="RDJ28" s="151"/>
      <c r="RDK28" s="151"/>
      <c r="RDL28" s="151"/>
      <c r="RDM28" s="151"/>
      <c r="RDN28" s="151"/>
      <c r="RDO28" s="151"/>
      <c r="RDP28" s="151"/>
      <c r="RDQ28" s="151"/>
      <c r="RDR28" s="151"/>
      <c r="RDS28" s="151"/>
      <c r="RDT28" s="151"/>
      <c r="RDU28" s="151"/>
      <c r="RDV28" s="151"/>
      <c r="RDW28" s="151"/>
      <c r="RDX28" s="151"/>
      <c r="RDY28" s="151"/>
      <c r="RDZ28" s="151"/>
      <c r="REA28" s="151"/>
      <c r="REB28" s="151"/>
      <c r="REC28" s="151"/>
      <c r="RED28" s="151"/>
      <c r="REE28" s="151"/>
      <c r="REF28" s="151"/>
      <c r="REG28" s="151"/>
      <c r="REH28" s="151"/>
      <c r="REI28" s="151"/>
      <c r="REJ28" s="151"/>
      <c r="REK28" s="151"/>
      <c r="REL28" s="151"/>
      <c r="REM28" s="151"/>
      <c r="REN28" s="151"/>
      <c r="REO28" s="151"/>
      <c r="REP28" s="151"/>
      <c r="REQ28" s="151"/>
      <c r="RER28" s="151"/>
      <c r="RES28" s="151"/>
      <c r="RET28" s="151"/>
      <c r="REU28" s="151"/>
      <c r="REV28" s="151"/>
      <c r="REW28" s="151"/>
      <c r="REX28" s="151"/>
      <c r="REY28" s="151"/>
      <c r="REZ28" s="151"/>
      <c r="RFA28" s="151"/>
      <c r="RFB28" s="151"/>
      <c r="RFC28" s="151"/>
      <c r="RFD28" s="151"/>
      <c r="RFE28" s="151"/>
      <c r="RFF28" s="151"/>
      <c r="RFG28" s="151"/>
      <c r="RFH28" s="151"/>
      <c r="RFI28" s="151"/>
      <c r="RFJ28" s="151"/>
      <c r="RFK28" s="151"/>
      <c r="RFL28" s="151"/>
      <c r="RFM28" s="151"/>
      <c r="RFN28" s="151"/>
      <c r="RFO28" s="151"/>
      <c r="RFP28" s="151"/>
      <c r="RFQ28" s="151"/>
      <c r="RFR28" s="151"/>
      <c r="RFS28" s="151"/>
      <c r="RFT28" s="151"/>
      <c r="RFU28" s="151"/>
      <c r="RFV28" s="151"/>
      <c r="RFW28" s="151"/>
      <c r="RFX28" s="151"/>
      <c r="RFY28" s="151"/>
      <c r="RFZ28" s="151"/>
      <c r="RGA28" s="151"/>
      <c r="RGB28" s="151"/>
      <c r="RGC28" s="151"/>
      <c r="RGD28" s="151"/>
      <c r="RGE28" s="151"/>
      <c r="RGF28" s="151"/>
      <c r="RGG28" s="151"/>
      <c r="RGH28" s="151"/>
      <c r="RGI28" s="151"/>
      <c r="RGJ28" s="151"/>
      <c r="RGK28" s="151"/>
      <c r="RGL28" s="151"/>
      <c r="RGM28" s="151"/>
      <c r="RGN28" s="151"/>
      <c r="RGO28" s="151"/>
      <c r="RGP28" s="151"/>
      <c r="RGQ28" s="151"/>
      <c r="RGR28" s="151"/>
      <c r="RGS28" s="151"/>
      <c r="RGT28" s="151"/>
      <c r="RGU28" s="151"/>
      <c r="RGV28" s="151"/>
      <c r="RGW28" s="151"/>
      <c r="RGX28" s="151"/>
      <c r="RGY28" s="151"/>
      <c r="RGZ28" s="151"/>
      <c r="RHA28" s="151"/>
      <c r="RHB28" s="151"/>
      <c r="RHC28" s="151"/>
      <c r="RHD28" s="151"/>
      <c r="RHE28" s="151"/>
      <c r="RHF28" s="151"/>
      <c r="RHG28" s="151"/>
      <c r="RHH28" s="151"/>
      <c r="RHI28" s="151"/>
      <c r="RHJ28" s="151"/>
      <c r="RHK28" s="151"/>
      <c r="RHL28" s="151"/>
      <c r="RHM28" s="151"/>
      <c r="RHN28" s="151"/>
      <c r="RHO28" s="151"/>
      <c r="RHP28" s="151"/>
      <c r="RHQ28" s="151"/>
      <c r="RHR28" s="151"/>
      <c r="RHS28" s="151"/>
      <c r="RHT28" s="151"/>
      <c r="RHU28" s="151"/>
      <c r="RHV28" s="151"/>
      <c r="RHW28" s="151"/>
      <c r="RHX28" s="151"/>
      <c r="RHY28" s="151"/>
      <c r="RHZ28" s="151"/>
      <c r="RIA28" s="151"/>
      <c r="RIB28" s="151"/>
      <c r="RIC28" s="151"/>
      <c r="RID28" s="151"/>
      <c r="RIE28" s="151"/>
      <c r="RIF28" s="151"/>
      <c r="RIG28" s="151"/>
      <c r="RIH28" s="151"/>
      <c r="RII28" s="151"/>
      <c r="RIJ28" s="151"/>
      <c r="RIK28" s="151"/>
      <c r="RIL28" s="151"/>
      <c r="RIM28" s="151"/>
      <c r="RIN28" s="151"/>
      <c r="RIO28" s="151"/>
      <c r="RIP28" s="151"/>
      <c r="RIQ28" s="151"/>
      <c r="RIR28" s="151"/>
      <c r="RIS28" s="151"/>
      <c r="RIT28" s="151"/>
      <c r="RIU28" s="151"/>
      <c r="RIV28" s="151"/>
      <c r="RIW28" s="151"/>
      <c r="RIX28" s="151"/>
      <c r="RIY28" s="151"/>
      <c r="RIZ28" s="151"/>
      <c r="RJA28" s="151"/>
      <c r="RJB28" s="151"/>
      <c r="RJC28" s="151"/>
      <c r="RJD28" s="151"/>
      <c r="RJE28" s="151"/>
      <c r="RJF28" s="151"/>
      <c r="RJG28" s="151"/>
      <c r="RJH28" s="151"/>
      <c r="RJI28" s="151"/>
      <c r="RJJ28" s="151"/>
      <c r="RJK28" s="151"/>
      <c r="RJL28" s="151"/>
      <c r="RJM28" s="151"/>
      <c r="RJN28" s="151"/>
      <c r="RJO28" s="151"/>
      <c r="RJP28" s="151"/>
      <c r="RJQ28" s="151"/>
      <c r="RJR28" s="151"/>
      <c r="RJS28" s="151"/>
      <c r="RJT28" s="151"/>
      <c r="RJU28" s="151"/>
      <c r="RJV28" s="151"/>
      <c r="RJW28" s="151"/>
      <c r="RJX28" s="151"/>
      <c r="RJY28" s="151"/>
      <c r="RJZ28" s="151"/>
      <c r="RKA28" s="151"/>
      <c r="RKB28" s="151"/>
      <c r="RKC28" s="151"/>
      <c r="RKD28" s="151"/>
      <c r="RKE28" s="151"/>
      <c r="RKF28" s="151"/>
      <c r="RKG28" s="151"/>
      <c r="RKH28" s="151"/>
      <c r="RKI28" s="151"/>
      <c r="RKJ28" s="151"/>
      <c r="RKK28" s="151"/>
      <c r="RKL28" s="151"/>
      <c r="RKM28" s="151"/>
      <c r="RKN28" s="151"/>
      <c r="RKO28" s="151"/>
      <c r="RKP28" s="151"/>
      <c r="RKQ28" s="151"/>
      <c r="RKR28" s="151"/>
      <c r="RKS28" s="151"/>
      <c r="RKT28" s="151"/>
      <c r="RKU28" s="151"/>
      <c r="RKV28" s="151"/>
      <c r="RKW28" s="151"/>
      <c r="RKX28" s="151"/>
      <c r="RKY28" s="151"/>
      <c r="RKZ28" s="151"/>
      <c r="RLA28" s="151"/>
      <c r="RLB28" s="151"/>
      <c r="RLC28" s="151"/>
      <c r="RLD28" s="151"/>
      <c r="RLE28" s="151"/>
      <c r="RLF28" s="151"/>
      <c r="RLG28" s="151"/>
      <c r="RLH28" s="151"/>
      <c r="RLI28" s="151"/>
      <c r="RLJ28" s="151"/>
      <c r="RLK28" s="151"/>
      <c r="RLL28" s="151"/>
      <c r="RLM28" s="151"/>
      <c r="RLN28" s="151"/>
      <c r="RLO28" s="151"/>
      <c r="RLP28" s="151"/>
      <c r="RLQ28" s="151"/>
      <c r="RLR28" s="151"/>
      <c r="RLS28" s="151"/>
      <c r="RLT28" s="151"/>
      <c r="RLU28" s="151"/>
      <c r="RLV28" s="151"/>
      <c r="RLW28" s="151"/>
      <c r="RLX28" s="151"/>
      <c r="RLY28" s="151"/>
      <c r="RLZ28" s="151"/>
      <c r="RMA28" s="151"/>
      <c r="RMB28" s="151"/>
      <c r="RMC28" s="151"/>
      <c r="RMD28" s="151"/>
      <c r="RME28" s="151"/>
      <c r="RMF28" s="151"/>
      <c r="RMG28" s="151"/>
      <c r="RMH28" s="151"/>
      <c r="RMI28" s="151"/>
      <c r="RMJ28" s="151"/>
      <c r="RMK28" s="151"/>
      <c r="RML28" s="151"/>
      <c r="RMM28" s="151"/>
      <c r="RMN28" s="151"/>
      <c r="RMO28" s="151"/>
      <c r="RMP28" s="151"/>
      <c r="RMQ28" s="151"/>
      <c r="RMR28" s="151"/>
      <c r="RMS28" s="151"/>
      <c r="RMT28" s="151"/>
      <c r="RMU28" s="151"/>
      <c r="RMV28" s="151"/>
      <c r="RMW28" s="151"/>
      <c r="RMX28" s="151"/>
      <c r="RMY28" s="151"/>
      <c r="RMZ28" s="151"/>
      <c r="RNA28" s="151"/>
      <c r="RNB28" s="151"/>
      <c r="RNC28" s="151"/>
      <c r="RND28" s="151"/>
      <c r="RNE28" s="151"/>
      <c r="RNF28" s="151"/>
      <c r="RNG28" s="151"/>
      <c r="RNH28" s="151"/>
      <c r="RNI28" s="151"/>
      <c r="RNJ28" s="151"/>
      <c r="RNK28" s="151"/>
      <c r="RNL28" s="151"/>
      <c r="RNM28" s="151"/>
      <c r="RNN28" s="151"/>
      <c r="RNO28" s="151"/>
      <c r="RNP28" s="151"/>
      <c r="RNQ28" s="151"/>
      <c r="RNR28" s="151"/>
      <c r="RNS28" s="151"/>
      <c r="RNT28" s="151"/>
      <c r="RNU28" s="151"/>
      <c r="RNV28" s="151"/>
      <c r="RNW28" s="151"/>
      <c r="RNX28" s="151"/>
      <c r="RNY28" s="151"/>
      <c r="RNZ28" s="151"/>
      <c r="ROA28" s="151"/>
      <c r="ROB28" s="151"/>
      <c r="ROC28" s="151"/>
      <c r="ROD28" s="151"/>
      <c r="ROE28" s="151"/>
      <c r="ROF28" s="151"/>
      <c r="ROG28" s="151"/>
      <c r="ROH28" s="151"/>
      <c r="ROI28" s="151"/>
      <c r="ROJ28" s="151"/>
      <c r="ROK28" s="151"/>
      <c r="ROL28" s="151"/>
      <c r="ROM28" s="151"/>
      <c r="RON28" s="151"/>
      <c r="ROO28" s="151"/>
      <c r="ROP28" s="151"/>
      <c r="ROQ28" s="151"/>
      <c r="ROR28" s="151"/>
      <c r="ROS28" s="151"/>
      <c r="ROT28" s="151"/>
      <c r="ROU28" s="151"/>
      <c r="ROV28" s="151"/>
      <c r="ROW28" s="151"/>
      <c r="ROX28" s="151"/>
      <c r="ROY28" s="151"/>
      <c r="ROZ28" s="151"/>
      <c r="RPA28" s="151"/>
      <c r="RPB28" s="151"/>
      <c r="RPC28" s="151"/>
      <c r="RPD28" s="151"/>
      <c r="RPE28" s="151"/>
      <c r="RPF28" s="151"/>
      <c r="RPG28" s="151"/>
      <c r="RPH28" s="151"/>
      <c r="RPI28" s="151"/>
      <c r="RPJ28" s="151"/>
      <c r="RPK28" s="151"/>
      <c r="RPL28" s="151"/>
      <c r="RPM28" s="151"/>
      <c r="RPN28" s="151"/>
      <c r="RPO28" s="151"/>
      <c r="RPP28" s="151"/>
      <c r="RPQ28" s="151"/>
      <c r="RPR28" s="151"/>
      <c r="RPS28" s="151"/>
      <c r="RPT28" s="151"/>
      <c r="RPU28" s="151"/>
      <c r="RPV28" s="151"/>
      <c r="RPW28" s="151"/>
      <c r="RPX28" s="151"/>
      <c r="RPY28" s="151"/>
      <c r="RPZ28" s="151"/>
      <c r="RQA28" s="151"/>
      <c r="RQB28" s="151"/>
      <c r="RQC28" s="151"/>
      <c r="RQD28" s="151"/>
      <c r="RQE28" s="151"/>
      <c r="RQF28" s="151"/>
      <c r="RQG28" s="151"/>
      <c r="RQH28" s="151"/>
      <c r="RQI28" s="151"/>
      <c r="RQJ28" s="151"/>
      <c r="RQK28" s="151"/>
      <c r="RQL28" s="151"/>
      <c r="RQM28" s="151"/>
      <c r="RQN28" s="151"/>
      <c r="RQO28" s="151"/>
      <c r="RQP28" s="151"/>
      <c r="RQQ28" s="151"/>
      <c r="RQR28" s="151"/>
      <c r="RQS28" s="151"/>
      <c r="RQT28" s="151"/>
      <c r="RQU28" s="151"/>
      <c r="RQV28" s="151"/>
      <c r="RQW28" s="151"/>
      <c r="RQX28" s="151"/>
      <c r="RQY28" s="151"/>
      <c r="RQZ28" s="151"/>
      <c r="RRA28" s="151"/>
      <c r="RRB28" s="151"/>
      <c r="RRC28" s="151"/>
      <c r="RRD28" s="151"/>
      <c r="RRE28" s="151"/>
      <c r="RRF28" s="151"/>
      <c r="RRG28" s="151"/>
      <c r="RRH28" s="151"/>
      <c r="RRI28" s="151"/>
      <c r="RRJ28" s="151"/>
      <c r="RRK28" s="151"/>
      <c r="RRL28" s="151"/>
      <c r="RRM28" s="151"/>
      <c r="RRN28" s="151"/>
      <c r="RRO28" s="151"/>
      <c r="RRP28" s="151"/>
      <c r="RRQ28" s="151"/>
      <c r="RRR28" s="151"/>
      <c r="RRS28" s="151"/>
      <c r="RRT28" s="151"/>
      <c r="RRU28" s="151"/>
      <c r="RRV28" s="151"/>
      <c r="RRW28" s="151"/>
      <c r="RRX28" s="151"/>
      <c r="RRY28" s="151"/>
      <c r="RRZ28" s="151"/>
      <c r="RSA28" s="151"/>
      <c r="RSB28" s="151"/>
      <c r="RSC28" s="151"/>
      <c r="RSD28" s="151"/>
      <c r="RSE28" s="151"/>
      <c r="RSF28" s="151"/>
      <c r="RSG28" s="151"/>
      <c r="RSH28" s="151"/>
      <c r="RSI28" s="151"/>
      <c r="RSJ28" s="151"/>
      <c r="RSK28" s="151"/>
      <c r="RSL28" s="151"/>
      <c r="RSM28" s="151"/>
      <c r="RSN28" s="151"/>
      <c r="RSO28" s="151"/>
      <c r="RSP28" s="151"/>
      <c r="RSQ28" s="151"/>
      <c r="RSR28" s="151"/>
      <c r="RSS28" s="151"/>
      <c r="RST28" s="151"/>
      <c r="RSU28" s="151"/>
      <c r="RSV28" s="151"/>
      <c r="RSW28" s="151"/>
      <c r="RSX28" s="151"/>
      <c r="RSY28" s="151"/>
      <c r="RSZ28" s="151"/>
      <c r="RTA28" s="151"/>
      <c r="RTB28" s="151"/>
      <c r="RTC28" s="151"/>
      <c r="RTD28" s="151"/>
      <c r="RTE28" s="151"/>
      <c r="RTF28" s="151"/>
      <c r="RTG28" s="151"/>
      <c r="RTH28" s="151"/>
      <c r="RTI28" s="151"/>
      <c r="RTJ28" s="151"/>
      <c r="RTK28" s="151"/>
      <c r="RTL28" s="151"/>
      <c r="RTM28" s="151"/>
      <c r="RTN28" s="151"/>
      <c r="RTO28" s="151"/>
      <c r="RTP28" s="151"/>
      <c r="RTQ28" s="151"/>
      <c r="RTR28" s="151"/>
      <c r="RTS28" s="151"/>
      <c r="RTT28" s="151"/>
      <c r="RTU28" s="151"/>
      <c r="RTV28" s="151"/>
      <c r="RTW28" s="151"/>
      <c r="RTX28" s="151"/>
      <c r="RTY28" s="151"/>
      <c r="RTZ28" s="151"/>
      <c r="RUA28" s="151"/>
      <c r="RUB28" s="151"/>
      <c r="RUC28" s="151"/>
      <c r="RUD28" s="151"/>
      <c r="RUE28" s="151"/>
      <c r="RUF28" s="151"/>
      <c r="RUG28" s="151"/>
      <c r="RUH28" s="151"/>
      <c r="RUI28" s="151"/>
      <c r="RUJ28" s="151"/>
      <c r="RUK28" s="151"/>
      <c r="RUL28" s="151"/>
      <c r="RUM28" s="151"/>
      <c r="RUN28" s="151"/>
      <c r="RUO28" s="151"/>
      <c r="RUP28" s="151"/>
      <c r="RUQ28" s="151"/>
      <c r="RUR28" s="151"/>
      <c r="RUS28" s="151"/>
      <c r="RUT28" s="151"/>
      <c r="RUU28" s="151"/>
      <c r="RUV28" s="151"/>
      <c r="RUW28" s="151"/>
      <c r="RUX28" s="151"/>
      <c r="RUY28" s="151"/>
      <c r="RUZ28" s="151"/>
      <c r="RVA28" s="151"/>
      <c r="RVB28" s="151"/>
      <c r="RVC28" s="151"/>
      <c r="RVD28" s="151"/>
      <c r="RVE28" s="151"/>
      <c r="RVF28" s="151"/>
      <c r="RVG28" s="151"/>
      <c r="RVH28" s="151"/>
      <c r="RVI28" s="151"/>
      <c r="RVJ28" s="151"/>
      <c r="RVK28" s="151"/>
      <c r="RVL28" s="151"/>
      <c r="RVM28" s="151"/>
      <c r="RVN28" s="151"/>
      <c r="RVO28" s="151"/>
      <c r="RVP28" s="151"/>
      <c r="RVQ28" s="151"/>
      <c r="RVR28" s="151"/>
      <c r="RVS28" s="151"/>
      <c r="RVT28" s="151"/>
      <c r="RVU28" s="151"/>
      <c r="RVV28" s="151"/>
      <c r="RVW28" s="151"/>
      <c r="RVX28" s="151"/>
      <c r="RVY28" s="151"/>
      <c r="RVZ28" s="151"/>
      <c r="RWA28" s="151"/>
      <c r="RWB28" s="151"/>
      <c r="RWC28" s="151"/>
      <c r="RWD28" s="151"/>
      <c r="RWE28" s="151"/>
      <c r="RWF28" s="151"/>
      <c r="RWG28" s="151"/>
      <c r="RWH28" s="151"/>
      <c r="RWI28" s="151"/>
      <c r="RWJ28" s="151"/>
      <c r="RWK28" s="151"/>
      <c r="RWL28" s="151"/>
      <c r="RWM28" s="151"/>
      <c r="RWN28" s="151"/>
      <c r="RWO28" s="151"/>
      <c r="RWP28" s="151"/>
      <c r="RWQ28" s="151"/>
      <c r="RWR28" s="151"/>
      <c r="RWS28" s="151"/>
      <c r="RWT28" s="151"/>
      <c r="RWU28" s="151"/>
      <c r="RWV28" s="151"/>
      <c r="RWW28" s="151"/>
      <c r="RWX28" s="151"/>
      <c r="RWY28" s="151"/>
      <c r="RWZ28" s="151"/>
      <c r="RXA28" s="151"/>
      <c r="RXB28" s="151"/>
      <c r="RXC28" s="151"/>
      <c r="RXD28" s="151"/>
      <c r="RXE28" s="151"/>
      <c r="RXF28" s="151"/>
      <c r="RXG28" s="151"/>
      <c r="RXH28" s="151"/>
      <c r="RXI28" s="151"/>
      <c r="RXJ28" s="151"/>
      <c r="RXK28" s="151"/>
      <c r="RXL28" s="151"/>
      <c r="RXM28" s="151"/>
      <c r="RXN28" s="151"/>
      <c r="RXO28" s="151"/>
      <c r="RXP28" s="151"/>
      <c r="RXQ28" s="151"/>
      <c r="RXR28" s="151"/>
      <c r="RXS28" s="151"/>
      <c r="RXT28" s="151"/>
      <c r="RXU28" s="151"/>
      <c r="RXV28" s="151"/>
      <c r="RXW28" s="151"/>
      <c r="RXX28" s="151"/>
      <c r="RXY28" s="151"/>
      <c r="RXZ28" s="151"/>
      <c r="RYA28" s="151"/>
      <c r="RYB28" s="151"/>
      <c r="RYC28" s="151"/>
      <c r="RYD28" s="151"/>
      <c r="RYE28" s="151"/>
      <c r="RYF28" s="151"/>
      <c r="RYG28" s="151"/>
      <c r="RYH28" s="151"/>
      <c r="RYI28" s="151"/>
      <c r="RYJ28" s="151"/>
      <c r="RYK28" s="151"/>
      <c r="RYL28" s="151"/>
      <c r="RYM28" s="151"/>
      <c r="RYN28" s="151"/>
      <c r="RYO28" s="151"/>
      <c r="RYP28" s="151"/>
      <c r="RYQ28" s="151"/>
      <c r="RYR28" s="151"/>
      <c r="RYS28" s="151"/>
      <c r="RYT28" s="151"/>
      <c r="RYU28" s="151"/>
      <c r="RYV28" s="151"/>
      <c r="RYW28" s="151"/>
      <c r="RYX28" s="151"/>
      <c r="RYY28" s="151"/>
      <c r="RYZ28" s="151"/>
      <c r="RZA28" s="151"/>
      <c r="RZB28" s="151"/>
      <c r="RZC28" s="151"/>
      <c r="RZD28" s="151"/>
      <c r="RZE28" s="151"/>
      <c r="RZF28" s="151"/>
      <c r="RZG28" s="151"/>
      <c r="RZH28" s="151"/>
      <c r="RZI28" s="151"/>
      <c r="RZJ28" s="151"/>
      <c r="RZK28" s="151"/>
      <c r="RZL28" s="151"/>
      <c r="RZM28" s="151"/>
      <c r="RZN28" s="151"/>
      <c r="RZO28" s="151"/>
      <c r="RZP28" s="151"/>
      <c r="RZQ28" s="151"/>
      <c r="RZR28" s="151"/>
      <c r="RZS28" s="151"/>
      <c r="RZT28" s="151"/>
      <c r="RZU28" s="151"/>
      <c r="RZV28" s="151"/>
      <c r="RZW28" s="151"/>
      <c r="RZX28" s="151"/>
      <c r="RZY28" s="151"/>
      <c r="RZZ28" s="151"/>
      <c r="SAA28" s="151"/>
      <c r="SAB28" s="151"/>
      <c r="SAC28" s="151"/>
      <c r="SAD28" s="151"/>
      <c r="SAE28" s="151"/>
      <c r="SAF28" s="151"/>
      <c r="SAG28" s="151"/>
      <c r="SAH28" s="151"/>
      <c r="SAI28" s="151"/>
      <c r="SAJ28" s="151"/>
      <c r="SAK28" s="151"/>
      <c r="SAL28" s="151"/>
      <c r="SAM28" s="151"/>
      <c r="SAN28" s="151"/>
      <c r="SAO28" s="151"/>
      <c r="SAP28" s="151"/>
      <c r="SAQ28" s="151"/>
      <c r="SAR28" s="151"/>
      <c r="SAS28" s="151"/>
      <c r="SAT28" s="151"/>
      <c r="SAU28" s="151"/>
      <c r="SAV28" s="151"/>
      <c r="SAW28" s="151"/>
      <c r="SAX28" s="151"/>
      <c r="SAY28" s="151"/>
      <c r="SAZ28" s="151"/>
      <c r="SBA28" s="151"/>
      <c r="SBB28" s="151"/>
      <c r="SBC28" s="151"/>
      <c r="SBD28" s="151"/>
      <c r="SBE28" s="151"/>
      <c r="SBF28" s="151"/>
      <c r="SBG28" s="151"/>
      <c r="SBH28" s="151"/>
      <c r="SBI28" s="151"/>
      <c r="SBJ28" s="151"/>
      <c r="SBK28" s="151"/>
      <c r="SBL28" s="151"/>
      <c r="SBM28" s="151"/>
      <c r="SBN28" s="151"/>
      <c r="SBO28" s="151"/>
      <c r="SBP28" s="151"/>
      <c r="SBQ28" s="151"/>
      <c r="SBR28" s="151"/>
      <c r="SBS28" s="151"/>
      <c r="SBT28" s="151"/>
      <c r="SBU28" s="151"/>
      <c r="SBV28" s="151"/>
      <c r="SBW28" s="151"/>
      <c r="SBX28" s="151"/>
      <c r="SBY28" s="151"/>
      <c r="SBZ28" s="151"/>
      <c r="SCA28" s="151"/>
      <c r="SCB28" s="151"/>
      <c r="SCC28" s="151"/>
      <c r="SCD28" s="151"/>
      <c r="SCE28" s="151"/>
      <c r="SCF28" s="151"/>
      <c r="SCG28" s="151"/>
      <c r="SCH28" s="151"/>
      <c r="SCI28" s="151"/>
      <c r="SCJ28" s="151"/>
      <c r="SCK28" s="151"/>
      <c r="SCL28" s="151"/>
      <c r="SCM28" s="151"/>
      <c r="SCN28" s="151"/>
      <c r="SCO28" s="151"/>
      <c r="SCP28" s="151"/>
      <c r="SCQ28" s="151"/>
      <c r="SCR28" s="151"/>
      <c r="SCS28" s="151"/>
      <c r="SCT28" s="151"/>
      <c r="SCU28" s="151"/>
      <c r="SCV28" s="151"/>
      <c r="SCW28" s="151"/>
      <c r="SCX28" s="151"/>
      <c r="SCY28" s="151"/>
      <c r="SCZ28" s="151"/>
      <c r="SDA28" s="151"/>
      <c r="SDB28" s="151"/>
      <c r="SDC28" s="151"/>
      <c r="SDD28" s="151"/>
      <c r="SDE28" s="151"/>
      <c r="SDF28" s="151"/>
      <c r="SDG28" s="151"/>
      <c r="SDH28" s="151"/>
      <c r="SDI28" s="151"/>
      <c r="SDJ28" s="151"/>
      <c r="SDK28" s="151"/>
      <c r="SDL28" s="151"/>
      <c r="SDM28" s="151"/>
      <c r="SDN28" s="151"/>
      <c r="SDO28" s="151"/>
      <c r="SDP28" s="151"/>
      <c r="SDQ28" s="151"/>
      <c r="SDR28" s="151"/>
      <c r="SDS28" s="151"/>
      <c r="SDT28" s="151"/>
      <c r="SDU28" s="151"/>
      <c r="SDV28" s="151"/>
      <c r="SDW28" s="151"/>
      <c r="SDX28" s="151"/>
      <c r="SDY28" s="151"/>
      <c r="SDZ28" s="151"/>
      <c r="SEA28" s="151"/>
      <c r="SEB28" s="151"/>
      <c r="SEC28" s="151"/>
      <c r="SED28" s="151"/>
      <c r="SEE28" s="151"/>
      <c r="SEF28" s="151"/>
      <c r="SEG28" s="151"/>
      <c r="SEH28" s="151"/>
      <c r="SEI28" s="151"/>
      <c r="SEJ28" s="151"/>
      <c r="SEK28" s="151"/>
      <c r="SEL28" s="151"/>
      <c r="SEM28" s="151"/>
      <c r="SEN28" s="151"/>
      <c r="SEO28" s="151"/>
      <c r="SEP28" s="151"/>
      <c r="SEQ28" s="151"/>
      <c r="SER28" s="151"/>
      <c r="SES28" s="151"/>
      <c r="SET28" s="151"/>
      <c r="SEU28" s="151"/>
      <c r="SEV28" s="151"/>
      <c r="SEW28" s="151"/>
      <c r="SEX28" s="151"/>
      <c r="SEY28" s="151"/>
      <c r="SEZ28" s="151"/>
      <c r="SFA28" s="151"/>
      <c r="SFB28" s="151"/>
      <c r="SFC28" s="151"/>
      <c r="SFD28" s="151"/>
      <c r="SFE28" s="151"/>
      <c r="SFF28" s="151"/>
      <c r="SFG28" s="151"/>
      <c r="SFH28" s="151"/>
      <c r="SFI28" s="151"/>
      <c r="SFJ28" s="151"/>
      <c r="SFK28" s="151"/>
      <c r="SFL28" s="151"/>
      <c r="SFM28" s="151"/>
      <c r="SFN28" s="151"/>
      <c r="SFO28" s="151"/>
      <c r="SFP28" s="151"/>
      <c r="SFQ28" s="151"/>
      <c r="SFR28" s="151"/>
      <c r="SFS28" s="151"/>
      <c r="SFT28" s="151"/>
      <c r="SFU28" s="151"/>
      <c r="SFV28" s="151"/>
      <c r="SFW28" s="151"/>
      <c r="SFX28" s="151"/>
      <c r="SFY28" s="151"/>
      <c r="SFZ28" s="151"/>
      <c r="SGA28" s="151"/>
      <c r="SGB28" s="151"/>
      <c r="SGC28" s="151"/>
      <c r="SGD28" s="151"/>
      <c r="SGE28" s="151"/>
      <c r="SGF28" s="151"/>
      <c r="SGG28" s="151"/>
      <c r="SGH28" s="151"/>
      <c r="SGI28" s="151"/>
      <c r="SGJ28" s="151"/>
      <c r="SGK28" s="151"/>
      <c r="SGL28" s="151"/>
      <c r="SGM28" s="151"/>
      <c r="SGN28" s="151"/>
      <c r="SGO28" s="151"/>
      <c r="SGP28" s="151"/>
      <c r="SGQ28" s="151"/>
      <c r="SGR28" s="151"/>
      <c r="SGS28" s="151"/>
      <c r="SGT28" s="151"/>
      <c r="SGU28" s="151"/>
      <c r="SGV28" s="151"/>
      <c r="SGW28" s="151"/>
      <c r="SGX28" s="151"/>
      <c r="SGY28" s="151"/>
      <c r="SGZ28" s="151"/>
      <c r="SHA28" s="151"/>
      <c r="SHB28" s="151"/>
      <c r="SHC28" s="151"/>
      <c r="SHD28" s="151"/>
      <c r="SHE28" s="151"/>
      <c r="SHF28" s="151"/>
      <c r="SHG28" s="151"/>
      <c r="SHH28" s="151"/>
      <c r="SHI28" s="151"/>
      <c r="SHJ28" s="151"/>
      <c r="SHK28" s="151"/>
      <c r="SHL28" s="151"/>
      <c r="SHM28" s="151"/>
      <c r="SHN28" s="151"/>
      <c r="SHO28" s="151"/>
      <c r="SHP28" s="151"/>
      <c r="SHQ28" s="151"/>
      <c r="SHR28" s="151"/>
      <c r="SHS28" s="151"/>
      <c r="SHT28" s="151"/>
      <c r="SHU28" s="151"/>
      <c r="SHV28" s="151"/>
      <c r="SHW28" s="151"/>
      <c r="SHX28" s="151"/>
      <c r="SHY28" s="151"/>
      <c r="SHZ28" s="151"/>
      <c r="SIA28" s="151"/>
      <c r="SIB28" s="151"/>
      <c r="SIC28" s="151"/>
      <c r="SID28" s="151"/>
      <c r="SIE28" s="151"/>
      <c r="SIF28" s="151"/>
      <c r="SIG28" s="151"/>
      <c r="SIH28" s="151"/>
      <c r="SII28" s="151"/>
      <c r="SIJ28" s="151"/>
      <c r="SIK28" s="151"/>
      <c r="SIL28" s="151"/>
      <c r="SIM28" s="151"/>
      <c r="SIN28" s="151"/>
      <c r="SIO28" s="151"/>
      <c r="SIP28" s="151"/>
      <c r="SIQ28" s="151"/>
      <c r="SIR28" s="151"/>
      <c r="SIS28" s="151"/>
      <c r="SIT28" s="151"/>
      <c r="SIU28" s="151"/>
      <c r="SIV28" s="151"/>
      <c r="SIW28" s="151"/>
      <c r="SIX28" s="151"/>
      <c r="SIY28" s="151"/>
      <c r="SIZ28" s="151"/>
      <c r="SJA28" s="151"/>
      <c r="SJB28" s="151"/>
      <c r="SJC28" s="151"/>
      <c r="SJD28" s="151"/>
      <c r="SJE28" s="151"/>
      <c r="SJF28" s="151"/>
      <c r="SJG28" s="151"/>
      <c r="SJH28" s="151"/>
      <c r="SJI28" s="151"/>
      <c r="SJJ28" s="151"/>
      <c r="SJK28" s="151"/>
      <c r="SJL28" s="151"/>
      <c r="SJM28" s="151"/>
      <c r="SJN28" s="151"/>
      <c r="SJO28" s="151"/>
      <c r="SJP28" s="151"/>
      <c r="SJQ28" s="151"/>
      <c r="SJR28" s="151"/>
      <c r="SJS28" s="151"/>
      <c r="SJT28" s="151"/>
      <c r="SJU28" s="151"/>
      <c r="SJV28" s="151"/>
      <c r="SJW28" s="151"/>
      <c r="SJX28" s="151"/>
      <c r="SJY28" s="151"/>
      <c r="SJZ28" s="151"/>
      <c r="SKA28" s="151"/>
      <c r="SKB28" s="151"/>
      <c r="SKC28" s="151"/>
      <c r="SKD28" s="151"/>
      <c r="SKE28" s="151"/>
      <c r="SKF28" s="151"/>
      <c r="SKG28" s="151"/>
      <c r="SKH28" s="151"/>
      <c r="SKI28" s="151"/>
      <c r="SKJ28" s="151"/>
      <c r="SKK28" s="151"/>
      <c r="SKL28" s="151"/>
      <c r="SKM28" s="151"/>
      <c r="SKN28" s="151"/>
      <c r="SKO28" s="151"/>
      <c r="SKP28" s="151"/>
      <c r="SKQ28" s="151"/>
      <c r="SKR28" s="151"/>
      <c r="SKS28" s="151"/>
      <c r="SKT28" s="151"/>
      <c r="SKU28" s="151"/>
      <c r="SKV28" s="151"/>
      <c r="SKW28" s="151"/>
      <c r="SKX28" s="151"/>
      <c r="SKY28" s="151"/>
      <c r="SKZ28" s="151"/>
      <c r="SLA28" s="151"/>
      <c r="SLB28" s="151"/>
      <c r="SLC28" s="151"/>
      <c r="SLD28" s="151"/>
      <c r="SLE28" s="151"/>
      <c r="SLF28" s="151"/>
      <c r="SLG28" s="151"/>
      <c r="SLH28" s="151"/>
      <c r="SLI28" s="151"/>
      <c r="SLJ28" s="151"/>
      <c r="SLK28" s="151"/>
      <c r="SLL28" s="151"/>
      <c r="SLM28" s="151"/>
      <c r="SLN28" s="151"/>
      <c r="SLO28" s="151"/>
      <c r="SLP28" s="151"/>
      <c r="SLQ28" s="151"/>
      <c r="SLR28" s="151"/>
      <c r="SLS28" s="151"/>
      <c r="SLT28" s="151"/>
      <c r="SLU28" s="151"/>
      <c r="SLV28" s="151"/>
      <c r="SLW28" s="151"/>
      <c r="SLX28" s="151"/>
      <c r="SLY28" s="151"/>
      <c r="SLZ28" s="151"/>
      <c r="SMA28" s="151"/>
      <c r="SMB28" s="151"/>
      <c r="SMC28" s="151"/>
      <c r="SMD28" s="151"/>
      <c r="SME28" s="151"/>
      <c r="SMF28" s="151"/>
      <c r="SMG28" s="151"/>
      <c r="SMH28" s="151"/>
      <c r="SMI28" s="151"/>
      <c r="SMJ28" s="151"/>
      <c r="SMK28" s="151"/>
      <c r="SML28" s="151"/>
      <c r="SMM28" s="151"/>
      <c r="SMN28" s="151"/>
      <c r="SMO28" s="151"/>
      <c r="SMP28" s="151"/>
      <c r="SMQ28" s="151"/>
      <c r="SMR28" s="151"/>
      <c r="SMS28" s="151"/>
      <c r="SMT28" s="151"/>
      <c r="SMU28" s="151"/>
      <c r="SMV28" s="151"/>
      <c r="SMW28" s="151"/>
      <c r="SMX28" s="151"/>
      <c r="SMY28" s="151"/>
      <c r="SMZ28" s="151"/>
      <c r="SNA28" s="151"/>
      <c r="SNB28" s="151"/>
      <c r="SNC28" s="151"/>
      <c r="SND28" s="151"/>
      <c r="SNE28" s="151"/>
      <c r="SNF28" s="151"/>
      <c r="SNG28" s="151"/>
      <c r="SNH28" s="151"/>
      <c r="SNI28" s="151"/>
      <c r="SNJ28" s="151"/>
      <c r="SNK28" s="151"/>
      <c r="SNL28" s="151"/>
      <c r="SNM28" s="151"/>
      <c r="SNN28" s="151"/>
      <c r="SNO28" s="151"/>
      <c r="SNP28" s="151"/>
      <c r="SNQ28" s="151"/>
      <c r="SNR28" s="151"/>
      <c r="SNS28" s="151"/>
      <c r="SNT28" s="151"/>
      <c r="SNU28" s="151"/>
      <c r="SNV28" s="151"/>
      <c r="SNW28" s="151"/>
      <c r="SNX28" s="151"/>
      <c r="SNY28" s="151"/>
      <c r="SNZ28" s="151"/>
      <c r="SOA28" s="151"/>
      <c r="SOB28" s="151"/>
      <c r="SOC28" s="151"/>
      <c r="SOD28" s="151"/>
      <c r="SOE28" s="151"/>
      <c r="SOF28" s="151"/>
      <c r="SOG28" s="151"/>
      <c r="SOH28" s="151"/>
      <c r="SOI28" s="151"/>
      <c r="SOJ28" s="151"/>
      <c r="SOK28" s="151"/>
      <c r="SOL28" s="151"/>
      <c r="SOM28" s="151"/>
      <c r="SON28" s="151"/>
      <c r="SOO28" s="151"/>
      <c r="SOP28" s="151"/>
      <c r="SOQ28" s="151"/>
      <c r="SOR28" s="151"/>
      <c r="SOS28" s="151"/>
      <c r="SOT28" s="151"/>
      <c r="SOU28" s="151"/>
      <c r="SOV28" s="151"/>
      <c r="SOW28" s="151"/>
      <c r="SOX28" s="151"/>
      <c r="SOY28" s="151"/>
      <c r="SOZ28" s="151"/>
      <c r="SPA28" s="151"/>
      <c r="SPB28" s="151"/>
      <c r="SPC28" s="151"/>
      <c r="SPD28" s="151"/>
      <c r="SPE28" s="151"/>
      <c r="SPF28" s="151"/>
      <c r="SPG28" s="151"/>
      <c r="SPH28" s="151"/>
      <c r="SPI28" s="151"/>
      <c r="SPJ28" s="151"/>
      <c r="SPK28" s="151"/>
      <c r="SPL28" s="151"/>
      <c r="SPM28" s="151"/>
      <c r="SPN28" s="151"/>
      <c r="SPO28" s="151"/>
      <c r="SPP28" s="151"/>
      <c r="SPQ28" s="151"/>
      <c r="SPR28" s="151"/>
      <c r="SPS28" s="151"/>
      <c r="SPT28" s="151"/>
      <c r="SPU28" s="151"/>
      <c r="SPV28" s="151"/>
      <c r="SPW28" s="151"/>
      <c r="SPX28" s="151"/>
      <c r="SPY28" s="151"/>
      <c r="SPZ28" s="151"/>
      <c r="SQA28" s="151"/>
      <c r="SQB28" s="151"/>
      <c r="SQC28" s="151"/>
      <c r="SQD28" s="151"/>
      <c r="SQE28" s="151"/>
      <c r="SQF28" s="151"/>
      <c r="SQG28" s="151"/>
      <c r="SQH28" s="151"/>
      <c r="SQI28" s="151"/>
      <c r="SQJ28" s="151"/>
      <c r="SQK28" s="151"/>
      <c r="SQL28" s="151"/>
      <c r="SQM28" s="151"/>
      <c r="SQN28" s="151"/>
      <c r="SQO28" s="151"/>
      <c r="SQP28" s="151"/>
      <c r="SQQ28" s="151"/>
      <c r="SQR28" s="151"/>
      <c r="SQS28" s="151"/>
      <c r="SQT28" s="151"/>
      <c r="SQU28" s="151"/>
      <c r="SQV28" s="151"/>
      <c r="SQW28" s="151"/>
      <c r="SQX28" s="151"/>
      <c r="SQY28" s="151"/>
      <c r="SQZ28" s="151"/>
      <c r="SRA28" s="151"/>
      <c r="SRB28" s="151"/>
      <c r="SRC28" s="151"/>
      <c r="SRD28" s="151"/>
      <c r="SRE28" s="151"/>
      <c r="SRF28" s="151"/>
      <c r="SRG28" s="151"/>
      <c r="SRH28" s="151"/>
      <c r="SRI28" s="151"/>
      <c r="SRJ28" s="151"/>
      <c r="SRK28" s="151"/>
      <c r="SRL28" s="151"/>
      <c r="SRM28" s="151"/>
      <c r="SRN28" s="151"/>
      <c r="SRO28" s="151"/>
      <c r="SRP28" s="151"/>
      <c r="SRQ28" s="151"/>
      <c r="SRR28" s="151"/>
      <c r="SRS28" s="151"/>
      <c r="SRT28" s="151"/>
      <c r="SRU28" s="151"/>
      <c r="SRV28" s="151"/>
      <c r="SRW28" s="151"/>
      <c r="SRX28" s="151"/>
      <c r="SRY28" s="151"/>
      <c r="SRZ28" s="151"/>
      <c r="SSA28" s="151"/>
      <c r="SSB28" s="151"/>
      <c r="SSC28" s="151"/>
      <c r="SSD28" s="151"/>
      <c r="SSE28" s="151"/>
      <c r="SSF28" s="151"/>
      <c r="SSG28" s="151"/>
      <c r="SSH28" s="151"/>
      <c r="SSI28" s="151"/>
      <c r="SSJ28" s="151"/>
      <c r="SSK28" s="151"/>
      <c r="SSL28" s="151"/>
      <c r="SSM28" s="151"/>
      <c r="SSN28" s="151"/>
      <c r="SSO28" s="151"/>
      <c r="SSP28" s="151"/>
      <c r="SSQ28" s="151"/>
      <c r="SSR28" s="151"/>
      <c r="SSS28" s="151"/>
      <c r="SST28" s="151"/>
      <c r="SSU28" s="151"/>
      <c r="SSV28" s="151"/>
      <c r="SSW28" s="151"/>
      <c r="SSX28" s="151"/>
      <c r="SSY28" s="151"/>
      <c r="SSZ28" s="151"/>
      <c r="STA28" s="151"/>
      <c r="STB28" s="151"/>
      <c r="STC28" s="151"/>
      <c r="STD28" s="151"/>
      <c r="STE28" s="151"/>
      <c r="STF28" s="151"/>
      <c r="STG28" s="151"/>
      <c r="STH28" s="151"/>
      <c r="STI28" s="151"/>
      <c r="STJ28" s="151"/>
      <c r="STK28" s="151"/>
      <c r="STL28" s="151"/>
      <c r="STM28" s="151"/>
      <c r="STN28" s="151"/>
      <c r="STO28" s="151"/>
      <c r="STP28" s="151"/>
      <c r="STQ28" s="151"/>
      <c r="STR28" s="151"/>
      <c r="STS28" s="151"/>
      <c r="STT28" s="151"/>
      <c r="STU28" s="151"/>
      <c r="STV28" s="151"/>
      <c r="STW28" s="151"/>
      <c r="STX28" s="151"/>
      <c r="STY28" s="151"/>
      <c r="STZ28" s="151"/>
      <c r="SUA28" s="151"/>
      <c r="SUB28" s="151"/>
      <c r="SUC28" s="151"/>
      <c r="SUD28" s="151"/>
      <c r="SUE28" s="151"/>
      <c r="SUF28" s="151"/>
      <c r="SUG28" s="151"/>
      <c r="SUH28" s="151"/>
      <c r="SUI28" s="151"/>
      <c r="SUJ28" s="151"/>
      <c r="SUK28" s="151"/>
      <c r="SUL28" s="151"/>
      <c r="SUM28" s="151"/>
      <c r="SUN28" s="151"/>
      <c r="SUO28" s="151"/>
      <c r="SUP28" s="151"/>
      <c r="SUQ28" s="151"/>
      <c r="SUR28" s="151"/>
      <c r="SUS28" s="151"/>
      <c r="SUT28" s="151"/>
      <c r="SUU28" s="151"/>
      <c r="SUV28" s="151"/>
      <c r="SUW28" s="151"/>
      <c r="SUX28" s="151"/>
      <c r="SUY28" s="151"/>
      <c r="SUZ28" s="151"/>
      <c r="SVA28" s="151"/>
      <c r="SVB28" s="151"/>
      <c r="SVC28" s="151"/>
      <c r="SVD28" s="151"/>
      <c r="SVE28" s="151"/>
      <c r="SVF28" s="151"/>
      <c r="SVG28" s="151"/>
      <c r="SVH28" s="151"/>
      <c r="SVI28" s="151"/>
      <c r="SVJ28" s="151"/>
      <c r="SVK28" s="151"/>
      <c r="SVL28" s="151"/>
      <c r="SVM28" s="151"/>
      <c r="SVN28" s="151"/>
      <c r="SVO28" s="151"/>
      <c r="SVP28" s="151"/>
      <c r="SVQ28" s="151"/>
      <c r="SVR28" s="151"/>
      <c r="SVS28" s="151"/>
      <c r="SVT28" s="151"/>
      <c r="SVU28" s="151"/>
      <c r="SVV28" s="151"/>
      <c r="SVW28" s="151"/>
      <c r="SVX28" s="151"/>
      <c r="SVY28" s="151"/>
      <c r="SVZ28" s="151"/>
      <c r="SWA28" s="151"/>
      <c r="SWB28" s="151"/>
      <c r="SWC28" s="151"/>
      <c r="SWD28" s="151"/>
      <c r="SWE28" s="151"/>
      <c r="SWF28" s="151"/>
      <c r="SWG28" s="151"/>
      <c r="SWH28" s="151"/>
      <c r="SWI28" s="151"/>
      <c r="SWJ28" s="151"/>
      <c r="SWK28" s="151"/>
      <c r="SWL28" s="151"/>
      <c r="SWM28" s="151"/>
      <c r="SWN28" s="151"/>
      <c r="SWO28" s="151"/>
      <c r="SWP28" s="151"/>
      <c r="SWQ28" s="151"/>
      <c r="SWR28" s="151"/>
      <c r="SWS28" s="151"/>
      <c r="SWT28" s="151"/>
      <c r="SWU28" s="151"/>
      <c r="SWV28" s="151"/>
      <c r="SWW28" s="151"/>
      <c r="SWX28" s="151"/>
      <c r="SWY28" s="151"/>
      <c r="SWZ28" s="151"/>
      <c r="SXA28" s="151"/>
      <c r="SXB28" s="151"/>
      <c r="SXC28" s="151"/>
      <c r="SXD28" s="151"/>
      <c r="SXE28" s="151"/>
      <c r="SXF28" s="151"/>
      <c r="SXG28" s="151"/>
      <c r="SXH28" s="151"/>
      <c r="SXI28" s="151"/>
      <c r="SXJ28" s="151"/>
      <c r="SXK28" s="151"/>
      <c r="SXL28" s="151"/>
      <c r="SXM28" s="151"/>
      <c r="SXN28" s="151"/>
      <c r="SXO28" s="151"/>
      <c r="SXP28" s="151"/>
      <c r="SXQ28" s="151"/>
      <c r="SXR28" s="151"/>
      <c r="SXS28" s="151"/>
      <c r="SXT28" s="151"/>
      <c r="SXU28" s="151"/>
      <c r="SXV28" s="151"/>
      <c r="SXW28" s="151"/>
      <c r="SXX28" s="151"/>
      <c r="SXY28" s="151"/>
      <c r="SXZ28" s="151"/>
      <c r="SYA28" s="151"/>
      <c r="SYB28" s="151"/>
      <c r="SYC28" s="151"/>
      <c r="SYD28" s="151"/>
      <c r="SYE28" s="151"/>
      <c r="SYF28" s="151"/>
      <c r="SYG28" s="151"/>
      <c r="SYH28" s="151"/>
      <c r="SYI28" s="151"/>
      <c r="SYJ28" s="151"/>
      <c r="SYK28" s="151"/>
      <c r="SYL28" s="151"/>
      <c r="SYM28" s="151"/>
      <c r="SYN28" s="151"/>
      <c r="SYO28" s="151"/>
      <c r="SYP28" s="151"/>
      <c r="SYQ28" s="151"/>
      <c r="SYR28" s="151"/>
      <c r="SYS28" s="151"/>
      <c r="SYT28" s="151"/>
      <c r="SYU28" s="151"/>
      <c r="SYV28" s="151"/>
      <c r="SYW28" s="151"/>
      <c r="SYX28" s="151"/>
      <c r="SYY28" s="151"/>
      <c r="SYZ28" s="151"/>
      <c r="SZA28" s="151"/>
      <c r="SZB28" s="151"/>
      <c r="SZC28" s="151"/>
      <c r="SZD28" s="151"/>
      <c r="SZE28" s="151"/>
      <c r="SZF28" s="151"/>
      <c r="SZG28" s="151"/>
      <c r="SZH28" s="151"/>
      <c r="SZI28" s="151"/>
      <c r="SZJ28" s="151"/>
      <c r="SZK28" s="151"/>
      <c r="SZL28" s="151"/>
      <c r="SZM28" s="151"/>
      <c r="SZN28" s="151"/>
      <c r="SZO28" s="151"/>
      <c r="SZP28" s="151"/>
      <c r="SZQ28" s="151"/>
      <c r="SZR28" s="151"/>
      <c r="SZS28" s="151"/>
      <c r="SZT28" s="151"/>
      <c r="SZU28" s="151"/>
      <c r="SZV28" s="151"/>
      <c r="SZW28" s="151"/>
      <c r="SZX28" s="151"/>
      <c r="SZY28" s="151"/>
      <c r="SZZ28" s="151"/>
      <c r="TAA28" s="151"/>
      <c r="TAB28" s="151"/>
      <c r="TAC28" s="151"/>
      <c r="TAD28" s="151"/>
      <c r="TAE28" s="151"/>
      <c r="TAF28" s="151"/>
      <c r="TAG28" s="151"/>
      <c r="TAH28" s="151"/>
      <c r="TAI28" s="151"/>
      <c r="TAJ28" s="151"/>
      <c r="TAK28" s="151"/>
      <c r="TAL28" s="151"/>
      <c r="TAM28" s="151"/>
      <c r="TAN28" s="151"/>
      <c r="TAO28" s="151"/>
      <c r="TAP28" s="151"/>
      <c r="TAQ28" s="151"/>
      <c r="TAR28" s="151"/>
      <c r="TAS28" s="151"/>
      <c r="TAT28" s="151"/>
      <c r="TAU28" s="151"/>
      <c r="TAV28" s="151"/>
      <c r="TAW28" s="151"/>
      <c r="TAX28" s="151"/>
      <c r="TAY28" s="151"/>
      <c r="TAZ28" s="151"/>
      <c r="TBA28" s="151"/>
      <c r="TBB28" s="151"/>
      <c r="TBC28" s="151"/>
      <c r="TBD28" s="151"/>
      <c r="TBE28" s="151"/>
      <c r="TBF28" s="151"/>
      <c r="TBG28" s="151"/>
      <c r="TBH28" s="151"/>
      <c r="TBI28" s="151"/>
      <c r="TBJ28" s="151"/>
      <c r="TBK28" s="151"/>
      <c r="TBL28" s="151"/>
      <c r="TBM28" s="151"/>
      <c r="TBN28" s="151"/>
      <c r="TBO28" s="151"/>
      <c r="TBP28" s="151"/>
      <c r="TBQ28" s="151"/>
      <c r="TBR28" s="151"/>
      <c r="TBS28" s="151"/>
      <c r="TBT28" s="151"/>
      <c r="TBU28" s="151"/>
      <c r="TBV28" s="151"/>
      <c r="TBW28" s="151"/>
      <c r="TBX28" s="151"/>
      <c r="TBY28" s="151"/>
      <c r="TBZ28" s="151"/>
      <c r="TCA28" s="151"/>
      <c r="TCB28" s="151"/>
      <c r="TCC28" s="151"/>
      <c r="TCD28" s="151"/>
      <c r="TCE28" s="151"/>
      <c r="TCF28" s="151"/>
      <c r="TCG28" s="151"/>
      <c r="TCH28" s="151"/>
      <c r="TCI28" s="151"/>
      <c r="TCJ28" s="151"/>
      <c r="TCK28" s="151"/>
      <c r="TCL28" s="151"/>
      <c r="TCM28" s="151"/>
      <c r="TCN28" s="151"/>
      <c r="TCO28" s="151"/>
      <c r="TCP28" s="151"/>
      <c r="TCQ28" s="151"/>
      <c r="TCR28" s="151"/>
      <c r="TCS28" s="151"/>
      <c r="TCT28" s="151"/>
      <c r="TCU28" s="151"/>
      <c r="TCV28" s="151"/>
      <c r="TCW28" s="151"/>
      <c r="TCX28" s="151"/>
      <c r="TCY28" s="151"/>
      <c r="TCZ28" s="151"/>
      <c r="TDA28" s="151"/>
      <c r="TDB28" s="151"/>
      <c r="TDC28" s="151"/>
      <c r="TDD28" s="151"/>
      <c r="TDE28" s="151"/>
      <c r="TDF28" s="151"/>
      <c r="TDG28" s="151"/>
      <c r="TDH28" s="151"/>
      <c r="TDI28" s="151"/>
      <c r="TDJ28" s="151"/>
      <c r="TDK28" s="151"/>
      <c r="TDL28" s="151"/>
      <c r="TDM28" s="151"/>
      <c r="TDN28" s="151"/>
      <c r="TDO28" s="151"/>
      <c r="TDP28" s="151"/>
      <c r="TDQ28" s="151"/>
      <c r="TDR28" s="151"/>
      <c r="TDS28" s="151"/>
      <c r="TDT28" s="151"/>
      <c r="TDU28" s="151"/>
      <c r="TDV28" s="151"/>
      <c r="TDW28" s="151"/>
      <c r="TDX28" s="151"/>
      <c r="TDY28" s="151"/>
      <c r="TDZ28" s="151"/>
      <c r="TEA28" s="151"/>
      <c r="TEB28" s="151"/>
      <c r="TEC28" s="151"/>
      <c r="TED28" s="151"/>
      <c r="TEE28" s="151"/>
      <c r="TEF28" s="151"/>
      <c r="TEG28" s="151"/>
      <c r="TEH28" s="151"/>
      <c r="TEI28" s="151"/>
      <c r="TEJ28" s="151"/>
      <c r="TEK28" s="151"/>
      <c r="TEL28" s="151"/>
      <c r="TEM28" s="151"/>
      <c r="TEN28" s="151"/>
      <c r="TEO28" s="151"/>
      <c r="TEP28" s="151"/>
      <c r="TEQ28" s="151"/>
      <c r="TER28" s="151"/>
      <c r="TES28" s="151"/>
      <c r="TET28" s="151"/>
      <c r="TEU28" s="151"/>
      <c r="TEV28" s="151"/>
      <c r="TEW28" s="151"/>
      <c r="TEX28" s="151"/>
      <c r="TEY28" s="151"/>
      <c r="TEZ28" s="151"/>
      <c r="TFA28" s="151"/>
      <c r="TFB28" s="151"/>
      <c r="TFC28" s="151"/>
      <c r="TFD28" s="151"/>
      <c r="TFE28" s="151"/>
      <c r="TFF28" s="151"/>
      <c r="TFG28" s="151"/>
      <c r="TFH28" s="151"/>
      <c r="TFI28" s="151"/>
      <c r="TFJ28" s="151"/>
      <c r="TFK28" s="151"/>
      <c r="TFL28" s="151"/>
      <c r="TFM28" s="151"/>
      <c r="TFN28" s="151"/>
      <c r="TFO28" s="151"/>
      <c r="TFP28" s="151"/>
      <c r="TFQ28" s="151"/>
      <c r="TFR28" s="151"/>
      <c r="TFS28" s="151"/>
      <c r="TFT28" s="151"/>
      <c r="TFU28" s="151"/>
      <c r="TFV28" s="151"/>
      <c r="TFW28" s="151"/>
      <c r="TFX28" s="151"/>
      <c r="TFY28" s="151"/>
      <c r="TFZ28" s="151"/>
      <c r="TGA28" s="151"/>
      <c r="TGB28" s="151"/>
      <c r="TGC28" s="151"/>
      <c r="TGD28" s="151"/>
      <c r="TGE28" s="151"/>
      <c r="TGF28" s="151"/>
      <c r="TGG28" s="151"/>
      <c r="TGH28" s="151"/>
      <c r="TGI28" s="151"/>
      <c r="TGJ28" s="151"/>
      <c r="TGK28" s="151"/>
      <c r="TGL28" s="151"/>
      <c r="TGM28" s="151"/>
      <c r="TGN28" s="151"/>
      <c r="TGO28" s="151"/>
      <c r="TGP28" s="151"/>
      <c r="TGQ28" s="151"/>
      <c r="TGR28" s="151"/>
      <c r="TGS28" s="151"/>
      <c r="TGT28" s="151"/>
      <c r="TGU28" s="151"/>
      <c r="TGV28" s="151"/>
      <c r="TGW28" s="151"/>
      <c r="TGX28" s="151"/>
      <c r="TGY28" s="151"/>
      <c r="TGZ28" s="151"/>
      <c r="THA28" s="151"/>
      <c r="THB28" s="151"/>
      <c r="THC28" s="151"/>
      <c r="THD28" s="151"/>
      <c r="THE28" s="151"/>
      <c r="THF28" s="151"/>
      <c r="THG28" s="151"/>
      <c r="THH28" s="151"/>
      <c r="THI28" s="151"/>
      <c r="THJ28" s="151"/>
      <c r="THK28" s="151"/>
      <c r="THL28" s="151"/>
      <c r="THM28" s="151"/>
      <c r="THN28" s="151"/>
      <c r="THO28" s="151"/>
      <c r="THP28" s="151"/>
      <c r="THQ28" s="151"/>
      <c r="THR28" s="151"/>
      <c r="THS28" s="151"/>
      <c r="THT28" s="151"/>
      <c r="THU28" s="151"/>
      <c r="THV28" s="151"/>
      <c r="THW28" s="151"/>
      <c r="THX28" s="151"/>
      <c r="THY28" s="151"/>
      <c r="THZ28" s="151"/>
      <c r="TIA28" s="151"/>
      <c r="TIB28" s="151"/>
      <c r="TIC28" s="151"/>
      <c r="TID28" s="151"/>
      <c r="TIE28" s="151"/>
      <c r="TIF28" s="151"/>
      <c r="TIG28" s="151"/>
      <c r="TIH28" s="151"/>
      <c r="TII28" s="151"/>
      <c r="TIJ28" s="151"/>
      <c r="TIK28" s="151"/>
      <c r="TIL28" s="151"/>
      <c r="TIM28" s="151"/>
      <c r="TIN28" s="151"/>
      <c r="TIO28" s="151"/>
      <c r="TIP28" s="151"/>
      <c r="TIQ28" s="151"/>
      <c r="TIR28" s="151"/>
      <c r="TIS28" s="151"/>
      <c r="TIT28" s="151"/>
      <c r="TIU28" s="151"/>
      <c r="TIV28" s="151"/>
      <c r="TIW28" s="151"/>
      <c r="TIX28" s="151"/>
      <c r="TIY28" s="151"/>
      <c r="TIZ28" s="151"/>
      <c r="TJA28" s="151"/>
      <c r="TJB28" s="151"/>
      <c r="TJC28" s="151"/>
      <c r="TJD28" s="151"/>
      <c r="TJE28" s="151"/>
      <c r="TJF28" s="151"/>
      <c r="TJG28" s="151"/>
      <c r="TJH28" s="151"/>
      <c r="TJI28" s="151"/>
      <c r="TJJ28" s="151"/>
      <c r="TJK28" s="151"/>
      <c r="TJL28" s="151"/>
      <c r="TJM28" s="151"/>
      <c r="TJN28" s="151"/>
      <c r="TJO28" s="151"/>
      <c r="TJP28" s="151"/>
      <c r="TJQ28" s="151"/>
      <c r="TJR28" s="151"/>
      <c r="TJS28" s="151"/>
      <c r="TJT28" s="151"/>
      <c r="TJU28" s="151"/>
      <c r="TJV28" s="151"/>
      <c r="TJW28" s="151"/>
      <c r="TJX28" s="151"/>
      <c r="TJY28" s="151"/>
      <c r="TJZ28" s="151"/>
      <c r="TKA28" s="151"/>
      <c r="TKB28" s="151"/>
      <c r="TKC28" s="151"/>
      <c r="TKD28" s="151"/>
      <c r="TKE28" s="151"/>
      <c r="TKF28" s="151"/>
      <c r="TKG28" s="151"/>
      <c r="TKH28" s="151"/>
      <c r="TKI28" s="151"/>
      <c r="TKJ28" s="151"/>
      <c r="TKK28" s="151"/>
      <c r="TKL28" s="151"/>
      <c r="TKM28" s="151"/>
      <c r="TKN28" s="151"/>
      <c r="TKO28" s="151"/>
      <c r="TKP28" s="151"/>
      <c r="TKQ28" s="151"/>
      <c r="TKR28" s="151"/>
      <c r="TKS28" s="151"/>
      <c r="TKT28" s="151"/>
      <c r="TKU28" s="151"/>
      <c r="TKV28" s="151"/>
      <c r="TKW28" s="151"/>
      <c r="TKX28" s="151"/>
      <c r="TKY28" s="151"/>
      <c r="TKZ28" s="151"/>
      <c r="TLA28" s="151"/>
      <c r="TLB28" s="151"/>
      <c r="TLC28" s="151"/>
      <c r="TLD28" s="151"/>
      <c r="TLE28" s="151"/>
      <c r="TLF28" s="151"/>
      <c r="TLG28" s="151"/>
      <c r="TLH28" s="151"/>
      <c r="TLI28" s="151"/>
      <c r="TLJ28" s="151"/>
      <c r="TLK28" s="151"/>
      <c r="TLL28" s="151"/>
      <c r="TLM28" s="151"/>
      <c r="TLN28" s="151"/>
      <c r="TLO28" s="151"/>
      <c r="TLP28" s="151"/>
      <c r="TLQ28" s="151"/>
      <c r="TLR28" s="151"/>
      <c r="TLS28" s="151"/>
      <c r="TLT28" s="151"/>
      <c r="TLU28" s="151"/>
      <c r="TLV28" s="151"/>
      <c r="TLW28" s="151"/>
      <c r="TLX28" s="151"/>
      <c r="TLY28" s="151"/>
      <c r="TLZ28" s="151"/>
      <c r="TMA28" s="151"/>
      <c r="TMB28" s="151"/>
      <c r="TMC28" s="151"/>
      <c r="TMD28" s="151"/>
      <c r="TME28" s="151"/>
      <c r="TMF28" s="151"/>
      <c r="TMG28" s="151"/>
      <c r="TMH28" s="151"/>
      <c r="TMI28" s="151"/>
      <c r="TMJ28" s="151"/>
      <c r="TMK28" s="151"/>
      <c r="TML28" s="151"/>
      <c r="TMM28" s="151"/>
      <c r="TMN28" s="151"/>
      <c r="TMO28" s="151"/>
      <c r="TMP28" s="151"/>
      <c r="TMQ28" s="151"/>
      <c r="TMR28" s="151"/>
      <c r="TMS28" s="151"/>
      <c r="TMT28" s="151"/>
      <c r="TMU28" s="151"/>
      <c r="TMV28" s="151"/>
      <c r="TMW28" s="151"/>
      <c r="TMX28" s="151"/>
      <c r="TMY28" s="151"/>
      <c r="TMZ28" s="151"/>
      <c r="TNA28" s="151"/>
      <c r="TNB28" s="151"/>
      <c r="TNC28" s="151"/>
      <c r="TND28" s="151"/>
      <c r="TNE28" s="151"/>
      <c r="TNF28" s="151"/>
      <c r="TNG28" s="151"/>
      <c r="TNH28" s="151"/>
      <c r="TNI28" s="151"/>
      <c r="TNJ28" s="151"/>
      <c r="TNK28" s="151"/>
      <c r="TNL28" s="151"/>
      <c r="TNM28" s="151"/>
      <c r="TNN28" s="151"/>
      <c r="TNO28" s="151"/>
      <c r="TNP28" s="151"/>
      <c r="TNQ28" s="151"/>
      <c r="TNR28" s="151"/>
      <c r="TNS28" s="151"/>
      <c r="TNT28" s="151"/>
      <c r="TNU28" s="151"/>
      <c r="TNV28" s="151"/>
      <c r="TNW28" s="151"/>
      <c r="TNX28" s="151"/>
      <c r="TNY28" s="151"/>
      <c r="TNZ28" s="151"/>
      <c r="TOA28" s="151"/>
      <c r="TOB28" s="151"/>
      <c r="TOC28" s="151"/>
      <c r="TOD28" s="151"/>
      <c r="TOE28" s="151"/>
      <c r="TOF28" s="151"/>
      <c r="TOG28" s="151"/>
      <c r="TOH28" s="151"/>
      <c r="TOI28" s="151"/>
      <c r="TOJ28" s="151"/>
      <c r="TOK28" s="151"/>
      <c r="TOL28" s="151"/>
      <c r="TOM28" s="151"/>
      <c r="TON28" s="151"/>
      <c r="TOO28" s="151"/>
      <c r="TOP28" s="151"/>
      <c r="TOQ28" s="151"/>
      <c r="TOR28" s="151"/>
      <c r="TOS28" s="151"/>
      <c r="TOT28" s="151"/>
      <c r="TOU28" s="151"/>
      <c r="TOV28" s="151"/>
      <c r="TOW28" s="151"/>
      <c r="TOX28" s="151"/>
      <c r="TOY28" s="151"/>
      <c r="TOZ28" s="151"/>
      <c r="TPA28" s="151"/>
      <c r="TPB28" s="151"/>
      <c r="TPC28" s="151"/>
      <c r="TPD28" s="151"/>
      <c r="TPE28" s="151"/>
      <c r="TPF28" s="151"/>
      <c r="TPG28" s="151"/>
      <c r="TPH28" s="151"/>
      <c r="TPI28" s="151"/>
      <c r="TPJ28" s="151"/>
      <c r="TPK28" s="151"/>
      <c r="TPL28" s="151"/>
      <c r="TPM28" s="151"/>
      <c r="TPN28" s="151"/>
      <c r="TPO28" s="151"/>
      <c r="TPP28" s="151"/>
      <c r="TPQ28" s="151"/>
      <c r="TPR28" s="151"/>
      <c r="TPS28" s="151"/>
      <c r="TPT28" s="151"/>
      <c r="TPU28" s="151"/>
      <c r="TPV28" s="151"/>
      <c r="TPW28" s="151"/>
      <c r="TPX28" s="151"/>
      <c r="TPY28" s="151"/>
      <c r="TPZ28" s="151"/>
      <c r="TQA28" s="151"/>
      <c r="TQB28" s="151"/>
      <c r="TQC28" s="151"/>
      <c r="TQD28" s="151"/>
      <c r="TQE28" s="151"/>
      <c r="TQF28" s="151"/>
      <c r="TQG28" s="151"/>
      <c r="TQH28" s="151"/>
      <c r="TQI28" s="151"/>
      <c r="TQJ28" s="151"/>
      <c r="TQK28" s="151"/>
      <c r="TQL28" s="151"/>
      <c r="TQM28" s="151"/>
      <c r="TQN28" s="151"/>
      <c r="TQO28" s="151"/>
      <c r="TQP28" s="151"/>
      <c r="TQQ28" s="151"/>
      <c r="TQR28" s="151"/>
      <c r="TQS28" s="151"/>
      <c r="TQT28" s="151"/>
      <c r="TQU28" s="151"/>
      <c r="TQV28" s="151"/>
      <c r="TQW28" s="151"/>
      <c r="TQX28" s="151"/>
      <c r="TQY28" s="151"/>
      <c r="TQZ28" s="151"/>
      <c r="TRA28" s="151"/>
      <c r="TRB28" s="151"/>
      <c r="TRC28" s="151"/>
      <c r="TRD28" s="151"/>
      <c r="TRE28" s="151"/>
      <c r="TRF28" s="151"/>
      <c r="TRG28" s="151"/>
      <c r="TRH28" s="151"/>
      <c r="TRI28" s="151"/>
      <c r="TRJ28" s="151"/>
      <c r="TRK28" s="151"/>
      <c r="TRL28" s="151"/>
      <c r="TRM28" s="151"/>
      <c r="TRN28" s="151"/>
      <c r="TRO28" s="151"/>
      <c r="TRP28" s="151"/>
      <c r="TRQ28" s="151"/>
      <c r="TRR28" s="151"/>
      <c r="TRS28" s="151"/>
      <c r="TRT28" s="151"/>
      <c r="TRU28" s="151"/>
      <c r="TRV28" s="151"/>
      <c r="TRW28" s="151"/>
      <c r="TRX28" s="151"/>
      <c r="TRY28" s="151"/>
      <c r="TRZ28" s="151"/>
      <c r="TSA28" s="151"/>
      <c r="TSB28" s="151"/>
      <c r="TSC28" s="151"/>
      <c r="TSD28" s="151"/>
      <c r="TSE28" s="151"/>
      <c r="TSF28" s="151"/>
      <c r="TSG28" s="151"/>
      <c r="TSH28" s="151"/>
      <c r="TSI28" s="151"/>
      <c r="TSJ28" s="151"/>
      <c r="TSK28" s="151"/>
      <c r="TSL28" s="151"/>
      <c r="TSM28" s="151"/>
      <c r="TSN28" s="151"/>
      <c r="TSO28" s="151"/>
      <c r="TSP28" s="151"/>
      <c r="TSQ28" s="151"/>
      <c r="TSR28" s="151"/>
      <c r="TSS28" s="151"/>
      <c r="TST28" s="151"/>
      <c r="TSU28" s="151"/>
      <c r="TSV28" s="151"/>
      <c r="TSW28" s="151"/>
      <c r="TSX28" s="151"/>
      <c r="TSY28" s="151"/>
      <c r="TSZ28" s="151"/>
      <c r="TTA28" s="151"/>
      <c r="TTB28" s="151"/>
      <c r="TTC28" s="151"/>
      <c r="TTD28" s="151"/>
      <c r="TTE28" s="151"/>
      <c r="TTF28" s="151"/>
      <c r="TTG28" s="151"/>
      <c r="TTH28" s="151"/>
      <c r="TTI28" s="151"/>
      <c r="TTJ28" s="151"/>
      <c r="TTK28" s="151"/>
      <c r="TTL28" s="151"/>
      <c r="TTM28" s="151"/>
      <c r="TTN28" s="151"/>
      <c r="TTO28" s="151"/>
      <c r="TTP28" s="151"/>
      <c r="TTQ28" s="151"/>
      <c r="TTR28" s="151"/>
      <c r="TTS28" s="151"/>
      <c r="TTT28" s="151"/>
      <c r="TTU28" s="151"/>
      <c r="TTV28" s="151"/>
      <c r="TTW28" s="151"/>
      <c r="TTX28" s="151"/>
      <c r="TTY28" s="151"/>
      <c r="TTZ28" s="151"/>
      <c r="TUA28" s="151"/>
      <c r="TUB28" s="151"/>
      <c r="TUC28" s="151"/>
      <c r="TUD28" s="151"/>
      <c r="TUE28" s="151"/>
      <c r="TUF28" s="151"/>
      <c r="TUG28" s="151"/>
      <c r="TUH28" s="151"/>
      <c r="TUI28" s="151"/>
      <c r="TUJ28" s="151"/>
      <c r="TUK28" s="151"/>
      <c r="TUL28" s="151"/>
      <c r="TUM28" s="151"/>
      <c r="TUN28" s="151"/>
      <c r="TUO28" s="151"/>
      <c r="TUP28" s="151"/>
      <c r="TUQ28" s="151"/>
      <c r="TUR28" s="151"/>
      <c r="TUS28" s="151"/>
      <c r="TUT28" s="151"/>
      <c r="TUU28" s="151"/>
      <c r="TUV28" s="151"/>
      <c r="TUW28" s="151"/>
      <c r="TUX28" s="151"/>
      <c r="TUY28" s="151"/>
      <c r="TUZ28" s="151"/>
      <c r="TVA28" s="151"/>
      <c r="TVB28" s="151"/>
      <c r="TVC28" s="151"/>
      <c r="TVD28" s="151"/>
      <c r="TVE28" s="151"/>
      <c r="TVF28" s="151"/>
      <c r="TVG28" s="151"/>
      <c r="TVH28" s="151"/>
      <c r="TVI28" s="151"/>
      <c r="TVJ28" s="151"/>
      <c r="TVK28" s="151"/>
      <c r="TVL28" s="151"/>
      <c r="TVM28" s="151"/>
      <c r="TVN28" s="151"/>
      <c r="TVO28" s="151"/>
      <c r="TVP28" s="151"/>
      <c r="TVQ28" s="151"/>
      <c r="TVR28" s="151"/>
      <c r="TVS28" s="151"/>
      <c r="TVT28" s="151"/>
      <c r="TVU28" s="151"/>
      <c r="TVV28" s="151"/>
      <c r="TVW28" s="151"/>
      <c r="TVX28" s="151"/>
      <c r="TVY28" s="151"/>
      <c r="TVZ28" s="151"/>
      <c r="TWA28" s="151"/>
      <c r="TWB28" s="151"/>
      <c r="TWC28" s="151"/>
      <c r="TWD28" s="151"/>
      <c r="TWE28" s="151"/>
      <c r="TWF28" s="151"/>
      <c r="TWG28" s="151"/>
      <c r="TWH28" s="151"/>
      <c r="TWI28" s="151"/>
      <c r="TWJ28" s="151"/>
      <c r="TWK28" s="151"/>
      <c r="TWL28" s="151"/>
      <c r="TWM28" s="151"/>
      <c r="TWN28" s="151"/>
      <c r="TWO28" s="151"/>
      <c r="TWP28" s="151"/>
      <c r="TWQ28" s="151"/>
      <c r="TWR28" s="151"/>
      <c r="TWS28" s="151"/>
      <c r="TWT28" s="151"/>
      <c r="TWU28" s="151"/>
      <c r="TWV28" s="151"/>
      <c r="TWW28" s="151"/>
      <c r="TWX28" s="151"/>
      <c r="TWY28" s="151"/>
      <c r="TWZ28" s="151"/>
      <c r="TXA28" s="151"/>
      <c r="TXB28" s="151"/>
      <c r="TXC28" s="151"/>
      <c r="TXD28" s="151"/>
      <c r="TXE28" s="151"/>
      <c r="TXF28" s="151"/>
      <c r="TXG28" s="151"/>
      <c r="TXH28" s="151"/>
      <c r="TXI28" s="151"/>
      <c r="TXJ28" s="151"/>
      <c r="TXK28" s="151"/>
      <c r="TXL28" s="151"/>
      <c r="TXM28" s="151"/>
      <c r="TXN28" s="151"/>
      <c r="TXO28" s="151"/>
      <c r="TXP28" s="151"/>
      <c r="TXQ28" s="151"/>
      <c r="TXR28" s="151"/>
      <c r="TXS28" s="151"/>
      <c r="TXT28" s="151"/>
      <c r="TXU28" s="151"/>
      <c r="TXV28" s="151"/>
      <c r="TXW28" s="151"/>
      <c r="TXX28" s="151"/>
      <c r="TXY28" s="151"/>
      <c r="TXZ28" s="151"/>
      <c r="TYA28" s="151"/>
      <c r="TYB28" s="151"/>
      <c r="TYC28" s="151"/>
      <c r="TYD28" s="151"/>
      <c r="TYE28" s="151"/>
      <c r="TYF28" s="151"/>
      <c r="TYG28" s="151"/>
      <c r="TYH28" s="151"/>
      <c r="TYI28" s="151"/>
      <c r="TYJ28" s="151"/>
      <c r="TYK28" s="151"/>
      <c r="TYL28" s="151"/>
      <c r="TYM28" s="151"/>
      <c r="TYN28" s="151"/>
      <c r="TYO28" s="151"/>
      <c r="TYP28" s="151"/>
      <c r="TYQ28" s="151"/>
      <c r="TYR28" s="151"/>
      <c r="TYS28" s="151"/>
      <c r="TYT28" s="151"/>
      <c r="TYU28" s="151"/>
      <c r="TYV28" s="151"/>
      <c r="TYW28" s="151"/>
      <c r="TYX28" s="151"/>
      <c r="TYY28" s="151"/>
      <c r="TYZ28" s="151"/>
      <c r="TZA28" s="151"/>
      <c r="TZB28" s="151"/>
      <c r="TZC28" s="151"/>
      <c r="TZD28" s="151"/>
      <c r="TZE28" s="151"/>
      <c r="TZF28" s="151"/>
      <c r="TZG28" s="151"/>
      <c r="TZH28" s="151"/>
      <c r="TZI28" s="151"/>
      <c r="TZJ28" s="151"/>
      <c r="TZK28" s="151"/>
      <c r="TZL28" s="151"/>
      <c r="TZM28" s="151"/>
      <c r="TZN28" s="151"/>
      <c r="TZO28" s="151"/>
      <c r="TZP28" s="151"/>
      <c r="TZQ28" s="151"/>
      <c r="TZR28" s="151"/>
      <c r="TZS28" s="151"/>
      <c r="TZT28" s="151"/>
      <c r="TZU28" s="151"/>
      <c r="TZV28" s="151"/>
      <c r="TZW28" s="151"/>
      <c r="TZX28" s="151"/>
      <c r="TZY28" s="151"/>
      <c r="TZZ28" s="151"/>
      <c r="UAA28" s="151"/>
      <c r="UAB28" s="151"/>
      <c r="UAC28" s="151"/>
      <c r="UAD28" s="151"/>
      <c r="UAE28" s="151"/>
      <c r="UAF28" s="151"/>
      <c r="UAG28" s="151"/>
      <c r="UAH28" s="151"/>
      <c r="UAI28" s="151"/>
      <c r="UAJ28" s="151"/>
      <c r="UAK28" s="151"/>
      <c r="UAL28" s="151"/>
      <c r="UAM28" s="151"/>
      <c r="UAN28" s="151"/>
      <c r="UAO28" s="151"/>
      <c r="UAP28" s="151"/>
      <c r="UAQ28" s="151"/>
      <c r="UAR28" s="151"/>
      <c r="UAS28" s="151"/>
      <c r="UAT28" s="151"/>
      <c r="UAU28" s="151"/>
      <c r="UAV28" s="151"/>
      <c r="UAW28" s="151"/>
      <c r="UAX28" s="151"/>
      <c r="UAY28" s="151"/>
      <c r="UAZ28" s="151"/>
      <c r="UBA28" s="151"/>
      <c r="UBB28" s="151"/>
      <c r="UBC28" s="151"/>
      <c r="UBD28" s="151"/>
      <c r="UBE28" s="151"/>
      <c r="UBF28" s="151"/>
      <c r="UBG28" s="151"/>
      <c r="UBH28" s="151"/>
      <c r="UBI28" s="151"/>
      <c r="UBJ28" s="151"/>
      <c r="UBK28" s="151"/>
      <c r="UBL28" s="151"/>
      <c r="UBM28" s="151"/>
      <c r="UBN28" s="151"/>
      <c r="UBO28" s="151"/>
      <c r="UBP28" s="151"/>
      <c r="UBQ28" s="151"/>
      <c r="UBR28" s="151"/>
      <c r="UBS28" s="151"/>
      <c r="UBT28" s="151"/>
      <c r="UBU28" s="151"/>
      <c r="UBV28" s="151"/>
      <c r="UBW28" s="151"/>
      <c r="UBX28" s="151"/>
      <c r="UBY28" s="151"/>
      <c r="UBZ28" s="151"/>
      <c r="UCA28" s="151"/>
      <c r="UCB28" s="151"/>
      <c r="UCC28" s="151"/>
      <c r="UCD28" s="151"/>
      <c r="UCE28" s="151"/>
      <c r="UCF28" s="151"/>
      <c r="UCG28" s="151"/>
      <c r="UCH28" s="151"/>
      <c r="UCI28" s="151"/>
      <c r="UCJ28" s="151"/>
      <c r="UCK28" s="151"/>
      <c r="UCL28" s="151"/>
      <c r="UCM28" s="151"/>
      <c r="UCN28" s="151"/>
      <c r="UCO28" s="151"/>
      <c r="UCP28" s="151"/>
      <c r="UCQ28" s="151"/>
      <c r="UCR28" s="151"/>
      <c r="UCS28" s="151"/>
      <c r="UCT28" s="151"/>
      <c r="UCU28" s="151"/>
      <c r="UCV28" s="151"/>
      <c r="UCW28" s="151"/>
      <c r="UCX28" s="151"/>
      <c r="UCY28" s="151"/>
      <c r="UCZ28" s="151"/>
      <c r="UDA28" s="151"/>
      <c r="UDB28" s="151"/>
      <c r="UDC28" s="151"/>
      <c r="UDD28" s="151"/>
      <c r="UDE28" s="151"/>
      <c r="UDF28" s="151"/>
      <c r="UDG28" s="151"/>
      <c r="UDH28" s="151"/>
      <c r="UDI28" s="151"/>
      <c r="UDJ28" s="151"/>
      <c r="UDK28" s="151"/>
      <c r="UDL28" s="151"/>
      <c r="UDM28" s="151"/>
      <c r="UDN28" s="151"/>
      <c r="UDO28" s="151"/>
      <c r="UDP28" s="151"/>
      <c r="UDQ28" s="151"/>
      <c r="UDR28" s="151"/>
      <c r="UDS28" s="151"/>
      <c r="UDT28" s="151"/>
      <c r="UDU28" s="151"/>
      <c r="UDV28" s="151"/>
      <c r="UDW28" s="151"/>
      <c r="UDX28" s="151"/>
      <c r="UDY28" s="151"/>
      <c r="UDZ28" s="151"/>
      <c r="UEA28" s="151"/>
      <c r="UEB28" s="151"/>
      <c r="UEC28" s="151"/>
      <c r="UED28" s="151"/>
      <c r="UEE28" s="151"/>
      <c r="UEF28" s="151"/>
      <c r="UEG28" s="151"/>
      <c r="UEH28" s="151"/>
      <c r="UEI28" s="151"/>
      <c r="UEJ28" s="151"/>
      <c r="UEK28" s="151"/>
      <c r="UEL28" s="151"/>
      <c r="UEM28" s="151"/>
      <c r="UEN28" s="151"/>
      <c r="UEO28" s="151"/>
      <c r="UEP28" s="151"/>
      <c r="UEQ28" s="151"/>
      <c r="UER28" s="151"/>
      <c r="UES28" s="151"/>
      <c r="UET28" s="151"/>
      <c r="UEU28" s="151"/>
      <c r="UEV28" s="151"/>
      <c r="UEW28" s="151"/>
      <c r="UEX28" s="151"/>
      <c r="UEY28" s="151"/>
      <c r="UEZ28" s="151"/>
      <c r="UFA28" s="151"/>
      <c r="UFB28" s="151"/>
      <c r="UFC28" s="151"/>
      <c r="UFD28" s="151"/>
      <c r="UFE28" s="151"/>
      <c r="UFF28" s="151"/>
      <c r="UFG28" s="151"/>
      <c r="UFH28" s="151"/>
      <c r="UFI28" s="151"/>
      <c r="UFJ28" s="151"/>
      <c r="UFK28" s="151"/>
      <c r="UFL28" s="151"/>
      <c r="UFM28" s="151"/>
      <c r="UFN28" s="151"/>
      <c r="UFO28" s="151"/>
      <c r="UFP28" s="151"/>
      <c r="UFQ28" s="151"/>
      <c r="UFR28" s="151"/>
      <c r="UFS28" s="151"/>
      <c r="UFT28" s="151"/>
      <c r="UFU28" s="151"/>
      <c r="UFV28" s="151"/>
      <c r="UFW28" s="151"/>
      <c r="UFX28" s="151"/>
      <c r="UFY28" s="151"/>
      <c r="UFZ28" s="151"/>
      <c r="UGA28" s="151"/>
      <c r="UGB28" s="151"/>
      <c r="UGC28" s="151"/>
      <c r="UGD28" s="151"/>
      <c r="UGE28" s="151"/>
      <c r="UGF28" s="151"/>
      <c r="UGG28" s="151"/>
      <c r="UGH28" s="151"/>
      <c r="UGI28" s="151"/>
      <c r="UGJ28" s="151"/>
      <c r="UGK28" s="151"/>
      <c r="UGL28" s="151"/>
      <c r="UGM28" s="151"/>
      <c r="UGN28" s="151"/>
      <c r="UGO28" s="151"/>
      <c r="UGP28" s="151"/>
      <c r="UGQ28" s="151"/>
      <c r="UGR28" s="151"/>
      <c r="UGS28" s="151"/>
      <c r="UGT28" s="151"/>
      <c r="UGU28" s="151"/>
      <c r="UGV28" s="151"/>
      <c r="UGW28" s="151"/>
      <c r="UGX28" s="151"/>
      <c r="UGY28" s="151"/>
      <c r="UGZ28" s="151"/>
      <c r="UHA28" s="151"/>
      <c r="UHB28" s="151"/>
      <c r="UHC28" s="151"/>
      <c r="UHD28" s="151"/>
      <c r="UHE28" s="151"/>
      <c r="UHF28" s="151"/>
      <c r="UHG28" s="151"/>
      <c r="UHH28" s="151"/>
      <c r="UHI28" s="151"/>
      <c r="UHJ28" s="151"/>
      <c r="UHK28" s="151"/>
      <c r="UHL28" s="151"/>
      <c r="UHM28" s="151"/>
      <c r="UHN28" s="151"/>
      <c r="UHO28" s="151"/>
      <c r="UHP28" s="151"/>
      <c r="UHQ28" s="151"/>
      <c r="UHR28" s="151"/>
      <c r="UHS28" s="151"/>
      <c r="UHT28" s="151"/>
      <c r="UHU28" s="151"/>
      <c r="UHV28" s="151"/>
      <c r="UHW28" s="151"/>
      <c r="UHX28" s="151"/>
      <c r="UHY28" s="151"/>
      <c r="UHZ28" s="151"/>
      <c r="UIA28" s="151"/>
      <c r="UIB28" s="151"/>
      <c r="UIC28" s="151"/>
      <c r="UID28" s="151"/>
      <c r="UIE28" s="151"/>
      <c r="UIF28" s="151"/>
      <c r="UIG28" s="151"/>
      <c r="UIH28" s="151"/>
      <c r="UII28" s="151"/>
      <c r="UIJ28" s="151"/>
      <c r="UIK28" s="151"/>
      <c r="UIL28" s="151"/>
      <c r="UIM28" s="151"/>
      <c r="UIN28" s="151"/>
      <c r="UIO28" s="151"/>
      <c r="UIP28" s="151"/>
      <c r="UIQ28" s="151"/>
      <c r="UIR28" s="151"/>
      <c r="UIS28" s="151"/>
      <c r="UIT28" s="151"/>
      <c r="UIU28" s="151"/>
      <c r="UIV28" s="151"/>
      <c r="UIW28" s="151"/>
      <c r="UIX28" s="151"/>
      <c r="UIY28" s="151"/>
      <c r="UIZ28" s="151"/>
      <c r="UJA28" s="151"/>
      <c r="UJB28" s="151"/>
      <c r="UJC28" s="151"/>
      <c r="UJD28" s="151"/>
      <c r="UJE28" s="151"/>
      <c r="UJF28" s="151"/>
      <c r="UJG28" s="151"/>
      <c r="UJH28" s="151"/>
      <c r="UJI28" s="151"/>
      <c r="UJJ28" s="151"/>
      <c r="UJK28" s="151"/>
      <c r="UJL28" s="151"/>
      <c r="UJM28" s="151"/>
      <c r="UJN28" s="151"/>
      <c r="UJO28" s="151"/>
      <c r="UJP28" s="151"/>
      <c r="UJQ28" s="151"/>
      <c r="UJR28" s="151"/>
      <c r="UJS28" s="151"/>
      <c r="UJT28" s="151"/>
      <c r="UJU28" s="151"/>
      <c r="UJV28" s="151"/>
      <c r="UJW28" s="151"/>
      <c r="UJX28" s="151"/>
      <c r="UJY28" s="151"/>
      <c r="UJZ28" s="151"/>
      <c r="UKA28" s="151"/>
      <c r="UKB28" s="151"/>
      <c r="UKC28" s="151"/>
      <c r="UKD28" s="151"/>
      <c r="UKE28" s="151"/>
      <c r="UKF28" s="151"/>
      <c r="UKG28" s="151"/>
      <c r="UKH28" s="151"/>
      <c r="UKI28" s="151"/>
      <c r="UKJ28" s="151"/>
      <c r="UKK28" s="151"/>
      <c r="UKL28" s="151"/>
      <c r="UKM28" s="151"/>
      <c r="UKN28" s="151"/>
      <c r="UKO28" s="151"/>
      <c r="UKP28" s="151"/>
      <c r="UKQ28" s="151"/>
      <c r="UKR28" s="151"/>
      <c r="UKS28" s="151"/>
      <c r="UKT28" s="151"/>
      <c r="UKU28" s="151"/>
      <c r="UKV28" s="151"/>
      <c r="UKW28" s="151"/>
      <c r="UKX28" s="151"/>
      <c r="UKY28" s="151"/>
      <c r="UKZ28" s="151"/>
      <c r="ULA28" s="151"/>
      <c r="ULB28" s="151"/>
      <c r="ULC28" s="151"/>
      <c r="ULD28" s="151"/>
      <c r="ULE28" s="151"/>
      <c r="ULF28" s="151"/>
      <c r="ULG28" s="151"/>
      <c r="ULH28" s="151"/>
      <c r="ULI28" s="151"/>
      <c r="ULJ28" s="151"/>
      <c r="ULK28" s="151"/>
      <c r="ULL28" s="151"/>
      <c r="ULM28" s="151"/>
      <c r="ULN28" s="151"/>
      <c r="ULO28" s="151"/>
      <c r="ULP28" s="151"/>
      <c r="ULQ28" s="151"/>
      <c r="ULR28" s="151"/>
      <c r="ULS28" s="151"/>
      <c r="ULT28" s="151"/>
      <c r="ULU28" s="151"/>
      <c r="ULV28" s="151"/>
      <c r="ULW28" s="151"/>
      <c r="ULX28" s="151"/>
      <c r="ULY28" s="151"/>
      <c r="ULZ28" s="151"/>
      <c r="UMA28" s="151"/>
      <c r="UMB28" s="151"/>
      <c r="UMC28" s="151"/>
      <c r="UMD28" s="151"/>
      <c r="UME28" s="151"/>
      <c r="UMF28" s="151"/>
      <c r="UMG28" s="151"/>
      <c r="UMH28" s="151"/>
      <c r="UMI28" s="151"/>
      <c r="UMJ28" s="151"/>
      <c r="UMK28" s="151"/>
      <c r="UML28" s="151"/>
      <c r="UMM28" s="151"/>
      <c r="UMN28" s="151"/>
      <c r="UMO28" s="151"/>
      <c r="UMP28" s="151"/>
      <c r="UMQ28" s="151"/>
      <c r="UMR28" s="151"/>
      <c r="UMS28" s="151"/>
      <c r="UMT28" s="151"/>
      <c r="UMU28" s="151"/>
      <c r="UMV28" s="151"/>
      <c r="UMW28" s="151"/>
      <c r="UMX28" s="151"/>
      <c r="UMY28" s="151"/>
      <c r="UMZ28" s="151"/>
      <c r="UNA28" s="151"/>
      <c r="UNB28" s="151"/>
      <c r="UNC28" s="151"/>
      <c r="UND28" s="151"/>
      <c r="UNE28" s="151"/>
      <c r="UNF28" s="151"/>
      <c r="UNG28" s="151"/>
      <c r="UNH28" s="151"/>
      <c r="UNI28" s="151"/>
      <c r="UNJ28" s="151"/>
      <c r="UNK28" s="151"/>
      <c r="UNL28" s="151"/>
      <c r="UNM28" s="151"/>
      <c r="UNN28" s="151"/>
      <c r="UNO28" s="151"/>
      <c r="UNP28" s="151"/>
      <c r="UNQ28" s="151"/>
      <c r="UNR28" s="151"/>
      <c r="UNS28" s="151"/>
      <c r="UNT28" s="151"/>
      <c r="UNU28" s="151"/>
      <c r="UNV28" s="151"/>
      <c r="UNW28" s="151"/>
      <c r="UNX28" s="151"/>
      <c r="UNY28" s="151"/>
      <c r="UNZ28" s="151"/>
      <c r="UOA28" s="151"/>
      <c r="UOB28" s="151"/>
      <c r="UOC28" s="151"/>
      <c r="UOD28" s="151"/>
      <c r="UOE28" s="151"/>
      <c r="UOF28" s="151"/>
      <c r="UOG28" s="151"/>
      <c r="UOH28" s="151"/>
      <c r="UOI28" s="151"/>
      <c r="UOJ28" s="151"/>
      <c r="UOK28" s="151"/>
      <c r="UOL28" s="151"/>
      <c r="UOM28" s="151"/>
      <c r="UON28" s="151"/>
      <c r="UOO28" s="151"/>
      <c r="UOP28" s="151"/>
      <c r="UOQ28" s="151"/>
      <c r="UOR28" s="151"/>
      <c r="UOS28" s="151"/>
      <c r="UOT28" s="151"/>
      <c r="UOU28" s="151"/>
      <c r="UOV28" s="151"/>
      <c r="UOW28" s="151"/>
      <c r="UOX28" s="151"/>
      <c r="UOY28" s="151"/>
      <c r="UOZ28" s="151"/>
      <c r="UPA28" s="151"/>
      <c r="UPB28" s="151"/>
      <c r="UPC28" s="151"/>
      <c r="UPD28" s="151"/>
      <c r="UPE28" s="151"/>
      <c r="UPF28" s="151"/>
      <c r="UPG28" s="151"/>
      <c r="UPH28" s="151"/>
      <c r="UPI28" s="151"/>
      <c r="UPJ28" s="151"/>
      <c r="UPK28" s="151"/>
      <c r="UPL28" s="151"/>
      <c r="UPM28" s="151"/>
      <c r="UPN28" s="151"/>
      <c r="UPO28" s="151"/>
      <c r="UPP28" s="151"/>
      <c r="UPQ28" s="151"/>
      <c r="UPR28" s="151"/>
      <c r="UPS28" s="151"/>
      <c r="UPT28" s="151"/>
      <c r="UPU28" s="151"/>
      <c r="UPV28" s="151"/>
      <c r="UPW28" s="151"/>
      <c r="UPX28" s="151"/>
      <c r="UPY28" s="151"/>
      <c r="UPZ28" s="151"/>
      <c r="UQA28" s="151"/>
      <c r="UQB28" s="151"/>
      <c r="UQC28" s="151"/>
      <c r="UQD28" s="151"/>
      <c r="UQE28" s="151"/>
      <c r="UQF28" s="151"/>
      <c r="UQG28" s="151"/>
      <c r="UQH28" s="151"/>
      <c r="UQI28" s="151"/>
      <c r="UQJ28" s="151"/>
      <c r="UQK28" s="151"/>
      <c r="UQL28" s="151"/>
      <c r="UQM28" s="151"/>
      <c r="UQN28" s="151"/>
      <c r="UQO28" s="151"/>
      <c r="UQP28" s="151"/>
      <c r="UQQ28" s="151"/>
      <c r="UQR28" s="151"/>
      <c r="UQS28" s="151"/>
      <c r="UQT28" s="151"/>
      <c r="UQU28" s="151"/>
      <c r="UQV28" s="151"/>
      <c r="UQW28" s="151"/>
      <c r="UQX28" s="151"/>
      <c r="UQY28" s="151"/>
      <c r="UQZ28" s="151"/>
      <c r="URA28" s="151"/>
      <c r="URB28" s="151"/>
      <c r="URC28" s="151"/>
      <c r="URD28" s="151"/>
      <c r="URE28" s="151"/>
      <c r="URF28" s="151"/>
      <c r="URG28" s="151"/>
      <c r="URH28" s="151"/>
      <c r="URI28" s="151"/>
      <c r="URJ28" s="151"/>
      <c r="URK28" s="151"/>
      <c r="URL28" s="151"/>
      <c r="URM28" s="151"/>
      <c r="URN28" s="151"/>
      <c r="URO28" s="151"/>
      <c r="URP28" s="151"/>
      <c r="URQ28" s="151"/>
      <c r="URR28" s="151"/>
      <c r="URS28" s="151"/>
      <c r="URT28" s="151"/>
      <c r="URU28" s="151"/>
      <c r="URV28" s="151"/>
      <c r="URW28" s="151"/>
      <c r="URX28" s="151"/>
      <c r="URY28" s="151"/>
      <c r="URZ28" s="151"/>
      <c r="USA28" s="151"/>
      <c r="USB28" s="151"/>
      <c r="USC28" s="151"/>
      <c r="USD28" s="151"/>
      <c r="USE28" s="151"/>
      <c r="USF28" s="151"/>
      <c r="USG28" s="151"/>
      <c r="USH28" s="151"/>
      <c r="USI28" s="151"/>
      <c r="USJ28" s="151"/>
      <c r="USK28" s="151"/>
      <c r="USL28" s="151"/>
      <c r="USM28" s="151"/>
      <c r="USN28" s="151"/>
      <c r="USO28" s="151"/>
      <c r="USP28" s="151"/>
      <c r="USQ28" s="151"/>
      <c r="USR28" s="151"/>
      <c r="USS28" s="151"/>
      <c r="UST28" s="151"/>
      <c r="USU28" s="151"/>
      <c r="USV28" s="151"/>
      <c r="USW28" s="151"/>
      <c r="USX28" s="151"/>
      <c r="USY28" s="151"/>
      <c r="USZ28" s="151"/>
      <c r="UTA28" s="151"/>
      <c r="UTB28" s="151"/>
      <c r="UTC28" s="151"/>
      <c r="UTD28" s="151"/>
      <c r="UTE28" s="151"/>
      <c r="UTF28" s="151"/>
      <c r="UTG28" s="151"/>
      <c r="UTH28" s="151"/>
      <c r="UTI28" s="151"/>
      <c r="UTJ28" s="151"/>
      <c r="UTK28" s="151"/>
      <c r="UTL28" s="151"/>
      <c r="UTM28" s="151"/>
      <c r="UTN28" s="151"/>
      <c r="UTO28" s="151"/>
      <c r="UTP28" s="151"/>
      <c r="UTQ28" s="151"/>
      <c r="UTR28" s="151"/>
      <c r="UTS28" s="151"/>
      <c r="UTT28" s="151"/>
      <c r="UTU28" s="151"/>
      <c r="UTV28" s="151"/>
      <c r="UTW28" s="151"/>
      <c r="UTX28" s="151"/>
      <c r="UTY28" s="151"/>
      <c r="UTZ28" s="151"/>
      <c r="UUA28" s="151"/>
      <c r="UUB28" s="151"/>
      <c r="UUC28" s="151"/>
      <c r="UUD28" s="151"/>
      <c r="UUE28" s="151"/>
      <c r="UUF28" s="151"/>
      <c r="UUG28" s="151"/>
      <c r="UUH28" s="151"/>
      <c r="UUI28" s="151"/>
      <c r="UUJ28" s="151"/>
      <c r="UUK28" s="151"/>
      <c r="UUL28" s="151"/>
      <c r="UUM28" s="151"/>
      <c r="UUN28" s="151"/>
      <c r="UUO28" s="151"/>
      <c r="UUP28" s="151"/>
      <c r="UUQ28" s="151"/>
      <c r="UUR28" s="151"/>
      <c r="UUS28" s="151"/>
      <c r="UUT28" s="151"/>
      <c r="UUU28" s="151"/>
      <c r="UUV28" s="151"/>
      <c r="UUW28" s="151"/>
      <c r="UUX28" s="151"/>
      <c r="UUY28" s="151"/>
      <c r="UUZ28" s="151"/>
      <c r="UVA28" s="151"/>
      <c r="UVB28" s="151"/>
      <c r="UVC28" s="151"/>
      <c r="UVD28" s="151"/>
      <c r="UVE28" s="151"/>
      <c r="UVF28" s="151"/>
      <c r="UVG28" s="151"/>
      <c r="UVH28" s="151"/>
      <c r="UVI28" s="151"/>
      <c r="UVJ28" s="151"/>
      <c r="UVK28" s="151"/>
      <c r="UVL28" s="151"/>
      <c r="UVM28" s="151"/>
      <c r="UVN28" s="151"/>
      <c r="UVO28" s="151"/>
      <c r="UVP28" s="151"/>
      <c r="UVQ28" s="151"/>
      <c r="UVR28" s="151"/>
      <c r="UVS28" s="151"/>
      <c r="UVT28" s="151"/>
      <c r="UVU28" s="151"/>
      <c r="UVV28" s="151"/>
      <c r="UVW28" s="151"/>
      <c r="UVX28" s="151"/>
      <c r="UVY28" s="151"/>
      <c r="UVZ28" s="151"/>
      <c r="UWA28" s="151"/>
      <c r="UWB28" s="151"/>
      <c r="UWC28" s="151"/>
      <c r="UWD28" s="151"/>
      <c r="UWE28" s="151"/>
      <c r="UWF28" s="151"/>
      <c r="UWG28" s="151"/>
      <c r="UWH28" s="151"/>
      <c r="UWI28" s="151"/>
      <c r="UWJ28" s="151"/>
      <c r="UWK28" s="151"/>
      <c r="UWL28" s="151"/>
      <c r="UWM28" s="151"/>
      <c r="UWN28" s="151"/>
      <c r="UWO28" s="151"/>
      <c r="UWP28" s="151"/>
      <c r="UWQ28" s="151"/>
      <c r="UWR28" s="151"/>
      <c r="UWS28" s="151"/>
      <c r="UWT28" s="151"/>
      <c r="UWU28" s="151"/>
      <c r="UWV28" s="151"/>
      <c r="UWW28" s="151"/>
      <c r="UWX28" s="151"/>
      <c r="UWY28" s="151"/>
      <c r="UWZ28" s="151"/>
      <c r="UXA28" s="151"/>
      <c r="UXB28" s="151"/>
      <c r="UXC28" s="151"/>
      <c r="UXD28" s="151"/>
      <c r="UXE28" s="151"/>
      <c r="UXF28" s="151"/>
      <c r="UXG28" s="151"/>
      <c r="UXH28" s="151"/>
      <c r="UXI28" s="151"/>
      <c r="UXJ28" s="151"/>
      <c r="UXK28" s="151"/>
      <c r="UXL28" s="151"/>
      <c r="UXM28" s="151"/>
      <c r="UXN28" s="151"/>
      <c r="UXO28" s="151"/>
      <c r="UXP28" s="151"/>
      <c r="UXQ28" s="151"/>
      <c r="UXR28" s="151"/>
      <c r="UXS28" s="151"/>
      <c r="UXT28" s="151"/>
      <c r="UXU28" s="151"/>
      <c r="UXV28" s="151"/>
      <c r="UXW28" s="151"/>
      <c r="UXX28" s="151"/>
      <c r="UXY28" s="151"/>
      <c r="UXZ28" s="151"/>
      <c r="UYA28" s="151"/>
      <c r="UYB28" s="151"/>
      <c r="UYC28" s="151"/>
      <c r="UYD28" s="151"/>
      <c r="UYE28" s="151"/>
      <c r="UYF28" s="151"/>
      <c r="UYG28" s="151"/>
      <c r="UYH28" s="151"/>
      <c r="UYI28" s="151"/>
      <c r="UYJ28" s="151"/>
      <c r="UYK28" s="151"/>
      <c r="UYL28" s="151"/>
      <c r="UYM28" s="151"/>
      <c r="UYN28" s="151"/>
      <c r="UYO28" s="151"/>
      <c r="UYP28" s="151"/>
      <c r="UYQ28" s="151"/>
      <c r="UYR28" s="151"/>
      <c r="UYS28" s="151"/>
      <c r="UYT28" s="151"/>
      <c r="UYU28" s="151"/>
      <c r="UYV28" s="151"/>
      <c r="UYW28" s="151"/>
      <c r="UYX28" s="151"/>
      <c r="UYY28" s="151"/>
      <c r="UYZ28" s="151"/>
      <c r="UZA28" s="151"/>
      <c r="UZB28" s="151"/>
      <c r="UZC28" s="151"/>
      <c r="UZD28" s="151"/>
      <c r="UZE28" s="151"/>
      <c r="UZF28" s="151"/>
      <c r="UZG28" s="151"/>
      <c r="UZH28" s="151"/>
      <c r="UZI28" s="151"/>
      <c r="UZJ28" s="151"/>
      <c r="UZK28" s="151"/>
      <c r="UZL28" s="151"/>
      <c r="UZM28" s="151"/>
      <c r="UZN28" s="151"/>
      <c r="UZO28" s="151"/>
      <c r="UZP28" s="151"/>
      <c r="UZQ28" s="151"/>
      <c r="UZR28" s="151"/>
      <c r="UZS28" s="151"/>
      <c r="UZT28" s="151"/>
      <c r="UZU28" s="151"/>
      <c r="UZV28" s="151"/>
      <c r="UZW28" s="151"/>
      <c r="UZX28" s="151"/>
      <c r="UZY28" s="151"/>
      <c r="UZZ28" s="151"/>
      <c r="VAA28" s="151"/>
      <c r="VAB28" s="151"/>
      <c r="VAC28" s="151"/>
      <c r="VAD28" s="151"/>
      <c r="VAE28" s="151"/>
      <c r="VAF28" s="151"/>
      <c r="VAG28" s="151"/>
      <c r="VAH28" s="151"/>
      <c r="VAI28" s="151"/>
      <c r="VAJ28" s="151"/>
      <c r="VAK28" s="151"/>
      <c r="VAL28" s="151"/>
      <c r="VAM28" s="151"/>
      <c r="VAN28" s="151"/>
      <c r="VAO28" s="151"/>
      <c r="VAP28" s="151"/>
      <c r="VAQ28" s="151"/>
      <c r="VAR28" s="151"/>
      <c r="VAS28" s="151"/>
      <c r="VAT28" s="151"/>
      <c r="VAU28" s="151"/>
      <c r="VAV28" s="151"/>
      <c r="VAW28" s="151"/>
      <c r="VAX28" s="151"/>
      <c r="VAY28" s="151"/>
      <c r="VAZ28" s="151"/>
      <c r="VBA28" s="151"/>
      <c r="VBB28" s="151"/>
      <c r="VBC28" s="151"/>
      <c r="VBD28" s="151"/>
      <c r="VBE28" s="151"/>
      <c r="VBF28" s="151"/>
      <c r="VBG28" s="151"/>
      <c r="VBH28" s="151"/>
      <c r="VBI28" s="151"/>
      <c r="VBJ28" s="151"/>
      <c r="VBK28" s="151"/>
      <c r="VBL28" s="151"/>
      <c r="VBM28" s="151"/>
      <c r="VBN28" s="151"/>
      <c r="VBO28" s="151"/>
      <c r="VBP28" s="151"/>
      <c r="VBQ28" s="151"/>
      <c r="VBR28" s="151"/>
      <c r="VBS28" s="151"/>
      <c r="VBT28" s="151"/>
      <c r="VBU28" s="151"/>
      <c r="VBV28" s="151"/>
      <c r="VBW28" s="151"/>
      <c r="VBX28" s="151"/>
      <c r="VBY28" s="151"/>
      <c r="VBZ28" s="151"/>
      <c r="VCA28" s="151"/>
      <c r="VCB28" s="151"/>
      <c r="VCC28" s="151"/>
      <c r="VCD28" s="151"/>
      <c r="VCE28" s="151"/>
      <c r="VCF28" s="151"/>
      <c r="VCG28" s="151"/>
      <c r="VCH28" s="151"/>
      <c r="VCI28" s="151"/>
      <c r="VCJ28" s="151"/>
      <c r="VCK28" s="151"/>
      <c r="VCL28" s="151"/>
      <c r="VCM28" s="151"/>
      <c r="VCN28" s="151"/>
      <c r="VCO28" s="151"/>
      <c r="VCP28" s="151"/>
      <c r="VCQ28" s="151"/>
      <c r="VCR28" s="151"/>
      <c r="VCS28" s="151"/>
      <c r="VCT28" s="151"/>
      <c r="VCU28" s="151"/>
      <c r="VCV28" s="151"/>
      <c r="VCW28" s="151"/>
      <c r="VCX28" s="151"/>
      <c r="VCY28" s="151"/>
      <c r="VCZ28" s="151"/>
      <c r="VDA28" s="151"/>
      <c r="VDB28" s="151"/>
      <c r="VDC28" s="151"/>
      <c r="VDD28" s="151"/>
      <c r="VDE28" s="151"/>
      <c r="VDF28" s="151"/>
      <c r="VDG28" s="151"/>
      <c r="VDH28" s="151"/>
      <c r="VDI28" s="151"/>
      <c r="VDJ28" s="151"/>
      <c r="VDK28" s="151"/>
      <c r="VDL28" s="151"/>
      <c r="VDM28" s="151"/>
      <c r="VDN28" s="151"/>
      <c r="VDO28" s="151"/>
      <c r="VDP28" s="151"/>
      <c r="VDQ28" s="151"/>
      <c r="VDR28" s="151"/>
      <c r="VDS28" s="151"/>
      <c r="VDT28" s="151"/>
      <c r="VDU28" s="151"/>
      <c r="VDV28" s="151"/>
      <c r="VDW28" s="151"/>
      <c r="VDX28" s="151"/>
      <c r="VDY28" s="151"/>
      <c r="VDZ28" s="151"/>
      <c r="VEA28" s="151"/>
      <c r="VEB28" s="151"/>
      <c r="VEC28" s="151"/>
      <c r="VED28" s="151"/>
      <c r="VEE28" s="151"/>
      <c r="VEF28" s="151"/>
      <c r="VEG28" s="151"/>
      <c r="VEH28" s="151"/>
      <c r="VEI28" s="151"/>
      <c r="VEJ28" s="151"/>
      <c r="VEK28" s="151"/>
      <c r="VEL28" s="151"/>
      <c r="VEM28" s="151"/>
      <c r="VEN28" s="151"/>
      <c r="VEO28" s="151"/>
      <c r="VEP28" s="151"/>
      <c r="VEQ28" s="151"/>
      <c r="VER28" s="151"/>
      <c r="VES28" s="151"/>
      <c r="VET28" s="151"/>
      <c r="VEU28" s="151"/>
      <c r="VEV28" s="151"/>
      <c r="VEW28" s="151"/>
      <c r="VEX28" s="151"/>
      <c r="VEY28" s="151"/>
      <c r="VEZ28" s="151"/>
      <c r="VFA28" s="151"/>
      <c r="VFB28" s="151"/>
      <c r="VFC28" s="151"/>
      <c r="VFD28" s="151"/>
      <c r="VFE28" s="151"/>
      <c r="VFF28" s="151"/>
      <c r="VFG28" s="151"/>
      <c r="VFH28" s="151"/>
      <c r="VFI28" s="151"/>
      <c r="VFJ28" s="151"/>
      <c r="VFK28" s="151"/>
      <c r="VFL28" s="151"/>
      <c r="VFM28" s="151"/>
      <c r="VFN28" s="151"/>
      <c r="VFO28" s="151"/>
      <c r="VFP28" s="151"/>
      <c r="VFQ28" s="151"/>
      <c r="VFR28" s="151"/>
      <c r="VFS28" s="151"/>
      <c r="VFT28" s="151"/>
      <c r="VFU28" s="151"/>
      <c r="VFV28" s="151"/>
      <c r="VFW28" s="151"/>
      <c r="VFX28" s="151"/>
      <c r="VFY28" s="151"/>
      <c r="VFZ28" s="151"/>
      <c r="VGA28" s="151"/>
      <c r="VGB28" s="151"/>
      <c r="VGC28" s="151"/>
      <c r="VGD28" s="151"/>
      <c r="VGE28" s="151"/>
      <c r="VGF28" s="151"/>
      <c r="VGG28" s="151"/>
      <c r="VGH28" s="151"/>
      <c r="VGI28" s="151"/>
      <c r="VGJ28" s="151"/>
      <c r="VGK28" s="151"/>
      <c r="VGL28" s="151"/>
      <c r="VGM28" s="151"/>
      <c r="VGN28" s="151"/>
      <c r="VGO28" s="151"/>
      <c r="VGP28" s="151"/>
      <c r="VGQ28" s="151"/>
      <c r="VGR28" s="151"/>
      <c r="VGS28" s="151"/>
      <c r="VGT28" s="151"/>
      <c r="VGU28" s="151"/>
      <c r="VGV28" s="151"/>
      <c r="VGW28" s="151"/>
      <c r="VGX28" s="151"/>
      <c r="VGY28" s="151"/>
      <c r="VGZ28" s="151"/>
      <c r="VHA28" s="151"/>
      <c r="VHB28" s="151"/>
      <c r="VHC28" s="151"/>
      <c r="VHD28" s="151"/>
      <c r="VHE28" s="151"/>
      <c r="VHF28" s="151"/>
      <c r="VHG28" s="151"/>
      <c r="VHH28" s="151"/>
      <c r="VHI28" s="151"/>
      <c r="VHJ28" s="151"/>
      <c r="VHK28" s="151"/>
      <c r="VHL28" s="151"/>
      <c r="VHM28" s="151"/>
      <c r="VHN28" s="151"/>
      <c r="VHO28" s="151"/>
      <c r="VHP28" s="151"/>
      <c r="VHQ28" s="151"/>
      <c r="VHR28" s="151"/>
      <c r="VHS28" s="151"/>
      <c r="VHT28" s="151"/>
      <c r="VHU28" s="151"/>
      <c r="VHV28" s="151"/>
      <c r="VHW28" s="151"/>
      <c r="VHX28" s="151"/>
      <c r="VHY28" s="151"/>
      <c r="VHZ28" s="151"/>
      <c r="VIA28" s="151"/>
      <c r="VIB28" s="151"/>
      <c r="VIC28" s="151"/>
      <c r="VID28" s="151"/>
      <c r="VIE28" s="151"/>
      <c r="VIF28" s="151"/>
      <c r="VIG28" s="151"/>
      <c r="VIH28" s="151"/>
      <c r="VII28" s="151"/>
      <c r="VIJ28" s="151"/>
      <c r="VIK28" s="151"/>
      <c r="VIL28" s="151"/>
      <c r="VIM28" s="151"/>
      <c r="VIN28" s="151"/>
      <c r="VIO28" s="151"/>
      <c r="VIP28" s="151"/>
      <c r="VIQ28" s="151"/>
      <c r="VIR28" s="151"/>
      <c r="VIS28" s="151"/>
      <c r="VIT28" s="151"/>
      <c r="VIU28" s="151"/>
      <c r="VIV28" s="151"/>
      <c r="VIW28" s="151"/>
      <c r="VIX28" s="151"/>
      <c r="VIY28" s="151"/>
      <c r="VIZ28" s="151"/>
      <c r="VJA28" s="151"/>
      <c r="VJB28" s="151"/>
      <c r="VJC28" s="151"/>
      <c r="VJD28" s="151"/>
      <c r="VJE28" s="151"/>
      <c r="VJF28" s="151"/>
      <c r="VJG28" s="151"/>
      <c r="VJH28" s="151"/>
      <c r="VJI28" s="151"/>
      <c r="VJJ28" s="151"/>
      <c r="VJK28" s="151"/>
      <c r="VJL28" s="151"/>
      <c r="VJM28" s="151"/>
      <c r="VJN28" s="151"/>
      <c r="VJO28" s="151"/>
      <c r="VJP28" s="151"/>
      <c r="VJQ28" s="151"/>
      <c r="VJR28" s="151"/>
      <c r="VJS28" s="151"/>
      <c r="VJT28" s="151"/>
      <c r="VJU28" s="151"/>
      <c r="VJV28" s="151"/>
      <c r="VJW28" s="151"/>
      <c r="VJX28" s="151"/>
      <c r="VJY28" s="151"/>
      <c r="VJZ28" s="151"/>
      <c r="VKA28" s="151"/>
      <c r="VKB28" s="151"/>
      <c r="VKC28" s="151"/>
      <c r="VKD28" s="151"/>
      <c r="VKE28" s="151"/>
      <c r="VKF28" s="151"/>
      <c r="VKG28" s="151"/>
      <c r="VKH28" s="151"/>
      <c r="VKI28" s="151"/>
      <c r="VKJ28" s="151"/>
      <c r="VKK28" s="151"/>
      <c r="VKL28" s="151"/>
      <c r="VKM28" s="151"/>
      <c r="VKN28" s="151"/>
      <c r="VKO28" s="151"/>
      <c r="VKP28" s="151"/>
      <c r="VKQ28" s="151"/>
      <c r="VKR28" s="151"/>
      <c r="VKS28" s="151"/>
      <c r="VKT28" s="151"/>
      <c r="VKU28" s="151"/>
      <c r="VKV28" s="151"/>
      <c r="VKW28" s="151"/>
      <c r="VKX28" s="151"/>
      <c r="VKY28" s="151"/>
      <c r="VKZ28" s="151"/>
      <c r="VLA28" s="151"/>
      <c r="VLB28" s="151"/>
      <c r="VLC28" s="151"/>
      <c r="VLD28" s="151"/>
      <c r="VLE28" s="151"/>
      <c r="VLF28" s="151"/>
      <c r="VLG28" s="151"/>
      <c r="VLH28" s="151"/>
      <c r="VLI28" s="151"/>
      <c r="VLJ28" s="151"/>
      <c r="VLK28" s="151"/>
      <c r="VLL28" s="151"/>
      <c r="VLM28" s="151"/>
      <c r="VLN28" s="151"/>
      <c r="VLO28" s="151"/>
      <c r="VLP28" s="151"/>
      <c r="VLQ28" s="151"/>
      <c r="VLR28" s="151"/>
      <c r="VLS28" s="151"/>
      <c r="VLT28" s="151"/>
      <c r="VLU28" s="151"/>
      <c r="VLV28" s="151"/>
      <c r="VLW28" s="151"/>
      <c r="VLX28" s="151"/>
      <c r="VLY28" s="151"/>
      <c r="VLZ28" s="151"/>
      <c r="VMA28" s="151"/>
      <c r="VMB28" s="151"/>
      <c r="VMC28" s="151"/>
      <c r="VMD28" s="151"/>
      <c r="VME28" s="151"/>
      <c r="VMF28" s="151"/>
      <c r="VMG28" s="151"/>
      <c r="VMH28" s="151"/>
      <c r="VMI28" s="151"/>
      <c r="VMJ28" s="151"/>
      <c r="VMK28" s="151"/>
      <c r="VML28" s="151"/>
      <c r="VMM28" s="151"/>
      <c r="VMN28" s="151"/>
      <c r="VMO28" s="151"/>
      <c r="VMP28" s="151"/>
      <c r="VMQ28" s="151"/>
      <c r="VMR28" s="151"/>
      <c r="VMS28" s="151"/>
      <c r="VMT28" s="151"/>
      <c r="VMU28" s="151"/>
      <c r="VMV28" s="151"/>
      <c r="VMW28" s="151"/>
      <c r="VMX28" s="151"/>
      <c r="VMY28" s="151"/>
      <c r="VMZ28" s="151"/>
      <c r="VNA28" s="151"/>
      <c r="VNB28" s="151"/>
      <c r="VNC28" s="151"/>
      <c r="VND28" s="151"/>
      <c r="VNE28" s="151"/>
      <c r="VNF28" s="151"/>
      <c r="VNG28" s="151"/>
      <c r="VNH28" s="151"/>
      <c r="VNI28" s="151"/>
      <c r="VNJ28" s="151"/>
      <c r="VNK28" s="151"/>
      <c r="VNL28" s="151"/>
      <c r="VNM28" s="151"/>
      <c r="VNN28" s="151"/>
      <c r="VNO28" s="151"/>
      <c r="VNP28" s="151"/>
      <c r="VNQ28" s="151"/>
      <c r="VNR28" s="151"/>
      <c r="VNS28" s="151"/>
      <c r="VNT28" s="151"/>
      <c r="VNU28" s="151"/>
      <c r="VNV28" s="151"/>
      <c r="VNW28" s="151"/>
      <c r="VNX28" s="151"/>
      <c r="VNY28" s="151"/>
      <c r="VNZ28" s="151"/>
      <c r="VOA28" s="151"/>
      <c r="VOB28" s="151"/>
      <c r="VOC28" s="151"/>
      <c r="VOD28" s="151"/>
      <c r="VOE28" s="151"/>
      <c r="VOF28" s="151"/>
      <c r="VOG28" s="151"/>
      <c r="VOH28" s="151"/>
      <c r="VOI28" s="151"/>
      <c r="VOJ28" s="151"/>
      <c r="VOK28" s="151"/>
      <c r="VOL28" s="151"/>
      <c r="VOM28" s="151"/>
      <c r="VON28" s="151"/>
      <c r="VOO28" s="151"/>
      <c r="VOP28" s="151"/>
      <c r="VOQ28" s="151"/>
      <c r="VOR28" s="151"/>
      <c r="VOS28" s="151"/>
      <c r="VOT28" s="151"/>
      <c r="VOU28" s="151"/>
      <c r="VOV28" s="151"/>
      <c r="VOW28" s="151"/>
      <c r="VOX28" s="151"/>
      <c r="VOY28" s="151"/>
      <c r="VOZ28" s="151"/>
      <c r="VPA28" s="151"/>
      <c r="VPB28" s="151"/>
      <c r="VPC28" s="151"/>
      <c r="VPD28" s="151"/>
      <c r="VPE28" s="151"/>
      <c r="VPF28" s="151"/>
      <c r="VPG28" s="151"/>
      <c r="VPH28" s="151"/>
      <c r="VPI28" s="151"/>
      <c r="VPJ28" s="151"/>
      <c r="VPK28" s="151"/>
      <c r="VPL28" s="151"/>
      <c r="VPM28" s="151"/>
      <c r="VPN28" s="151"/>
      <c r="VPO28" s="151"/>
      <c r="VPP28" s="151"/>
      <c r="VPQ28" s="151"/>
      <c r="VPR28" s="151"/>
      <c r="VPS28" s="151"/>
      <c r="VPT28" s="151"/>
      <c r="VPU28" s="151"/>
      <c r="VPV28" s="151"/>
      <c r="VPW28" s="151"/>
      <c r="VPX28" s="151"/>
      <c r="VPY28" s="151"/>
      <c r="VPZ28" s="151"/>
      <c r="VQA28" s="151"/>
      <c r="VQB28" s="151"/>
      <c r="VQC28" s="151"/>
      <c r="VQD28" s="151"/>
      <c r="VQE28" s="151"/>
      <c r="VQF28" s="151"/>
      <c r="VQG28" s="151"/>
      <c r="VQH28" s="151"/>
      <c r="VQI28" s="151"/>
      <c r="VQJ28" s="151"/>
      <c r="VQK28" s="151"/>
      <c r="VQL28" s="151"/>
      <c r="VQM28" s="151"/>
      <c r="VQN28" s="151"/>
      <c r="VQO28" s="151"/>
      <c r="VQP28" s="151"/>
      <c r="VQQ28" s="151"/>
      <c r="VQR28" s="151"/>
      <c r="VQS28" s="151"/>
      <c r="VQT28" s="151"/>
      <c r="VQU28" s="151"/>
      <c r="VQV28" s="151"/>
      <c r="VQW28" s="151"/>
      <c r="VQX28" s="151"/>
      <c r="VQY28" s="151"/>
      <c r="VQZ28" s="151"/>
      <c r="VRA28" s="151"/>
      <c r="VRB28" s="151"/>
      <c r="VRC28" s="151"/>
      <c r="VRD28" s="151"/>
      <c r="VRE28" s="151"/>
      <c r="VRF28" s="151"/>
      <c r="VRG28" s="151"/>
      <c r="VRH28" s="151"/>
      <c r="VRI28" s="151"/>
      <c r="VRJ28" s="151"/>
      <c r="VRK28" s="151"/>
      <c r="VRL28" s="151"/>
      <c r="VRM28" s="151"/>
      <c r="VRN28" s="151"/>
      <c r="VRO28" s="151"/>
      <c r="VRP28" s="151"/>
      <c r="VRQ28" s="151"/>
      <c r="VRR28" s="151"/>
      <c r="VRS28" s="151"/>
      <c r="VRT28" s="151"/>
      <c r="VRU28" s="151"/>
      <c r="VRV28" s="151"/>
      <c r="VRW28" s="151"/>
      <c r="VRX28" s="151"/>
      <c r="VRY28" s="151"/>
      <c r="VRZ28" s="151"/>
      <c r="VSA28" s="151"/>
      <c r="VSB28" s="151"/>
      <c r="VSC28" s="151"/>
      <c r="VSD28" s="151"/>
      <c r="VSE28" s="151"/>
      <c r="VSF28" s="151"/>
      <c r="VSG28" s="151"/>
      <c r="VSH28" s="151"/>
      <c r="VSI28" s="151"/>
      <c r="VSJ28" s="151"/>
      <c r="VSK28" s="151"/>
      <c r="VSL28" s="151"/>
      <c r="VSM28" s="151"/>
      <c r="VSN28" s="151"/>
      <c r="VSO28" s="151"/>
      <c r="VSP28" s="151"/>
      <c r="VSQ28" s="151"/>
      <c r="VSR28" s="151"/>
      <c r="VSS28" s="151"/>
      <c r="VST28" s="151"/>
      <c r="VSU28" s="151"/>
      <c r="VSV28" s="151"/>
      <c r="VSW28" s="151"/>
      <c r="VSX28" s="151"/>
      <c r="VSY28" s="151"/>
      <c r="VSZ28" s="151"/>
      <c r="VTA28" s="151"/>
      <c r="VTB28" s="151"/>
      <c r="VTC28" s="151"/>
      <c r="VTD28" s="151"/>
      <c r="VTE28" s="151"/>
      <c r="VTF28" s="151"/>
      <c r="VTG28" s="151"/>
      <c r="VTH28" s="151"/>
      <c r="VTI28" s="151"/>
      <c r="VTJ28" s="151"/>
      <c r="VTK28" s="151"/>
      <c r="VTL28" s="151"/>
      <c r="VTM28" s="151"/>
      <c r="VTN28" s="151"/>
      <c r="VTO28" s="151"/>
      <c r="VTP28" s="151"/>
      <c r="VTQ28" s="151"/>
      <c r="VTR28" s="151"/>
      <c r="VTS28" s="151"/>
      <c r="VTT28" s="151"/>
      <c r="VTU28" s="151"/>
      <c r="VTV28" s="151"/>
      <c r="VTW28" s="151"/>
      <c r="VTX28" s="151"/>
      <c r="VTY28" s="151"/>
      <c r="VTZ28" s="151"/>
      <c r="VUA28" s="151"/>
      <c r="VUB28" s="151"/>
      <c r="VUC28" s="151"/>
      <c r="VUD28" s="151"/>
      <c r="VUE28" s="151"/>
      <c r="VUF28" s="151"/>
      <c r="VUG28" s="151"/>
      <c r="VUH28" s="151"/>
      <c r="VUI28" s="151"/>
      <c r="VUJ28" s="151"/>
      <c r="VUK28" s="151"/>
      <c r="VUL28" s="151"/>
      <c r="VUM28" s="151"/>
      <c r="VUN28" s="151"/>
      <c r="VUO28" s="151"/>
      <c r="VUP28" s="151"/>
      <c r="VUQ28" s="151"/>
      <c r="VUR28" s="151"/>
      <c r="VUS28" s="151"/>
      <c r="VUT28" s="151"/>
      <c r="VUU28" s="151"/>
      <c r="VUV28" s="151"/>
      <c r="VUW28" s="151"/>
      <c r="VUX28" s="151"/>
      <c r="VUY28" s="151"/>
      <c r="VUZ28" s="151"/>
      <c r="VVA28" s="151"/>
      <c r="VVB28" s="151"/>
      <c r="VVC28" s="151"/>
      <c r="VVD28" s="151"/>
      <c r="VVE28" s="151"/>
      <c r="VVF28" s="151"/>
      <c r="VVG28" s="151"/>
      <c r="VVH28" s="151"/>
      <c r="VVI28" s="151"/>
      <c r="VVJ28" s="151"/>
      <c r="VVK28" s="151"/>
      <c r="VVL28" s="151"/>
      <c r="VVM28" s="151"/>
      <c r="VVN28" s="151"/>
      <c r="VVO28" s="151"/>
      <c r="VVP28" s="151"/>
      <c r="VVQ28" s="151"/>
      <c r="VVR28" s="151"/>
      <c r="VVS28" s="151"/>
      <c r="VVT28" s="151"/>
      <c r="VVU28" s="151"/>
      <c r="VVV28" s="151"/>
      <c r="VVW28" s="151"/>
      <c r="VVX28" s="151"/>
      <c r="VVY28" s="151"/>
      <c r="VVZ28" s="151"/>
      <c r="VWA28" s="151"/>
      <c r="VWB28" s="151"/>
      <c r="VWC28" s="151"/>
      <c r="VWD28" s="151"/>
      <c r="VWE28" s="151"/>
      <c r="VWF28" s="151"/>
      <c r="VWG28" s="151"/>
      <c r="VWH28" s="151"/>
      <c r="VWI28" s="151"/>
      <c r="VWJ28" s="151"/>
      <c r="VWK28" s="151"/>
      <c r="VWL28" s="151"/>
      <c r="VWM28" s="151"/>
      <c r="VWN28" s="151"/>
      <c r="VWO28" s="151"/>
      <c r="VWP28" s="151"/>
      <c r="VWQ28" s="151"/>
      <c r="VWR28" s="151"/>
      <c r="VWS28" s="151"/>
      <c r="VWT28" s="151"/>
      <c r="VWU28" s="151"/>
      <c r="VWV28" s="151"/>
      <c r="VWW28" s="151"/>
      <c r="VWX28" s="151"/>
      <c r="VWY28" s="151"/>
      <c r="VWZ28" s="151"/>
      <c r="VXA28" s="151"/>
      <c r="VXB28" s="151"/>
      <c r="VXC28" s="151"/>
      <c r="VXD28" s="151"/>
      <c r="VXE28" s="151"/>
      <c r="VXF28" s="151"/>
      <c r="VXG28" s="151"/>
      <c r="VXH28" s="151"/>
      <c r="VXI28" s="151"/>
      <c r="VXJ28" s="151"/>
      <c r="VXK28" s="151"/>
      <c r="VXL28" s="151"/>
      <c r="VXM28" s="151"/>
      <c r="VXN28" s="151"/>
      <c r="VXO28" s="151"/>
      <c r="VXP28" s="151"/>
      <c r="VXQ28" s="151"/>
      <c r="VXR28" s="151"/>
      <c r="VXS28" s="151"/>
      <c r="VXT28" s="151"/>
      <c r="VXU28" s="151"/>
      <c r="VXV28" s="151"/>
      <c r="VXW28" s="151"/>
      <c r="VXX28" s="151"/>
      <c r="VXY28" s="151"/>
      <c r="VXZ28" s="151"/>
      <c r="VYA28" s="151"/>
      <c r="VYB28" s="151"/>
      <c r="VYC28" s="151"/>
      <c r="VYD28" s="151"/>
      <c r="VYE28" s="151"/>
      <c r="VYF28" s="151"/>
      <c r="VYG28" s="151"/>
      <c r="VYH28" s="151"/>
      <c r="VYI28" s="151"/>
      <c r="VYJ28" s="151"/>
      <c r="VYK28" s="151"/>
      <c r="VYL28" s="151"/>
      <c r="VYM28" s="151"/>
      <c r="VYN28" s="151"/>
      <c r="VYO28" s="151"/>
      <c r="VYP28" s="151"/>
      <c r="VYQ28" s="151"/>
      <c r="VYR28" s="151"/>
      <c r="VYS28" s="151"/>
      <c r="VYT28" s="151"/>
      <c r="VYU28" s="151"/>
      <c r="VYV28" s="151"/>
      <c r="VYW28" s="151"/>
      <c r="VYX28" s="151"/>
      <c r="VYY28" s="151"/>
      <c r="VYZ28" s="151"/>
      <c r="VZA28" s="151"/>
      <c r="VZB28" s="151"/>
      <c r="VZC28" s="151"/>
      <c r="VZD28" s="151"/>
      <c r="VZE28" s="151"/>
      <c r="VZF28" s="151"/>
      <c r="VZG28" s="151"/>
      <c r="VZH28" s="151"/>
      <c r="VZI28" s="151"/>
      <c r="VZJ28" s="151"/>
      <c r="VZK28" s="151"/>
      <c r="VZL28" s="151"/>
      <c r="VZM28" s="151"/>
      <c r="VZN28" s="151"/>
      <c r="VZO28" s="151"/>
      <c r="VZP28" s="151"/>
      <c r="VZQ28" s="151"/>
      <c r="VZR28" s="151"/>
      <c r="VZS28" s="151"/>
      <c r="VZT28" s="151"/>
      <c r="VZU28" s="151"/>
      <c r="VZV28" s="151"/>
      <c r="VZW28" s="151"/>
      <c r="VZX28" s="151"/>
      <c r="VZY28" s="151"/>
      <c r="VZZ28" s="151"/>
      <c r="WAA28" s="151"/>
      <c r="WAB28" s="151"/>
      <c r="WAC28" s="151"/>
      <c r="WAD28" s="151"/>
      <c r="WAE28" s="151"/>
      <c r="WAF28" s="151"/>
      <c r="WAG28" s="151"/>
      <c r="WAH28" s="151"/>
      <c r="WAI28" s="151"/>
      <c r="WAJ28" s="151"/>
      <c r="WAK28" s="151"/>
      <c r="WAL28" s="151"/>
      <c r="WAM28" s="151"/>
      <c r="WAN28" s="151"/>
      <c r="WAO28" s="151"/>
      <c r="WAP28" s="151"/>
      <c r="WAQ28" s="151"/>
      <c r="WAR28" s="151"/>
      <c r="WAS28" s="151"/>
      <c r="WAT28" s="151"/>
      <c r="WAU28" s="151"/>
      <c r="WAV28" s="151"/>
      <c r="WAW28" s="151"/>
      <c r="WAX28" s="151"/>
      <c r="WAY28" s="151"/>
      <c r="WAZ28" s="151"/>
      <c r="WBA28" s="151"/>
      <c r="WBB28" s="151"/>
      <c r="WBC28" s="151"/>
      <c r="WBD28" s="151"/>
      <c r="WBE28" s="151"/>
      <c r="WBF28" s="151"/>
      <c r="WBG28" s="151"/>
      <c r="WBH28" s="151"/>
      <c r="WBI28" s="151"/>
      <c r="WBJ28" s="151"/>
      <c r="WBK28" s="151"/>
      <c r="WBL28" s="151"/>
      <c r="WBM28" s="151"/>
      <c r="WBN28" s="151"/>
      <c r="WBO28" s="151"/>
      <c r="WBP28" s="151"/>
      <c r="WBQ28" s="151"/>
      <c r="WBR28" s="151"/>
      <c r="WBS28" s="151"/>
      <c r="WBT28" s="151"/>
      <c r="WBU28" s="151"/>
      <c r="WBV28" s="151"/>
      <c r="WBW28" s="151"/>
      <c r="WBX28" s="151"/>
      <c r="WBY28" s="151"/>
      <c r="WBZ28" s="151"/>
      <c r="WCA28" s="151"/>
      <c r="WCB28" s="151"/>
      <c r="WCC28" s="151"/>
      <c r="WCD28" s="151"/>
      <c r="WCE28" s="151"/>
      <c r="WCF28" s="151"/>
      <c r="WCG28" s="151"/>
      <c r="WCH28" s="151"/>
      <c r="WCI28" s="151"/>
      <c r="WCJ28" s="151"/>
      <c r="WCK28" s="151"/>
      <c r="WCL28" s="151"/>
      <c r="WCM28" s="151"/>
      <c r="WCN28" s="151"/>
      <c r="WCO28" s="151"/>
      <c r="WCP28" s="151"/>
      <c r="WCQ28" s="151"/>
      <c r="WCR28" s="151"/>
      <c r="WCS28" s="151"/>
      <c r="WCT28" s="151"/>
      <c r="WCU28" s="151"/>
      <c r="WCV28" s="151"/>
      <c r="WCW28" s="151"/>
      <c r="WCX28" s="151"/>
      <c r="WCY28" s="151"/>
      <c r="WCZ28" s="151"/>
      <c r="WDA28" s="151"/>
      <c r="WDB28" s="151"/>
      <c r="WDC28" s="151"/>
      <c r="WDD28" s="151"/>
      <c r="WDE28" s="151"/>
      <c r="WDF28" s="151"/>
      <c r="WDG28" s="151"/>
      <c r="WDH28" s="151"/>
      <c r="WDI28" s="151"/>
      <c r="WDJ28" s="151"/>
      <c r="WDK28" s="151"/>
      <c r="WDL28" s="151"/>
      <c r="WDM28" s="151"/>
      <c r="WDN28" s="151"/>
      <c r="WDO28" s="151"/>
      <c r="WDP28" s="151"/>
      <c r="WDQ28" s="151"/>
      <c r="WDR28" s="151"/>
      <c r="WDS28" s="151"/>
      <c r="WDT28" s="151"/>
      <c r="WDU28" s="151"/>
      <c r="WDV28" s="151"/>
      <c r="WDW28" s="151"/>
      <c r="WDX28" s="151"/>
      <c r="WDY28" s="151"/>
      <c r="WDZ28" s="151"/>
      <c r="WEA28" s="151"/>
      <c r="WEB28" s="151"/>
      <c r="WEC28" s="151"/>
      <c r="WED28" s="151"/>
      <c r="WEE28" s="151"/>
      <c r="WEF28" s="151"/>
      <c r="WEG28" s="151"/>
      <c r="WEH28" s="151"/>
      <c r="WEI28" s="151"/>
      <c r="WEJ28" s="151"/>
      <c r="WEK28" s="151"/>
      <c r="WEL28" s="151"/>
      <c r="WEM28" s="151"/>
      <c r="WEN28" s="151"/>
      <c r="WEO28" s="151"/>
      <c r="WEP28" s="151"/>
      <c r="WEQ28" s="151"/>
      <c r="WER28" s="151"/>
      <c r="WES28" s="151"/>
      <c r="WET28" s="151"/>
      <c r="WEU28" s="151"/>
      <c r="WEV28" s="151"/>
      <c r="WEW28" s="151"/>
      <c r="WEX28" s="151"/>
      <c r="WEY28" s="151"/>
      <c r="WEZ28" s="151"/>
      <c r="WFA28" s="151"/>
      <c r="WFB28" s="151"/>
      <c r="WFC28" s="151"/>
      <c r="WFD28" s="151"/>
      <c r="WFE28" s="151"/>
      <c r="WFF28" s="151"/>
      <c r="WFG28" s="151"/>
      <c r="WFH28" s="151"/>
      <c r="WFI28" s="151"/>
      <c r="WFJ28" s="151"/>
      <c r="WFK28" s="151"/>
      <c r="WFL28" s="151"/>
      <c r="WFM28" s="151"/>
      <c r="WFN28" s="151"/>
      <c r="WFO28" s="151"/>
      <c r="WFP28" s="151"/>
      <c r="WFQ28" s="151"/>
      <c r="WFR28" s="151"/>
      <c r="WFS28" s="151"/>
      <c r="WFT28" s="151"/>
      <c r="WFU28" s="151"/>
      <c r="WFV28" s="151"/>
      <c r="WFW28" s="151"/>
      <c r="WFX28" s="151"/>
      <c r="WFY28" s="151"/>
      <c r="WFZ28" s="151"/>
      <c r="WGA28" s="151"/>
      <c r="WGB28" s="151"/>
      <c r="WGC28" s="151"/>
      <c r="WGD28" s="151"/>
      <c r="WGE28" s="151"/>
      <c r="WGF28" s="151"/>
      <c r="WGG28" s="151"/>
      <c r="WGH28" s="151"/>
      <c r="WGI28" s="151"/>
      <c r="WGJ28" s="151"/>
      <c r="WGK28" s="151"/>
      <c r="WGL28" s="151"/>
      <c r="WGM28" s="151"/>
      <c r="WGN28" s="151"/>
      <c r="WGO28" s="151"/>
      <c r="WGP28" s="151"/>
      <c r="WGQ28" s="151"/>
      <c r="WGR28" s="151"/>
      <c r="WGS28" s="151"/>
      <c r="WGT28" s="151"/>
      <c r="WGU28" s="151"/>
      <c r="WGV28" s="151"/>
      <c r="WGW28" s="151"/>
      <c r="WGX28" s="151"/>
      <c r="WGY28" s="151"/>
      <c r="WGZ28" s="151"/>
      <c r="WHA28" s="151"/>
      <c r="WHB28" s="151"/>
      <c r="WHC28" s="151"/>
      <c r="WHD28" s="151"/>
      <c r="WHE28" s="151"/>
      <c r="WHF28" s="151"/>
      <c r="WHG28" s="151"/>
      <c r="WHH28" s="151"/>
      <c r="WHI28" s="151"/>
      <c r="WHJ28" s="151"/>
      <c r="WHK28" s="151"/>
      <c r="WHL28" s="151"/>
      <c r="WHM28" s="151"/>
      <c r="WHN28" s="151"/>
      <c r="WHO28" s="151"/>
      <c r="WHP28" s="151"/>
      <c r="WHQ28" s="151"/>
      <c r="WHR28" s="151"/>
      <c r="WHS28" s="151"/>
      <c r="WHT28" s="151"/>
      <c r="WHU28" s="151"/>
      <c r="WHV28" s="151"/>
      <c r="WHW28" s="151"/>
      <c r="WHX28" s="151"/>
      <c r="WHY28" s="151"/>
      <c r="WHZ28" s="151"/>
      <c r="WIA28" s="151"/>
      <c r="WIB28" s="151"/>
      <c r="WIC28" s="151"/>
      <c r="WID28" s="151"/>
      <c r="WIE28" s="151"/>
      <c r="WIF28" s="151"/>
      <c r="WIG28" s="151"/>
      <c r="WIH28" s="151"/>
      <c r="WII28" s="151"/>
      <c r="WIJ28" s="151"/>
      <c r="WIK28" s="151"/>
      <c r="WIL28" s="151"/>
      <c r="WIM28" s="151"/>
      <c r="WIN28" s="151"/>
      <c r="WIO28" s="151"/>
      <c r="WIP28" s="151"/>
      <c r="WIQ28" s="151"/>
      <c r="WIR28" s="151"/>
      <c r="WIS28" s="151"/>
      <c r="WIT28" s="151"/>
      <c r="WIU28" s="151"/>
      <c r="WIV28" s="151"/>
      <c r="WIW28" s="151"/>
      <c r="WIX28" s="151"/>
      <c r="WIY28" s="151"/>
      <c r="WIZ28" s="151"/>
      <c r="WJA28" s="151"/>
      <c r="WJB28" s="151"/>
      <c r="WJC28" s="151"/>
      <c r="WJD28" s="151"/>
      <c r="WJE28" s="151"/>
      <c r="WJF28" s="151"/>
      <c r="WJG28" s="151"/>
      <c r="WJH28" s="151"/>
      <c r="WJI28" s="151"/>
      <c r="WJJ28" s="151"/>
      <c r="WJK28" s="151"/>
      <c r="WJL28" s="151"/>
      <c r="WJM28" s="151"/>
      <c r="WJN28" s="151"/>
      <c r="WJO28" s="151"/>
      <c r="WJP28" s="151"/>
      <c r="WJQ28" s="151"/>
      <c r="WJR28" s="151"/>
      <c r="WJS28" s="151"/>
      <c r="WJT28" s="151"/>
      <c r="WJU28" s="151"/>
      <c r="WJV28" s="151"/>
      <c r="WJW28" s="151"/>
      <c r="WJX28" s="151"/>
      <c r="WJY28" s="151"/>
      <c r="WJZ28" s="151"/>
      <c r="WKA28" s="151"/>
      <c r="WKB28" s="151"/>
      <c r="WKC28" s="151"/>
      <c r="WKD28" s="151"/>
      <c r="WKE28" s="151"/>
      <c r="WKF28" s="151"/>
      <c r="WKG28" s="151"/>
      <c r="WKH28" s="151"/>
      <c r="WKI28" s="151"/>
      <c r="WKJ28" s="151"/>
      <c r="WKK28" s="151"/>
      <c r="WKL28" s="151"/>
      <c r="WKM28" s="151"/>
      <c r="WKN28" s="151"/>
      <c r="WKO28" s="151"/>
      <c r="WKP28" s="151"/>
      <c r="WKQ28" s="151"/>
      <c r="WKR28" s="151"/>
      <c r="WKS28" s="151"/>
      <c r="WKT28" s="151"/>
      <c r="WKU28" s="151"/>
      <c r="WKV28" s="151"/>
      <c r="WKW28" s="151"/>
      <c r="WKX28" s="151"/>
      <c r="WKY28" s="151"/>
      <c r="WKZ28" s="151"/>
      <c r="WLA28" s="151"/>
      <c r="WLB28" s="151"/>
      <c r="WLC28" s="151"/>
      <c r="WLD28" s="151"/>
      <c r="WLE28" s="151"/>
      <c r="WLF28" s="151"/>
      <c r="WLG28" s="151"/>
      <c r="WLH28" s="151"/>
      <c r="WLI28" s="151"/>
      <c r="WLJ28" s="151"/>
      <c r="WLK28" s="151"/>
      <c r="WLL28" s="151"/>
      <c r="WLM28" s="151"/>
      <c r="WLN28" s="151"/>
      <c r="WLO28" s="151"/>
      <c r="WLP28" s="151"/>
      <c r="WLQ28" s="151"/>
      <c r="WLR28" s="151"/>
      <c r="WLS28" s="151"/>
      <c r="WLT28" s="151"/>
      <c r="WLU28" s="151"/>
      <c r="WLV28" s="151"/>
      <c r="WLW28" s="151"/>
      <c r="WLX28" s="151"/>
      <c r="WLY28" s="151"/>
      <c r="WLZ28" s="151"/>
      <c r="WMA28" s="151"/>
      <c r="WMB28" s="151"/>
      <c r="WMC28" s="151"/>
      <c r="WMD28" s="151"/>
      <c r="WME28" s="151"/>
      <c r="WMF28" s="151"/>
      <c r="WMG28" s="151"/>
      <c r="WMH28" s="151"/>
      <c r="WMI28" s="151"/>
      <c r="WMJ28" s="151"/>
      <c r="WMK28" s="151"/>
      <c r="WML28" s="151"/>
      <c r="WMM28" s="151"/>
      <c r="WMN28" s="151"/>
      <c r="WMO28" s="151"/>
      <c r="WMP28" s="151"/>
      <c r="WMQ28" s="151"/>
      <c r="WMR28" s="151"/>
      <c r="WMS28" s="151"/>
      <c r="WMT28" s="151"/>
      <c r="WMU28" s="151"/>
      <c r="WMV28" s="151"/>
      <c r="WMW28" s="151"/>
      <c r="WMX28" s="151"/>
      <c r="WMY28" s="151"/>
      <c r="WMZ28" s="151"/>
      <c r="WNA28" s="151"/>
      <c r="WNB28" s="151"/>
      <c r="WNC28" s="151"/>
      <c r="WND28" s="151"/>
      <c r="WNE28" s="151"/>
      <c r="WNF28" s="151"/>
      <c r="WNG28" s="151"/>
      <c r="WNH28" s="151"/>
      <c r="WNI28" s="151"/>
      <c r="WNJ28" s="151"/>
      <c r="WNK28" s="151"/>
      <c r="WNL28" s="151"/>
      <c r="WNM28" s="151"/>
      <c r="WNN28" s="151"/>
      <c r="WNO28" s="151"/>
      <c r="WNP28" s="151"/>
      <c r="WNQ28" s="151"/>
      <c r="WNR28" s="151"/>
      <c r="WNS28" s="151"/>
      <c r="WNT28" s="151"/>
      <c r="WNU28" s="151"/>
      <c r="WNV28" s="151"/>
      <c r="WNW28" s="151"/>
      <c r="WNX28" s="151"/>
      <c r="WNY28" s="151"/>
      <c r="WNZ28" s="151"/>
      <c r="WOA28" s="151"/>
      <c r="WOB28" s="151"/>
      <c r="WOC28" s="151"/>
      <c r="WOD28" s="151"/>
      <c r="WOE28" s="151"/>
      <c r="WOF28" s="151"/>
      <c r="WOG28" s="151"/>
      <c r="WOH28" s="151"/>
      <c r="WOI28" s="151"/>
      <c r="WOJ28" s="151"/>
      <c r="WOK28" s="151"/>
      <c r="WOL28" s="151"/>
      <c r="WOM28" s="151"/>
      <c r="WON28" s="151"/>
      <c r="WOO28" s="151"/>
      <c r="WOP28" s="151"/>
      <c r="WOQ28" s="151"/>
      <c r="WOR28" s="151"/>
      <c r="WOS28" s="151"/>
      <c r="WOT28" s="151"/>
      <c r="WOU28" s="151"/>
      <c r="WOV28" s="151"/>
      <c r="WOW28" s="151"/>
      <c r="WOX28" s="151"/>
      <c r="WOY28" s="151"/>
      <c r="WOZ28" s="151"/>
      <c r="WPA28" s="151"/>
      <c r="WPB28" s="151"/>
      <c r="WPC28" s="151"/>
      <c r="WPD28" s="151"/>
      <c r="WPE28" s="151"/>
      <c r="WPF28" s="151"/>
      <c r="WPG28" s="151"/>
      <c r="WPH28" s="151"/>
      <c r="WPI28" s="151"/>
      <c r="WPJ28" s="151"/>
      <c r="WPK28" s="151"/>
      <c r="WPL28" s="151"/>
      <c r="WPM28" s="151"/>
      <c r="WPN28" s="151"/>
      <c r="WPO28" s="151"/>
      <c r="WPP28" s="151"/>
      <c r="WPQ28" s="151"/>
      <c r="WPR28" s="151"/>
      <c r="WPS28" s="151"/>
      <c r="WPT28" s="151"/>
      <c r="WPU28" s="151"/>
      <c r="WPV28" s="151"/>
      <c r="WPW28" s="151"/>
      <c r="WPX28" s="151"/>
      <c r="WPY28" s="151"/>
      <c r="WPZ28" s="151"/>
      <c r="WQA28" s="151"/>
      <c r="WQB28" s="151"/>
      <c r="WQC28" s="151"/>
      <c r="WQD28" s="151"/>
      <c r="WQE28" s="151"/>
      <c r="WQF28" s="151"/>
      <c r="WQG28" s="151"/>
      <c r="WQH28" s="151"/>
      <c r="WQI28" s="151"/>
      <c r="WQJ28" s="151"/>
      <c r="WQK28" s="151"/>
      <c r="WQL28" s="151"/>
      <c r="WQM28" s="151"/>
      <c r="WQN28" s="151"/>
      <c r="WQO28" s="151"/>
      <c r="WQP28" s="151"/>
      <c r="WQQ28" s="151"/>
      <c r="WQR28" s="151"/>
      <c r="WQS28" s="151"/>
      <c r="WQT28" s="151"/>
      <c r="WQU28" s="151"/>
      <c r="WQV28" s="151"/>
      <c r="WQW28" s="151"/>
      <c r="WQX28" s="151"/>
      <c r="WQY28" s="151"/>
      <c r="WQZ28" s="151"/>
      <c r="WRA28" s="151"/>
      <c r="WRB28" s="151"/>
      <c r="WRC28" s="151"/>
      <c r="WRD28" s="151"/>
      <c r="WRE28" s="151"/>
      <c r="WRF28" s="151"/>
      <c r="WRG28" s="151"/>
      <c r="WRH28" s="151"/>
      <c r="WRI28" s="151"/>
      <c r="WRJ28" s="151"/>
      <c r="WRK28" s="151"/>
      <c r="WRL28" s="151"/>
      <c r="WRM28" s="151"/>
      <c r="WRN28" s="151"/>
      <c r="WRO28" s="151"/>
      <c r="WRP28" s="151"/>
      <c r="WRQ28" s="151"/>
      <c r="WRR28" s="151"/>
      <c r="WRS28" s="151"/>
      <c r="WRT28" s="151"/>
      <c r="WRU28" s="151"/>
      <c r="WRV28" s="151"/>
      <c r="WRW28" s="151"/>
      <c r="WRX28" s="151"/>
      <c r="WRY28" s="151"/>
      <c r="WRZ28" s="151"/>
      <c r="WSA28" s="151"/>
      <c r="WSB28" s="151"/>
      <c r="WSC28" s="151"/>
      <c r="WSD28" s="151"/>
      <c r="WSE28" s="151"/>
      <c r="WSF28" s="151"/>
      <c r="WSG28" s="151"/>
      <c r="WSH28" s="151"/>
      <c r="WSI28" s="151"/>
      <c r="WSJ28" s="151"/>
      <c r="WSK28" s="151"/>
      <c r="WSL28" s="151"/>
      <c r="WSM28" s="151"/>
      <c r="WSN28" s="151"/>
      <c r="WSO28" s="151"/>
      <c r="WSP28" s="151"/>
      <c r="WSQ28" s="151"/>
      <c r="WSR28" s="151"/>
      <c r="WSS28" s="151"/>
      <c r="WST28" s="151"/>
      <c r="WSU28" s="151"/>
      <c r="WSV28" s="151"/>
      <c r="WSW28" s="151"/>
      <c r="WSX28" s="151"/>
      <c r="WSY28" s="151"/>
      <c r="WSZ28" s="151"/>
      <c r="WTA28" s="151"/>
      <c r="WTB28" s="151"/>
      <c r="WTC28" s="151"/>
      <c r="WTD28" s="151"/>
      <c r="WTE28" s="151"/>
      <c r="WTF28" s="151"/>
      <c r="WTG28" s="151"/>
      <c r="WTH28" s="151"/>
      <c r="WTI28" s="151"/>
      <c r="WTJ28" s="151"/>
      <c r="WTK28" s="151"/>
      <c r="WTL28" s="151"/>
      <c r="WTM28" s="151"/>
      <c r="WTN28" s="151"/>
      <c r="WTO28" s="151"/>
      <c r="WTP28" s="151"/>
      <c r="WTQ28" s="151"/>
      <c r="WTR28" s="151"/>
      <c r="WTS28" s="151"/>
      <c r="WTT28" s="151"/>
      <c r="WTU28" s="151"/>
      <c r="WTV28" s="151"/>
      <c r="WTW28" s="151"/>
      <c r="WTX28" s="151"/>
      <c r="WTY28" s="151"/>
      <c r="WTZ28" s="151"/>
      <c r="WUA28" s="151"/>
      <c r="WUB28" s="151"/>
      <c r="WUC28" s="151"/>
      <c r="WUD28" s="151"/>
      <c r="WUE28" s="151"/>
      <c r="WUF28" s="151"/>
      <c r="WUG28" s="151"/>
      <c r="WUH28" s="151"/>
      <c r="WUI28" s="151"/>
      <c r="WUJ28" s="151"/>
      <c r="WUK28" s="151"/>
      <c r="WUL28" s="151"/>
      <c r="WUM28" s="151"/>
      <c r="WUN28" s="151"/>
      <c r="WUO28" s="151"/>
      <c r="WUP28" s="151"/>
      <c r="WUQ28" s="151"/>
      <c r="WUR28" s="151"/>
      <c r="WUS28" s="151"/>
      <c r="WUT28" s="151"/>
      <c r="WUU28" s="151"/>
      <c r="WUV28" s="151"/>
      <c r="WUW28" s="151"/>
      <c r="WUX28" s="151"/>
      <c r="WUY28" s="151"/>
      <c r="WUZ28" s="151"/>
      <c r="WVA28" s="151"/>
      <c r="WVB28" s="151"/>
      <c r="WVC28" s="151"/>
      <c r="WVD28" s="151"/>
      <c r="WVE28" s="151"/>
      <c r="WVF28" s="151"/>
      <c r="WVG28" s="151"/>
      <c r="WVH28" s="151"/>
      <c r="WVI28" s="151"/>
      <c r="WVJ28" s="151"/>
      <c r="WVK28" s="151"/>
      <c r="WVL28" s="151"/>
      <c r="WVM28" s="151"/>
      <c r="WVN28" s="151"/>
      <c r="WVO28" s="151"/>
      <c r="WVP28" s="151"/>
      <c r="WVQ28" s="151"/>
      <c r="WVR28" s="151"/>
      <c r="WVS28" s="151"/>
      <c r="WVT28" s="151"/>
      <c r="WVU28" s="151"/>
      <c r="WVV28" s="151"/>
      <c r="WVW28" s="151"/>
      <c r="WVX28" s="151"/>
      <c r="WVY28" s="151"/>
      <c r="WVZ28" s="151"/>
      <c r="WWA28" s="151"/>
      <c r="WWB28" s="151"/>
      <c r="WWC28" s="151"/>
      <c r="WWD28" s="151"/>
      <c r="WWE28" s="151"/>
      <c r="WWF28" s="151"/>
      <c r="WWG28" s="151"/>
      <c r="WWH28" s="151"/>
      <c r="WWI28" s="151"/>
      <c r="WWJ28" s="151"/>
      <c r="WWK28" s="151"/>
      <c r="WWL28" s="151"/>
      <c r="WWM28" s="151"/>
      <c r="WWN28" s="151"/>
      <c r="WWO28" s="151"/>
      <c r="WWP28" s="151"/>
      <c r="WWQ28" s="151"/>
      <c r="WWR28" s="151"/>
      <c r="WWS28" s="151"/>
      <c r="WWT28" s="151"/>
      <c r="WWU28" s="151"/>
      <c r="WWV28" s="151"/>
      <c r="WWW28" s="151"/>
      <c r="WWX28" s="151"/>
      <c r="WWY28" s="151"/>
      <c r="WWZ28" s="151"/>
      <c r="WXA28" s="151"/>
      <c r="WXB28" s="151"/>
      <c r="WXC28" s="151"/>
      <c r="WXD28" s="151"/>
      <c r="WXE28" s="151"/>
      <c r="WXF28" s="151"/>
      <c r="WXG28" s="151"/>
      <c r="WXH28" s="151"/>
      <c r="WXI28" s="151"/>
      <c r="WXJ28" s="151"/>
      <c r="WXK28" s="151"/>
      <c r="WXL28" s="151"/>
      <c r="WXM28" s="151"/>
      <c r="WXN28" s="151"/>
      <c r="WXO28" s="151"/>
      <c r="WXP28" s="151"/>
      <c r="WXQ28" s="151"/>
      <c r="WXR28" s="151"/>
      <c r="WXS28" s="151"/>
      <c r="WXT28" s="151"/>
      <c r="WXU28" s="151"/>
      <c r="WXV28" s="151"/>
      <c r="WXW28" s="151"/>
      <c r="WXX28" s="151"/>
      <c r="WXY28" s="151"/>
      <c r="WXZ28" s="151"/>
      <c r="WYA28" s="151"/>
      <c r="WYB28" s="151"/>
      <c r="WYC28" s="151"/>
      <c r="WYD28" s="151"/>
      <c r="WYE28" s="151"/>
      <c r="WYF28" s="151"/>
      <c r="WYG28" s="151"/>
      <c r="WYH28" s="151"/>
      <c r="WYI28" s="151"/>
      <c r="WYJ28" s="151"/>
      <c r="WYK28" s="151"/>
      <c r="WYL28" s="151"/>
      <c r="WYM28" s="151"/>
      <c r="WYN28" s="151"/>
      <c r="WYO28" s="151"/>
      <c r="WYP28" s="151"/>
      <c r="WYQ28" s="151"/>
      <c r="WYR28" s="151"/>
      <c r="WYS28" s="151"/>
      <c r="WYT28" s="151"/>
      <c r="WYU28" s="151"/>
      <c r="WYV28" s="151"/>
      <c r="WYW28" s="151"/>
      <c r="WYX28" s="151"/>
      <c r="WYY28" s="151"/>
      <c r="WYZ28" s="151"/>
      <c r="WZA28" s="151"/>
      <c r="WZB28" s="151"/>
      <c r="WZC28" s="151"/>
      <c r="WZD28" s="151"/>
      <c r="WZE28" s="151"/>
      <c r="WZF28" s="151"/>
      <c r="WZG28" s="151"/>
      <c r="WZH28" s="151"/>
      <c r="WZI28" s="151"/>
      <c r="WZJ28" s="151"/>
      <c r="WZK28" s="151"/>
      <c r="WZL28" s="151"/>
      <c r="WZM28" s="151"/>
      <c r="WZN28" s="151"/>
      <c r="WZO28" s="151"/>
      <c r="WZP28" s="151"/>
      <c r="WZQ28" s="151"/>
      <c r="WZR28" s="151"/>
      <c r="WZS28" s="151"/>
      <c r="WZT28" s="151"/>
      <c r="WZU28" s="151"/>
      <c r="WZV28" s="151"/>
      <c r="WZW28" s="151"/>
      <c r="WZX28" s="151"/>
      <c r="WZY28" s="151"/>
      <c r="WZZ28" s="151"/>
      <c r="XAA28" s="151"/>
      <c r="XAB28" s="151"/>
      <c r="XAC28" s="151"/>
      <c r="XAD28" s="151"/>
      <c r="XAE28" s="151"/>
      <c r="XAF28" s="151"/>
      <c r="XAG28" s="151"/>
      <c r="XAH28" s="151"/>
      <c r="XAI28" s="151"/>
      <c r="XAJ28" s="151"/>
      <c r="XAK28" s="151"/>
      <c r="XAL28" s="151"/>
      <c r="XAM28" s="151"/>
      <c r="XAN28" s="151"/>
      <c r="XAO28" s="151"/>
      <c r="XAP28" s="151"/>
      <c r="XAQ28" s="151"/>
      <c r="XAR28" s="151"/>
      <c r="XAS28" s="151"/>
      <c r="XAT28" s="151"/>
      <c r="XAU28" s="151"/>
      <c r="XAV28" s="151"/>
      <c r="XAW28" s="151"/>
      <c r="XAX28" s="151"/>
      <c r="XAY28" s="151"/>
      <c r="XAZ28" s="151"/>
      <c r="XBA28" s="151"/>
      <c r="XBB28" s="151"/>
      <c r="XBC28" s="151"/>
      <c r="XBD28" s="151"/>
      <c r="XBE28" s="151"/>
      <c r="XBF28" s="151"/>
      <c r="XBG28" s="151"/>
      <c r="XBH28" s="151"/>
      <c r="XBI28" s="151"/>
      <c r="XBJ28" s="151"/>
      <c r="XBK28" s="151"/>
      <c r="XBL28" s="151"/>
      <c r="XBM28" s="151"/>
      <c r="XBN28" s="151"/>
      <c r="XBO28" s="151"/>
      <c r="XBP28" s="151"/>
      <c r="XBQ28" s="151"/>
      <c r="XBR28" s="151"/>
      <c r="XBS28" s="151"/>
      <c r="XBT28" s="151"/>
      <c r="XBU28" s="151"/>
      <c r="XBV28" s="151"/>
      <c r="XBW28" s="151"/>
      <c r="XBX28" s="151"/>
      <c r="XBY28" s="151"/>
      <c r="XBZ28" s="151"/>
      <c r="XCA28" s="151"/>
      <c r="XCB28" s="151"/>
      <c r="XCC28" s="151"/>
      <c r="XCD28" s="151"/>
      <c r="XCE28" s="151"/>
      <c r="XCF28" s="151"/>
      <c r="XCG28" s="151"/>
      <c r="XCH28" s="151"/>
      <c r="XCI28" s="151"/>
      <c r="XCJ28" s="151"/>
      <c r="XCK28" s="151"/>
      <c r="XCL28" s="151"/>
      <c r="XCM28" s="151"/>
      <c r="XCN28" s="151"/>
      <c r="XCO28" s="151"/>
      <c r="XCP28" s="151"/>
      <c r="XCQ28" s="151"/>
      <c r="XCR28" s="151"/>
      <c r="XCS28" s="151"/>
      <c r="XCT28" s="151"/>
      <c r="XCU28" s="151"/>
      <c r="XCV28" s="151"/>
      <c r="XCW28" s="151"/>
      <c r="XCX28" s="151"/>
      <c r="XCY28" s="151"/>
      <c r="XCZ28" s="151"/>
      <c r="XDA28" s="151"/>
      <c r="XDB28" s="151"/>
      <c r="XDC28" s="151"/>
      <c r="XDD28" s="151"/>
      <c r="XDE28" s="151"/>
      <c r="XDF28" s="151"/>
      <c r="XDG28" s="151"/>
      <c r="XDH28" s="151"/>
      <c r="XDI28" s="151"/>
      <c r="XDJ28" s="151"/>
      <c r="XDK28" s="151"/>
      <c r="XDL28" s="151"/>
      <c r="XDM28" s="151"/>
      <c r="XDN28" s="151"/>
      <c r="XDO28" s="151"/>
      <c r="XDP28" s="151"/>
      <c r="XDQ28" s="151"/>
      <c r="XDR28" s="151"/>
      <c r="XDS28" s="151"/>
      <c r="XDT28" s="151"/>
      <c r="XDU28" s="151"/>
      <c r="XDV28" s="151"/>
      <c r="XDW28" s="151"/>
      <c r="XDX28" s="151"/>
      <c r="XDY28" s="151"/>
      <c r="XDZ28" s="151"/>
      <c r="XEA28" s="151"/>
      <c r="XEB28" s="151"/>
      <c r="XEC28" s="151"/>
      <c r="XED28" s="151"/>
      <c r="XEE28" s="151"/>
      <c r="XEF28" s="151"/>
      <c r="XEG28" s="151"/>
      <c r="XEH28" s="151"/>
      <c r="XEI28" s="151"/>
      <c r="XEJ28" s="151"/>
      <c r="XEK28" s="151"/>
      <c r="XEL28" s="151"/>
      <c r="XEM28" s="151"/>
      <c r="XEN28" s="151"/>
      <c r="XEO28" s="151"/>
      <c r="XEP28" s="151"/>
      <c r="XEQ28" s="151"/>
      <c r="XER28" s="151"/>
      <c r="XES28" s="151"/>
      <c r="XET28" s="151"/>
      <c r="XEU28" s="151"/>
      <c r="XEV28" s="151"/>
      <c r="XEW28" s="151"/>
      <c r="XEX28" s="151"/>
      <c r="XEY28" s="151"/>
      <c r="XEZ28" s="151"/>
      <c r="XFA28" s="151"/>
      <c r="XFB28" s="151"/>
      <c r="XFC28" s="151"/>
    </row>
    <row r="29" spans="1:16383" x14ac:dyDescent="0.2">
      <c r="A29" s="148" t="s">
        <v>493</v>
      </c>
      <c r="B29" s="118" t="s">
        <v>126</v>
      </c>
      <c r="C29" s="118" t="s">
        <v>438</v>
      </c>
      <c r="D29" s="118" t="s">
        <v>439</v>
      </c>
      <c r="E29" s="195">
        <v>100041121644566</v>
      </c>
      <c r="F29" s="118" t="s">
        <v>440</v>
      </c>
      <c r="G29" s="119">
        <v>43711</v>
      </c>
      <c r="H29" s="118"/>
      <c r="I29" s="120">
        <f>VLOOKUP(A29,'Consolidated Data'!$A$1:$AL$100,38,FALSE)</f>
        <v>4</v>
      </c>
      <c r="J29" s="120">
        <f>(VLOOKUP(A29,'Consolidated Data'!$A$1:$AM$100,39,FALSE))/8</f>
        <v>1.5</v>
      </c>
      <c r="K29" s="120">
        <f t="shared" si="0"/>
        <v>5.5</v>
      </c>
      <c r="L29" s="118"/>
      <c r="M29" s="112" t="s">
        <v>494</v>
      </c>
      <c r="N29" s="118"/>
      <c r="O29" s="120"/>
    </row>
    <row r="30" spans="1:16383" x14ac:dyDescent="0.2">
      <c r="A30" s="148" t="s">
        <v>495</v>
      </c>
      <c r="B30" s="118" t="s">
        <v>126</v>
      </c>
      <c r="C30" s="118" t="s">
        <v>438</v>
      </c>
      <c r="D30" s="118" t="s">
        <v>439</v>
      </c>
      <c r="E30" s="195">
        <v>100041249646893</v>
      </c>
      <c r="F30" s="118" t="s">
        <v>440</v>
      </c>
      <c r="G30" s="119">
        <v>43711</v>
      </c>
      <c r="H30" s="118"/>
      <c r="I30" s="120">
        <f>VLOOKUP(A30,'Consolidated Data'!$A$1:$AL$100,38,FALSE)</f>
        <v>3</v>
      </c>
      <c r="J30" s="120">
        <f>(VLOOKUP(A30,'Consolidated Data'!$A$1:$AM$100,39,FALSE))/8</f>
        <v>0</v>
      </c>
      <c r="K30" s="120">
        <f t="shared" si="0"/>
        <v>3</v>
      </c>
      <c r="L30" s="118"/>
      <c r="M30" s="112" t="s">
        <v>496</v>
      </c>
      <c r="N30" s="118"/>
      <c r="O30" s="120"/>
    </row>
    <row r="31" spans="1:16383" x14ac:dyDescent="0.2">
      <c r="A31" s="148" t="s">
        <v>497</v>
      </c>
      <c r="B31" s="118" t="s">
        <v>126</v>
      </c>
      <c r="C31" s="118" t="s">
        <v>438</v>
      </c>
      <c r="D31" s="118" t="s">
        <v>439</v>
      </c>
      <c r="E31" s="195">
        <v>100041240917328</v>
      </c>
      <c r="F31" s="118" t="s">
        <v>440</v>
      </c>
      <c r="G31" s="119">
        <v>43711</v>
      </c>
      <c r="H31" s="118"/>
      <c r="I31" s="120">
        <f>VLOOKUP(A31,'Consolidated Data'!$A$1:$AL$100,38,FALSE)</f>
        <v>7</v>
      </c>
      <c r="J31" s="120">
        <f>(VLOOKUP(A31,'Consolidated Data'!$A$1:$AM$100,39,FALSE))/8</f>
        <v>0</v>
      </c>
      <c r="K31" s="120">
        <f t="shared" si="0"/>
        <v>7</v>
      </c>
      <c r="L31" s="118"/>
      <c r="M31" s="112" t="s">
        <v>498</v>
      </c>
      <c r="N31" s="118"/>
      <c r="O31" s="120"/>
    </row>
    <row r="32" spans="1:16383" x14ac:dyDescent="0.2">
      <c r="A32" s="148" t="s">
        <v>499</v>
      </c>
      <c r="B32" s="118" t="s">
        <v>126</v>
      </c>
      <c r="C32" s="118" t="s">
        <v>438</v>
      </c>
      <c r="D32" s="118" t="s">
        <v>439</v>
      </c>
      <c r="E32" s="58">
        <v>100039438970654</v>
      </c>
      <c r="F32" s="118" t="s">
        <v>440</v>
      </c>
      <c r="G32" s="119">
        <v>43661</v>
      </c>
      <c r="H32" s="119"/>
      <c r="I32" s="120">
        <f>VLOOKUP(A32,'Consolidated Data'!$A$1:$AL$100,38,FALSE)</f>
        <v>3</v>
      </c>
      <c r="J32" s="120">
        <f>(VLOOKUP(A32,'Consolidated Data'!$A$1:$AM$100,39,FALSE))/8</f>
        <v>0.25</v>
      </c>
      <c r="K32" s="120">
        <f t="shared" si="0"/>
        <v>3.25</v>
      </c>
      <c r="L32" s="118"/>
      <c r="M32" s="112" t="s">
        <v>500</v>
      </c>
      <c r="N32" s="118"/>
      <c r="O32" s="120"/>
    </row>
    <row r="33" spans="1:16383" x14ac:dyDescent="0.2">
      <c r="A33" s="148" t="s">
        <v>501</v>
      </c>
      <c r="B33" s="118" t="s">
        <v>126</v>
      </c>
      <c r="C33" s="118" t="s">
        <v>438</v>
      </c>
      <c r="D33" s="118" t="s">
        <v>439</v>
      </c>
      <c r="F33" s="118" t="s">
        <v>440</v>
      </c>
      <c r="G33" s="119">
        <v>43759</v>
      </c>
      <c r="H33" s="118"/>
      <c r="I33" s="120">
        <f>VLOOKUP(A33,'Consolidated Data'!$A$1:$AL$100,38,FALSE)</f>
        <v>0</v>
      </c>
      <c r="J33" s="120">
        <f>(VLOOKUP(A33,'Consolidated Data'!$A$1:$AM$100,39,FALSE))/8</f>
        <v>0</v>
      </c>
      <c r="K33" s="120">
        <f t="shared" si="0"/>
        <v>0</v>
      </c>
      <c r="L33" s="118"/>
      <c r="N33" s="118"/>
      <c r="O33" s="120"/>
    </row>
    <row r="34" spans="1:16383" x14ac:dyDescent="0.2">
      <c r="A34" s="148" t="s">
        <v>502</v>
      </c>
      <c r="B34" s="118" t="s">
        <v>126</v>
      </c>
      <c r="C34" s="118" t="s">
        <v>438</v>
      </c>
      <c r="D34" s="118" t="s">
        <v>439</v>
      </c>
      <c r="F34" s="118" t="s">
        <v>440</v>
      </c>
      <c r="G34" s="119">
        <v>43759</v>
      </c>
      <c r="H34" s="118"/>
      <c r="I34" s="120">
        <f>VLOOKUP(A34,'Consolidated Data'!$A$1:$AL$100,38,FALSE)</f>
        <v>0</v>
      </c>
      <c r="J34" s="120">
        <f>(VLOOKUP(A34,'Consolidated Data'!$A$1:$AM$100,39,FALSE))/8</f>
        <v>0</v>
      </c>
      <c r="K34" s="120">
        <f t="shared" ref="K34:K65" si="1">SUM(I34:J34)</f>
        <v>0</v>
      </c>
      <c r="L34" s="118"/>
      <c r="N34" s="118"/>
      <c r="O34" s="120"/>
    </row>
    <row r="35" spans="1:16383" x14ac:dyDescent="0.2">
      <c r="A35" s="150" t="s">
        <v>503</v>
      </c>
      <c r="B35" s="118" t="s">
        <v>126</v>
      </c>
      <c r="C35" s="118" t="s">
        <v>438</v>
      </c>
      <c r="D35" s="118" t="s">
        <v>439</v>
      </c>
      <c r="E35" s="58">
        <v>100028800064303</v>
      </c>
      <c r="F35" s="118" t="s">
        <v>440</v>
      </c>
      <c r="G35" s="119">
        <v>43360</v>
      </c>
      <c r="H35" s="119"/>
      <c r="I35" s="120">
        <f>VLOOKUP(A35,'Consolidated Data'!$A$1:$AL$100,38,FALSE)</f>
        <v>4</v>
      </c>
      <c r="J35" s="120">
        <f>(VLOOKUP(A35,'Consolidated Data'!$A$1:$AM$100,39,FALSE))/8</f>
        <v>1.1875</v>
      </c>
      <c r="K35" s="120">
        <f t="shared" si="1"/>
        <v>5.1875</v>
      </c>
      <c r="L35" s="118"/>
      <c r="M35" s="112" t="s">
        <v>504</v>
      </c>
      <c r="N35" s="118"/>
      <c r="O35" s="120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1"/>
      <c r="CG35" s="171"/>
      <c r="CH35" s="171"/>
      <c r="CI35" s="171"/>
      <c r="CJ35" s="171"/>
      <c r="CK35" s="171"/>
      <c r="CL35" s="171"/>
      <c r="CM35" s="171"/>
      <c r="CN35" s="171"/>
      <c r="CO35" s="171"/>
      <c r="CP35" s="171"/>
      <c r="CQ35" s="171"/>
      <c r="CR35" s="171"/>
      <c r="CS35" s="171"/>
      <c r="CT35" s="171"/>
      <c r="CU35" s="171"/>
      <c r="CV35" s="171"/>
      <c r="CW35" s="171"/>
      <c r="CX35" s="171"/>
      <c r="CY35" s="171"/>
      <c r="CZ35" s="171"/>
      <c r="DA35" s="171"/>
      <c r="DB35" s="171"/>
      <c r="DC35" s="171"/>
      <c r="DD35" s="171"/>
      <c r="DE35" s="171"/>
      <c r="DF35" s="171"/>
      <c r="DG35" s="171"/>
      <c r="DH35" s="171"/>
      <c r="DI35" s="171"/>
      <c r="DJ35" s="171"/>
      <c r="DK35" s="171"/>
      <c r="DL35" s="171"/>
      <c r="DM35" s="171"/>
      <c r="DN35" s="171"/>
      <c r="DO35" s="171"/>
      <c r="DP35" s="171"/>
      <c r="DQ35" s="171"/>
      <c r="DR35" s="171"/>
      <c r="DS35" s="171"/>
      <c r="DT35" s="171"/>
      <c r="DU35" s="171"/>
      <c r="DV35" s="171"/>
      <c r="DW35" s="171"/>
      <c r="DX35" s="171"/>
      <c r="DY35" s="171"/>
      <c r="DZ35" s="171"/>
      <c r="EA35" s="171"/>
      <c r="EB35" s="171"/>
      <c r="EC35" s="171"/>
      <c r="ED35" s="171"/>
      <c r="EE35" s="171"/>
      <c r="EF35" s="171"/>
      <c r="EG35" s="171"/>
      <c r="EH35" s="171"/>
      <c r="EI35" s="171"/>
      <c r="EJ35" s="171"/>
      <c r="EK35" s="171"/>
      <c r="EL35" s="171"/>
      <c r="EM35" s="171"/>
      <c r="EN35" s="171"/>
      <c r="EO35" s="171"/>
      <c r="EP35" s="171"/>
      <c r="EQ35" s="171"/>
      <c r="ER35" s="171"/>
      <c r="ES35" s="171"/>
      <c r="ET35" s="171"/>
      <c r="EU35" s="171"/>
      <c r="EV35" s="171"/>
      <c r="EW35" s="171"/>
      <c r="EX35" s="171"/>
      <c r="EY35" s="171"/>
      <c r="EZ35" s="171"/>
      <c r="FA35" s="171"/>
      <c r="FB35" s="171"/>
      <c r="FC35" s="171"/>
      <c r="FD35" s="171"/>
      <c r="FE35" s="171"/>
      <c r="FF35" s="171"/>
      <c r="FG35" s="171"/>
      <c r="FH35" s="171"/>
      <c r="FI35" s="171"/>
      <c r="FJ35" s="171"/>
      <c r="FK35" s="171"/>
      <c r="FL35" s="171"/>
      <c r="FM35" s="171"/>
      <c r="FN35" s="171"/>
      <c r="FO35" s="171"/>
      <c r="FP35" s="171"/>
      <c r="FQ35" s="171"/>
      <c r="FR35" s="171"/>
      <c r="FS35" s="171"/>
      <c r="FT35" s="171"/>
      <c r="FU35" s="171"/>
      <c r="FV35" s="171"/>
      <c r="FW35" s="171"/>
      <c r="FX35" s="171"/>
      <c r="FY35" s="171"/>
      <c r="FZ35" s="171"/>
      <c r="GA35" s="171"/>
      <c r="GB35" s="171"/>
      <c r="GC35" s="171"/>
      <c r="GD35" s="171"/>
      <c r="GE35" s="171"/>
      <c r="GF35" s="171"/>
      <c r="GG35" s="171"/>
      <c r="GH35" s="171"/>
      <c r="GI35" s="171"/>
      <c r="GJ35" s="171"/>
      <c r="GK35" s="171"/>
      <c r="GL35" s="171"/>
      <c r="GM35" s="171"/>
      <c r="GN35" s="171"/>
      <c r="GO35" s="171"/>
      <c r="GP35" s="171"/>
      <c r="GQ35" s="171"/>
      <c r="GR35" s="171"/>
      <c r="GS35" s="171"/>
      <c r="GT35" s="171"/>
      <c r="GU35" s="171"/>
      <c r="GV35" s="171"/>
      <c r="GW35" s="171"/>
      <c r="GX35" s="171"/>
      <c r="GY35" s="171"/>
      <c r="GZ35" s="171"/>
      <c r="HA35" s="171"/>
      <c r="HB35" s="171"/>
      <c r="HC35" s="171"/>
      <c r="HD35" s="171"/>
      <c r="HE35" s="171"/>
      <c r="HF35" s="171"/>
      <c r="HG35" s="171"/>
      <c r="HH35" s="171"/>
      <c r="HI35" s="171"/>
      <c r="HJ35" s="171"/>
      <c r="HK35" s="171"/>
      <c r="HL35" s="171"/>
      <c r="HM35" s="171"/>
      <c r="HN35" s="171"/>
      <c r="HO35" s="171"/>
      <c r="HP35" s="171"/>
      <c r="HQ35" s="171"/>
      <c r="HR35" s="171"/>
      <c r="HS35" s="171"/>
      <c r="HT35" s="171"/>
      <c r="HU35" s="171"/>
      <c r="HV35" s="171"/>
      <c r="HW35" s="171"/>
      <c r="HX35" s="171"/>
      <c r="HY35" s="171"/>
      <c r="HZ35" s="171"/>
      <c r="IA35" s="171"/>
      <c r="IB35" s="171"/>
      <c r="IC35" s="171"/>
      <c r="ID35" s="171"/>
      <c r="IE35" s="171"/>
      <c r="IF35" s="171"/>
      <c r="IG35" s="171"/>
      <c r="IH35" s="171"/>
      <c r="II35" s="171"/>
      <c r="IJ35" s="171"/>
      <c r="IK35" s="171"/>
      <c r="IL35" s="171"/>
      <c r="IM35" s="171"/>
      <c r="IN35" s="171"/>
      <c r="IO35" s="171"/>
      <c r="IP35" s="171"/>
      <c r="IQ35" s="171"/>
      <c r="IR35" s="171"/>
      <c r="IS35" s="171"/>
      <c r="IT35" s="171"/>
      <c r="IU35" s="171"/>
      <c r="IV35" s="171"/>
      <c r="IW35" s="171"/>
      <c r="IX35" s="171"/>
      <c r="IY35" s="171"/>
      <c r="IZ35" s="171"/>
      <c r="JA35" s="171"/>
      <c r="JB35" s="171"/>
      <c r="JC35" s="171"/>
      <c r="JD35" s="171"/>
      <c r="JE35" s="171"/>
      <c r="JF35" s="171"/>
      <c r="JG35" s="171"/>
      <c r="JH35" s="171"/>
      <c r="JI35" s="171"/>
      <c r="JJ35" s="171"/>
      <c r="JK35" s="171"/>
      <c r="JL35" s="171"/>
      <c r="JM35" s="171"/>
      <c r="JN35" s="171"/>
      <c r="JO35" s="171"/>
      <c r="JP35" s="171"/>
      <c r="JQ35" s="171"/>
      <c r="JR35" s="171"/>
      <c r="JS35" s="171"/>
      <c r="JT35" s="171"/>
      <c r="JU35" s="171"/>
      <c r="JV35" s="171"/>
      <c r="JW35" s="171"/>
      <c r="JX35" s="171"/>
      <c r="JY35" s="171"/>
      <c r="JZ35" s="171"/>
      <c r="KA35" s="171"/>
      <c r="KB35" s="171"/>
      <c r="KC35" s="171"/>
      <c r="KD35" s="171"/>
      <c r="KE35" s="171"/>
      <c r="KF35" s="171"/>
      <c r="KG35" s="171"/>
      <c r="KH35" s="171"/>
      <c r="KI35" s="171"/>
      <c r="KJ35" s="171"/>
      <c r="KK35" s="171"/>
      <c r="KL35" s="171"/>
      <c r="KM35" s="171"/>
      <c r="KN35" s="171"/>
      <c r="KO35" s="171"/>
      <c r="KP35" s="171"/>
      <c r="KQ35" s="171"/>
      <c r="KR35" s="171"/>
      <c r="KS35" s="171"/>
      <c r="KT35" s="171"/>
      <c r="KU35" s="171"/>
      <c r="KV35" s="171"/>
      <c r="KW35" s="171"/>
      <c r="KX35" s="171"/>
      <c r="KY35" s="171"/>
      <c r="KZ35" s="171"/>
      <c r="LA35" s="171"/>
      <c r="LB35" s="171"/>
      <c r="LC35" s="171"/>
      <c r="LD35" s="171"/>
      <c r="LE35" s="171"/>
      <c r="LF35" s="171"/>
      <c r="LG35" s="171"/>
      <c r="LH35" s="171"/>
      <c r="LI35" s="171"/>
      <c r="LJ35" s="171"/>
      <c r="LK35" s="171"/>
      <c r="LL35" s="171"/>
      <c r="LM35" s="171"/>
      <c r="LN35" s="171"/>
      <c r="LO35" s="171"/>
      <c r="LP35" s="171"/>
      <c r="LQ35" s="171"/>
      <c r="LR35" s="171"/>
      <c r="LS35" s="171"/>
      <c r="LT35" s="171"/>
      <c r="LU35" s="171"/>
      <c r="LV35" s="171"/>
      <c r="LW35" s="171"/>
      <c r="LX35" s="171"/>
      <c r="LY35" s="171"/>
      <c r="LZ35" s="171"/>
      <c r="MA35" s="171"/>
      <c r="MB35" s="171"/>
      <c r="MC35" s="171"/>
      <c r="MD35" s="171"/>
      <c r="ME35" s="171"/>
      <c r="MF35" s="171"/>
      <c r="MG35" s="171"/>
      <c r="MH35" s="171"/>
      <c r="MI35" s="171"/>
      <c r="MJ35" s="171"/>
      <c r="MK35" s="171"/>
      <c r="ML35" s="171"/>
      <c r="MM35" s="171"/>
      <c r="MN35" s="171"/>
      <c r="MO35" s="171"/>
      <c r="MP35" s="171"/>
      <c r="MQ35" s="171"/>
      <c r="MR35" s="171"/>
      <c r="MS35" s="171"/>
      <c r="MT35" s="171"/>
      <c r="MU35" s="171"/>
      <c r="MV35" s="171"/>
      <c r="MW35" s="171"/>
      <c r="MX35" s="171"/>
      <c r="MY35" s="171"/>
      <c r="MZ35" s="171"/>
      <c r="NA35" s="171"/>
      <c r="NB35" s="171"/>
      <c r="NC35" s="171"/>
      <c r="ND35" s="171"/>
      <c r="NE35" s="171"/>
      <c r="NF35" s="171"/>
      <c r="NG35" s="171"/>
      <c r="NH35" s="171"/>
      <c r="NI35" s="171"/>
      <c r="NJ35" s="171"/>
      <c r="NK35" s="171"/>
      <c r="NL35" s="171"/>
      <c r="NM35" s="171"/>
      <c r="NN35" s="171"/>
      <c r="NO35" s="171"/>
      <c r="NP35" s="171"/>
      <c r="NQ35" s="171"/>
      <c r="NR35" s="171"/>
      <c r="NS35" s="171"/>
      <c r="NT35" s="171"/>
      <c r="NU35" s="171"/>
      <c r="NV35" s="171"/>
      <c r="NW35" s="171"/>
      <c r="NX35" s="171"/>
      <c r="NY35" s="171"/>
      <c r="NZ35" s="171"/>
      <c r="OA35" s="171"/>
      <c r="OB35" s="171"/>
      <c r="OC35" s="171"/>
      <c r="OD35" s="171"/>
      <c r="OE35" s="171"/>
      <c r="OF35" s="171"/>
      <c r="OG35" s="171"/>
      <c r="OH35" s="171"/>
      <c r="OI35" s="171"/>
      <c r="OJ35" s="171"/>
      <c r="OK35" s="171"/>
      <c r="OL35" s="171"/>
      <c r="OM35" s="171"/>
      <c r="ON35" s="171"/>
      <c r="OO35" s="171"/>
      <c r="OP35" s="171"/>
      <c r="OQ35" s="171"/>
      <c r="OR35" s="171"/>
      <c r="OS35" s="171"/>
      <c r="OT35" s="171"/>
      <c r="OU35" s="171"/>
      <c r="OV35" s="171"/>
      <c r="OW35" s="171"/>
      <c r="OX35" s="171"/>
      <c r="OY35" s="171"/>
      <c r="OZ35" s="171"/>
      <c r="PA35" s="171"/>
      <c r="PB35" s="171"/>
      <c r="PC35" s="171"/>
      <c r="PD35" s="171"/>
      <c r="PE35" s="171"/>
      <c r="PF35" s="171"/>
      <c r="PG35" s="171"/>
      <c r="PH35" s="171"/>
      <c r="PI35" s="171"/>
      <c r="PJ35" s="171"/>
      <c r="PK35" s="171"/>
      <c r="PL35" s="171"/>
      <c r="PM35" s="171"/>
      <c r="PN35" s="171"/>
      <c r="PO35" s="171"/>
      <c r="PP35" s="171"/>
      <c r="PQ35" s="171"/>
      <c r="PR35" s="171"/>
      <c r="PS35" s="171"/>
      <c r="PT35" s="171"/>
      <c r="PU35" s="171"/>
      <c r="PV35" s="171"/>
      <c r="PW35" s="171"/>
      <c r="PX35" s="171"/>
      <c r="PY35" s="171"/>
      <c r="PZ35" s="171"/>
      <c r="QA35" s="171"/>
      <c r="QB35" s="171"/>
      <c r="QC35" s="171"/>
      <c r="QD35" s="171"/>
      <c r="QE35" s="171"/>
      <c r="QF35" s="171"/>
      <c r="QG35" s="171"/>
      <c r="QH35" s="171"/>
      <c r="QI35" s="171"/>
      <c r="QJ35" s="171"/>
      <c r="QK35" s="171"/>
      <c r="QL35" s="171"/>
      <c r="QM35" s="171"/>
      <c r="QN35" s="171"/>
      <c r="QO35" s="171"/>
      <c r="QP35" s="171"/>
      <c r="QQ35" s="171"/>
      <c r="QR35" s="171"/>
      <c r="QS35" s="171"/>
      <c r="QT35" s="171"/>
      <c r="QU35" s="171"/>
      <c r="QV35" s="171"/>
      <c r="QW35" s="171"/>
      <c r="QX35" s="171"/>
      <c r="QY35" s="171"/>
      <c r="QZ35" s="171"/>
      <c r="RA35" s="171"/>
      <c r="RB35" s="171"/>
      <c r="RC35" s="171"/>
      <c r="RD35" s="171"/>
      <c r="RE35" s="171"/>
      <c r="RF35" s="171"/>
      <c r="RG35" s="171"/>
      <c r="RH35" s="171"/>
      <c r="RI35" s="171"/>
      <c r="RJ35" s="171"/>
      <c r="RK35" s="171"/>
      <c r="RL35" s="171"/>
      <c r="RM35" s="171"/>
      <c r="RN35" s="171"/>
      <c r="RO35" s="171"/>
      <c r="RP35" s="171"/>
      <c r="RQ35" s="171"/>
      <c r="RR35" s="171"/>
      <c r="RS35" s="171"/>
      <c r="RT35" s="171"/>
      <c r="RU35" s="171"/>
      <c r="RV35" s="171"/>
      <c r="RW35" s="171"/>
      <c r="RX35" s="171"/>
      <c r="RY35" s="171"/>
      <c r="RZ35" s="171"/>
      <c r="SA35" s="171"/>
      <c r="SB35" s="171"/>
      <c r="SC35" s="171"/>
      <c r="SD35" s="171"/>
      <c r="SE35" s="171"/>
      <c r="SF35" s="171"/>
      <c r="SG35" s="171"/>
      <c r="SH35" s="171"/>
      <c r="SI35" s="171"/>
      <c r="SJ35" s="171"/>
      <c r="SK35" s="171"/>
      <c r="SL35" s="171"/>
      <c r="SM35" s="171"/>
      <c r="SN35" s="171"/>
      <c r="SO35" s="171"/>
      <c r="SP35" s="171"/>
      <c r="SQ35" s="171"/>
      <c r="SR35" s="171"/>
      <c r="SS35" s="171"/>
      <c r="ST35" s="171"/>
      <c r="SU35" s="171"/>
      <c r="SV35" s="171"/>
      <c r="SW35" s="171"/>
      <c r="SX35" s="171"/>
      <c r="SY35" s="171"/>
      <c r="SZ35" s="171"/>
      <c r="TA35" s="171"/>
      <c r="TB35" s="171"/>
      <c r="TC35" s="171"/>
      <c r="TD35" s="171"/>
      <c r="TE35" s="171"/>
      <c r="TF35" s="171"/>
      <c r="TG35" s="171"/>
      <c r="TH35" s="171"/>
      <c r="TI35" s="171"/>
      <c r="TJ35" s="171"/>
      <c r="TK35" s="171"/>
      <c r="TL35" s="171"/>
      <c r="TM35" s="171"/>
      <c r="TN35" s="171"/>
      <c r="TO35" s="171"/>
      <c r="TP35" s="171"/>
      <c r="TQ35" s="171"/>
      <c r="TR35" s="171"/>
      <c r="TS35" s="171"/>
      <c r="TT35" s="171"/>
      <c r="TU35" s="171"/>
      <c r="TV35" s="171"/>
      <c r="TW35" s="171"/>
      <c r="TX35" s="171"/>
      <c r="TY35" s="171"/>
      <c r="TZ35" s="171"/>
      <c r="UA35" s="171"/>
      <c r="UB35" s="171"/>
      <c r="UC35" s="171"/>
      <c r="UD35" s="171"/>
      <c r="UE35" s="171"/>
      <c r="UF35" s="171"/>
      <c r="UG35" s="171"/>
      <c r="UH35" s="171"/>
      <c r="UI35" s="171"/>
      <c r="UJ35" s="171"/>
      <c r="UK35" s="171"/>
      <c r="UL35" s="171"/>
      <c r="UM35" s="171"/>
      <c r="UN35" s="171"/>
      <c r="UO35" s="171"/>
      <c r="UP35" s="171"/>
      <c r="UQ35" s="171"/>
      <c r="UR35" s="171"/>
      <c r="US35" s="171"/>
      <c r="UT35" s="171"/>
      <c r="UU35" s="171"/>
      <c r="UV35" s="171"/>
      <c r="UW35" s="171"/>
      <c r="UX35" s="171"/>
      <c r="UY35" s="171"/>
      <c r="UZ35" s="171"/>
      <c r="VA35" s="171"/>
      <c r="VB35" s="171"/>
      <c r="VC35" s="171"/>
      <c r="VD35" s="171"/>
      <c r="VE35" s="171"/>
      <c r="VF35" s="171"/>
      <c r="VG35" s="171"/>
      <c r="VH35" s="171"/>
      <c r="VI35" s="171"/>
      <c r="VJ35" s="171"/>
      <c r="VK35" s="171"/>
      <c r="VL35" s="171"/>
      <c r="VM35" s="171"/>
      <c r="VN35" s="171"/>
      <c r="VO35" s="171"/>
      <c r="VP35" s="171"/>
      <c r="VQ35" s="171"/>
      <c r="VR35" s="171"/>
      <c r="VS35" s="171"/>
      <c r="VT35" s="171"/>
      <c r="VU35" s="171"/>
      <c r="VV35" s="171"/>
      <c r="VW35" s="171"/>
      <c r="VX35" s="171"/>
      <c r="VY35" s="171"/>
      <c r="VZ35" s="171"/>
      <c r="WA35" s="171"/>
      <c r="WB35" s="171"/>
      <c r="WC35" s="171"/>
      <c r="WD35" s="171"/>
      <c r="WE35" s="171"/>
      <c r="WF35" s="171"/>
      <c r="WG35" s="171"/>
      <c r="WH35" s="171"/>
      <c r="WI35" s="171"/>
      <c r="WJ35" s="171"/>
      <c r="WK35" s="171"/>
      <c r="WL35" s="171"/>
      <c r="WM35" s="171"/>
      <c r="WN35" s="171"/>
      <c r="WO35" s="171"/>
      <c r="WP35" s="171"/>
      <c r="WQ35" s="171"/>
      <c r="WR35" s="171"/>
      <c r="WS35" s="171"/>
      <c r="WT35" s="171"/>
      <c r="WU35" s="171"/>
      <c r="WV35" s="171"/>
      <c r="WW35" s="171"/>
      <c r="WX35" s="171"/>
      <c r="WY35" s="171"/>
      <c r="WZ35" s="171"/>
      <c r="XA35" s="171"/>
      <c r="XB35" s="171"/>
      <c r="XC35" s="171"/>
      <c r="XD35" s="171"/>
      <c r="XE35" s="171"/>
      <c r="XF35" s="171"/>
      <c r="XG35" s="171"/>
      <c r="XH35" s="171"/>
      <c r="XI35" s="171"/>
      <c r="XJ35" s="171"/>
      <c r="XK35" s="171"/>
      <c r="XL35" s="171"/>
      <c r="XM35" s="171"/>
      <c r="XN35" s="171"/>
      <c r="XO35" s="171"/>
      <c r="XP35" s="171"/>
      <c r="XQ35" s="171"/>
      <c r="XR35" s="171"/>
      <c r="XS35" s="171"/>
      <c r="XT35" s="171"/>
      <c r="XU35" s="171"/>
      <c r="XV35" s="171"/>
      <c r="XW35" s="171"/>
      <c r="XX35" s="171"/>
      <c r="XY35" s="171"/>
      <c r="XZ35" s="171"/>
      <c r="YA35" s="171"/>
      <c r="YB35" s="171"/>
      <c r="YC35" s="171"/>
      <c r="YD35" s="171"/>
      <c r="YE35" s="171"/>
      <c r="YF35" s="171"/>
      <c r="YG35" s="171"/>
      <c r="YH35" s="171"/>
      <c r="YI35" s="171"/>
      <c r="YJ35" s="171"/>
      <c r="YK35" s="171"/>
      <c r="YL35" s="171"/>
      <c r="YM35" s="171"/>
      <c r="YN35" s="171"/>
      <c r="YO35" s="171"/>
      <c r="YP35" s="171"/>
      <c r="YQ35" s="171"/>
      <c r="YR35" s="171"/>
      <c r="YS35" s="171"/>
      <c r="YT35" s="171"/>
      <c r="YU35" s="171"/>
      <c r="YV35" s="171"/>
      <c r="YW35" s="171"/>
      <c r="YX35" s="171"/>
      <c r="YY35" s="171"/>
      <c r="YZ35" s="171"/>
      <c r="ZA35" s="171"/>
      <c r="ZB35" s="171"/>
      <c r="ZC35" s="171"/>
      <c r="ZD35" s="171"/>
      <c r="ZE35" s="171"/>
      <c r="ZF35" s="171"/>
      <c r="ZG35" s="171"/>
      <c r="ZH35" s="171"/>
      <c r="ZI35" s="171"/>
      <c r="ZJ35" s="171"/>
      <c r="ZK35" s="171"/>
      <c r="ZL35" s="171"/>
      <c r="ZM35" s="171"/>
      <c r="ZN35" s="171"/>
      <c r="ZO35" s="171"/>
      <c r="ZP35" s="171"/>
      <c r="ZQ35" s="171"/>
      <c r="ZR35" s="171"/>
      <c r="ZS35" s="171"/>
      <c r="ZT35" s="171"/>
      <c r="ZU35" s="171"/>
      <c r="ZV35" s="171"/>
      <c r="ZW35" s="171"/>
      <c r="ZX35" s="171"/>
      <c r="ZY35" s="171"/>
      <c r="ZZ35" s="171"/>
      <c r="AAA35" s="171"/>
      <c r="AAB35" s="171"/>
      <c r="AAC35" s="171"/>
      <c r="AAD35" s="171"/>
      <c r="AAE35" s="171"/>
      <c r="AAF35" s="171"/>
      <c r="AAG35" s="171"/>
      <c r="AAH35" s="171"/>
      <c r="AAI35" s="171"/>
      <c r="AAJ35" s="171"/>
      <c r="AAK35" s="171"/>
      <c r="AAL35" s="171"/>
      <c r="AAM35" s="171"/>
      <c r="AAN35" s="171"/>
      <c r="AAO35" s="171"/>
      <c r="AAP35" s="171"/>
      <c r="AAQ35" s="171"/>
      <c r="AAR35" s="171"/>
      <c r="AAS35" s="171"/>
      <c r="AAT35" s="171"/>
      <c r="AAU35" s="171"/>
      <c r="AAV35" s="171"/>
      <c r="AAW35" s="171"/>
      <c r="AAX35" s="171"/>
      <c r="AAY35" s="171"/>
      <c r="AAZ35" s="171"/>
      <c r="ABA35" s="171"/>
      <c r="ABB35" s="171"/>
      <c r="ABC35" s="171"/>
      <c r="ABD35" s="171"/>
      <c r="ABE35" s="171"/>
      <c r="ABF35" s="171"/>
      <c r="ABG35" s="171"/>
      <c r="ABH35" s="171"/>
      <c r="ABI35" s="171"/>
      <c r="ABJ35" s="171"/>
      <c r="ABK35" s="171"/>
      <c r="ABL35" s="171"/>
      <c r="ABM35" s="171"/>
      <c r="ABN35" s="171"/>
      <c r="ABO35" s="171"/>
      <c r="ABP35" s="171"/>
      <c r="ABQ35" s="171"/>
      <c r="ABR35" s="171"/>
      <c r="ABS35" s="171"/>
      <c r="ABT35" s="171"/>
      <c r="ABU35" s="171"/>
      <c r="ABV35" s="171"/>
      <c r="ABW35" s="171"/>
      <c r="ABX35" s="171"/>
      <c r="ABY35" s="171"/>
      <c r="ABZ35" s="171"/>
      <c r="ACA35" s="171"/>
      <c r="ACB35" s="171"/>
      <c r="ACC35" s="171"/>
      <c r="ACD35" s="171"/>
      <c r="ACE35" s="171"/>
      <c r="ACF35" s="171"/>
      <c r="ACG35" s="171"/>
      <c r="ACH35" s="171"/>
      <c r="ACI35" s="171"/>
      <c r="ACJ35" s="171"/>
      <c r="ACK35" s="171"/>
      <c r="ACL35" s="171"/>
      <c r="ACM35" s="171"/>
      <c r="ACN35" s="171"/>
      <c r="ACO35" s="171"/>
      <c r="ACP35" s="171"/>
      <c r="ACQ35" s="171"/>
      <c r="ACR35" s="171"/>
      <c r="ACS35" s="171"/>
      <c r="ACT35" s="171"/>
      <c r="ACU35" s="171"/>
      <c r="ACV35" s="171"/>
      <c r="ACW35" s="171"/>
      <c r="ACX35" s="171"/>
      <c r="ACY35" s="171"/>
      <c r="ACZ35" s="171"/>
      <c r="ADA35" s="171"/>
      <c r="ADB35" s="171"/>
      <c r="ADC35" s="171"/>
      <c r="ADD35" s="171"/>
      <c r="ADE35" s="171"/>
      <c r="ADF35" s="171"/>
      <c r="ADG35" s="171"/>
      <c r="ADH35" s="171"/>
      <c r="ADI35" s="171"/>
      <c r="ADJ35" s="171"/>
      <c r="ADK35" s="171"/>
      <c r="ADL35" s="171"/>
      <c r="ADM35" s="171"/>
      <c r="ADN35" s="171"/>
      <c r="ADO35" s="171"/>
      <c r="ADP35" s="171"/>
      <c r="ADQ35" s="171"/>
      <c r="ADR35" s="171"/>
      <c r="ADS35" s="171"/>
      <c r="ADT35" s="171"/>
      <c r="ADU35" s="171"/>
      <c r="ADV35" s="171"/>
      <c r="ADW35" s="171"/>
      <c r="ADX35" s="171"/>
      <c r="ADY35" s="171"/>
      <c r="ADZ35" s="171"/>
      <c r="AEA35" s="171"/>
      <c r="AEB35" s="171"/>
      <c r="AEC35" s="171"/>
      <c r="AED35" s="171"/>
      <c r="AEE35" s="171"/>
      <c r="AEF35" s="171"/>
      <c r="AEG35" s="171"/>
      <c r="AEH35" s="171"/>
      <c r="AEI35" s="171"/>
      <c r="AEJ35" s="171"/>
      <c r="AEK35" s="171"/>
      <c r="AEL35" s="171"/>
      <c r="AEM35" s="171"/>
      <c r="AEN35" s="171"/>
      <c r="AEO35" s="171"/>
      <c r="AEP35" s="171"/>
      <c r="AEQ35" s="171"/>
      <c r="AER35" s="171"/>
      <c r="AES35" s="171"/>
      <c r="AET35" s="171"/>
      <c r="AEU35" s="171"/>
      <c r="AEV35" s="171"/>
      <c r="AEW35" s="171"/>
      <c r="AEX35" s="171"/>
      <c r="AEY35" s="171"/>
      <c r="AEZ35" s="171"/>
      <c r="AFA35" s="171"/>
      <c r="AFB35" s="171"/>
      <c r="AFC35" s="171"/>
      <c r="AFD35" s="171"/>
      <c r="AFE35" s="171"/>
      <c r="AFF35" s="171"/>
      <c r="AFG35" s="171"/>
      <c r="AFH35" s="171"/>
      <c r="AFI35" s="171"/>
      <c r="AFJ35" s="171"/>
      <c r="AFK35" s="171"/>
      <c r="AFL35" s="171"/>
      <c r="AFM35" s="171"/>
      <c r="AFN35" s="171"/>
      <c r="AFO35" s="171"/>
      <c r="AFP35" s="171"/>
      <c r="AFQ35" s="171"/>
      <c r="AFR35" s="171"/>
      <c r="AFS35" s="171"/>
      <c r="AFT35" s="171"/>
      <c r="AFU35" s="171"/>
      <c r="AFV35" s="171"/>
      <c r="AFW35" s="171"/>
      <c r="AFX35" s="171"/>
      <c r="AFY35" s="171"/>
      <c r="AFZ35" s="171"/>
      <c r="AGA35" s="171"/>
      <c r="AGB35" s="171"/>
      <c r="AGC35" s="171"/>
      <c r="AGD35" s="171"/>
      <c r="AGE35" s="171"/>
      <c r="AGF35" s="171"/>
      <c r="AGG35" s="171"/>
      <c r="AGH35" s="171"/>
      <c r="AGI35" s="171"/>
      <c r="AGJ35" s="171"/>
      <c r="AGK35" s="171"/>
      <c r="AGL35" s="171"/>
      <c r="AGM35" s="171"/>
      <c r="AGN35" s="171"/>
      <c r="AGO35" s="171"/>
      <c r="AGP35" s="171"/>
      <c r="AGQ35" s="171"/>
      <c r="AGR35" s="171"/>
      <c r="AGS35" s="171"/>
      <c r="AGT35" s="171"/>
      <c r="AGU35" s="171"/>
      <c r="AGV35" s="171"/>
      <c r="AGW35" s="171"/>
      <c r="AGX35" s="171"/>
      <c r="AGY35" s="171"/>
      <c r="AGZ35" s="171"/>
      <c r="AHA35" s="171"/>
      <c r="AHB35" s="171"/>
      <c r="AHC35" s="171"/>
      <c r="AHD35" s="171"/>
      <c r="AHE35" s="171"/>
      <c r="AHF35" s="171"/>
      <c r="AHG35" s="171"/>
      <c r="AHH35" s="171"/>
      <c r="AHI35" s="171"/>
      <c r="AHJ35" s="171"/>
      <c r="AHK35" s="171"/>
      <c r="AHL35" s="171"/>
      <c r="AHM35" s="171"/>
      <c r="AHN35" s="171"/>
      <c r="AHO35" s="171"/>
      <c r="AHP35" s="171"/>
      <c r="AHQ35" s="171"/>
      <c r="AHR35" s="171"/>
      <c r="AHS35" s="171"/>
      <c r="AHT35" s="171"/>
      <c r="AHU35" s="171"/>
      <c r="AHV35" s="171"/>
      <c r="AHW35" s="171"/>
      <c r="AHX35" s="171"/>
      <c r="AHY35" s="171"/>
      <c r="AHZ35" s="171"/>
      <c r="AIA35" s="171"/>
      <c r="AIB35" s="171"/>
      <c r="AIC35" s="171"/>
      <c r="AID35" s="171"/>
      <c r="AIE35" s="171"/>
      <c r="AIF35" s="171"/>
      <c r="AIG35" s="171"/>
      <c r="AIH35" s="171"/>
      <c r="AII35" s="171"/>
      <c r="AIJ35" s="171"/>
      <c r="AIK35" s="171"/>
      <c r="AIL35" s="171"/>
      <c r="AIM35" s="171"/>
      <c r="AIN35" s="171"/>
      <c r="AIO35" s="171"/>
      <c r="AIP35" s="171"/>
      <c r="AIQ35" s="171"/>
      <c r="AIR35" s="171"/>
      <c r="AIS35" s="171"/>
      <c r="AIT35" s="171"/>
      <c r="AIU35" s="171"/>
      <c r="AIV35" s="171"/>
      <c r="AIW35" s="171"/>
      <c r="AIX35" s="171"/>
      <c r="AIY35" s="171"/>
      <c r="AIZ35" s="171"/>
      <c r="AJA35" s="171"/>
      <c r="AJB35" s="171"/>
      <c r="AJC35" s="171"/>
      <c r="AJD35" s="171"/>
      <c r="AJE35" s="171"/>
      <c r="AJF35" s="171"/>
      <c r="AJG35" s="171"/>
      <c r="AJH35" s="171"/>
      <c r="AJI35" s="171"/>
      <c r="AJJ35" s="171"/>
      <c r="AJK35" s="171"/>
      <c r="AJL35" s="171"/>
      <c r="AJM35" s="171"/>
      <c r="AJN35" s="171"/>
      <c r="AJO35" s="171"/>
      <c r="AJP35" s="171"/>
      <c r="AJQ35" s="171"/>
      <c r="AJR35" s="171"/>
      <c r="AJS35" s="171"/>
      <c r="AJT35" s="171"/>
      <c r="AJU35" s="171"/>
      <c r="AJV35" s="171"/>
      <c r="AJW35" s="171"/>
      <c r="AJX35" s="171"/>
      <c r="AJY35" s="171"/>
      <c r="AJZ35" s="171"/>
      <c r="AKA35" s="171"/>
      <c r="AKB35" s="171"/>
      <c r="AKC35" s="171"/>
      <c r="AKD35" s="171"/>
      <c r="AKE35" s="171"/>
      <c r="AKF35" s="171"/>
      <c r="AKG35" s="171"/>
      <c r="AKH35" s="171"/>
      <c r="AKI35" s="171"/>
      <c r="AKJ35" s="171"/>
      <c r="AKK35" s="171"/>
      <c r="AKL35" s="171"/>
      <c r="AKM35" s="171"/>
      <c r="AKN35" s="171"/>
      <c r="AKO35" s="171"/>
      <c r="AKP35" s="171"/>
      <c r="AKQ35" s="171"/>
      <c r="AKR35" s="171"/>
      <c r="AKS35" s="171"/>
      <c r="AKT35" s="171"/>
      <c r="AKU35" s="171"/>
      <c r="AKV35" s="171"/>
      <c r="AKW35" s="171"/>
      <c r="AKX35" s="171"/>
      <c r="AKY35" s="171"/>
      <c r="AKZ35" s="171"/>
      <c r="ALA35" s="171"/>
      <c r="ALB35" s="171"/>
      <c r="ALC35" s="171"/>
      <c r="ALD35" s="171"/>
      <c r="ALE35" s="171"/>
      <c r="ALF35" s="171"/>
      <c r="ALG35" s="171"/>
      <c r="ALH35" s="171"/>
      <c r="ALI35" s="171"/>
      <c r="ALJ35" s="171"/>
      <c r="ALK35" s="171"/>
      <c r="ALL35" s="171"/>
      <c r="ALM35" s="171"/>
      <c r="ALN35" s="171"/>
      <c r="ALO35" s="171"/>
      <c r="ALP35" s="171"/>
      <c r="ALQ35" s="171"/>
      <c r="ALR35" s="171"/>
      <c r="ALS35" s="171"/>
      <c r="ALT35" s="171"/>
      <c r="ALU35" s="171"/>
      <c r="ALV35" s="171"/>
      <c r="ALW35" s="171"/>
      <c r="ALX35" s="171"/>
      <c r="ALY35" s="171"/>
      <c r="ALZ35" s="171"/>
      <c r="AMA35" s="171"/>
      <c r="AMB35" s="171"/>
      <c r="AMC35" s="171"/>
      <c r="AMD35" s="171"/>
      <c r="AME35" s="171"/>
      <c r="AMF35" s="171"/>
      <c r="AMG35" s="171"/>
      <c r="AMH35" s="171"/>
      <c r="AMI35" s="171"/>
      <c r="AMJ35" s="171"/>
      <c r="AMK35" s="171"/>
      <c r="AML35" s="171"/>
      <c r="AMM35" s="171"/>
      <c r="AMN35" s="171"/>
      <c r="AMO35" s="171"/>
      <c r="AMP35" s="171"/>
      <c r="AMQ35" s="171"/>
      <c r="AMR35" s="171"/>
      <c r="AMS35" s="171"/>
      <c r="AMT35" s="171"/>
      <c r="AMU35" s="171"/>
      <c r="AMV35" s="171"/>
      <c r="AMW35" s="171"/>
      <c r="AMX35" s="171"/>
      <c r="AMY35" s="171"/>
      <c r="AMZ35" s="171"/>
      <c r="ANA35" s="171"/>
      <c r="ANB35" s="171"/>
      <c r="ANC35" s="171"/>
      <c r="AND35" s="171"/>
      <c r="ANE35" s="171"/>
      <c r="ANF35" s="171"/>
      <c r="ANG35" s="171"/>
      <c r="ANH35" s="171"/>
      <c r="ANI35" s="171"/>
      <c r="ANJ35" s="171"/>
      <c r="ANK35" s="171"/>
      <c r="ANL35" s="171"/>
      <c r="ANM35" s="171"/>
      <c r="ANN35" s="171"/>
      <c r="ANO35" s="171"/>
      <c r="ANP35" s="171"/>
      <c r="ANQ35" s="171"/>
      <c r="ANR35" s="171"/>
      <c r="ANS35" s="171"/>
      <c r="ANT35" s="171"/>
      <c r="ANU35" s="171"/>
      <c r="ANV35" s="171"/>
      <c r="ANW35" s="171"/>
      <c r="ANX35" s="171"/>
      <c r="ANY35" s="171"/>
      <c r="ANZ35" s="171"/>
      <c r="AOA35" s="171"/>
      <c r="AOB35" s="171"/>
      <c r="AOC35" s="171"/>
      <c r="AOD35" s="171"/>
      <c r="AOE35" s="171"/>
      <c r="AOF35" s="171"/>
      <c r="AOG35" s="171"/>
      <c r="AOH35" s="171"/>
      <c r="AOI35" s="171"/>
      <c r="AOJ35" s="171"/>
      <c r="AOK35" s="171"/>
      <c r="AOL35" s="171"/>
      <c r="AOM35" s="171"/>
      <c r="AON35" s="171"/>
      <c r="AOO35" s="171"/>
      <c r="AOP35" s="171"/>
      <c r="AOQ35" s="171"/>
      <c r="AOR35" s="171"/>
      <c r="AOS35" s="171"/>
      <c r="AOT35" s="171"/>
      <c r="AOU35" s="171"/>
      <c r="AOV35" s="171"/>
      <c r="AOW35" s="171"/>
      <c r="AOX35" s="171"/>
      <c r="AOY35" s="171"/>
      <c r="AOZ35" s="171"/>
      <c r="APA35" s="171"/>
      <c r="APB35" s="171"/>
      <c r="APC35" s="171"/>
      <c r="APD35" s="171"/>
      <c r="APE35" s="171"/>
      <c r="APF35" s="171"/>
      <c r="APG35" s="171"/>
      <c r="APH35" s="171"/>
      <c r="API35" s="171"/>
      <c r="APJ35" s="171"/>
      <c r="APK35" s="171"/>
      <c r="APL35" s="171"/>
      <c r="APM35" s="171"/>
      <c r="APN35" s="171"/>
      <c r="APO35" s="171"/>
      <c r="APP35" s="171"/>
      <c r="APQ35" s="171"/>
      <c r="APR35" s="171"/>
      <c r="APS35" s="171"/>
      <c r="APT35" s="171"/>
      <c r="APU35" s="171"/>
      <c r="APV35" s="171"/>
      <c r="APW35" s="171"/>
      <c r="APX35" s="171"/>
      <c r="APY35" s="171"/>
      <c r="APZ35" s="171"/>
      <c r="AQA35" s="171"/>
      <c r="AQB35" s="171"/>
      <c r="AQC35" s="171"/>
      <c r="AQD35" s="171"/>
      <c r="AQE35" s="171"/>
      <c r="AQF35" s="171"/>
      <c r="AQG35" s="171"/>
      <c r="AQH35" s="171"/>
      <c r="AQI35" s="171"/>
      <c r="AQJ35" s="171"/>
      <c r="AQK35" s="171"/>
      <c r="AQL35" s="171"/>
      <c r="AQM35" s="171"/>
      <c r="AQN35" s="171"/>
      <c r="AQO35" s="171"/>
      <c r="AQP35" s="171"/>
      <c r="AQQ35" s="171"/>
      <c r="AQR35" s="171"/>
      <c r="AQS35" s="171"/>
      <c r="AQT35" s="171"/>
      <c r="AQU35" s="171"/>
      <c r="AQV35" s="171"/>
      <c r="AQW35" s="171"/>
      <c r="AQX35" s="171"/>
      <c r="AQY35" s="171"/>
      <c r="AQZ35" s="171"/>
      <c r="ARA35" s="171"/>
      <c r="ARB35" s="171"/>
      <c r="ARC35" s="171"/>
      <c r="ARD35" s="171"/>
      <c r="ARE35" s="171"/>
      <c r="ARF35" s="171"/>
      <c r="ARG35" s="171"/>
      <c r="ARH35" s="171"/>
      <c r="ARI35" s="171"/>
      <c r="ARJ35" s="171"/>
      <c r="ARK35" s="171"/>
      <c r="ARL35" s="171"/>
      <c r="ARM35" s="171"/>
      <c r="ARN35" s="171"/>
      <c r="ARO35" s="171"/>
      <c r="ARP35" s="171"/>
      <c r="ARQ35" s="171"/>
      <c r="ARR35" s="171"/>
      <c r="ARS35" s="171"/>
      <c r="ART35" s="171"/>
      <c r="ARU35" s="171"/>
      <c r="ARV35" s="171"/>
      <c r="ARW35" s="171"/>
      <c r="ARX35" s="171"/>
      <c r="ARY35" s="171"/>
      <c r="ARZ35" s="171"/>
      <c r="ASA35" s="171"/>
      <c r="ASB35" s="171"/>
      <c r="ASC35" s="171"/>
      <c r="ASD35" s="171"/>
      <c r="ASE35" s="171"/>
      <c r="ASF35" s="171"/>
      <c r="ASG35" s="171"/>
      <c r="ASH35" s="171"/>
      <c r="ASI35" s="171"/>
      <c r="ASJ35" s="171"/>
      <c r="ASK35" s="171"/>
      <c r="ASL35" s="171"/>
      <c r="ASM35" s="171"/>
      <c r="ASN35" s="171"/>
      <c r="ASO35" s="171"/>
      <c r="ASP35" s="171"/>
      <c r="ASQ35" s="171"/>
      <c r="ASR35" s="171"/>
      <c r="ASS35" s="171"/>
      <c r="AST35" s="171"/>
      <c r="ASU35" s="171"/>
      <c r="ASV35" s="171"/>
      <c r="ASW35" s="171"/>
      <c r="ASX35" s="171"/>
      <c r="ASY35" s="171"/>
      <c r="ASZ35" s="171"/>
      <c r="ATA35" s="171"/>
      <c r="ATB35" s="171"/>
      <c r="ATC35" s="171"/>
      <c r="ATD35" s="171"/>
      <c r="ATE35" s="171"/>
      <c r="ATF35" s="171"/>
      <c r="ATG35" s="171"/>
      <c r="ATH35" s="171"/>
      <c r="ATI35" s="171"/>
      <c r="ATJ35" s="171"/>
      <c r="ATK35" s="171"/>
      <c r="ATL35" s="171"/>
      <c r="ATM35" s="171"/>
      <c r="ATN35" s="171"/>
      <c r="ATO35" s="171"/>
      <c r="ATP35" s="171"/>
      <c r="ATQ35" s="171"/>
      <c r="ATR35" s="171"/>
      <c r="ATS35" s="171"/>
      <c r="ATT35" s="171"/>
      <c r="ATU35" s="171"/>
      <c r="ATV35" s="171"/>
      <c r="ATW35" s="171"/>
      <c r="ATX35" s="171"/>
      <c r="ATY35" s="171"/>
      <c r="ATZ35" s="171"/>
      <c r="AUA35" s="171"/>
      <c r="AUB35" s="171"/>
      <c r="AUC35" s="171"/>
      <c r="AUD35" s="171"/>
      <c r="AUE35" s="171"/>
      <c r="AUF35" s="171"/>
      <c r="AUG35" s="171"/>
      <c r="AUH35" s="171"/>
      <c r="AUI35" s="171"/>
      <c r="AUJ35" s="171"/>
      <c r="AUK35" s="171"/>
      <c r="AUL35" s="171"/>
      <c r="AUM35" s="171"/>
      <c r="AUN35" s="171"/>
      <c r="AUO35" s="171"/>
      <c r="AUP35" s="171"/>
      <c r="AUQ35" s="171"/>
      <c r="AUR35" s="171"/>
      <c r="AUS35" s="171"/>
      <c r="AUT35" s="171"/>
      <c r="AUU35" s="171"/>
      <c r="AUV35" s="171"/>
      <c r="AUW35" s="171"/>
      <c r="AUX35" s="171"/>
      <c r="AUY35" s="171"/>
      <c r="AUZ35" s="171"/>
      <c r="AVA35" s="171"/>
      <c r="AVB35" s="171"/>
      <c r="AVC35" s="171"/>
      <c r="AVD35" s="171"/>
      <c r="AVE35" s="171"/>
      <c r="AVF35" s="171"/>
      <c r="AVG35" s="171"/>
      <c r="AVH35" s="171"/>
      <c r="AVI35" s="171"/>
      <c r="AVJ35" s="171"/>
      <c r="AVK35" s="171"/>
      <c r="AVL35" s="171"/>
      <c r="AVM35" s="171"/>
      <c r="AVN35" s="171"/>
      <c r="AVO35" s="171"/>
      <c r="AVP35" s="171"/>
      <c r="AVQ35" s="171"/>
      <c r="AVR35" s="171"/>
      <c r="AVS35" s="171"/>
      <c r="AVT35" s="171"/>
      <c r="AVU35" s="171"/>
      <c r="AVV35" s="171"/>
      <c r="AVW35" s="171"/>
      <c r="AVX35" s="171"/>
      <c r="AVY35" s="171"/>
      <c r="AVZ35" s="171"/>
      <c r="AWA35" s="171"/>
      <c r="AWB35" s="171"/>
      <c r="AWC35" s="171"/>
      <c r="AWD35" s="171"/>
      <c r="AWE35" s="171"/>
      <c r="AWF35" s="171"/>
      <c r="AWG35" s="171"/>
      <c r="AWH35" s="171"/>
      <c r="AWI35" s="171"/>
      <c r="AWJ35" s="171"/>
      <c r="AWK35" s="171"/>
      <c r="AWL35" s="171"/>
      <c r="AWM35" s="171"/>
      <c r="AWN35" s="171"/>
      <c r="AWO35" s="171"/>
      <c r="AWP35" s="171"/>
      <c r="AWQ35" s="171"/>
      <c r="AWR35" s="171"/>
      <c r="AWS35" s="171"/>
      <c r="AWT35" s="171"/>
      <c r="AWU35" s="171"/>
      <c r="AWV35" s="171"/>
      <c r="AWW35" s="171"/>
      <c r="AWX35" s="171"/>
      <c r="AWY35" s="171"/>
      <c r="AWZ35" s="171"/>
      <c r="AXA35" s="171"/>
      <c r="AXB35" s="171"/>
      <c r="AXC35" s="171"/>
      <c r="AXD35" s="171"/>
      <c r="AXE35" s="171"/>
      <c r="AXF35" s="171"/>
      <c r="AXG35" s="171"/>
      <c r="AXH35" s="171"/>
      <c r="AXI35" s="171"/>
      <c r="AXJ35" s="171"/>
      <c r="AXK35" s="171"/>
      <c r="AXL35" s="171"/>
      <c r="AXM35" s="171"/>
      <c r="AXN35" s="171"/>
      <c r="AXO35" s="171"/>
      <c r="AXP35" s="171"/>
      <c r="AXQ35" s="171"/>
      <c r="AXR35" s="171"/>
      <c r="AXS35" s="171"/>
      <c r="AXT35" s="171"/>
      <c r="AXU35" s="171"/>
      <c r="AXV35" s="171"/>
      <c r="AXW35" s="171"/>
      <c r="AXX35" s="171"/>
      <c r="AXY35" s="171"/>
      <c r="AXZ35" s="171"/>
      <c r="AYA35" s="171"/>
      <c r="AYB35" s="171"/>
      <c r="AYC35" s="171"/>
      <c r="AYD35" s="171"/>
      <c r="AYE35" s="171"/>
      <c r="AYF35" s="171"/>
      <c r="AYG35" s="171"/>
      <c r="AYH35" s="171"/>
      <c r="AYI35" s="171"/>
      <c r="AYJ35" s="171"/>
      <c r="AYK35" s="171"/>
      <c r="AYL35" s="171"/>
      <c r="AYM35" s="171"/>
      <c r="AYN35" s="171"/>
      <c r="AYO35" s="171"/>
      <c r="AYP35" s="171"/>
      <c r="AYQ35" s="171"/>
      <c r="AYR35" s="171"/>
      <c r="AYS35" s="171"/>
      <c r="AYT35" s="171"/>
      <c r="AYU35" s="171"/>
      <c r="AYV35" s="171"/>
      <c r="AYW35" s="171"/>
      <c r="AYX35" s="171"/>
      <c r="AYY35" s="171"/>
      <c r="AYZ35" s="171"/>
      <c r="AZA35" s="171"/>
      <c r="AZB35" s="171"/>
      <c r="AZC35" s="171"/>
      <c r="AZD35" s="171"/>
      <c r="AZE35" s="171"/>
      <c r="AZF35" s="171"/>
      <c r="AZG35" s="171"/>
      <c r="AZH35" s="171"/>
      <c r="AZI35" s="171"/>
      <c r="AZJ35" s="171"/>
      <c r="AZK35" s="171"/>
      <c r="AZL35" s="171"/>
      <c r="AZM35" s="171"/>
      <c r="AZN35" s="171"/>
      <c r="AZO35" s="171"/>
      <c r="AZP35" s="171"/>
      <c r="AZQ35" s="171"/>
      <c r="AZR35" s="171"/>
      <c r="AZS35" s="171"/>
      <c r="AZT35" s="171"/>
      <c r="AZU35" s="171"/>
      <c r="AZV35" s="171"/>
      <c r="AZW35" s="171"/>
      <c r="AZX35" s="171"/>
      <c r="AZY35" s="171"/>
      <c r="AZZ35" s="171"/>
      <c r="BAA35" s="171"/>
      <c r="BAB35" s="171"/>
      <c r="BAC35" s="171"/>
      <c r="BAD35" s="171"/>
      <c r="BAE35" s="171"/>
      <c r="BAF35" s="171"/>
      <c r="BAG35" s="171"/>
      <c r="BAH35" s="171"/>
      <c r="BAI35" s="171"/>
      <c r="BAJ35" s="171"/>
      <c r="BAK35" s="171"/>
      <c r="BAL35" s="171"/>
      <c r="BAM35" s="171"/>
      <c r="BAN35" s="171"/>
      <c r="BAO35" s="171"/>
      <c r="BAP35" s="171"/>
      <c r="BAQ35" s="171"/>
      <c r="BAR35" s="171"/>
      <c r="BAS35" s="171"/>
      <c r="BAT35" s="171"/>
      <c r="BAU35" s="171"/>
      <c r="BAV35" s="171"/>
      <c r="BAW35" s="171"/>
      <c r="BAX35" s="171"/>
      <c r="BAY35" s="171"/>
      <c r="BAZ35" s="171"/>
      <c r="BBA35" s="171"/>
      <c r="BBB35" s="171"/>
      <c r="BBC35" s="171"/>
      <c r="BBD35" s="171"/>
      <c r="BBE35" s="171"/>
      <c r="BBF35" s="171"/>
      <c r="BBG35" s="171"/>
      <c r="BBH35" s="171"/>
      <c r="BBI35" s="171"/>
      <c r="BBJ35" s="171"/>
      <c r="BBK35" s="171"/>
      <c r="BBL35" s="171"/>
      <c r="BBM35" s="171"/>
      <c r="BBN35" s="171"/>
      <c r="BBO35" s="171"/>
      <c r="BBP35" s="171"/>
      <c r="BBQ35" s="171"/>
      <c r="BBR35" s="171"/>
      <c r="BBS35" s="171"/>
      <c r="BBT35" s="171"/>
      <c r="BBU35" s="171"/>
      <c r="BBV35" s="171"/>
      <c r="BBW35" s="171"/>
      <c r="BBX35" s="171"/>
      <c r="BBY35" s="171"/>
      <c r="BBZ35" s="171"/>
      <c r="BCA35" s="171"/>
      <c r="BCB35" s="171"/>
      <c r="BCC35" s="171"/>
      <c r="BCD35" s="171"/>
      <c r="BCE35" s="171"/>
      <c r="BCF35" s="171"/>
      <c r="BCG35" s="171"/>
      <c r="BCH35" s="171"/>
      <c r="BCI35" s="171"/>
      <c r="BCJ35" s="171"/>
      <c r="BCK35" s="171"/>
      <c r="BCL35" s="171"/>
      <c r="BCM35" s="171"/>
      <c r="BCN35" s="171"/>
      <c r="BCO35" s="171"/>
      <c r="BCP35" s="171"/>
      <c r="BCQ35" s="171"/>
      <c r="BCR35" s="171"/>
      <c r="BCS35" s="171"/>
      <c r="BCT35" s="171"/>
      <c r="BCU35" s="171"/>
      <c r="BCV35" s="171"/>
      <c r="BCW35" s="171"/>
      <c r="BCX35" s="171"/>
      <c r="BCY35" s="171"/>
      <c r="BCZ35" s="171"/>
      <c r="BDA35" s="171"/>
      <c r="BDB35" s="171"/>
      <c r="BDC35" s="171"/>
      <c r="BDD35" s="171"/>
      <c r="BDE35" s="171"/>
      <c r="BDF35" s="171"/>
      <c r="BDG35" s="171"/>
      <c r="BDH35" s="171"/>
      <c r="BDI35" s="171"/>
      <c r="BDJ35" s="171"/>
      <c r="BDK35" s="171"/>
      <c r="BDL35" s="171"/>
      <c r="BDM35" s="171"/>
      <c r="BDN35" s="171"/>
      <c r="BDO35" s="171"/>
      <c r="BDP35" s="171"/>
      <c r="BDQ35" s="171"/>
      <c r="BDR35" s="171"/>
      <c r="BDS35" s="171"/>
      <c r="BDT35" s="171"/>
      <c r="BDU35" s="171"/>
      <c r="BDV35" s="171"/>
      <c r="BDW35" s="171"/>
      <c r="BDX35" s="171"/>
      <c r="BDY35" s="171"/>
      <c r="BDZ35" s="171"/>
      <c r="BEA35" s="171"/>
      <c r="BEB35" s="171"/>
      <c r="BEC35" s="171"/>
      <c r="BED35" s="171"/>
      <c r="BEE35" s="171"/>
      <c r="BEF35" s="171"/>
      <c r="BEG35" s="171"/>
      <c r="BEH35" s="171"/>
      <c r="BEI35" s="171"/>
      <c r="BEJ35" s="171"/>
      <c r="BEK35" s="171"/>
      <c r="BEL35" s="171"/>
      <c r="BEM35" s="171"/>
      <c r="BEN35" s="171"/>
      <c r="BEO35" s="171"/>
      <c r="BEP35" s="171"/>
      <c r="BEQ35" s="171"/>
      <c r="BER35" s="171"/>
      <c r="BES35" s="171"/>
      <c r="BET35" s="171"/>
      <c r="BEU35" s="171"/>
      <c r="BEV35" s="171"/>
      <c r="BEW35" s="171"/>
      <c r="BEX35" s="171"/>
      <c r="BEY35" s="171"/>
      <c r="BEZ35" s="171"/>
      <c r="BFA35" s="171"/>
      <c r="BFB35" s="171"/>
      <c r="BFC35" s="171"/>
      <c r="BFD35" s="171"/>
      <c r="BFE35" s="171"/>
      <c r="BFF35" s="171"/>
      <c r="BFG35" s="171"/>
      <c r="BFH35" s="171"/>
      <c r="BFI35" s="171"/>
      <c r="BFJ35" s="171"/>
      <c r="BFK35" s="171"/>
      <c r="BFL35" s="171"/>
      <c r="BFM35" s="171"/>
      <c r="BFN35" s="171"/>
      <c r="BFO35" s="171"/>
      <c r="BFP35" s="171"/>
      <c r="BFQ35" s="171"/>
      <c r="BFR35" s="171"/>
      <c r="BFS35" s="171"/>
      <c r="BFT35" s="171"/>
      <c r="BFU35" s="171"/>
      <c r="BFV35" s="171"/>
      <c r="BFW35" s="171"/>
      <c r="BFX35" s="171"/>
      <c r="BFY35" s="171"/>
      <c r="BFZ35" s="171"/>
      <c r="BGA35" s="171"/>
      <c r="BGB35" s="171"/>
      <c r="BGC35" s="171"/>
      <c r="BGD35" s="171"/>
      <c r="BGE35" s="171"/>
      <c r="BGF35" s="171"/>
      <c r="BGG35" s="171"/>
      <c r="BGH35" s="171"/>
      <c r="BGI35" s="171"/>
      <c r="BGJ35" s="171"/>
      <c r="BGK35" s="171"/>
      <c r="BGL35" s="171"/>
      <c r="BGM35" s="171"/>
      <c r="BGN35" s="171"/>
      <c r="BGO35" s="171"/>
      <c r="BGP35" s="171"/>
      <c r="BGQ35" s="171"/>
      <c r="BGR35" s="171"/>
      <c r="BGS35" s="171"/>
      <c r="BGT35" s="171"/>
      <c r="BGU35" s="171"/>
      <c r="BGV35" s="171"/>
      <c r="BGW35" s="171"/>
      <c r="BGX35" s="171"/>
      <c r="BGY35" s="171"/>
      <c r="BGZ35" s="171"/>
      <c r="BHA35" s="171"/>
      <c r="BHB35" s="171"/>
      <c r="BHC35" s="171"/>
      <c r="BHD35" s="171"/>
      <c r="BHE35" s="171"/>
      <c r="BHF35" s="171"/>
      <c r="BHG35" s="171"/>
      <c r="BHH35" s="171"/>
      <c r="BHI35" s="171"/>
      <c r="BHJ35" s="171"/>
      <c r="BHK35" s="171"/>
      <c r="BHL35" s="171"/>
      <c r="BHM35" s="171"/>
      <c r="BHN35" s="171"/>
      <c r="BHO35" s="171"/>
      <c r="BHP35" s="171"/>
      <c r="BHQ35" s="171"/>
      <c r="BHR35" s="171"/>
      <c r="BHS35" s="171"/>
      <c r="BHT35" s="171"/>
      <c r="BHU35" s="171"/>
      <c r="BHV35" s="171"/>
      <c r="BHW35" s="171"/>
      <c r="BHX35" s="171"/>
      <c r="BHY35" s="171"/>
      <c r="BHZ35" s="171"/>
      <c r="BIA35" s="171"/>
      <c r="BIB35" s="171"/>
      <c r="BIC35" s="171"/>
      <c r="BID35" s="171"/>
      <c r="BIE35" s="171"/>
      <c r="BIF35" s="171"/>
      <c r="BIG35" s="171"/>
      <c r="BIH35" s="171"/>
      <c r="BII35" s="171"/>
      <c r="BIJ35" s="171"/>
      <c r="BIK35" s="171"/>
      <c r="BIL35" s="171"/>
      <c r="BIM35" s="171"/>
      <c r="BIN35" s="171"/>
      <c r="BIO35" s="171"/>
      <c r="BIP35" s="171"/>
      <c r="BIQ35" s="171"/>
      <c r="BIR35" s="171"/>
      <c r="BIS35" s="171"/>
      <c r="BIT35" s="171"/>
      <c r="BIU35" s="171"/>
      <c r="BIV35" s="171"/>
      <c r="BIW35" s="171"/>
      <c r="BIX35" s="171"/>
      <c r="BIY35" s="171"/>
      <c r="BIZ35" s="171"/>
      <c r="BJA35" s="171"/>
      <c r="BJB35" s="171"/>
      <c r="BJC35" s="171"/>
      <c r="BJD35" s="171"/>
      <c r="BJE35" s="171"/>
      <c r="BJF35" s="171"/>
      <c r="BJG35" s="171"/>
      <c r="BJH35" s="171"/>
      <c r="BJI35" s="171"/>
      <c r="BJJ35" s="171"/>
      <c r="BJK35" s="171"/>
      <c r="BJL35" s="171"/>
      <c r="BJM35" s="171"/>
      <c r="BJN35" s="171"/>
      <c r="BJO35" s="171"/>
      <c r="BJP35" s="171"/>
      <c r="BJQ35" s="171"/>
      <c r="BJR35" s="171"/>
      <c r="BJS35" s="171"/>
      <c r="BJT35" s="171"/>
      <c r="BJU35" s="171"/>
      <c r="BJV35" s="171"/>
      <c r="BJW35" s="171"/>
      <c r="BJX35" s="171"/>
      <c r="BJY35" s="171"/>
      <c r="BJZ35" s="171"/>
      <c r="BKA35" s="171"/>
      <c r="BKB35" s="171"/>
      <c r="BKC35" s="171"/>
      <c r="BKD35" s="171"/>
      <c r="BKE35" s="171"/>
      <c r="BKF35" s="171"/>
      <c r="BKG35" s="171"/>
      <c r="BKH35" s="171"/>
      <c r="BKI35" s="171"/>
      <c r="BKJ35" s="171"/>
      <c r="BKK35" s="171"/>
      <c r="BKL35" s="171"/>
      <c r="BKM35" s="171"/>
      <c r="BKN35" s="171"/>
      <c r="BKO35" s="171"/>
      <c r="BKP35" s="171"/>
      <c r="BKQ35" s="171"/>
      <c r="BKR35" s="171"/>
      <c r="BKS35" s="171"/>
      <c r="BKT35" s="171"/>
      <c r="BKU35" s="171"/>
      <c r="BKV35" s="171"/>
      <c r="BKW35" s="171"/>
      <c r="BKX35" s="171"/>
      <c r="BKY35" s="171"/>
      <c r="BKZ35" s="171"/>
      <c r="BLA35" s="171"/>
      <c r="BLB35" s="171"/>
      <c r="BLC35" s="171"/>
      <c r="BLD35" s="171"/>
      <c r="BLE35" s="171"/>
      <c r="BLF35" s="171"/>
      <c r="BLG35" s="171"/>
      <c r="BLH35" s="171"/>
      <c r="BLI35" s="171"/>
      <c r="BLJ35" s="171"/>
      <c r="BLK35" s="171"/>
      <c r="BLL35" s="171"/>
      <c r="BLM35" s="171"/>
      <c r="BLN35" s="171"/>
      <c r="BLO35" s="171"/>
      <c r="BLP35" s="171"/>
      <c r="BLQ35" s="171"/>
      <c r="BLR35" s="171"/>
      <c r="BLS35" s="171"/>
      <c r="BLT35" s="171"/>
      <c r="BLU35" s="171"/>
      <c r="BLV35" s="171"/>
      <c r="BLW35" s="171"/>
      <c r="BLX35" s="171"/>
      <c r="BLY35" s="171"/>
      <c r="BLZ35" s="171"/>
      <c r="BMA35" s="171"/>
      <c r="BMB35" s="171"/>
      <c r="BMC35" s="171"/>
      <c r="BMD35" s="171"/>
      <c r="BME35" s="171"/>
      <c r="BMF35" s="171"/>
      <c r="BMG35" s="171"/>
      <c r="BMH35" s="171"/>
      <c r="BMI35" s="171"/>
      <c r="BMJ35" s="171"/>
      <c r="BMK35" s="171"/>
      <c r="BML35" s="171"/>
      <c r="BMM35" s="171"/>
      <c r="BMN35" s="171"/>
      <c r="BMO35" s="171"/>
      <c r="BMP35" s="171"/>
      <c r="BMQ35" s="171"/>
      <c r="BMR35" s="171"/>
      <c r="BMS35" s="171"/>
      <c r="BMT35" s="171"/>
      <c r="BMU35" s="171"/>
      <c r="BMV35" s="171"/>
      <c r="BMW35" s="171"/>
      <c r="BMX35" s="171"/>
      <c r="BMY35" s="171"/>
      <c r="BMZ35" s="171"/>
      <c r="BNA35" s="171"/>
      <c r="BNB35" s="171"/>
      <c r="BNC35" s="171"/>
      <c r="BND35" s="171"/>
      <c r="BNE35" s="171"/>
      <c r="BNF35" s="171"/>
      <c r="BNG35" s="171"/>
      <c r="BNH35" s="171"/>
      <c r="BNI35" s="171"/>
      <c r="BNJ35" s="171"/>
      <c r="BNK35" s="171"/>
      <c r="BNL35" s="171"/>
      <c r="BNM35" s="171"/>
      <c r="BNN35" s="171"/>
      <c r="BNO35" s="171"/>
      <c r="BNP35" s="171"/>
      <c r="BNQ35" s="171"/>
      <c r="BNR35" s="171"/>
      <c r="BNS35" s="171"/>
      <c r="BNT35" s="171"/>
      <c r="BNU35" s="171"/>
      <c r="BNV35" s="171"/>
      <c r="BNW35" s="171"/>
      <c r="BNX35" s="171"/>
      <c r="BNY35" s="171"/>
      <c r="BNZ35" s="171"/>
      <c r="BOA35" s="171"/>
      <c r="BOB35" s="171"/>
      <c r="BOC35" s="171"/>
      <c r="BOD35" s="171"/>
      <c r="BOE35" s="171"/>
      <c r="BOF35" s="171"/>
      <c r="BOG35" s="171"/>
      <c r="BOH35" s="171"/>
      <c r="BOI35" s="171"/>
      <c r="BOJ35" s="171"/>
      <c r="BOK35" s="171"/>
      <c r="BOL35" s="171"/>
      <c r="BOM35" s="171"/>
      <c r="BON35" s="171"/>
      <c r="BOO35" s="171"/>
      <c r="BOP35" s="171"/>
      <c r="BOQ35" s="171"/>
      <c r="BOR35" s="171"/>
      <c r="BOS35" s="171"/>
      <c r="BOT35" s="171"/>
      <c r="BOU35" s="171"/>
      <c r="BOV35" s="171"/>
      <c r="BOW35" s="171"/>
      <c r="BOX35" s="171"/>
      <c r="BOY35" s="171"/>
      <c r="BOZ35" s="171"/>
      <c r="BPA35" s="171"/>
      <c r="BPB35" s="171"/>
      <c r="BPC35" s="171"/>
      <c r="BPD35" s="171"/>
      <c r="BPE35" s="171"/>
      <c r="BPF35" s="171"/>
      <c r="BPG35" s="171"/>
      <c r="BPH35" s="171"/>
      <c r="BPI35" s="171"/>
      <c r="BPJ35" s="171"/>
      <c r="BPK35" s="171"/>
      <c r="BPL35" s="171"/>
      <c r="BPM35" s="171"/>
      <c r="BPN35" s="171"/>
      <c r="BPO35" s="171"/>
      <c r="BPP35" s="171"/>
      <c r="BPQ35" s="171"/>
      <c r="BPR35" s="171"/>
      <c r="BPS35" s="171"/>
      <c r="BPT35" s="171"/>
      <c r="BPU35" s="171"/>
      <c r="BPV35" s="171"/>
      <c r="BPW35" s="171"/>
      <c r="BPX35" s="171"/>
      <c r="BPY35" s="171"/>
      <c r="BPZ35" s="171"/>
      <c r="BQA35" s="171"/>
      <c r="BQB35" s="171"/>
      <c r="BQC35" s="171"/>
      <c r="BQD35" s="171"/>
      <c r="BQE35" s="171"/>
      <c r="BQF35" s="171"/>
      <c r="BQG35" s="171"/>
      <c r="BQH35" s="171"/>
      <c r="BQI35" s="171"/>
      <c r="BQJ35" s="171"/>
      <c r="BQK35" s="171"/>
      <c r="BQL35" s="171"/>
      <c r="BQM35" s="171"/>
      <c r="BQN35" s="171"/>
      <c r="BQO35" s="171"/>
      <c r="BQP35" s="171"/>
      <c r="BQQ35" s="171"/>
      <c r="BQR35" s="171"/>
      <c r="BQS35" s="171"/>
      <c r="BQT35" s="171"/>
      <c r="BQU35" s="171"/>
      <c r="BQV35" s="171"/>
      <c r="BQW35" s="171"/>
      <c r="BQX35" s="171"/>
      <c r="BQY35" s="171"/>
      <c r="BQZ35" s="171"/>
      <c r="BRA35" s="171"/>
      <c r="BRB35" s="171"/>
      <c r="BRC35" s="171"/>
      <c r="BRD35" s="171"/>
      <c r="BRE35" s="171"/>
      <c r="BRF35" s="171"/>
      <c r="BRG35" s="171"/>
      <c r="BRH35" s="171"/>
      <c r="BRI35" s="171"/>
      <c r="BRJ35" s="171"/>
      <c r="BRK35" s="171"/>
      <c r="BRL35" s="171"/>
      <c r="BRM35" s="171"/>
      <c r="BRN35" s="171"/>
      <c r="BRO35" s="171"/>
      <c r="BRP35" s="171"/>
      <c r="BRQ35" s="171"/>
      <c r="BRR35" s="171"/>
      <c r="BRS35" s="171"/>
      <c r="BRT35" s="171"/>
      <c r="BRU35" s="171"/>
      <c r="BRV35" s="171"/>
      <c r="BRW35" s="171"/>
      <c r="BRX35" s="171"/>
      <c r="BRY35" s="171"/>
      <c r="BRZ35" s="171"/>
      <c r="BSA35" s="171"/>
      <c r="BSB35" s="171"/>
      <c r="BSC35" s="171"/>
      <c r="BSD35" s="171"/>
      <c r="BSE35" s="171"/>
      <c r="BSF35" s="171"/>
      <c r="BSG35" s="171"/>
      <c r="BSH35" s="171"/>
      <c r="BSI35" s="171"/>
      <c r="BSJ35" s="171"/>
      <c r="BSK35" s="171"/>
      <c r="BSL35" s="171"/>
      <c r="BSM35" s="171"/>
      <c r="BSN35" s="171"/>
      <c r="BSO35" s="171"/>
      <c r="BSP35" s="171"/>
      <c r="BSQ35" s="171"/>
      <c r="BSR35" s="171"/>
      <c r="BSS35" s="171"/>
      <c r="BST35" s="171"/>
      <c r="BSU35" s="171"/>
      <c r="BSV35" s="171"/>
      <c r="BSW35" s="171"/>
      <c r="BSX35" s="171"/>
      <c r="BSY35" s="171"/>
      <c r="BSZ35" s="171"/>
      <c r="BTA35" s="171"/>
      <c r="BTB35" s="171"/>
      <c r="BTC35" s="171"/>
      <c r="BTD35" s="171"/>
      <c r="BTE35" s="171"/>
      <c r="BTF35" s="171"/>
      <c r="BTG35" s="171"/>
      <c r="BTH35" s="171"/>
      <c r="BTI35" s="171"/>
      <c r="BTJ35" s="171"/>
      <c r="BTK35" s="171"/>
      <c r="BTL35" s="171"/>
      <c r="BTM35" s="171"/>
      <c r="BTN35" s="171"/>
      <c r="BTO35" s="171"/>
      <c r="BTP35" s="171"/>
      <c r="BTQ35" s="171"/>
      <c r="BTR35" s="171"/>
      <c r="BTS35" s="171"/>
      <c r="BTT35" s="171"/>
      <c r="BTU35" s="171"/>
      <c r="BTV35" s="171"/>
      <c r="BTW35" s="171"/>
      <c r="BTX35" s="171"/>
      <c r="BTY35" s="171"/>
      <c r="BTZ35" s="171"/>
      <c r="BUA35" s="171"/>
      <c r="BUB35" s="171"/>
      <c r="BUC35" s="171"/>
      <c r="BUD35" s="171"/>
      <c r="BUE35" s="171"/>
      <c r="BUF35" s="171"/>
      <c r="BUG35" s="171"/>
      <c r="BUH35" s="171"/>
      <c r="BUI35" s="171"/>
      <c r="BUJ35" s="171"/>
      <c r="BUK35" s="171"/>
      <c r="BUL35" s="171"/>
      <c r="BUM35" s="171"/>
      <c r="BUN35" s="171"/>
      <c r="BUO35" s="171"/>
      <c r="BUP35" s="171"/>
      <c r="BUQ35" s="171"/>
      <c r="BUR35" s="171"/>
      <c r="BUS35" s="171"/>
      <c r="BUT35" s="171"/>
      <c r="BUU35" s="171"/>
      <c r="BUV35" s="171"/>
      <c r="BUW35" s="171"/>
      <c r="BUX35" s="171"/>
      <c r="BUY35" s="171"/>
      <c r="BUZ35" s="171"/>
      <c r="BVA35" s="171"/>
      <c r="BVB35" s="171"/>
      <c r="BVC35" s="171"/>
      <c r="BVD35" s="171"/>
      <c r="BVE35" s="171"/>
      <c r="BVF35" s="171"/>
      <c r="BVG35" s="171"/>
      <c r="BVH35" s="171"/>
      <c r="BVI35" s="171"/>
      <c r="BVJ35" s="171"/>
      <c r="BVK35" s="171"/>
      <c r="BVL35" s="171"/>
      <c r="BVM35" s="171"/>
      <c r="BVN35" s="171"/>
      <c r="BVO35" s="171"/>
      <c r="BVP35" s="171"/>
      <c r="BVQ35" s="171"/>
      <c r="BVR35" s="171"/>
      <c r="BVS35" s="171"/>
      <c r="BVT35" s="171"/>
      <c r="BVU35" s="171"/>
      <c r="BVV35" s="171"/>
      <c r="BVW35" s="171"/>
      <c r="BVX35" s="171"/>
      <c r="BVY35" s="171"/>
      <c r="BVZ35" s="171"/>
      <c r="BWA35" s="171"/>
      <c r="BWB35" s="171"/>
      <c r="BWC35" s="171"/>
      <c r="BWD35" s="171"/>
      <c r="BWE35" s="171"/>
      <c r="BWF35" s="171"/>
      <c r="BWG35" s="171"/>
      <c r="BWH35" s="171"/>
      <c r="BWI35" s="171"/>
      <c r="BWJ35" s="171"/>
      <c r="BWK35" s="171"/>
      <c r="BWL35" s="171"/>
      <c r="BWM35" s="171"/>
      <c r="BWN35" s="171"/>
      <c r="BWO35" s="171"/>
      <c r="BWP35" s="171"/>
      <c r="BWQ35" s="171"/>
      <c r="BWR35" s="171"/>
      <c r="BWS35" s="171"/>
      <c r="BWT35" s="171"/>
      <c r="BWU35" s="171"/>
      <c r="BWV35" s="171"/>
      <c r="BWW35" s="171"/>
      <c r="BWX35" s="171"/>
      <c r="BWY35" s="171"/>
      <c r="BWZ35" s="171"/>
      <c r="BXA35" s="171"/>
      <c r="BXB35" s="171"/>
      <c r="BXC35" s="171"/>
      <c r="BXD35" s="171"/>
      <c r="BXE35" s="171"/>
      <c r="BXF35" s="171"/>
      <c r="BXG35" s="171"/>
      <c r="BXH35" s="171"/>
      <c r="BXI35" s="171"/>
      <c r="BXJ35" s="171"/>
      <c r="BXK35" s="171"/>
      <c r="BXL35" s="171"/>
      <c r="BXM35" s="171"/>
      <c r="BXN35" s="171"/>
      <c r="BXO35" s="171"/>
      <c r="BXP35" s="171"/>
      <c r="BXQ35" s="171"/>
      <c r="BXR35" s="171"/>
      <c r="BXS35" s="171"/>
      <c r="BXT35" s="171"/>
      <c r="BXU35" s="171"/>
      <c r="BXV35" s="171"/>
      <c r="BXW35" s="171"/>
      <c r="BXX35" s="171"/>
      <c r="BXY35" s="171"/>
      <c r="BXZ35" s="171"/>
      <c r="BYA35" s="171"/>
      <c r="BYB35" s="171"/>
      <c r="BYC35" s="171"/>
      <c r="BYD35" s="171"/>
      <c r="BYE35" s="171"/>
      <c r="BYF35" s="171"/>
      <c r="BYG35" s="171"/>
      <c r="BYH35" s="171"/>
      <c r="BYI35" s="171"/>
      <c r="BYJ35" s="171"/>
      <c r="BYK35" s="171"/>
      <c r="BYL35" s="171"/>
      <c r="BYM35" s="171"/>
      <c r="BYN35" s="171"/>
      <c r="BYO35" s="171"/>
      <c r="BYP35" s="171"/>
      <c r="BYQ35" s="171"/>
      <c r="BYR35" s="171"/>
      <c r="BYS35" s="171"/>
      <c r="BYT35" s="171"/>
      <c r="BYU35" s="171"/>
      <c r="BYV35" s="171"/>
      <c r="BYW35" s="171"/>
      <c r="BYX35" s="171"/>
      <c r="BYY35" s="171"/>
      <c r="BYZ35" s="171"/>
      <c r="BZA35" s="171"/>
      <c r="BZB35" s="171"/>
      <c r="BZC35" s="171"/>
      <c r="BZD35" s="171"/>
      <c r="BZE35" s="171"/>
      <c r="BZF35" s="171"/>
      <c r="BZG35" s="171"/>
      <c r="BZH35" s="171"/>
      <c r="BZI35" s="171"/>
      <c r="BZJ35" s="171"/>
      <c r="BZK35" s="171"/>
      <c r="BZL35" s="171"/>
      <c r="BZM35" s="171"/>
      <c r="BZN35" s="171"/>
      <c r="BZO35" s="171"/>
      <c r="BZP35" s="171"/>
      <c r="BZQ35" s="171"/>
      <c r="BZR35" s="171"/>
      <c r="BZS35" s="171"/>
      <c r="BZT35" s="171"/>
      <c r="BZU35" s="171"/>
      <c r="BZV35" s="171"/>
      <c r="BZW35" s="171"/>
      <c r="BZX35" s="171"/>
      <c r="BZY35" s="171"/>
      <c r="BZZ35" s="171"/>
      <c r="CAA35" s="171"/>
      <c r="CAB35" s="171"/>
      <c r="CAC35" s="171"/>
      <c r="CAD35" s="171"/>
      <c r="CAE35" s="171"/>
      <c r="CAF35" s="171"/>
      <c r="CAG35" s="171"/>
      <c r="CAH35" s="171"/>
      <c r="CAI35" s="171"/>
      <c r="CAJ35" s="171"/>
      <c r="CAK35" s="171"/>
      <c r="CAL35" s="171"/>
      <c r="CAM35" s="171"/>
      <c r="CAN35" s="171"/>
      <c r="CAO35" s="171"/>
      <c r="CAP35" s="171"/>
      <c r="CAQ35" s="171"/>
      <c r="CAR35" s="171"/>
      <c r="CAS35" s="171"/>
      <c r="CAT35" s="171"/>
      <c r="CAU35" s="171"/>
      <c r="CAV35" s="171"/>
      <c r="CAW35" s="171"/>
      <c r="CAX35" s="171"/>
      <c r="CAY35" s="171"/>
      <c r="CAZ35" s="171"/>
      <c r="CBA35" s="171"/>
      <c r="CBB35" s="171"/>
      <c r="CBC35" s="171"/>
      <c r="CBD35" s="171"/>
      <c r="CBE35" s="171"/>
      <c r="CBF35" s="171"/>
      <c r="CBG35" s="171"/>
      <c r="CBH35" s="171"/>
      <c r="CBI35" s="171"/>
      <c r="CBJ35" s="171"/>
      <c r="CBK35" s="171"/>
      <c r="CBL35" s="171"/>
      <c r="CBM35" s="171"/>
      <c r="CBN35" s="171"/>
      <c r="CBO35" s="171"/>
      <c r="CBP35" s="171"/>
      <c r="CBQ35" s="171"/>
      <c r="CBR35" s="171"/>
      <c r="CBS35" s="171"/>
      <c r="CBT35" s="171"/>
      <c r="CBU35" s="171"/>
      <c r="CBV35" s="171"/>
      <c r="CBW35" s="171"/>
      <c r="CBX35" s="171"/>
      <c r="CBY35" s="171"/>
      <c r="CBZ35" s="171"/>
      <c r="CCA35" s="171"/>
      <c r="CCB35" s="171"/>
      <c r="CCC35" s="171"/>
      <c r="CCD35" s="171"/>
      <c r="CCE35" s="171"/>
      <c r="CCF35" s="171"/>
      <c r="CCG35" s="171"/>
      <c r="CCH35" s="171"/>
      <c r="CCI35" s="171"/>
      <c r="CCJ35" s="171"/>
      <c r="CCK35" s="171"/>
      <c r="CCL35" s="171"/>
      <c r="CCM35" s="171"/>
      <c r="CCN35" s="171"/>
      <c r="CCO35" s="171"/>
      <c r="CCP35" s="171"/>
      <c r="CCQ35" s="171"/>
      <c r="CCR35" s="171"/>
      <c r="CCS35" s="171"/>
      <c r="CCT35" s="171"/>
      <c r="CCU35" s="171"/>
      <c r="CCV35" s="171"/>
      <c r="CCW35" s="171"/>
      <c r="CCX35" s="171"/>
      <c r="CCY35" s="171"/>
      <c r="CCZ35" s="171"/>
      <c r="CDA35" s="171"/>
      <c r="CDB35" s="171"/>
      <c r="CDC35" s="171"/>
      <c r="CDD35" s="171"/>
      <c r="CDE35" s="171"/>
      <c r="CDF35" s="171"/>
      <c r="CDG35" s="171"/>
      <c r="CDH35" s="171"/>
      <c r="CDI35" s="171"/>
      <c r="CDJ35" s="171"/>
      <c r="CDK35" s="171"/>
      <c r="CDL35" s="171"/>
      <c r="CDM35" s="171"/>
      <c r="CDN35" s="171"/>
      <c r="CDO35" s="171"/>
      <c r="CDP35" s="171"/>
      <c r="CDQ35" s="171"/>
      <c r="CDR35" s="171"/>
      <c r="CDS35" s="171"/>
      <c r="CDT35" s="171"/>
      <c r="CDU35" s="171"/>
      <c r="CDV35" s="171"/>
      <c r="CDW35" s="171"/>
      <c r="CDX35" s="171"/>
      <c r="CDY35" s="171"/>
      <c r="CDZ35" s="171"/>
      <c r="CEA35" s="171"/>
      <c r="CEB35" s="171"/>
      <c r="CEC35" s="171"/>
      <c r="CED35" s="171"/>
      <c r="CEE35" s="171"/>
      <c r="CEF35" s="171"/>
      <c r="CEG35" s="171"/>
      <c r="CEH35" s="171"/>
      <c r="CEI35" s="171"/>
      <c r="CEJ35" s="171"/>
      <c r="CEK35" s="171"/>
      <c r="CEL35" s="171"/>
      <c r="CEM35" s="171"/>
      <c r="CEN35" s="171"/>
      <c r="CEO35" s="171"/>
      <c r="CEP35" s="171"/>
      <c r="CEQ35" s="171"/>
      <c r="CER35" s="171"/>
      <c r="CES35" s="171"/>
      <c r="CET35" s="171"/>
      <c r="CEU35" s="171"/>
      <c r="CEV35" s="171"/>
      <c r="CEW35" s="171"/>
      <c r="CEX35" s="171"/>
      <c r="CEY35" s="171"/>
      <c r="CEZ35" s="171"/>
      <c r="CFA35" s="171"/>
      <c r="CFB35" s="171"/>
      <c r="CFC35" s="171"/>
      <c r="CFD35" s="171"/>
      <c r="CFE35" s="171"/>
      <c r="CFF35" s="171"/>
      <c r="CFG35" s="171"/>
      <c r="CFH35" s="171"/>
      <c r="CFI35" s="171"/>
      <c r="CFJ35" s="171"/>
      <c r="CFK35" s="171"/>
      <c r="CFL35" s="171"/>
      <c r="CFM35" s="171"/>
      <c r="CFN35" s="171"/>
      <c r="CFO35" s="171"/>
      <c r="CFP35" s="171"/>
      <c r="CFQ35" s="171"/>
      <c r="CFR35" s="171"/>
      <c r="CFS35" s="171"/>
      <c r="CFT35" s="171"/>
      <c r="CFU35" s="171"/>
      <c r="CFV35" s="171"/>
      <c r="CFW35" s="171"/>
      <c r="CFX35" s="171"/>
      <c r="CFY35" s="171"/>
      <c r="CFZ35" s="171"/>
      <c r="CGA35" s="171"/>
      <c r="CGB35" s="171"/>
      <c r="CGC35" s="171"/>
      <c r="CGD35" s="171"/>
      <c r="CGE35" s="171"/>
      <c r="CGF35" s="171"/>
      <c r="CGG35" s="171"/>
      <c r="CGH35" s="171"/>
      <c r="CGI35" s="171"/>
      <c r="CGJ35" s="171"/>
      <c r="CGK35" s="171"/>
      <c r="CGL35" s="171"/>
      <c r="CGM35" s="171"/>
      <c r="CGN35" s="171"/>
      <c r="CGO35" s="171"/>
      <c r="CGP35" s="171"/>
      <c r="CGQ35" s="171"/>
      <c r="CGR35" s="171"/>
      <c r="CGS35" s="171"/>
      <c r="CGT35" s="171"/>
      <c r="CGU35" s="171"/>
      <c r="CGV35" s="171"/>
      <c r="CGW35" s="171"/>
      <c r="CGX35" s="171"/>
      <c r="CGY35" s="171"/>
      <c r="CGZ35" s="171"/>
      <c r="CHA35" s="171"/>
      <c r="CHB35" s="171"/>
      <c r="CHC35" s="171"/>
      <c r="CHD35" s="171"/>
      <c r="CHE35" s="171"/>
      <c r="CHF35" s="171"/>
      <c r="CHG35" s="171"/>
      <c r="CHH35" s="171"/>
      <c r="CHI35" s="171"/>
      <c r="CHJ35" s="171"/>
      <c r="CHK35" s="171"/>
      <c r="CHL35" s="171"/>
      <c r="CHM35" s="171"/>
      <c r="CHN35" s="171"/>
      <c r="CHO35" s="171"/>
      <c r="CHP35" s="171"/>
      <c r="CHQ35" s="171"/>
      <c r="CHR35" s="171"/>
      <c r="CHS35" s="171"/>
      <c r="CHT35" s="171"/>
      <c r="CHU35" s="171"/>
      <c r="CHV35" s="171"/>
      <c r="CHW35" s="171"/>
      <c r="CHX35" s="171"/>
      <c r="CHY35" s="171"/>
      <c r="CHZ35" s="171"/>
      <c r="CIA35" s="171"/>
      <c r="CIB35" s="171"/>
      <c r="CIC35" s="171"/>
      <c r="CID35" s="171"/>
      <c r="CIE35" s="171"/>
      <c r="CIF35" s="171"/>
      <c r="CIG35" s="171"/>
      <c r="CIH35" s="171"/>
      <c r="CII35" s="171"/>
      <c r="CIJ35" s="171"/>
      <c r="CIK35" s="171"/>
      <c r="CIL35" s="171"/>
      <c r="CIM35" s="171"/>
      <c r="CIN35" s="171"/>
      <c r="CIO35" s="171"/>
      <c r="CIP35" s="171"/>
      <c r="CIQ35" s="171"/>
      <c r="CIR35" s="171"/>
      <c r="CIS35" s="171"/>
      <c r="CIT35" s="171"/>
      <c r="CIU35" s="171"/>
      <c r="CIV35" s="171"/>
      <c r="CIW35" s="171"/>
      <c r="CIX35" s="171"/>
      <c r="CIY35" s="171"/>
      <c r="CIZ35" s="171"/>
      <c r="CJA35" s="171"/>
      <c r="CJB35" s="171"/>
      <c r="CJC35" s="171"/>
      <c r="CJD35" s="171"/>
      <c r="CJE35" s="171"/>
      <c r="CJF35" s="171"/>
      <c r="CJG35" s="171"/>
      <c r="CJH35" s="171"/>
      <c r="CJI35" s="171"/>
      <c r="CJJ35" s="171"/>
      <c r="CJK35" s="171"/>
      <c r="CJL35" s="171"/>
      <c r="CJM35" s="171"/>
      <c r="CJN35" s="171"/>
      <c r="CJO35" s="171"/>
      <c r="CJP35" s="171"/>
      <c r="CJQ35" s="171"/>
      <c r="CJR35" s="171"/>
      <c r="CJS35" s="171"/>
      <c r="CJT35" s="171"/>
      <c r="CJU35" s="171"/>
      <c r="CJV35" s="171"/>
      <c r="CJW35" s="171"/>
      <c r="CJX35" s="171"/>
      <c r="CJY35" s="171"/>
      <c r="CJZ35" s="171"/>
      <c r="CKA35" s="171"/>
      <c r="CKB35" s="171"/>
      <c r="CKC35" s="171"/>
      <c r="CKD35" s="171"/>
      <c r="CKE35" s="171"/>
      <c r="CKF35" s="171"/>
      <c r="CKG35" s="171"/>
      <c r="CKH35" s="171"/>
      <c r="CKI35" s="171"/>
      <c r="CKJ35" s="171"/>
      <c r="CKK35" s="171"/>
      <c r="CKL35" s="171"/>
      <c r="CKM35" s="171"/>
      <c r="CKN35" s="171"/>
      <c r="CKO35" s="171"/>
      <c r="CKP35" s="171"/>
      <c r="CKQ35" s="171"/>
      <c r="CKR35" s="171"/>
      <c r="CKS35" s="171"/>
      <c r="CKT35" s="171"/>
      <c r="CKU35" s="171"/>
      <c r="CKV35" s="171"/>
      <c r="CKW35" s="171"/>
      <c r="CKX35" s="171"/>
      <c r="CKY35" s="171"/>
      <c r="CKZ35" s="171"/>
      <c r="CLA35" s="171"/>
      <c r="CLB35" s="171"/>
      <c r="CLC35" s="171"/>
      <c r="CLD35" s="171"/>
      <c r="CLE35" s="171"/>
      <c r="CLF35" s="171"/>
      <c r="CLG35" s="171"/>
      <c r="CLH35" s="171"/>
      <c r="CLI35" s="171"/>
      <c r="CLJ35" s="171"/>
      <c r="CLK35" s="171"/>
      <c r="CLL35" s="171"/>
      <c r="CLM35" s="171"/>
      <c r="CLN35" s="171"/>
      <c r="CLO35" s="171"/>
      <c r="CLP35" s="171"/>
      <c r="CLQ35" s="171"/>
      <c r="CLR35" s="171"/>
      <c r="CLS35" s="171"/>
      <c r="CLT35" s="171"/>
      <c r="CLU35" s="171"/>
      <c r="CLV35" s="171"/>
      <c r="CLW35" s="171"/>
      <c r="CLX35" s="171"/>
      <c r="CLY35" s="171"/>
      <c r="CLZ35" s="171"/>
      <c r="CMA35" s="171"/>
      <c r="CMB35" s="171"/>
      <c r="CMC35" s="171"/>
      <c r="CMD35" s="171"/>
      <c r="CME35" s="171"/>
      <c r="CMF35" s="171"/>
      <c r="CMG35" s="171"/>
      <c r="CMH35" s="171"/>
      <c r="CMI35" s="171"/>
      <c r="CMJ35" s="171"/>
      <c r="CMK35" s="171"/>
      <c r="CML35" s="171"/>
      <c r="CMM35" s="171"/>
      <c r="CMN35" s="171"/>
      <c r="CMO35" s="171"/>
      <c r="CMP35" s="171"/>
      <c r="CMQ35" s="171"/>
      <c r="CMR35" s="171"/>
      <c r="CMS35" s="171"/>
      <c r="CMT35" s="171"/>
      <c r="CMU35" s="171"/>
      <c r="CMV35" s="171"/>
      <c r="CMW35" s="171"/>
      <c r="CMX35" s="171"/>
      <c r="CMY35" s="171"/>
      <c r="CMZ35" s="171"/>
      <c r="CNA35" s="171"/>
      <c r="CNB35" s="171"/>
      <c r="CNC35" s="171"/>
      <c r="CND35" s="171"/>
      <c r="CNE35" s="171"/>
      <c r="CNF35" s="171"/>
      <c r="CNG35" s="171"/>
      <c r="CNH35" s="171"/>
      <c r="CNI35" s="171"/>
      <c r="CNJ35" s="171"/>
      <c r="CNK35" s="171"/>
      <c r="CNL35" s="171"/>
      <c r="CNM35" s="171"/>
      <c r="CNN35" s="171"/>
      <c r="CNO35" s="171"/>
      <c r="CNP35" s="171"/>
      <c r="CNQ35" s="171"/>
      <c r="CNR35" s="171"/>
      <c r="CNS35" s="171"/>
      <c r="CNT35" s="171"/>
      <c r="CNU35" s="171"/>
      <c r="CNV35" s="171"/>
      <c r="CNW35" s="171"/>
      <c r="CNX35" s="171"/>
      <c r="CNY35" s="171"/>
      <c r="CNZ35" s="171"/>
      <c r="COA35" s="171"/>
      <c r="COB35" s="171"/>
      <c r="COC35" s="171"/>
      <c r="COD35" s="171"/>
      <c r="COE35" s="171"/>
      <c r="COF35" s="171"/>
      <c r="COG35" s="171"/>
      <c r="COH35" s="171"/>
      <c r="COI35" s="171"/>
      <c r="COJ35" s="171"/>
      <c r="COK35" s="171"/>
      <c r="COL35" s="171"/>
      <c r="COM35" s="171"/>
      <c r="CON35" s="171"/>
      <c r="COO35" s="171"/>
      <c r="COP35" s="171"/>
      <c r="COQ35" s="171"/>
      <c r="COR35" s="171"/>
      <c r="COS35" s="171"/>
      <c r="COT35" s="171"/>
      <c r="COU35" s="171"/>
      <c r="COV35" s="171"/>
      <c r="COW35" s="171"/>
      <c r="COX35" s="171"/>
      <c r="COY35" s="171"/>
      <c r="COZ35" s="171"/>
      <c r="CPA35" s="171"/>
      <c r="CPB35" s="171"/>
      <c r="CPC35" s="171"/>
      <c r="CPD35" s="171"/>
      <c r="CPE35" s="171"/>
      <c r="CPF35" s="171"/>
      <c r="CPG35" s="171"/>
      <c r="CPH35" s="171"/>
      <c r="CPI35" s="171"/>
      <c r="CPJ35" s="171"/>
      <c r="CPK35" s="171"/>
      <c r="CPL35" s="171"/>
      <c r="CPM35" s="171"/>
      <c r="CPN35" s="171"/>
      <c r="CPO35" s="171"/>
      <c r="CPP35" s="171"/>
      <c r="CPQ35" s="171"/>
      <c r="CPR35" s="171"/>
      <c r="CPS35" s="171"/>
      <c r="CPT35" s="171"/>
      <c r="CPU35" s="171"/>
      <c r="CPV35" s="171"/>
      <c r="CPW35" s="171"/>
      <c r="CPX35" s="171"/>
      <c r="CPY35" s="171"/>
      <c r="CPZ35" s="171"/>
      <c r="CQA35" s="171"/>
      <c r="CQB35" s="171"/>
      <c r="CQC35" s="171"/>
      <c r="CQD35" s="171"/>
      <c r="CQE35" s="171"/>
      <c r="CQF35" s="171"/>
      <c r="CQG35" s="171"/>
      <c r="CQH35" s="171"/>
      <c r="CQI35" s="171"/>
      <c r="CQJ35" s="171"/>
      <c r="CQK35" s="171"/>
      <c r="CQL35" s="171"/>
      <c r="CQM35" s="171"/>
      <c r="CQN35" s="171"/>
      <c r="CQO35" s="171"/>
      <c r="CQP35" s="171"/>
      <c r="CQQ35" s="171"/>
      <c r="CQR35" s="171"/>
      <c r="CQS35" s="171"/>
      <c r="CQT35" s="171"/>
      <c r="CQU35" s="171"/>
      <c r="CQV35" s="171"/>
      <c r="CQW35" s="171"/>
      <c r="CQX35" s="171"/>
      <c r="CQY35" s="171"/>
      <c r="CQZ35" s="171"/>
      <c r="CRA35" s="171"/>
      <c r="CRB35" s="171"/>
      <c r="CRC35" s="171"/>
      <c r="CRD35" s="171"/>
      <c r="CRE35" s="171"/>
      <c r="CRF35" s="171"/>
      <c r="CRG35" s="171"/>
      <c r="CRH35" s="171"/>
      <c r="CRI35" s="171"/>
      <c r="CRJ35" s="171"/>
      <c r="CRK35" s="171"/>
      <c r="CRL35" s="171"/>
      <c r="CRM35" s="171"/>
      <c r="CRN35" s="171"/>
      <c r="CRO35" s="171"/>
      <c r="CRP35" s="171"/>
      <c r="CRQ35" s="171"/>
      <c r="CRR35" s="171"/>
      <c r="CRS35" s="171"/>
      <c r="CRT35" s="171"/>
      <c r="CRU35" s="171"/>
      <c r="CRV35" s="171"/>
      <c r="CRW35" s="171"/>
      <c r="CRX35" s="171"/>
      <c r="CRY35" s="171"/>
      <c r="CRZ35" s="171"/>
      <c r="CSA35" s="171"/>
      <c r="CSB35" s="171"/>
      <c r="CSC35" s="171"/>
      <c r="CSD35" s="171"/>
      <c r="CSE35" s="171"/>
      <c r="CSF35" s="171"/>
      <c r="CSG35" s="171"/>
      <c r="CSH35" s="171"/>
      <c r="CSI35" s="171"/>
      <c r="CSJ35" s="171"/>
      <c r="CSK35" s="171"/>
      <c r="CSL35" s="171"/>
      <c r="CSM35" s="171"/>
      <c r="CSN35" s="171"/>
      <c r="CSO35" s="171"/>
      <c r="CSP35" s="171"/>
      <c r="CSQ35" s="171"/>
      <c r="CSR35" s="171"/>
      <c r="CSS35" s="171"/>
      <c r="CST35" s="171"/>
      <c r="CSU35" s="171"/>
      <c r="CSV35" s="171"/>
      <c r="CSW35" s="171"/>
      <c r="CSX35" s="171"/>
      <c r="CSY35" s="171"/>
      <c r="CSZ35" s="171"/>
      <c r="CTA35" s="171"/>
      <c r="CTB35" s="171"/>
      <c r="CTC35" s="171"/>
      <c r="CTD35" s="171"/>
      <c r="CTE35" s="171"/>
      <c r="CTF35" s="171"/>
      <c r="CTG35" s="171"/>
      <c r="CTH35" s="171"/>
      <c r="CTI35" s="171"/>
      <c r="CTJ35" s="171"/>
      <c r="CTK35" s="171"/>
      <c r="CTL35" s="171"/>
      <c r="CTM35" s="171"/>
      <c r="CTN35" s="171"/>
      <c r="CTO35" s="171"/>
      <c r="CTP35" s="171"/>
      <c r="CTQ35" s="171"/>
      <c r="CTR35" s="171"/>
      <c r="CTS35" s="171"/>
      <c r="CTT35" s="171"/>
      <c r="CTU35" s="171"/>
      <c r="CTV35" s="171"/>
      <c r="CTW35" s="171"/>
      <c r="CTX35" s="171"/>
      <c r="CTY35" s="171"/>
      <c r="CTZ35" s="171"/>
      <c r="CUA35" s="171"/>
      <c r="CUB35" s="171"/>
      <c r="CUC35" s="171"/>
      <c r="CUD35" s="171"/>
      <c r="CUE35" s="171"/>
      <c r="CUF35" s="171"/>
      <c r="CUG35" s="171"/>
      <c r="CUH35" s="171"/>
      <c r="CUI35" s="171"/>
      <c r="CUJ35" s="171"/>
      <c r="CUK35" s="171"/>
      <c r="CUL35" s="171"/>
      <c r="CUM35" s="171"/>
      <c r="CUN35" s="171"/>
      <c r="CUO35" s="171"/>
      <c r="CUP35" s="171"/>
      <c r="CUQ35" s="171"/>
      <c r="CUR35" s="171"/>
      <c r="CUS35" s="171"/>
      <c r="CUT35" s="171"/>
      <c r="CUU35" s="171"/>
      <c r="CUV35" s="171"/>
      <c r="CUW35" s="171"/>
      <c r="CUX35" s="171"/>
      <c r="CUY35" s="171"/>
      <c r="CUZ35" s="171"/>
      <c r="CVA35" s="171"/>
      <c r="CVB35" s="171"/>
      <c r="CVC35" s="171"/>
      <c r="CVD35" s="171"/>
      <c r="CVE35" s="171"/>
      <c r="CVF35" s="171"/>
      <c r="CVG35" s="171"/>
      <c r="CVH35" s="171"/>
      <c r="CVI35" s="171"/>
      <c r="CVJ35" s="171"/>
      <c r="CVK35" s="171"/>
      <c r="CVL35" s="171"/>
      <c r="CVM35" s="171"/>
      <c r="CVN35" s="171"/>
      <c r="CVO35" s="171"/>
      <c r="CVP35" s="171"/>
      <c r="CVQ35" s="171"/>
      <c r="CVR35" s="171"/>
      <c r="CVS35" s="171"/>
      <c r="CVT35" s="171"/>
      <c r="CVU35" s="171"/>
      <c r="CVV35" s="171"/>
      <c r="CVW35" s="171"/>
      <c r="CVX35" s="171"/>
      <c r="CVY35" s="171"/>
      <c r="CVZ35" s="171"/>
      <c r="CWA35" s="171"/>
      <c r="CWB35" s="171"/>
      <c r="CWC35" s="171"/>
      <c r="CWD35" s="171"/>
      <c r="CWE35" s="171"/>
      <c r="CWF35" s="171"/>
      <c r="CWG35" s="171"/>
      <c r="CWH35" s="171"/>
      <c r="CWI35" s="171"/>
      <c r="CWJ35" s="171"/>
      <c r="CWK35" s="171"/>
      <c r="CWL35" s="171"/>
      <c r="CWM35" s="171"/>
      <c r="CWN35" s="171"/>
      <c r="CWO35" s="171"/>
      <c r="CWP35" s="171"/>
      <c r="CWQ35" s="171"/>
      <c r="CWR35" s="171"/>
      <c r="CWS35" s="171"/>
      <c r="CWT35" s="171"/>
      <c r="CWU35" s="171"/>
      <c r="CWV35" s="171"/>
      <c r="CWW35" s="171"/>
      <c r="CWX35" s="171"/>
      <c r="CWY35" s="171"/>
      <c r="CWZ35" s="171"/>
      <c r="CXA35" s="171"/>
      <c r="CXB35" s="171"/>
      <c r="CXC35" s="171"/>
      <c r="CXD35" s="171"/>
      <c r="CXE35" s="171"/>
      <c r="CXF35" s="171"/>
      <c r="CXG35" s="171"/>
      <c r="CXH35" s="171"/>
      <c r="CXI35" s="171"/>
      <c r="CXJ35" s="171"/>
      <c r="CXK35" s="171"/>
      <c r="CXL35" s="171"/>
      <c r="CXM35" s="171"/>
      <c r="CXN35" s="171"/>
      <c r="CXO35" s="171"/>
      <c r="CXP35" s="171"/>
      <c r="CXQ35" s="171"/>
      <c r="CXR35" s="171"/>
      <c r="CXS35" s="171"/>
      <c r="CXT35" s="171"/>
      <c r="CXU35" s="171"/>
      <c r="CXV35" s="171"/>
      <c r="CXW35" s="171"/>
      <c r="CXX35" s="171"/>
      <c r="CXY35" s="171"/>
      <c r="CXZ35" s="171"/>
      <c r="CYA35" s="171"/>
      <c r="CYB35" s="171"/>
      <c r="CYC35" s="171"/>
      <c r="CYD35" s="171"/>
      <c r="CYE35" s="171"/>
      <c r="CYF35" s="171"/>
      <c r="CYG35" s="171"/>
      <c r="CYH35" s="171"/>
      <c r="CYI35" s="171"/>
      <c r="CYJ35" s="171"/>
      <c r="CYK35" s="171"/>
      <c r="CYL35" s="171"/>
      <c r="CYM35" s="171"/>
      <c r="CYN35" s="171"/>
      <c r="CYO35" s="171"/>
      <c r="CYP35" s="171"/>
      <c r="CYQ35" s="171"/>
      <c r="CYR35" s="171"/>
      <c r="CYS35" s="171"/>
      <c r="CYT35" s="171"/>
      <c r="CYU35" s="171"/>
      <c r="CYV35" s="171"/>
      <c r="CYW35" s="171"/>
      <c r="CYX35" s="171"/>
      <c r="CYY35" s="171"/>
      <c r="CYZ35" s="171"/>
      <c r="CZA35" s="171"/>
      <c r="CZB35" s="171"/>
      <c r="CZC35" s="171"/>
      <c r="CZD35" s="171"/>
      <c r="CZE35" s="171"/>
      <c r="CZF35" s="171"/>
      <c r="CZG35" s="171"/>
      <c r="CZH35" s="171"/>
      <c r="CZI35" s="171"/>
      <c r="CZJ35" s="171"/>
      <c r="CZK35" s="171"/>
      <c r="CZL35" s="171"/>
      <c r="CZM35" s="171"/>
      <c r="CZN35" s="171"/>
      <c r="CZO35" s="171"/>
      <c r="CZP35" s="171"/>
      <c r="CZQ35" s="171"/>
      <c r="CZR35" s="171"/>
      <c r="CZS35" s="171"/>
      <c r="CZT35" s="171"/>
      <c r="CZU35" s="171"/>
      <c r="CZV35" s="171"/>
      <c r="CZW35" s="171"/>
      <c r="CZX35" s="171"/>
      <c r="CZY35" s="171"/>
      <c r="CZZ35" s="171"/>
      <c r="DAA35" s="171"/>
      <c r="DAB35" s="171"/>
      <c r="DAC35" s="171"/>
      <c r="DAD35" s="171"/>
      <c r="DAE35" s="171"/>
      <c r="DAF35" s="171"/>
      <c r="DAG35" s="171"/>
      <c r="DAH35" s="171"/>
      <c r="DAI35" s="171"/>
      <c r="DAJ35" s="171"/>
      <c r="DAK35" s="171"/>
      <c r="DAL35" s="171"/>
      <c r="DAM35" s="171"/>
      <c r="DAN35" s="171"/>
      <c r="DAO35" s="171"/>
      <c r="DAP35" s="171"/>
      <c r="DAQ35" s="171"/>
      <c r="DAR35" s="171"/>
      <c r="DAS35" s="171"/>
      <c r="DAT35" s="171"/>
      <c r="DAU35" s="171"/>
      <c r="DAV35" s="171"/>
      <c r="DAW35" s="171"/>
      <c r="DAX35" s="171"/>
      <c r="DAY35" s="171"/>
      <c r="DAZ35" s="171"/>
      <c r="DBA35" s="171"/>
      <c r="DBB35" s="171"/>
      <c r="DBC35" s="171"/>
      <c r="DBD35" s="171"/>
      <c r="DBE35" s="171"/>
      <c r="DBF35" s="171"/>
      <c r="DBG35" s="171"/>
      <c r="DBH35" s="171"/>
      <c r="DBI35" s="171"/>
      <c r="DBJ35" s="171"/>
      <c r="DBK35" s="171"/>
      <c r="DBL35" s="171"/>
      <c r="DBM35" s="171"/>
      <c r="DBN35" s="171"/>
      <c r="DBO35" s="171"/>
      <c r="DBP35" s="171"/>
      <c r="DBQ35" s="171"/>
      <c r="DBR35" s="171"/>
      <c r="DBS35" s="171"/>
      <c r="DBT35" s="171"/>
      <c r="DBU35" s="171"/>
      <c r="DBV35" s="171"/>
      <c r="DBW35" s="171"/>
      <c r="DBX35" s="171"/>
      <c r="DBY35" s="171"/>
      <c r="DBZ35" s="171"/>
      <c r="DCA35" s="171"/>
      <c r="DCB35" s="171"/>
      <c r="DCC35" s="171"/>
      <c r="DCD35" s="171"/>
      <c r="DCE35" s="171"/>
      <c r="DCF35" s="171"/>
      <c r="DCG35" s="171"/>
      <c r="DCH35" s="171"/>
      <c r="DCI35" s="171"/>
      <c r="DCJ35" s="171"/>
      <c r="DCK35" s="171"/>
      <c r="DCL35" s="171"/>
      <c r="DCM35" s="171"/>
      <c r="DCN35" s="171"/>
      <c r="DCO35" s="171"/>
      <c r="DCP35" s="171"/>
      <c r="DCQ35" s="171"/>
      <c r="DCR35" s="171"/>
      <c r="DCS35" s="171"/>
      <c r="DCT35" s="171"/>
      <c r="DCU35" s="171"/>
      <c r="DCV35" s="171"/>
      <c r="DCW35" s="171"/>
      <c r="DCX35" s="171"/>
      <c r="DCY35" s="171"/>
      <c r="DCZ35" s="171"/>
      <c r="DDA35" s="171"/>
      <c r="DDB35" s="171"/>
      <c r="DDC35" s="171"/>
      <c r="DDD35" s="171"/>
      <c r="DDE35" s="171"/>
      <c r="DDF35" s="171"/>
      <c r="DDG35" s="171"/>
      <c r="DDH35" s="171"/>
      <c r="DDI35" s="171"/>
      <c r="DDJ35" s="171"/>
      <c r="DDK35" s="171"/>
      <c r="DDL35" s="171"/>
      <c r="DDM35" s="171"/>
      <c r="DDN35" s="171"/>
      <c r="DDO35" s="171"/>
      <c r="DDP35" s="171"/>
      <c r="DDQ35" s="171"/>
      <c r="DDR35" s="171"/>
      <c r="DDS35" s="171"/>
      <c r="DDT35" s="171"/>
      <c r="DDU35" s="171"/>
      <c r="DDV35" s="171"/>
      <c r="DDW35" s="171"/>
      <c r="DDX35" s="171"/>
      <c r="DDY35" s="171"/>
      <c r="DDZ35" s="171"/>
      <c r="DEA35" s="171"/>
      <c r="DEB35" s="171"/>
      <c r="DEC35" s="171"/>
      <c r="DED35" s="171"/>
      <c r="DEE35" s="171"/>
      <c r="DEF35" s="171"/>
      <c r="DEG35" s="171"/>
      <c r="DEH35" s="171"/>
      <c r="DEI35" s="171"/>
      <c r="DEJ35" s="171"/>
      <c r="DEK35" s="171"/>
      <c r="DEL35" s="171"/>
      <c r="DEM35" s="171"/>
      <c r="DEN35" s="171"/>
      <c r="DEO35" s="171"/>
      <c r="DEP35" s="171"/>
      <c r="DEQ35" s="171"/>
      <c r="DER35" s="171"/>
      <c r="DES35" s="171"/>
      <c r="DET35" s="171"/>
      <c r="DEU35" s="171"/>
      <c r="DEV35" s="171"/>
      <c r="DEW35" s="171"/>
      <c r="DEX35" s="171"/>
      <c r="DEY35" s="171"/>
      <c r="DEZ35" s="171"/>
      <c r="DFA35" s="171"/>
      <c r="DFB35" s="171"/>
      <c r="DFC35" s="171"/>
      <c r="DFD35" s="171"/>
      <c r="DFE35" s="171"/>
      <c r="DFF35" s="171"/>
      <c r="DFG35" s="171"/>
      <c r="DFH35" s="171"/>
      <c r="DFI35" s="171"/>
      <c r="DFJ35" s="171"/>
      <c r="DFK35" s="171"/>
      <c r="DFL35" s="171"/>
      <c r="DFM35" s="171"/>
      <c r="DFN35" s="171"/>
      <c r="DFO35" s="171"/>
      <c r="DFP35" s="171"/>
      <c r="DFQ35" s="171"/>
      <c r="DFR35" s="171"/>
      <c r="DFS35" s="171"/>
      <c r="DFT35" s="171"/>
      <c r="DFU35" s="171"/>
      <c r="DFV35" s="171"/>
      <c r="DFW35" s="171"/>
      <c r="DFX35" s="171"/>
      <c r="DFY35" s="171"/>
      <c r="DFZ35" s="171"/>
      <c r="DGA35" s="171"/>
      <c r="DGB35" s="171"/>
      <c r="DGC35" s="171"/>
      <c r="DGD35" s="171"/>
      <c r="DGE35" s="171"/>
      <c r="DGF35" s="171"/>
      <c r="DGG35" s="171"/>
      <c r="DGH35" s="171"/>
      <c r="DGI35" s="171"/>
      <c r="DGJ35" s="171"/>
      <c r="DGK35" s="171"/>
      <c r="DGL35" s="171"/>
      <c r="DGM35" s="171"/>
      <c r="DGN35" s="171"/>
      <c r="DGO35" s="171"/>
      <c r="DGP35" s="171"/>
      <c r="DGQ35" s="171"/>
      <c r="DGR35" s="171"/>
      <c r="DGS35" s="171"/>
      <c r="DGT35" s="171"/>
      <c r="DGU35" s="171"/>
      <c r="DGV35" s="171"/>
      <c r="DGW35" s="171"/>
      <c r="DGX35" s="171"/>
      <c r="DGY35" s="171"/>
      <c r="DGZ35" s="171"/>
      <c r="DHA35" s="171"/>
      <c r="DHB35" s="171"/>
      <c r="DHC35" s="171"/>
      <c r="DHD35" s="171"/>
      <c r="DHE35" s="171"/>
      <c r="DHF35" s="171"/>
      <c r="DHG35" s="171"/>
      <c r="DHH35" s="171"/>
      <c r="DHI35" s="171"/>
      <c r="DHJ35" s="171"/>
      <c r="DHK35" s="171"/>
      <c r="DHL35" s="171"/>
      <c r="DHM35" s="171"/>
      <c r="DHN35" s="171"/>
      <c r="DHO35" s="171"/>
      <c r="DHP35" s="171"/>
      <c r="DHQ35" s="171"/>
      <c r="DHR35" s="171"/>
      <c r="DHS35" s="171"/>
      <c r="DHT35" s="171"/>
      <c r="DHU35" s="171"/>
      <c r="DHV35" s="171"/>
      <c r="DHW35" s="171"/>
      <c r="DHX35" s="171"/>
      <c r="DHY35" s="171"/>
      <c r="DHZ35" s="171"/>
      <c r="DIA35" s="171"/>
      <c r="DIB35" s="171"/>
      <c r="DIC35" s="171"/>
      <c r="DID35" s="171"/>
      <c r="DIE35" s="171"/>
      <c r="DIF35" s="171"/>
      <c r="DIG35" s="171"/>
      <c r="DIH35" s="171"/>
      <c r="DII35" s="171"/>
      <c r="DIJ35" s="171"/>
      <c r="DIK35" s="171"/>
      <c r="DIL35" s="171"/>
      <c r="DIM35" s="171"/>
      <c r="DIN35" s="171"/>
      <c r="DIO35" s="171"/>
      <c r="DIP35" s="171"/>
      <c r="DIQ35" s="171"/>
      <c r="DIR35" s="171"/>
      <c r="DIS35" s="171"/>
      <c r="DIT35" s="171"/>
      <c r="DIU35" s="171"/>
      <c r="DIV35" s="171"/>
      <c r="DIW35" s="171"/>
      <c r="DIX35" s="171"/>
      <c r="DIY35" s="171"/>
      <c r="DIZ35" s="171"/>
      <c r="DJA35" s="171"/>
      <c r="DJB35" s="171"/>
      <c r="DJC35" s="171"/>
      <c r="DJD35" s="171"/>
      <c r="DJE35" s="171"/>
      <c r="DJF35" s="171"/>
      <c r="DJG35" s="171"/>
      <c r="DJH35" s="171"/>
      <c r="DJI35" s="171"/>
      <c r="DJJ35" s="171"/>
      <c r="DJK35" s="171"/>
      <c r="DJL35" s="171"/>
      <c r="DJM35" s="171"/>
      <c r="DJN35" s="171"/>
      <c r="DJO35" s="171"/>
      <c r="DJP35" s="171"/>
      <c r="DJQ35" s="171"/>
      <c r="DJR35" s="171"/>
      <c r="DJS35" s="171"/>
      <c r="DJT35" s="171"/>
      <c r="DJU35" s="171"/>
      <c r="DJV35" s="171"/>
      <c r="DJW35" s="171"/>
      <c r="DJX35" s="171"/>
      <c r="DJY35" s="171"/>
      <c r="DJZ35" s="171"/>
      <c r="DKA35" s="171"/>
      <c r="DKB35" s="171"/>
      <c r="DKC35" s="171"/>
      <c r="DKD35" s="171"/>
      <c r="DKE35" s="171"/>
      <c r="DKF35" s="171"/>
      <c r="DKG35" s="171"/>
      <c r="DKH35" s="171"/>
      <c r="DKI35" s="171"/>
      <c r="DKJ35" s="171"/>
      <c r="DKK35" s="171"/>
      <c r="DKL35" s="171"/>
      <c r="DKM35" s="171"/>
      <c r="DKN35" s="171"/>
      <c r="DKO35" s="171"/>
      <c r="DKP35" s="171"/>
      <c r="DKQ35" s="171"/>
      <c r="DKR35" s="171"/>
      <c r="DKS35" s="171"/>
      <c r="DKT35" s="171"/>
      <c r="DKU35" s="171"/>
      <c r="DKV35" s="171"/>
      <c r="DKW35" s="171"/>
      <c r="DKX35" s="171"/>
      <c r="DKY35" s="171"/>
      <c r="DKZ35" s="171"/>
      <c r="DLA35" s="171"/>
      <c r="DLB35" s="171"/>
      <c r="DLC35" s="171"/>
      <c r="DLD35" s="171"/>
      <c r="DLE35" s="171"/>
      <c r="DLF35" s="171"/>
      <c r="DLG35" s="171"/>
      <c r="DLH35" s="171"/>
      <c r="DLI35" s="171"/>
      <c r="DLJ35" s="171"/>
      <c r="DLK35" s="171"/>
      <c r="DLL35" s="171"/>
      <c r="DLM35" s="171"/>
      <c r="DLN35" s="171"/>
      <c r="DLO35" s="171"/>
      <c r="DLP35" s="171"/>
      <c r="DLQ35" s="171"/>
      <c r="DLR35" s="171"/>
      <c r="DLS35" s="171"/>
      <c r="DLT35" s="171"/>
      <c r="DLU35" s="171"/>
      <c r="DLV35" s="171"/>
      <c r="DLW35" s="171"/>
      <c r="DLX35" s="171"/>
      <c r="DLY35" s="171"/>
      <c r="DLZ35" s="171"/>
      <c r="DMA35" s="171"/>
      <c r="DMB35" s="171"/>
      <c r="DMC35" s="171"/>
      <c r="DMD35" s="171"/>
      <c r="DME35" s="171"/>
      <c r="DMF35" s="171"/>
      <c r="DMG35" s="171"/>
      <c r="DMH35" s="171"/>
      <c r="DMI35" s="171"/>
      <c r="DMJ35" s="171"/>
      <c r="DMK35" s="171"/>
      <c r="DML35" s="171"/>
      <c r="DMM35" s="171"/>
      <c r="DMN35" s="171"/>
      <c r="DMO35" s="171"/>
      <c r="DMP35" s="171"/>
      <c r="DMQ35" s="171"/>
      <c r="DMR35" s="171"/>
      <c r="DMS35" s="171"/>
      <c r="DMT35" s="171"/>
      <c r="DMU35" s="171"/>
      <c r="DMV35" s="171"/>
      <c r="DMW35" s="171"/>
      <c r="DMX35" s="171"/>
      <c r="DMY35" s="171"/>
      <c r="DMZ35" s="171"/>
      <c r="DNA35" s="171"/>
      <c r="DNB35" s="171"/>
      <c r="DNC35" s="171"/>
      <c r="DND35" s="171"/>
      <c r="DNE35" s="171"/>
      <c r="DNF35" s="171"/>
      <c r="DNG35" s="171"/>
      <c r="DNH35" s="171"/>
      <c r="DNI35" s="171"/>
      <c r="DNJ35" s="171"/>
      <c r="DNK35" s="171"/>
      <c r="DNL35" s="171"/>
      <c r="DNM35" s="171"/>
      <c r="DNN35" s="171"/>
      <c r="DNO35" s="171"/>
      <c r="DNP35" s="171"/>
      <c r="DNQ35" s="171"/>
      <c r="DNR35" s="171"/>
      <c r="DNS35" s="171"/>
      <c r="DNT35" s="171"/>
      <c r="DNU35" s="171"/>
      <c r="DNV35" s="171"/>
      <c r="DNW35" s="171"/>
      <c r="DNX35" s="171"/>
      <c r="DNY35" s="171"/>
      <c r="DNZ35" s="171"/>
      <c r="DOA35" s="171"/>
      <c r="DOB35" s="171"/>
      <c r="DOC35" s="171"/>
      <c r="DOD35" s="171"/>
      <c r="DOE35" s="171"/>
      <c r="DOF35" s="171"/>
      <c r="DOG35" s="171"/>
      <c r="DOH35" s="171"/>
      <c r="DOI35" s="171"/>
      <c r="DOJ35" s="171"/>
      <c r="DOK35" s="171"/>
      <c r="DOL35" s="171"/>
      <c r="DOM35" s="171"/>
      <c r="DON35" s="171"/>
      <c r="DOO35" s="171"/>
      <c r="DOP35" s="171"/>
      <c r="DOQ35" s="171"/>
      <c r="DOR35" s="171"/>
      <c r="DOS35" s="171"/>
      <c r="DOT35" s="171"/>
      <c r="DOU35" s="171"/>
      <c r="DOV35" s="171"/>
      <c r="DOW35" s="171"/>
      <c r="DOX35" s="171"/>
      <c r="DOY35" s="171"/>
      <c r="DOZ35" s="171"/>
      <c r="DPA35" s="171"/>
      <c r="DPB35" s="171"/>
      <c r="DPC35" s="171"/>
      <c r="DPD35" s="171"/>
      <c r="DPE35" s="171"/>
      <c r="DPF35" s="171"/>
      <c r="DPG35" s="171"/>
      <c r="DPH35" s="171"/>
      <c r="DPI35" s="171"/>
      <c r="DPJ35" s="171"/>
      <c r="DPK35" s="171"/>
      <c r="DPL35" s="171"/>
      <c r="DPM35" s="171"/>
      <c r="DPN35" s="171"/>
      <c r="DPO35" s="171"/>
      <c r="DPP35" s="171"/>
      <c r="DPQ35" s="171"/>
      <c r="DPR35" s="171"/>
      <c r="DPS35" s="171"/>
      <c r="DPT35" s="171"/>
      <c r="DPU35" s="171"/>
      <c r="DPV35" s="171"/>
      <c r="DPW35" s="171"/>
      <c r="DPX35" s="171"/>
      <c r="DPY35" s="171"/>
      <c r="DPZ35" s="171"/>
      <c r="DQA35" s="171"/>
      <c r="DQB35" s="171"/>
      <c r="DQC35" s="171"/>
      <c r="DQD35" s="171"/>
      <c r="DQE35" s="171"/>
      <c r="DQF35" s="171"/>
      <c r="DQG35" s="171"/>
      <c r="DQH35" s="171"/>
      <c r="DQI35" s="171"/>
      <c r="DQJ35" s="171"/>
      <c r="DQK35" s="171"/>
      <c r="DQL35" s="171"/>
      <c r="DQM35" s="171"/>
      <c r="DQN35" s="171"/>
      <c r="DQO35" s="171"/>
      <c r="DQP35" s="171"/>
      <c r="DQQ35" s="171"/>
      <c r="DQR35" s="171"/>
      <c r="DQS35" s="171"/>
      <c r="DQT35" s="171"/>
      <c r="DQU35" s="171"/>
      <c r="DQV35" s="171"/>
      <c r="DQW35" s="171"/>
      <c r="DQX35" s="171"/>
      <c r="DQY35" s="171"/>
      <c r="DQZ35" s="171"/>
      <c r="DRA35" s="171"/>
      <c r="DRB35" s="171"/>
      <c r="DRC35" s="171"/>
      <c r="DRD35" s="171"/>
      <c r="DRE35" s="171"/>
      <c r="DRF35" s="171"/>
      <c r="DRG35" s="171"/>
      <c r="DRH35" s="171"/>
      <c r="DRI35" s="171"/>
      <c r="DRJ35" s="171"/>
      <c r="DRK35" s="171"/>
      <c r="DRL35" s="171"/>
      <c r="DRM35" s="171"/>
      <c r="DRN35" s="171"/>
      <c r="DRO35" s="171"/>
      <c r="DRP35" s="171"/>
      <c r="DRQ35" s="171"/>
      <c r="DRR35" s="171"/>
      <c r="DRS35" s="171"/>
      <c r="DRT35" s="171"/>
      <c r="DRU35" s="171"/>
      <c r="DRV35" s="171"/>
      <c r="DRW35" s="171"/>
      <c r="DRX35" s="171"/>
      <c r="DRY35" s="171"/>
      <c r="DRZ35" s="171"/>
      <c r="DSA35" s="171"/>
      <c r="DSB35" s="171"/>
      <c r="DSC35" s="171"/>
      <c r="DSD35" s="171"/>
      <c r="DSE35" s="171"/>
      <c r="DSF35" s="171"/>
      <c r="DSG35" s="171"/>
      <c r="DSH35" s="171"/>
      <c r="DSI35" s="171"/>
      <c r="DSJ35" s="171"/>
      <c r="DSK35" s="171"/>
      <c r="DSL35" s="171"/>
      <c r="DSM35" s="171"/>
      <c r="DSN35" s="171"/>
      <c r="DSO35" s="171"/>
      <c r="DSP35" s="171"/>
      <c r="DSQ35" s="171"/>
      <c r="DSR35" s="171"/>
      <c r="DSS35" s="171"/>
      <c r="DST35" s="171"/>
      <c r="DSU35" s="171"/>
      <c r="DSV35" s="171"/>
      <c r="DSW35" s="171"/>
      <c r="DSX35" s="171"/>
      <c r="DSY35" s="171"/>
      <c r="DSZ35" s="171"/>
      <c r="DTA35" s="171"/>
      <c r="DTB35" s="171"/>
      <c r="DTC35" s="171"/>
      <c r="DTD35" s="171"/>
      <c r="DTE35" s="171"/>
      <c r="DTF35" s="171"/>
      <c r="DTG35" s="171"/>
      <c r="DTH35" s="171"/>
      <c r="DTI35" s="171"/>
      <c r="DTJ35" s="171"/>
      <c r="DTK35" s="171"/>
      <c r="DTL35" s="171"/>
      <c r="DTM35" s="171"/>
      <c r="DTN35" s="171"/>
      <c r="DTO35" s="171"/>
      <c r="DTP35" s="171"/>
      <c r="DTQ35" s="171"/>
      <c r="DTR35" s="171"/>
      <c r="DTS35" s="171"/>
      <c r="DTT35" s="171"/>
      <c r="DTU35" s="171"/>
      <c r="DTV35" s="171"/>
      <c r="DTW35" s="171"/>
      <c r="DTX35" s="171"/>
      <c r="DTY35" s="171"/>
      <c r="DTZ35" s="171"/>
      <c r="DUA35" s="171"/>
      <c r="DUB35" s="171"/>
      <c r="DUC35" s="171"/>
      <c r="DUD35" s="171"/>
      <c r="DUE35" s="171"/>
      <c r="DUF35" s="171"/>
      <c r="DUG35" s="171"/>
      <c r="DUH35" s="171"/>
      <c r="DUI35" s="171"/>
      <c r="DUJ35" s="171"/>
      <c r="DUK35" s="171"/>
      <c r="DUL35" s="171"/>
      <c r="DUM35" s="171"/>
      <c r="DUN35" s="171"/>
      <c r="DUO35" s="171"/>
      <c r="DUP35" s="171"/>
      <c r="DUQ35" s="171"/>
      <c r="DUR35" s="171"/>
      <c r="DUS35" s="171"/>
      <c r="DUT35" s="171"/>
      <c r="DUU35" s="171"/>
      <c r="DUV35" s="171"/>
      <c r="DUW35" s="171"/>
      <c r="DUX35" s="171"/>
      <c r="DUY35" s="171"/>
      <c r="DUZ35" s="171"/>
      <c r="DVA35" s="171"/>
      <c r="DVB35" s="171"/>
      <c r="DVC35" s="171"/>
      <c r="DVD35" s="171"/>
      <c r="DVE35" s="171"/>
      <c r="DVF35" s="171"/>
      <c r="DVG35" s="171"/>
      <c r="DVH35" s="171"/>
      <c r="DVI35" s="171"/>
      <c r="DVJ35" s="171"/>
      <c r="DVK35" s="171"/>
      <c r="DVL35" s="171"/>
      <c r="DVM35" s="171"/>
      <c r="DVN35" s="171"/>
      <c r="DVO35" s="171"/>
      <c r="DVP35" s="171"/>
      <c r="DVQ35" s="171"/>
      <c r="DVR35" s="171"/>
      <c r="DVS35" s="171"/>
      <c r="DVT35" s="171"/>
      <c r="DVU35" s="171"/>
      <c r="DVV35" s="171"/>
      <c r="DVW35" s="171"/>
      <c r="DVX35" s="171"/>
      <c r="DVY35" s="171"/>
      <c r="DVZ35" s="171"/>
      <c r="DWA35" s="171"/>
      <c r="DWB35" s="171"/>
      <c r="DWC35" s="171"/>
      <c r="DWD35" s="171"/>
      <c r="DWE35" s="171"/>
      <c r="DWF35" s="171"/>
      <c r="DWG35" s="171"/>
      <c r="DWH35" s="171"/>
      <c r="DWI35" s="171"/>
      <c r="DWJ35" s="171"/>
      <c r="DWK35" s="171"/>
      <c r="DWL35" s="171"/>
      <c r="DWM35" s="171"/>
      <c r="DWN35" s="171"/>
      <c r="DWO35" s="171"/>
      <c r="DWP35" s="171"/>
      <c r="DWQ35" s="171"/>
      <c r="DWR35" s="171"/>
      <c r="DWS35" s="171"/>
      <c r="DWT35" s="171"/>
      <c r="DWU35" s="171"/>
      <c r="DWV35" s="171"/>
      <c r="DWW35" s="171"/>
      <c r="DWX35" s="171"/>
      <c r="DWY35" s="171"/>
      <c r="DWZ35" s="171"/>
      <c r="DXA35" s="171"/>
      <c r="DXB35" s="171"/>
      <c r="DXC35" s="171"/>
      <c r="DXD35" s="171"/>
      <c r="DXE35" s="171"/>
      <c r="DXF35" s="171"/>
      <c r="DXG35" s="171"/>
      <c r="DXH35" s="171"/>
      <c r="DXI35" s="171"/>
      <c r="DXJ35" s="171"/>
      <c r="DXK35" s="171"/>
      <c r="DXL35" s="171"/>
      <c r="DXM35" s="171"/>
      <c r="DXN35" s="171"/>
      <c r="DXO35" s="171"/>
      <c r="DXP35" s="171"/>
      <c r="DXQ35" s="171"/>
      <c r="DXR35" s="171"/>
      <c r="DXS35" s="171"/>
      <c r="DXT35" s="171"/>
      <c r="DXU35" s="171"/>
      <c r="DXV35" s="171"/>
      <c r="DXW35" s="171"/>
      <c r="DXX35" s="171"/>
      <c r="DXY35" s="171"/>
      <c r="DXZ35" s="171"/>
      <c r="DYA35" s="171"/>
      <c r="DYB35" s="171"/>
      <c r="DYC35" s="171"/>
      <c r="DYD35" s="171"/>
      <c r="DYE35" s="171"/>
      <c r="DYF35" s="171"/>
      <c r="DYG35" s="171"/>
      <c r="DYH35" s="171"/>
      <c r="DYI35" s="171"/>
      <c r="DYJ35" s="171"/>
      <c r="DYK35" s="171"/>
      <c r="DYL35" s="171"/>
      <c r="DYM35" s="171"/>
      <c r="DYN35" s="171"/>
      <c r="DYO35" s="171"/>
      <c r="DYP35" s="171"/>
      <c r="DYQ35" s="171"/>
      <c r="DYR35" s="171"/>
      <c r="DYS35" s="171"/>
      <c r="DYT35" s="171"/>
      <c r="DYU35" s="171"/>
      <c r="DYV35" s="171"/>
      <c r="DYW35" s="171"/>
      <c r="DYX35" s="171"/>
      <c r="DYY35" s="171"/>
      <c r="DYZ35" s="171"/>
      <c r="DZA35" s="171"/>
      <c r="DZB35" s="171"/>
      <c r="DZC35" s="171"/>
      <c r="DZD35" s="171"/>
      <c r="DZE35" s="171"/>
      <c r="DZF35" s="171"/>
      <c r="DZG35" s="171"/>
      <c r="DZH35" s="171"/>
      <c r="DZI35" s="171"/>
      <c r="DZJ35" s="171"/>
      <c r="DZK35" s="171"/>
      <c r="DZL35" s="171"/>
      <c r="DZM35" s="171"/>
      <c r="DZN35" s="171"/>
      <c r="DZO35" s="171"/>
      <c r="DZP35" s="171"/>
      <c r="DZQ35" s="171"/>
      <c r="DZR35" s="171"/>
      <c r="DZS35" s="171"/>
      <c r="DZT35" s="171"/>
      <c r="DZU35" s="171"/>
      <c r="DZV35" s="171"/>
      <c r="DZW35" s="171"/>
      <c r="DZX35" s="171"/>
      <c r="DZY35" s="171"/>
      <c r="DZZ35" s="171"/>
      <c r="EAA35" s="171"/>
      <c r="EAB35" s="171"/>
      <c r="EAC35" s="171"/>
      <c r="EAD35" s="171"/>
      <c r="EAE35" s="171"/>
      <c r="EAF35" s="171"/>
      <c r="EAG35" s="171"/>
      <c r="EAH35" s="171"/>
      <c r="EAI35" s="171"/>
      <c r="EAJ35" s="171"/>
      <c r="EAK35" s="171"/>
      <c r="EAL35" s="171"/>
      <c r="EAM35" s="171"/>
      <c r="EAN35" s="171"/>
      <c r="EAO35" s="171"/>
      <c r="EAP35" s="171"/>
      <c r="EAQ35" s="171"/>
      <c r="EAR35" s="171"/>
      <c r="EAS35" s="171"/>
      <c r="EAT35" s="171"/>
      <c r="EAU35" s="171"/>
      <c r="EAV35" s="171"/>
      <c r="EAW35" s="171"/>
      <c r="EAX35" s="171"/>
      <c r="EAY35" s="171"/>
      <c r="EAZ35" s="171"/>
      <c r="EBA35" s="171"/>
      <c r="EBB35" s="171"/>
      <c r="EBC35" s="171"/>
      <c r="EBD35" s="171"/>
      <c r="EBE35" s="171"/>
      <c r="EBF35" s="171"/>
      <c r="EBG35" s="171"/>
      <c r="EBH35" s="171"/>
      <c r="EBI35" s="171"/>
      <c r="EBJ35" s="171"/>
      <c r="EBK35" s="171"/>
      <c r="EBL35" s="171"/>
      <c r="EBM35" s="171"/>
      <c r="EBN35" s="171"/>
      <c r="EBO35" s="171"/>
      <c r="EBP35" s="171"/>
      <c r="EBQ35" s="171"/>
      <c r="EBR35" s="171"/>
      <c r="EBS35" s="171"/>
      <c r="EBT35" s="171"/>
      <c r="EBU35" s="171"/>
      <c r="EBV35" s="171"/>
      <c r="EBW35" s="171"/>
      <c r="EBX35" s="171"/>
      <c r="EBY35" s="171"/>
      <c r="EBZ35" s="171"/>
      <c r="ECA35" s="171"/>
      <c r="ECB35" s="171"/>
      <c r="ECC35" s="171"/>
      <c r="ECD35" s="171"/>
      <c r="ECE35" s="171"/>
      <c r="ECF35" s="171"/>
      <c r="ECG35" s="171"/>
      <c r="ECH35" s="171"/>
      <c r="ECI35" s="171"/>
      <c r="ECJ35" s="171"/>
      <c r="ECK35" s="171"/>
      <c r="ECL35" s="171"/>
      <c r="ECM35" s="171"/>
      <c r="ECN35" s="171"/>
      <c r="ECO35" s="171"/>
      <c r="ECP35" s="171"/>
      <c r="ECQ35" s="171"/>
      <c r="ECR35" s="171"/>
      <c r="ECS35" s="171"/>
      <c r="ECT35" s="171"/>
      <c r="ECU35" s="171"/>
      <c r="ECV35" s="171"/>
      <c r="ECW35" s="171"/>
      <c r="ECX35" s="171"/>
      <c r="ECY35" s="171"/>
      <c r="ECZ35" s="171"/>
      <c r="EDA35" s="171"/>
      <c r="EDB35" s="171"/>
      <c r="EDC35" s="171"/>
      <c r="EDD35" s="171"/>
      <c r="EDE35" s="171"/>
      <c r="EDF35" s="171"/>
      <c r="EDG35" s="171"/>
      <c r="EDH35" s="171"/>
      <c r="EDI35" s="171"/>
      <c r="EDJ35" s="171"/>
      <c r="EDK35" s="171"/>
      <c r="EDL35" s="171"/>
      <c r="EDM35" s="171"/>
      <c r="EDN35" s="171"/>
      <c r="EDO35" s="171"/>
      <c r="EDP35" s="171"/>
      <c r="EDQ35" s="171"/>
      <c r="EDR35" s="171"/>
      <c r="EDS35" s="171"/>
      <c r="EDT35" s="171"/>
      <c r="EDU35" s="171"/>
      <c r="EDV35" s="171"/>
      <c r="EDW35" s="171"/>
      <c r="EDX35" s="171"/>
      <c r="EDY35" s="171"/>
      <c r="EDZ35" s="171"/>
      <c r="EEA35" s="171"/>
      <c r="EEB35" s="171"/>
      <c r="EEC35" s="171"/>
      <c r="EED35" s="171"/>
      <c r="EEE35" s="171"/>
      <c r="EEF35" s="171"/>
      <c r="EEG35" s="171"/>
      <c r="EEH35" s="171"/>
      <c r="EEI35" s="171"/>
      <c r="EEJ35" s="171"/>
      <c r="EEK35" s="171"/>
      <c r="EEL35" s="171"/>
      <c r="EEM35" s="171"/>
      <c r="EEN35" s="171"/>
      <c r="EEO35" s="171"/>
      <c r="EEP35" s="171"/>
      <c r="EEQ35" s="171"/>
      <c r="EER35" s="171"/>
      <c r="EES35" s="171"/>
      <c r="EET35" s="171"/>
      <c r="EEU35" s="171"/>
      <c r="EEV35" s="171"/>
      <c r="EEW35" s="171"/>
      <c r="EEX35" s="171"/>
      <c r="EEY35" s="171"/>
      <c r="EEZ35" s="171"/>
      <c r="EFA35" s="171"/>
      <c r="EFB35" s="171"/>
      <c r="EFC35" s="171"/>
      <c r="EFD35" s="171"/>
      <c r="EFE35" s="171"/>
      <c r="EFF35" s="171"/>
      <c r="EFG35" s="171"/>
      <c r="EFH35" s="171"/>
      <c r="EFI35" s="171"/>
      <c r="EFJ35" s="171"/>
      <c r="EFK35" s="171"/>
      <c r="EFL35" s="171"/>
      <c r="EFM35" s="171"/>
      <c r="EFN35" s="171"/>
      <c r="EFO35" s="171"/>
      <c r="EFP35" s="171"/>
      <c r="EFQ35" s="171"/>
      <c r="EFR35" s="171"/>
      <c r="EFS35" s="171"/>
      <c r="EFT35" s="171"/>
      <c r="EFU35" s="171"/>
      <c r="EFV35" s="171"/>
      <c r="EFW35" s="171"/>
      <c r="EFX35" s="171"/>
      <c r="EFY35" s="171"/>
      <c r="EFZ35" s="171"/>
      <c r="EGA35" s="171"/>
      <c r="EGB35" s="171"/>
      <c r="EGC35" s="171"/>
      <c r="EGD35" s="171"/>
      <c r="EGE35" s="171"/>
      <c r="EGF35" s="171"/>
      <c r="EGG35" s="171"/>
      <c r="EGH35" s="171"/>
      <c r="EGI35" s="171"/>
      <c r="EGJ35" s="171"/>
      <c r="EGK35" s="171"/>
      <c r="EGL35" s="171"/>
      <c r="EGM35" s="171"/>
      <c r="EGN35" s="171"/>
      <c r="EGO35" s="171"/>
      <c r="EGP35" s="171"/>
      <c r="EGQ35" s="171"/>
      <c r="EGR35" s="171"/>
      <c r="EGS35" s="171"/>
      <c r="EGT35" s="171"/>
      <c r="EGU35" s="171"/>
      <c r="EGV35" s="171"/>
      <c r="EGW35" s="171"/>
      <c r="EGX35" s="171"/>
      <c r="EGY35" s="171"/>
      <c r="EGZ35" s="171"/>
      <c r="EHA35" s="171"/>
      <c r="EHB35" s="171"/>
      <c r="EHC35" s="171"/>
      <c r="EHD35" s="171"/>
      <c r="EHE35" s="171"/>
      <c r="EHF35" s="171"/>
      <c r="EHG35" s="171"/>
      <c r="EHH35" s="171"/>
      <c r="EHI35" s="171"/>
      <c r="EHJ35" s="171"/>
      <c r="EHK35" s="171"/>
      <c r="EHL35" s="171"/>
      <c r="EHM35" s="171"/>
      <c r="EHN35" s="171"/>
      <c r="EHO35" s="171"/>
      <c r="EHP35" s="171"/>
      <c r="EHQ35" s="171"/>
      <c r="EHR35" s="171"/>
      <c r="EHS35" s="171"/>
      <c r="EHT35" s="171"/>
      <c r="EHU35" s="171"/>
      <c r="EHV35" s="171"/>
      <c r="EHW35" s="171"/>
      <c r="EHX35" s="171"/>
      <c r="EHY35" s="171"/>
      <c r="EHZ35" s="171"/>
      <c r="EIA35" s="171"/>
      <c r="EIB35" s="171"/>
      <c r="EIC35" s="171"/>
      <c r="EID35" s="171"/>
      <c r="EIE35" s="171"/>
      <c r="EIF35" s="171"/>
      <c r="EIG35" s="171"/>
      <c r="EIH35" s="171"/>
      <c r="EII35" s="171"/>
      <c r="EIJ35" s="171"/>
      <c r="EIK35" s="171"/>
      <c r="EIL35" s="171"/>
      <c r="EIM35" s="171"/>
      <c r="EIN35" s="171"/>
      <c r="EIO35" s="171"/>
      <c r="EIP35" s="171"/>
      <c r="EIQ35" s="171"/>
      <c r="EIR35" s="171"/>
      <c r="EIS35" s="171"/>
      <c r="EIT35" s="171"/>
      <c r="EIU35" s="171"/>
      <c r="EIV35" s="171"/>
      <c r="EIW35" s="171"/>
      <c r="EIX35" s="171"/>
      <c r="EIY35" s="171"/>
      <c r="EIZ35" s="171"/>
      <c r="EJA35" s="171"/>
      <c r="EJB35" s="171"/>
      <c r="EJC35" s="171"/>
      <c r="EJD35" s="171"/>
      <c r="EJE35" s="171"/>
      <c r="EJF35" s="171"/>
      <c r="EJG35" s="171"/>
      <c r="EJH35" s="171"/>
      <c r="EJI35" s="171"/>
      <c r="EJJ35" s="171"/>
      <c r="EJK35" s="171"/>
      <c r="EJL35" s="171"/>
      <c r="EJM35" s="171"/>
      <c r="EJN35" s="171"/>
      <c r="EJO35" s="171"/>
      <c r="EJP35" s="171"/>
      <c r="EJQ35" s="171"/>
      <c r="EJR35" s="171"/>
      <c r="EJS35" s="171"/>
      <c r="EJT35" s="171"/>
      <c r="EJU35" s="171"/>
      <c r="EJV35" s="171"/>
      <c r="EJW35" s="171"/>
      <c r="EJX35" s="171"/>
      <c r="EJY35" s="171"/>
      <c r="EJZ35" s="171"/>
      <c r="EKA35" s="171"/>
      <c r="EKB35" s="171"/>
      <c r="EKC35" s="171"/>
      <c r="EKD35" s="171"/>
      <c r="EKE35" s="171"/>
      <c r="EKF35" s="171"/>
      <c r="EKG35" s="171"/>
      <c r="EKH35" s="171"/>
      <c r="EKI35" s="171"/>
      <c r="EKJ35" s="171"/>
      <c r="EKK35" s="171"/>
      <c r="EKL35" s="171"/>
      <c r="EKM35" s="171"/>
      <c r="EKN35" s="171"/>
      <c r="EKO35" s="171"/>
      <c r="EKP35" s="171"/>
      <c r="EKQ35" s="171"/>
      <c r="EKR35" s="171"/>
      <c r="EKS35" s="171"/>
      <c r="EKT35" s="171"/>
      <c r="EKU35" s="171"/>
      <c r="EKV35" s="171"/>
      <c r="EKW35" s="171"/>
      <c r="EKX35" s="171"/>
      <c r="EKY35" s="171"/>
      <c r="EKZ35" s="171"/>
      <c r="ELA35" s="171"/>
      <c r="ELB35" s="171"/>
      <c r="ELC35" s="171"/>
      <c r="ELD35" s="171"/>
      <c r="ELE35" s="171"/>
      <c r="ELF35" s="171"/>
      <c r="ELG35" s="171"/>
      <c r="ELH35" s="171"/>
      <c r="ELI35" s="171"/>
      <c r="ELJ35" s="171"/>
      <c r="ELK35" s="171"/>
      <c r="ELL35" s="171"/>
      <c r="ELM35" s="171"/>
      <c r="ELN35" s="171"/>
      <c r="ELO35" s="171"/>
      <c r="ELP35" s="171"/>
      <c r="ELQ35" s="171"/>
      <c r="ELR35" s="171"/>
      <c r="ELS35" s="171"/>
      <c r="ELT35" s="171"/>
      <c r="ELU35" s="171"/>
      <c r="ELV35" s="171"/>
      <c r="ELW35" s="171"/>
      <c r="ELX35" s="171"/>
      <c r="ELY35" s="171"/>
      <c r="ELZ35" s="171"/>
      <c r="EMA35" s="171"/>
      <c r="EMB35" s="171"/>
      <c r="EMC35" s="171"/>
      <c r="EMD35" s="171"/>
      <c r="EME35" s="171"/>
      <c r="EMF35" s="171"/>
      <c r="EMG35" s="171"/>
      <c r="EMH35" s="171"/>
      <c r="EMI35" s="171"/>
      <c r="EMJ35" s="171"/>
      <c r="EMK35" s="171"/>
      <c r="EML35" s="171"/>
      <c r="EMM35" s="171"/>
      <c r="EMN35" s="171"/>
      <c r="EMO35" s="171"/>
      <c r="EMP35" s="171"/>
      <c r="EMQ35" s="171"/>
      <c r="EMR35" s="171"/>
      <c r="EMS35" s="171"/>
      <c r="EMT35" s="171"/>
      <c r="EMU35" s="171"/>
      <c r="EMV35" s="171"/>
      <c r="EMW35" s="171"/>
      <c r="EMX35" s="171"/>
      <c r="EMY35" s="171"/>
      <c r="EMZ35" s="171"/>
      <c r="ENA35" s="171"/>
      <c r="ENB35" s="171"/>
      <c r="ENC35" s="171"/>
      <c r="END35" s="171"/>
      <c r="ENE35" s="171"/>
      <c r="ENF35" s="171"/>
      <c r="ENG35" s="171"/>
      <c r="ENH35" s="171"/>
      <c r="ENI35" s="171"/>
      <c r="ENJ35" s="171"/>
      <c r="ENK35" s="171"/>
      <c r="ENL35" s="171"/>
      <c r="ENM35" s="171"/>
      <c r="ENN35" s="171"/>
      <c r="ENO35" s="171"/>
      <c r="ENP35" s="171"/>
      <c r="ENQ35" s="171"/>
      <c r="ENR35" s="171"/>
      <c r="ENS35" s="171"/>
      <c r="ENT35" s="171"/>
      <c r="ENU35" s="171"/>
      <c r="ENV35" s="171"/>
      <c r="ENW35" s="171"/>
      <c r="ENX35" s="171"/>
      <c r="ENY35" s="171"/>
      <c r="ENZ35" s="171"/>
      <c r="EOA35" s="171"/>
      <c r="EOB35" s="171"/>
      <c r="EOC35" s="171"/>
      <c r="EOD35" s="171"/>
      <c r="EOE35" s="171"/>
      <c r="EOF35" s="171"/>
      <c r="EOG35" s="171"/>
      <c r="EOH35" s="171"/>
      <c r="EOI35" s="171"/>
      <c r="EOJ35" s="171"/>
      <c r="EOK35" s="171"/>
      <c r="EOL35" s="171"/>
      <c r="EOM35" s="171"/>
      <c r="EON35" s="171"/>
      <c r="EOO35" s="171"/>
      <c r="EOP35" s="171"/>
      <c r="EOQ35" s="171"/>
      <c r="EOR35" s="171"/>
      <c r="EOS35" s="171"/>
      <c r="EOT35" s="171"/>
      <c r="EOU35" s="171"/>
      <c r="EOV35" s="171"/>
      <c r="EOW35" s="171"/>
      <c r="EOX35" s="171"/>
      <c r="EOY35" s="171"/>
      <c r="EOZ35" s="171"/>
      <c r="EPA35" s="171"/>
      <c r="EPB35" s="171"/>
      <c r="EPC35" s="171"/>
      <c r="EPD35" s="171"/>
      <c r="EPE35" s="171"/>
      <c r="EPF35" s="171"/>
      <c r="EPG35" s="171"/>
      <c r="EPH35" s="171"/>
      <c r="EPI35" s="171"/>
      <c r="EPJ35" s="171"/>
      <c r="EPK35" s="171"/>
      <c r="EPL35" s="171"/>
      <c r="EPM35" s="171"/>
      <c r="EPN35" s="171"/>
      <c r="EPO35" s="171"/>
      <c r="EPP35" s="171"/>
      <c r="EPQ35" s="171"/>
      <c r="EPR35" s="171"/>
      <c r="EPS35" s="171"/>
      <c r="EPT35" s="171"/>
      <c r="EPU35" s="171"/>
      <c r="EPV35" s="171"/>
      <c r="EPW35" s="171"/>
      <c r="EPX35" s="171"/>
      <c r="EPY35" s="171"/>
      <c r="EPZ35" s="171"/>
      <c r="EQA35" s="171"/>
      <c r="EQB35" s="171"/>
      <c r="EQC35" s="171"/>
      <c r="EQD35" s="171"/>
      <c r="EQE35" s="171"/>
      <c r="EQF35" s="171"/>
      <c r="EQG35" s="171"/>
      <c r="EQH35" s="171"/>
      <c r="EQI35" s="171"/>
      <c r="EQJ35" s="171"/>
      <c r="EQK35" s="171"/>
      <c r="EQL35" s="171"/>
      <c r="EQM35" s="171"/>
      <c r="EQN35" s="171"/>
      <c r="EQO35" s="171"/>
      <c r="EQP35" s="171"/>
      <c r="EQQ35" s="171"/>
      <c r="EQR35" s="171"/>
      <c r="EQS35" s="171"/>
      <c r="EQT35" s="171"/>
      <c r="EQU35" s="171"/>
      <c r="EQV35" s="171"/>
      <c r="EQW35" s="171"/>
      <c r="EQX35" s="171"/>
      <c r="EQY35" s="171"/>
      <c r="EQZ35" s="171"/>
      <c r="ERA35" s="171"/>
      <c r="ERB35" s="171"/>
      <c r="ERC35" s="171"/>
      <c r="ERD35" s="171"/>
      <c r="ERE35" s="171"/>
      <c r="ERF35" s="171"/>
      <c r="ERG35" s="171"/>
      <c r="ERH35" s="171"/>
      <c r="ERI35" s="171"/>
      <c r="ERJ35" s="171"/>
      <c r="ERK35" s="171"/>
      <c r="ERL35" s="171"/>
      <c r="ERM35" s="171"/>
      <c r="ERN35" s="171"/>
      <c r="ERO35" s="171"/>
      <c r="ERP35" s="171"/>
      <c r="ERQ35" s="171"/>
      <c r="ERR35" s="171"/>
      <c r="ERS35" s="171"/>
      <c r="ERT35" s="171"/>
      <c r="ERU35" s="171"/>
      <c r="ERV35" s="171"/>
      <c r="ERW35" s="171"/>
      <c r="ERX35" s="171"/>
      <c r="ERY35" s="171"/>
      <c r="ERZ35" s="171"/>
      <c r="ESA35" s="171"/>
      <c r="ESB35" s="171"/>
      <c r="ESC35" s="171"/>
      <c r="ESD35" s="171"/>
      <c r="ESE35" s="171"/>
      <c r="ESF35" s="171"/>
      <c r="ESG35" s="171"/>
      <c r="ESH35" s="171"/>
      <c r="ESI35" s="171"/>
      <c r="ESJ35" s="171"/>
      <c r="ESK35" s="171"/>
      <c r="ESL35" s="171"/>
      <c r="ESM35" s="171"/>
      <c r="ESN35" s="171"/>
      <c r="ESO35" s="171"/>
      <c r="ESP35" s="171"/>
      <c r="ESQ35" s="171"/>
      <c r="ESR35" s="171"/>
      <c r="ESS35" s="171"/>
      <c r="EST35" s="171"/>
      <c r="ESU35" s="171"/>
      <c r="ESV35" s="171"/>
      <c r="ESW35" s="171"/>
      <c r="ESX35" s="171"/>
      <c r="ESY35" s="171"/>
      <c r="ESZ35" s="171"/>
      <c r="ETA35" s="171"/>
      <c r="ETB35" s="171"/>
      <c r="ETC35" s="171"/>
      <c r="ETD35" s="171"/>
      <c r="ETE35" s="171"/>
      <c r="ETF35" s="171"/>
      <c r="ETG35" s="171"/>
      <c r="ETH35" s="171"/>
      <c r="ETI35" s="171"/>
      <c r="ETJ35" s="171"/>
      <c r="ETK35" s="171"/>
      <c r="ETL35" s="171"/>
      <c r="ETM35" s="171"/>
      <c r="ETN35" s="171"/>
      <c r="ETO35" s="171"/>
      <c r="ETP35" s="171"/>
      <c r="ETQ35" s="171"/>
      <c r="ETR35" s="171"/>
      <c r="ETS35" s="171"/>
      <c r="ETT35" s="171"/>
      <c r="ETU35" s="171"/>
      <c r="ETV35" s="171"/>
      <c r="ETW35" s="171"/>
      <c r="ETX35" s="171"/>
      <c r="ETY35" s="171"/>
      <c r="ETZ35" s="171"/>
      <c r="EUA35" s="171"/>
      <c r="EUB35" s="171"/>
      <c r="EUC35" s="171"/>
      <c r="EUD35" s="171"/>
      <c r="EUE35" s="171"/>
      <c r="EUF35" s="171"/>
      <c r="EUG35" s="171"/>
      <c r="EUH35" s="171"/>
      <c r="EUI35" s="171"/>
      <c r="EUJ35" s="171"/>
      <c r="EUK35" s="171"/>
      <c r="EUL35" s="171"/>
      <c r="EUM35" s="171"/>
      <c r="EUN35" s="171"/>
      <c r="EUO35" s="171"/>
      <c r="EUP35" s="171"/>
      <c r="EUQ35" s="171"/>
      <c r="EUR35" s="171"/>
      <c r="EUS35" s="171"/>
      <c r="EUT35" s="171"/>
      <c r="EUU35" s="171"/>
      <c r="EUV35" s="171"/>
      <c r="EUW35" s="171"/>
      <c r="EUX35" s="171"/>
      <c r="EUY35" s="171"/>
      <c r="EUZ35" s="171"/>
      <c r="EVA35" s="171"/>
      <c r="EVB35" s="171"/>
      <c r="EVC35" s="171"/>
      <c r="EVD35" s="171"/>
      <c r="EVE35" s="171"/>
      <c r="EVF35" s="171"/>
      <c r="EVG35" s="171"/>
      <c r="EVH35" s="171"/>
      <c r="EVI35" s="171"/>
      <c r="EVJ35" s="171"/>
      <c r="EVK35" s="171"/>
      <c r="EVL35" s="171"/>
      <c r="EVM35" s="171"/>
      <c r="EVN35" s="171"/>
      <c r="EVO35" s="171"/>
      <c r="EVP35" s="171"/>
      <c r="EVQ35" s="171"/>
      <c r="EVR35" s="171"/>
      <c r="EVS35" s="171"/>
      <c r="EVT35" s="171"/>
      <c r="EVU35" s="171"/>
      <c r="EVV35" s="171"/>
      <c r="EVW35" s="171"/>
      <c r="EVX35" s="171"/>
      <c r="EVY35" s="171"/>
      <c r="EVZ35" s="171"/>
      <c r="EWA35" s="171"/>
      <c r="EWB35" s="171"/>
      <c r="EWC35" s="171"/>
      <c r="EWD35" s="171"/>
      <c r="EWE35" s="171"/>
      <c r="EWF35" s="171"/>
      <c r="EWG35" s="171"/>
      <c r="EWH35" s="171"/>
      <c r="EWI35" s="171"/>
      <c r="EWJ35" s="171"/>
      <c r="EWK35" s="171"/>
      <c r="EWL35" s="171"/>
      <c r="EWM35" s="171"/>
      <c r="EWN35" s="171"/>
      <c r="EWO35" s="171"/>
      <c r="EWP35" s="171"/>
      <c r="EWQ35" s="171"/>
      <c r="EWR35" s="171"/>
      <c r="EWS35" s="171"/>
      <c r="EWT35" s="171"/>
      <c r="EWU35" s="171"/>
      <c r="EWV35" s="171"/>
      <c r="EWW35" s="171"/>
      <c r="EWX35" s="171"/>
      <c r="EWY35" s="171"/>
      <c r="EWZ35" s="171"/>
      <c r="EXA35" s="171"/>
      <c r="EXB35" s="171"/>
      <c r="EXC35" s="171"/>
      <c r="EXD35" s="171"/>
      <c r="EXE35" s="171"/>
      <c r="EXF35" s="171"/>
      <c r="EXG35" s="171"/>
      <c r="EXH35" s="171"/>
      <c r="EXI35" s="171"/>
      <c r="EXJ35" s="171"/>
      <c r="EXK35" s="171"/>
      <c r="EXL35" s="171"/>
      <c r="EXM35" s="171"/>
      <c r="EXN35" s="171"/>
      <c r="EXO35" s="171"/>
      <c r="EXP35" s="171"/>
      <c r="EXQ35" s="171"/>
      <c r="EXR35" s="171"/>
      <c r="EXS35" s="171"/>
      <c r="EXT35" s="171"/>
      <c r="EXU35" s="171"/>
      <c r="EXV35" s="171"/>
      <c r="EXW35" s="171"/>
      <c r="EXX35" s="171"/>
      <c r="EXY35" s="171"/>
      <c r="EXZ35" s="171"/>
      <c r="EYA35" s="171"/>
      <c r="EYB35" s="171"/>
      <c r="EYC35" s="171"/>
      <c r="EYD35" s="171"/>
      <c r="EYE35" s="171"/>
      <c r="EYF35" s="171"/>
      <c r="EYG35" s="171"/>
      <c r="EYH35" s="171"/>
      <c r="EYI35" s="171"/>
      <c r="EYJ35" s="171"/>
      <c r="EYK35" s="171"/>
      <c r="EYL35" s="171"/>
      <c r="EYM35" s="171"/>
      <c r="EYN35" s="171"/>
      <c r="EYO35" s="171"/>
      <c r="EYP35" s="171"/>
      <c r="EYQ35" s="171"/>
      <c r="EYR35" s="171"/>
      <c r="EYS35" s="171"/>
      <c r="EYT35" s="171"/>
      <c r="EYU35" s="171"/>
      <c r="EYV35" s="171"/>
      <c r="EYW35" s="171"/>
      <c r="EYX35" s="171"/>
      <c r="EYY35" s="171"/>
      <c r="EYZ35" s="171"/>
      <c r="EZA35" s="171"/>
      <c r="EZB35" s="171"/>
      <c r="EZC35" s="171"/>
      <c r="EZD35" s="171"/>
      <c r="EZE35" s="171"/>
      <c r="EZF35" s="171"/>
      <c r="EZG35" s="171"/>
      <c r="EZH35" s="171"/>
      <c r="EZI35" s="171"/>
      <c r="EZJ35" s="171"/>
      <c r="EZK35" s="171"/>
      <c r="EZL35" s="171"/>
      <c r="EZM35" s="171"/>
      <c r="EZN35" s="171"/>
      <c r="EZO35" s="171"/>
      <c r="EZP35" s="171"/>
      <c r="EZQ35" s="171"/>
      <c r="EZR35" s="171"/>
      <c r="EZS35" s="171"/>
      <c r="EZT35" s="171"/>
      <c r="EZU35" s="171"/>
      <c r="EZV35" s="171"/>
      <c r="EZW35" s="171"/>
      <c r="EZX35" s="171"/>
      <c r="EZY35" s="171"/>
      <c r="EZZ35" s="171"/>
      <c r="FAA35" s="171"/>
      <c r="FAB35" s="171"/>
      <c r="FAC35" s="171"/>
      <c r="FAD35" s="171"/>
      <c r="FAE35" s="171"/>
      <c r="FAF35" s="171"/>
      <c r="FAG35" s="171"/>
      <c r="FAH35" s="171"/>
      <c r="FAI35" s="171"/>
      <c r="FAJ35" s="171"/>
      <c r="FAK35" s="171"/>
      <c r="FAL35" s="171"/>
      <c r="FAM35" s="171"/>
      <c r="FAN35" s="171"/>
      <c r="FAO35" s="171"/>
      <c r="FAP35" s="171"/>
      <c r="FAQ35" s="171"/>
      <c r="FAR35" s="171"/>
      <c r="FAS35" s="171"/>
      <c r="FAT35" s="171"/>
      <c r="FAU35" s="171"/>
      <c r="FAV35" s="171"/>
      <c r="FAW35" s="171"/>
      <c r="FAX35" s="171"/>
      <c r="FAY35" s="171"/>
      <c r="FAZ35" s="171"/>
      <c r="FBA35" s="171"/>
      <c r="FBB35" s="171"/>
      <c r="FBC35" s="171"/>
      <c r="FBD35" s="171"/>
      <c r="FBE35" s="171"/>
      <c r="FBF35" s="171"/>
      <c r="FBG35" s="171"/>
      <c r="FBH35" s="171"/>
      <c r="FBI35" s="171"/>
      <c r="FBJ35" s="171"/>
      <c r="FBK35" s="171"/>
      <c r="FBL35" s="171"/>
      <c r="FBM35" s="171"/>
      <c r="FBN35" s="171"/>
      <c r="FBO35" s="171"/>
      <c r="FBP35" s="171"/>
      <c r="FBQ35" s="171"/>
      <c r="FBR35" s="171"/>
      <c r="FBS35" s="171"/>
      <c r="FBT35" s="171"/>
      <c r="FBU35" s="171"/>
      <c r="FBV35" s="171"/>
      <c r="FBW35" s="171"/>
      <c r="FBX35" s="171"/>
      <c r="FBY35" s="171"/>
      <c r="FBZ35" s="171"/>
      <c r="FCA35" s="171"/>
      <c r="FCB35" s="171"/>
      <c r="FCC35" s="171"/>
      <c r="FCD35" s="171"/>
      <c r="FCE35" s="171"/>
      <c r="FCF35" s="171"/>
      <c r="FCG35" s="171"/>
      <c r="FCH35" s="171"/>
      <c r="FCI35" s="171"/>
      <c r="FCJ35" s="171"/>
      <c r="FCK35" s="171"/>
      <c r="FCL35" s="171"/>
      <c r="FCM35" s="171"/>
      <c r="FCN35" s="171"/>
      <c r="FCO35" s="171"/>
      <c r="FCP35" s="171"/>
      <c r="FCQ35" s="171"/>
      <c r="FCR35" s="171"/>
      <c r="FCS35" s="171"/>
      <c r="FCT35" s="171"/>
      <c r="FCU35" s="171"/>
      <c r="FCV35" s="171"/>
      <c r="FCW35" s="171"/>
      <c r="FCX35" s="171"/>
      <c r="FCY35" s="171"/>
      <c r="FCZ35" s="171"/>
      <c r="FDA35" s="171"/>
      <c r="FDB35" s="171"/>
      <c r="FDC35" s="171"/>
      <c r="FDD35" s="171"/>
      <c r="FDE35" s="171"/>
      <c r="FDF35" s="171"/>
      <c r="FDG35" s="171"/>
      <c r="FDH35" s="171"/>
      <c r="FDI35" s="171"/>
      <c r="FDJ35" s="171"/>
      <c r="FDK35" s="171"/>
      <c r="FDL35" s="171"/>
      <c r="FDM35" s="171"/>
      <c r="FDN35" s="171"/>
      <c r="FDO35" s="171"/>
      <c r="FDP35" s="171"/>
      <c r="FDQ35" s="171"/>
      <c r="FDR35" s="171"/>
      <c r="FDS35" s="171"/>
      <c r="FDT35" s="171"/>
      <c r="FDU35" s="171"/>
      <c r="FDV35" s="171"/>
      <c r="FDW35" s="171"/>
      <c r="FDX35" s="171"/>
      <c r="FDY35" s="171"/>
      <c r="FDZ35" s="171"/>
      <c r="FEA35" s="171"/>
      <c r="FEB35" s="171"/>
      <c r="FEC35" s="171"/>
      <c r="FED35" s="171"/>
      <c r="FEE35" s="171"/>
      <c r="FEF35" s="171"/>
      <c r="FEG35" s="171"/>
      <c r="FEH35" s="171"/>
      <c r="FEI35" s="171"/>
      <c r="FEJ35" s="171"/>
      <c r="FEK35" s="171"/>
      <c r="FEL35" s="171"/>
      <c r="FEM35" s="171"/>
      <c r="FEN35" s="171"/>
      <c r="FEO35" s="171"/>
      <c r="FEP35" s="171"/>
      <c r="FEQ35" s="171"/>
      <c r="FER35" s="171"/>
      <c r="FES35" s="171"/>
      <c r="FET35" s="171"/>
      <c r="FEU35" s="171"/>
      <c r="FEV35" s="171"/>
      <c r="FEW35" s="171"/>
      <c r="FEX35" s="171"/>
      <c r="FEY35" s="171"/>
      <c r="FEZ35" s="171"/>
      <c r="FFA35" s="171"/>
      <c r="FFB35" s="171"/>
      <c r="FFC35" s="171"/>
      <c r="FFD35" s="171"/>
      <c r="FFE35" s="171"/>
      <c r="FFF35" s="171"/>
      <c r="FFG35" s="171"/>
      <c r="FFH35" s="171"/>
      <c r="FFI35" s="171"/>
      <c r="FFJ35" s="171"/>
      <c r="FFK35" s="171"/>
      <c r="FFL35" s="171"/>
      <c r="FFM35" s="171"/>
      <c r="FFN35" s="171"/>
      <c r="FFO35" s="171"/>
      <c r="FFP35" s="171"/>
      <c r="FFQ35" s="171"/>
      <c r="FFR35" s="171"/>
      <c r="FFS35" s="171"/>
      <c r="FFT35" s="171"/>
      <c r="FFU35" s="171"/>
      <c r="FFV35" s="171"/>
      <c r="FFW35" s="171"/>
      <c r="FFX35" s="171"/>
      <c r="FFY35" s="171"/>
      <c r="FFZ35" s="171"/>
      <c r="FGA35" s="171"/>
      <c r="FGB35" s="171"/>
      <c r="FGC35" s="171"/>
      <c r="FGD35" s="171"/>
      <c r="FGE35" s="171"/>
      <c r="FGF35" s="171"/>
      <c r="FGG35" s="171"/>
      <c r="FGH35" s="171"/>
      <c r="FGI35" s="171"/>
      <c r="FGJ35" s="171"/>
      <c r="FGK35" s="171"/>
      <c r="FGL35" s="171"/>
      <c r="FGM35" s="171"/>
      <c r="FGN35" s="171"/>
      <c r="FGO35" s="171"/>
      <c r="FGP35" s="171"/>
      <c r="FGQ35" s="171"/>
      <c r="FGR35" s="171"/>
      <c r="FGS35" s="171"/>
      <c r="FGT35" s="171"/>
      <c r="FGU35" s="171"/>
      <c r="FGV35" s="171"/>
      <c r="FGW35" s="171"/>
      <c r="FGX35" s="171"/>
      <c r="FGY35" s="171"/>
      <c r="FGZ35" s="171"/>
      <c r="FHA35" s="171"/>
      <c r="FHB35" s="171"/>
      <c r="FHC35" s="171"/>
      <c r="FHD35" s="171"/>
      <c r="FHE35" s="171"/>
      <c r="FHF35" s="171"/>
      <c r="FHG35" s="171"/>
      <c r="FHH35" s="171"/>
      <c r="FHI35" s="171"/>
      <c r="FHJ35" s="171"/>
      <c r="FHK35" s="171"/>
      <c r="FHL35" s="171"/>
      <c r="FHM35" s="171"/>
      <c r="FHN35" s="171"/>
      <c r="FHO35" s="171"/>
      <c r="FHP35" s="171"/>
      <c r="FHQ35" s="171"/>
      <c r="FHR35" s="171"/>
      <c r="FHS35" s="171"/>
      <c r="FHT35" s="171"/>
      <c r="FHU35" s="171"/>
      <c r="FHV35" s="171"/>
      <c r="FHW35" s="171"/>
      <c r="FHX35" s="171"/>
      <c r="FHY35" s="171"/>
      <c r="FHZ35" s="171"/>
      <c r="FIA35" s="171"/>
      <c r="FIB35" s="171"/>
      <c r="FIC35" s="171"/>
      <c r="FID35" s="171"/>
      <c r="FIE35" s="171"/>
      <c r="FIF35" s="171"/>
      <c r="FIG35" s="171"/>
      <c r="FIH35" s="171"/>
      <c r="FII35" s="171"/>
      <c r="FIJ35" s="171"/>
      <c r="FIK35" s="171"/>
      <c r="FIL35" s="171"/>
      <c r="FIM35" s="171"/>
      <c r="FIN35" s="171"/>
      <c r="FIO35" s="171"/>
      <c r="FIP35" s="171"/>
      <c r="FIQ35" s="171"/>
      <c r="FIR35" s="171"/>
      <c r="FIS35" s="171"/>
      <c r="FIT35" s="171"/>
      <c r="FIU35" s="171"/>
      <c r="FIV35" s="171"/>
      <c r="FIW35" s="171"/>
      <c r="FIX35" s="171"/>
      <c r="FIY35" s="171"/>
      <c r="FIZ35" s="171"/>
      <c r="FJA35" s="171"/>
      <c r="FJB35" s="171"/>
      <c r="FJC35" s="171"/>
      <c r="FJD35" s="171"/>
      <c r="FJE35" s="171"/>
      <c r="FJF35" s="171"/>
      <c r="FJG35" s="171"/>
      <c r="FJH35" s="171"/>
      <c r="FJI35" s="171"/>
      <c r="FJJ35" s="171"/>
      <c r="FJK35" s="171"/>
      <c r="FJL35" s="171"/>
      <c r="FJM35" s="171"/>
      <c r="FJN35" s="171"/>
      <c r="FJO35" s="171"/>
      <c r="FJP35" s="171"/>
      <c r="FJQ35" s="171"/>
      <c r="FJR35" s="171"/>
      <c r="FJS35" s="171"/>
      <c r="FJT35" s="171"/>
      <c r="FJU35" s="171"/>
      <c r="FJV35" s="171"/>
      <c r="FJW35" s="171"/>
      <c r="FJX35" s="171"/>
      <c r="FJY35" s="171"/>
      <c r="FJZ35" s="171"/>
      <c r="FKA35" s="171"/>
      <c r="FKB35" s="171"/>
      <c r="FKC35" s="171"/>
      <c r="FKD35" s="171"/>
      <c r="FKE35" s="171"/>
      <c r="FKF35" s="171"/>
      <c r="FKG35" s="171"/>
      <c r="FKH35" s="171"/>
      <c r="FKI35" s="171"/>
      <c r="FKJ35" s="171"/>
      <c r="FKK35" s="171"/>
      <c r="FKL35" s="171"/>
      <c r="FKM35" s="171"/>
      <c r="FKN35" s="171"/>
      <c r="FKO35" s="171"/>
      <c r="FKP35" s="171"/>
      <c r="FKQ35" s="171"/>
      <c r="FKR35" s="171"/>
      <c r="FKS35" s="171"/>
      <c r="FKT35" s="171"/>
      <c r="FKU35" s="171"/>
      <c r="FKV35" s="171"/>
      <c r="FKW35" s="171"/>
      <c r="FKX35" s="171"/>
      <c r="FKY35" s="171"/>
      <c r="FKZ35" s="171"/>
      <c r="FLA35" s="171"/>
      <c r="FLB35" s="171"/>
      <c r="FLC35" s="171"/>
      <c r="FLD35" s="171"/>
      <c r="FLE35" s="171"/>
      <c r="FLF35" s="171"/>
      <c r="FLG35" s="171"/>
      <c r="FLH35" s="171"/>
      <c r="FLI35" s="171"/>
      <c r="FLJ35" s="171"/>
      <c r="FLK35" s="171"/>
      <c r="FLL35" s="171"/>
      <c r="FLM35" s="171"/>
      <c r="FLN35" s="171"/>
      <c r="FLO35" s="171"/>
      <c r="FLP35" s="171"/>
      <c r="FLQ35" s="171"/>
      <c r="FLR35" s="171"/>
      <c r="FLS35" s="171"/>
      <c r="FLT35" s="171"/>
      <c r="FLU35" s="171"/>
      <c r="FLV35" s="171"/>
      <c r="FLW35" s="171"/>
      <c r="FLX35" s="171"/>
      <c r="FLY35" s="171"/>
      <c r="FLZ35" s="171"/>
      <c r="FMA35" s="171"/>
      <c r="FMB35" s="171"/>
      <c r="FMC35" s="171"/>
      <c r="FMD35" s="171"/>
      <c r="FME35" s="171"/>
      <c r="FMF35" s="171"/>
      <c r="FMG35" s="171"/>
      <c r="FMH35" s="171"/>
      <c r="FMI35" s="171"/>
      <c r="FMJ35" s="171"/>
      <c r="FMK35" s="171"/>
      <c r="FML35" s="171"/>
      <c r="FMM35" s="171"/>
      <c r="FMN35" s="171"/>
      <c r="FMO35" s="171"/>
      <c r="FMP35" s="171"/>
      <c r="FMQ35" s="171"/>
      <c r="FMR35" s="171"/>
      <c r="FMS35" s="171"/>
      <c r="FMT35" s="171"/>
      <c r="FMU35" s="171"/>
      <c r="FMV35" s="171"/>
      <c r="FMW35" s="171"/>
      <c r="FMX35" s="171"/>
      <c r="FMY35" s="171"/>
      <c r="FMZ35" s="171"/>
      <c r="FNA35" s="171"/>
      <c r="FNB35" s="171"/>
      <c r="FNC35" s="171"/>
      <c r="FND35" s="171"/>
      <c r="FNE35" s="171"/>
      <c r="FNF35" s="171"/>
      <c r="FNG35" s="171"/>
      <c r="FNH35" s="171"/>
      <c r="FNI35" s="171"/>
      <c r="FNJ35" s="171"/>
      <c r="FNK35" s="171"/>
      <c r="FNL35" s="171"/>
      <c r="FNM35" s="171"/>
      <c r="FNN35" s="171"/>
      <c r="FNO35" s="171"/>
      <c r="FNP35" s="171"/>
      <c r="FNQ35" s="171"/>
      <c r="FNR35" s="171"/>
      <c r="FNS35" s="171"/>
      <c r="FNT35" s="171"/>
      <c r="FNU35" s="171"/>
      <c r="FNV35" s="171"/>
      <c r="FNW35" s="171"/>
      <c r="FNX35" s="171"/>
      <c r="FNY35" s="171"/>
      <c r="FNZ35" s="171"/>
      <c r="FOA35" s="171"/>
      <c r="FOB35" s="171"/>
      <c r="FOC35" s="171"/>
      <c r="FOD35" s="171"/>
      <c r="FOE35" s="171"/>
      <c r="FOF35" s="171"/>
      <c r="FOG35" s="171"/>
      <c r="FOH35" s="171"/>
      <c r="FOI35" s="171"/>
      <c r="FOJ35" s="171"/>
      <c r="FOK35" s="171"/>
      <c r="FOL35" s="171"/>
      <c r="FOM35" s="171"/>
      <c r="FON35" s="171"/>
      <c r="FOO35" s="171"/>
      <c r="FOP35" s="171"/>
      <c r="FOQ35" s="171"/>
      <c r="FOR35" s="171"/>
      <c r="FOS35" s="171"/>
      <c r="FOT35" s="171"/>
      <c r="FOU35" s="171"/>
      <c r="FOV35" s="171"/>
      <c r="FOW35" s="171"/>
      <c r="FOX35" s="171"/>
      <c r="FOY35" s="171"/>
      <c r="FOZ35" s="171"/>
      <c r="FPA35" s="171"/>
      <c r="FPB35" s="171"/>
      <c r="FPC35" s="171"/>
      <c r="FPD35" s="171"/>
      <c r="FPE35" s="171"/>
      <c r="FPF35" s="171"/>
      <c r="FPG35" s="171"/>
      <c r="FPH35" s="171"/>
      <c r="FPI35" s="171"/>
      <c r="FPJ35" s="171"/>
      <c r="FPK35" s="171"/>
      <c r="FPL35" s="171"/>
      <c r="FPM35" s="171"/>
      <c r="FPN35" s="171"/>
      <c r="FPO35" s="171"/>
      <c r="FPP35" s="171"/>
      <c r="FPQ35" s="171"/>
      <c r="FPR35" s="171"/>
      <c r="FPS35" s="171"/>
      <c r="FPT35" s="171"/>
      <c r="FPU35" s="171"/>
      <c r="FPV35" s="171"/>
      <c r="FPW35" s="171"/>
      <c r="FPX35" s="171"/>
      <c r="FPY35" s="171"/>
      <c r="FPZ35" s="171"/>
      <c r="FQA35" s="171"/>
      <c r="FQB35" s="171"/>
      <c r="FQC35" s="171"/>
      <c r="FQD35" s="171"/>
      <c r="FQE35" s="171"/>
      <c r="FQF35" s="171"/>
      <c r="FQG35" s="171"/>
      <c r="FQH35" s="171"/>
      <c r="FQI35" s="171"/>
      <c r="FQJ35" s="171"/>
      <c r="FQK35" s="171"/>
      <c r="FQL35" s="171"/>
      <c r="FQM35" s="171"/>
      <c r="FQN35" s="171"/>
      <c r="FQO35" s="171"/>
      <c r="FQP35" s="171"/>
      <c r="FQQ35" s="171"/>
      <c r="FQR35" s="171"/>
      <c r="FQS35" s="171"/>
      <c r="FQT35" s="171"/>
      <c r="FQU35" s="171"/>
      <c r="FQV35" s="171"/>
      <c r="FQW35" s="171"/>
      <c r="FQX35" s="171"/>
      <c r="FQY35" s="171"/>
      <c r="FQZ35" s="171"/>
      <c r="FRA35" s="171"/>
      <c r="FRB35" s="171"/>
      <c r="FRC35" s="171"/>
      <c r="FRD35" s="171"/>
      <c r="FRE35" s="171"/>
      <c r="FRF35" s="171"/>
      <c r="FRG35" s="171"/>
      <c r="FRH35" s="171"/>
      <c r="FRI35" s="171"/>
      <c r="FRJ35" s="171"/>
      <c r="FRK35" s="171"/>
      <c r="FRL35" s="171"/>
      <c r="FRM35" s="171"/>
      <c r="FRN35" s="171"/>
      <c r="FRO35" s="171"/>
      <c r="FRP35" s="171"/>
      <c r="FRQ35" s="171"/>
      <c r="FRR35" s="171"/>
      <c r="FRS35" s="171"/>
      <c r="FRT35" s="171"/>
      <c r="FRU35" s="171"/>
      <c r="FRV35" s="171"/>
      <c r="FRW35" s="171"/>
      <c r="FRX35" s="171"/>
      <c r="FRY35" s="171"/>
      <c r="FRZ35" s="171"/>
      <c r="FSA35" s="171"/>
      <c r="FSB35" s="171"/>
      <c r="FSC35" s="171"/>
      <c r="FSD35" s="171"/>
      <c r="FSE35" s="171"/>
      <c r="FSF35" s="171"/>
      <c r="FSG35" s="171"/>
      <c r="FSH35" s="171"/>
      <c r="FSI35" s="171"/>
      <c r="FSJ35" s="171"/>
      <c r="FSK35" s="171"/>
      <c r="FSL35" s="171"/>
      <c r="FSM35" s="171"/>
      <c r="FSN35" s="171"/>
      <c r="FSO35" s="171"/>
      <c r="FSP35" s="171"/>
      <c r="FSQ35" s="171"/>
      <c r="FSR35" s="171"/>
      <c r="FSS35" s="171"/>
      <c r="FST35" s="171"/>
      <c r="FSU35" s="171"/>
      <c r="FSV35" s="171"/>
      <c r="FSW35" s="171"/>
      <c r="FSX35" s="171"/>
      <c r="FSY35" s="171"/>
      <c r="FSZ35" s="171"/>
      <c r="FTA35" s="171"/>
      <c r="FTB35" s="171"/>
      <c r="FTC35" s="171"/>
      <c r="FTD35" s="171"/>
      <c r="FTE35" s="171"/>
      <c r="FTF35" s="171"/>
      <c r="FTG35" s="171"/>
      <c r="FTH35" s="171"/>
      <c r="FTI35" s="171"/>
      <c r="FTJ35" s="171"/>
      <c r="FTK35" s="171"/>
      <c r="FTL35" s="171"/>
      <c r="FTM35" s="171"/>
      <c r="FTN35" s="171"/>
      <c r="FTO35" s="171"/>
      <c r="FTP35" s="171"/>
      <c r="FTQ35" s="171"/>
      <c r="FTR35" s="171"/>
      <c r="FTS35" s="171"/>
      <c r="FTT35" s="171"/>
      <c r="FTU35" s="171"/>
      <c r="FTV35" s="171"/>
      <c r="FTW35" s="171"/>
      <c r="FTX35" s="171"/>
      <c r="FTY35" s="171"/>
      <c r="FTZ35" s="171"/>
      <c r="FUA35" s="171"/>
      <c r="FUB35" s="171"/>
      <c r="FUC35" s="171"/>
      <c r="FUD35" s="171"/>
      <c r="FUE35" s="171"/>
      <c r="FUF35" s="171"/>
      <c r="FUG35" s="171"/>
      <c r="FUH35" s="171"/>
      <c r="FUI35" s="171"/>
      <c r="FUJ35" s="171"/>
      <c r="FUK35" s="171"/>
      <c r="FUL35" s="171"/>
      <c r="FUM35" s="171"/>
      <c r="FUN35" s="171"/>
      <c r="FUO35" s="171"/>
      <c r="FUP35" s="171"/>
      <c r="FUQ35" s="171"/>
      <c r="FUR35" s="171"/>
      <c r="FUS35" s="171"/>
      <c r="FUT35" s="171"/>
      <c r="FUU35" s="171"/>
      <c r="FUV35" s="171"/>
      <c r="FUW35" s="171"/>
      <c r="FUX35" s="171"/>
      <c r="FUY35" s="171"/>
      <c r="FUZ35" s="171"/>
      <c r="FVA35" s="171"/>
      <c r="FVB35" s="171"/>
      <c r="FVC35" s="171"/>
      <c r="FVD35" s="171"/>
      <c r="FVE35" s="171"/>
      <c r="FVF35" s="171"/>
      <c r="FVG35" s="171"/>
      <c r="FVH35" s="171"/>
      <c r="FVI35" s="171"/>
      <c r="FVJ35" s="171"/>
      <c r="FVK35" s="171"/>
      <c r="FVL35" s="171"/>
      <c r="FVM35" s="171"/>
      <c r="FVN35" s="171"/>
      <c r="FVO35" s="171"/>
      <c r="FVP35" s="171"/>
      <c r="FVQ35" s="171"/>
      <c r="FVR35" s="171"/>
      <c r="FVS35" s="171"/>
      <c r="FVT35" s="171"/>
      <c r="FVU35" s="171"/>
      <c r="FVV35" s="171"/>
      <c r="FVW35" s="171"/>
      <c r="FVX35" s="171"/>
      <c r="FVY35" s="171"/>
      <c r="FVZ35" s="171"/>
      <c r="FWA35" s="171"/>
      <c r="FWB35" s="171"/>
      <c r="FWC35" s="171"/>
      <c r="FWD35" s="171"/>
      <c r="FWE35" s="171"/>
      <c r="FWF35" s="171"/>
      <c r="FWG35" s="171"/>
      <c r="FWH35" s="171"/>
      <c r="FWI35" s="171"/>
      <c r="FWJ35" s="171"/>
      <c r="FWK35" s="171"/>
      <c r="FWL35" s="171"/>
      <c r="FWM35" s="171"/>
      <c r="FWN35" s="171"/>
      <c r="FWO35" s="171"/>
      <c r="FWP35" s="171"/>
      <c r="FWQ35" s="171"/>
      <c r="FWR35" s="171"/>
      <c r="FWS35" s="171"/>
      <c r="FWT35" s="171"/>
      <c r="FWU35" s="171"/>
      <c r="FWV35" s="171"/>
      <c r="FWW35" s="171"/>
      <c r="FWX35" s="171"/>
      <c r="FWY35" s="171"/>
      <c r="FWZ35" s="171"/>
      <c r="FXA35" s="171"/>
      <c r="FXB35" s="171"/>
      <c r="FXC35" s="171"/>
      <c r="FXD35" s="171"/>
      <c r="FXE35" s="171"/>
      <c r="FXF35" s="171"/>
      <c r="FXG35" s="171"/>
      <c r="FXH35" s="171"/>
      <c r="FXI35" s="171"/>
      <c r="FXJ35" s="171"/>
      <c r="FXK35" s="171"/>
      <c r="FXL35" s="171"/>
      <c r="FXM35" s="171"/>
      <c r="FXN35" s="171"/>
      <c r="FXO35" s="171"/>
      <c r="FXP35" s="171"/>
      <c r="FXQ35" s="171"/>
      <c r="FXR35" s="171"/>
      <c r="FXS35" s="171"/>
      <c r="FXT35" s="171"/>
      <c r="FXU35" s="171"/>
      <c r="FXV35" s="171"/>
      <c r="FXW35" s="171"/>
      <c r="FXX35" s="171"/>
      <c r="FXY35" s="171"/>
      <c r="FXZ35" s="171"/>
      <c r="FYA35" s="171"/>
      <c r="FYB35" s="171"/>
      <c r="FYC35" s="171"/>
      <c r="FYD35" s="171"/>
      <c r="FYE35" s="171"/>
      <c r="FYF35" s="171"/>
      <c r="FYG35" s="171"/>
      <c r="FYH35" s="171"/>
      <c r="FYI35" s="171"/>
      <c r="FYJ35" s="171"/>
      <c r="FYK35" s="171"/>
      <c r="FYL35" s="171"/>
      <c r="FYM35" s="171"/>
      <c r="FYN35" s="171"/>
      <c r="FYO35" s="171"/>
      <c r="FYP35" s="171"/>
      <c r="FYQ35" s="171"/>
      <c r="FYR35" s="171"/>
      <c r="FYS35" s="171"/>
      <c r="FYT35" s="171"/>
      <c r="FYU35" s="171"/>
      <c r="FYV35" s="171"/>
      <c r="FYW35" s="171"/>
      <c r="FYX35" s="171"/>
      <c r="FYY35" s="171"/>
      <c r="FYZ35" s="171"/>
      <c r="FZA35" s="171"/>
      <c r="FZB35" s="171"/>
      <c r="FZC35" s="171"/>
      <c r="FZD35" s="171"/>
      <c r="FZE35" s="171"/>
      <c r="FZF35" s="171"/>
      <c r="FZG35" s="171"/>
      <c r="FZH35" s="171"/>
      <c r="FZI35" s="171"/>
      <c r="FZJ35" s="171"/>
      <c r="FZK35" s="171"/>
      <c r="FZL35" s="171"/>
      <c r="FZM35" s="171"/>
      <c r="FZN35" s="171"/>
      <c r="FZO35" s="171"/>
      <c r="FZP35" s="171"/>
      <c r="FZQ35" s="171"/>
      <c r="FZR35" s="171"/>
      <c r="FZS35" s="171"/>
      <c r="FZT35" s="171"/>
      <c r="FZU35" s="171"/>
      <c r="FZV35" s="171"/>
      <c r="FZW35" s="171"/>
      <c r="FZX35" s="171"/>
      <c r="FZY35" s="171"/>
      <c r="FZZ35" s="171"/>
      <c r="GAA35" s="171"/>
      <c r="GAB35" s="171"/>
      <c r="GAC35" s="171"/>
      <c r="GAD35" s="171"/>
      <c r="GAE35" s="171"/>
      <c r="GAF35" s="171"/>
      <c r="GAG35" s="171"/>
      <c r="GAH35" s="171"/>
      <c r="GAI35" s="171"/>
      <c r="GAJ35" s="171"/>
      <c r="GAK35" s="171"/>
      <c r="GAL35" s="171"/>
      <c r="GAM35" s="171"/>
      <c r="GAN35" s="171"/>
      <c r="GAO35" s="171"/>
      <c r="GAP35" s="171"/>
      <c r="GAQ35" s="171"/>
      <c r="GAR35" s="171"/>
      <c r="GAS35" s="171"/>
      <c r="GAT35" s="171"/>
      <c r="GAU35" s="171"/>
      <c r="GAV35" s="171"/>
      <c r="GAW35" s="171"/>
      <c r="GAX35" s="171"/>
      <c r="GAY35" s="171"/>
      <c r="GAZ35" s="171"/>
      <c r="GBA35" s="171"/>
      <c r="GBB35" s="171"/>
      <c r="GBC35" s="171"/>
      <c r="GBD35" s="171"/>
      <c r="GBE35" s="171"/>
      <c r="GBF35" s="171"/>
      <c r="GBG35" s="171"/>
      <c r="GBH35" s="171"/>
      <c r="GBI35" s="171"/>
      <c r="GBJ35" s="171"/>
      <c r="GBK35" s="171"/>
      <c r="GBL35" s="171"/>
      <c r="GBM35" s="171"/>
      <c r="GBN35" s="171"/>
      <c r="GBO35" s="171"/>
      <c r="GBP35" s="171"/>
      <c r="GBQ35" s="171"/>
      <c r="GBR35" s="171"/>
      <c r="GBS35" s="171"/>
      <c r="GBT35" s="171"/>
      <c r="GBU35" s="171"/>
      <c r="GBV35" s="171"/>
      <c r="GBW35" s="171"/>
      <c r="GBX35" s="171"/>
      <c r="GBY35" s="171"/>
      <c r="GBZ35" s="171"/>
      <c r="GCA35" s="171"/>
      <c r="GCB35" s="171"/>
      <c r="GCC35" s="171"/>
      <c r="GCD35" s="171"/>
      <c r="GCE35" s="171"/>
      <c r="GCF35" s="171"/>
      <c r="GCG35" s="171"/>
      <c r="GCH35" s="171"/>
      <c r="GCI35" s="171"/>
      <c r="GCJ35" s="171"/>
      <c r="GCK35" s="171"/>
      <c r="GCL35" s="171"/>
      <c r="GCM35" s="171"/>
      <c r="GCN35" s="171"/>
      <c r="GCO35" s="171"/>
      <c r="GCP35" s="171"/>
      <c r="GCQ35" s="171"/>
      <c r="GCR35" s="171"/>
      <c r="GCS35" s="171"/>
      <c r="GCT35" s="171"/>
      <c r="GCU35" s="171"/>
      <c r="GCV35" s="171"/>
      <c r="GCW35" s="171"/>
      <c r="GCX35" s="171"/>
      <c r="GCY35" s="171"/>
      <c r="GCZ35" s="171"/>
      <c r="GDA35" s="171"/>
      <c r="GDB35" s="171"/>
      <c r="GDC35" s="171"/>
      <c r="GDD35" s="171"/>
      <c r="GDE35" s="171"/>
      <c r="GDF35" s="171"/>
      <c r="GDG35" s="171"/>
      <c r="GDH35" s="171"/>
      <c r="GDI35" s="171"/>
      <c r="GDJ35" s="171"/>
      <c r="GDK35" s="171"/>
      <c r="GDL35" s="171"/>
      <c r="GDM35" s="171"/>
      <c r="GDN35" s="171"/>
      <c r="GDO35" s="171"/>
      <c r="GDP35" s="171"/>
      <c r="GDQ35" s="171"/>
      <c r="GDR35" s="171"/>
      <c r="GDS35" s="171"/>
      <c r="GDT35" s="171"/>
      <c r="GDU35" s="171"/>
      <c r="GDV35" s="171"/>
      <c r="GDW35" s="171"/>
      <c r="GDX35" s="171"/>
      <c r="GDY35" s="171"/>
      <c r="GDZ35" s="171"/>
      <c r="GEA35" s="171"/>
      <c r="GEB35" s="171"/>
      <c r="GEC35" s="171"/>
      <c r="GED35" s="171"/>
      <c r="GEE35" s="171"/>
      <c r="GEF35" s="171"/>
      <c r="GEG35" s="171"/>
      <c r="GEH35" s="171"/>
      <c r="GEI35" s="171"/>
      <c r="GEJ35" s="171"/>
      <c r="GEK35" s="171"/>
      <c r="GEL35" s="171"/>
      <c r="GEM35" s="171"/>
      <c r="GEN35" s="171"/>
      <c r="GEO35" s="171"/>
      <c r="GEP35" s="171"/>
      <c r="GEQ35" s="171"/>
      <c r="GER35" s="171"/>
      <c r="GES35" s="171"/>
      <c r="GET35" s="171"/>
      <c r="GEU35" s="171"/>
      <c r="GEV35" s="171"/>
      <c r="GEW35" s="171"/>
      <c r="GEX35" s="171"/>
      <c r="GEY35" s="171"/>
      <c r="GEZ35" s="171"/>
      <c r="GFA35" s="171"/>
      <c r="GFB35" s="171"/>
      <c r="GFC35" s="171"/>
      <c r="GFD35" s="171"/>
      <c r="GFE35" s="171"/>
      <c r="GFF35" s="171"/>
      <c r="GFG35" s="171"/>
      <c r="GFH35" s="171"/>
      <c r="GFI35" s="171"/>
      <c r="GFJ35" s="171"/>
      <c r="GFK35" s="171"/>
      <c r="GFL35" s="171"/>
      <c r="GFM35" s="171"/>
      <c r="GFN35" s="171"/>
      <c r="GFO35" s="171"/>
      <c r="GFP35" s="171"/>
      <c r="GFQ35" s="171"/>
      <c r="GFR35" s="171"/>
      <c r="GFS35" s="171"/>
      <c r="GFT35" s="171"/>
      <c r="GFU35" s="171"/>
      <c r="GFV35" s="171"/>
      <c r="GFW35" s="171"/>
      <c r="GFX35" s="171"/>
      <c r="GFY35" s="171"/>
      <c r="GFZ35" s="171"/>
      <c r="GGA35" s="171"/>
      <c r="GGB35" s="171"/>
      <c r="GGC35" s="171"/>
      <c r="GGD35" s="171"/>
      <c r="GGE35" s="171"/>
      <c r="GGF35" s="171"/>
      <c r="GGG35" s="171"/>
      <c r="GGH35" s="171"/>
      <c r="GGI35" s="171"/>
      <c r="GGJ35" s="171"/>
      <c r="GGK35" s="171"/>
      <c r="GGL35" s="171"/>
      <c r="GGM35" s="171"/>
      <c r="GGN35" s="171"/>
      <c r="GGO35" s="171"/>
      <c r="GGP35" s="171"/>
      <c r="GGQ35" s="171"/>
      <c r="GGR35" s="171"/>
      <c r="GGS35" s="171"/>
      <c r="GGT35" s="171"/>
      <c r="GGU35" s="171"/>
      <c r="GGV35" s="171"/>
      <c r="GGW35" s="171"/>
      <c r="GGX35" s="171"/>
      <c r="GGY35" s="171"/>
      <c r="GGZ35" s="171"/>
      <c r="GHA35" s="171"/>
      <c r="GHB35" s="171"/>
      <c r="GHC35" s="171"/>
      <c r="GHD35" s="171"/>
      <c r="GHE35" s="171"/>
      <c r="GHF35" s="171"/>
      <c r="GHG35" s="171"/>
      <c r="GHH35" s="171"/>
      <c r="GHI35" s="171"/>
      <c r="GHJ35" s="171"/>
      <c r="GHK35" s="171"/>
      <c r="GHL35" s="171"/>
      <c r="GHM35" s="171"/>
      <c r="GHN35" s="171"/>
      <c r="GHO35" s="171"/>
      <c r="GHP35" s="171"/>
      <c r="GHQ35" s="171"/>
      <c r="GHR35" s="171"/>
      <c r="GHS35" s="171"/>
      <c r="GHT35" s="171"/>
      <c r="GHU35" s="171"/>
      <c r="GHV35" s="171"/>
      <c r="GHW35" s="171"/>
      <c r="GHX35" s="171"/>
      <c r="GHY35" s="171"/>
      <c r="GHZ35" s="171"/>
      <c r="GIA35" s="171"/>
      <c r="GIB35" s="171"/>
      <c r="GIC35" s="171"/>
      <c r="GID35" s="171"/>
      <c r="GIE35" s="171"/>
      <c r="GIF35" s="171"/>
      <c r="GIG35" s="171"/>
      <c r="GIH35" s="171"/>
      <c r="GII35" s="171"/>
      <c r="GIJ35" s="171"/>
      <c r="GIK35" s="171"/>
      <c r="GIL35" s="171"/>
      <c r="GIM35" s="171"/>
      <c r="GIN35" s="171"/>
      <c r="GIO35" s="171"/>
      <c r="GIP35" s="171"/>
      <c r="GIQ35" s="171"/>
      <c r="GIR35" s="171"/>
      <c r="GIS35" s="171"/>
      <c r="GIT35" s="171"/>
      <c r="GIU35" s="171"/>
      <c r="GIV35" s="171"/>
      <c r="GIW35" s="171"/>
      <c r="GIX35" s="171"/>
      <c r="GIY35" s="171"/>
      <c r="GIZ35" s="171"/>
      <c r="GJA35" s="171"/>
      <c r="GJB35" s="171"/>
      <c r="GJC35" s="171"/>
      <c r="GJD35" s="171"/>
      <c r="GJE35" s="171"/>
      <c r="GJF35" s="171"/>
      <c r="GJG35" s="171"/>
      <c r="GJH35" s="171"/>
      <c r="GJI35" s="171"/>
      <c r="GJJ35" s="171"/>
      <c r="GJK35" s="171"/>
      <c r="GJL35" s="171"/>
      <c r="GJM35" s="171"/>
      <c r="GJN35" s="171"/>
      <c r="GJO35" s="171"/>
      <c r="GJP35" s="171"/>
      <c r="GJQ35" s="171"/>
      <c r="GJR35" s="171"/>
      <c r="GJS35" s="171"/>
      <c r="GJT35" s="171"/>
      <c r="GJU35" s="171"/>
      <c r="GJV35" s="171"/>
      <c r="GJW35" s="171"/>
      <c r="GJX35" s="171"/>
      <c r="GJY35" s="171"/>
      <c r="GJZ35" s="171"/>
      <c r="GKA35" s="171"/>
      <c r="GKB35" s="171"/>
      <c r="GKC35" s="171"/>
      <c r="GKD35" s="171"/>
      <c r="GKE35" s="171"/>
      <c r="GKF35" s="171"/>
      <c r="GKG35" s="171"/>
      <c r="GKH35" s="171"/>
      <c r="GKI35" s="171"/>
      <c r="GKJ35" s="171"/>
      <c r="GKK35" s="171"/>
      <c r="GKL35" s="171"/>
      <c r="GKM35" s="171"/>
      <c r="GKN35" s="171"/>
      <c r="GKO35" s="171"/>
      <c r="GKP35" s="171"/>
      <c r="GKQ35" s="171"/>
      <c r="GKR35" s="171"/>
      <c r="GKS35" s="171"/>
      <c r="GKT35" s="171"/>
      <c r="GKU35" s="171"/>
      <c r="GKV35" s="171"/>
      <c r="GKW35" s="171"/>
      <c r="GKX35" s="171"/>
      <c r="GKY35" s="171"/>
      <c r="GKZ35" s="171"/>
      <c r="GLA35" s="171"/>
      <c r="GLB35" s="171"/>
      <c r="GLC35" s="171"/>
      <c r="GLD35" s="171"/>
      <c r="GLE35" s="171"/>
      <c r="GLF35" s="171"/>
      <c r="GLG35" s="171"/>
      <c r="GLH35" s="171"/>
      <c r="GLI35" s="171"/>
      <c r="GLJ35" s="171"/>
      <c r="GLK35" s="171"/>
      <c r="GLL35" s="171"/>
      <c r="GLM35" s="171"/>
      <c r="GLN35" s="171"/>
      <c r="GLO35" s="171"/>
      <c r="GLP35" s="171"/>
      <c r="GLQ35" s="171"/>
      <c r="GLR35" s="171"/>
      <c r="GLS35" s="171"/>
      <c r="GLT35" s="171"/>
      <c r="GLU35" s="171"/>
      <c r="GLV35" s="171"/>
      <c r="GLW35" s="171"/>
      <c r="GLX35" s="171"/>
      <c r="GLY35" s="171"/>
      <c r="GLZ35" s="171"/>
      <c r="GMA35" s="171"/>
      <c r="GMB35" s="171"/>
      <c r="GMC35" s="171"/>
      <c r="GMD35" s="171"/>
      <c r="GME35" s="171"/>
      <c r="GMF35" s="171"/>
      <c r="GMG35" s="171"/>
      <c r="GMH35" s="171"/>
      <c r="GMI35" s="171"/>
      <c r="GMJ35" s="171"/>
      <c r="GMK35" s="171"/>
      <c r="GML35" s="171"/>
      <c r="GMM35" s="171"/>
      <c r="GMN35" s="171"/>
      <c r="GMO35" s="171"/>
      <c r="GMP35" s="171"/>
      <c r="GMQ35" s="171"/>
      <c r="GMR35" s="171"/>
      <c r="GMS35" s="171"/>
      <c r="GMT35" s="171"/>
      <c r="GMU35" s="171"/>
      <c r="GMV35" s="171"/>
      <c r="GMW35" s="171"/>
      <c r="GMX35" s="171"/>
      <c r="GMY35" s="171"/>
      <c r="GMZ35" s="171"/>
      <c r="GNA35" s="171"/>
      <c r="GNB35" s="171"/>
      <c r="GNC35" s="171"/>
      <c r="GND35" s="171"/>
      <c r="GNE35" s="171"/>
      <c r="GNF35" s="171"/>
      <c r="GNG35" s="171"/>
      <c r="GNH35" s="171"/>
      <c r="GNI35" s="171"/>
      <c r="GNJ35" s="171"/>
      <c r="GNK35" s="171"/>
      <c r="GNL35" s="171"/>
      <c r="GNM35" s="171"/>
      <c r="GNN35" s="171"/>
      <c r="GNO35" s="171"/>
      <c r="GNP35" s="171"/>
      <c r="GNQ35" s="171"/>
      <c r="GNR35" s="171"/>
      <c r="GNS35" s="171"/>
      <c r="GNT35" s="171"/>
      <c r="GNU35" s="171"/>
      <c r="GNV35" s="171"/>
      <c r="GNW35" s="171"/>
      <c r="GNX35" s="171"/>
      <c r="GNY35" s="171"/>
      <c r="GNZ35" s="171"/>
      <c r="GOA35" s="171"/>
      <c r="GOB35" s="171"/>
      <c r="GOC35" s="171"/>
      <c r="GOD35" s="171"/>
      <c r="GOE35" s="171"/>
      <c r="GOF35" s="171"/>
      <c r="GOG35" s="171"/>
      <c r="GOH35" s="171"/>
      <c r="GOI35" s="171"/>
      <c r="GOJ35" s="171"/>
      <c r="GOK35" s="171"/>
      <c r="GOL35" s="171"/>
      <c r="GOM35" s="171"/>
      <c r="GON35" s="171"/>
      <c r="GOO35" s="171"/>
      <c r="GOP35" s="171"/>
      <c r="GOQ35" s="171"/>
      <c r="GOR35" s="171"/>
      <c r="GOS35" s="171"/>
      <c r="GOT35" s="171"/>
      <c r="GOU35" s="171"/>
      <c r="GOV35" s="171"/>
      <c r="GOW35" s="171"/>
      <c r="GOX35" s="171"/>
      <c r="GOY35" s="171"/>
      <c r="GOZ35" s="171"/>
      <c r="GPA35" s="171"/>
      <c r="GPB35" s="171"/>
      <c r="GPC35" s="171"/>
      <c r="GPD35" s="171"/>
      <c r="GPE35" s="171"/>
      <c r="GPF35" s="171"/>
      <c r="GPG35" s="171"/>
      <c r="GPH35" s="171"/>
      <c r="GPI35" s="171"/>
      <c r="GPJ35" s="171"/>
      <c r="GPK35" s="171"/>
      <c r="GPL35" s="171"/>
      <c r="GPM35" s="171"/>
      <c r="GPN35" s="171"/>
      <c r="GPO35" s="171"/>
      <c r="GPP35" s="171"/>
      <c r="GPQ35" s="171"/>
      <c r="GPR35" s="171"/>
      <c r="GPS35" s="171"/>
      <c r="GPT35" s="171"/>
      <c r="GPU35" s="171"/>
      <c r="GPV35" s="171"/>
      <c r="GPW35" s="171"/>
      <c r="GPX35" s="171"/>
      <c r="GPY35" s="171"/>
      <c r="GPZ35" s="171"/>
      <c r="GQA35" s="171"/>
      <c r="GQB35" s="171"/>
      <c r="GQC35" s="171"/>
      <c r="GQD35" s="171"/>
      <c r="GQE35" s="171"/>
      <c r="GQF35" s="171"/>
      <c r="GQG35" s="171"/>
      <c r="GQH35" s="171"/>
      <c r="GQI35" s="171"/>
      <c r="GQJ35" s="171"/>
      <c r="GQK35" s="171"/>
      <c r="GQL35" s="171"/>
      <c r="GQM35" s="171"/>
      <c r="GQN35" s="171"/>
      <c r="GQO35" s="171"/>
      <c r="GQP35" s="171"/>
      <c r="GQQ35" s="171"/>
      <c r="GQR35" s="171"/>
      <c r="GQS35" s="171"/>
      <c r="GQT35" s="171"/>
      <c r="GQU35" s="171"/>
      <c r="GQV35" s="171"/>
      <c r="GQW35" s="171"/>
      <c r="GQX35" s="171"/>
      <c r="GQY35" s="171"/>
      <c r="GQZ35" s="171"/>
      <c r="GRA35" s="171"/>
      <c r="GRB35" s="171"/>
      <c r="GRC35" s="171"/>
      <c r="GRD35" s="171"/>
      <c r="GRE35" s="171"/>
      <c r="GRF35" s="171"/>
      <c r="GRG35" s="171"/>
      <c r="GRH35" s="171"/>
      <c r="GRI35" s="171"/>
      <c r="GRJ35" s="171"/>
      <c r="GRK35" s="171"/>
      <c r="GRL35" s="171"/>
      <c r="GRM35" s="171"/>
      <c r="GRN35" s="171"/>
      <c r="GRO35" s="171"/>
      <c r="GRP35" s="171"/>
      <c r="GRQ35" s="171"/>
      <c r="GRR35" s="171"/>
      <c r="GRS35" s="171"/>
      <c r="GRT35" s="171"/>
      <c r="GRU35" s="171"/>
      <c r="GRV35" s="171"/>
      <c r="GRW35" s="171"/>
      <c r="GRX35" s="171"/>
      <c r="GRY35" s="171"/>
      <c r="GRZ35" s="171"/>
      <c r="GSA35" s="171"/>
      <c r="GSB35" s="171"/>
      <c r="GSC35" s="171"/>
      <c r="GSD35" s="171"/>
      <c r="GSE35" s="171"/>
      <c r="GSF35" s="171"/>
      <c r="GSG35" s="171"/>
      <c r="GSH35" s="171"/>
      <c r="GSI35" s="171"/>
      <c r="GSJ35" s="171"/>
      <c r="GSK35" s="171"/>
      <c r="GSL35" s="171"/>
      <c r="GSM35" s="171"/>
      <c r="GSN35" s="171"/>
      <c r="GSO35" s="171"/>
      <c r="GSP35" s="171"/>
      <c r="GSQ35" s="171"/>
      <c r="GSR35" s="171"/>
      <c r="GSS35" s="171"/>
      <c r="GST35" s="171"/>
      <c r="GSU35" s="171"/>
      <c r="GSV35" s="171"/>
      <c r="GSW35" s="171"/>
      <c r="GSX35" s="171"/>
      <c r="GSY35" s="171"/>
      <c r="GSZ35" s="171"/>
      <c r="GTA35" s="171"/>
      <c r="GTB35" s="171"/>
      <c r="GTC35" s="171"/>
      <c r="GTD35" s="171"/>
      <c r="GTE35" s="171"/>
      <c r="GTF35" s="171"/>
      <c r="GTG35" s="171"/>
      <c r="GTH35" s="171"/>
      <c r="GTI35" s="171"/>
      <c r="GTJ35" s="171"/>
      <c r="GTK35" s="171"/>
      <c r="GTL35" s="171"/>
      <c r="GTM35" s="171"/>
      <c r="GTN35" s="171"/>
      <c r="GTO35" s="171"/>
      <c r="GTP35" s="171"/>
      <c r="GTQ35" s="171"/>
      <c r="GTR35" s="171"/>
      <c r="GTS35" s="171"/>
      <c r="GTT35" s="171"/>
      <c r="GTU35" s="171"/>
      <c r="GTV35" s="171"/>
      <c r="GTW35" s="171"/>
      <c r="GTX35" s="171"/>
      <c r="GTY35" s="171"/>
      <c r="GTZ35" s="171"/>
      <c r="GUA35" s="171"/>
      <c r="GUB35" s="171"/>
      <c r="GUC35" s="171"/>
      <c r="GUD35" s="171"/>
      <c r="GUE35" s="171"/>
      <c r="GUF35" s="171"/>
      <c r="GUG35" s="171"/>
      <c r="GUH35" s="171"/>
      <c r="GUI35" s="171"/>
      <c r="GUJ35" s="171"/>
      <c r="GUK35" s="171"/>
      <c r="GUL35" s="171"/>
      <c r="GUM35" s="171"/>
      <c r="GUN35" s="171"/>
      <c r="GUO35" s="171"/>
      <c r="GUP35" s="171"/>
      <c r="GUQ35" s="171"/>
      <c r="GUR35" s="171"/>
      <c r="GUS35" s="171"/>
      <c r="GUT35" s="171"/>
      <c r="GUU35" s="171"/>
      <c r="GUV35" s="171"/>
      <c r="GUW35" s="171"/>
      <c r="GUX35" s="171"/>
      <c r="GUY35" s="171"/>
      <c r="GUZ35" s="171"/>
      <c r="GVA35" s="171"/>
      <c r="GVB35" s="171"/>
      <c r="GVC35" s="171"/>
      <c r="GVD35" s="171"/>
      <c r="GVE35" s="171"/>
      <c r="GVF35" s="171"/>
      <c r="GVG35" s="171"/>
      <c r="GVH35" s="171"/>
      <c r="GVI35" s="171"/>
      <c r="GVJ35" s="171"/>
      <c r="GVK35" s="171"/>
      <c r="GVL35" s="171"/>
      <c r="GVM35" s="171"/>
      <c r="GVN35" s="171"/>
      <c r="GVO35" s="171"/>
      <c r="GVP35" s="171"/>
      <c r="GVQ35" s="171"/>
      <c r="GVR35" s="171"/>
      <c r="GVS35" s="171"/>
      <c r="GVT35" s="171"/>
      <c r="GVU35" s="171"/>
      <c r="GVV35" s="171"/>
      <c r="GVW35" s="171"/>
      <c r="GVX35" s="171"/>
      <c r="GVY35" s="171"/>
      <c r="GVZ35" s="171"/>
      <c r="GWA35" s="171"/>
      <c r="GWB35" s="171"/>
      <c r="GWC35" s="171"/>
      <c r="GWD35" s="171"/>
      <c r="GWE35" s="171"/>
      <c r="GWF35" s="171"/>
      <c r="GWG35" s="171"/>
      <c r="GWH35" s="171"/>
      <c r="GWI35" s="171"/>
      <c r="GWJ35" s="171"/>
      <c r="GWK35" s="171"/>
      <c r="GWL35" s="171"/>
      <c r="GWM35" s="171"/>
      <c r="GWN35" s="171"/>
      <c r="GWO35" s="171"/>
      <c r="GWP35" s="171"/>
      <c r="GWQ35" s="171"/>
      <c r="GWR35" s="171"/>
      <c r="GWS35" s="171"/>
      <c r="GWT35" s="171"/>
      <c r="GWU35" s="171"/>
      <c r="GWV35" s="171"/>
      <c r="GWW35" s="171"/>
      <c r="GWX35" s="171"/>
      <c r="GWY35" s="171"/>
      <c r="GWZ35" s="171"/>
      <c r="GXA35" s="171"/>
      <c r="GXB35" s="171"/>
      <c r="GXC35" s="171"/>
      <c r="GXD35" s="171"/>
      <c r="GXE35" s="171"/>
      <c r="GXF35" s="171"/>
      <c r="GXG35" s="171"/>
      <c r="GXH35" s="171"/>
      <c r="GXI35" s="171"/>
      <c r="GXJ35" s="171"/>
      <c r="GXK35" s="171"/>
      <c r="GXL35" s="171"/>
      <c r="GXM35" s="171"/>
      <c r="GXN35" s="171"/>
      <c r="GXO35" s="171"/>
      <c r="GXP35" s="171"/>
      <c r="GXQ35" s="171"/>
      <c r="GXR35" s="171"/>
      <c r="GXS35" s="171"/>
      <c r="GXT35" s="171"/>
      <c r="GXU35" s="171"/>
      <c r="GXV35" s="171"/>
      <c r="GXW35" s="171"/>
      <c r="GXX35" s="171"/>
      <c r="GXY35" s="171"/>
      <c r="GXZ35" s="171"/>
      <c r="GYA35" s="171"/>
      <c r="GYB35" s="171"/>
      <c r="GYC35" s="171"/>
      <c r="GYD35" s="171"/>
      <c r="GYE35" s="171"/>
      <c r="GYF35" s="171"/>
      <c r="GYG35" s="171"/>
      <c r="GYH35" s="171"/>
      <c r="GYI35" s="171"/>
      <c r="GYJ35" s="171"/>
      <c r="GYK35" s="171"/>
      <c r="GYL35" s="171"/>
      <c r="GYM35" s="171"/>
      <c r="GYN35" s="171"/>
      <c r="GYO35" s="171"/>
      <c r="GYP35" s="171"/>
      <c r="GYQ35" s="171"/>
      <c r="GYR35" s="171"/>
      <c r="GYS35" s="171"/>
      <c r="GYT35" s="171"/>
      <c r="GYU35" s="171"/>
      <c r="GYV35" s="171"/>
      <c r="GYW35" s="171"/>
      <c r="GYX35" s="171"/>
      <c r="GYY35" s="171"/>
      <c r="GYZ35" s="171"/>
      <c r="GZA35" s="171"/>
      <c r="GZB35" s="171"/>
      <c r="GZC35" s="171"/>
      <c r="GZD35" s="171"/>
      <c r="GZE35" s="171"/>
      <c r="GZF35" s="171"/>
      <c r="GZG35" s="171"/>
      <c r="GZH35" s="171"/>
      <c r="GZI35" s="171"/>
      <c r="GZJ35" s="171"/>
      <c r="GZK35" s="171"/>
      <c r="GZL35" s="171"/>
      <c r="GZM35" s="171"/>
      <c r="GZN35" s="171"/>
      <c r="GZO35" s="171"/>
      <c r="GZP35" s="171"/>
      <c r="GZQ35" s="171"/>
      <c r="GZR35" s="171"/>
      <c r="GZS35" s="171"/>
      <c r="GZT35" s="171"/>
      <c r="GZU35" s="171"/>
      <c r="GZV35" s="171"/>
      <c r="GZW35" s="171"/>
      <c r="GZX35" s="171"/>
      <c r="GZY35" s="171"/>
      <c r="GZZ35" s="171"/>
      <c r="HAA35" s="171"/>
      <c r="HAB35" s="171"/>
      <c r="HAC35" s="171"/>
      <c r="HAD35" s="171"/>
      <c r="HAE35" s="171"/>
      <c r="HAF35" s="171"/>
      <c r="HAG35" s="171"/>
      <c r="HAH35" s="171"/>
      <c r="HAI35" s="171"/>
      <c r="HAJ35" s="171"/>
      <c r="HAK35" s="171"/>
      <c r="HAL35" s="171"/>
      <c r="HAM35" s="171"/>
      <c r="HAN35" s="171"/>
      <c r="HAO35" s="171"/>
      <c r="HAP35" s="171"/>
      <c r="HAQ35" s="171"/>
      <c r="HAR35" s="171"/>
      <c r="HAS35" s="171"/>
      <c r="HAT35" s="171"/>
      <c r="HAU35" s="171"/>
      <c r="HAV35" s="171"/>
      <c r="HAW35" s="171"/>
      <c r="HAX35" s="171"/>
      <c r="HAY35" s="171"/>
      <c r="HAZ35" s="171"/>
      <c r="HBA35" s="171"/>
      <c r="HBB35" s="171"/>
      <c r="HBC35" s="171"/>
      <c r="HBD35" s="171"/>
      <c r="HBE35" s="171"/>
      <c r="HBF35" s="171"/>
      <c r="HBG35" s="171"/>
      <c r="HBH35" s="171"/>
      <c r="HBI35" s="171"/>
      <c r="HBJ35" s="171"/>
      <c r="HBK35" s="171"/>
      <c r="HBL35" s="171"/>
      <c r="HBM35" s="171"/>
      <c r="HBN35" s="171"/>
      <c r="HBO35" s="171"/>
      <c r="HBP35" s="171"/>
      <c r="HBQ35" s="171"/>
      <c r="HBR35" s="171"/>
      <c r="HBS35" s="171"/>
      <c r="HBT35" s="171"/>
      <c r="HBU35" s="171"/>
      <c r="HBV35" s="171"/>
      <c r="HBW35" s="171"/>
      <c r="HBX35" s="171"/>
      <c r="HBY35" s="171"/>
      <c r="HBZ35" s="171"/>
      <c r="HCA35" s="171"/>
      <c r="HCB35" s="171"/>
      <c r="HCC35" s="171"/>
      <c r="HCD35" s="171"/>
      <c r="HCE35" s="171"/>
      <c r="HCF35" s="171"/>
      <c r="HCG35" s="171"/>
      <c r="HCH35" s="171"/>
      <c r="HCI35" s="171"/>
      <c r="HCJ35" s="171"/>
      <c r="HCK35" s="171"/>
      <c r="HCL35" s="171"/>
      <c r="HCM35" s="171"/>
      <c r="HCN35" s="171"/>
      <c r="HCO35" s="171"/>
      <c r="HCP35" s="171"/>
      <c r="HCQ35" s="171"/>
      <c r="HCR35" s="171"/>
      <c r="HCS35" s="171"/>
      <c r="HCT35" s="171"/>
      <c r="HCU35" s="171"/>
      <c r="HCV35" s="171"/>
      <c r="HCW35" s="171"/>
      <c r="HCX35" s="171"/>
      <c r="HCY35" s="171"/>
      <c r="HCZ35" s="171"/>
      <c r="HDA35" s="171"/>
      <c r="HDB35" s="171"/>
      <c r="HDC35" s="171"/>
      <c r="HDD35" s="171"/>
      <c r="HDE35" s="171"/>
      <c r="HDF35" s="171"/>
      <c r="HDG35" s="171"/>
      <c r="HDH35" s="171"/>
      <c r="HDI35" s="171"/>
      <c r="HDJ35" s="171"/>
      <c r="HDK35" s="171"/>
      <c r="HDL35" s="171"/>
      <c r="HDM35" s="171"/>
      <c r="HDN35" s="171"/>
      <c r="HDO35" s="171"/>
      <c r="HDP35" s="171"/>
      <c r="HDQ35" s="171"/>
      <c r="HDR35" s="171"/>
      <c r="HDS35" s="171"/>
      <c r="HDT35" s="171"/>
      <c r="HDU35" s="171"/>
      <c r="HDV35" s="171"/>
      <c r="HDW35" s="171"/>
      <c r="HDX35" s="171"/>
      <c r="HDY35" s="171"/>
      <c r="HDZ35" s="171"/>
      <c r="HEA35" s="171"/>
      <c r="HEB35" s="171"/>
      <c r="HEC35" s="171"/>
      <c r="HED35" s="171"/>
      <c r="HEE35" s="171"/>
      <c r="HEF35" s="171"/>
      <c r="HEG35" s="171"/>
      <c r="HEH35" s="171"/>
      <c r="HEI35" s="171"/>
      <c r="HEJ35" s="171"/>
      <c r="HEK35" s="171"/>
      <c r="HEL35" s="171"/>
      <c r="HEM35" s="171"/>
      <c r="HEN35" s="171"/>
      <c r="HEO35" s="171"/>
      <c r="HEP35" s="171"/>
      <c r="HEQ35" s="171"/>
      <c r="HER35" s="171"/>
      <c r="HES35" s="171"/>
      <c r="HET35" s="171"/>
      <c r="HEU35" s="171"/>
      <c r="HEV35" s="171"/>
      <c r="HEW35" s="171"/>
      <c r="HEX35" s="171"/>
      <c r="HEY35" s="171"/>
      <c r="HEZ35" s="171"/>
      <c r="HFA35" s="171"/>
      <c r="HFB35" s="171"/>
      <c r="HFC35" s="171"/>
      <c r="HFD35" s="171"/>
      <c r="HFE35" s="171"/>
      <c r="HFF35" s="171"/>
      <c r="HFG35" s="171"/>
      <c r="HFH35" s="171"/>
      <c r="HFI35" s="171"/>
      <c r="HFJ35" s="171"/>
      <c r="HFK35" s="171"/>
      <c r="HFL35" s="171"/>
      <c r="HFM35" s="171"/>
      <c r="HFN35" s="171"/>
      <c r="HFO35" s="171"/>
      <c r="HFP35" s="171"/>
      <c r="HFQ35" s="171"/>
      <c r="HFR35" s="171"/>
      <c r="HFS35" s="171"/>
      <c r="HFT35" s="171"/>
      <c r="HFU35" s="171"/>
      <c r="HFV35" s="171"/>
      <c r="HFW35" s="171"/>
      <c r="HFX35" s="171"/>
      <c r="HFY35" s="171"/>
      <c r="HFZ35" s="171"/>
      <c r="HGA35" s="171"/>
      <c r="HGB35" s="171"/>
      <c r="HGC35" s="171"/>
      <c r="HGD35" s="171"/>
      <c r="HGE35" s="171"/>
      <c r="HGF35" s="171"/>
      <c r="HGG35" s="171"/>
      <c r="HGH35" s="171"/>
      <c r="HGI35" s="171"/>
      <c r="HGJ35" s="171"/>
      <c r="HGK35" s="171"/>
      <c r="HGL35" s="171"/>
      <c r="HGM35" s="171"/>
      <c r="HGN35" s="171"/>
      <c r="HGO35" s="171"/>
      <c r="HGP35" s="171"/>
      <c r="HGQ35" s="171"/>
      <c r="HGR35" s="171"/>
      <c r="HGS35" s="171"/>
      <c r="HGT35" s="171"/>
      <c r="HGU35" s="171"/>
      <c r="HGV35" s="171"/>
      <c r="HGW35" s="171"/>
      <c r="HGX35" s="171"/>
      <c r="HGY35" s="171"/>
      <c r="HGZ35" s="171"/>
      <c r="HHA35" s="171"/>
      <c r="HHB35" s="171"/>
      <c r="HHC35" s="171"/>
      <c r="HHD35" s="171"/>
      <c r="HHE35" s="171"/>
      <c r="HHF35" s="171"/>
      <c r="HHG35" s="171"/>
      <c r="HHH35" s="171"/>
      <c r="HHI35" s="171"/>
      <c r="HHJ35" s="171"/>
      <c r="HHK35" s="171"/>
      <c r="HHL35" s="171"/>
      <c r="HHM35" s="171"/>
      <c r="HHN35" s="171"/>
      <c r="HHO35" s="171"/>
      <c r="HHP35" s="171"/>
      <c r="HHQ35" s="171"/>
      <c r="HHR35" s="171"/>
      <c r="HHS35" s="171"/>
      <c r="HHT35" s="171"/>
      <c r="HHU35" s="171"/>
      <c r="HHV35" s="171"/>
      <c r="HHW35" s="171"/>
      <c r="HHX35" s="171"/>
      <c r="HHY35" s="171"/>
      <c r="HHZ35" s="171"/>
      <c r="HIA35" s="171"/>
      <c r="HIB35" s="171"/>
      <c r="HIC35" s="171"/>
      <c r="HID35" s="171"/>
      <c r="HIE35" s="171"/>
      <c r="HIF35" s="171"/>
      <c r="HIG35" s="171"/>
      <c r="HIH35" s="171"/>
      <c r="HII35" s="171"/>
      <c r="HIJ35" s="171"/>
      <c r="HIK35" s="171"/>
      <c r="HIL35" s="171"/>
      <c r="HIM35" s="171"/>
      <c r="HIN35" s="171"/>
      <c r="HIO35" s="171"/>
      <c r="HIP35" s="171"/>
      <c r="HIQ35" s="171"/>
      <c r="HIR35" s="171"/>
      <c r="HIS35" s="171"/>
      <c r="HIT35" s="171"/>
      <c r="HIU35" s="171"/>
      <c r="HIV35" s="171"/>
      <c r="HIW35" s="171"/>
      <c r="HIX35" s="171"/>
      <c r="HIY35" s="171"/>
      <c r="HIZ35" s="171"/>
      <c r="HJA35" s="171"/>
      <c r="HJB35" s="171"/>
      <c r="HJC35" s="171"/>
      <c r="HJD35" s="171"/>
      <c r="HJE35" s="171"/>
      <c r="HJF35" s="171"/>
      <c r="HJG35" s="171"/>
      <c r="HJH35" s="171"/>
      <c r="HJI35" s="171"/>
      <c r="HJJ35" s="171"/>
      <c r="HJK35" s="171"/>
      <c r="HJL35" s="171"/>
      <c r="HJM35" s="171"/>
      <c r="HJN35" s="171"/>
      <c r="HJO35" s="171"/>
      <c r="HJP35" s="171"/>
      <c r="HJQ35" s="171"/>
      <c r="HJR35" s="171"/>
      <c r="HJS35" s="171"/>
      <c r="HJT35" s="171"/>
      <c r="HJU35" s="171"/>
      <c r="HJV35" s="171"/>
      <c r="HJW35" s="171"/>
      <c r="HJX35" s="171"/>
      <c r="HJY35" s="171"/>
      <c r="HJZ35" s="171"/>
      <c r="HKA35" s="171"/>
      <c r="HKB35" s="171"/>
      <c r="HKC35" s="171"/>
      <c r="HKD35" s="171"/>
      <c r="HKE35" s="171"/>
      <c r="HKF35" s="171"/>
      <c r="HKG35" s="171"/>
      <c r="HKH35" s="171"/>
      <c r="HKI35" s="171"/>
      <c r="HKJ35" s="171"/>
      <c r="HKK35" s="171"/>
      <c r="HKL35" s="171"/>
      <c r="HKM35" s="171"/>
      <c r="HKN35" s="171"/>
      <c r="HKO35" s="171"/>
      <c r="HKP35" s="171"/>
      <c r="HKQ35" s="171"/>
      <c r="HKR35" s="171"/>
      <c r="HKS35" s="171"/>
      <c r="HKT35" s="171"/>
      <c r="HKU35" s="171"/>
      <c r="HKV35" s="171"/>
      <c r="HKW35" s="171"/>
      <c r="HKX35" s="171"/>
      <c r="HKY35" s="171"/>
      <c r="HKZ35" s="171"/>
      <c r="HLA35" s="171"/>
      <c r="HLB35" s="171"/>
      <c r="HLC35" s="171"/>
      <c r="HLD35" s="171"/>
      <c r="HLE35" s="171"/>
      <c r="HLF35" s="171"/>
      <c r="HLG35" s="171"/>
      <c r="HLH35" s="171"/>
      <c r="HLI35" s="171"/>
      <c r="HLJ35" s="171"/>
      <c r="HLK35" s="171"/>
      <c r="HLL35" s="171"/>
      <c r="HLM35" s="171"/>
      <c r="HLN35" s="171"/>
      <c r="HLO35" s="171"/>
      <c r="HLP35" s="171"/>
      <c r="HLQ35" s="171"/>
      <c r="HLR35" s="171"/>
      <c r="HLS35" s="171"/>
      <c r="HLT35" s="171"/>
      <c r="HLU35" s="171"/>
      <c r="HLV35" s="171"/>
      <c r="HLW35" s="171"/>
      <c r="HLX35" s="171"/>
      <c r="HLY35" s="171"/>
      <c r="HLZ35" s="171"/>
      <c r="HMA35" s="171"/>
      <c r="HMB35" s="171"/>
      <c r="HMC35" s="171"/>
      <c r="HMD35" s="171"/>
      <c r="HME35" s="171"/>
      <c r="HMF35" s="171"/>
      <c r="HMG35" s="171"/>
      <c r="HMH35" s="171"/>
      <c r="HMI35" s="171"/>
      <c r="HMJ35" s="171"/>
      <c r="HMK35" s="171"/>
      <c r="HML35" s="171"/>
      <c r="HMM35" s="171"/>
      <c r="HMN35" s="171"/>
      <c r="HMO35" s="171"/>
      <c r="HMP35" s="171"/>
      <c r="HMQ35" s="171"/>
      <c r="HMR35" s="171"/>
      <c r="HMS35" s="171"/>
      <c r="HMT35" s="171"/>
      <c r="HMU35" s="171"/>
      <c r="HMV35" s="171"/>
      <c r="HMW35" s="171"/>
      <c r="HMX35" s="171"/>
      <c r="HMY35" s="171"/>
      <c r="HMZ35" s="171"/>
      <c r="HNA35" s="171"/>
      <c r="HNB35" s="171"/>
      <c r="HNC35" s="171"/>
      <c r="HND35" s="171"/>
      <c r="HNE35" s="171"/>
      <c r="HNF35" s="171"/>
      <c r="HNG35" s="171"/>
      <c r="HNH35" s="171"/>
      <c r="HNI35" s="171"/>
      <c r="HNJ35" s="171"/>
      <c r="HNK35" s="171"/>
      <c r="HNL35" s="171"/>
      <c r="HNM35" s="171"/>
      <c r="HNN35" s="171"/>
      <c r="HNO35" s="171"/>
      <c r="HNP35" s="171"/>
      <c r="HNQ35" s="171"/>
      <c r="HNR35" s="171"/>
      <c r="HNS35" s="171"/>
      <c r="HNT35" s="171"/>
      <c r="HNU35" s="171"/>
      <c r="HNV35" s="171"/>
      <c r="HNW35" s="171"/>
      <c r="HNX35" s="171"/>
      <c r="HNY35" s="171"/>
      <c r="HNZ35" s="171"/>
      <c r="HOA35" s="171"/>
      <c r="HOB35" s="171"/>
      <c r="HOC35" s="171"/>
      <c r="HOD35" s="171"/>
      <c r="HOE35" s="171"/>
      <c r="HOF35" s="171"/>
      <c r="HOG35" s="171"/>
      <c r="HOH35" s="171"/>
      <c r="HOI35" s="171"/>
      <c r="HOJ35" s="171"/>
      <c r="HOK35" s="171"/>
      <c r="HOL35" s="171"/>
      <c r="HOM35" s="171"/>
      <c r="HON35" s="171"/>
      <c r="HOO35" s="171"/>
      <c r="HOP35" s="171"/>
      <c r="HOQ35" s="171"/>
      <c r="HOR35" s="171"/>
      <c r="HOS35" s="171"/>
      <c r="HOT35" s="171"/>
      <c r="HOU35" s="171"/>
      <c r="HOV35" s="171"/>
      <c r="HOW35" s="171"/>
      <c r="HOX35" s="171"/>
      <c r="HOY35" s="171"/>
      <c r="HOZ35" s="171"/>
      <c r="HPA35" s="171"/>
      <c r="HPB35" s="171"/>
      <c r="HPC35" s="171"/>
      <c r="HPD35" s="171"/>
      <c r="HPE35" s="171"/>
      <c r="HPF35" s="171"/>
      <c r="HPG35" s="171"/>
      <c r="HPH35" s="171"/>
      <c r="HPI35" s="171"/>
      <c r="HPJ35" s="171"/>
      <c r="HPK35" s="171"/>
      <c r="HPL35" s="171"/>
      <c r="HPM35" s="171"/>
      <c r="HPN35" s="171"/>
      <c r="HPO35" s="171"/>
      <c r="HPP35" s="171"/>
      <c r="HPQ35" s="171"/>
      <c r="HPR35" s="171"/>
      <c r="HPS35" s="171"/>
      <c r="HPT35" s="171"/>
      <c r="HPU35" s="171"/>
      <c r="HPV35" s="171"/>
      <c r="HPW35" s="171"/>
      <c r="HPX35" s="171"/>
      <c r="HPY35" s="171"/>
      <c r="HPZ35" s="171"/>
      <c r="HQA35" s="171"/>
      <c r="HQB35" s="171"/>
      <c r="HQC35" s="171"/>
      <c r="HQD35" s="171"/>
      <c r="HQE35" s="171"/>
      <c r="HQF35" s="171"/>
      <c r="HQG35" s="171"/>
      <c r="HQH35" s="171"/>
      <c r="HQI35" s="171"/>
      <c r="HQJ35" s="171"/>
      <c r="HQK35" s="171"/>
      <c r="HQL35" s="171"/>
      <c r="HQM35" s="171"/>
      <c r="HQN35" s="171"/>
      <c r="HQO35" s="171"/>
      <c r="HQP35" s="171"/>
      <c r="HQQ35" s="171"/>
      <c r="HQR35" s="171"/>
      <c r="HQS35" s="171"/>
      <c r="HQT35" s="171"/>
      <c r="HQU35" s="171"/>
      <c r="HQV35" s="171"/>
      <c r="HQW35" s="171"/>
      <c r="HQX35" s="171"/>
      <c r="HQY35" s="171"/>
      <c r="HQZ35" s="171"/>
      <c r="HRA35" s="171"/>
      <c r="HRB35" s="171"/>
      <c r="HRC35" s="171"/>
      <c r="HRD35" s="171"/>
      <c r="HRE35" s="171"/>
      <c r="HRF35" s="171"/>
      <c r="HRG35" s="171"/>
      <c r="HRH35" s="171"/>
      <c r="HRI35" s="171"/>
      <c r="HRJ35" s="171"/>
      <c r="HRK35" s="171"/>
      <c r="HRL35" s="171"/>
      <c r="HRM35" s="171"/>
      <c r="HRN35" s="171"/>
      <c r="HRO35" s="171"/>
      <c r="HRP35" s="171"/>
      <c r="HRQ35" s="171"/>
      <c r="HRR35" s="171"/>
      <c r="HRS35" s="171"/>
      <c r="HRT35" s="171"/>
      <c r="HRU35" s="171"/>
      <c r="HRV35" s="171"/>
      <c r="HRW35" s="171"/>
      <c r="HRX35" s="171"/>
      <c r="HRY35" s="171"/>
      <c r="HRZ35" s="171"/>
      <c r="HSA35" s="171"/>
      <c r="HSB35" s="171"/>
      <c r="HSC35" s="171"/>
      <c r="HSD35" s="171"/>
      <c r="HSE35" s="171"/>
      <c r="HSF35" s="171"/>
      <c r="HSG35" s="171"/>
      <c r="HSH35" s="171"/>
      <c r="HSI35" s="171"/>
      <c r="HSJ35" s="171"/>
      <c r="HSK35" s="171"/>
      <c r="HSL35" s="171"/>
      <c r="HSM35" s="171"/>
      <c r="HSN35" s="171"/>
      <c r="HSO35" s="171"/>
      <c r="HSP35" s="171"/>
      <c r="HSQ35" s="171"/>
      <c r="HSR35" s="171"/>
      <c r="HSS35" s="171"/>
      <c r="HST35" s="171"/>
      <c r="HSU35" s="171"/>
      <c r="HSV35" s="171"/>
      <c r="HSW35" s="171"/>
      <c r="HSX35" s="171"/>
      <c r="HSY35" s="171"/>
      <c r="HSZ35" s="171"/>
      <c r="HTA35" s="171"/>
      <c r="HTB35" s="171"/>
      <c r="HTC35" s="171"/>
      <c r="HTD35" s="171"/>
      <c r="HTE35" s="171"/>
      <c r="HTF35" s="171"/>
      <c r="HTG35" s="171"/>
      <c r="HTH35" s="171"/>
      <c r="HTI35" s="171"/>
      <c r="HTJ35" s="171"/>
      <c r="HTK35" s="171"/>
      <c r="HTL35" s="171"/>
      <c r="HTM35" s="171"/>
      <c r="HTN35" s="171"/>
      <c r="HTO35" s="171"/>
      <c r="HTP35" s="171"/>
      <c r="HTQ35" s="171"/>
      <c r="HTR35" s="171"/>
      <c r="HTS35" s="171"/>
      <c r="HTT35" s="171"/>
      <c r="HTU35" s="171"/>
      <c r="HTV35" s="171"/>
      <c r="HTW35" s="171"/>
      <c r="HTX35" s="171"/>
      <c r="HTY35" s="171"/>
      <c r="HTZ35" s="171"/>
      <c r="HUA35" s="171"/>
      <c r="HUB35" s="171"/>
      <c r="HUC35" s="171"/>
      <c r="HUD35" s="171"/>
      <c r="HUE35" s="171"/>
      <c r="HUF35" s="171"/>
      <c r="HUG35" s="171"/>
      <c r="HUH35" s="171"/>
      <c r="HUI35" s="171"/>
      <c r="HUJ35" s="171"/>
      <c r="HUK35" s="171"/>
      <c r="HUL35" s="171"/>
      <c r="HUM35" s="171"/>
      <c r="HUN35" s="171"/>
      <c r="HUO35" s="171"/>
      <c r="HUP35" s="171"/>
      <c r="HUQ35" s="171"/>
      <c r="HUR35" s="171"/>
      <c r="HUS35" s="171"/>
      <c r="HUT35" s="171"/>
      <c r="HUU35" s="171"/>
      <c r="HUV35" s="171"/>
      <c r="HUW35" s="171"/>
      <c r="HUX35" s="171"/>
      <c r="HUY35" s="171"/>
      <c r="HUZ35" s="171"/>
      <c r="HVA35" s="171"/>
      <c r="HVB35" s="171"/>
      <c r="HVC35" s="171"/>
      <c r="HVD35" s="171"/>
      <c r="HVE35" s="171"/>
      <c r="HVF35" s="171"/>
      <c r="HVG35" s="171"/>
      <c r="HVH35" s="171"/>
      <c r="HVI35" s="171"/>
      <c r="HVJ35" s="171"/>
      <c r="HVK35" s="171"/>
      <c r="HVL35" s="171"/>
      <c r="HVM35" s="171"/>
      <c r="HVN35" s="171"/>
      <c r="HVO35" s="171"/>
      <c r="HVP35" s="171"/>
      <c r="HVQ35" s="171"/>
      <c r="HVR35" s="171"/>
      <c r="HVS35" s="171"/>
      <c r="HVT35" s="171"/>
      <c r="HVU35" s="171"/>
      <c r="HVV35" s="171"/>
      <c r="HVW35" s="171"/>
      <c r="HVX35" s="171"/>
      <c r="HVY35" s="171"/>
      <c r="HVZ35" s="171"/>
      <c r="HWA35" s="171"/>
      <c r="HWB35" s="171"/>
      <c r="HWC35" s="171"/>
      <c r="HWD35" s="171"/>
      <c r="HWE35" s="171"/>
      <c r="HWF35" s="171"/>
      <c r="HWG35" s="171"/>
      <c r="HWH35" s="171"/>
      <c r="HWI35" s="171"/>
      <c r="HWJ35" s="171"/>
      <c r="HWK35" s="171"/>
      <c r="HWL35" s="171"/>
      <c r="HWM35" s="171"/>
      <c r="HWN35" s="171"/>
      <c r="HWO35" s="171"/>
      <c r="HWP35" s="171"/>
      <c r="HWQ35" s="171"/>
      <c r="HWR35" s="171"/>
      <c r="HWS35" s="171"/>
      <c r="HWT35" s="171"/>
      <c r="HWU35" s="171"/>
      <c r="HWV35" s="171"/>
      <c r="HWW35" s="171"/>
      <c r="HWX35" s="171"/>
      <c r="HWY35" s="171"/>
      <c r="HWZ35" s="171"/>
      <c r="HXA35" s="171"/>
      <c r="HXB35" s="171"/>
      <c r="HXC35" s="171"/>
      <c r="HXD35" s="171"/>
      <c r="HXE35" s="171"/>
      <c r="HXF35" s="171"/>
      <c r="HXG35" s="171"/>
      <c r="HXH35" s="171"/>
      <c r="HXI35" s="171"/>
      <c r="HXJ35" s="171"/>
      <c r="HXK35" s="171"/>
      <c r="HXL35" s="171"/>
      <c r="HXM35" s="171"/>
      <c r="HXN35" s="171"/>
      <c r="HXO35" s="171"/>
      <c r="HXP35" s="171"/>
      <c r="HXQ35" s="171"/>
      <c r="HXR35" s="171"/>
      <c r="HXS35" s="171"/>
      <c r="HXT35" s="171"/>
      <c r="HXU35" s="171"/>
      <c r="HXV35" s="171"/>
      <c r="HXW35" s="171"/>
      <c r="HXX35" s="171"/>
      <c r="HXY35" s="171"/>
      <c r="HXZ35" s="171"/>
      <c r="HYA35" s="171"/>
      <c r="HYB35" s="171"/>
      <c r="HYC35" s="171"/>
      <c r="HYD35" s="171"/>
      <c r="HYE35" s="171"/>
      <c r="HYF35" s="171"/>
      <c r="HYG35" s="171"/>
      <c r="HYH35" s="171"/>
      <c r="HYI35" s="171"/>
      <c r="HYJ35" s="171"/>
      <c r="HYK35" s="171"/>
      <c r="HYL35" s="171"/>
      <c r="HYM35" s="171"/>
      <c r="HYN35" s="171"/>
      <c r="HYO35" s="171"/>
      <c r="HYP35" s="171"/>
      <c r="HYQ35" s="171"/>
      <c r="HYR35" s="171"/>
      <c r="HYS35" s="171"/>
      <c r="HYT35" s="171"/>
      <c r="HYU35" s="171"/>
      <c r="HYV35" s="171"/>
      <c r="HYW35" s="171"/>
      <c r="HYX35" s="171"/>
      <c r="HYY35" s="171"/>
      <c r="HYZ35" s="171"/>
      <c r="HZA35" s="171"/>
      <c r="HZB35" s="171"/>
      <c r="HZC35" s="171"/>
      <c r="HZD35" s="171"/>
      <c r="HZE35" s="171"/>
      <c r="HZF35" s="171"/>
      <c r="HZG35" s="171"/>
      <c r="HZH35" s="171"/>
      <c r="HZI35" s="171"/>
      <c r="HZJ35" s="171"/>
      <c r="HZK35" s="171"/>
      <c r="HZL35" s="171"/>
      <c r="HZM35" s="171"/>
      <c r="HZN35" s="171"/>
      <c r="HZO35" s="171"/>
      <c r="HZP35" s="171"/>
      <c r="HZQ35" s="171"/>
      <c r="HZR35" s="171"/>
      <c r="HZS35" s="171"/>
      <c r="HZT35" s="171"/>
      <c r="HZU35" s="171"/>
      <c r="HZV35" s="171"/>
      <c r="HZW35" s="171"/>
      <c r="HZX35" s="171"/>
      <c r="HZY35" s="171"/>
      <c r="HZZ35" s="171"/>
      <c r="IAA35" s="171"/>
      <c r="IAB35" s="171"/>
      <c r="IAC35" s="171"/>
      <c r="IAD35" s="171"/>
      <c r="IAE35" s="171"/>
      <c r="IAF35" s="171"/>
      <c r="IAG35" s="171"/>
      <c r="IAH35" s="171"/>
      <c r="IAI35" s="171"/>
      <c r="IAJ35" s="171"/>
      <c r="IAK35" s="171"/>
      <c r="IAL35" s="171"/>
      <c r="IAM35" s="171"/>
      <c r="IAN35" s="171"/>
      <c r="IAO35" s="171"/>
      <c r="IAP35" s="171"/>
      <c r="IAQ35" s="171"/>
      <c r="IAR35" s="171"/>
      <c r="IAS35" s="171"/>
      <c r="IAT35" s="171"/>
      <c r="IAU35" s="171"/>
      <c r="IAV35" s="171"/>
      <c r="IAW35" s="171"/>
      <c r="IAX35" s="171"/>
      <c r="IAY35" s="171"/>
      <c r="IAZ35" s="171"/>
      <c r="IBA35" s="171"/>
      <c r="IBB35" s="171"/>
      <c r="IBC35" s="171"/>
      <c r="IBD35" s="171"/>
      <c r="IBE35" s="171"/>
      <c r="IBF35" s="171"/>
      <c r="IBG35" s="171"/>
      <c r="IBH35" s="171"/>
      <c r="IBI35" s="171"/>
      <c r="IBJ35" s="171"/>
      <c r="IBK35" s="171"/>
      <c r="IBL35" s="171"/>
      <c r="IBM35" s="171"/>
      <c r="IBN35" s="171"/>
      <c r="IBO35" s="171"/>
      <c r="IBP35" s="171"/>
      <c r="IBQ35" s="171"/>
      <c r="IBR35" s="171"/>
      <c r="IBS35" s="171"/>
      <c r="IBT35" s="171"/>
      <c r="IBU35" s="171"/>
      <c r="IBV35" s="171"/>
      <c r="IBW35" s="171"/>
      <c r="IBX35" s="171"/>
      <c r="IBY35" s="171"/>
      <c r="IBZ35" s="171"/>
      <c r="ICA35" s="171"/>
      <c r="ICB35" s="171"/>
      <c r="ICC35" s="171"/>
      <c r="ICD35" s="171"/>
      <c r="ICE35" s="171"/>
      <c r="ICF35" s="171"/>
      <c r="ICG35" s="171"/>
      <c r="ICH35" s="171"/>
      <c r="ICI35" s="171"/>
      <c r="ICJ35" s="171"/>
      <c r="ICK35" s="171"/>
      <c r="ICL35" s="171"/>
      <c r="ICM35" s="171"/>
      <c r="ICN35" s="171"/>
      <c r="ICO35" s="171"/>
      <c r="ICP35" s="171"/>
      <c r="ICQ35" s="171"/>
      <c r="ICR35" s="171"/>
      <c r="ICS35" s="171"/>
      <c r="ICT35" s="171"/>
      <c r="ICU35" s="171"/>
      <c r="ICV35" s="171"/>
      <c r="ICW35" s="171"/>
      <c r="ICX35" s="171"/>
      <c r="ICY35" s="171"/>
      <c r="ICZ35" s="171"/>
      <c r="IDA35" s="171"/>
      <c r="IDB35" s="171"/>
      <c r="IDC35" s="171"/>
      <c r="IDD35" s="171"/>
      <c r="IDE35" s="171"/>
      <c r="IDF35" s="171"/>
      <c r="IDG35" s="171"/>
      <c r="IDH35" s="171"/>
      <c r="IDI35" s="171"/>
      <c r="IDJ35" s="171"/>
      <c r="IDK35" s="171"/>
      <c r="IDL35" s="171"/>
      <c r="IDM35" s="171"/>
      <c r="IDN35" s="171"/>
      <c r="IDO35" s="171"/>
      <c r="IDP35" s="171"/>
      <c r="IDQ35" s="171"/>
      <c r="IDR35" s="171"/>
      <c r="IDS35" s="171"/>
      <c r="IDT35" s="171"/>
      <c r="IDU35" s="171"/>
      <c r="IDV35" s="171"/>
      <c r="IDW35" s="171"/>
      <c r="IDX35" s="171"/>
      <c r="IDY35" s="171"/>
      <c r="IDZ35" s="171"/>
      <c r="IEA35" s="171"/>
      <c r="IEB35" s="171"/>
      <c r="IEC35" s="171"/>
      <c r="IED35" s="171"/>
      <c r="IEE35" s="171"/>
      <c r="IEF35" s="171"/>
      <c r="IEG35" s="171"/>
      <c r="IEH35" s="171"/>
      <c r="IEI35" s="171"/>
      <c r="IEJ35" s="171"/>
      <c r="IEK35" s="171"/>
      <c r="IEL35" s="171"/>
      <c r="IEM35" s="171"/>
      <c r="IEN35" s="171"/>
      <c r="IEO35" s="171"/>
      <c r="IEP35" s="171"/>
      <c r="IEQ35" s="171"/>
      <c r="IER35" s="171"/>
      <c r="IES35" s="171"/>
      <c r="IET35" s="171"/>
      <c r="IEU35" s="171"/>
      <c r="IEV35" s="171"/>
      <c r="IEW35" s="171"/>
      <c r="IEX35" s="171"/>
      <c r="IEY35" s="171"/>
      <c r="IEZ35" s="171"/>
      <c r="IFA35" s="171"/>
      <c r="IFB35" s="171"/>
      <c r="IFC35" s="171"/>
      <c r="IFD35" s="171"/>
      <c r="IFE35" s="171"/>
      <c r="IFF35" s="171"/>
      <c r="IFG35" s="171"/>
      <c r="IFH35" s="171"/>
      <c r="IFI35" s="171"/>
      <c r="IFJ35" s="171"/>
      <c r="IFK35" s="171"/>
      <c r="IFL35" s="171"/>
      <c r="IFM35" s="171"/>
      <c r="IFN35" s="171"/>
      <c r="IFO35" s="171"/>
      <c r="IFP35" s="171"/>
      <c r="IFQ35" s="171"/>
      <c r="IFR35" s="171"/>
      <c r="IFS35" s="171"/>
      <c r="IFT35" s="171"/>
      <c r="IFU35" s="171"/>
      <c r="IFV35" s="171"/>
      <c r="IFW35" s="171"/>
      <c r="IFX35" s="171"/>
      <c r="IFY35" s="171"/>
      <c r="IFZ35" s="171"/>
      <c r="IGA35" s="171"/>
      <c r="IGB35" s="171"/>
      <c r="IGC35" s="171"/>
      <c r="IGD35" s="171"/>
      <c r="IGE35" s="171"/>
      <c r="IGF35" s="171"/>
      <c r="IGG35" s="171"/>
      <c r="IGH35" s="171"/>
      <c r="IGI35" s="171"/>
      <c r="IGJ35" s="171"/>
      <c r="IGK35" s="171"/>
      <c r="IGL35" s="171"/>
      <c r="IGM35" s="171"/>
      <c r="IGN35" s="171"/>
      <c r="IGO35" s="171"/>
      <c r="IGP35" s="171"/>
      <c r="IGQ35" s="171"/>
      <c r="IGR35" s="171"/>
      <c r="IGS35" s="171"/>
      <c r="IGT35" s="171"/>
      <c r="IGU35" s="171"/>
      <c r="IGV35" s="171"/>
      <c r="IGW35" s="171"/>
      <c r="IGX35" s="171"/>
      <c r="IGY35" s="171"/>
      <c r="IGZ35" s="171"/>
      <c r="IHA35" s="171"/>
      <c r="IHB35" s="171"/>
      <c r="IHC35" s="171"/>
      <c r="IHD35" s="171"/>
      <c r="IHE35" s="171"/>
      <c r="IHF35" s="171"/>
      <c r="IHG35" s="171"/>
      <c r="IHH35" s="171"/>
      <c r="IHI35" s="171"/>
      <c r="IHJ35" s="171"/>
      <c r="IHK35" s="171"/>
      <c r="IHL35" s="171"/>
      <c r="IHM35" s="171"/>
      <c r="IHN35" s="171"/>
      <c r="IHO35" s="171"/>
      <c r="IHP35" s="171"/>
      <c r="IHQ35" s="171"/>
      <c r="IHR35" s="171"/>
      <c r="IHS35" s="171"/>
      <c r="IHT35" s="171"/>
      <c r="IHU35" s="171"/>
      <c r="IHV35" s="171"/>
      <c r="IHW35" s="171"/>
      <c r="IHX35" s="171"/>
      <c r="IHY35" s="171"/>
      <c r="IHZ35" s="171"/>
      <c r="IIA35" s="171"/>
      <c r="IIB35" s="171"/>
      <c r="IIC35" s="171"/>
      <c r="IID35" s="171"/>
      <c r="IIE35" s="171"/>
      <c r="IIF35" s="171"/>
      <c r="IIG35" s="171"/>
      <c r="IIH35" s="171"/>
      <c r="III35" s="171"/>
      <c r="IIJ35" s="171"/>
      <c r="IIK35" s="171"/>
      <c r="IIL35" s="171"/>
      <c r="IIM35" s="171"/>
      <c r="IIN35" s="171"/>
      <c r="IIO35" s="171"/>
      <c r="IIP35" s="171"/>
      <c r="IIQ35" s="171"/>
      <c r="IIR35" s="171"/>
      <c r="IIS35" s="171"/>
      <c r="IIT35" s="171"/>
      <c r="IIU35" s="171"/>
      <c r="IIV35" s="171"/>
      <c r="IIW35" s="171"/>
      <c r="IIX35" s="171"/>
      <c r="IIY35" s="171"/>
      <c r="IIZ35" s="171"/>
      <c r="IJA35" s="171"/>
      <c r="IJB35" s="171"/>
      <c r="IJC35" s="171"/>
      <c r="IJD35" s="171"/>
      <c r="IJE35" s="171"/>
      <c r="IJF35" s="171"/>
      <c r="IJG35" s="171"/>
      <c r="IJH35" s="171"/>
      <c r="IJI35" s="171"/>
      <c r="IJJ35" s="171"/>
      <c r="IJK35" s="171"/>
      <c r="IJL35" s="171"/>
      <c r="IJM35" s="171"/>
      <c r="IJN35" s="171"/>
      <c r="IJO35" s="171"/>
      <c r="IJP35" s="171"/>
      <c r="IJQ35" s="171"/>
      <c r="IJR35" s="171"/>
      <c r="IJS35" s="171"/>
      <c r="IJT35" s="171"/>
      <c r="IJU35" s="171"/>
      <c r="IJV35" s="171"/>
      <c r="IJW35" s="171"/>
      <c r="IJX35" s="171"/>
      <c r="IJY35" s="171"/>
      <c r="IJZ35" s="171"/>
      <c r="IKA35" s="171"/>
      <c r="IKB35" s="171"/>
      <c r="IKC35" s="171"/>
      <c r="IKD35" s="171"/>
      <c r="IKE35" s="171"/>
      <c r="IKF35" s="171"/>
      <c r="IKG35" s="171"/>
      <c r="IKH35" s="171"/>
      <c r="IKI35" s="171"/>
      <c r="IKJ35" s="171"/>
      <c r="IKK35" s="171"/>
      <c r="IKL35" s="171"/>
      <c r="IKM35" s="171"/>
      <c r="IKN35" s="171"/>
      <c r="IKO35" s="171"/>
      <c r="IKP35" s="171"/>
      <c r="IKQ35" s="171"/>
      <c r="IKR35" s="171"/>
      <c r="IKS35" s="171"/>
      <c r="IKT35" s="171"/>
      <c r="IKU35" s="171"/>
      <c r="IKV35" s="171"/>
      <c r="IKW35" s="171"/>
      <c r="IKX35" s="171"/>
      <c r="IKY35" s="171"/>
      <c r="IKZ35" s="171"/>
      <c r="ILA35" s="171"/>
      <c r="ILB35" s="171"/>
      <c r="ILC35" s="171"/>
      <c r="ILD35" s="171"/>
      <c r="ILE35" s="171"/>
      <c r="ILF35" s="171"/>
      <c r="ILG35" s="171"/>
      <c r="ILH35" s="171"/>
      <c r="ILI35" s="171"/>
      <c r="ILJ35" s="171"/>
      <c r="ILK35" s="171"/>
      <c r="ILL35" s="171"/>
      <c r="ILM35" s="171"/>
      <c r="ILN35" s="171"/>
      <c r="ILO35" s="171"/>
      <c r="ILP35" s="171"/>
      <c r="ILQ35" s="171"/>
      <c r="ILR35" s="171"/>
      <c r="ILS35" s="171"/>
      <c r="ILT35" s="171"/>
      <c r="ILU35" s="171"/>
      <c r="ILV35" s="171"/>
      <c r="ILW35" s="171"/>
      <c r="ILX35" s="171"/>
      <c r="ILY35" s="171"/>
      <c r="ILZ35" s="171"/>
      <c r="IMA35" s="171"/>
      <c r="IMB35" s="171"/>
      <c r="IMC35" s="171"/>
      <c r="IMD35" s="171"/>
      <c r="IME35" s="171"/>
      <c r="IMF35" s="171"/>
      <c r="IMG35" s="171"/>
      <c r="IMH35" s="171"/>
      <c r="IMI35" s="171"/>
      <c r="IMJ35" s="171"/>
      <c r="IMK35" s="171"/>
      <c r="IML35" s="171"/>
      <c r="IMM35" s="171"/>
      <c r="IMN35" s="171"/>
      <c r="IMO35" s="171"/>
      <c r="IMP35" s="171"/>
      <c r="IMQ35" s="171"/>
      <c r="IMR35" s="171"/>
      <c r="IMS35" s="171"/>
      <c r="IMT35" s="171"/>
      <c r="IMU35" s="171"/>
      <c r="IMV35" s="171"/>
      <c r="IMW35" s="171"/>
      <c r="IMX35" s="171"/>
      <c r="IMY35" s="171"/>
      <c r="IMZ35" s="171"/>
      <c r="INA35" s="171"/>
      <c r="INB35" s="171"/>
      <c r="INC35" s="171"/>
      <c r="IND35" s="171"/>
      <c r="INE35" s="171"/>
      <c r="INF35" s="171"/>
      <c r="ING35" s="171"/>
      <c r="INH35" s="171"/>
      <c r="INI35" s="171"/>
      <c r="INJ35" s="171"/>
      <c r="INK35" s="171"/>
      <c r="INL35" s="171"/>
      <c r="INM35" s="171"/>
      <c r="INN35" s="171"/>
      <c r="INO35" s="171"/>
      <c r="INP35" s="171"/>
      <c r="INQ35" s="171"/>
      <c r="INR35" s="171"/>
      <c r="INS35" s="171"/>
      <c r="INT35" s="171"/>
      <c r="INU35" s="171"/>
      <c r="INV35" s="171"/>
      <c r="INW35" s="171"/>
      <c r="INX35" s="171"/>
      <c r="INY35" s="171"/>
      <c r="INZ35" s="171"/>
      <c r="IOA35" s="171"/>
      <c r="IOB35" s="171"/>
      <c r="IOC35" s="171"/>
      <c r="IOD35" s="171"/>
      <c r="IOE35" s="171"/>
      <c r="IOF35" s="171"/>
      <c r="IOG35" s="171"/>
      <c r="IOH35" s="171"/>
      <c r="IOI35" s="171"/>
      <c r="IOJ35" s="171"/>
      <c r="IOK35" s="171"/>
      <c r="IOL35" s="171"/>
      <c r="IOM35" s="171"/>
      <c r="ION35" s="171"/>
      <c r="IOO35" s="171"/>
      <c r="IOP35" s="171"/>
      <c r="IOQ35" s="171"/>
      <c r="IOR35" s="171"/>
      <c r="IOS35" s="171"/>
      <c r="IOT35" s="171"/>
      <c r="IOU35" s="171"/>
      <c r="IOV35" s="171"/>
      <c r="IOW35" s="171"/>
      <c r="IOX35" s="171"/>
      <c r="IOY35" s="171"/>
      <c r="IOZ35" s="171"/>
      <c r="IPA35" s="171"/>
      <c r="IPB35" s="171"/>
      <c r="IPC35" s="171"/>
      <c r="IPD35" s="171"/>
      <c r="IPE35" s="171"/>
      <c r="IPF35" s="171"/>
      <c r="IPG35" s="171"/>
      <c r="IPH35" s="171"/>
      <c r="IPI35" s="171"/>
      <c r="IPJ35" s="171"/>
      <c r="IPK35" s="171"/>
      <c r="IPL35" s="171"/>
      <c r="IPM35" s="171"/>
      <c r="IPN35" s="171"/>
      <c r="IPO35" s="171"/>
      <c r="IPP35" s="171"/>
      <c r="IPQ35" s="171"/>
      <c r="IPR35" s="171"/>
      <c r="IPS35" s="171"/>
      <c r="IPT35" s="171"/>
      <c r="IPU35" s="171"/>
      <c r="IPV35" s="171"/>
      <c r="IPW35" s="171"/>
      <c r="IPX35" s="171"/>
      <c r="IPY35" s="171"/>
      <c r="IPZ35" s="171"/>
      <c r="IQA35" s="171"/>
      <c r="IQB35" s="171"/>
      <c r="IQC35" s="171"/>
      <c r="IQD35" s="171"/>
      <c r="IQE35" s="171"/>
      <c r="IQF35" s="171"/>
      <c r="IQG35" s="171"/>
      <c r="IQH35" s="171"/>
      <c r="IQI35" s="171"/>
      <c r="IQJ35" s="171"/>
      <c r="IQK35" s="171"/>
      <c r="IQL35" s="171"/>
      <c r="IQM35" s="171"/>
      <c r="IQN35" s="171"/>
      <c r="IQO35" s="171"/>
      <c r="IQP35" s="171"/>
      <c r="IQQ35" s="171"/>
      <c r="IQR35" s="171"/>
      <c r="IQS35" s="171"/>
      <c r="IQT35" s="171"/>
      <c r="IQU35" s="171"/>
      <c r="IQV35" s="171"/>
      <c r="IQW35" s="171"/>
      <c r="IQX35" s="171"/>
      <c r="IQY35" s="171"/>
      <c r="IQZ35" s="171"/>
      <c r="IRA35" s="171"/>
      <c r="IRB35" s="171"/>
      <c r="IRC35" s="171"/>
      <c r="IRD35" s="171"/>
      <c r="IRE35" s="171"/>
      <c r="IRF35" s="171"/>
      <c r="IRG35" s="171"/>
      <c r="IRH35" s="171"/>
      <c r="IRI35" s="171"/>
      <c r="IRJ35" s="171"/>
      <c r="IRK35" s="171"/>
      <c r="IRL35" s="171"/>
      <c r="IRM35" s="171"/>
      <c r="IRN35" s="171"/>
      <c r="IRO35" s="171"/>
      <c r="IRP35" s="171"/>
      <c r="IRQ35" s="171"/>
      <c r="IRR35" s="171"/>
      <c r="IRS35" s="171"/>
      <c r="IRT35" s="171"/>
      <c r="IRU35" s="171"/>
      <c r="IRV35" s="171"/>
      <c r="IRW35" s="171"/>
      <c r="IRX35" s="171"/>
      <c r="IRY35" s="171"/>
      <c r="IRZ35" s="171"/>
      <c r="ISA35" s="171"/>
      <c r="ISB35" s="171"/>
      <c r="ISC35" s="171"/>
      <c r="ISD35" s="171"/>
      <c r="ISE35" s="171"/>
      <c r="ISF35" s="171"/>
      <c r="ISG35" s="171"/>
      <c r="ISH35" s="171"/>
      <c r="ISI35" s="171"/>
      <c r="ISJ35" s="171"/>
      <c r="ISK35" s="171"/>
      <c r="ISL35" s="171"/>
      <c r="ISM35" s="171"/>
      <c r="ISN35" s="171"/>
      <c r="ISO35" s="171"/>
      <c r="ISP35" s="171"/>
      <c r="ISQ35" s="171"/>
      <c r="ISR35" s="171"/>
      <c r="ISS35" s="171"/>
      <c r="IST35" s="171"/>
      <c r="ISU35" s="171"/>
      <c r="ISV35" s="171"/>
      <c r="ISW35" s="171"/>
      <c r="ISX35" s="171"/>
      <c r="ISY35" s="171"/>
      <c r="ISZ35" s="171"/>
      <c r="ITA35" s="171"/>
      <c r="ITB35" s="171"/>
      <c r="ITC35" s="171"/>
      <c r="ITD35" s="171"/>
      <c r="ITE35" s="171"/>
      <c r="ITF35" s="171"/>
      <c r="ITG35" s="171"/>
      <c r="ITH35" s="171"/>
      <c r="ITI35" s="171"/>
      <c r="ITJ35" s="171"/>
      <c r="ITK35" s="171"/>
      <c r="ITL35" s="171"/>
      <c r="ITM35" s="171"/>
      <c r="ITN35" s="171"/>
      <c r="ITO35" s="171"/>
      <c r="ITP35" s="171"/>
      <c r="ITQ35" s="171"/>
      <c r="ITR35" s="171"/>
      <c r="ITS35" s="171"/>
      <c r="ITT35" s="171"/>
      <c r="ITU35" s="171"/>
      <c r="ITV35" s="171"/>
      <c r="ITW35" s="171"/>
      <c r="ITX35" s="171"/>
      <c r="ITY35" s="171"/>
      <c r="ITZ35" s="171"/>
      <c r="IUA35" s="171"/>
      <c r="IUB35" s="171"/>
      <c r="IUC35" s="171"/>
      <c r="IUD35" s="171"/>
      <c r="IUE35" s="171"/>
      <c r="IUF35" s="171"/>
      <c r="IUG35" s="171"/>
      <c r="IUH35" s="171"/>
      <c r="IUI35" s="171"/>
      <c r="IUJ35" s="171"/>
      <c r="IUK35" s="171"/>
      <c r="IUL35" s="171"/>
      <c r="IUM35" s="171"/>
      <c r="IUN35" s="171"/>
      <c r="IUO35" s="171"/>
      <c r="IUP35" s="171"/>
      <c r="IUQ35" s="171"/>
      <c r="IUR35" s="171"/>
      <c r="IUS35" s="171"/>
      <c r="IUT35" s="171"/>
      <c r="IUU35" s="171"/>
      <c r="IUV35" s="171"/>
      <c r="IUW35" s="171"/>
      <c r="IUX35" s="171"/>
      <c r="IUY35" s="171"/>
      <c r="IUZ35" s="171"/>
      <c r="IVA35" s="171"/>
      <c r="IVB35" s="171"/>
      <c r="IVC35" s="171"/>
      <c r="IVD35" s="171"/>
      <c r="IVE35" s="171"/>
      <c r="IVF35" s="171"/>
      <c r="IVG35" s="171"/>
      <c r="IVH35" s="171"/>
      <c r="IVI35" s="171"/>
      <c r="IVJ35" s="171"/>
      <c r="IVK35" s="171"/>
      <c r="IVL35" s="171"/>
      <c r="IVM35" s="171"/>
      <c r="IVN35" s="171"/>
      <c r="IVO35" s="171"/>
      <c r="IVP35" s="171"/>
      <c r="IVQ35" s="171"/>
      <c r="IVR35" s="171"/>
      <c r="IVS35" s="171"/>
      <c r="IVT35" s="171"/>
      <c r="IVU35" s="171"/>
      <c r="IVV35" s="171"/>
      <c r="IVW35" s="171"/>
      <c r="IVX35" s="171"/>
      <c r="IVY35" s="171"/>
      <c r="IVZ35" s="171"/>
      <c r="IWA35" s="171"/>
      <c r="IWB35" s="171"/>
      <c r="IWC35" s="171"/>
      <c r="IWD35" s="171"/>
      <c r="IWE35" s="171"/>
      <c r="IWF35" s="171"/>
      <c r="IWG35" s="171"/>
      <c r="IWH35" s="171"/>
      <c r="IWI35" s="171"/>
      <c r="IWJ35" s="171"/>
      <c r="IWK35" s="171"/>
      <c r="IWL35" s="171"/>
      <c r="IWM35" s="171"/>
      <c r="IWN35" s="171"/>
      <c r="IWO35" s="171"/>
      <c r="IWP35" s="171"/>
      <c r="IWQ35" s="171"/>
      <c r="IWR35" s="171"/>
      <c r="IWS35" s="171"/>
      <c r="IWT35" s="171"/>
      <c r="IWU35" s="171"/>
      <c r="IWV35" s="171"/>
      <c r="IWW35" s="171"/>
      <c r="IWX35" s="171"/>
      <c r="IWY35" s="171"/>
      <c r="IWZ35" s="171"/>
      <c r="IXA35" s="171"/>
      <c r="IXB35" s="171"/>
      <c r="IXC35" s="171"/>
      <c r="IXD35" s="171"/>
      <c r="IXE35" s="171"/>
      <c r="IXF35" s="171"/>
      <c r="IXG35" s="171"/>
      <c r="IXH35" s="171"/>
      <c r="IXI35" s="171"/>
      <c r="IXJ35" s="171"/>
      <c r="IXK35" s="171"/>
      <c r="IXL35" s="171"/>
      <c r="IXM35" s="171"/>
      <c r="IXN35" s="171"/>
      <c r="IXO35" s="171"/>
      <c r="IXP35" s="171"/>
      <c r="IXQ35" s="171"/>
      <c r="IXR35" s="171"/>
      <c r="IXS35" s="171"/>
      <c r="IXT35" s="171"/>
      <c r="IXU35" s="171"/>
      <c r="IXV35" s="171"/>
      <c r="IXW35" s="171"/>
      <c r="IXX35" s="171"/>
      <c r="IXY35" s="171"/>
      <c r="IXZ35" s="171"/>
      <c r="IYA35" s="171"/>
      <c r="IYB35" s="171"/>
      <c r="IYC35" s="171"/>
      <c r="IYD35" s="171"/>
      <c r="IYE35" s="171"/>
      <c r="IYF35" s="171"/>
      <c r="IYG35" s="171"/>
      <c r="IYH35" s="171"/>
      <c r="IYI35" s="171"/>
      <c r="IYJ35" s="171"/>
      <c r="IYK35" s="171"/>
      <c r="IYL35" s="171"/>
      <c r="IYM35" s="171"/>
      <c r="IYN35" s="171"/>
      <c r="IYO35" s="171"/>
      <c r="IYP35" s="171"/>
      <c r="IYQ35" s="171"/>
      <c r="IYR35" s="171"/>
      <c r="IYS35" s="171"/>
      <c r="IYT35" s="171"/>
      <c r="IYU35" s="171"/>
      <c r="IYV35" s="171"/>
      <c r="IYW35" s="171"/>
      <c r="IYX35" s="171"/>
      <c r="IYY35" s="171"/>
      <c r="IYZ35" s="171"/>
      <c r="IZA35" s="171"/>
      <c r="IZB35" s="171"/>
      <c r="IZC35" s="171"/>
      <c r="IZD35" s="171"/>
      <c r="IZE35" s="171"/>
      <c r="IZF35" s="171"/>
      <c r="IZG35" s="171"/>
      <c r="IZH35" s="171"/>
      <c r="IZI35" s="171"/>
      <c r="IZJ35" s="171"/>
      <c r="IZK35" s="171"/>
      <c r="IZL35" s="171"/>
      <c r="IZM35" s="171"/>
      <c r="IZN35" s="171"/>
      <c r="IZO35" s="171"/>
      <c r="IZP35" s="171"/>
      <c r="IZQ35" s="171"/>
      <c r="IZR35" s="171"/>
      <c r="IZS35" s="171"/>
      <c r="IZT35" s="171"/>
      <c r="IZU35" s="171"/>
      <c r="IZV35" s="171"/>
      <c r="IZW35" s="171"/>
      <c r="IZX35" s="171"/>
      <c r="IZY35" s="171"/>
      <c r="IZZ35" s="171"/>
      <c r="JAA35" s="171"/>
      <c r="JAB35" s="171"/>
      <c r="JAC35" s="171"/>
      <c r="JAD35" s="171"/>
      <c r="JAE35" s="171"/>
      <c r="JAF35" s="171"/>
      <c r="JAG35" s="171"/>
      <c r="JAH35" s="171"/>
      <c r="JAI35" s="171"/>
      <c r="JAJ35" s="171"/>
      <c r="JAK35" s="171"/>
      <c r="JAL35" s="171"/>
      <c r="JAM35" s="171"/>
      <c r="JAN35" s="171"/>
      <c r="JAO35" s="171"/>
      <c r="JAP35" s="171"/>
      <c r="JAQ35" s="171"/>
      <c r="JAR35" s="171"/>
      <c r="JAS35" s="171"/>
      <c r="JAT35" s="171"/>
      <c r="JAU35" s="171"/>
      <c r="JAV35" s="171"/>
      <c r="JAW35" s="171"/>
      <c r="JAX35" s="171"/>
      <c r="JAY35" s="171"/>
      <c r="JAZ35" s="171"/>
      <c r="JBA35" s="171"/>
      <c r="JBB35" s="171"/>
      <c r="JBC35" s="171"/>
      <c r="JBD35" s="171"/>
      <c r="JBE35" s="171"/>
      <c r="JBF35" s="171"/>
      <c r="JBG35" s="171"/>
      <c r="JBH35" s="171"/>
      <c r="JBI35" s="171"/>
      <c r="JBJ35" s="171"/>
      <c r="JBK35" s="171"/>
      <c r="JBL35" s="171"/>
      <c r="JBM35" s="171"/>
      <c r="JBN35" s="171"/>
      <c r="JBO35" s="171"/>
      <c r="JBP35" s="171"/>
      <c r="JBQ35" s="171"/>
      <c r="JBR35" s="171"/>
      <c r="JBS35" s="171"/>
      <c r="JBT35" s="171"/>
      <c r="JBU35" s="171"/>
      <c r="JBV35" s="171"/>
      <c r="JBW35" s="171"/>
      <c r="JBX35" s="171"/>
      <c r="JBY35" s="171"/>
      <c r="JBZ35" s="171"/>
      <c r="JCA35" s="171"/>
      <c r="JCB35" s="171"/>
      <c r="JCC35" s="171"/>
      <c r="JCD35" s="171"/>
      <c r="JCE35" s="171"/>
      <c r="JCF35" s="171"/>
      <c r="JCG35" s="171"/>
      <c r="JCH35" s="171"/>
      <c r="JCI35" s="171"/>
      <c r="JCJ35" s="171"/>
      <c r="JCK35" s="171"/>
      <c r="JCL35" s="171"/>
      <c r="JCM35" s="171"/>
      <c r="JCN35" s="171"/>
      <c r="JCO35" s="171"/>
      <c r="JCP35" s="171"/>
      <c r="JCQ35" s="171"/>
      <c r="JCR35" s="171"/>
      <c r="JCS35" s="171"/>
      <c r="JCT35" s="171"/>
      <c r="JCU35" s="171"/>
      <c r="JCV35" s="171"/>
      <c r="JCW35" s="171"/>
      <c r="JCX35" s="171"/>
      <c r="JCY35" s="171"/>
      <c r="JCZ35" s="171"/>
      <c r="JDA35" s="171"/>
      <c r="JDB35" s="171"/>
      <c r="JDC35" s="171"/>
      <c r="JDD35" s="171"/>
      <c r="JDE35" s="171"/>
      <c r="JDF35" s="171"/>
      <c r="JDG35" s="171"/>
      <c r="JDH35" s="171"/>
      <c r="JDI35" s="171"/>
      <c r="JDJ35" s="171"/>
      <c r="JDK35" s="171"/>
      <c r="JDL35" s="171"/>
      <c r="JDM35" s="171"/>
      <c r="JDN35" s="171"/>
      <c r="JDO35" s="171"/>
      <c r="JDP35" s="171"/>
      <c r="JDQ35" s="171"/>
      <c r="JDR35" s="171"/>
      <c r="JDS35" s="171"/>
      <c r="JDT35" s="171"/>
      <c r="JDU35" s="171"/>
      <c r="JDV35" s="171"/>
      <c r="JDW35" s="171"/>
      <c r="JDX35" s="171"/>
      <c r="JDY35" s="171"/>
      <c r="JDZ35" s="171"/>
      <c r="JEA35" s="171"/>
      <c r="JEB35" s="171"/>
      <c r="JEC35" s="171"/>
      <c r="JED35" s="171"/>
      <c r="JEE35" s="171"/>
      <c r="JEF35" s="171"/>
      <c r="JEG35" s="171"/>
      <c r="JEH35" s="171"/>
      <c r="JEI35" s="171"/>
      <c r="JEJ35" s="171"/>
      <c r="JEK35" s="171"/>
      <c r="JEL35" s="171"/>
      <c r="JEM35" s="171"/>
      <c r="JEN35" s="171"/>
      <c r="JEO35" s="171"/>
      <c r="JEP35" s="171"/>
      <c r="JEQ35" s="171"/>
      <c r="JER35" s="171"/>
      <c r="JES35" s="171"/>
      <c r="JET35" s="171"/>
      <c r="JEU35" s="171"/>
      <c r="JEV35" s="171"/>
      <c r="JEW35" s="171"/>
      <c r="JEX35" s="171"/>
      <c r="JEY35" s="171"/>
      <c r="JEZ35" s="171"/>
      <c r="JFA35" s="171"/>
      <c r="JFB35" s="171"/>
      <c r="JFC35" s="171"/>
      <c r="JFD35" s="171"/>
      <c r="JFE35" s="171"/>
      <c r="JFF35" s="171"/>
      <c r="JFG35" s="171"/>
      <c r="JFH35" s="171"/>
      <c r="JFI35" s="171"/>
      <c r="JFJ35" s="171"/>
      <c r="JFK35" s="171"/>
      <c r="JFL35" s="171"/>
      <c r="JFM35" s="171"/>
      <c r="JFN35" s="171"/>
      <c r="JFO35" s="171"/>
      <c r="JFP35" s="171"/>
      <c r="JFQ35" s="171"/>
      <c r="JFR35" s="171"/>
      <c r="JFS35" s="171"/>
      <c r="JFT35" s="171"/>
      <c r="JFU35" s="171"/>
      <c r="JFV35" s="171"/>
      <c r="JFW35" s="171"/>
      <c r="JFX35" s="171"/>
      <c r="JFY35" s="171"/>
      <c r="JFZ35" s="171"/>
      <c r="JGA35" s="171"/>
      <c r="JGB35" s="171"/>
      <c r="JGC35" s="171"/>
      <c r="JGD35" s="171"/>
      <c r="JGE35" s="171"/>
      <c r="JGF35" s="171"/>
      <c r="JGG35" s="171"/>
      <c r="JGH35" s="171"/>
      <c r="JGI35" s="171"/>
      <c r="JGJ35" s="171"/>
      <c r="JGK35" s="171"/>
      <c r="JGL35" s="171"/>
      <c r="JGM35" s="171"/>
      <c r="JGN35" s="171"/>
      <c r="JGO35" s="171"/>
      <c r="JGP35" s="171"/>
      <c r="JGQ35" s="171"/>
      <c r="JGR35" s="171"/>
      <c r="JGS35" s="171"/>
      <c r="JGT35" s="171"/>
      <c r="JGU35" s="171"/>
      <c r="JGV35" s="171"/>
      <c r="JGW35" s="171"/>
      <c r="JGX35" s="171"/>
      <c r="JGY35" s="171"/>
      <c r="JGZ35" s="171"/>
      <c r="JHA35" s="171"/>
      <c r="JHB35" s="171"/>
      <c r="JHC35" s="171"/>
      <c r="JHD35" s="171"/>
      <c r="JHE35" s="171"/>
      <c r="JHF35" s="171"/>
      <c r="JHG35" s="171"/>
      <c r="JHH35" s="171"/>
      <c r="JHI35" s="171"/>
      <c r="JHJ35" s="171"/>
      <c r="JHK35" s="171"/>
      <c r="JHL35" s="171"/>
      <c r="JHM35" s="171"/>
      <c r="JHN35" s="171"/>
      <c r="JHO35" s="171"/>
      <c r="JHP35" s="171"/>
      <c r="JHQ35" s="171"/>
      <c r="JHR35" s="171"/>
      <c r="JHS35" s="171"/>
      <c r="JHT35" s="171"/>
      <c r="JHU35" s="171"/>
      <c r="JHV35" s="171"/>
      <c r="JHW35" s="171"/>
      <c r="JHX35" s="171"/>
      <c r="JHY35" s="171"/>
      <c r="JHZ35" s="171"/>
      <c r="JIA35" s="171"/>
      <c r="JIB35" s="171"/>
      <c r="JIC35" s="171"/>
      <c r="JID35" s="171"/>
      <c r="JIE35" s="171"/>
      <c r="JIF35" s="171"/>
      <c r="JIG35" s="171"/>
      <c r="JIH35" s="171"/>
      <c r="JII35" s="171"/>
      <c r="JIJ35" s="171"/>
      <c r="JIK35" s="171"/>
      <c r="JIL35" s="171"/>
      <c r="JIM35" s="171"/>
      <c r="JIN35" s="171"/>
      <c r="JIO35" s="171"/>
      <c r="JIP35" s="171"/>
      <c r="JIQ35" s="171"/>
      <c r="JIR35" s="171"/>
      <c r="JIS35" s="171"/>
      <c r="JIT35" s="171"/>
      <c r="JIU35" s="171"/>
      <c r="JIV35" s="171"/>
      <c r="JIW35" s="171"/>
      <c r="JIX35" s="171"/>
      <c r="JIY35" s="171"/>
      <c r="JIZ35" s="171"/>
      <c r="JJA35" s="171"/>
      <c r="JJB35" s="171"/>
      <c r="JJC35" s="171"/>
      <c r="JJD35" s="171"/>
      <c r="JJE35" s="171"/>
      <c r="JJF35" s="171"/>
      <c r="JJG35" s="171"/>
      <c r="JJH35" s="171"/>
      <c r="JJI35" s="171"/>
      <c r="JJJ35" s="171"/>
      <c r="JJK35" s="171"/>
      <c r="JJL35" s="171"/>
      <c r="JJM35" s="171"/>
      <c r="JJN35" s="171"/>
      <c r="JJO35" s="171"/>
      <c r="JJP35" s="171"/>
      <c r="JJQ35" s="171"/>
      <c r="JJR35" s="171"/>
      <c r="JJS35" s="171"/>
      <c r="JJT35" s="171"/>
      <c r="JJU35" s="171"/>
      <c r="JJV35" s="171"/>
      <c r="JJW35" s="171"/>
      <c r="JJX35" s="171"/>
      <c r="JJY35" s="171"/>
      <c r="JJZ35" s="171"/>
      <c r="JKA35" s="171"/>
      <c r="JKB35" s="171"/>
      <c r="JKC35" s="171"/>
      <c r="JKD35" s="171"/>
      <c r="JKE35" s="171"/>
      <c r="JKF35" s="171"/>
      <c r="JKG35" s="171"/>
      <c r="JKH35" s="171"/>
      <c r="JKI35" s="171"/>
      <c r="JKJ35" s="171"/>
      <c r="JKK35" s="171"/>
      <c r="JKL35" s="171"/>
      <c r="JKM35" s="171"/>
      <c r="JKN35" s="171"/>
      <c r="JKO35" s="171"/>
      <c r="JKP35" s="171"/>
      <c r="JKQ35" s="171"/>
      <c r="JKR35" s="171"/>
      <c r="JKS35" s="171"/>
      <c r="JKT35" s="171"/>
      <c r="JKU35" s="171"/>
      <c r="JKV35" s="171"/>
      <c r="JKW35" s="171"/>
      <c r="JKX35" s="171"/>
      <c r="JKY35" s="171"/>
      <c r="JKZ35" s="171"/>
      <c r="JLA35" s="171"/>
      <c r="JLB35" s="171"/>
      <c r="JLC35" s="171"/>
      <c r="JLD35" s="171"/>
      <c r="JLE35" s="171"/>
      <c r="JLF35" s="171"/>
      <c r="JLG35" s="171"/>
      <c r="JLH35" s="171"/>
      <c r="JLI35" s="171"/>
      <c r="JLJ35" s="171"/>
      <c r="JLK35" s="171"/>
      <c r="JLL35" s="171"/>
      <c r="JLM35" s="171"/>
      <c r="JLN35" s="171"/>
      <c r="JLO35" s="171"/>
      <c r="JLP35" s="171"/>
      <c r="JLQ35" s="171"/>
      <c r="JLR35" s="171"/>
      <c r="JLS35" s="171"/>
      <c r="JLT35" s="171"/>
      <c r="JLU35" s="171"/>
      <c r="JLV35" s="171"/>
      <c r="JLW35" s="171"/>
      <c r="JLX35" s="171"/>
      <c r="JLY35" s="171"/>
      <c r="JLZ35" s="171"/>
      <c r="JMA35" s="171"/>
      <c r="JMB35" s="171"/>
      <c r="JMC35" s="171"/>
      <c r="JMD35" s="171"/>
      <c r="JME35" s="171"/>
      <c r="JMF35" s="171"/>
      <c r="JMG35" s="171"/>
      <c r="JMH35" s="171"/>
      <c r="JMI35" s="171"/>
      <c r="JMJ35" s="171"/>
      <c r="JMK35" s="171"/>
      <c r="JML35" s="171"/>
      <c r="JMM35" s="171"/>
      <c r="JMN35" s="171"/>
      <c r="JMO35" s="171"/>
      <c r="JMP35" s="171"/>
      <c r="JMQ35" s="171"/>
      <c r="JMR35" s="171"/>
      <c r="JMS35" s="171"/>
      <c r="JMT35" s="171"/>
      <c r="JMU35" s="171"/>
      <c r="JMV35" s="171"/>
      <c r="JMW35" s="171"/>
      <c r="JMX35" s="171"/>
      <c r="JMY35" s="171"/>
      <c r="JMZ35" s="171"/>
      <c r="JNA35" s="171"/>
      <c r="JNB35" s="171"/>
      <c r="JNC35" s="171"/>
      <c r="JND35" s="171"/>
      <c r="JNE35" s="171"/>
      <c r="JNF35" s="171"/>
      <c r="JNG35" s="171"/>
      <c r="JNH35" s="171"/>
      <c r="JNI35" s="171"/>
      <c r="JNJ35" s="171"/>
      <c r="JNK35" s="171"/>
      <c r="JNL35" s="171"/>
      <c r="JNM35" s="171"/>
      <c r="JNN35" s="171"/>
      <c r="JNO35" s="171"/>
      <c r="JNP35" s="171"/>
      <c r="JNQ35" s="171"/>
      <c r="JNR35" s="171"/>
      <c r="JNS35" s="171"/>
      <c r="JNT35" s="171"/>
      <c r="JNU35" s="171"/>
      <c r="JNV35" s="171"/>
      <c r="JNW35" s="171"/>
      <c r="JNX35" s="171"/>
      <c r="JNY35" s="171"/>
      <c r="JNZ35" s="171"/>
      <c r="JOA35" s="171"/>
      <c r="JOB35" s="171"/>
      <c r="JOC35" s="171"/>
      <c r="JOD35" s="171"/>
      <c r="JOE35" s="171"/>
      <c r="JOF35" s="171"/>
      <c r="JOG35" s="171"/>
      <c r="JOH35" s="171"/>
      <c r="JOI35" s="171"/>
      <c r="JOJ35" s="171"/>
      <c r="JOK35" s="171"/>
      <c r="JOL35" s="171"/>
      <c r="JOM35" s="171"/>
      <c r="JON35" s="171"/>
      <c r="JOO35" s="171"/>
      <c r="JOP35" s="171"/>
      <c r="JOQ35" s="171"/>
      <c r="JOR35" s="171"/>
      <c r="JOS35" s="171"/>
      <c r="JOT35" s="171"/>
      <c r="JOU35" s="171"/>
      <c r="JOV35" s="171"/>
      <c r="JOW35" s="171"/>
      <c r="JOX35" s="171"/>
      <c r="JOY35" s="171"/>
      <c r="JOZ35" s="171"/>
      <c r="JPA35" s="171"/>
      <c r="JPB35" s="171"/>
      <c r="JPC35" s="171"/>
      <c r="JPD35" s="171"/>
      <c r="JPE35" s="171"/>
      <c r="JPF35" s="171"/>
      <c r="JPG35" s="171"/>
      <c r="JPH35" s="171"/>
      <c r="JPI35" s="171"/>
      <c r="JPJ35" s="171"/>
      <c r="JPK35" s="171"/>
      <c r="JPL35" s="171"/>
      <c r="JPM35" s="171"/>
      <c r="JPN35" s="171"/>
      <c r="JPO35" s="171"/>
      <c r="JPP35" s="171"/>
      <c r="JPQ35" s="171"/>
      <c r="JPR35" s="171"/>
      <c r="JPS35" s="171"/>
      <c r="JPT35" s="171"/>
      <c r="JPU35" s="171"/>
      <c r="JPV35" s="171"/>
      <c r="JPW35" s="171"/>
      <c r="JPX35" s="171"/>
      <c r="JPY35" s="171"/>
      <c r="JPZ35" s="171"/>
      <c r="JQA35" s="171"/>
      <c r="JQB35" s="171"/>
      <c r="JQC35" s="171"/>
      <c r="JQD35" s="171"/>
      <c r="JQE35" s="171"/>
      <c r="JQF35" s="171"/>
      <c r="JQG35" s="171"/>
      <c r="JQH35" s="171"/>
      <c r="JQI35" s="171"/>
      <c r="JQJ35" s="171"/>
      <c r="JQK35" s="171"/>
      <c r="JQL35" s="171"/>
      <c r="JQM35" s="171"/>
      <c r="JQN35" s="171"/>
      <c r="JQO35" s="171"/>
      <c r="JQP35" s="171"/>
      <c r="JQQ35" s="171"/>
      <c r="JQR35" s="171"/>
      <c r="JQS35" s="171"/>
      <c r="JQT35" s="171"/>
      <c r="JQU35" s="171"/>
      <c r="JQV35" s="171"/>
      <c r="JQW35" s="171"/>
      <c r="JQX35" s="171"/>
      <c r="JQY35" s="171"/>
      <c r="JQZ35" s="171"/>
      <c r="JRA35" s="171"/>
      <c r="JRB35" s="171"/>
      <c r="JRC35" s="171"/>
      <c r="JRD35" s="171"/>
      <c r="JRE35" s="171"/>
      <c r="JRF35" s="171"/>
      <c r="JRG35" s="171"/>
      <c r="JRH35" s="171"/>
      <c r="JRI35" s="171"/>
      <c r="JRJ35" s="171"/>
      <c r="JRK35" s="171"/>
      <c r="JRL35" s="171"/>
      <c r="JRM35" s="171"/>
      <c r="JRN35" s="171"/>
      <c r="JRO35" s="171"/>
      <c r="JRP35" s="171"/>
      <c r="JRQ35" s="171"/>
      <c r="JRR35" s="171"/>
      <c r="JRS35" s="171"/>
      <c r="JRT35" s="171"/>
      <c r="JRU35" s="171"/>
      <c r="JRV35" s="171"/>
      <c r="JRW35" s="171"/>
      <c r="JRX35" s="171"/>
      <c r="JRY35" s="171"/>
      <c r="JRZ35" s="171"/>
      <c r="JSA35" s="171"/>
      <c r="JSB35" s="171"/>
      <c r="JSC35" s="171"/>
      <c r="JSD35" s="171"/>
      <c r="JSE35" s="171"/>
      <c r="JSF35" s="171"/>
      <c r="JSG35" s="171"/>
      <c r="JSH35" s="171"/>
      <c r="JSI35" s="171"/>
      <c r="JSJ35" s="171"/>
      <c r="JSK35" s="171"/>
      <c r="JSL35" s="171"/>
      <c r="JSM35" s="171"/>
      <c r="JSN35" s="171"/>
      <c r="JSO35" s="171"/>
      <c r="JSP35" s="171"/>
      <c r="JSQ35" s="171"/>
      <c r="JSR35" s="171"/>
      <c r="JSS35" s="171"/>
      <c r="JST35" s="171"/>
      <c r="JSU35" s="171"/>
      <c r="JSV35" s="171"/>
      <c r="JSW35" s="171"/>
      <c r="JSX35" s="171"/>
      <c r="JSY35" s="171"/>
      <c r="JSZ35" s="171"/>
      <c r="JTA35" s="171"/>
      <c r="JTB35" s="171"/>
      <c r="JTC35" s="171"/>
      <c r="JTD35" s="171"/>
      <c r="JTE35" s="171"/>
      <c r="JTF35" s="171"/>
      <c r="JTG35" s="171"/>
      <c r="JTH35" s="171"/>
      <c r="JTI35" s="171"/>
      <c r="JTJ35" s="171"/>
      <c r="JTK35" s="171"/>
      <c r="JTL35" s="171"/>
      <c r="JTM35" s="171"/>
      <c r="JTN35" s="171"/>
      <c r="JTO35" s="171"/>
      <c r="JTP35" s="171"/>
      <c r="JTQ35" s="171"/>
      <c r="JTR35" s="171"/>
      <c r="JTS35" s="171"/>
      <c r="JTT35" s="171"/>
      <c r="JTU35" s="171"/>
      <c r="JTV35" s="171"/>
      <c r="JTW35" s="171"/>
      <c r="JTX35" s="171"/>
      <c r="JTY35" s="171"/>
      <c r="JTZ35" s="171"/>
      <c r="JUA35" s="171"/>
      <c r="JUB35" s="171"/>
      <c r="JUC35" s="171"/>
      <c r="JUD35" s="171"/>
      <c r="JUE35" s="171"/>
      <c r="JUF35" s="171"/>
      <c r="JUG35" s="171"/>
      <c r="JUH35" s="171"/>
      <c r="JUI35" s="171"/>
      <c r="JUJ35" s="171"/>
      <c r="JUK35" s="171"/>
      <c r="JUL35" s="171"/>
      <c r="JUM35" s="171"/>
      <c r="JUN35" s="171"/>
      <c r="JUO35" s="171"/>
      <c r="JUP35" s="171"/>
      <c r="JUQ35" s="171"/>
      <c r="JUR35" s="171"/>
      <c r="JUS35" s="171"/>
      <c r="JUT35" s="171"/>
      <c r="JUU35" s="171"/>
      <c r="JUV35" s="171"/>
      <c r="JUW35" s="171"/>
      <c r="JUX35" s="171"/>
      <c r="JUY35" s="171"/>
      <c r="JUZ35" s="171"/>
      <c r="JVA35" s="171"/>
      <c r="JVB35" s="171"/>
      <c r="JVC35" s="171"/>
      <c r="JVD35" s="171"/>
      <c r="JVE35" s="171"/>
      <c r="JVF35" s="171"/>
      <c r="JVG35" s="171"/>
      <c r="JVH35" s="171"/>
      <c r="JVI35" s="171"/>
      <c r="JVJ35" s="171"/>
      <c r="JVK35" s="171"/>
      <c r="JVL35" s="171"/>
      <c r="JVM35" s="171"/>
      <c r="JVN35" s="171"/>
      <c r="JVO35" s="171"/>
      <c r="JVP35" s="171"/>
      <c r="JVQ35" s="171"/>
      <c r="JVR35" s="171"/>
      <c r="JVS35" s="171"/>
      <c r="JVT35" s="171"/>
      <c r="JVU35" s="171"/>
      <c r="JVV35" s="171"/>
      <c r="JVW35" s="171"/>
      <c r="JVX35" s="171"/>
      <c r="JVY35" s="171"/>
      <c r="JVZ35" s="171"/>
      <c r="JWA35" s="171"/>
      <c r="JWB35" s="171"/>
      <c r="JWC35" s="171"/>
      <c r="JWD35" s="171"/>
      <c r="JWE35" s="171"/>
      <c r="JWF35" s="171"/>
      <c r="JWG35" s="171"/>
      <c r="JWH35" s="171"/>
      <c r="JWI35" s="171"/>
      <c r="JWJ35" s="171"/>
      <c r="JWK35" s="171"/>
      <c r="JWL35" s="171"/>
      <c r="JWM35" s="171"/>
      <c r="JWN35" s="171"/>
      <c r="JWO35" s="171"/>
      <c r="JWP35" s="171"/>
      <c r="JWQ35" s="171"/>
      <c r="JWR35" s="171"/>
      <c r="JWS35" s="171"/>
      <c r="JWT35" s="171"/>
      <c r="JWU35" s="171"/>
      <c r="JWV35" s="171"/>
      <c r="JWW35" s="171"/>
      <c r="JWX35" s="171"/>
      <c r="JWY35" s="171"/>
      <c r="JWZ35" s="171"/>
      <c r="JXA35" s="171"/>
      <c r="JXB35" s="171"/>
      <c r="JXC35" s="171"/>
      <c r="JXD35" s="171"/>
      <c r="JXE35" s="171"/>
      <c r="JXF35" s="171"/>
      <c r="JXG35" s="171"/>
      <c r="JXH35" s="171"/>
      <c r="JXI35" s="171"/>
      <c r="JXJ35" s="171"/>
      <c r="JXK35" s="171"/>
      <c r="JXL35" s="171"/>
      <c r="JXM35" s="171"/>
      <c r="JXN35" s="171"/>
      <c r="JXO35" s="171"/>
      <c r="JXP35" s="171"/>
      <c r="JXQ35" s="171"/>
      <c r="JXR35" s="171"/>
      <c r="JXS35" s="171"/>
      <c r="JXT35" s="171"/>
      <c r="JXU35" s="171"/>
      <c r="JXV35" s="171"/>
      <c r="JXW35" s="171"/>
      <c r="JXX35" s="171"/>
      <c r="JXY35" s="171"/>
      <c r="JXZ35" s="171"/>
      <c r="JYA35" s="171"/>
      <c r="JYB35" s="171"/>
      <c r="JYC35" s="171"/>
      <c r="JYD35" s="171"/>
      <c r="JYE35" s="171"/>
      <c r="JYF35" s="171"/>
      <c r="JYG35" s="171"/>
      <c r="JYH35" s="171"/>
      <c r="JYI35" s="171"/>
      <c r="JYJ35" s="171"/>
      <c r="JYK35" s="171"/>
      <c r="JYL35" s="171"/>
      <c r="JYM35" s="171"/>
      <c r="JYN35" s="171"/>
      <c r="JYO35" s="171"/>
      <c r="JYP35" s="171"/>
      <c r="JYQ35" s="171"/>
      <c r="JYR35" s="171"/>
      <c r="JYS35" s="171"/>
      <c r="JYT35" s="171"/>
      <c r="JYU35" s="171"/>
      <c r="JYV35" s="171"/>
      <c r="JYW35" s="171"/>
      <c r="JYX35" s="171"/>
      <c r="JYY35" s="171"/>
      <c r="JYZ35" s="171"/>
      <c r="JZA35" s="171"/>
      <c r="JZB35" s="171"/>
      <c r="JZC35" s="171"/>
      <c r="JZD35" s="171"/>
      <c r="JZE35" s="171"/>
      <c r="JZF35" s="171"/>
      <c r="JZG35" s="171"/>
      <c r="JZH35" s="171"/>
      <c r="JZI35" s="171"/>
      <c r="JZJ35" s="171"/>
      <c r="JZK35" s="171"/>
      <c r="JZL35" s="171"/>
      <c r="JZM35" s="171"/>
      <c r="JZN35" s="171"/>
      <c r="JZO35" s="171"/>
      <c r="JZP35" s="171"/>
      <c r="JZQ35" s="171"/>
      <c r="JZR35" s="171"/>
      <c r="JZS35" s="171"/>
      <c r="JZT35" s="171"/>
      <c r="JZU35" s="171"/>
      <c r="JZV35" s="171"/>
      <c r="JZW35" s="171"/>
      <c r="JZX35" s="171"/>
      <c r="JZY35" s="171"/>
      <c r="JZZ35" s="171"/>
      <c r="KAA35" s="171"/>
      <c r="KAB35" s="171"/>
      <c r="KAC35" s="171"/>
      <c r="KAD35" s="171"/>
      <c r="KAE35" s="171"/>
      <c r="KAF35" s="171"/>
      <c r="KAG35" s="171"/>
      <c r="KAH35" s="171"/>
      <c r="KAI35" s="171"/>
      <c r="KAJ35" s="171"/>
      <c r="KAK35" s="171"/>
      <c r="KAL35" s="171"/>
      <c r="KAM35" s="171"/>
      <c r="KAN35" s="171"/>
      <c r="KAO35" s="171"/>
      <c r="KAP35" s="171"/>
      <c r="KAQ35" s="171"/>
      <c r="KAR35" s="171"/>
      <c r="KAS35" s="171"/>
      <c r="KAT35" s="171"/>
      <c r="KAU35" s="171"/>
      <c r="KAV35" s="171"/>
      <c r="KAW35" s="171"/>
      <c r="KAX35" s="171"/>
      <c r="KAY35" s="171"/>
      <c r="KAZ35" s="171"/>
      <c r="KBA35" s="171"/>
      <c r="KBB35" s="171"/>
      <c r="KBC35" s="171"/>
      <c r="KBD35" s="171"/>
      <c r="KBE35" s="171"/>
      <c r="KBF35" s="171"/>
      <c r="KBG35" s="171"/>
      <c r="KBH35" s="171"/>
      <c r="KBI35" s="171"/>
      <c r="KBJ35" s="171"/>
      <c r="KBK35" s="171"/>
      <c r="KBL35" s="171"/>
      <c r="KBM35" s="171"/>
      <c r="KBN35" s="171"/>
      <c r="KBO35" s="171"/>
      <c r="KBP35" s="171"/>
      <c r="KBQ35" s="171"/>
      <c r="KBR35" s="171"/>
      <c r="KBS35" s="171"/>
      <c r="KBT35" s="171"/>
      <c r="KBU35" s="171"/>
      <c r="KBV35" s="171"/>
      <c r="KBW35" s="171"/>
      <c r="KBX35" s="171"/>
      <c r="KBY35" s="171"/>
      <c r="KBZ35" s="171"/>
      <c r="KCA35" s="171"/>
      <c r="KCB35" s="171"/>
      <c r="KCC35" s="171"/>
      <c r="KCD35" s="171"/>
      <c r="KCE35" s="171"/>
      <c r="KCF35" s="171"/>
      <c r="KCG35" s="171"/>
      <c r="KCH35" s="171"/>
      <c r="KCI35" s="171"/>
      <c r="KCJ35" s="171"/>
      <c r="KCK35" s="171"/>
      <c r="KCL35" s="171"/>
      <c r="KCM35" s="171"/>
      <c r="KCN35" s="171"/>
      <c r="KCO35" s="171"/>
      <c r="KCP35" s="171"/>
      <c r="KCQ35" s="171"/>
      <c r="KCR35" s="171"/>
      <c r="KCS35" s="171"/>
      <c r="KCT35" s="171"/>
      <c r="KCU35" s="171"/>
      <c r="KCV35" s="171"/>
      <c r="KCW35" s="171"/>
      <c r="KCX35" s="171"/>
      <c r="KCY35" s="171"/>
      <c r="KCZ35" s="171"/>
      <c r="KDA35" s="171"/>
      <c r="KDB35" s="171"/>
      <c r="KDC35" s="171"/>
      <c r="KDD35" s="171"/>
      <c r="KDE35" s="171"/>
      <c r="KDF35" s="171"/>
      <c r="KDG35" s="171"/>
      <c r="KDH35" s="171"/>
      <c r="KDI35" s="171"/>
      <c r="KDJ35" s="171"/>
      <c r="KDK35" s="171"/>
      <c r="KDL35" s="171"/>
      <c r="KDM35" s="171"/>
      <c r="KDN35" s="171"/>
      <c r="KDO35" s="171"/>
      <c r="KDP35" s="171"/>
      <c r="KDQ35" s="171"/>
      <c r="KDR35" s="171"/>
      <c r="KDS35" s="171"/>
      <c r="KDT35" s="171"/>
      <c r="KDU35" s="171"/>
      <c r="KDV35" s="171"/>
      <c r="KDW35" s="171"/>
      <c r="KDX35" s="171"/>
      <c r="KDY35" s="171"/>
      <c r="KDZ35" s="171"/>
      <c r="KEA35" s="171"/>
      <c r="KEB35" s="171"/>
      <c r="KEC35" s="171"/>
      <c r="KED35" s="171"/>
      <c r="KEE35" s="171"/>
      <c r="KEF35" s="171"/>
      <c r="KEG35" s="171"/>
      <c r="KEH35" s="171"/>
      <c r="KEI35" s="171"/>
      <c r="KEJ35" s="171"/>
      <c r="KEK35" s="171"/>
      <c r="KEL35" s="171"/>
      <c r="KEM35" s="171"/>
      <c r="KEN35" s="171"/>
      <c r="KEO35" s="171"/>
      <c r="KEP35" s="171"/>
      <c r="KEQ35" s="171"/>
      <c r="KER35" s="171"/>
      <c r="KES35" s="171"/>
      <c r="KET35" s="171"/>
      <c r="KEU35" s="171"/>
      <c r="KEV35" s="171"/>
      <c r="KEW35" s="171"/>
      <c r="KEX35" s="171"/>
      <c r="KEY35" s="171"/>
      <c r="KEZ35" s="171"/>
      <c r="KFA35" s="171"/>
      <c r="KFB35" s="171"/>
      <c r="KFC35" s="171"/>
      <c r="KFD35" s="171"/>
      <c r="KFE35" s="171"/>
      <c r="KFF35" s="171"/>
      <c r="KFG35" s="171"/>
      <c r="KFH35" s="171"/>
      <c r="KFI35" s="171"/>
      <c r="KFJ35" s="171"/>
      <c r="KFK35" s="171"/>
      <c r="KFL35" s="171"/>
      <c r="KFM35" s="171"/>
      <c r="KFN35" s="171"/>
      <c r="KFO35" s="171"/>
      <c r="KFP35" s="171"/>
      <c r="KFQ35" s="171"/>
      <c r="KFR35" s="171"/>
      <c r="KFS35" s="171"/>
      <c r="KFT35" s="171"/>
      <c r="KFU35" s="171"/>
      <c r="KFV35" s="171"/>
      <c r="KFW35" s="171"/>
      <c r="KFX35" s="171"/>
      <c r="KFY35" s="171"/>
      <c r="KFZ35" s="171"/>
      <c r="KGA35" s="171"/>
      <c r="KGB35" s="171"/>
      <c r="KGC35" s="171"/>
      <c r="KGD35" s="171"/>
      <c r="KGE35" s="171"/>
      <c r="KGF35" s="171"/>
      <c r="KGG35" s="171"/>
      <c r="KGH35" s="171"/>
      <c r="KGI35" s="171"/>
      <c r="KGJ35" s="171"/>
      <c r="KGK35" s="171"/>
      <c r="KGL35" s="171"/>
      <c r="KGM35" s="171"/>
      <c r="KGN35" s="171"/>
      <c r="KGO35" s="171"/>
      <c r="KGP35" s="171"/>
      <c r="KGQ35" s="171"/>
      <c r="KGR35" s="171"/>
      <c r="KGS35" s="171"/>
      <c r="KGT35" s="171"/>
      <c r="KGU35" s="171"/>
      <c r="KGV35" s="171"/>
      <c r="KGW35" s="171"/>
      <c r="KGX35" s="171"/>
      <c r="KGY35" s="171"/>
      <c r="KGZ35" s="171"/>
      <c r="KHA35" s="171"/>
      <c r="KHB35" s="171"/>
      <c r="KHC35" s="171"/>
      <c r="KHD35" s="171"/>
      <c r="KHE35" s="171"/>
      <c r="KHF35" s="171"/>
      <c r="KHG35" s="171"/>
      <c r="KHH35" s="171"/>
      <c r="KHI35" s="171"/>
      <c r="KHJ35" s="171"/>
      <c r="KHK35" s="171"/>
      <c r="KHL35" s="171"/>
      <c r="KHM35" s="171"/>
      <c r="KHN35" s="171"/>
      <c r="KHO35" s="171"/>
      <c r="KHP35" s="171"/>
      <c r="KHQ35" s="171"/>
      <c r="KHR35" s="171"/>
      <c r="KHS35" s="171"/>
      <c r="KHT35" s="171"/>
      <c r="KHU35" s="171"/>
      <c r="KHV35" s="171"/>
      <c r="KHW35" s="171"/>
      <c r="KHX35" s="171"/>
      <c r="KHY35" s="171"/>
      <c r="KHZ35" s="171"/>
      <c r="KIA35" s="171"/>
      <c r="KIB35" s="171"/>
      <c r="KIC35" s="171"/>
      <c r="KID35" s="171"/>
      <c r="KIE35" s="171"/>
      <c r="KIF35" s="171"/>
      <c r="KIG35" s="171"/>
      <c r="KIH35" s="171"/>
      <c r="KII35" s="171"/>
      <c r="KIJ35" s="171"/>
      <c r="KIK35" s="171"/>
      <c r="KIL35" s="171"/>
      <c r="KIM35" s="171"/>
      <c r="KIN35" s="171"/>
      <c r="KIO35" s="171"/>
      <c r="KIP35" s="171"/>
      <c r="KIQ35" s="171"/>
      <c r="KIR35" s="171"/>
      <c r="KIS35" s="171"/>
      <c r="KIT35" s="171"/>
      <c r="KIU35" s="171"/>
      <c r="KIV35" s="171"/>
      <c r="KIW35" s="171"/>
      <c r="KIX35" s="171"/>
      <c r="KIY35" s="171"/>
      <c r="KIZ35" s="171"/>
      <c r="KJA35" s="171"/>
      <c r="KJB35" s="171"/>
      <c r="KJC35" s="171"/>
      <c r="KJD35" s="171"/>
      <c r="KJE35" s="171"/>
      <c r="KJF35" s="171"/>
      <c r="KJG35" s="171"/>
      <c r="KJH35" s="171"/>
      <c r="KJI35" s="171"/>
      <c r="KJJ35" s="171"/>
      <c r="KJK35" s="171"/>
      <c r="KJL35" s="171"/>
      <c r="KJM35" s="171"/>
      <c r="KJN35" s="171"/>
      <c r="KJO35" s="171"/>
      <c r="KJP35" s="171"/>
      <c r="KJQ35" s="171"/>
      <c r="KJR35" s="171"/>
      <c r="KJS35" s="171"/>
      <c r="KJT35" s="171"/>
      <c r="KJU35" s="171"/>
      <c r="KJV35" s="171"/>
      <c r="KJW35" s="171"/>
      <c r="KJX35" s="171"/>
      <c r="KJY35" s="171"/>
      <c r="KJZ35" s="171"/>
      <c r="KKA35" s="171"/>
      <c r="KKB35" s="171"/>
      <c r="KKC35" s="171"/>
      <c r="KKD35" s="171"/>
      <c r="KKE35" s="171"/>
      <c r="KKF35" s="171"/>
      <c r="KKG35" s="171"/>
      <c r="KKH35" s="171"/>
      <c r="KKI35" s="171"/>
      <c r="KKJ35" s="171"/>
      <c r="KKK35" s="171"/>
      <c r="KKL35" s="171"/>
      <c r="KKM35" s="171"/>
      <c r="KKN35" s="171"/>
      <c r="KKO35" s="171"/>
      <c r="KKP35" s="171"/>
      <c r="KKQ35" s="171"/>
      <c r="KKR35" s="171"/>
      <c r="KKS35" s="171"/>
      <c r="KKT35" s="171"/>
      <c r="KKU35" s="171"/>
      <c r="KKV35" s="171"/>
      <c r="KKW35" s="171"/>
      <c r="KKX35" s="171"/>
      <c r="KKY35" s="171"/>
      <c r="KKZ35" s="171"/>
      <c r="KLA35" s="171"/>
      <c r="KLB35" s="171"/>
      <c r="KLC35" s="171"/>
      <c r="KLD35" s="171"/>
      <c r="KLE35" s="171"/>
      <c r="KLF35" s="171"/>
      <c r="KLG35" s="171"/>
      <c r="KLH35" s="171"/>
      <c r="KLI35" s="171"/>
      <c r="KLJ35" s="171"/>
      <c r="KLK35" s="171"/>
      <c r="KLL35" s="171"/>
      <c r="KLM35" s="171"/>
      <c r="KLN35" s="171"/>
      <c r="KLO35" s="171"/>
      <c r="KLP35" s="171"/>
      <c r="KLQ35" s="171"/>
      <c r="KLR35" s="171"/>
      <c r="KLS35" s="171"/>
      <c r="KLT35" s="171"/>
      <c r="KLU35" s="171"/>
      <c r="KLV35" s="171"/>
      <c r="KLW35" s="171"/>
      <c r="KLX35" s="171"/>
      <c r="KLY35" s="171"/>
      <c r="KLZ35" s="171"/>
      <c r="KMA35" s="171"/>
      <c r="KMB35" s="171"/>
      <c r="KMC35" s="171"/>
      <c r="KMD35" s="171"/>
      <c r="KME35" s="171"/>
      <c r="KMF35" s="171"/>
      <c r="KMG35" s="171"/>
      <c r="KMH35" s="171"/>
      <c r="KMI35" s="171"/>
      <c r="KMJ35" s="171"/>
      <c r="KMK35" s="171"/>
      <c r="KML35" s="171"/>
      <c r="KMM35" s="171"/>
      <c r="KMN35" s="171"/>
      <c r="KMO35" s="171"/>
      <c r="KMP35" s="171"/>
      <c r="KMQ35" s="171"/>
      <c r="KMR35" s="171"/>
      <c r="KMS35" s="171"/>
      <c r="KMT35" s="171"/>
      <c r="KMU35" s="171"/>
      <c r="KMV35" s="171"/>
      <c r="KMW35" s="171"/>
      <c r="KMX35" s="171"/>
      <c r="KMY35" s="171"/>
      <c r="KMZ35" s="171"/>
      <c r="KNA35" s="171"/>
      <c r="KNB35" s="171"/>
      <c r="KNC35" s="171"/>
      <c r="KND35" s="171"/>
      <c r="KNE35" s="171"/>
      <c r="KNF35" s="171"/>
      <c r="KNG35" s="171"/>
      <c r="KNH35" s="171"/>
      <c r="KNI35" s="171"/>
      <c r="KNJ35" s="171"/>
      <c r="KNK35" s="171"/>
      <c r="KNL35" s="171"/>
      <c r="KNM35" s="171"/>
      <c r="KNN35" s="171"/>
      <c r="KNO35" s="171"/>
      <c r="KNP35" s="171"/>
      <c r="KNQ35" s="171"/>
      <c r="KNR35" s="171"/>
      <c r="KNS35" s="171"/>
      <c r="KNT35" s="171"/>
      <c r="KNU35" s="171"/>
      <c r="KNV35" s="171"/>
      <c r="KNW35" s="171"/>
      <c r="KNX35" s="171"/>
      <c r="KNY35" s="171"/>
      <c r="KNZ35" s="171"/>
      <c r="KOA35" s="171"/>
      <c r="KOB35" s="171"/>
      <c r="KOC35" s="171"/>
      <c r="KOD35" s="171"/>
      <c r="KOE35" s="171"/>
      <c r="KOF35" s="171"/>
      <c r="KOG35" s="171"/>
      <c r="KOH35" s="171"/>
      <c r="KOI35" s="171"/>
      <c r="KOJ35" s="171"/>
      <c r="KOK35" s="171"/>
      <c r="KOL35" s="171"/>
      <c r="KOM35" s="171"/>
      <c r="KON35" s="171"/>
      <c r="KOO35" s="171"/>
      <c r="KOP35" s="171"/>
      <c r="KOQ35" s="171"/>
      <c r="KOR35" s="171"/>
      <c r="KOS35" s="171"/>
      <c r="KOT35" s="171"/>
      <c r="KOU35" s="171"/>
      <c r="KOV35" s="171"/>
      <c r="KOW35" s="171"/>
      <c r="KOX35" s="171"/>
      <c r="KOY35" s="171"/>
      <c r="KOZ35" s="171"/>
      <c r="KPA35" s="171"/>
      <c r="KPB35" s="171"/>
      <c r="KPC35" s="171"/>
      <c r="KPD35" s="171"/>
      <c r="KPE35" s="171"/>
      <c r="KPF35" s="171"/>
      <c r="KPG35" s="171"/>
      <c r="KPH35" s="171"/>
      <c r="KPI35" s="171"/>
      <c r="KPJ35" s="171"/>
      <c r="KPK35" s="171"/>
      <c r="KPL35" s="171"/>
      <c r="KPM35" s="171"/>
      <c r="KPN35" s="171"/>
      <c r="KPO35" s="171"/>
      <c r="KPP35" s="171"/>
      <c r="KPQ35" s="171"/>
      <c r="KPR35" s="171"/>
      <c r="KPS35" s="171"/>
      <c r="KPT35" s="171"/>
      <c r="KPU35" s="171"/>
      <c r="KPV35" s="171"/>
      <c r="KPW35" s="171"/>
      <c r="KPX35" s="171"/>
      <c r="KPY35" s="171"/>
      <c r="KPZ35" s="171"/>
      <c r="KQA35" s="171"/>
      <c r="KQB35" s="171"/>
      <c r="KQC35" s="171"/>
      <c r="KQD35" s="171"/>
      <c r="KQE35" s="171"/>
      <c r="KQF35" s="171"/>
      <c r="KQG35" s="171"/>
      <c r="KQH35" s="171"/>
      <c r="KQI35" s="171"/>
      <c r="KQJ35" s="171"/>
      <c r="KQK35" s="171"/>
      <c r="KQL35" s="171"/>
      <c r="KQM35" s="171"/>
      <c r="KQN35" s="171"/>
      <c r="KQO35" s="171"/>
      <c r="KQP35" s="171"/>
      <c r="KQQ35" s="171"/>
      <c r="KQR35" s="171"/>
      <c r="KQS35" s="171"/>
      <c r="KQT35" s="171"/>
      <c r="KQU35" s="171"/>
      <c r="KQV35" s="171"/>
      <c r="KQW35" s="171"/>
      <c r="KQX35" s="171"/>
      <c r="KQY35" s="171"/>
      <c r="KQZ35" s="171"/>
      <c r="KRA35" s="171"/>
      <c r="KRB35" s="171"/>
      <c r="KRC35" s="171"/>
      <c r="KRD35" s="171"/>
      <c r="KRE35" s="171"/>
      <c r="KRF35" s="171"/>
      <c r="KRG35" s="171"/>
      <c r="KRH35" s="171"/>
      <c r="KRI35" s="171"/>
      <c r="KRJ35" s="171"/>
      <c r="KRK35" s="171"/>
      <c r="KRL35" s="171"/>
      <c r="KRM35" s="171"/>
      <c r="KRN35" s="171"/>
      <c r="KRO35" s="171"/>
      <c r="KRP35" s="171"/>
      <c r="KRQ35" s="171"/>
      <c r="KRR35" s="171"/>
      <c r="KRS35" s="171"/>
      <c r="KRT35" s="171"/>
      <c r="KRU35" s="171"/>
      <c r="KRV35" s="171"/>
      <c r="KRW35" s="171"/>
      <c r="KRX35" s="171"/>
      <c r="KRY35" s="171"/>
      <c r="KRZ35" s="171"/>
      <c r="KSA35" s="171"/>
      <c r="KSB35" s="171"/>
      <c r="KSC35" s="171"/>
      <c r="KSD35" s="171"/>
      <c r="KSE35" s="171"/>
      <c r="KSF35" s="171"/>
      <c r="KSG35" s="171"/>
      <c r="KSH35" s="171"/>
      <c r="KSI35" s="171"/>
      <c r="KSJ35" s="171"/>
      <c r="KSK35" s="171"/>
      <c r="KSL35" s="171"/>
      <c r="KSM35" s="171"/>
      <c r="KSN35" s="171"/>
      <c r="KSO35" s="171"/>
      <c r="KSP35" s="171"/>
      <c r="KSQ35" s="171"/>
      <c r="KSR35" s="171"/>
      <c r="KSS35" s="171"/>
      <c r="KST35" s="171"/>
      <c r="KSU35" s="171"/>
      <c r="KSV35" s="171"/>
      <c r="KSW35" s="171"/>
      <c r="KSX35" s="171"/>
      <c r="KSY35" s="171"/>
      <c r="KSZ35" s="171"/>
      <c r="KTA35" s="171"/>
      <c r="KTB35" s="171"/>
      <c r="KTC35" s="171"/>
      <c r="KTD35" s="171"/>
      <c r="KTE35" s="171"/>
      <c r="KTF35" s="171"/>
      <c r="KTG35" s="171"/>
      <c r="KTH35" s="171"/>
      <c r="KTI35" s="171"/>
      <c r="KTJ35" s="171"/>
      <c r="KTK35" s="171"/>
      <c r="KTL35" s="171"/>
      <c r="KTM35" s="171"/>
      <c r="KTN35" s="171"/>
      <c r="KTO35" s="171"/>
      <c r="KTP35" s="171"/>
      <c r="KTQ35" s="171"/>
      <c r="KTR35" s="171"/>
      <c r="KTS35" s="171"/>
      <c r="KTT35" s="171"/>
      <c r="KTU35" s="171"/>
      <c r="KTV35" s="171"/>
      <c r="KTW35" s="171"/>
      <c r="KTX35" s="171"/>
      <c r="KTY35" s="171"/>
      <c r="KTZ35" s="171"/>
      <c r="KUA35" s="171"/>
      <c r="KUB35" s="171"/>
      <c r="KUC35" s="171"/>
      <c r="KUD35" s="171"/>
      <c r="KUE35" s="171"/>
      <c r="KUF35" s="171"/>
      <c r="KUG35" s="171"/>
      <c r="KUH35" s="171"/>
      <c r="KUI35" s="171"/>
      <c r="KUJ35" s="171"/>
      <c r="KUK35" s="171"/>
      <c r="KUL35" s="171"/>
      <c r="KUM35" s="171"/>
      <c r="KUN35" s="171"/>
      <c r="KUO35" s="171"/>
      <c r="KUP35" s="171"/>
      <c r="KUQ35" s="171"/>
      <c r="KUR35" s="171"/>
      <c r="KUS35" s="171"/>
      <c r="KUT35" s="171"/>
      <c r="KUU35" s="171"/>
      <c r="KUV35" s="171"/>
      <c r="KUW35" s="171"/>
      <c r="KUX35" s="171"/>
      <c r="KUY35" s="171"/>
      <c r="KUZ35" s="171"/>
      <c r="KVA35" s="171"/>
      <c r="KVB35" s="171"/>
      <c r="KVC35" s="171"/>
      <c r="KVD35" s="171"/>
      <c r="KVE35" s="171"/>
      <c r="KVF35" s="171"/>
      <c r="KVG35" s="171"/>
      <c r="KVH35" s="171"/>
      <c r="KVI35" s="171"/>
      <c r="KVJ35" s="171"/>
      <c r="KVK35" s="171"/>
      <c r="KVL35" s="171"/>
      <c r="KVM35" s="171"/>
      <c r="KVN35" s="171"/>
      <c r="KVO35" s="171"/>
      <c r="KVP35" s="171"/>
      <c r="KVQ35" s="171"/>
      <c r="KVR35" s="171"/>
      <c r="KVS35" s="171"/>
      <c r="KVT35" s="171"/>
      <c r="KVU35" s="171"/>
      <c r="KVV35" s="171"/>
      <c r="KVW35" s="171"/>
      <c r="KVX35" s="171"/>
      <c r="KVY35" s="171"/>
      <c r="KVZ35" s="171"/>
      <c r="KWA35" s="171"/>
      <c r="KWB35" s="171"/>
      <c r="KWC35" s="171"/>
      <c r="KWD35" s="171"/>
      <c r="KWE35" s="171"/>
      <c r="KWF35" s="171"/>
      <c r="KWG35" s="171"/>
      <c r="KWH35" s="171"/>
      <c r="KWI35" s="171"/>
      <c r="KWJ35" s="171"/>
      <c r="KWK35" s="171"/>
      <c r="KWL35" s="171"/>
      <c r="KWM35" s="171"/>
      <c r="KWN35" s="171"/>
      <c r="KWO35" s="171"/>
      <c r="KWP35" s="171"/>
      <c r="KWQ35" s="171"/>
      <c r="KWR35" s="171"/>
      <c r="KWS35" s="171"/>
      <c r="KWT35" s="171"/>
      <c r="KWU35" s="171"/>
      <c r="KWV35" s="171"/>
      <c r="KWW35" s="171"/>
      <c r="KWX35" s="171"/>
      <c r="KWY35" s="171"/>
      <c r="KWZ35" s="171"/>
      <c r="KXA35" s="171"/>
      <c r="KXB35" s="171"/>
      <c r="KXC35" s="171"/>
      <c r="KXD35" s="171"/>
      <c r="KXE35" s="171"/>
      <c r="KXF35" s="171"/>
      <c r="KXG35" s="171"/>
      <c r="KXH35" s="171"/>
      <c r="KXI35" s="171"/>
      <c r="KXJ35" s="171"/>
      <c r="KXK35" s="171"/>
      <c r="KXL35" s="171"/>
      <c r="KXM35" s="171"/>
      <c r="KXN35" s="171"/>
      <c r="KXO35" s="171"/>
      <c r="KXP35" s="171"/>
      <c r="KXQ35" s="171"/>
      <c r="KXR35" s="171"/>
      <c r="KXS35" s="171"/>
      <c r="KXT35" s="171"/>
      <c r="KXU35" s="171"/>
      <c r="KXV35" s="171"/>
      <c r="KXW35" s="171"/>
      <c r="KXX35" s="171"/>
      <c r="KXY35" s="171"/>
      <c r="KXZ35" s="171"/>
      <c r="KYA35" s="171"/>
      <c r="KYB35" s="171"/>
      <c r="KYC35" s="171"/>
      <c r="KYD35" s="171"/>
      <c r="KYE35" s="171"/>
      <c r="KYF35" s="171"/>
      <c r="KYG35" s="171"/>
      <c r="KYH35" s="171"/>
      <c r="KYI35" s="171"/>
      <c r="KYJ35" s="171"/>
      <c r="KYK35" s="171"/>
      <c r="KYL35" s="171"/>
      <c r="KYM35" s="171"/>
      <c r="KYN35" s="171"/>
      <c r="KYO35" s="171"/>
      <c r="KYP35" s="171"/>
      <c r="KYQ35" s="171"/>
      <c r="KYR35" s="171"/>
      <c r="KYS35" s="171"/>
      <c r="KYT35" s="171"/>
      <c r="KYU35" s="171"/>
      <c r="KYV35" s="171"/>
      <c r="KYW35" s="171"/>
      <c r="KYX35" s="171"/>
      <c r="KYY35" s="171"/>
      <c r="KYZ35" s="171"/>
      <c r="KZA35" s="171"/>
      <c r="KZB35" s="171"/>
      <c r="KZC35" s="171"/>
      <c r="KZD35" s="171"/>
      <c r="KZE35" s="171"/>
      <c r="KZF35" s="171"/>
      <c r="KZG35" s="171"/>
      <c r="KZH35" s="171"/>
      <c r="KZI35" s="171"/>
      <c r="KZJ35" s="171"/>
      <c r="KZK35" s="171"/>
      <c r="KZL35" s="171"/>
      <c r="KZM35" s="171"/>
      <c r="KZN35" s="171"/>
      <c r="KZO35" s="171"/>
      <c r="KZP35" s="171"/>
      <c r="KZQ35" s="171"/>
      <c r="KZR35" s="171"/>
      <c r="KZS35" s="171"/>
      <c r="KZT35" s="171"/>
      <c r="KZU35" s="171"/>
      <c r="KZV35" s="171"/>
      <c r="KZW35" s="171"/>
      <c r="KZX35" s="171"/>
      <c r="KZY35" s="171"/>
      <c r="KZZ35" s="171"/>
      <c r="LAA35" s="171"/>
      <c r="LAB35" s="171"/>
      <c r="LAC35" s="171"/>
      <c r="LAD35" s="171"/>
      <c r="LAE35" s="171"/>
      <c r="LAF35" s="171"/>
      <c r="LAG35" s="171"/>
      <c r="LAH35" s="171"/>
      <c r="LAI35" s="171"/>
      <c r="LAJ35" s="171"/>
      <c r="LAK35" s="171"/>
      <c r="LAL35" s="171"/>
      <c r="LAM35" s="171"/>
      <c r="LAN35" s="171"/>
      <c r="LAO35" s="171"/>
      <c r="LAP35" s="171"/>
      <c r="LAQ35" s="171"/>
      <c r="LAR35" s="171"/>
      <c r="LAS35" s="171"/>
      <c r="LAT35" s="171"/>
      <c r="LAU35" s="171"/>
      <c r="LAV35" s="171"/>
      <c r="LAW35" s="171"/>
      <c r="LAX35" s="171"/>
      <c r="LAY35" s="171"/>
      <c r="LAZ35" s="171"/>
      <c r="LBA35" s="171"/>
      <c r="LBB35" s="171"/>
      <c r="LBC35" s="171"/>
      <c r="LBD35" s="171"/>
      <c r="LBE35" s="171"/>
      <c r="LBF35" s="171"/>
      <c r="LBG35" s="171"/>
      <c r="LBH35" s="171"/>
      <c r="LBI35" s="171"/>
      <c r="LBJ35" s="171"/>
      <c r="LBK35" s="171"/>
      <c r="LBL35" s="171"/>
      <c r="LBM35" s="171"/>
      <c r="LBN35" s="171"/>
      <c r="LBO35" s="171"/>
      <c r="LBP35" s="171"/>
      <c r="LBQ35" s="171"/>
      <c r="LBR35" s="171"/>
      <c r="LBS35" s="171"/>
      <c r="LBT35" s="171"/>
      <c r="LBU35" s="171"/>
      <c r="LBV35" s="171"/>
      <c r="LBW35" s="171"/>
      <c r="LBX35" s="171"/>
      <c r="LBY35" s="171"/>
      <c r="LBZ35" s="171"/>
      <c r="LCA35" s="171"/>
      <c r="LCB35" s="171"/>
      <c r="LCC35" s="171"/>
      <c r="LCD35" s="171"/>
      <c r="LCE35" s="171"/>
      <c r="LCF35" s="171"/>
      <c r="LCG35" s="171"/>
      <c r="LCH35" s="171"/>
      <c r="LCI35" s="171"/>
      <c r="LCJ35" s="171"/>
      <c r="LCK35" s="171"/>
      <c r="LCL35" s="171"/>
      <c r="LCM35" s="171"/>
      <c r="LCN35" s="171"/>
      <c r="LCO35" s="171"/>
      <c r="LCP35" s="171"/>
      <c r="LCQ35" s="171"/>
      <c r="LCR35" s="171"/>
      <c r="LCS35" s="171"/>
      <c r="LCT35" s="171"/>
      <c r="LCU35" s="171"/>
      <c r="LCV35" s="171"/>
      <c r="LCW35" s="171"/>
      <c r="LCX35" s="171"/>
      <c r="LCY35" s="171"/>
      <c r="LCZ35" s="171"/>
      <c r="LDA35" s="171"/>
      <c r="LDB35" s="171"/>
      <c r="LDC35" s="171"/>
      <c r="LDD35" s="171"/>
      <c r="LDE35" s="171"/>
      <c r="LDF35" s="171"/>
      <c r="LDG35" s="171"/>
      <c r="LDH35" s="171"/>
      <c r="LDI35" s="171"/>
      <c r="LDJ35" s="171"/>
      <c r="LDK35" s="171"/>
      <c r="LDL35" s="171"/>
      <c r="LDM35" s="171"/>
      <c r="LDN35" s="171"/>
      <c r="LDO35" s="171"/>
      <c r="LDP35" s="171"/>
      <c r="LDQ35" s="171"/>
      <c r="LDR35" s="171"/>
      <c r="LDS35" s="171"/>
      <c r="LDT35" s="171"/>
      <c r="LDU35" s="171"/>
      <c r="LDV35" s="171"/>
      <c r="LDW35" s="171"/>
      <c r="LDX35" s="171"/>
      <c r="LDY35" s="171"/>
      <c r="LDZ35" s="171"/>
      <c r="LEA35" s="171"/>
      <c r="LEB35" s="171"/>
      <c r="LEC35" s="171"/>
      <c r="LED35" s="171"/>
      <c r="LEE35" s="171"/>
      <c r="LEF35" s="171"/>
      <c r="LEG35" s="171"/>
      <c r="LEH35" s="171"/>
      <c r="LEI35" s="171"/>
      <c r="LEJ35" s="171"/>
      <c r="LEK35" s="171"/>
      <c r="LEL35" s="171"/>
      <c r="LEM35" s="171"/>
      <c r="LEN35" s="171"/>
      <c r="LEO35" s="171"/>
      <c r="LEP35" s="171"/>
      <c r="LEQ35" s="171"/>
      <c r="LER35" s="171"/>
      <c r="LES35" s="171"/>
      <c r="LET35" s="171"/>
      <c r="LEU35" s="171"/>
      <c r="LEV35" s="171"/>
      <c r="LEW35" s="171"/>
      <c r="LEX35" s="171"/>
      <c r="LEY35" s="171"/>
      <c r="LEZ35" s="171"/>
      <c r="LFA35" s="171"/>
      <c r="LFB35" s="171"/>
      <c r="LFC35" s="171"/>
      <c r="LFD35" s="171"/>
      <c r="LFE35" s="171"/>
      <c r="LFF35" s="171"/>
      <c r="LFG35" s="171"/>
      <c r="LFH35" s="171"/>
      <c r="LFI35" s="171"/>
      <c r="LFJ35" s="171"/>
      <c r="LFK35" s="171"/>
      <c r="LFL35" s="171"/>
      <c r="LFM35" s="171"/>
      <c r="LFN35" s="171"/>
      <c r="LFO35" s="171"/>
      <c r="LFP35" s="171"/>
      <c r="LFQ35" s="171"/>
      <c r="LFR35" s="171"/>
      <c r="LFS35" s="171"/>
      <c r="LFT35" s="171"/>
      <c r="LFU35" s="171"/>
      <c r="LFV35" s="171"/>
      <c r="LFW35" s="171"/>
      <c r="LFX35" s="171"/>
      <c r="LFY35" s="171"/>
      <c r="LFZ35" s="171"/>
      <c r="LGA35" s="171"/>
      <c r="LGB35" s="171"/>
      <c r="LGC35" s="171"/>
      <c r="LGD35" s="171"/>
      <c r="LGE35" s="171"/>
      <c r="LGF35" s="171"/>
      <c r="LGG35" s="171"/>
      <c r="LGH35" s="171"/>
      <c r="LGI35" s="171"/>
      <c r="LGJ35" s="171"/>
      <c r="LGK35" s="171"/>
      <c r="LGL35" s="171"/>
      <c r="LGM35" s="171"/>
      <c r="LGN35" s="171"/>
      <c r="LGO35" s="171"/>
      <c r="LGP35" s="171"/>
      <c r="LGQ35" s="171"/>
      <c r="LGR35" s="171"/>
      <c r="LGS35" s="171"/>
      <c r="LGT35" s="171"/>
      <c r="LGU35" s="171"/>
      <c r="LGV35" s="171"/>
      <c r="LGW35" s="171"/>
      <c r="LGX35" s="171"/>
      <c r="LGY35" s="171"/>
      <c r="LGZ35" s="171"/>
      <c r="LHA35" s="171"/>
      <c r="LHB35" s="171"/>
      <c r="LHC35" s="171"/>
      <c r="LHD35" s="171"/>
      <c r="LHE35" s="171"/>
      <c r="LHF35" s="171"/>
      <c r="LHG35" s="171"/>
      <c r="LHH35" s="171"/>
      <c r="LHI35" s="171"/>
      <c r="LHJ35" s="171"/>
      <c r="LHK35" s="171"/>
      <c r="LHL35" s="171"/>
      <c r="LHM35" s="171"/>
      <c r="LHN35" s="171"/>
      <c r="LHO35" s="171"/>
      <c r="LHP35" s="171"/>
      <c r="LHQ35" s="171"/>
      <c r="LHR35" s="171"/>
      <c r="LHS35" s="171"/>
      <c r="LHT35" s="171"/>
      <c r="LHU35" s="171"/>
      <c r="LHV35" s="171"/>
      <c r="LHW35" s="171"/>
      <c r="LHX35" s="171"/>
      <c r="LHY35" s="171"/>
      <c r="LHZ35" s="171"/>
      <c r="LIA35" s="171"/>
      <c r="LIB35" s="171"/>
      <c r="LIC35" s="171"/>
      <c r="LID35" s="171"/>
      <c r="LIE35" s="171"/>
      <c r="LIF35" s="171"/>
      <c r="LIG35" s="171"/>
      <c r="LIH35" s="171"/>
      <c r="LII35" s="171"/>
      <c r="LIJ35" s="171"/>
      <c r="LIK35" s="171"/>
      <c r="LIL35" s="171"/>
      <c r="LIM35" s="171"/>
      <c r="LIN35" s="171"/>
      <c r="LIO35" s="171"/>
      <c r="LIP35" s="171"/>
      <c r="LIQ35" s="171"/>
      <c r="LIR35" s="171"/>
      <c r="LIS35" s="171"/>
      <c r="LIT35" s="171"/>
      <c r="LIU35" s="171"/>
      <c r="LIV35" s="171"/>
      <c r="LIW35" s="171"/>
      <c r="LIX35" s="171"/>
      <c r="LIY35" s="171"/>
      <c r="LIZ35" s="171"/>
      <c r="LJA35" s="171"/>
      <c r="LJB35" s="171"/>
      <c r="LJC35" s="171"/>
      <c r="LJD35" s="171"/>
      <c r="LJE35" s="171"/>
      <c r="LJF35" s="171"/>
      <c r="LJG35" s="171"/>
      <c r="LJH35" s="171"/>
      <c r="LJI35" s="171"/>
      <c r="LJJ35" s="171"/>
      <c r="LJK35" s="171"/>
      <c r="LJL35" s="171"/>
      <c r="LJM35" s="171"/>
      <c r="LJN35" s="171"/>
      <c r="LJO35" s="171"/>
      <c r="LJP35" s="171"/>
      <c r="LJQ35" s="171"/>
      <c r="LJR35" s="171"/>
      <c r="LJS35" s="171"/>
      <c r="LJT35" s="171"/>
      <c r="LJU35" s="171"/>
      <c r="LJV35" s="171"/>
      <c r="LJW35" s="171"/>
      <c r="LJX35" s="171"/>
      <c r="LJY35" s="171"/>
      <c r="LJZ35" s="171"/>
      <c r="LKA35" s="171"/>
      <c r="LKB35" s="171"/>
      <c r="LKC35" s="171"/>
      <c r="LKD35" s="171"/>
      <c r="LKE35" s="171"/>
      <c r="LKF35" s="171"/>
      <c r="LKG35" s="171"/>
      <c r="LKH35" s="171"/>
      <c r="LKI35" s="171"/>
      <c r="LKJ35" s="171"/>
      <c r="LKK35" s="171"/>
      <c r="LKL35" s="171"/>
      <c r="LKM35" s="171"/>
      <c r="LKN35" s="171"/>
      <c r="LKO35" s="171"/>
      <c r="LKP35" s="171"/>
      <c r="LKQ35" s="171"/>
      <c r="LKR35" s="171"/>
      <c r="LKS35" s="171"/>
      <c r="LKT35" s="171"/>
      <c r="LKU35" s="171"/>
      <c r="LKV35" s="171"/>
      <c r="LKW35" s="171"/>
      <c r="LKX35" s="171"/>
      <c r="LKY35" s="171"/>
      <c r="LKZ35" s="171"/>
      <c r="LLA35" s="171"/>
      <c r="LLB35" s="171"/>
      <c r="LLC35" s="171"/>
      <c r="LLD35" s="171"/>
      <c r="LLE35" s="171"/>
      <c r="LLF35" s="171"/>
      <c r="LLG35" s="171"/>
      <c r="LLH35" s="171"/>
      <c r="LLI35" s="171"/>
      <c r="LLJ35" s="171"/>
      <c r="LLK35" s="171"/>
      <c r="LLL35" s="171"/>
      <c r="LLM35" s="171"/>
      <c r="LLN35" s="171"/>
      <c r="LLO35" s="171"/>
      <c r="LLP35" s="171"/>
      <c r="LLQ35" s="171"/>
      <c r="LLR35" s="171"/>
      <c r="LLS35" s="171"/>
      <c r="LLT35" s="171"/>
      <c r="LLU35" s="171"/>
      <c r="LLV35" s="171"/>
      <c r="LLW35" s="171"/>
      <c r="LLX35" s="171"/>
      <c r="LLY35" s="171"/>
      <c r="LLZ35" s="171"/>
      <c r="LMA35" s="171"/>
      <c r="LMB35" s="171"/>
      <c r="LMC35" s="171"/>
      <c r="LMD35" s="171"/>
      <c r="LME35" s="171"/>
      <c r="LMF35" s="171"/>
      <c r="LMG35" s="171"/>
      <c r="LMH35" s="171"/>
      <c r="LMI35" s="171"/>
      <c r="LMJ35" s="171"/>
      <c r="LMK35" s="171"/>
      <c r="LML35" s="171"/>
      <c r="LMM35" s="171"/>
      <c r="LMN35" s="171"/>
      <c r="LMO35" s="171"/>
      <c r="LMP35" s="171"/>
      <c r="LMQ35" s="171"/>
      <c r="LMR35" s="171"/>
      <c r="LMS35" s="171"/>
      <c r="LMT35" s="171"/>
      <c r="LMU35" s="171"/>
      <c r="LMV35" s="171"/>
      <c r="LMW35" s="171"/>
      <c r="LMX35" s="171"/>
      <c r="LMY35" s="171"/>
      <c r="LMZ35" s="171"/>
      <c r="LNA35" s="171"/>
      <c r="LNB35" s="171"/>
      <c r="LNC35" s="171"/>
      <c r="LND35" s="171"/>
      <c r="LNE35" s="171"/>
      <c r="LNF35" s="171"/>
      <c r="LNG35" s="171"/>
      <c r="LNH35" s="171"/>
      <c r="LNI35" s="171"/>
      <c r="LNJ35" s="171"/>
      <c r="LNK35" s="171"/>
      <c r="LNL35" s="171"/>
      <c r="LNM35" s="171"/>
      <c r="LNN35" s="171"/>
      <c r="LNO35" s="171"/>
      <c r="LNP35" s="171"/>
      <c r="LNQ35" s="171"/>
      <c r="LNR35" s="171"/>
      <c r="LNS35" s="171"/>
      <c r="LNT35" s="171"/>
      <c r="LNU35" s="171"/>
      <c r="LNV35" s="171"/>
      <c r="LNW35" s="171"/>
      <c r="LNX35" s="171"/>
      <c r="LNY35" s="171"/>
      <c r="LNZ35" s="171"/>
      <c r="LOA35" s="171"/>
      <c r="LOB35" s="171"/>
      <c r="LOC35" s="171"/>
      <c r="LOD35" s="171"/>
      <c r="LOE35" s="171"/>
      <c r="LOF35" s="171"/>
      <c r="LOG35" s="171"/>
      <c r="LOH35" s="171"/>
      <c r="LOI35" s="171"/>
      <c r="LOJ35" s="171"/>
      <c r="LOK35" s="171"/>
      <c r="LOL35" s="171"/>
      <c r="LOM35" s="171"/>
      <c r="LON35" s="171"/>
      <c r="LOO35" s="171"/>
      <c r="LOP35" s="171"/>
      <c r="LOQ35" s="171"/>
      <c r="LOR35" s="171"/>
      <c r="LOS35" s="171"/>
      <c r="LOT35" s="171"/>
      <c r="LOU35" s="171"/>
      <c r="LOV35" s="171"/>
      <c r="LOW35" s="171"/>
      <c r="LOX35" s="171"/>
      <c r="LOY35" s="171"/>
      <c r="LOZ35" s="171"/>
      <c r="LPA35" s="171"/>
      <c r="LPB35" s="171"/>
      <c r="LPC35" s="171"/>
      <c r="LPD35" s="171"/>
      <c r="LPE35" s="171"/>
      <c r="LPF35" s="171"/>
      <c r="LPG35" s="171"/>
      <c r="LPH35" s="171"/>
      <c r="LPI35" s="171"/>
      <c r="LPJ35" s="171"/>
      <c r="LPK35" s="171"/>
      <c r="LPL35" s="171"/>
      <c r="LPM35" s="171"/>
      <c r="LPN35" s="171"/>
      <c r="LPO35" s="171"/>
      <c r="LPP35" s="171"/>
      <c r="LPQ35" s="171"/>
      <c r="LPR35" s="171"/>
      <c r="LPS35" s="171"/>
      <c r="LPT35" s="171"/>
      <c r="LPU35" s="171"/>
      <c r="LPV35" s="171"/>
      <c r="LPW35" s="171"/>
      <c r="LPX35" s="171"/>
      <c r="LPY35" s="171"/>
      <c r="LPZ35" s="171"/>
      <c r="LQA35" s="171"/>
      <c r="LQB35" s="171"/>
      <c r="LQC35" s="171"/>
      <c r="LQD35" s="171"/>
      <c r="LQE35" s="171"/>
      <c r="LQF35" s="171"/>
      <c r="LQG35" s="171"/>
      <c r="LQH35" s="171"/>
      <c r="LQI35" s="171"/>
      <c r="LQJ35" s="171"/>
      <c r="LQK35" s="171"/>
      <c r="LQL35" s="171"/>
      <c r="LQM35" s="171"/>
      <c r="LQN35" s="171"/>
      <c r="LQO35" s="171"/>
      <c r="LQP35" s="171"/>
      <c r="LQQ35" s="171"/>
      <c r="LQR35" s="171"/>
      <c r="LQS35" s="171"/>
      <c r="LQT35" s="171"/>
      <c r="LQU35" s="171"/>
      <c r="LQV35" s="171"/>
      <c r="LQW35" s="171"/>
      <c r="LQX35" s="171"/>
      <c r="LQY35" s="171"/>
      <c r="LQZ35" s="171"/>
      <c r="LRA35" s="171"/>
      <c r="LRB35" s="171"/>
      <c r="LRC35" s="171"/>
      <c r="LRD35" s="171"/>
      <c r="LRE35" s="171"/>
      <c r="LRF35" s="171"/>
      <c r="LRG35" s="171"/>
      <c r="LRH35" s="171"/>
      <c r="LRI35" s="171"/>
      <c r="LRJ35" s="171"/>
      <c r="LRK35" s="171"/>
      <c r="LRL35" s="171"/>
      <c r="LRM35" s="171"/>
      <c r="LRN35" s="171"/>
      <c r="LRO35" s="171"/>
      <c r="LRP35" s="171"/>
      <c r="LRQ35" s="171"/>
      <c r="LRR35" s="171"/>
      <c r="LRS35" s="171"/>
      <c r="LRT35" s="171"/>
      <c r="LRU35" s="171"/>
      <c r="LRV35" s="171"/>
      <c r="LRW35" s="171"/>
      <c r="LRX35" s="171"/>
      <c r="LRY35" s="171"/>
      <c r="LRZ35" s="171"/>
      <c r="LSA35" s="171"/>
      <c r="LSB35" s="171"/>
      <c r="LSC35" s="171"/>
      <c r="LSD35" s="171"/>
      <c r="LSE35" s="171"/>
      <c r="LSF35" s="171"/>
      <c r="LSG35" s="171"/>
      <c r="LSH35" s="171"/>
      <c r="LSI35" s="171"/>
      <c r="LSJ35" s="171"/>
      <c r="LSK35" s="171"/>
      <c r="LSL35" s="171"/>
      <c r="LSM35" s="171"/>
      <c r="LSN35" s="171"/>
      <c r="LSO35" s="171"/>
      <c r="LSP35" s="171"/>
      <c r="LSQ35" s="171"/>
      <c r="LSR35" s="171"/>
      <c r="LSS35" s="171"/>
      <c r="LST35" s="171"/>
      <c r="LSU35" s="171"/>
      <c r="LSV35" s="171"/>
      <c r="LSW35" s="171"/>
      <c r="LSX35" s="171"/>
      <c r="LSY35" s="171"/>
      <c r="LSZ35" s="171"/>
      <c r="LTA35" s="171"/>
      <c r="LTB35" s="171"/>
      <c r="LTC35" s="171"/>
      <c r="LTD35" s="171"/>
      <c r="LTE35" s="171"/>
      <c r="LTF35" s="171"/>
      <c r="LTG35" s="171"/>
      <c r="LTH35" s="171"/>
      <c r="LTI35" s="171"/>
      <c r="LTJ35" s="171"/>
      <c r="LTK35" s="171"/>
      <c r="LTL35" s="171"/>
      <c r="LTM35" s="171"/>
      <c r="LTN35" s="171"/>
      <c r="LTO35" s="171"/>
      <c r="LTP35" s="171"/>
      <c r="LTQ35" s="171"/>
      <c r="LTR35" s="171"/>
      <c r="LTS35" s="171"/>
      <c r="LTT35" s="171"/>
      <c r="LTU35" s="171"/>
      <c r="LTV35" s="171"/>
      <c r="LTW35" s="171"/>
      <c r="LTX35" s="171"/>
      <c r="LTY35" s="171"/>
      <c r="LTZ35" s="171"/>
      <c r="LUA35" s="171"/>
      <c r="LUB35" s="171"/>
      <c r="LUC35" s="171"/>
      <c r="LUD35" s="171"/>
      <c r="LUE35" s="171"/>
      <c r="LUF35" s="171"/>
      <c r="LUG35" s="171"/>
      <c r="LUH35" s="171"/>
      <c r="LUI35" s="171"/>
      <c r="LUJ35" s="171"/>
      <c r="LUK35" s="171"/>
      <c r="LUL35" s="171"/>
      <c r="LUM35" s="171"/>
      <c r="LUN35" s="171"/>
      <c r="LUO35" s="171"/>
      <c r="LUP35" s="171"/>
      <c r="LUQ35" s="171"/>
      <c r="LUR35" s="171"/>
      <c r="LUS35" s="171"/>
      <c r="LUT35" s="171"/>
      <c r="LUU35" s="171"/>
      <c r="LUV35" s="171"/>
      <c r="LUW35" s="171"/>
      <c r="LUX35" s="171"/>
      <c r="LUY35" s="171"/>
      <c r="LUZ35" s="171"/>
      <c r="LVA35" s="171"/>
      <c r="LVB35" s="171"/>
      <c r="LVC35" s="171"/>
      <c r="LVD35" s="171"/>
      <c r="LVE35" s="171"/>
      <c r="LVF35" s="171"/>
      <c r="LVG35" s="171"/>
      <c r="LVH35" s="171"/>
      <c r="LVI35" s="171"/>
      <c r="LVJ35" s="171"/>
      <c r="LVK35" s="171"/>
      <c r="LVL35" s="171"/>
      <c r="LVM35" s="171"/>
      <c r="LVN35" s="171"/>
      <c r="LVO35" s="171"/>
      <c r="LVP35" s="171"/>
      <c r="LVQ35" s="171"/>
      <c r="LVR35" s="171"/>
      <c r="LVS35" s="171"/>
      <c r="LVT35" s="171"/>
      <c r="LVU35" s="171"/>
      <c r="LVV35" s="171"/>
      <c r="LVW35" s="171"/>
      <c r="LVX35" s="171"/>
      <c r="LVY35" s="171"/>
      <c r="LVZ35" s="171"/>
      <c r="LWA35" s="171"/>
      <c r="LWB35" s="171"/>
      <c r="LWC35" s="171"/>
      <c r="LWD35" s="171"/>
      <c r="LWE35" s="171"/>
      <c r="LWF35" s="171"/>
      <c r="LWG35" s="171"/>
      <c r="LWH35" s="171"/>
      <c r="LWI35" s="171"/>
      <c r="LWJ35" s="171"/>
      <c r="LWK35" s="171"/>
      <c r="LWL35" s="171"/>
      <c r="LWM35" s="171"/>
      <c r="LWN35" s="171"/>
      <c r="LWO35" s="171"/>
      <c r="LWP35" s="171"/>
      <c r="LWQ35" s="171"/>
      <c r="LWR35" s="171"/>
      <c r="LWS35" s="171"/>
      <c r="LWT35" s="171"/>
      <c r="LWU35" s="171"/>
      <c r="LWV35" s="171"/>
      <c r="LWW35" s="171"/>
      <c r="LWX35" s="171"/>
      <c r="LWY35" s="171"/>
      <c r="LWZ35" s="171"/>
      <c r="LXA35" s="171"/>
      <c r="LXB35" s="171"/>
      <c r="LXC35" s="171"/>
      <c r="LXD35" s="171"/>
      <c r="LXE35" s="171"/>
      <c r="LXF35" s="171"/>
      <c r="LXG35" s="171"/>
      <c r="LXH35" s="171"/>
      <c r="LXI35" s="171"/>
      <c r="LXJ35" s="171"/>
      <c r="LXK35" s="171"/>
      <c r="LXL35" s="171"/>
      <c r="LXM35" s="171"/>
      <c r="LXN35" s="171"/>
      <c r="LXO35" s="171"/>
      <c r="LXP35" s="171"/>
      <c r="LXQ35" s="171"/>
      <c r="LXR35" s="171"/>
      <c r="LXS35" s="171"/>
      <c r="LXT35" s="171"/>
      <c r="LXU35" s="171"/>
      <c r="LXV35" s="171"/>
      <c r="LXW35" s="171"/>
      <c r="LXX35" s="171"/>
      <c r="LXY35" s="171"/>
      <c r="LXZ35" s="171"/>
      <c r="LYA35" s="171"/>
      <c r="LYB35" s="171"/>
      <c r="LYC35" s="171"/>
      <c r="LYD35" s="171"/>
      <c r="LYE35" s="171"/>
      <c r="LYF35" s="171"/>
      <c r="LYG35" s="171"/>
      <c r="LYH35" s="171"/>
      <c r="LYI35" s="171"/>
      <c r="LYJ35" s="171"/>
      <c r="LYK35" s="171"/>
      <c r="LYL35" s="171"/>
      <c r="LYM35" s="171"/>
      <c r="LYN35" s="171"/>
      <c r="LYO35" s="171"/>
      <c r="LYP35" s="171"/>
      <c r="LYQ35" s="171"/>
      <c r="LYR35" s="171"/>
      <c r="LYS35" s="171"/>
      <c r="LYT35" s="171"/>
      <c r="LYU35" s="171"/>
      <c r="LYV35" s="171"/>
      <c r="LYW35" s="171"/>
      <c r="LYX35" s="171"/>
      <c r="LYY35" s="171"/>
      <c r="LYZ35" s="171"/>
      <c r="LZA35" s="171"/>
      <c r="LZB35" s="171"/>
      <c r="LZC35" s="171"/>
      <c r="LZD35" s="171"/>
      <c r="LZE35" s="171"/>
      <c r="LZF35" s="171"/>
      <c r="LZG35" s="171"/>
      <c r="LZH35" s="171"/>
      <c r="LZI35" s="171"/>
      <c r="LZJ35" s="171"/>
      <c r="LZK35" s="171"/>
      <c r="LZL35" s="171"/>
      <c r="LZM35" s="171"/>
      <c r="LZN35" s="171"/>
      <c r="LZO35" s="171"/>
      <c r="LZP35" s="171"/>
      <c r="LZQ35" s="171"/>
      <c r="LZR35" s="171"/>
      <c r="LZS35" s="171"/>
      <c r="LZT35" s="171"/>
      <c r="LZU35" s="171"/>
      <c r="LZV35" s="171"/>
      <c r="LZW35" s="171"/>
      <c r="LZX35" s="171"/>
      <c r="LZY35" s="171"/>
      <c r="LZZ35" s="171"/>
      <c r="MAA35" s="171"/>
      <c r="MAB35" s="171"/>
      <c r="MAC35" s="171"/>
      <c r="MAD35" s="171"/>
      <c r="MAE35" s="171"/>
      <c r="MAF35" s="171"/>
      <c r="MAG35" s="171"/>
      <c r="MAH35" s="171"/>
      <c r="MAI35" s="171"/>
      <c r="MAJ35" s="171"/>
      <c r="MAK35" s="171"/>
      <c r="MAL35" s="171"/>
      <c r="MAM35" s="171"/>
      <c r="MAN35" s="171"/>
      <c r="MAO35" s="171"/>
      <c r="MAP35" s="171"/>
      <c r="MAQ35" s="171"/>
      <c r="MAR35" s="171"/>
      <c r="MAS35" s="171"/>
      <c r="MAT35" s="171"/>
      <c r="MAU35" s="171"/>
      <c r="MAV35" s="171"/>
      <c r="MAW35" s="171"/>
      <c r="MAX35" s="171"/>
      <c r="MAY35" s="171"/>
      <c r="MAZ35" s="171"/>
      <c r="MBA35" s="171"/>
      <c r="MBB35" s="171"/>
      <c r="MBC35" s="171"/>
      <c r="MBD35" s="171"/>
      <c r="MBE35" s="171"/>
      <c r="MBF35" s="171"/>
      <c r="MBG35" s="171"/>
      <c r="MBH35" s="171"/>
      <c r="MBI35" s="171"/>
      <c r="MBJ35" s="171"/>
      <c r="MBK35" s="171"/>
      <c r="MBL35" s="171"/>
      <c r="MBM35" s="171"/>
      <c r="MBN35" s="171"/>
      <c r="MBO35" s="171"/>
      <c r="MBP35" s="171"/>
      <c r="MBQ35" s="171"/>
      <c r="MBR35" s="171"/>
      <c r="MBS35" s="171"/>
      <c r="MBT35" s="171"/>
      <c r="MBU35" s="171"/>
      <c r="MBV35" s="171"/>
      <c r="MBW35" s="171"/>
      <c r="MBX35" s="171"/>
      <c r="MBY35" s="171"/>
      <c r="MBZ35" s="171"/>
      <c r="MCA35" s="171"/>
      <c r="MCB35" s="171"/>
      <c r="MCC35" s="171"/>
      <c r="MCD35" s="171"/>
      <c r="MCE35" s="171"/>
      <c r="MCF35" s="171"/>
      <c r="MCG35" s="171"/>
      <c r="MCH35" s="171"/>
      <c r="MCI35" s="171"/>
      <c r="MCJ35" s="171"/>
      <c r="MCK35" s="171"/>
      <c r="MCL35" s="171"/>
      <c r="MCM35" s="171"/>
      <c r="MCN35" s="171"/>
      <c r="MCO35" s="171"/>
      <c r="MCP35" s="171"/>
      <c r="MCQ35" s="171"/>
      <c r="MCR35" s="171"/>
      <c r="MCS35" s="171"/>
      <c r="MCT35" s="171"/>
      <c r="MCU35" s="171"/>
      <c r="MCV35" s="171"/>
      <c r="MCW35" s="171"/>
      <c r="MCX35" s="171"/>
      <c r="MCY35" s="171"/>
      <c r="MCZ35" s="171"/>
      <c r="MDA35" s="171"/>
      <c r="MDB35" s="171"/>
      <c r="MDC35" s="171"/>
      <c r="MDD35" s="171"/>
      <c r="MDE35" s="171"/>
      <c r="MDF35" s="171"/>
      <c r="MDG35" s="171"/>
      <c r="MDH35" s="171"/>
      <c r="MDI35" s="171"/>
      <c r="MDJ35" s="171"/>
      <c r="MDK35" s="171"/>
      <c r="MDL35" s="171"/>
      <c r="MDM35" s="171"/>
      <c r="MDN35" s="171"/>
      <c r="MDO35" s="171"/>
      <c r="MDP35" s="171"/>
      <c r="MDQ35" s="171"/>
      <c r="MDR35" s="171"/>
      <c r="MDS35" s="171"/>
      <c r="MDT35" s="171"/>
      <c r="MDU35" s="171"/>
      <c r="MDV35" s="171"/>
      <c r="MDW35" s="171"/>
      <c r="MDX35" s="171"/>
      <c r="MDY35" s="171"/>
      <c r="MDZ35" s="171"/>
      <c r="MEA35" s="171"/>
      <c r="MEB35" s="171"/>
      <c r="MEC35" s="171"/>
      <c r="MED35" s="171"/>
      <c r="MEE35" s="171"/>
      <c r="MEF35" s="171"/>
      <c r="MEG35" s="171"/>
      <c r="MEH35" s="171"/>
      <c r="MEI35" s="171"/>
      <c r="MEJ35" s="171"/>
      <c r="MEK35" s="171"/>
      <c r="MEL35" s="171"/>
      <c r="MEM35" s="171"/>
      <c r="MEN35" s="171"/>
      <c r="MEO35" s="171"/>
      <c r="MEP35" s="171"/>
      <c r="MEQ35" s="171"/>
      <c r="MER35" s="171"/>
      <c r="MES35" s="171"/>
      <c r="MET35" s="171"/>
      <c r="MEU35" s="171"/>
      <c r="MEV35" s="171"/>
      <c r="MEW35" s="171"/>
      <c r="MEX35" s="171"/>
      <c r="MEY35" s="171"/>
      <c r="MEZ35" s="171"/>
      <c r="MFA35" s="171"/>
      <c r="MFB35" s="171"/>
      <c r="MFC35" s="171"/>
      <c r="MFD35" s="171"/>
      <c r="MFE35" s="171"/>
      <c r="MFF35" s="171"/>
      <c r="MFG35" s="171"/>
      <c r="MFH35" s="171"/>
      <c r="MFI35" s="171"/>
      <c r="MFJ35" s="171"/>
      <c r="MFK35" s="171"/>
      <c r="MFL35" s="171"/>
      <c r="MFM35" s="171"/>
      <c r="MFN35" s="171"/>
      <c r="MFO35" s="171"/>
      <c r="MFP35" s="171"/>
      <c r="MFQ35" s="171"/>
      <c r="MFR35" s="171"/>
      <c r="MFS35" s="171"/>
      <c r="MFT35" s="171"/>
      <c r="MFU35" s="171"/>
      <c r="MFV35" s="171"/>
      <c r="MFW35" s="171"/>
      <c r="MFX35" s="171"/>
      <c r="MFY35" s="171"/>
      <c r="MFZ35" s="171"/>
      <c r="MGA35" s="171"/>
      <c r="MGB35" s="171"/>
      <c r="MGC35" s="171"/>
      <c r="MGD35" s="171"/>
      <c r="MGE35" s="171"/>
      <c r="MGF35" s="171"/>
      <c r="MGG35" s="171"/>
      <c r="MGH35" s="171"/>
      <c r="MGI35" s="171"/>
      <c r="MGJ35" s="171"/>
      <c r="MGK35" s="171"/>
      <c r="MGL35" s="171"/>
      <c r="MGM35" s="171"/>
      <c r="MGN35" s="171"/>
      <c r="MGO35" s="171"/>
      <c r="MGP35" s="171"/>
      <c r="MGQ35" s="171"/>
      <c r="MGR35" s="171"/>
      <c r="MGS35" s="171"/>
      <c r="MGT35" s="171"/>
      <c r="MGU35" s="171"/>
      <c r="MGV35" s="171"/>
      <c r="MGW35" s="171"/>
      <c r="MGX35" s="171"/>
      <c r="MGY35" s="171"/>
      <c r="MGZ35" s="171"/>
      <c r="MHA35" s="171"/>
      <c r="MHB35" s="171"/>
      <c r="MHC35" s="171"/>
      <c r="MHD35" s="171"/>
      <c r="MHE35" s="171"/>
      <c r="MHF35" s="171"/>
      <c r="MHG35" s="171"/>
      <c r="MHH35" s="171"/>
      <c r="MHI35" s="171"/>
      <c r="MHJ35" s="171"/>
      <c r="MHK35" s="171"/>
      <c r="MHL35" s="171"/>
      <c r="MHM35" s="171"/>
      <c r="MHN35" s="171"/>
      <c r="MHO35" s="171"/>
      <c r="MHP35" s="171"/>
      <c r="MHQ35" s="171"/>
      <c r="MHR35" s="171"/>
      <c r="MHS35" s="171"/>
      <c r="MHT35" s="171"/>
      <c r="MHU35" s="171"/>
      <c r="MHV35" s="171"/>
      <c r="MHW35" s="171"/>
      <c r="MHX35" s="171"/>
      <c r="MHY35" s="171"/>
      <c r="MHZ35" s="171"/>
      <c r="MIA35" s="171"/>
      <c r="MIB35" s="171"/>
      <c r="MIC35" s="171"/>
      <c r="MID35" s="171"/>
      <c r="MIE35" s="171"/>
      <c r="MIF35" s="171"/>
      <c r="MIG35" s="171"/>
      <c r="MIH35" s="171"/>
      <c r="MII35" s="171"/>
      <c r="MIJ35" s="171"/>
      <c r="MIK35" s="171"/>
      <c r="MIL35" s="171"/>
      <c r="MIM35" s="171"/>
      <c r="MIN35" s="171"/>
      <c r="MIO35" s="171"/>
      <c r="MIP35" s="171"/>
      <c r="MIQ35" s="171"/>
      <c r="MIR35" s="171"/>
      <c r="MIS35" s="171"/>
      <c r="MIT35" s="171"/>
      <c r="MIU35" s="171"/>
      <c r="MIV35" s="171"/>
      <c r="MIW35" s="171"/>
      <c r="MIX35" s="171"/>
      <c r="MIY35" s="171"/>
      <c r="MIZ35" s="171"/>
      <c r="MJA35" s="171"/>
      <c r="MJB35" s="171"/>
      <c r="MJC35" s="171"/>
      <c r="MJD35" s="171"/>
      <c r="MJE35" s="171"/>
      <c r="MJF35" s="171"/>
      <c r="MJG35" s="171"/>
      <c r="MJH35" s="171"/>
      <c r="MJI35" s="171"/>
      <c r="MJJ35" s="171"/>
      <c r="MJK35" s="171"/>
      <c r="MJL35" s="171"/>
      <c r="MJM35" s="171"/>
      <c r="MJN35" s="171"/>
      <c r="MJO35" s="171"/>
      <c r="MJP35" s="171"/>
      <c r="MJQ35" s="171"/>
      <c r="MJR35" s="171"/>
      <c r="MJS35" s="171"/>
      <c r="MJT35" s="171"/>
      <c r="MJU35" s="171"/>
      <c r="MJV35" s="171"/>
      <c r="MJW35" s="171"/>
      <c r="MJX35" s="171"/>
      <c r="MJY35" s="171"/>
      <c r="MJZ35" s="171"/>
      <c r="MKA35" s="171"/>
      <c r="MKB35" s="171"/>
      <c r="MKC35" s="171"/>
      <c r="MKD35" s="171"/>
      <c r="MKE35" s="171"/>
      <c r="MKF35" s="171"/>
      <c r="MKG35" s="171"/>
      <c r="MKH35" s="171"/>
      <c r="MKI35" s="171"/>
      <c r="MKJ35" s="171"/>
      <c r="MKK35" s="171"/>
      <c r="MKL35" s="171"/>
      <c r="MKM35" s="171"/>
      <c r="MKN35" s="171"/>
      <c r="MKO35" s="171"/>
      <c r="MKP35" s="171"/>
      <c r="MKQ35" s="171"/>
      <c r="MKR35" s="171"/>
      <c r="MKS35" s="171"/>
      <c r="MKT35" s="171"/>
      <c r="MKU35" s="171"/>
      <c r="MKV35" s="171"/>
      <c r="MKW35" s="171"/>
      <c r="MKX35" s="171"/>
      <c r="MKY35" s="171"/>
      <c r="MKZ35" s="171"/>
      <c r="MLA35" s="171"/>
      <c r="MLB35" s="171"/>
      <c r="MLC35" s="171"/>
      <c r="MLD35" s="171"/>
      <c r="MLE35" s="171"/>
      <c r="MLF35" s="171"/>
      <c r="MLG35" s="171"/>
      <c r="MLH35" s="171"/>
      <c r="MLI35" s="171"/>
      <c r="MLJ35" s="171"/>
      <c r="MLK35" s="171"/>
      <c r="MLL35" s="171"/>
      <c r="MLM35" s="171"/>
      <c r="MLN35" s="171"/>
      <c r="MLO35" s="171"/>
      <c r="MLP35" s="171"/>
      <c r="MLQ35" s="171"/>
      <c r="MLR35" s="171"/>
      <c r="MLS35" s="171"/>
      <c r="MLT35" s="171"/>
      <c r="MLU35" s="171"/>
      <c r="MLV35" s="171"/>
      <c r="MLW35" s="171"/>
      <c r="MLX35" s="171"/>
      <c r="MLY35" s="171"/>
      <c r="MLZ35" s="171"/>
      <c r="MMA35" s="171"/>
      <c r="MMB35" s="171"/>
      <c r="MMC35" s="171"/>
      <c r="MMD35" s="171"/>
      <c r="MME35" s="171"/>
      <c r="MMF35" s="171"/>
      <c r="MMG35" s="171"/>
      <c r="MMH35" s="171"/>
      <c r="MMI35" s="171"/>
      <c r="MMJ35" s="171"/>
      <c r="MMK35" s="171"/>
      <c r="MML35" s="171"/>
      <c r="MMM35" s="171"/>
      <c r="MMN35" s="171"/>
      <c r="MMO35" s="171"/>
      <c r="MMP35" s="171"/>
      <c r="MMQ35" s="171"/>
      <c r="MMR35" s="171"/>
      <c r="MMS35" s="171"/>
      <c r="MMT35" s="171"/>
      <c r="MMU35" s="171"/>
      <c r="MMV35" s="171"/>
      <c r="MMW35" s="171"/>
      <c r="MMX35" s="171"/>
      <c r="MMY35" s="171"/>
      <c r="MMZ35" s="171"/>
      <c r="MNA35" s="171"/>
      <c r="MNB35" s="171"/>
      <c r="MNC35" s="171"/>
      <c r="MND35" s="171"/>
      <c r="MNE35" s="171"/>
      <c r="MNF35" s="171"/>
      <c r="MNG35" s="171"/>
      <c r="MNH35" s="171"/>
      <c r="MNI35" s="171"/>
      <c r="MNJ35" s="171"/>
      <c r="MNK35" s="171"/>
      <c r="MNL35" s="171"/>
      <c r="MNM35" s="171"/>
      <c r="MNN35" s="171"/>
      <c r="MNO35" s="171"/>
      <c r="MNP35" s="171"/>
      <c r="MNQ35" s="171"/>
      <c r="MNR35" s="171"/>
      <c r="MNS35" s="171"/>
      <c r="MNT35" s="171"/>
      <c r="MNU35" s="171"/>
      <c r="MNV35" s="171"/>
      <c r="MNW35" s="171"/>
      <c r="MNX35" s="171"/>
      <c r="MNY35" s="171"/>
      <c r="MNZ35" s="171"/>
      <c r="MOA35" s="171"/>
      <c r="MOB35" s="171"/>
      <c r="MOC35" s="171"/>
      <c r="MOD35" s="171"/>
      <c r="MOE35" s="171"/>
      <c r="MOF35" s="171"/>
      <c r="MOG35" s="171"/>
      <c r="MOH35" s="171"/>
      <c r="MOI35" s="171"/>
      <c r="MOJ35" s="171"/>
      <c r="MOK35" s="171"/>
      <c r="MOL35" s="171"/>
      <c r="MOM35" s="171"/>
      <c r="MON35" s="171"/>
      <c r="MOO35" s="171"/>
      <c r="MOP35" s="171"/>
      <c r="MOQ35" s="171"/>
      <c r="MOR35" s="171"/>
      <c r="MOS35" s="171"/>
      <c r="MOT35" s="171"/>
      <c r="MOU35" s="171"/>
      <c r="MOV35" s="171"/>
      <c r="MOW35" s="171"/>
      <c r="MOX35" s="171"/>
      <c r="MOY35" s="171"/>
      <c r="MOZ35" s="171"/>
      <c r="MPA35" s="171"/>
      <c r="MPB35" s="171"/>
      <c r="MPC35" s="171"/>
      <c r="MPD35" s="171"/>
      <c r="MPE35" s="171"/>
      <c r="MPF35" s="171"/>
      <c r="MPG35" s="171"/>
      <c r="MPH35" s="171"/>
      <c r="MPI35" s="171"/>
      <c r="MPJ35" s="171"/>
      <c r="MPK35" s="171"/>
      <c r="MPL35" s="171"/>
      <c r="MPM35" s="171"/>
      <c r="MPN35" s="171"/>
      <c r="MPO35" s="171"/>
      <c r="MPP35" s="171"/>
      <c r="MPQ35" s="171"/>
      <c r="MPR35" s="171"/>
      <c r="MPS35" s="171"/>
      <c r="MPT35" s="171"/>
      <c r="MPU35" s="171"/>
      <c r="MPV35" s="171"/>
      <c r="MPW35" s="171"/>
      <c r="MPX35" s="171"/>
      <c r="MPY35" s="171"/>
      <c r="MPZ35" s="171"/>
      <c r="MQA35" s="171"/>
      <c r="MQB35" s="171"/>
      <c r="MQC35" s="171"/>
      <c r="MQD35" s="171"/>
      <c r="MQE35" s="171"/>
      <c r="MQF35" s="171"/>
      <c r="MQG35" s="171"/>
      <c r="MQH35" s="171"/>
      <c r="MQI35" s="171"/>
      <c r="MQJ35" s="171"/>
      <c r="MQK35" s="171"/>
      <c r="MQL35" s="171"/>
      <c r="MQM35" s="171"/>
      <c r="MQN35" s="171"/>
      <c r="MQO35" s="171"/>
      <c r="MQP35" s="171"/>
      <c r="MQQ35" s="171"/>
      <c r="MQR35" s="171"/>
      <c r="MQS35" s="171"/>
      <c r="MQT35" s="171"/>
      <c r="MQU35" s="171"/>
      <c r="MQV35" s="171"/>
      <c r="MQW35" s="171"/>
      <c r="MQX35" s="171"/>
      <c r="MQY35" s="171"/>
      <c r="MQZ35" s="171"/>
      <c r="MRA35" s="171"/>
      <c r="MRB35" s="171"/>
      <c r="MRC35" s="171"/>
      <c r="MRD35" s="171"/>
      <c r="MRE35" s="171"/>
      <c r="MRF35" s="171"/>
      <c r="MRG35" s="171"/>
      <c r="MRH35" s="171"/>
      <c r="MRI35" s="171"/>
      <c r="MRJ35" s="171"/>
      <c r="MRK35" s="171"/>
      <c r="MRL35" s="171"/>
      <c r="MRM35" s="171"/>
      <c r="MRN35" s="171"/>
      <c r="MRO35" s="171"/>
      <c r="MRP35" s="171"/>
      <c r="MRQ35" s="171"/>
      <c r="MRR35" s="171"/>
      <c r="MRS35" s="171"/>
      <c r="MRT35" s="171"/>
      <c r="MRU35" s="171"/>
      <c r="MRV35" s="171"/>
      <c r="MRW35" s="171"/>
      <c r="MRX35" s="171"/>
      <c r="MRY35" s="171"/>
      <c r="MRZ35" s="171"/>
      <c r="MSA35" s="171"/>
      <c r="MSB35" s="171"/>
      <c r="MSC35" s="171"/>
      <c r="MSD35" s="171"/>
      <c r="MSE35" s="171"/>
      <c r="MSF35" s="171"/>
      <c r="MSG35" s="171"/>
      <c r="MSH35" s="171"/>
      <c r="MSI35" s="171"/>
      <c r="MSJ35" s="171"/>
      <c r="MSK35" s="171"/>
      <c r="MSL35" s="171"/>
      <c r="MSM35" s="171"/>
      <c r="MSN35" s="171"/>
      <c r="MSO35" s="171"/>
      <c r="MSP35" s="171"/>
      <c r="MSQ35" s="171"/>
      <c r="MSR35" s="171"/>
      <c r="MSS35" s="171"/>
      <c r="MST35" s="171"/>
      <c r="MSU35" s="171"/>
      <c r="MSV35" s="171"/>
      <c r="MSW35" s="171"/>
      <c r="MSX35" s="171"/>
      <c r="MSY35" s="171"/>
      <c r="MSZ35" s="171"/>
      <c r="MTA35" s="171"/>
      <c r="MTB35" s="171"/>
      <c r="MTC35" s="171"/>
      <c r="MTD35" s="171"/>
      <c r="MTE35" s="171"/>
      <c r="MTF35" s="171"/>
      <c r="MTG35" s="171"/>
      <c r="MTH35" s="171"/>
      <c r="MTI35" s="171"/>
      <c r="MTJ35" s="171"/>
      <c r="MTK35" s="171"/>
      <c r="MTL35" s="171"/>
      <c r="MTM35" s="171"/>
      <c r="MTN35" s="171"/>
      <c r="MTO35" s="171"/>
      <c r="MTP35" s="171"/>
      <c r="MTQ35" s="171"/>
      <c r="MTR35" s="171"/>
      <c r="MTS35" s="171"/>
      <c r="MTT35" s="171"/>
      <c r="MTU35" s="171"/>
      <c r="MTV35" s="171"/>
      <c r="MTW35" s="171"/>
      <c r="MTX35" s="171"/>
      <c r="MTY35" s="171"/>
      <c r="MTZ35" s="171"/>
      <c r="MUA35" s="171"/>
      <c r="MUB35" s="171"/>
      <c r="MUC35" s="171"/>
      <c r="MUD35" s="171"/>
      <c r="MUE35" s="171"/>
      <c r="MUF35" s="171"/>
      <c r="MUG35" s="171"/>
      <c r="MUH35" s="171"/>
      <c r="MUI35" s="171"/>
      <c r="MUJ35" s="171"/>
      <c r="MUK35" s="171"/>
      <c r="MUL35" s="171"/>
      <c r="MUM35" s="171"/>
      <c r="MUN35" s="171"/>
      <c r="MUO35" s="171"/>
      <c r="MUP35" s="171"/>
      <c r="MUQ35" s="171"/>
      <c r="MUR35" s="171"/>
      <c r="MUS35" s="171"/>
      <c r="MUT35" s="171"/>
      <c r="MUU35" s="171"/>
      <c r="MUV35" s="171"/>
      <c r="MUW35" s="171"/>
      <c r="MUX35" s="171"/>
      <c r="MUY35" s="171"/>
      <c r="MUZ35" s="171"/>
      <c r="MVA35" s="171"/>
      <c r="MVB35" s="171"/>
      <c r="MVC35" s="171"/>
      <c r="MVD35" s="171"/>
      <c r="MVE35" s="171"/>
      <c r="MVF35" s="171"/>
      <c r="MVG35" s="171"/>
      <c r="MVH35" s="171"/>
      <c r="MVI35" s="171"/>
      <c r="MVJ35" s="171"/>
      <c r="MVK35" s="171"/>
      <c r="MVL35" s="171"/>
      <c r="MVM35" s="171"/>
      <c r="MVN35" s="171"/>
      <c r="MVO35" s="171"/>
      <c r="MVP35" s="171"/>
      <c r="MVQ35" s="171"/>
      <c r="MVR35" s="171"/>
      <c r="MVS35" s="171"/>
      <c r="MVT35" s="171"/>
      <c r="MVU35" s="171"/>
      <c r="MVV35" s="171"/>
      <c r="MVW35" s="171"/>
      <c r="MVX35" s="171"/>
      <c r="MVY35" s="171"/>
      <c r="MVZ35" s="171"/>
      <c r="MWA35" s="171"/>
      <c r="MWB35" s="171"/>
      <c r="MWC35" s="171"/>
      <c r="MWD35" s="171"/>
      <c r="MWE35" s="171"/>
      <c r="MWF35" s="171"/>
      <c r="MWG35" s="171"/>
      <c r="MWH35" s="171"/>
      <c r="MWI35" s="171"/>
      <c r="MWJ35" s="171"/>
      <c r="MWK35" s="171"/>
      <c r="MWL35" s="171"/>
      <c r="MWM35" s="171"/>
      <c r="MWN35" s="171"/>
      <c r="MWO35" s="171"/>
      <c r="MWP35" s="171"/>
      <c r="MWQ35" s="171"/>
      <c r="MWR35" s="171"/>
      <c r="MWS35" s="171"/>
      <c r="MWT35" s="171"/>
      <c r="MWU35" s="171"/>
      <c r="MWV35" s="171"/>
      <c r="MWW35" s="171"/>
      <c r="MWX35" s="171"/>
      <c r="MWY35" s="171"/>
      <c r="MWZ35" s="171"/>
      <c r="MXA35" s="171"/>
      <c r="MXB35" s="171"/>
      <c r="MXC35" s="171"/>
      <c r="MXD35" s="171"/>
      <c r="MXE35" s="171"/>
      <c r="MXF35" s="171"/>
      <c r="MXG35" s="171"/>
      <c r="MXH35" s="171"/>
      <c r="MXI35" s="171"/>
      <c r="MXJ35" s="171"/>
      <c r="MXK35" s="171"/>
      <c r="MXL35" s="171"/>
      <c r="MXM35" s="171"/>
      <c r="MXN35" s="171"/>
      <c r="MXO35" s="171"/>
      <c r="MXP35" s="171"/>
      <c r="MXQ35" s="171"/>
      <c r="MXR35" s="171"/>
      <c r="MXS35" s="171"/>
      <c r="MXT35" s="171"/>
      <c r="MXU35" s="171"/>
      <c r="MXV35" s="171"/>
      <c r="MXW35" s="171"/>
      <c r="MXX35" s="171"/>
      <c r="MXY35" s="171"/>
      <c r="MXZ35" s="171"/>
      <c r="MYA35" s="171"/>
      <c r="MYB35" s="171"/>
      <c r="MYC35" s="171"/>
      <c r="MYD35" s="171"/>
      <c r="MYE35" s="171"/>
      <c r="MYF35" s="171"/>
      <c r="MYG35" s="171"/>
      <c r="MYH35" s="171"/>
      <c r="MYI35" s="171"/>
      <c r="MYJ35" s="171"/>
      <c r="MYK35" s="171"/>
      <c r="MYL35" s="171"/>
      <c r="MYM35" s="171"/>
      <c r="MYN35" s="171"/>
      <c r="MYO35" s="171"/>
      <c r="MYP35" s="171"/>
      <c r="MYQ35" s="171"/>
      <c r="MYR35" s="171"/>
      <c r="MYS35" s="171"/>
      <c r="MYT35" s="171"/>
      <c r="MYU35" s="171"/>
      <c r="MYV35" s="171"/>
      <c r="MYW35" s="171"/>
      <c r="MYX35" s="171"/>
      <c r="MYY35" s="171"/>
      <c r="MYZ35" s="171"/>
      <c r="MZA35" s="171"/>
      <c r="MZB35" s="171"/>
      <c r="MZC35" s="171"/>
      <c r="MZD35" s="171"/>
      <c r="MZE35" s="171"/>
      <c r="MZF35" s="171"/>
      <c r="MZG35" s="171"/>
      <c r="MZH35" s="171"/>
      <c r="MZI35" s="171"/>
      <c r="MZJ35" s="171"/>
      <c r="MZK35" s="171"/>
      <c r="MZL35" s="171"/>
      <c r="MZM35" s="171"/>
      <c r="MZN35" s="171"/>
      <c r="MZO35" s="171"/>
      <c r="MZP35" s="171"/>
      <c r="MZQ35" s="171"/>
      <c r="MZR35" s="171"/>
      <c r="MZS35" s="171"/>
      <c r="MZT35" s="171"/>
      <c r="MZU35" s="171"/>
      <c r="MZV35" s="171"/>
      <c r="MZW35" s="171"/>
      <c r="MZX35" s="171"/>
      <c r="MZY35" s="171"/>
      <c r="MZZ35" s="171"/>
      <c r="NAA35" s="171"/>
      <c r="NAB35" s="171"/>
      <c r="NAC35" s="171"/>
      <c r="NAD35" s="171"/>
      <c r="NAE35" s="171"/>
      <c r="NAF35" s="171"/>
      <c r="NAG35" s="171"/>
      <c r="NAH35" s="171"/>
      <c r="NAI35" s="171"/>
      <c r="NAJ35" s="171"/>
      <c r="NAK35" s="171"/>
      <c r="NAL35" s="171"/>
      <c r="NAM35" s="171"/>
      <c r="NAN35" s="171"/>
      <c r="NAO35" s="171"/>
      <c r="NAP35" s="171"/>
      <c r="NAQ35" s="171"/>
      <c r="NAR35" s="171"/>
      <c r="NAS35" s="171"/>
      <c r="NAT35" s="171"/>
      <c r="NAU35" s="171"/>
      <c r="NAV35" s="171"/>
      <c r="NAW35" s="171"/>
      <c r="NAX35" s="171"/>
      <c r="NAY35" s="171"/>
      <c r="NAZ35" s="171"/>
      <c r="NBA35" s="171"/>
      <c r="NBB35" s="171"/>
      <c r="NBC35" s="171"/>
      <c r="NBD35" s="171"/>
      <c r="NBE35" s="171"/>
      <c r="NBF35" s="171"/>
      <c r="NBG35" s="171"/>
      <c r="NBH35" s="171"/>
      <c r="NBI35" s="171"/>
      <c r="NBJ35" s="171"/>
      <c r="NBK35" s="171"/>
      <c r="NBL35" s="171"/>
      <c r="NBM35" s="171"/>
      <c r="NBN35" s="171"/>
      <c r="NBO35" s="171"/>
      <c r="NBP35" s="171"/>
      <c r="NBQ35" s="171"/>
      <c r="NBR35" s="171"/>
      <c r="NBS35" s="171"/>
      <c r="NBT35" s="171"/>
      <c r="NBU35" s="171"/>
      <c r="NBV35" s="171"/>
      <c r="NBW35" s="171"/>
      <c r="NBX35" s="171"/>
      <c r="NBY35" s="171"/>
      <c r="NBZ35" s="171"/>
      <c r="NCA35" s="171"/>
      <c r="NCB35" s="171"/>
      <c r="NCC35" s="171"/>
      <c r="NCD35" s="171"/>
      <c r="NCE35" s="171"/>
      <c r="NCF35" s="171"/>
      <c r="NCG35" s="171"/>
      <c r="NCH35" s="171"/>
      <c r="NCI35" s="171"/>
      <c r="NCJ35" s="171"/>
      <c r="NCK35" s="171"/>
      <c r="NCL35" s="171"/>
      <c r="NCM35" s="171"/>
      <c r="NCN35" s="171"/>
      <c r="NCO35" s="171"/>
      <c r="NCP35" s="171"/>
      <c r="NCQ35" s="171"/>
      <c r="NCR35" s="171"/>
      <c r="NCS35" s="171"/>
      <c r="NCT35" s="171"/>
      <c r="NCU35" s="171"/>
      <c r="NCV35" s="171"/>
      <c r="NCW35" s="171"/>
      <c r="NCX35" s="171"/>
      <c r="NCY35" s="171"/>
      <c r="NCZ35" s="171"/>
      <c r="NDA35" s="171"/>
      <c r="NDB35" s="171"/>
      <c r="NDC35" s="171"/>
      <c r="NDD35" s="171"/>
      <c r="NDE35" s="171"/>
      <c r="NDF35" s="171"/>
      <c r="NDG35" s="171"/>
      <c r="NDH35" s="171"/>
      <c r="NDI35" s="171"/>
      <c r="NDJ35" s="171"/>
      <c r="NDK35" s="171"/>
      <c r="NDL35" s="171"/>
      <c r="NDM35" s="171"/>
      <c r="NDN35" s="171"/>
      <c r="NDO35" s="171"/>
      <c r="NDP35" s="171"/>
      <c r="NDQ35" s="171"/>
      <c r="NDR35" s="171"/>
      <c r="NDS35" s="171"/>
      <c r="NDT35" s="171"/>
      <c r="NDU35" s="171"/>
      <c r="NDV35" s="171"/>
      <c r="NDW35" s="171"/>
      <c r="NDX35" s="171"/>
      <c r="NDY35" s="171"/>
      <c r="NDZ35" s="171"/>
      <c r="NEA35" s="171"/>
      <c r="NEB35" s="171"/>
      <c r="NEC35" s="171"/>
      <c r="NED35" s="171"/>
      <c r="NEE35" s="171"/>
      <c r="NEF35" s="171"/>
      <c r="NEG35" s="171"/>
      <c r="NEH35" s="171"/>
      <c r="NEI35" s="171"/>
      <c r="NEJ35" s="171"/>
      <c r="NEK35" s="171"/>
      <c r="NEL35" s="171"/>
      <c r="NEM35" s="171"/>
      <c r="NEN35" s="171"/>
      <c r="NEO35" s="171"/>
      <c r="NEP35" s="171"/>
      <c r="NEQ35" s="171"/>
      <c r="NER35" s="171"/>
      <c r="NES35" s="171"/>
      <c r="NET35" s="171"/>
      <c r="NEU35" s="171"/>
      <c r="NEV35" s="171"/>
      <c r="NEW35" s="171"/>
      <c r="NEX35" s="171"/>
      <c r="NEY35" s="171"/>
      <c r="NEZ35" s="171"/>
      <c r="NFA35" s="171"/>
      <c r="NFB35" s="171"/>
      <c r="NFC35" s="171"/>
      <c r="NFD35" s="171"/>
      <c r="NFE35" s="171"/>
      <c r="NFF35" s="171"/>
      <c r="NFG35" s="171"/>
      <c r="NFH35" s="171"/>
      <c r="NFI35" s="171"/>
      <c r="NFJ35" s="171"/>
      <c r="NFK35" s="171"/>
      <c r="NFL35" s="171"/>
      <c r="NFM35" s="171"/>
      <c r="NFN35" s="171"/>
      <c r="NFO35" s="171"/>
      <c r="NFP35" s="171"/>
      <c r="NFQ35" s="171"/>
      <c r="NFR35" s="171"/>
      <c r="NFS35" s="171"/>
      <c r="NFT35" s="171"/>
      <c r="NFU35" s="171"/>
      <c r="NFV35" s="171"/>
      <c r="NFW35" s="171"/>
      <c r="NFX35" s="171"/>
      <c r="NFY35" s="171"/>
      <c r="NFZ35" s="171"/>
      <c r="NGA35" s="171"/>
      <c r="NGB35" s="171"/>
      <c r="NGC35" s="171"/>
      <c r="NGD35" s="171"/>
      <c r="NGE35" s="171"/>
      <c r="NGF35" s="171"/>
      <c r="NGG35" s="171"/>
      <c r="NGH35" s="171"/>
      <c r="NGI35" s="171"/>
      <c r="NGJ35" s="171"/>
      <c r="NGK35" s="171"/>
      <c r="NGL35" s="171"/>
      <c r="NGM35" s="171"/>
      <c r="NGN35" s="171"/>
      <c r="NGO35" s="171"/>
      <c r="NGP35" s="171"/>
      <c r="NGQ35" s="171"/>
      <c r="NGR35" s="171"/>
      <c r="NGS35" s="171"/>
      <c r="NGT35" s="171"/>
      <c r="NGU35" s="171"/>
      <c r="NGV35" s="171"/>
      <c r="NGW35" s="171"/>
      <c r="NGX35" s="171"/>
      <c r="NGY35" s="171"/>
      <c r="NGZ35" s="171"/>
      <c r="NHA35" s="171"/>
      <c r="NHB35" s="171"/>
      <c r="NHC35" s="171"/>
      <c r="NHD35" s="171"/>
      <c r="NHE35" s="171"/>
      <c r="NHF35" s="171"/>
      <c r="NHG35" s="171"/>
      <c r="NHH35" s="171"/>
      <c r="NHI35" s="171"/>
      <c r="NHJ35" s="171"/>
      <c r="NHK35" s="171"/>
      <c r="NHL35" s="171"/>
      <c r="NHM35" s="171"/>
      <c r="NHN35" s="171"/>
      <c r="NHO35" s="171"/>
      <c r="NHP35" s="171"/>
      <c r="NHQ35" s="171"/>
      <c r="NHR35" s="171"/>
      <c r="NHS35" s="171"/>
      <c r="NHT35" s="171"/>
      <c r="NHU35" s="171"/>
      <c r="NHV35" s="171"/>
      <c r="NHW35" s="171"/>
      <c r="NHX35" s="171"/>
      <c r="NHY35" s="171"/>
      <c r="NHZ35" s="171"/>
      <c r="NIA35" s="171"/>
      <c r="NIB35" s="171"/>
      <c r="NIC35" s="171"/>
      <c r="NID35" s="171"/>
      <c r="NIE35" s="171"/>
      <c r="NIF35" s="171"/>
      <c r="NIG35" s="171"/>
      <c r="NIH35" s="171"/>
      <c r="NII35" s="171"/>
      <c r="NIJ35" s="171"/>
      <c r="NIK35" s="171"/>
      <c r="NIL35" s="171"/>
      <c r="NIM35" s="171"/>
      <c r="NIN35" s="171"/>
      <c r="NIO35" s="171"/>
      <c r="NIP35" s="171"/>
      <c r="NIQ35" s="171"/>
      <c r="NIR35" s="171"/>
      <c r="NIS35" s="171"/>
      <c r="NIT35" s="171"/>
      <c r="NIU35" s="171"/>
      <c r="NIV35" s="171"/>
      <c r="NIW35" s="171"/>
      <c r="NIX35" s="171"/>
      <c r="NIY35" s="171"/>
      <c r="NIZ35" s="171"/>
      <c r="NJA35" s="171"/>
      <c r="NJB35" s="171"/>
      <c r="NJC35" s="171"/>
      <c r="NJD35" s="171"/>
      <c r="NJE35" s="171"/>
      <c r="NJF35" s="171"/>
      <c r="NJG35" s="171"/>
      <c r="NJH35" s="171"/>
      <c r="NJI35" s="171"/>
      <c r="NJJ35" s="171"/>
      <c r="NJK35" s="171"/>
      <c r="NJL35" s="171"/>
      <c r="NJM35" s="171"/>
      <c r="NJN35" s="171"/>
      <c r="NJO35" s="171"/>
      <c r="NJP35" s="171"/>
      <c r="NJQ35" s="171"/>
      <c r="NJR35" s="171"/>
      <c r="NJS35" s="171"/>
      <c r="NJT35" s="171"/>
      <c r="NJU35" s="171"/>
      <c r="NJV35" s="171"/>
      <c r="NJW35" s="171"/>
      <c r="NJX35" s="171"/>
      <c r="NJY35" s="171"/>
      <c r="NJZ35" s="171"/>
      <c r="NKA35" s="171"/>
      <c r="NKB35" s="171"/>
      <c r="NKC35" s="171"/>
      <c r="NKD35" s="171"/>
      <c r="NKE35" s="171"/>
      <c r="NKF35" s="171"/>
      <c r="NKG35" s="171"/>
      <c r="NKH35" s="171"/>
      <c r="NKI35" s="171"/>
      <c r="NKJ35" s="171"/>
      <c r="NKK35" s="171"/>
      <c r="NKL35" s="171"/>
      <c r="NKM35" s="171"/>
      <c r="NKN35" s="171"/>
      <c r="NKO35" s="171"/>
      <c r="NKP35" s="171"/>
      <c r="NKQ35" s="171"/>
      <c r="NKR35" s="171"/>
      <c r="NKS35" s="171"/>
      <c r="NKT35" s="171"/>
      <c r="NKU35" s="171"/>
      <c r="NKV35" s="171"/>
      <c r="NKW35" s="171"/>
      <c r="NKX35" s="171"/>
      <c r="NKY35" s="171"/>
      <c r="NKZ35" s="171"/>
      <c r="NLA35" s="171"/>
      <c r="NLB35" s="171"/>
      <c r="NLC35" s="171"/>
      <c r="NLD35" s="171"/>
      <c r="NLE35" s="171"/>
      <c r="NLF35" s="171"/>
      <c r="NLG35" s="171"/>
      <c r="NLH35" s="171"/>
      <c r="NLI35" s="171"/>
      <c r="NLJ35" s="171"/>
      <c r="NLK35" s="171"/>
      <c r="NLL35" s="171"/>
      <c r="NLM35" s="171"/>
      <c r="NLN35" s="171"/>
      <c r="NLO35" s="171"/>
      <c r="NLP35" s="171"/>
      <c r="NLQ35" s="171"/>
      <c r="NLR35" s="171"/>
      <c r="NLS35" s="171"/>
      <c r="NLT35" s="171"/>
      <c r="NLU35" s="171"/>
      <c r="NLV35" s="171"/>
      <c r="NLW35" s="171"/>
      <c r="NLX35" s="171"/>
      <c r="NLY35" s="171"/>
      <c r="NLZ35" s="171"/>
      <c r="NMA35" s="171"/>
      <c r="NMB35" s="171"/>
      <c r="NMC35" s="171"/>
      <c r="NMD35" s="171"/>
      <c r="NME35" s="171"/>
      <c r="NMF35" s="171"/>
      <c r="NMG35" s="171"/>
      <c r="NMH35" s="171"/>
      <c r="NMI35" s="171"/>
      <c r="NMJ35" s="171"/>
      <c r="NMK35" s="171"/>
      <c r="NML35" s="171"/>
      <c r="NMM35" s="171"/>
      <c r="NMN35" s="171"/>
      <c r="NMO35" s="171"/>
      <c r="NMP35" s="171"/>
      <c r="NMQ35" s="171"/>
      <c r="NMR35" s="171"/>
      <c r="NMS35" s="171"/>
      <c r="NMT35" s="171"/>
      <c r="NMU35" s="171"/>
      <c r="NMV35" s="171"/>
      <c r="NMW35" s="171"/>
      <c r="NMX35" s="171"/>
      <c r="NMY35" s="171"/>
      <c r="NMZ35" s="171"/>
      <c r="NNA35" s="171"/>
      <c r="NNB35" s="171"/>
      <c r="NNC35" s="171"/>
      <c r="NND35" s="171"/>
      <c r="NNE35" s="171"/>
      <c r="NNF35" s="171"/>
      <c r="NNG35" s="171"/>
      <c r="NNH35" s="171"/>
      <c r="NNI35" s="171"/>
      <c r="NNJ35" s="171"/>
      <c r="NNK35" s="171"/>
      <c r="NNL35" s="171"/>
      <c r="NNM35" s="171"/>
      <c r="NNN35" s="171"/>
      <c r="NNO35" s="171"/>
      <c r="NNP35" s="171"/>
      <c r="NNQ35" s="171"/>
      <c r="NNR35" s="171"/>
      <c r="NNS35" s="171"/>
      <c r="NNT35" s="171"/>
      <c r="NNU35" s="171"/>
      <c r="NNV35" s="171"/>
      <c r="NNW35" s="171"/>
      <c r="NNX35" s="171"/>
      <c r="NNY35" s="171"/>
      <c r="NNZ35" s="171"/>
      <c r="NOA35" s="171"/>
      <c r="NOB35" s="171"/>
      <c r="NOC35" s="171"/>
      <c r="NOD35" s="171"/>
      <c r="NOE35" s="171"/>
      <c r="NOF35" s="171"/>
      <c r="NOG35" s="171"/>
      <c r="NOH35" s="171"/>
      <c r="NOI35" s="171"/>
      <c r="NOJ35" s="171"/>
      <c r="NOK35" s="171"/>
      <c r="NOL35" s="171"/>
      <c r="NOM35" s="171"/>
      <c r="NON35" s="171"/>
      <c r="NOO35" s="171"/>
      <c r="NOP35" s="171"/>
      <c r="NOQ35" s="171"/>
      <c r="NOR35" s="171"/>
      <c r="NOS35" s="171"/>
      <c r="NOT35" s="171"/>
      <c r="NOU35" s="171"/>
      <c r="NOV35" s="171"/>
      <c r="NOW35" s="171"/>
      <c r="NOX35" s="171"/>
      <c r="NOY35" s="171"/>
      <c r="NOZ35" s="171"/>
      <c r="NPA35" s="171"/>
      <c r="NPB35" s="171"/>
      <c r="NPC35" s="171"/>
      <c r="NPD35" s="171"/>
      <c r="NPE35" s="171"/>
      <c r="NPF35" s="171"/>
      <c r="NPG35" s="171"/>
      <c r="NPH35" s="171"/>
      <c r="NPI35" s="171"/>
      <c r="NPJ35" s="171"/>
      <c r="NPK35" s="171"/>
      <c r="NPL35" s="171"/>
      <c r="NPM35" s="171"/>
      <c r="NPN35" s="171"/>
      <c r="NPO35" s="171"/>
      <c r="NPP35" s="171"/>
      <c r="NPQ35" s="171"/>
      <c r="NPR35" s="171"/>
      <c r="NPS35" s="171"/>
      <c r="NPT35" s="171"/>
      <c r="NPU35" s="171"/>
      <c r="NPV35" s="171"/>
      <c r="NPW35" s="171"/>
      <c r="NPX35" s="171"/>
      <c r="NPY35" s="171"/>
      <c r="NPZ35" s="171"/>
      <c r="NQA35" s="171"/>
      <c r="NQB35" s="171"/>
      <c r="NQC35" s="171"/>
      <c r="NQD35" s="171"/>
      <c r="NQE35" s="171"/>
      <c r="NQF35" s="171"/>
      <c r="NQG35" s="171"/>
      <c r="NQH35" s="171"/>
      <c r="NQI35" s="171"/>
      <c r="NQJ35" s="171"/>
      <c r="NQK35" s="171"/>
      <c r="NQL35" s="171"/>
      <c r="NQM35" s="171"/>
      <c r="NQN35" s="171"/>
      <c r="NQO35" s="171"/>
      <c r="NQP35" s="171"/>
      <c r="NQQ35" s="171"/>
      <c r="NQR35" s="171"/>
      <c r="NQS35" s="171"/>
      <c r="NQT35" s="171"/>
      <c r="NQU35" s="171"/>
      <c r="NQV35" s="171"/>
      <c r="NQW35" s="171"/>
      <c r="NQX35" s="171"/>
      <c r="NQY35" s="171"/>
      <c r="NQZ35" s="171"/>
      <c r="NRA35" s="171"/>
      <c r="NRB35" s="171"/>
      <c r="NRC35" s="171"/>
      <c r="NRD35" s="171"/>
      <c r="NRE35" s="171"/>
      <c r="NRF35" s="171"/>
      <c r="NRG35" s="171"/>
      <c r="NRH35" s="171"/>
      <c r="NRI35" s="171"/>
      <c r="NRJ35" s="171"/>
      <c r="NRK35" s="171"/>
      <c r="NRL35" s="171"/>
      <c r="NRM35" s="171"/>
      <c r="NRN35" s="171"/>
      <c r="NRO35" s="171"/>
      <c r="NRP35" s="171"/>
      <c r="NRQ35" s="171"/>
      <c r="NRR35" s="171"/>
      <c r="NRS35" s="171"/>
      <c r="NRT35" s="171"/>
      <c r="NRU35" s="171"/>
      <c r="NRV35" s="171"/>
      <c r="NRW35" s="171"/>
      <c r="NRX35" s="171"/>
      <c r="NRY35" s="171"/>
      <c r="NRZ35" s="171"/>
      <c r="NSA35" s="171"/>
      <c r="NSB35" s="171"/>
      <c r="NSC35" s="171"/>
      <c r="NSD35" s="171"/>
      <c r="NSE35" s="171"/>
      <c r="NSF35" s="171"/>
      <c r="NSG35" s="171"/>
      <c r="NSH35" s="171"/>
      <c r="NSI35" s="171"/>
      <c r="NSJ35" s="171"/>
      <c r="NSK35" s="171"/>
      <c r="NSL35" s="171"/>
      <c r="NSM35" s="171"/>
      <c r="NSN35" s="171"/>
      <c r="NSO35" s="171"/>
      <c r="NSP35" s="171"/>
      <c r="NSQ35" s="171"/>
      <c r="NSR35" s="171"/>
      <c r="NSS35" s="171"/>
      <c r="NST35" s="171"/>
      <c r="NSU35" s="171"/>
      <c r="NSV35" s="171"/>
      <c r="NSW35" s="171"/>
      <c r="NSX35" s="171"/>
      <c r="NSY35" s="171"/>
      <c r="NSZ35" s="171"/>
      <c r="NTA35" s="171"/>
      <c r="NTB35" s="171"/>
      <c r="NTC35" s="171"/>
      <c r="NTD35" s="171"/>
      <c r="NTE35" s="171"/>
      <c r="NTF35" s="171"/>
      <c r="NTG35" s="171"/>
      <c r="NTH35" s="171"/>
      <c r="NTI35" s="171"/>
      <c r="NTJ35" s="171"/>
      <c r="NTK35" s="171"/>
      <c r="NTL35" s="171"/>
      <c r="NTM35" s="171"/>
      <c r="NTN35" s="171"/>
      <c r="NTO35" s="171"/>
      <c r="NTP35" s="171"/>
      <c r="NTQ35" s="171"/>
      <c r="NTR35" s="171"/>
      <c r="NTS35" s="171"/>
      <c r="NTT35" s="171"/>
      <c r="NTU35" s="171"/>
      <c r="NTV35" s="171"/>
      <c r="NTW35" s="171"/>
      <c r="NTX35" s="171"/>
      <c r="NTY35" s="171"/>
      <c r="NTZ35" s="171"/>
      <c r="NUA35" s="171"/>
      <c r="NUB35" s="171"/>
      <c r="NUC35" s="171"/>
      <c r="NUD35" s="171"/>
      <c r="NUE35" s="171"/>
      <c r="NUF35" s="171"/>
      <c r="NUG35" s="171"/>
      <c r="NUH35" s="171"/>
      <c r="NUI35" s="171"/>
      <c r="NUJ35" s="171"/>
      <c r="NUK35" s="171"/>
      <c r="NUL35" s="171"/>
      <c r="NUM35" s="171"/>
      <c r="NUN35" s="171"/>
      <c r="NUO35" s="171"/>
      <c r="NUP35" s="171"/>
      <c r="NUQ35" s="171"/>
      <c r="NUR35" s="171"/>
      <c r="NUS35" s="171"/>
      <c r="NUT35" s="171"/>
      <c r="NUU35" s="171"/>
      <c r="NUV35" s="171"/>
      <c r="NUW35" s="171"/>
      <c r="NUX35" s="171"/>
      <c r="NUY35" s="171"/>
      <c r="NUZ35" s="171"/>
      <c r="NVA35" s="171"/>
      <c r="NVB35" s="171"/>
      <c r="NVC35" s="171"/>
      <c r="NVD35" s="171"/>
      <c r="NVE35" s="171"/>
      <c r="NVF35" s="171"/>
      <c r="NVG35" s="171"/>
      <c r="NVH35" s="171"/>
      <c r="NVI35" s="171"/>
      <c r="NVJ35" s="171"/>
      <c r="NVK35" s="171"/>
      <c r="NVL35" s="171"/>
      <c r="NVM35" s="171"/>
      <c r="NVN35" s="171"/>
      <c r="NVO35" s="171"/>
      <c r="NVP35" s="171"/>
      <c r="NVQ35" s="171"/>
      <c r="NVR35" s="171"/>
      <c r="NVS35" s="171"/>
      <c r="NVT35" s="171"/>
      <c r="NVU35" s="171"/>
      <c r="NVV35" s="171"/>
      <c r="NVW35" s="171"/>
      <c r="NVX35" s="171"/>
      <c r="NVY35" s="171"/>
      <c r="NVZ35" s="171"/>
      <c r="NWA35" s="171"/>
      <c r="NWB35" s="171"/>
      <c r="NWC35" s="171"/>
      <c r="NWD35" s="171"/>
      <c r="NWE35" s="171"/>
      <c r="NWF35" s="171"/>
      <c r="NWG35" s="171"/>
      <c r="NWH35" s="171"/>
      <c r="NWI35" s="171"/>
      <c r="NWJ35" s="171"/>
      <c r="NWK35" s="171"/>
      <c r="NWL35" s="171"/>
      <c r="NWM35" s="171"/>
      <c r="NWN35" s="171"/>
      <c r="NWO35" s="171"/>
      <c r="NWP35" s="171"/>
      <c r="NWQ35" s="171"/>
      <c r="NWR35" s="171"/>
      <c r="NWS35" s="171"/>
      <c r="NWT35" s="171"/>
      <c r="NWU35" s="171"/>
      <c r="NWV35" s="171"/>
      <c r="NWW35" s="171"/>
      <c r="NWX35" s="171"/>
      <c r="NWY35" s="171"/>
      <c r="NWZ35" s="171"/>
      <c r="NXA35" s="171"/>
      <c r="NXB35" s="171"/>
      <c r="NXC35" s="171"/>
      <c r="NXD35" s="171"/>
      <c r="NXE35" s="171"/>
      <c r="NXF35" s="171"/>
      <c r="NXG35" s="171"/>
      <c r="NXH35" s="171"/>
      <c r="NXI35" s="171"/>
      <c r="NXJ35" s="171"/>
      <c r="NXK35" s="171"/>
      <c r="NXL35" s="171"/>
      <c r="NXM35" s="171"/>
      <c r="NXN35" s="171"/>
      <c r="NXO35" s="171"/>
      <c r="NXP35" s="171"/>
      <c r="NXQ35" s="171"/>
      <c r="NXR35" s="171"/>
      <c r="NXS35" s="171"/>
      <c r="NXT35" s="171"/>
      <c r="NXU35" s="171"/>
      <c r="NXV35" s="171"/>
      <c r="NXW35" s="171"/>
      <c r="NXX35" s="171"/>
      <c r="NXY35" s="171"/>
      <c r="NXZ35" s="171"/>
      <c r="NYA35" s="171"/>
      <c r="NYB35" s="171"/>
      <c r="NYC35" s="171"/>
      <c r="NYD35" s="171"/>
      <c r="NYE35" s="171"/>
      <c r="NYF35" s="171"/>
      <c r="NYG35" s="171"/>
      <c r="NYH35" s="171"/>
      <c r="NYI35" s="171"/>
      <c r="NYJ35" s="171"/>
      <c r="NYK35" s="171"/>
      <c r="NYL35" s="171"/>
      <c r="NYM35" s="171"/>
      <c r="NYN35" s="171"/>
      <c r="NYO35" s="171"/>
      <c r="NYP35" s="171"/>
      <c r="NYQ35" s="171"/>
      <c r="NYR35" s="171"/>
      <c r="NYS35" s="171"/>
      <c r="NYT35" s="171"/>
      <c r="NYU35" s="171"/>
      <c r="NYV35" s="171"/>
      <c r="NYW35" s="171"/>
      <c r="NYX35" s="171"/>
      <c r="NYY35" s="171"/>
      <c r="NYZ35" s="171"/>
      <c r="NZA35" s="171"/>
      <c r="NZB35" s="171"/>
      <c r="NZC35" s="171"/>
      <c r="NZD35" s="171"/>
      <c r="NZE35" s="171"/>
      <c r="NZF35" s="171"/>
      <c r="NZG35" s="171"/>
      <c r="NZH35" s="171"/>
      <c r="NZI35" s="171"/>
      <c r="NZJ35" s="171"/>
      <c r="NZK35" s="171"/>
      <c r="NZL35" s="171"/>
      <c r="NZM35" s="171"/>
      <c r="NZN35" s="171"/>
      <c r="NZO35" s="171"/>
      <c r="NZP35" s="171"/>
      <c r="NZQ35" s="171"/>
      <c r="NZR35" s="171"/>
      <c r="NZS35" s="171"/>
      <c r="NZT35" s="171"/>
      <c r="NZU35" s="171"/>
      <c r="NZV35" s="171"/>
      <c r="NZW35" s="171"/>
      <c r="NZX35" s="171"/>
      <c r="NZY35" s="171"/>
      <c r="NZZ35" s="171"/>
      <c r="OAA35" s="171"/>
      <c r="OAB35" s="171"/>
      <c r="OAC35" s="171"/>
      <c r="OAD35" s="171"/>
      <c r="OAE35" s="171"/>
      <c r="OAF35" s="171"/>
      <c r="OAG35" s="171"/>
      <c r="OAH35" s="171"/>
      <c r="OAI35" s="171"/>
      <c r="OAJ35" s="171"/>
      <c r="OAK35" s="171"/>
      <c r="OAL35" s="171"/>
      <c r="OAM35" s="171"/>
      <c r="OAN35" s="171"/>
      <c r="OAO35" s="171"/>
      <c r="OAP35" s="171"/>
      <c r="OAQ35" s="171"/>
      <c r="OAR35" s="171"/>
      <c r="OAS35" s="171"/>
      <c r="OAT35" s="171"/>
      <c r="OAU35" s="171"/>
      <c r="OAV35" s="171"/>
      <c r="OAW35" s="171"/>
      <c r="OAX35" s="171"/>
      <c r="OAY35" s="171"/>
      <c r="OAZ35" s="171"/>
      <c r="OBA35" s="171"/>
      <c r="OBB35" s="171"/>
      <c r="OBC35" s="171"/>
      <c r="OBD35" s="171"/>
      <c r="OBE35" s="171"/>
      <c r="OBF35" s="171"/>
      <c r="OBG35" s="171"/>
      <c r="OBH35" s="171"/>
      <c r="OBI35" s="171"/>
      <c r="OBJ35" s="171"/>
      <c r="OBK35" s="171"/>
      <c r="OBL35" s="171"/>
      <c r="OBM35" s="171"/>
      <c r="OBN35" s="171"/>
      <c r="OBO35" s="171"/>
      <c r="OBP35" s="171"/>
      <c r="OBQ35" s="171"/>
      <c r="OBR35" s="171"/>
      <c r="OBS35" s="171"/>
      <c r="OBT35" s="171"/>
      <c r="OBU35" s="171"/>
      <c r="OBV35" s="171"/>
      <c r="OBW35" s="171"/>
      <c r="OBX35" s="171"/>
      <c r="OBY35" s="171"/>
      <c r="OBZ35" s="171"/>
      <c r="OCA35" s="171"/>
      <c r="OCB35" s="171"/>
      <c r="OCC35" s="171"/>
      <c r="OCD35" s="171"/>
      <c r="OCE35" s="171"/>
      <c r="OCF35" s="171"/>
      <c r="OCG35" s="171"/>
      <c r="OCH35" s="171"/>
      <c r="OCI35" s="171"/>
      <c r="OCJ35" s="171"/>
      <c r="OCK35" s="171"/>
      <c r="OCL35" s="171"/>
      <c r="OCM35" s="171"/>
      <c r="OCN35" s="171"/>
      <c r="OCO35" s="171"/>
      <c r="OCP35" s="171"/>
      <c r="OCQ35" s="171"/>
      <c r="OCR35" s="171"/>
      <c r="OCS35" s="171"/>
      <c r="OCT35" s="171"/>
      <c r="OCU35" s="171"/>
      <c r="OCV35" s="171"/>
      <c r="OCW35" s="171"/>
      <c r="OCX35" s="171"/>
      <c r="OCY35" s="171"/>
      <c r="OCZ35" s="171"/>
      <c r="ODA35" s="171"/>
      <c r="ODB35" s="171"/>
      <c r="ODC35" s="171"/>
      <c r="ODD35" s="171"/>
      <c r="ODE35" s="171"/>
      <c r="ODF35" s="171"/>
      <c r="ODG35" s="171"/>
      <c r="ODH35" s="171"/>
      <c r="ODI35" s="171"/>
      <c r="ODJ35" s="171"/>
      <c r="ODK35" s="171"/>
      <c r="ODL35" s="171"/>
      <c r="ODM35" s="171"/>
      <c r="ODN35" s="171"/>
      <c r="ODO35" s="171"/>
      <c r="ODP35" s="171"/>
      <c r="ODQ35" s="171"/>
      <c r="ODR35" s="171"/>
      <c r="ODS35" s="171"/>
      <c r="ODT35" s="171"/>
      <c r="ODU35" s="171"/>
      <c r="ODV35" s="171"/>
      <c r="ODW35" s="171"/>
      <c r="ODX35" s="171"/>
      <c r="ODY35" s="171"/>
      <c r="ODZ35" s="171"/>
      <c r="OEA35" s="171"/>
      <c r="OEB35" s="171"/>
      <c r="OEC35" s="171"/>
      <c r="OED35" s="171"/>
      <c r="OEE35" s="171"/>
      <c r="OEF35" s="171"/>
      <c r="OEG35" s="171"/>
      <c r="OEH35" s="171"/>
      <c r="OEI35" s="171"/>
      <c r="OEJ35" s="171"/>
      <c r="OEK35" s="171"/>
      <c r="OEL35" s="171"/>
      <c r="OEM35" s="171"/>
      <c r="OEN35" s="171"/>
      <c r="OEO35" s="171"/>
      <c r="OEP35" s="171"/>
      <c r="OEQ35" s="171"/>
      <c r="OER35" s="171"/>
      <c r="OES35" s="171"/>
      <c r="OET35" s="171"/>
      <c r="OEU35" s="171"/>
      <c r="OEV35" s="171"/>
      <c r="OEW35" s="171"/>
      <c r="OEX35" s="171"/>
      <c r="OEY35" s="171"/>
      <c r="OEZ35" s="171"/>
      <c r="OFA35" s="171"/>
      <c r="OFB35" s="171"/>
      <c r="OFC35" s="171"/>
      <c r="OFD35" s="171"/>
      <c r="OFE35" s="171"/>
      <c r="OFF35" s="171"/>
      <c r="OFG35" s="171"/>
      <c r="OFH35" s="171"/>
      <c r="OFI35" s="171"/>
      <c r="OFJ35" s="171"/>
      <c r="OFK35" s="171"/>
      <c r="OFL35" s="171"/>
      <c r="OFM35" s="171"/>
      <c r="OFN35" s="171"/>
      <c r="OFO35" s="171"/>
      <c r="OFP35" s="171"/>
      <c r="OFQ35" s="171"/>
      <c r="OFR35" s="171"/>
      <c r="OFS35" s="171"/>
      <c r="OFT35" s="171"/>
      <c r="OFU35" s="171"/>
      <c r="OFV35" s="171"/>
      <c r="OFW35" s="171"/>
      <c r="OFX35" s="171"/>
      <c r="OFY35" s="171"/>
      <c r="OFZ35" s="171"/>
      <c r="OGA35" s="171"/>
      <c r="OGB35" s="171"/>
      <c r="OGC35" s="171"/>
      <c r="OGD35" s="171"/>
      <c r="OGE35" s="171"/>
      <c r="OGF35" s="171"/>
      <c r="OGG35" s="171"/>
      <c r="OGH35" s="171"/>
      <c r="OGI35" s="171"/>
      <c r="OGJ35" s="171"/>
      <c r="OGK35" s="171"/>
      <c r="OGL35" s="171"/>
      <c r="OGM35" s="171"/>
      <c r="OGN35" s="171"/>
      <c r="OGO35" s="171"/>
      <c r="OGP35" s="171"/>
      <c r="OGQ35" s="171"/>
      <c r="OGR35" s="171"/>
      <c r="OGS35" s="171"/>
      <c r="OGT35" s="171"/>
      <c r="OGU35" s="171"/>
      <c r="OGV35" s="171"/>
      <c r="OGW35" s="171"/>
      <c r="OGX35" s="171"/>
      <c r="OGY35" s="171"/>
      <c r="OGZ35" s="171"/>
      <c r="OHA35" s="171"/>
      <c r="OHB35" s="171"/>
      <c r="OHC35" s="171"/>
      <c r="OHD35" s="171"/>
      <c r="OHE35" s="171"/>
      <c r="OHF35" s="171"/>
      <c r="OHG35" s="171"/>
      <c r="OHH35" s="171"/>
      <c r="OHI35" s="171"/>
      <c r="OHJ35" s="171"/>
      <c r="OHK35" s="171"/>
      <c r="OHL35" s="171"/>
      <c r="OHM35" s="171"/>
      <c r="OHN35" s="171"/>
      <c r="OHO35" s="171"/>
      <c r="OHP35" s="171"/>
      <c r="OHQ35" s="171"/>
      <c r="OHR35" s="171"/>
      <c r="OHS35" s="171"/>
      <c r="OHT35" s="171"/>
      <c r="OHU35" s="171"/>
      <c r="OHV35" s="171"/>
      <c r="OHW35" s="171"/>
      <c r="OHX35" s="171"/>
      <c r="OHY35" s="171"/>
      <c r="OHZ35" s="171"/>
      <c r="OIA35" s="171"/>
      <c r="OIB35" s="171"/>
      <c r="OIC35" s="171"/>
      <c r="OID35" s="171"/>
      <c r="OIE35" s="171"/>
      <c r="OIF35" s="171"/>
      <c r="OIG35" s="171"/>
      <c r="OIH35" s="171"/>
      <c r="OII35" s="171"/>
      <c r="OIJ35" s="171"/>
      <c r="OIK35" s="171"/>
      <c r="OIL35" s="171"/>
      <c r="OIM35" s="171"/>
      <c r="OIN35" s="171"/>
      <c r="OIO35" s="171"/>
      <c r="OIP35" s="171"/>
      <c r="OIQ35" s="171"/>
      <c r="OIR35" s="171"/>
      <c r="OIS35" s="171"/>
      <c r="OIT35" s="171"/>
      <c r="OIU35" s="171"/>
      <c r="OIV35" s="171"/>
      <c r="OIW35" s="171"/>
      <c r="OIX35" s="171"/>
      <c r="OIY35" s="171"/>
      <c r="OIZ35" s="171"/>
      <c r="OJA35" s="171"/>
      <c r="OJB35" s="171"/>
      <c r="OJC35" s="171"/>
      <c r="OJD35" s="171"/>
      <c r="OJE35" s="171"/>
      <c r="OJF35" s="171"/>
      <c r="OJG35" s="171"/>
      <c r="OJH35" s="171"/>
      <c r="OJI35" s="171"/>
      <c r="OJJ35" s="171"/>
      <c r="OJK35" s="171"/>
      <c r="OJL35" s="171"/>
      <c r="OJM35" s="171"/>
      <c r="OJN35" s="171"/>
      <c r="OJO35" s="171"/>
      <c r="OJP35" s="171"/>
      <c r="OJQ35" s="171"/>
      <c r="OJR35" s="171"/>
      <c r="OJS35" s="171"/>
      <c r="OJT35" s="171"/>
      <c r="OJU35" s="171"/>
      <c r="OJV35" s="171"/>
      <c r="OJW35" s="171"/>
      <c r="OJX35" s="171"/>
      <c r="OJY35" s="171"/>
      <c r="OJZ35" s="171"/>
      <c r="OKA35" s="171"/>
      <c r="OKB35" s="171"/>
      <c r="OKC35" s="171"/>
      <c r="OKD35" s="171"/>
      <c r="OKE35" s="171"/>
      <c r="OKF35" s="171"/>
      <c r="OKG35" s="171"/>
      <c r="OKH35" s="171"/>
      <c r="OKI35" s="171"/>
      <c r="OKJ35" s="171"/>
      <c r="OKK35" s="171"/>
      <c r="OKL35" s="171"/>
      <c r="OKM35" s="171"/>
      <c r="OKN35" s="171"/>
      <c r="OKO35" s="171"/>
      <c r="OKP35" s="171"/>
      <c r="OKQ35" s="171"/>
      <c r="OKR35" s="171"/>
      <c r="OKS35" s="171"/>
      <c r="OKT35" s="171"/>
      <c r="OKU35" s="171"/>
      <c r="OKV35" s="171"/>
      <c r="OKW35" s="171"/>
      <c r="OKX35" s="171"/>
      <c r="OKY35" s="171"/>
      <c r="OKZ35" s="171"/>
      <c r="OLA35" s="171"/>
      <c r="OLB35" s="171"/>
      <c r="OLC35" s="171"/>
      <c r="OLD35" s="171"/>
      <c r="OLE35" s="171"/>
      <c r="OLF35" s="171"/>
      <c r="OLG35" s="171"/>
      <c r="OLH35" s="171"/>
      <c r="OLI35" s="171"/>
      <c r="OLJ35" s="171"/>
      <c r="OLK35" s="171"/>
      <c r="OLL35" s="171"/>
      <c r="OLM35" s="171"/>
      <c r="OLN35" s="171"/>
      <c r="OLO35" s="171"/>
      <c r="OLP35" s="171"/>
      <c r="OLQ35" s="171"/>
      <c r="OLR35" s="171"/>
      <c r="OLS35" s="171"/>
      <c r="OLT35" s="171"/>
      <c r="OLU35" s="171"/>
      <c r="OLV35" s="171"/>
      <c r="OLW35" s="171"/>
      <c r="OLX35" s="171"/>
      <c r="OLY35" s="171"/>
      <c r="OLZ35" s="171"/>
      <c r="OMA35" s="171"/>
      <c r="OMB35" s="171"/>
      <c r="OMC35" s="171"/>
      <c r="OMD35" s="171"/>
      <c r="OME35" s="171"/>
      <c r="OMF35" s="171"/>
      <c r="OMG35" s="171"/>
      <c r="OMH35" s="171"/>
      <c r="OMI35" s="171"/>
      <c r="OMJ35" s="171"/>
      <c r="OMK35" s="171"/>
      <c r="OML35" s="171"/>
      <c r="OMM35" s="171"/>
      <c r="OMN35" s="171"/>
      <c r="OMO35" s="171"/>
      <c r="OMP35" s="171"/>
      <c r="OMQ35" s="171"/>
      <c r="OMR35" s="171"/>
      <c r="OMS35" s="171"/>
      <c r="OMT35" s="171"/>
      <c r="OMU35" s="171"/>
      <c r="OMV35" s="171"/>
      <c r="OMW35" s="171"/>
      <c r="OMX35" s="171"/>
      <c r="OMY35" s="171"/>
      <c r="OMZ35" s="171"/>
      <c r="ONA35" s="171"/>
      <c r="ONB35" s="171"/>
      <c r="ONC35" s="171"/>
      <c r="OND35" s="171"/>
      <c r="ONE35" s="171"/>
      <c r="ONF35" s="171"/>
      <c r="ONG35" s="171"/>
      <c r="ONH35" s="171"/>
      <c r="ONI35" s="171"/>
      <c r="ONJ35" s="171"/>
      <c r="ONK35" s="171"/>
      <c r="ONL35" s="171"/>
      <c r="ONM35" s="171"/>
      <c r="ONN35" s="171"/>
      <c r="ONO35" s="171"/>
      <c r="ONP35" s="171"/>
      <c r="ONQ35" s="171"/>
      <c r="ONR35" s="171"/>
      <c r="ONS35" s="171"/>
      <c r="ONT35" s="171"/>
      <c r="ONU35" s="171"/>
      <c r="ONV35" s="171"/>
      <c r="ONW35" s="171"/>
      <c r="ONX35" s="171"/>
      <c r="ONY35" s="171"/>
      <c r="ONZ35" s="171"/>
      <c r="OOA35" s="171"/>
      <c r="OOB35" s="171"/>
      <c r="OOC35" s="171"/>
      <c r="OOD35" s="171"/>
      <c r="OOE35" s="171"/>
      <c r="OOF35" s="171"/>
      <c r="OOG35" s="171"/>
      <c r="OOH35" s="171"/>
      <c r="OOI35" s="171"/>
      <c r="OOJ35" s="171"/>
      <c r="OOK35" s="171"/>
      <c r="OOL35" s="171"/>
      <c r="OOM35" s="171"/>
      <c r="OON35" s="171"/>
      <c r="OOO35" s="171"/>
      <c r="OOP35" s="171"/>
      <c r="OOQ35" s="171"/>
      <c r="OOR35" s="171"/>
      <c r="OOS35" s="171"/>
      <c r="OOT35" s="171"/>
      <c r="OOU35" s="171"/>
      <c r="OOV35" s="171"/>
      <c r="OOW35" s="171"/>
      <c r="OOX35" s="171"/>
      <c r="OOY35" s="171"/>
      <c r="OOZ35" s="171"/>
      <c r="OPA35" s="171"/>
      <c r="OPB35" s="171"/>
      <c r="OPC35" s="171"/>
      <c r="OPD35" s="171"/>
      <c r="OPE35" s="171"/>
      <c r="OPF35" s="171"/>
      <c r="OPG35" s="171"/>
      <c r="OPH35" s="171"/>
      <c r="OPI35" s="171"/>
      <c r="OPJ35" s="171"/>
      <c r="OPK35" s="171"/>
      <c r="OPL35" s="171"/>
      <c r="OPM35" s="171"/>
      <c r="OPN35" s="171"/>
      <c r="OPO35" s="171"/>
      <c r="OPP35" s="171"/>
      <c r="OPQ35" s="171"/>
      <c r="OPR35" s="171"/>
      <c r="OPS35" s="171"/>
      <c r="OPT35" s="171"/>
      <c r="OPU35" s="171"/>
      <c r="OPV35" s="171"/>
      <c r="OPW35" s="171"/>
      <c r="OPX35" s="171"/>
      <c r="OPY35" s="171"/>
      <c r="OPZ35" s="171"/>
      <c r="OQA35" s="171"/>
      <c r="OQB35" s="171"/>
      <c r="OQC35" s="171"/>
      <c r="OQD35" s="171"/>
      <c r="OQE35" s="171"/>
      <c r="OQF35" s="171"/>
      <c r="OQG35" s="171"/>
      <c r="OQH35" s="171"/>
      <c r="OQI35" s="171"/>
      <c r="OQJ35" s="171"/>
      <c r="OQK35" s="171"/>
      <c r="OQL35" s="171"/>
      <c r="OQM35" s="171"/>
      <c r="OQN35" s="171"/>
      <c r="OQO35" s="171"/>
      <c r="OQP35" s="171"/>
      <c r="OQQ35" s="171"/>
      <c r="OQR35" s="171"/>
      <c r="OQS35" s="171"/>
      <c r="OQT35" s="171"/>
      <c r="OQU35" s="171"/>
      <c r="OQV35" s="171"/>
      <c r="OQW35" s="171"/>
      <c r="OQX35" s="171"/>
      <c r="OQY35" s="171"/>
      <c r="OQZ35" s="171"/>
      <c r="ORA35" s="171"/>
      <c r="ORB35" s="171"/>
      <c r="ORC35" s="171"/>
      <c r="ORD35" s="171"/>
      <c r="ORE35" s="171"/>
      <c r="ORF35" s="171"/>
      <c r="ORG35" s="171"/>
      <c r="ORH35" s="171"/>
      <c r="ORI35" s="171"/>
      <c r="ORJ35" s="171"/>
      <c r="ORK35" s="171"/>
      <c r="ORL35" s="171"/>
      <c r="ORM35" s="171"/>
      <c r="ORN35" s="171"/>
      <c r="ORO35" s="171"/>
      <c r="ORP35" s="171"/>
      <c r="ORQ35" s="171"/>
      <c r="ORR35" s="171"/>
      <c r="ORS35" s="171"/>
      <c r="ORT35" s="171"/>
      <c r="ORU35" s="171"/>
      <c r="ORV35" s="171"/>
      <c r="ORW35" s="171"/>
      <c r="ORX35" s="171"/>
      <c r="ORY35" s="171"/>
      <c r="ORZ35" s="171"/>
      <c r="OSA35" s="171"/>
      <c r="OSB35" s="171"/>
      <c r="OSC35" s="171"/>
      <c r="OSD35" s="171"/>
      <c r="OSE35" s="171"/>
      <c r="OSF35" s="171"/>
      <c r="OSG35" s="171"/>
      <c r="OSH35" s="171"/>
      <c r="OSI35" s="171"/>
      <c r="OSJ35" s="171"/>
      <c r="OSK35" s="171"/>
      <c r="OSL35" s="171"/>
      <c r="OSM35" s="171"/>
      <c r="OSN35" s="171"/>
      <c r="OSO35" s="171"/>
      <c r="OSP35" s="171"/>
      <c r="OSQ35" s="171"/>
      <c r="OSR35" s="171"/>
      <c r="OSS35" s="171"/>
      <c r="OST35" s="171"/>
      <c r="OSU35" s="171"/>
      <c r="OSV35" s="171"/>
      <c r="OSW35" s="171"/>
      <c r="OSX35" s="171"/>
      <c r="OSY35" s="171"/>
      <c r="OSZ35" s="171"/>
      <c r="OTA35" s="171"/>
      <c r="OTB35" s="171"/>
      <c r="OTC35" s="171"/>
      <c r="OTD35" s="171"/>
      <c r="OTE35" s="171"/>
      <c r="OTF35" s="171"/>
      <c r="OTG35" s="171"/>
      <c r="OTH35" s="171"/>
      <c r="OTI35" s="171"/>
      <c r="OTJ35" s="171"/>
      <c r="OTK35" s="171"/>
      <c r="OTL35" s="171"/>
      <c r="OTM35" s="171"/>
      <c r="OTN35" s="171"/>
      <c r="OTO35" s="171"/>
      <c r="OTP35" s="171"/>
      <c r="OTQ35" s="171"/>
      <c r="OTR35" s="171"/>
      <c r="OTS35" s="171"/>
      <c r="OTT35" s="171"/>
      <c r="OTU35" s="171"/>
      <c r="OTV35" s="171"/>
      <c r="OTW35" s="171"/>
      <c r="OTX35" s="171"/>
      <c r="OTY35" s="171"/>
      <c r="OTZ35" s="171"/>
      <c r="OUA35" s="171"/>
      <c r="OUB35" s="171"/>
      <c r="OUC35" s="171"/>
      <c r="OUD35" s="171"/>
      <c r="OUE35" s="171"/>
      <c r="OUF35" s="171"/>
      <c r="OUG35" s="171"/>
      <c r="OUH35" s="171"/>
      <c r="OUI35" s="171"/>
      <c r="OUJ35" s="171"/>
      <c r="OUK35" s="171"/>
      <c r="OUL35" s="171"/>
      <c r="OUM35" s="171"/>
      <c r="OUN35" s="171"/>
      <c r="OUO35" s="171"/>
      <c r="OUP35" s="171"/>
      <c r="OUQ35" s="171"/>
      <c r="OUR35" s="171"/>
      <c r="OUS35" s="171"/>
      <c r="OUT35" s="171"/>
      <c r="OUU35" s="171"/>
      <c r="OUV35" s="171"/>
      <c r="OUW35" s="171"/>
      <c r="OUX35" s="171"/>
      <c r="OUY35" s="171"/>
      <c r="OUZ35" s="171"/>
      <c r="OVA35" s="171"/>
      <c r="OVB35" s="171"/>
      <c r="OVC35" s="171"/>
      <c r="OVD35" s="171"/>
      <c r="OVE35" s="171"/>
      <c r="OVF35" s="171"/>
      <c r="OVG35" s="171"/>
      <c r="OVH35" s="171"/>
      <c r="OVI35" s="171"/>
      <c r="OVJ35" s="171"/>
      <c r="OVK35" s="171"/>
      <c r="OVL35" s="171"/>
      <c r="OVM35" s="171"/>
      <c r="OVN35" s="171"/>
      <c r="OVO35" s="171"/>
      <c r="OVP35" s="171"/>
      <c r="OVQ35" s="171"/>
      <c r="OVR35" s="171"/>
      <c r="OVS35" s="171"/>
      <c r="OVT35" s="171"/>
      <c r="OVU35" s="171"/>
      <c r="OVV35" s="171"/>
      <c r="OVW35" s="171"/>
      <c r="OVX35" s="171"/>
      <c r="OVY35" s="171"/>
      <c r="OVZ35" s="171"/>
      <c r="OWA35" s="171"/>
      <c r="OWB35" s="171"/>
      <c r="OWC35" s="171"/>
      <c r="OWD35" s="171"/>
      <c r="OWE35" s="171"/>
      <c r="OWF35" s="171"/>
      <c r="OWG35" s="171"/>
      <c r="OWH35" s="171"/>
      <c r="OWI35" s="171"/>
      <c r="OWJ35" s="171"/>
      <c r="OWK35" s="171"/>
      <c r="OWL35" s="171"/>
      <c r="OWM35" s="171"/>
      <c r="OWN35" s="171"/>
      <c r="OWO35" s="171"/>
      <c r="OWP35" s="171"/>
      <c r="OWQ35" s="171"/>
      <c r="OWR35" s="171"/>
      <c r="OWS35" s="171"/>
      <c r="OWT35" s="171"/>
      <c r="OWU35" s="171"/>
      <c r="OWV35" s="171"/>
      <c r="OWW35" s="171"/>
      <c r="OWX35" s="171"/>
      <c r="OWY35" s="171"/>
      <c r="OWZ35" s="171"/>
      <c r="OXA35" s="171"/>
      <c r="OXB35" s="171"/>
      <c r="OXC35" s="171"/>
      <c r="OXD35" s="171"/>
      <c r="OXE35" s="171"/>
      <c r="OXF35" s="171"/>
      <c r="OXG35" s="171"/>
      <c r="OXH35" s="171"/>
      <c r="OXI35" s="171"/>
      <c r="OXJ35" s="171"/>
      <c r="OXK35" s="171"/>
      <c r="OXL35" s="171"/>
      <c r="OXM35" s="171"/>
      <c r="OXN35" s="171"/>
      <c r="OXO35" s="171"/>
      <c r="OXP35" s="171"/>
      <c r="OXQ35" s="171"/>
      <c r="OXR35" s="171"/>
      <c r="OXS35" s="171"/>
      <c r="OXT35" s="171"/>
      <c r="OXU35" s="171"/>
      <c r="OXV35" s="171"/>
      <c r="OXW35" s="171"/>
      <c r="OXX35" s="171"/>
      <c r="OXY35" s="171"/>
      <c r="OXZ35" s="171"/>
      <c r="OYA35" s="171"/>
      <c r="OYB35" s="171"/>
      <c r="OYC35" s="171"/>
      <c r="OYD35" s="171"/>
      <c r="OYE35" s="171"/>
      <c r="OYF35" s="171"/>
      <c r="OYG35" s="171"/>
      <c r="OYH35" s="171"/>
      <c r="OYI35" s="171"/>
      <c r="OYJ35" s="171"/>
      <c r="OYK35" s="171"/>
      <c r="OYL35" s="171"/>
      <c r="OYM35" s="171"/>
      <c r="OYN35" s="171"/>
      <c r="OYO35" s="171"/>
      <c r="OYP35" s="171"/>
      <c r="OYQ35" s="171"/>
      <c r="OYR35" s="171"/>
      <c r="OYS35" s="171"/>
      <c r="OYT35" s="171"/>
      <c r="OYU35" s="171"/>
      <c r="OYV35" s="171"/>
      <c r="OYW35" s="171"/>
      <c r="OYX35" s="171"/>
      <c r="OYY35" s="171"/>
      <c r="OYZ35" s="171"/>
      <c r="OZA35" s="171"/>
      <c r="OZB35" s="171"/>
      <c r="OZC35" s="171"/>
      <c r="OZD35" s="171"/>
      <c r="OZE35" s="171"/>
      <c r="OZF35" s="171"/>
      <c r="OZG35" s="171"/>
      <c r="OZH35" s="171"/>
      <c r="OZI35" s="171"/>
      <c r="OZJ35" s="171"/>
      <c r="OZK35" s="171"/>
      <c r="OZL35" s="171"/>
      <c r="OZM35" s="171"/>
      <c r="OZN35" s="171"/>
      <c r="OZO35" s="171"/>
      <c r="OZP35" s="171"/>
      <c r="OZQ35" s="171"/>
      <c r="OZR35" s="171"/>
      <c r="OZS35" s="171"/>
      <c r="OZT35" s="171"/>
      <c r="OZU35" s="171"/>
      <c r="OZV35" s="171"/>
      <c r="OZW35" s="171"/>
      <c r="OZX35" s="171"/>
      <c r="OZY35" s="171"/>
      <c r="OZZ35" s="171"/>
      <c r="PAA35" s="171"/>
      <c r="PAB35" s="171"/>
      <c r="PAC35" s="171"/>
      <c r="PAD35" s="171"/>
      <c r="PAE35" s="171"/>
      <c r="PAF35" s="171"/>
      <c r="PAG35" s="171"/>
      <c r="PAH35" s="171"/>
      <c r="PAI35" s="171"/>
      <c r="PAJ35" s="171"/>
      <c r="PAK35" s="171"/>
      <c r="PAL35" s="171"/>
      <c r="PAM35" s="171"/>
      <c r="PAN35" s="171"/>
      <c r="PAO35" s="171"/>
      <c r="PAP35" s="171"/>
      <c r="PAQ35" s="171"/>
      <c r="PAR35" s="171"/>
      <c r="PAS35" s="171"/>
      <c r="PAT35" s="171"/>
      <c r="PAU35" s="171"/>
      <c r="PAV35" s="171"/>
      <c r="PAW35" s="171"/>
      <c r="PAX35" s="171"/>
      <c r="PAY35" s="171"/>
      <c r="PAZ35" s="171"/>
      <c r="PBA35" s="171"/>
      <c r="PBB35" s="171"/>
      <c r="PBC35" s="171"/>
      <c r="PBD35" s="171"/>
      <c r="PBE35" s="171"/>
      <c r="PBF35" s="171"/>
      <c r="PBG35" s="171"/>
      <c r="PBH35" s="171"/>
      <c r="PBI35" s="171"/>
      <c r="PBJ35" s="171"/>
      <c r="PBK35" s="171"/>
      <c r="PBL35" s="171"/>
      <c r="PBM35" s="171"/>
      <c r="PBN35" s="171"/>
      <c r="PBO35" s="171"/>
      <c r="PBP35" s="171"/>
      <c r="PBQ35" s="171"/>
      <c r="PBR35" s="171"/>
      <c r="PBS35" s="171"/>
      <c r="PBT35" s="171"/>
      <c r="PBU35" s="171"/>
      <c r="PBV35" s="171"/>
      <c r="PBW35" s="171"/>
      <c r="PBX35" s="171"/>
      <c r="PBY35" s="171"/>
      <c r="PBZ35" s="171"/>
      <c r="PCA35" s="171"/>
      <c r="PCB35" s="171"/>
      <c r="PCC35" s="171"/>
      <c r="PCD35" s="171"/>
      <c r="PCE35" s="171"/>
      <c r="PCF35" s="171"/>
      <c r="PCG35" s="171"/>
      <c r="PCH35" s="171"/>
      <c r="PCI35" s="171"/>
      <c r="PCJ35" s="171"/>
      <c r="PCK35" s="171"/>
      <c r="PCL35" s="171"/>
      <c r="PCM35" s="171"/>
      <c r="PCN35" s="171"/>
      <c r="PCO35" s="171"/>
      <c r="PCP35" s="171"/>
      <c r="PCQ35" s="171"/>
      <c r="PCR35" s="171"/>
      <c r="PCS35" s="171"/>
      <c r="PCT35" s="171"/>
      <c r="PCU35" s="171"/>
      <c r="PCV35" s="171"/>
      <c r="PCW35" s="171"/>
      <c r="PCX35" s="171"/>
      <c r="PCY35" s="171"/>
      <c r="PCZ35" s="171"/>
      <c r="PDA35" s="171"/>
      <c r="PDB35" s="171"/>
      <c r="PDC35" s="171"/>
      <c r="PDD35" s="171"/>
      <c r="PDE35" s="171"/>
      <c r="PDF35" s="171"/>
      <c r="PDG35" s="171"/>
      <c r="PDH35" s="171"/>
      <c r="PDI35" s="171"/>
      <c r="PDJ35" s="171"/>
      <c r="PDK35" s="171"/>
      <c r="PDL35" s="171"/>
      <c r="PDM35" s="171"/>
      <c r="PDN35" s="171"/>
      <c r="PDO35" s="171"/>
      <c r="PDP35" s="171"/>
      <c r="PDQ35" s="171"/>
      <c r="PDR35" s="171"/>
      <c r="PDS35" s="171"/>
      <c r="PDT35" s="171"/>
      <c r="PDU35" s="171"/>
      <c r="PDV35" s="171"/>
      <c r="PDW35" s="171"/>
      <c r="PDX35" s="171"/>
      <c r="PDY35" s="171"/>
      <c r="PDZ35" s="171"/>
      <c r="PEA35" s="171"/>
      <c r="PEB35" s="171"/>
      <c r="PEC35" s="171"/>
      <c r="PED35" s="171"/>
      <c r="PEE35" s="171"/>
      <c r="PEF35" s="171"/>
      <c r="PEG35" s="171"/>
      <c r="PEH35" s="171"/>
      <c r="PEI35" s="171"/>
      <c r="PEJ35" s="171"/>
      <c r="PEK35" s="171"/>
      <c r="PEL35" s="171"/>
      <c r="PEM35" s="171"/>
      <c r="PEN35" s="171"/>
      <c r="PEO35" s="171"/>
      <c r="PEP35" s="171"/>
      <c r="PEQ35" s="171"/>
      <c r="PER35" s="171"/>
      <c r="PES35" s="171"/>
      <c r="PET35" s="171"/>
      <c r="PEU35" s="171"/>
      <c r="PEV35" s="171"/>
      <c r="PEW35" s="171"/>
      <c r="PEX35" s="171"/>
      <c r="PEY35" s="171"/>
      <c r="PEZ35" s="171"/>
      <c r="PFA35" s="171"/>
      <c r="PFB35" s="171"/>
      <c r="PFC35" s="171"/>
      <c r="PFD35" s="171"/>
      <c r="PFE35" s="171"/>
      <c r="PFF35" s="171"/>
      <c r="PFG35" s="171"/>
      <c r="PFH35" s="171"/>
      <c r="PFI35" s="171"/>
      <c r="PFJ35" s="171"/>
      <c r="PFK35" s="171"/>
      <c r="PFL35" s="171"/>
      <c r="PFM35" s="171"/>
      <c r="PFN35" s="171"/>
      <c r="PFO35" s="171"/>
      <c r="PFP35" s="171"/>
      <c r="PFQ35" s="171"/>
      <c r="PFR35" s="171"/>
      <c r="PFS35" s="171"/>
      <c r="PFT35" s="171"/>
      <c r="PFU35" s="171"/>
      <c r="PFV35" s="171"/>
      <c r="PFW35" s="171"/>
      <c r="PFX35" s="171"/>
      <c r="PFY35" s="171"/>
      <c r="PFZ35" s="171"/>
      <c r="PGA35" s="171"/>
      <c r="PGB35" s="171"/>
      <c r="PGC35" s="171"/>
      <c r="PGD35" s="171"/>
      <c r="PGE35" s="171"/>
      <c r="PGF35" s="171"/>
      <c r="PGG35" s="171"/>
      <c r="PGH35" s="171"/>
      <c r="PGI35" s="171"/>
      <c r="PGJ35" s="171"/>
      <c r="PGK35" s="171"/>
      <c r="PGL35" s="171"/>
      <c r="PGM35" s="171"/>
      <c r="PGN35" s="171"/>
      <c r="PGO35" s="171"/>
      <c r="PGP35" s="171"/>
      <c r="PGQ35" s="171"/>
      <c r="PGR35" s="171"/>
      <c r="PGS35" s="171"/>
      <c r="PGT35" s="171"/>
      <c r="PGU35" s="171"/>
      <c r="PGV35" s="171"/>
      <c r="PGW35" s="171"/>
      <c r="PGX35" s="171"/>
      <c r="PGY35" s="171"/>
      <c r="PGZ35" s="171"/>
      <c r="PHA35" s="171"/>
      <c r="PHB35" s="171"/>
      <c r="PHC35" s="171"/>
      <c r="PHD35" s="171"/>
      <c r="PHE35" s="171"/>
      <c r="PHF35" s="171"/>
      <c r="PHG35" s="171"/>
      <c r="PHH35" s="171"/>
      <c r="PHI35" s="171"/>
      <c r="PHJ35" s="171"/>
      <c r="PHK35" s="171"/>
      <c r="PHL35" s="171"/>
      <c r="PHM35" s="171"/>
      <c r="PHN35" s="171"/>
      <c r="PHO35" s="171"/>
      <c r="PHP35" s="171"/>
      <c r="PHQ35" s="171"/>
      <c r="PHR35" s="171"/>
      <c r="PHS35" s="171"/>
      <c r="PHT35" s="171"/>
      <c r="PHU35" s="171"/>
      <c r="PHV35" s="171"/>
      <c r="PHW35" s="171"/>
      <c r="PHX35" s="171"/>
      <c r="PHY35" s="171"/>
      <c r="PHZ35" s="171"/>
      <c r="PIA35" s="171"/>
      <c r="PIB35" s="171"/>
      <c r="PIC35" s="171"/>
      <c r="PID35" s="171"/>
      <c r="PIE35" s="171"/>
      <c r="PIF35" s="171"/>
      <c r="PIG35" s="171"/>
      <c r="PIH35" s="171"/>
      <c r="PII35" s="171"/>
      <c r="PIJ35" s="171"/>
      <c r="PIK35" s="171"/>
      <c r="PIL35" s="171"/>
      <c r="PIM35" s="171"/>
      <c r="PIN35" s="171"/>
      <c r="PIO35" s="171"/>
      <c r="PIP35" s="171"/>
      <c r="PIQ35" s="171"/>
      <c r="PIR35" s="171"/>
      <c r="PIS35" s="171"/>
      <c r="PIT35" s="171"/>
      <c r="PIU35" s="171"/>
      <c r="PIV35" s="171"/>
      <c r="PIW35" s="171"/>
      <c r="PIX35" s="171"/>
      <c r="PIY35" s="171"/>
      <c r="PIZ35" s="171"/>
      <c r="PJA35" s="171"/>
      <c r="PJB35" s="171"/>
      <c r="PJC35" s="171"/>
      <c r="PJD35" s="171"/>
      <c r="PJE35" s="171"/>
      <c r="PJF35" s="171"/>
      <c r="PJG35" s="171"/>
      <c r="PJH35" s="171"/>
      <c r="PJI35" s="171"/>
      <c r="PJJ35" s="171"/>
      <c r="PJK35" s="171"/>
      <c r="PJL35" s="171"/>
      <c r="PJM35" s="171"/>
      <c r="PJN35" s="171"/>
      <c r="PJO35" s="171"/>
      <c r="PJP35" s="171"/>
      <c r="PJQ35" s="171"/>
      <c r="PJR35" s="171"/>
      <c r="PJS35" s="171"/>
      <c r="PJT35" s="171"/>
      <c r="PJU35" s="171"/>
      <c r="PJV35" s="171"/>
      <c r="PJW35" s="171"/>
      <c r="PJX35" s="171"/>
      <c r="PJY35" s="171"/>
      <c r="PJZ35" s="171"/>
      <c r="PKA35" s="171"/>
      <c r="PKB35" s="171"/>
      <c r="PKC35" s="171"/>
      <c r="PKD35" s="171"/>
      <c r="PKE35" s="171"/>
      <c r="PKF35" s="171"/>
      <c r="PKG35" s="171"/>
      <c r="PKH35" s="171"/>
      <c r="PKI35" s="171"/>
      <c r="PKJ35" s="171"/>
      <c r="PKK35" s="171"/>
      <c r="PKL35" s="171"/>
      <c r="PKM35" s="171"/>
      <c r="PKN35" s="171"/>
      <c r="PKO35" s="171"/>
      <c r="PKP35" s="171"/>
      <c r="PKQ35" s="171"/>
      <c r="PKR35" s="171"/>
      <c r="PKS35" s="171"/>
      <c r="PKT35" s="171"/>
      <c r="PKU35" s="171"/>
      <c r="PKV35" s="171"/>
      <c r="PKW35" s="171"/>
      <c r="PKX35" s="171"/>
      <c r="PKY35" s="171"/>
      <c r="PKZ35" s="171"/>
      <c r="PLA35" s="171"/>
      <c r="PLB35" s="171"/>
      <c r="PLC35" s="171"/>
      <c r="PLD35" s="171"/>
      <c r="PLE35" s="171"/>
      <c r="PLF35" s="171"/>
      <c r="PLG35" s="171"/>
      <c r="PLH35" s="171"/>
      <c r="PLI35" s="171"/>
      <c r="PLJ35" s="171"/>
      <c r="PLK35" s="171"/>
      <c r="PLL35" s="171"/>
      <c r="PLM35" s="171"/>
      <c r="PLN35" s="171"/>
      <c r="PLO35" s="171"/>
      <c r="PLP35" s="171"/>
      <c r="PLQ35" s="171"/>
      <c r="PLR35" s="171"/>
      <c r="PLS35" s="171"/>
      <c r="PLT35" s="171"/>
      <c r="PLU35" s="171"/>
      <c r="PLV35" s="171"/>
      <c r="PLW35" s="171"/>
      <c r="PLX35" s="171"/>
      <c r="PLY35" s="171"/>
      <c r="PLZ35" s="171"/>
      <c r="PMA35" s="171"/>
      <c r="PMB35" s="171"/>
      <c r="PMC35" s="171"/>
      <c r="PMD35" s="171"/>
      <c r="PME35" s="171"/>
      <c r="PMF35" s="171"/>
      <c r="PMG35" s="171"/>
      <c r="PMH35" s="171"/>
      <c r="PMI35" s="171"/>
      <c r="PMJ35" s="171"/>
      <c r="PMK35" s="171"/>
      <c r="PML35" s="171"/>
      <c r="PMM35" s="171"/>
      <c r="PMN35" s="171"/>
      <c r="PMO35" s="171"/>
      <c r="PMP35" s="171"/>
      <c r="PMQ35" s="171"/>
      <c r="PMR35" s="171"/>
      <c r="PMS35" s="171"/>
      <c r="PMT35" s="171"/>
      <c r="PMU35" s="171"/>
      <c r="PMV35" s="171"/>
      <c r="PMW35" s="171"/>
      <c r="PMX35" s="171"/>
      <c r="PMY35" s="171"/>
      <c r="PMZ35" s="171"/>
      <c r="PNA35" s="171"/>
      <c r="PNB35" s="171"/>
      <c r="PNC35" s="171"/>
      <c r="PND35" s="171"/>
      <c r="PNE35" s="171"/>
      <c r="PNF35" s="171"/>
      <c r="PNG35" s="171"/>
      <c r="PNH35" s="171"/>
      <c r="PNI35" s="171"/>
      <c r="PNJ35" s="171"/>
      <c r="PNK35" s="171"/>
      <c r="PNL35" s="171"/>
      <c r="PNM35" s="171"/>
      <c r="PNN35" s="171"/>
      <c r="PNO35" s="171"/>
      <c r="PNP35" s="171"/>
      <c r="PNQ35" s="171"/>
      <c r="PNR35" s="171"/>
      <c r="PNS35" s="171"/>
      <c r="PNT35" s="171"/>
      <c r="PNU35" s="171"/>
      <c r="PNV35" s="171"/>
      <c r="PNW35" s="171"/>
      <c r="PNX35" s="171"/>
      <c r="PNY35" s="171"/>
      <c r="PNZ35" s="171"/>
      <c r="POA35" s="171"/>
      <c r="POB35" s="171"/>
      <c r="POC35" s="171"/>
      <c r="POD35" s="171"/>
      <c r="POE35" s="171"/>
      <c r="POF35" s="171"/>
      <c r="POG35" s="171"/>
      <c r="POH35" s="171"/>
      <c r="POI35" s="171"/>
      <c r="POJ35" s="171"/>
      <c r="POK35" s="171"/>
      <c r="POL35" s="171"/>
      <c r="POM35" s="171"/>
      <c r="PON35" s="171"/>
      <c r="POO35" s="171"/>
      <c r="POP35" s="171"/>
      <c r="POQ35" s="171"/>
      <c r="POR35" s="171"/>
      <c r="POS35" s="171"/>
      <c r="POT35" s="171"/>
      <c r="POU35" s="171"/>
      <c r="POV35" s="171"/>
      <c r="POW35" s="171"/>
      <c r="POX35" s="171"/>
      <c r="POY35" s="171"/>
      <c r="POZ35" s="171"/>
      <c r="PPA35" s="171"/>
      <c r="PPB35" s="171"/>
      <c r="PPC35" s="171"/>
      <c r="PPD35" s="171"/>
      <c r="PPE35" s="171"/>
      <c r="PPF35" s="171"/>
      <c r="PPG35" s="171"/>
      <c r="PPH35" s="171"/>
      <c r="PPI35" s="171"/>
      <c r="PPJ35" s="171"/>
      <c r="PPK35" s="171"/>
      <c r="PPL35" s="171"/>
      <c r="PPM35" s="171"/>
      <c r="PPN35" s="171"/>
      <c r="PPO35" s="171"/>
      <c r="PPP35" s="171"/>
      <c r="PPQ35" s="171"/>
      <c r="PPR35" s="171"/>
      <c r="PPS35" s="171"/>
      <c r="PPT35" s="171"/>
      <c r="PPU35" s="171"/>
      <c r="PPV35" s="171"/>
      <c r="PPW35" s="171"/>
      <c r="PPX35" s="171"/>
      <c r="PPY35" s="171"/>
      <c r="PPZ35" s="171"/>
      <c r="PQA35" s="171"/>
      <c r="PQB35" s="171"/>
      <c r="PQC35" s="171"/>
      <c r="PQD35" s="171"/>
      <c r="PQE35" s="171"/>
      <c r="PQF35" s="171"/>
      <c r="PQG35" s="171"/>
      <c r="PQH35" s="171"/>
      <c r="PQI35" s="171"/>
      <c r="PQJ35" s="171"/>
      <c r="PQK35" s="171"/>
      <c r="PQL35" s="171"/>
      <c r="PQM35" s="171"/>
      <c r="PQN35" s="171"/>
      <c r="PQO35" s="171"/>
      <c r="PQP35" s="171"/>
      <c r="PQQ35" s="171"/>
      <c r="PQR35" s="171"/>
      <c r="PQS35" s="171"/>
      <c r="PQT35" s="171"/>
      <c r="PQU35" s="171"/>
      <c r="PQV35" s="171"/>
      <c r="PQW35" s="171"/>
      <c r="PQX35" s="171"/>
      <c r="PQY35" s="171"/>
      <c r="PQZ35" s="171"/>
      <c r="PRA35" s="171"/>
      <c r="PRB35" s="171"/>
      <c r="PRC35" s="171"/>
      <c r="PRD35" s="171"/>
      <c r="PRE35" s="171"/>
      <c r="PRF35" s="171"/>
      <c r="PRG35" s="171"/>
      <c r="PRH35" s="171"/>
      <c r="PRI35" s="171"/>
      <c r="PRJ35" s="171"/>
      <c r="PRK35" s="171"/>
      <c r="PRL35" s="171"/>
      <c r="PRM35" s="171"/>
      <c r="PRN35" s="171"/>
      <c r="PRO35" s="171"/>
      <c r="PRP35" s="171"/>
      <c r="PRQ35" s="171"/>
      <c r="PRR35" s="171"/>
      <c r="PRS35" s="171"/>
      <c r="PRT35" s="171"/>
      <c r="PRU35" s="171"/>
      <c r="PRV35" s="171"/>
      <c r="PRW35" s="171"/>
      <c r="PRX35" s="171"/>
      <c r="PRY35" s="171"/>
      <c r="PRZ35" s="171"/>
      <c r="PSA35" s="171"/>
      <c r="PSB35" s="171"/>
      <c r="PSC35" s="171"/>
      <c r="PSD35" s="171"/>
      <c r="PSE35" s="171"/>
      <c r="PSF35" s="171"/>
      <c r="PSG35" s="171"/>
      <c r="PSH35" s="171"/>
      <c r="PSI35" s="171"/>
      <c r="PSJ35" s="171"/>
      <c r="PSK35" s="171"/>
      <c r="PSL35" s="171"/>
      <c r="PSM35" s="171"/>
      <c r="PSN35" s="171"/>
      <c r="PSO35" s="171"/>
      <c r="PSP35" s="171"/>
      <c r="PSQ35" s="171"/>
      <c r="PSR35" s="171"/>
      <c r="PSS35" s="171"/>
      <c r="PST35" s="171"/>
      <c r="PSU35" s="171"/>
      <c r="PSV35" s="171"/>
      <c r="PSW35" s="171"/>
      <c r="PSX35" s="171"/>
      <c r="PSY35" s="171"/>
      <c r="PSZ35" s="171"/>
      <c r="PTA35" s="171"/>
      <c r="PTB35" s="171"/>
      <c r="PTC35" s="171"/>
      <c r="PTD35" s="171"/>
      <c r="PTE35" s="171"/>
      <c r="PTF35" s="171"/>
      <c r="PTG35" s="171"/>
      <c r="PTH35" s="171"/>
      <c r="PTI35" s="171"/>
      <c r="PTJ35" s="171"/>
      <c r="PTK35" s="171"/>
      <c r="PTL35" s="171"/>
      <c r="PTM35" s="171"/>
      <c r="PTN35" s="171"/>
      <c r="PTO35" s="171"/>
      <c r="PTP35" s="171"/>
      <c r="PTQ35" s="171"/>
      <c r="PTR35" s="171"/>
      <c r="PTS35" s="171"/>
      <c r="PTT35" s="171"/>
      <c r="PTU35" s="171"/>
      <c r="PTV35" s="171"/>
      <c r="PTW35" s="171"/>
      <c r="PTX35" s="171"/>
      <c r="PTY35" s="171"/>
      <c r="PTZ35" s="171"/>
      <c r="PUA35" s="171"/>
      <c r="PUB35" s="171"/>
      <c r="PUC35" s="171"/>
      <c r="PUD35" s="171"/>
      <c r="PUE35" s="171"/>
      <c r="PUF35" s="171"/>
      <c r="PUG35" s="171"/>
      <c r="PUH35" s="171"/>
      <c r="PUI35" s="171"/>
      <c r="PUJ35" s="171"/>
      <c r="PUK35" s="171"/>
      <c r="PUL35" s="171"/>
      <c r="PUM35" s="171"/>
      <c r="PUN35" s="171"/>
      <c r="PUO35" s="171"/>
      <c r="PUP35" s="171"/>
      <c r="PUQ35" s="171"/>
      <c r="PUR35" s="171"/>
      <c r="PUS35" s="171"/>
      <c r="PUT35" s="171"/>
      <c r="PUU35" s="171"/>
      <c r="PUV35" s="171"/>
      <c r="PUW35" s="171"/>
      <c r="PUX35" s="171"/>
      <c r="PUY35" s="171"/>
      <c r="PUZ35" s="171"/>
      <c r="PVA35" s="171"/>
      <c r="PVB35" s="171"/>
      <c r="PVC35" s="171"/>
      <c r="PVD35" s="171"/>
      <c r="PVE35" s="171"/>
      <c r="PVF35" s="171"/>
      <c r="PVG35" s="171"/>
      <c r="PVH35" s="171"/>
      <c r="PVI35" s="171"/>
      <c r="PVJ35" s="171"/>
      <c r="PVK35" s="171"/>
      <c r="PVL35" s="171"/>
      <c r="PVM35" s="171"/>
      <c r="PVN35" s="171"/>
      <c r="PVO35" s="171"/>
      <c r="PVP35" s="171"/>
      <c r="PVQ35" s="171"/>
      <c r="PVR35" s="171"/>
      <c r="PVS35" s="171"/>
      <c r="PVT35" s="171"/>
      <c r="PVU35" s="171"/>
      <c r="PVV35" s="171"/>
      <c r="PVW35" s="171"/>
      <c r="PVX35" s="171"/>
      <c r="PVY35" s="171"/>
      <c r="PVZ35" s="171"/>
      <c r="PWA35" s="171"/>
      <c r="PWB35" s="171"/>
      <c r="PWC35" s="171"/>
      <c r="PWD35" s="171"/>
      <c r="PWE35" s="171"/>
      <c r="PWF35" s="171"/>
      <c r="PWG35" s="171"/>
      <c r="PWH35" s="171"/>
      <c r="PWI35" s="171"/>
      <c r="PWJ35" s="171"/>
      <c r="PWK35" s="171"/>
      <c r="PWL35" s="171"/>
      <c r="PWM35" s="171"/>
      <c r="PWN35" s="171"/>
      <c r="PWO35" s="171"/>
      <c r="PWP35" s="171"/>
      <c r="PWQ35" s="171"/>
      <c r="PWR35" s="171"/>
      <c r="PWS35" s="171"/>
      <c r="PWT35" s="171"/>
      <c r="PWU35" s="171"/>
      <c r="PWV35" s="171"/>
      <c r="PWW35" s="171"/>
      <c r="PWX35" s="171"/>
      <c r="PWY35" s="171"/>
      <c r="PWZ35" s="171"/>
      <c r="PXA35" s="171"/>
      <c r="PXB35" s="171"/>
      <c r="PXC35" s="171"/>
      <c r="PXD35" s="171"/>
      <c r="PXE35" s="171"/>
      <c r="PXF35" s="171"/>
      <c r="PXG35" s="171"/>
      <c r="PXH35" s="171"/>
      <c r="PXI35" s="171"/>
      <c r="PXJ35" s="171"/>
      <c r="PXK35" s="171"/>
      <c r="PXL35" s="171"/>
      <c r="PXM35" s="171"/>
      <c r="PXN35" s="171"/>
      <c r="PXO35" s="171"/>
      <c r="PXP35" s="171"/>
      <c r="PXQ35" s="171"/>
      <c r="PXR35" s="171"/>
      <c r="PXS35" s="171"/>
      <c r="PXT35" s="171"/>
      <c r="PXU35" s="171"/>
      <c r="PXV35" s="171"/>
      <c r="PXW35" s="171"/>
      <c r="PXX35" s="171"/>
      <c r="PXY35" s="171"/>
      <c r="PXZ35" s="171"/>
      <c r="PYA35" s="171"/>
      <c r="PYB35" s="171"/>
      <c r="PYC35" s="171"/>
      <c r="PYD35" s="171"/>
      <c r="PYE35" s="171"/>
      <c r="PYF35" s="171"/>
      <c r="PYG35" s="171"/>
      <c r="PYH35" s="171"/>
      <c r="PYI35" s="171"/>
      <c r="PYJ35" s="171"/>
      <c r="PYK35" s="171"/>
      <c r="PYL35" s="171"/>
      <c r="PYM35" s="171"/>
      <c r="PYN35" s="171"/>
      <c r="PYO35" s="171"/>
      <c r="PYP35" s="171"/>
      <c r="PYQ35" s="171"/>
      <c r="PYR35" s="171"/>
      <c r="PYS35" s="171"/>
      <c r="PYT35" s="171"/>
      <c r="PYU35" s="171"/>
      <c r="PYV35" s="171"/>
      <c r="PYW35" s="171"/>
      <c r="PYX35" s="171"/>
      <c r="PYY35" s="171"/>
      <c r="PYZ35" s="171"/>
      <c r="PZA35" s="171"/>
      <c r="PZB35" s="171"/>
      <c r="PZC35" s="171"/>
      <c r="PZD35" s="171"/>
      <c r="PZE35" s="171"/>
      <c r="PZF35" s="171"/>
      <c r="PZG35" s="171"/>
      <c r="PZH35" s="171"/>
      <c r="PZI35" s="171"/>
      <c r="PZJ35" s="171"/>
      <c r="PZK35" s="171"/>
      <c r="PZL35" s="171"/>
      <c r="PZM35" s="171"/>
      <c r="PZN35" s="171"/>
      <c r="PZO35" s="171"/>
      <c r="PZP35" s="171"/>
      <c r="PZQ35" s="171"/>
      <c r="PZR35" s="171"/>
      <c r="PZS35" s="171"/>
      <c r="PZT35" s="171"/>
      <c r="PZU35" s="171"/>
      <c r="PZV35" s="171"/>
      <c r="PZW35" s="171"/>
      <c r="PZX35" s="171"/>
      <c r="PZY35" s="171"/>
      <c r="PZZ35" s="171"/>
      <c r="QAA35" s="171"/>
      <c r="QAB35" s="171"/>
      <c r="QAC35" s="171"/>
      <c r="QAD35" s="171"/>
      <c r="QAE35" s="171"/>
      <c r="QAF35" s="171"/>
      <c r="QAG35" s="171"/>
      <c r="QAH35" s="171"/>
      <c r="QAI35" s="171"/>
      <c r="QAJ35" s="171"/>
      <c r="QAK35" s="171"/>
      <c r="QAL35" s="171"/>
      <c r="QAM35" s="171"/>
      <c r="QAN35" s="171"/>
      <c r="QAO35" s="171"/>
      <c r="QAP35" s="171"/>
      <c r="QAQ35" s="171"/>
      <c r="QAR35" s="171"/>
      <c r="QAS35" s="171"/>
      <c r="QAT35" s="171"/>
      <c r="QAU35" s="171"/>
      <c r="QAV35" s="171"/>
      <c r="QAW35" s="171"/>
      <c r="QAX35" s="171"/>
      <c r="QAY35" s="171"/>
      <c r="QAZ35" s="171"/>
      <c r="QBA35" s="171"/>
      <c r="QBB35" s="171"/>
      <c r="QBC35" s="171"/>
      <c r="QBD35" s="171"/>
      <c r="QBE35" s="171"/>
      <c r="QBF35" s="171"/>
      <c r="QBG35" s="171"/>
      <c r="QBH35" s="171"/>
      <c r="QBI35" s="171"/>
      <c r="QBJ35" s="171"/>
      <c r="QBK35" s="171"/>
      <c r="QBL35" s="171"/>
      <c r="QBM35" s="171"/>
      <c r="QBN35" s="171"/>
      <c r="QBO35" s="171"/>
      <c r="QBP35" s="171"/>
      <c r="QBQ35" s="171"/>
      <c r="QBR35" s="171"/>
      <c r="QBS35" s="171"/>
      <c r="QBT35" s="171"/>
      <c r="QBU35" s="171"/>
      <c r="QBV35" s="171"/>
      <c r="QBW35" s="171"/>
      <c r="QBX35" s="171"/>
      <c r="QBY35" s="171"/>
      <c r="QBZ35" s="171"/>
      <c r="QCA35" s="171"/>
      <c r="QCB35" s="171"/>
      <c r="QCC35" s="171"/>
      <c r="QCD35" s="171"/>
      <c r="QCE35" s="171"/>
      <c r="QCF35" s="171"/>
      <c r="QCG35" s="171"/>
      <c r="QCH35" s="171"/>
      <c r="QCI35" s="171"/>
      <c r="QCJ35" s="171"/>
      <c r="QCK35" s="171"/>
      <c r="QCL35" s="171"/>
      <c r="QCM35" s="171"/>
      <c r="QCN35" s="171"/>
      <c r="QCO35" s="171"/>
      <c r="QCP35" s="171"/>
      <c r="QCQ35" s="171"/>
      <c r="QCR35" s="171"/>
      <c r="QCS35" s="171"/>
      <c r="QCT35" s="171"/>
      <c r="QCU35" s="171"/>
      <c r="QCV35" s="171"/>
      <c r="QCW35" s="171"/>
      <c r="QCX35" s="171"/>
      <c r="QCY35" s="171"/>
      <c r="QCZ35" s="171"/>
      <c r="QDA35" s="171"/>
      <c r="QDB35" s="171"/>
      <c r="QDC35" s="171"/>
      <c r="QDD35" s="171"/>
      <c r="QDE35" s="171"/>
      <c r="QDF35" s="171"/>
      <c r="QDG35" s="171"/>
      <c r="QDH35" s="171"/>
      <c r="QDI35" s="171"/>
      <c r="QDJ35" s="171"/>
      <c r="QDK35" s="171"/>
      <c r="QDL35" s="171"/>
      <c r="QDM35" s="171"/>
      <c r="QDN35" s="171"/>
      <c r="QDO35" s="171"/>
      <c r="QDP35" s="171"/>
      <c r="QDQ35" s="171"/>
      <c r="QDR35" s="171"/>
      <c r="QDS35" s="171"/>
      <c r="QDT35" s="171"/>
      <c r="QDU35" s="171"/>
      <c r="QDV35" s="171"/>
      <c r="QDW35" s="171"/>
      <c r="QDX35" s="171"/>
      <c r="QDY35" s="171"/>
      <c r="QDZ35" s="171"/>
      <c r="QEA35" s="171"/>
      <c r="QEB35" s="171"/>
      <c r="QEC35" s="171"/>
      <c r="QED35" s="171"/>
      <c r="QEE35" s="171"/>
      <c r="QEF35" s="171"/>
      <c r="QEG35" s="171"/>
      <c r="QEH35" s="171"/>
      <c r="QEI35" s="171"/>
      <c r="QEJ35" s="171"/>
      <c r="QEK35" s="171"/>
      <c r="QEL35" s="171"/>
      <c r="QEM35" s="171"/>
      <c r="QEN35" s="171"/>
      <c r="QEO35" s="171"/>
      <c r="QEP35" s="171"/>
      <c r="QEQ35" s="171"/>
      <c r="QER35" s="171"/>
      <c r="QES35" s="171"/>
      <c r="QET35" s="171"/>
      <c r="QEU35" s="171"/>
      <c r="QEV35" s="171"/>
      <c r="QEW35" s="171"/>
      <c r="QEX35" s="171"/>
      <c r="QEY35" s="171"/>
      <c r="QEZ35" s="171"/>
      <c r="QFA35" s="171"/>
      <c r="QFB35" s="171"/>
      <c r="QFC35" s="171"/>
      <c r="QFD35" s="171"/>
      <c r="QFE35" s="171"/>
      <c r="QFF35" s="171"/>
      <c r="QFG35" s="171"/>
      <c r="QFH35" s="171"/>
      <c r="QFI35" s="171"/>
      <c r="QFJ35" s="171"/>
      <c r="QFK35" s="171"/>
      <c r="QFL35" s="171"/>
      <c r="QFM35" s="171"/>
      <c r="QFN35" s="171"/>
      <c r="QFO35" s="171"/>
      <c r="QFP35" s="171"/>
      <c r="QFQ35" s="171"/>
      <c r="QFR35" s="171"/>
      <c r="QFS35" s="171"/>
      <c r="QFT35" s="171"/>
      <c r="QFU35" s="171"/>
      <c r="QFV35" s="171"/>
      <c r="QFW35" s="171"/>
      <c r="QFX35" s="171"/>
      <c r="QFY35" s="171"/>
      <c r="QFZ35" s="171"/>
      <c r="QGA35" s="171"/>
      <c r="QGB35" s="171"/>
      <c r="QGC35" s="171"/>
      <c r="QGD35" s="171"/>
      <c r="QGE35" s="171"/>
      <c r="QGF35" s="171"/>
      <c r="QGG35" s="171"/>
      <c r="QGH35" s="171"/>
      <c r="QGI35" s="171"/>
      <c r="QGJ35" s="171"/>
      <c r="QGK35" s="171"/>
      <c r="QGL35" s="171"/>
      <c r="QGM35" s="171"/>
      <c r="QGN35" s="171"/>
      <c r="QGO35" s="171"/>
      <c r="QGP35" s="171"/>
      <c r="QGQ35" s="171"/>
      <c r="QGR35" s="171"/>
      <c r="QGS35" s="171"/>
      <c r="QGT35" s="171"/>
      <c r="QGU35" s="171"/>
      <c r="QGV35" s="171"/>
      <c r="QGW35" s="171"/>
      <c r="QGX35" s="171"/>
      <c r="QGY35" s="171"/>
      <c r="QGZ35" s="171"/>
      <c r="QHA35" s="171"/>
      <c r="QHB35" s="171"/>
      <c r="QHC35" s="171"/>
      <c r="QHD35" s="171"/>
      <c r="QHE35" s="171"/>
      <c r="QHF35" s="171"/>
      <c r="QHG35" s="171"/>
      <c r="QHH35" s="171"/>
      <c r="QHI35" s="171"/>
      <c r="QHJ35" s="171"/>
      <c r="QHK35" s="171"/>
      <c r="QHL35" s="171"/>
      <c r="QHM35" s="171"/>
      <c r="QHN35" s="171"/>
      <c r="QHO35" s="171"/>
      <c r="QHP35" s="171"/>
      <c r="QHQ35" s="171"/>
      <c r="QHR35" s="171"/>
      <c r="QHS35" s="171"/>
      <c r="QHT35" s="171"/>
      <c r="QHU35" s="171"/>
      <c r="QHV35" s="171"/>
      <c r="QHW35" s="171"/>
      <c r="QHX35" s="171"/>
      <c r="QHY35" s="171"/>
      <c r="QHZ35" s="171"/>
      <c r="QIA35" s="171"/>
      <c r="QIB35" s="171"/>
      <c r="QIC35" s="171"/>
      <c r="QID35" s="171"/>
      <c r="QIE35" s="171"/>
      <c r="QIF35" s="171"/>
      <c r="QIG35" s="171"/>
      <c r="QIH35" s="171"/>
      <c r="QII35" s="171"/>
      <c r="QIJ35" s="171"/>
      <c r="QIK35" s="171"/>
      <c r="QIL35" s="171"/>
      <c r="QIM35" s="171"/>
      <c r="QIN35" s="171"/>
      <c r="QIO35" s="171"/>
      <c r="QIP35" s="171"/>
      <c r="QIQ35" s="171"/>
      <c r="QIR35" s="171"/>
      <c r="QIS35" s="171"/>
      <c r="QIT35" s="171"/>
      <c r="QIU35" s="171"/>
      <c r="QIV35" s="171"/>
      <c r="QIW35" s="171"/>
      <c r="QIX35" s="171"/>
      <c r="QIY35" s="171"/>
      <c r="QIZ35" s="171"/>
      <c r="QJA35" s="171"/>
      <c r="QJB35" s="171"/>
      <c r="QJC35" s="171"/>
      <c r="QJD35" s="171"/>
      <c r="QJE35" s="171"/>
      <c r="QJF35" s="171"/>
      <c r="QJG35" s="171"/>
      <c r="QJH35" s="171"/>
      <c r="QJI35" s="171"/>
      <c r="QJJ35" s="171"/>
      <c r="QJK35" s="171"/>
      <c r="QJL35" s="171"/>
      <c r="QJM35" s="171"/>
      <c r="QJN35" s="171"/>
      <c r="QJO35" s="171"/>
      <c r="QJP35" s="171"/>
      <c r="QJQ35" s="171"/>
      <c r="QJR35" s="171"/>
      <c r="QJS35" s="171"/>
      <c r="QJT35" s="171"/>
      <c r="QJU35" s="171"/>
      <c r="QJV35" s="171"/>
      <c r="QJW35" s="171"/>
      <c r="QJX35" s="171"/>
      <c r="QJY35" s="171"/>
      <c r="QJZ35" s="171"/>
      <c r="QKA35" s="171"/>
      <c r="QKB35" s="171"/>
      <c r="QKC35" s="171"/>
      <c r="QKD35" s="171"/>
      <c r="QKE35" s="171"/>
      <c r="QKF35" s="171"/>
      <c r="QKG35" s="171"/>
      <c r="QKH35" s="171"/>
      <c r="QKI35" s="171"/>
      <c r="QKJ35" s="171"/>
      <c r="QKK35" s="171"/>
      <c r="QKL35" s="171"/>
      <c r="QKM35" s="171"/>
      <c r="QKN35" s="171"/>
      <c r="QKO35" s="171"/>
      <c r="QKP35" s="171"/>
      <c r="QKQ35" s="171"/>
      <c r="QKR35" s="171"/>
      <c r="QKS35" s="171"/>
      <c r="QKT35" s="171"/>
      <c r="QKU35" s="171"/>
      <c r="QKV35" s="171"/>
      <c r="QKW35" s="171"/>
      <c r="QKX35" s="171"/>
      <c r="QKY35" s="171"/>
      <c r="QKZ35" s="171"/>
      <c r="QLA35" s="171"/>
      <c r="QLB35" s="171"/>
      <c r="QLC35" s="171"/>
      <c r="QLD35" s="171"/>
      <c r="QLE35" s="171"/>
      <c r="QLF35" s="171"/>
      <c r="QLG35" s="171"/>
      <c r="QLH35" s="171"/>
      <c r="QLI35" s="171"/>
      <c r="QLJ35" s="171"/>
      <c r="QLK35" s="171"/>
      <c r="QLL35" s="171"/>
      <c r="QLM35" s="171"/>
      <c r="QLN35" s="171"/>
      <c r="QLO35" s="171"/>
      <c r="QLP35" s="171"/>
      <c r="QLQ35" s="171"/>
      <c r="QLR35" s="171"/>
      <c r="QLS35" s="171"/>
      <c r="QLT35" s="171"/>
      <c r="QLU35" s="171"/>
      <c r="QLV35" s="171"/>
      <c r="QLW35" s="171"/>
      <c r="QLX35" s="171"/>
      <c r="QLY35" s="171"/>
      <c r="QLZ35" s="171"/>
      <c r="QMA35" s="171"/>
      <c r="QMB35" s="171"/>
      <c r="QMC35" s="171"/>
      <c r="QMD35" s="171"/>
      <c r="QME35" s="171"/>
      <c r="QMF35" s="171"/>
      <c r="QMG35" s="171"/>
      <c r="QMH35" s="171"/>
      <c r="QMI35" s="171"/>
      <c r="QMJ35" s="171"/>
      <c r="QMK35" s="171"/>
      <c r="QML35" s="171"/>
      <c r="QMM35" s="171"/>
      <c r="QMN35" s="171"/>
      <c r="QMO35" s="171"/>
      <c r="QMP35" s="171"/>
      <c r="QMQ35" s="171"/>
      <c r="QMR35" s="171"/>
      <c r="QMS35" s="171"/>
      <c r="QMT35" s="171"/>
      <c r="QMU35" s="171"/>
      <c r="QMV35" s="171"/>
      <c r="QMW35" s="171"/>
      <c r="QMX35" s="171"/>
      <c r="QMY35" s="171"/>
      <c r="QMZ35" s="171"/>
      <c r="QNA35" s="171"/>
      <c r="QNB35" s="171"/>
      <c r="QNC35" s="171"/>
      <c r="QND35" s="171"/>
      <c r="QNE35" s="171"/>
      <c r="QNF35" s="171"/>
      <c r="QNG35" s="171"/>
      <c r="QNH35" s="171"/>
      <c r="QNI35" s="171"/>
      <c r="QNJ35" s="171"/>
      <c r="QNK35" s="171"/>
      <c r="QNL35" s="171"/>
      <c r="QNM35" s="171"/>
      <c r="QNN35" s="171"/>
      <c r="QNO35" s="171"/>
      <c r="QNP35" s="171"/>
      <c r="QNQ35" s="171"/>
      <c r="QNR35" s="171"/>
      <c r="QNS35" s="171"/>
      <c r="QNT35" s="171"/>
      <c r="QNU35" s="171"/>
      <c r="QNV35" s="171"/>
      <c r="QNW35" s="171"/>
      <c r="QNX35" s="171"/>
      <c r="QNY35" s="171"/>
      <c r="QNZ35" s="171"/>
      <c r="QOA35" s="171"/>
      <c r="QOB35" s="171"/>
      <c r="QOC35" s="171"/>
      <c r="QOD35" s="171"/>
      <c r="QOE35" s="171"/>
      <c r="QOF35" s="171"/>
      <c r="QOG35" s="171"/>
      <c r="QOH35" s="171"/>
      <c r="QOI35" s="171"/>
      <c r="QOJ35" s="171"/>
      <c r="QOK35" s="171"/>
      <c r="QOL35" s="171"/>
      <c r="QOM35" s="171"/>
      <c r="QON35" s="171"/>
      <c r="QOO35" s="171"/>
      <c r="QOP35" s="171"/>
      <c r="QOQ35" s="171"/>
      <c r="QOR35" s="171"/>
      <c r="QOS35" s="171"/>
      <c r="QOT35" s="171"/>
      <c r="QOU35" s="171"/>
      <c r="QOV35" s="171"/>
      <c r="QOW35" s="171"/>
      <c r="QOX35" s="171"/>
      <c r="QOY35" s="171"/>
      <c r="QOZ35" s="171"/>
      <c r="QPA35" s="171"/>
      <c r="QPB35" s="171"/>
      <c r="QPC35" s="171"/>
      <c r="QPD35" s="171"/>
      <c r="QPE35" s="171"/>
      <c r="QPF35" s="171"/>
      <c r="QPG35" s="171"/>
      <c r="QPH35" s="171"/>
      <c r="QPI35" s="171"/>
      <c r="QPJ35" s="171"/>
      <c r="QPK35" s="171"/>
      <c r="QPL35" s="171"/>
      <c r="QPM35" s="171"/>
      <c r="QPN35" s="171"/>
      <c r="QPO35" s="171"/>
      <c r="QPP35" s="171"/>
      <c r="QPQ35" s="171"/>
      <c r="QPR35" s="171"/>
      <c r="QPS35" s="171"/>
      <c r="QPT35" s="171"/>
      <c r="QPU35" s="171"/>
      <c r="QPV35" s="171"/>
      <c r="QPW35" s="171"/>
      <c r="QPX35" s="171"/>
      <c r="QPY35" s="171"/>
      <c r="QPZ35" s="171"/>
      <c r="QQA35" s="171"/>
      <c r="QQB35" s="171"/>
      <c r="QQC35" s="171"/>
      <c r="QQD35" s="171"/>
      <c r="QQE35" s="171"/>
      <c r="QQF35" s="171"/>
      <c r="QQG35" s="171"/>
      <c r="QQH35" s="171"/>
      <c r="QQI35" s="171"/>
      <c r="QQJ35" s="171"/>
      <c r="QQK35" s="171"/>
      <c r="QQL35" s="171"/>
      <c r="QQM35" s="171"/>
      <c r="QQN35" s="171"/>
      <c r="QQO35" s="171"/>
      <c r="QQP35" s="171"/>
      <c r="QQQ35" s="171"/>
      <c r="QQR35" s="171"/>
      <c r="QQS35" s="171"/>
      <c r="QQT35" s="171"/>
      <c r="QQU35" s="171"/>
      <c r="QQV35" s="171"/>
      <c r="QQW35" s="171"/>
      <c r="QQX35" s="171"/>
      <c r="QQY35" s="171"/>
      <c r="QQZ35" s="171"/>
      <c r="QRA35" s="171"/>
      <c r="QRB35" s="171"/>
      <c r="QRC35" s="171"/>
      <c r="QRD35" s="171"/>
      <c r="QRE35" s="171"/>
      <c r="QRF35" s="171"/>
      <c r="QRG35" s="171"/>
      <c r="QRH35" s="171"/>
      <c r="QRI35" s="171"/>
      <c r="QRJ35" s="171"/>
      <c r="QRK35" s="171"/>
      <c r="QRL35" s="171"/>
      <c r="QRM35" s="171"/>
      <c r="QRN35" s="171"/>
      <c r="QRO35" s="171"/>
      <c r="QRP35" s="171"/>
      <c r="QRQ35" s="171"/>
      <c r="QRR35" s="171"/>
      <c r="QRS35" s="171"/>
      <c r="QRT35" s="171"/>
      <c r="QRU35" s="171"/>
      <c r="QRV35" s="171"/>
      <c r="QRW35" s="171"/>
      <c r="QRX35" s="171"/>
      <c r="QRY35" s="171"/>
      <c r="QRZ35" s="171"/>
      <c r="QSA35" s="171"/>
      <c r="QSB35" s="171"/>
      <c r="QSC35" s="171"/>
      <c r="QSD35" s="171"/>
      <c r="QSE35" s="171"/>
      <c r="QSF35" s="171"/>
      <c r="QSG35" s="171"/>
      <c r="QSH35" s="171"/>
      <c r="QSI35" s="171"/>
      <c r="QSJ35" s="171"/>
      <c r="QSK35" s="171"/>
      <c r="QSL35" s="171"/>
      <c r="QSM35" s="171"/>
      <c r="QSN35" s="171"/>
      <c r="QSO35" s="171"/>
      <c r="QSP35" s="171"/>
      <c r="QSQ35" s="171"/>
      <c r="QSR35" s="171"/>
      <c r="QSS35" s="171"/>
      <c r="QST35" s="171"/>
      <c r="QSU35" s="171"/>
      <c r="QSV35" s="171"/>
      <c r="QSW35" s="171"/>
      <c r="QSX35" s="171"/>
      <c r="QSY35" s="171"/>
      <c r="QSZ35" s="171"/>
      <c r="QTA35" s="171"/>
      <c r="QTB35" s="171"/>
      <c r="QTC35" s="171"/>
      <c r="QTD35" s="171"/>
      <c r="QTE35" s="171"/>
      <c r="QTF35" s="171"/>
      <c r="QTG35" s="171"/>
      <c r="QTH35" s="171"/>
      <c r="QTI35" s="171"/>
      <c r="QTJ35" s="171"/>
      <c r="QTK35" s="171"/>
      <c r="QTL35" s="171"/>
      <c r="QTM35" s="171"/>
      <c r="QTN35" s="171"/>
      <c r="QTO35" s="171"/>
      <c r="QTP35" s="171"/>
      <c r="QTQ35" s="171"/>
      <c r="QTR35" s="171"/>
      <c r="QTS35" s="171"/>
      <c r="QTT35" s="171"/>
      <c r="QTU35" s="171"/>
      <c r="QTV35" s="171"/>
      <c r="QTW35" s="171"/>
      <c r="QTX35" s="171"/>
      <c r="QTY35" s="171"/>
      <c r="QTZ35" s="171"/>
      <c r="QUA35" s="171"/>
      <c r="QUB35" s="171"/>
      <c r="QUC35" s="171"/>
      <c r="QUD35" s="171"/>
      <c r="QUE35" s="171"/>
      <c r="QUF35" s="171"/>
      <c r="QUG35" s="171"/>
      <c r="QUH35" s="171"/>
      <c r="QUI35" s="171"/>
      <c r="QUJ35" s="171"/>
      <c r="QUK35" s="171"/>
      <c r="QUL35" s="171"/>
      <c r="QUM35" s="171"/>
      <c r="QUN35" s="171"/>
      <c r="QUO35" s="171"/>
      <c r="QUP35" s="171"/>
      <c r="QUQ35" s="171"/>
      <c r="QUR35" s="171"/>
      <c r="QUS35" s="171"/>
      <c r="QUT35" s="171"/>
      <c r="QUU35" s="171"/>
      <c r="QUV35" s="171"/>
      <c r="QUW35" s="171"/>
      <c r="QUX35" s="171"/>
      <c r="QUY35" s="171"/>
      <c r="QUZ35" s="171"/>
      <c r="QVA35" s="171"/>
      <c r="QVB35" s="171"/>
      <c r="QVC35" s="171"/>
      <c r="QVD35" s="171"/>
      <c r="QVE35" s="171"/>
      <c r="QVF35" s="171"/>
      <c r="QVG35" s="171"/>
      <c r="QVH35" s="171"/>
      <c r="QVI35" s="171"/>
      <c r="QVJ35" s="171"/>
      <c r="QVK35" s="171"/>
      <c r="QVL35" s="171"/>
      <c r="QVM35" s="171"/>
      <c r="QVN35" s="171"/>
      <c r="QVO35" s="171"/>
      <c r="QVP35" s="171"/>
      <c r="QVQ35" s="171"/>
      <c r="QVR35" s="171"/>
      <c r="QVS35" s="171"/>
      <c r="QVT35" s="171"/>
      <c r="QVU35" s="171"/>
      <c r="QVV35" s="171"/>
      <c r="QVW35" s="171"/>
      <c r="QVX35" s="171"/>
      <c r="QVY35" s="171"/>
      <c r="QVZ35" s="171"/>
      <c r="QWA35" s="171"/>
      <c r="QWB35" s="171"/>
      <c r="QWC35" s="171"/>
      <c r="QWD35" s="171"/>
      <c r="QWE35" s="171"/>
      <c r="QWF35" s="171"/>
      <c r="QWG35" s="171"/>
      <c r="QWH35" s="171"/>
      <c r="QWI35" s="171"/>
      <c r="QWJ35" s="171"/>
      <c r="QWK35" s="171"/>
      <c r="QWL35" s="171"/>
      <c r="QWM35" s="171"/>
      <c r="QWN35" s="171"/>
      <c r="QWO35" s="171"/>
      <c r="QWP35" s="171"/>
      <c r="QWQ35" s="171"/>
      <c r="QWR35" s="171"/>
      <c r="QWS35" s="171"/>
      <c r="QWT35" s="171"/>
      <c r="QWU35" s="171"/>
      <c r="QWV35" s="171"/>
      <c r="QWW35" s="171"/>
      <c r="QWX35" s="171"/>
      <c r="QWY35" s="171"/>
      <c r="QWZ35" s="171"/>
      <c r="QXA35" s="171"/>
      <c r="QXB35" s="171"/>
      <c r="QXC35" s="171"/>
      <c r="QXD35" s="171"/>
      <c r="QXE35" s="171"/>
      <c r="QXF35" s="171"/>
      <c r="QXG35" s="171"/>
      <c r="QXH35" s="171"/>
      <c r="QXI35" s="171"/>
      <c r="QXJ35" s="171"/>
      <c r="QXK35" s="171"/>
      <c r="QXL35" s="171"/>
      <c r="QXM35" s="171"/>
      <c r="QXN35" s="171"/>
      <c r="QXO35" s="171"/>
      <c r="QXP35" s="171"/>
      <c r="QXQ35" s="171"/>
      <c r="QXR35" s="171"/>
      <c r="QXS35" s="171"/>
      <c r="QXT35" s="171"/>
      <c r="QXU35" s="171"/>
      <c r="QXV35" s="171"/>
      <c r="QXW35" s="171"/>
      <c r="QXX35" s="171"/>
      <c r="QXY35" s="171"/>
      <c r="QXZ35" s="171"/>
      <c r="QYA35" s="171"/>
      <c r="QYB35" s="171"/>
      <c r="QYC35" s="171"/>
      <c r="QYD35" s="171"/>
      <c r="QYE35" s="171"/>
      <c r="QYF35" s="171"/>
      <c r="QYG35" s="171"/>
      <c r="QYH35" s="171"/>
      <c r="QYI35" s="171"/>
      <c r="QYJ35" s="171"/>
      <c r="QYK35" s="171"/>
      <c r="QYL35" s="171"/>
      <c r="QYM35" s="171"/>
      <c r="QYN35" s="171"/>
      <c r="QYO35" s="171"/>
      <c r="QYP35" s="171"/>
      <c r="QYQ35" s="171"/>
      <c r="QYR35" s="171"/>
      <c r="QYS35" s="171"/>
      <c r="QYT35" s="171"/>
      <c r="QYU35" s="171"/>
      <c r="QYV35" s="171"/>
      <c r="QYW35" s="171"/>
      <c r="QYX35" s="171"/>
      <c r="QYY35" s="171"/>
      <c r="QYZ35" s="171"/>
      <c r="QZA35" s="171"/>
      <c r="QZB35" s="171"/>
      <c r="QZC35" s="171"/>
      <c r="QZD35" s="171"/>
      <c r="QZE35" s="171"/>
      <c r="QZF35" s="171"/>
      <c r="QZG35" s="171"/>
      <c r="QZH35" s="171"/>
      <c r="QZI35" s="171"/>
      <c r="QZJ35" s="171"/>
      <c r="QZK35" s="171"/>
      <c r="QZL35" s="171"/>
      <c r="QZM35" s="171"/>
      <c r="QZN35" s="171"/>
      <c r="QZO35" s="171"/>
      <c r="QZP35" s="171"/>
      <c r="QZQ35" s="171"/>
      <c r="QZR35" s="171"/>
      <c r="QZS35" s="171"/>
      <c r="QZT35" s="171"/>
      <c r="QZU35" s="171"/>
      <c r="QZV35" s="171"/>
      <c r="QZW35" s="171"/>
      <c r="QZX35" s="171"/>
      <c r="QZY35" s="171"/>
      <c r="QZZ35" s="171"/>
      <c r="RAA35" s="171"/>
      <c r="RAB35" s="171"/>
      <c r="RAC35" s="171"/>
      <c r="RAD35" s="171"/>
      <c r="RAE35" s="171"/>
      <c r="RAF35" s="171"/>
      <c r="RAG35" s="171"/>
      <c r="RAH35" s="171"/>
      <c r="RAI35" s="171"/>
      <c r="RAJ35" s="171"/>
      <c r="RAK35" s="171"/>
      <c r="RAL35" s="171"/>
      <c r="RAM35" s="171"/>
      <c r="RAN35" s="171"/>
      <c r="RAO35" s="171"/>
      <c r="RAP35" s="171"/>
      <c r="RAQ35" s="171"/>
      <c r="RAR35" s="171"/>
      <c r="RAS35" s="171"/>
      <c r="RAT35" s="171"/>
      <c r="RAU35" s="171"/>
      <c r="RAV35" s="171"/>
      <c r="RAW35" s="171"/>
      <c r="RAX35" s="171"/>
      <c r="RAY35" s="171"/>
      <c r="RAZ35" s="171"/>
      <c r="RBA35" s="171"/>
      <c r="RBB35" s="171"/>
      <c r="RBC35" s="171"/>
      <c r="RBD35" s="171"/>
      <c r="RBE35" s="171"/>
      <c r="RBF35" s="171"/>
      <c r="RBG35" s="171"/>
      <c r="RBH35" s="171"/>
      <c r="RBI35" s="171"/>
      <c r="RBJ35" s="171"/>
      <c r="RBK35" s="171"/>
      <c r="RBL35" s="171"/>
      <c r="RBM35" s="171"/>
      <c r="RBN35" s="171"/>
      <c r="RBO35" s="171"/>
      <c r="RBP35" s="171"/>
      <c r="RBQ35" s="171"/>
      <c r="RBR35" s="171"/>
      <c r="RBS35" s="171"/>
      <c r="RBT35" s="171"/>
      <c r="RBU35" s="171"/>
      <c r="RBV35" s="171"/>
      <c r="RBW35" s="171"/>
      <c r="RBX35" s="171"/>
      <c r="RBY35" s="171"/>
      <c r="RBZ35" s="171"/>
      <c r="RCA35" s="171"/>
      <c r="RCB35" s="171"/>
      <c r="RCC35" s="171"/>
      <c r="RCD35" s="171"/>
      <c r="RCE35" s="171"/>
      <c r="RCF35" s="171"/>
      <c r="RCG35" s="171"/>
      <c r="RCH35" s="171"/>
      <c r="RCI35" s="171"/>
      <c r="RCJ35" s="171"/>
      <c r="RCK35" s="171"/>
      <c r="RCL35" s="171"/>
      <c r="RCM35" s="171"/>
      <c r="RCN35" s="171"/>
      <c r="RCO35" s="171"/>
      <c r="RCP35" s="171"/>
      <c r="RCQ35" s="171"/>
      <c r="RCR35" s="171"/>
      <c r="RCS35" s="171"/>
      <c r="RCT35" s="171"/>
      <c r="RCU35" s="171"/>
      <c r="RCV35" s="171"/>
      <c r="RCW35" s="171"/>
      <c r="RCX35" s="171"/>
      <c r="RCY35" s="171"/>
      <c r="RCZ35" s="171"/>
      <c r="RDA35" s="171"/>
      <c r="RDB35" s="171"/>
      <c r="RDC35" s="171"/>
      <c r="RDD35" s="171"/>
      <c r="RDE35" s="171"/>
      <c r="RDF35" s="171"/>
      <c r="RDG35" s="171"/>
      <c r="RDH35" s="171"/>
      <c r="RDI35" s="171"/>
      <c r="RDJ35" s="171"/>
      <c r="RDK35" s="171"/>
      <c r="RDL35" s="171"/>
      <c r="RDM35" s="171"/>
      <c r="RDN35" s="171"/>
      <c r="RDO35" s="171"/>
      <c r="RDP35" s="171"/>
      <c r="RDQ35" s="171"/>
      <c r="RDR35" s="171"/>
      <c r="RDS35" s="171"/>
      <c r="RDT35" s="171"/>
      <c r="RDU35" s="171"/>
      <c r="RDV35" s="171"/>
      <c r="RDW35" s="171"/>
      <c r="RDX35" s="171"/>
      <c r="RDY35" s="171"/>
      <c r="RDZ35" s="171"/>
      <c r="REA35" s="171"/>
      <c r="REB35" s="171"/>
      <c r="REC35" s="171"/>
      <c r="RED35" s="171"/>
      <c r="REE35" s="171"/>
      <c r="REF35" s="171"/>
      <c r="REG35" s="171"/>
      <c r="REH35" s="171"/>
      <c r="REI35" s="171"/>
      <c r="REJ35" s="171"/>
      <c r="REK35" s="171"/>
      <c r="REL35" s="171"/>
      <c r="REM35" s="171"/>
      <c r="REN35" s="171"/>
      <c r="REO35" s="171"/>
      <c r="REP35" s="171"/>
      <c r="REQ35" s="171"/>
      <c r="RER35" s="171"/>
      <c r="RES35" s="171"/>
      <c r="RET35" s="171"/>
      <c r="REU35" s="171"/>
      <c r="REV35" s="171"/>
      <c r="REW35" s="171"/>
      <c r="REX35" s="171"/>
      <c r="REY35" s="171"/>
      <c r="REZ35" s="171"/>
      <c r="RFA35" s="171"/>
      <c r="RFB35" s="171"/>
      <c r="RFC35" s="171"/>
      <c r="RFD35" s="171"/>
      <c r="RFE35" s="171"/>
      <c r="RFF35" s="171"/>
      <c r="RFG35" s="171"/>
      <c r="RFH35" s="171"/>
      <c r="RFI35" s="171"/>
      <c r="RFJ35" s="171"/>
      <c r="RFK35" s="171"/>
      <c r="RFL35" s="171"/>
      <c r="RFM35" s="171"/>
      <c r="RFN35" s="171"/>
      <c r="RFO35" s="171"/>
      <c r="RFP35" s="171"/>
      <c r="RFQ35" s="171"/>
      <c r="RFR35" s="171"/>
      <c r="RFS35" s="171"/>
      <c r="RFT35" s="171"/>
      <c r="RFU35" s="171"/>
      <c r="RFV35" s="171"/>
      <c r="RFW35" s="171"/>
      <c r="RFX35" s="171"/>
      <c r="RFY35" s="171"/>
      <c r="RFZ35" s="171"/>
      <c r="RGA35" s="171"/>
      <c r="RGB35" s="171"/>
      <c r="RGC35" s="171"/>
      <c r="RGD35" s="171"/>
      <c r="RGE35" s="171"/>
      <c r="RGF35" s="171"/>
      <c r="RGG35" s="171"/>
      <c r="RGH35" s="171"/>
      <c r="RGI35" s="171"/>
      <c r="RGJ35" s="171"/>
      <c r="RGK35" s="171"/>
      <c r="RGL35" s="171"/>
      <c r="RGM35" s="171"/>
      <c r="RGN35" s="171"/>
      <c r="RGO35" s="171"/>
      <c r="RGP35" s="171"/>
      <c r="RGQ35" s="171"/>
      <c r="RGR35" s="171"/>
      <c r="RGS35" s="171"/>
      <c r="RGT35" s="171"/>
      <c r="RGU35" s="171"/>
      <c r="RGV35" s="171"/>
      <c r="RGW35" s="171"/>
      <c r="RGX35" s="171"/>
      <c r="RGY35" s="171"/>
      <c r="RGZ35" s="171"/>
      <c r="RHA35" s="171"/>
      <c r="RHB35" s="171"/>
      <c r="RHC35" s="171"/>
      <c r="RHD35" s="171"/>
      <c r="RHE35" s="171"/>
      <c r="RHF35" s="171"/>
      <c r="RHG35" s="171"/>
      <c r="RHH35" s="171"/>
      <c r="RHI35" s="171"/>
      <c r="RHJ35" s="171"/>
      <c r="RHK35" s="171"/>
      <c r="RHL35" s="171"/>
      <c r="RHM35" s="171"/>
      <c r="RHN35" s="171"/>
      <c r="RHO35" s="171"/>
      <c r="RHP35" s="171"/>
      <c r="RHQ35" s="171"/>
      <c r="RHR35" s="171"/>
      <c r="RHS35" s="171"/>
      <c r="RHT35" s="171"/>
      <c r="RHU35" s="171"/>
      <c r="RHV35" s="171"/>
      <c r="RHW35" s="171"/>
      <c r="RHX35" s="171"/>
      <c r="RHY35" s="171"/>
      <c r="RHZ35" s="171"/>
      <c r="RIA35" s="171"/>
      <c r="RIB35" s="171"/>
      <c r="RIC35" s="171"/>
      <c r="RID35" s="171"/>
      <c r="RIE35" s="171"/>
      <c r="RIF35" s="171"/>
      <c r="RIG35" s="171"/>
      <c r="RIH35" s="171"/>
      <c r="RII35" s="171"/>
      <c r="RIJ35" s="171"/>
      <c r="RIK35" s="171"/>
      <c r="RIL35" s="171"/>
      <c r="RIM35" s="171"/>
      <c r="RIN35" s="171"/>
      <c r="RIO35" s="171"/>
      <c r="RIP35" s="171"/>
      <c r="RIQ35" s="171"/>
      <c r="RIR35" s="171"/>
      <c r="RIS35" s="171"/>
      <c r="RIT35" s="171"/>
      <c r="RIU35" s="171"/>
      <c r="RIV35" s="171"/>
      <c r="RIW35" s="171"/>
      <c r="RIX35" s="171"/>
      <c r="RIY35" s="171"/>
      <c r="RIZ35" s="171"/>
      <c r="RJA35" s="171"/>
      <c r="RJB35" s="171"/>
      <c r="RJC35" s="171"/>
      <c r="RJD35" s="171"/>
      <c r="RJE35" s="171"/>
      <c r="RJF35" s="171"/>
      <c r="RJG35" s="171"/>
      <c r="RJH35" s="171"/>
      <c r="RJI35" s="171"/>
      <c r="RJJ35" s="171"/>
      <c r="RJK35" s="171"/>
      <c r="RJL35" s="171"/>
      <c r="RJM35" s="171"/>
      <c r="RJN35" s="171"/>
      <c r="RJO35" s="171"/>
      <c r="RJP35" s="171"/>
      <c r="RJQ35" s="171"/>
      <c r="RJR35" s="171"/>
      <c r="RJS35" s="171"/>
      <c r="RJT35" s="171"/>
      <c r="RJU35" s="171"/>
      <c r="RJV35" s="171"/>
      <c r="RJW35" s="171"/>
      <c r="RJX35" s="171"/>
      <c r="RJY35" s="171"/>
      <c r="RJZ35" s="171"/>
      <c r="RKA35" s="171"/>
      <c r="RKB35" s="171"/>
      <c r="RKC35" s="171"/>
      <c r="RKD35" s="171"/>
      <c r="RKE35" s="171"/>
      <c r="RKF35" s="171"/>
      <c r="RKG35" s="171"/>
      <c r="RKH35" s="171"/>
      <c r="RKI35" s="171"/>
      <c r="RKJ35" s="171"/>
      <c r="RKK35" s="171"/>
      <c r="RKL35" s="171"/>
      <c r="RKM35" s="171"/>
      <c r="RKN35" s="171"/>
      <c r="RKO35" s="171"/>
      <c r="RKP35" s="171"/>
      <c r="RKQ35" s="171"/>
      <c r="RKR35" s="171"/>
      <c r="RKS35" s="171"/>
      <c r="RKT35" s="171"/>
      <c r="RKU35" s="171"/>
      <c r="RKV35" s="171"/>
      <c r="RKW35" s="171"/>
      <c r="RKX35" s="171"/>
      <c r="RKY35" s="171"/>
      <c r="RKZ35" s="171"/>
      <c r="RLA35" s="171"/>
      <c r="RLB35" s="171"/>
      <c r="RLC35" s="171"/>
      <c r="RLD35" s="171"/>
      <c r="RLE35" s="171"/>
      <c r="RLF35" s="171"/>
      <c r="RLG35" s="171"/>
      <c r="RLH35" s="171"/>
      <c r="RLI35" s="171"/>
      <c r="RLJ35" s="171"/>
      <c r="RLK35" s="171"/>
      <c r="RLL35" s="171"/>
      <c r="RLM35" s="171"/>
      <c r="RLN35" s="171"/>
      <c r="RLO35" s="171"/>
      <c r="RLP35" s="171"/>
      <c r="RLQ35" s="171"/>
      <c r="RLR35" s="171"/>
      <c r="RLS35" s="171"/>
      <c r="RLT35" s="171"/>
      <c r="RLU35" s="171"/>
      <c r="RLV35" s="171"/>
      <c r="RLW35" s="171"/>
      <c r="RLX35" s="171"/>
      <c r="RLY35" s="171"/>
      <c r="RLZ35" s="171"/>
      <c r="RMA35" s="171"/>
      <c r="RMB35" s="171"/>
      <c r="RMC35" s="171"/>
      <c r="RMD35" s="171"/>
      <c r="RME35" s="171"/>
      <c r="RMF35" s="171"/>
      <c r="RMG35" s="171"/>
      <c r="RMH35" s="171"/>
      <c r="RMI35" s="171"/>
      <c r="RMJ35" s="171"/>
      <c r="RMK35" s="171"/>
      <c r="RML35" s="171"/>
      <c r="RMM35" s="171"/>
      <c r="RMN35" s="171"/>
      <c r="RMO35" s="171"/>
      <c r="RMP35" s="171"/>
      <c r="RMQ35" s="171"/>
      <c r="RMR35" s="171"/>
      <c r="RMS35" s="171"/>
      <c r="RMT35" s="171"/>
      <c r="RMU35" s="171"/>
      <c r="RMV35" s="171"/>
      <c r="RMW35" s="171"/>
      <c r="RMX35" s="171"/>
      <c r="RMY35" s="171"/>
      <c r="RMZ35" s="171"/>
      <c r="RNA35" s="171"/>
      <c r="RNB35" s="171"/>
      <c r="RNC35" s="171"/>
      <c r="RND35" s="171"/>
      <c r="RNE35" s="171"/>
      <c r="RNF35" s="171"/>
      <c r="RNG35" s="171"/>
      <c r="RNH35" s="171"/>
      <c r="RNI35" s="171"/>
      <c r="RNJ35" s="171"/>
      <c r="RNK35" s="171"/>
      <c r="RNL35" s="171"/>
      <c r="RNM35" s="171"/>
      <c r="RNN35" s="171"/>
      <c r="RNO35" s="171"/>
      <c r="RNP35" s="171"/>
      <c r="RNQ35" s="171"/>
      <c r="RNR35" s="171"/>
      <c r="RNS35" s="171"/>
      <c r="RNT35" s="171"/>
      <c r="RNU35" s="171"/>
      <c r="RNV35" s="171"/>
      <c r="RNW35" s="171"/>
      <c r="RNX35" s="171"/>
      <c r="RNY35" s="171"/>
      <c r="RNZ35" s="171"/>
      <c r="ROA35" s="171"/>
      <c r="ROB35" s="171"/>
      <c r="ROC35" s="171"/>
      <c r="ROD35" s="171"/>
      <c r="ROE35" s="171"/>
      <c r="ROF35" s="171"/>
      <c r="ROG35" s="171"/>
      <c r="ROH35" s="171"/>
      <c r="ROI35" s="171"/>
      <c r="ROJ35" s="171"/>
      <c r="ROK35" s="171"/>
      <c r="ROL35" s="171"/>
      <c r="ROM35" s="171"/>
      <c r="RON35" s="171"/>
      <c r="ROO35" s="171"/>
      <c r="ROP35" s="171"/>
      <c r="ROQ35" s="171"/>
      <c r="ROR35" s="171"/>
      <c r="ROS35" s="171"/>
      <c r="ROT35" s="171"/>
      <c r="ROU35" s="171"/>
      <c r="ROV35" s="171"/>
      <c r="ROW35" s="171"/>
      <c r="ROX35" s="171"/>
      <c r="ROY35" s="171"/>
      <c r="ROZ35" s="171"/>
      <c r="RPA35" s="171"/>
      <c r="RPB35" s="171"/>
      <c r="RPC35" s="171"/>
      <c r="RPD35" s="171"/>
      <c r="RPE35" s="171"/>
      <c r="RPF35" s="171"/>
      <c r="RPG35" s="171"/>
      <c r="RPH35" s="171"/>
      <c r="RPI35" s="171"/>
      <c r="RPJ35" s="171"/>
      <c r="RPK35" s="171"/>
      <c r="RPL35" s="171"/>
      <c r="RPM35" s="171"/>
      <c r="RPN35" s="171"/>
      <c r="RPO35" s="171"/>
      <c r="RPP35" s="171"/>
      <c r="RPQ35" s="171"/>
      <c r="RPR35" s="171"/>
      <c r="RPS35" s="171"/>
      <c r="RPT35" s="171"/>
      <c r="RPU35" s="171"/>
      <c r="RPV35" s="171"/>
      <c r="RPW35" s="171"/>
      <c r="RPX35" s="171"/>
      <c r="RPY35" s="171"/>
      <c r="RPZ35" s="171"/>
      <c r="RQA35" s="171"/>
      <c r="RQB35" s="171"/>
      <c r="RQC35" s="171"/>
      <c r="RQD35" s="171"/>
      <c r="RQE35" s="171"/>
      <c r="RQF35" s="171"/>
      <c r="RQG35" s="171"/>
      <c r="RQH35" s="171"/>
      <c r="RQI35" s="171"/>
      <c r="RQJ35" s="171"/>
      <c r="RQK35" s="171"/>
      <c r="RQL35" s="171"/>
      <c r="RQM35" s="171"/>
      <c r="RQN35" s="171"/>
      <c r="RQO35" s="171"/>
      <c r="RQP35" s="171"/>
      <c r="RQQ35" s="171"/>
      <c r="RQR35" s="171"/>
      <c r="RQS35" s="171"/>
      <c r="RQT35" s="171"/>
      <c r="RQU35" s="171"/>
      <c r="RQV35" s="171"/>
      <c r="RQW35" s="171"/>
      <c r="RQX35" s="171"/>
      <c r="RQY35" s="171"/>
      <c r="RQZ35" s="171"/>
      <c r="RRA35" s="171"/>
      <c r="RRB35" s="171"/>
      <c r="RRC35" s="171"/>
      <c r="RRD35" s="171"/>
      <c r="RRE35" s="171"/>
      <c r="RRF35" s="171"/>
      <c r="RRG35" s="171"/>
      <c r="RRH35" s="171"/>
      <c r="RRI35" s="171"/>
      <c r="RRJ35" s="171"/>
      <c r="RRK35" s="171"/>
      <c r="RRL35" s="171"/>
      <c r="RRM35" s="171"/>
      <c r="RRN35" s="171"/>
      <c r="RRO35" s="171"/>
      <c r="RRP35" s="171"/>
      <c r="RRQ35" s="171"/>
      <c r="RRR35" s="171"/>
      <c r="RRS35" s="171"/>
      <c r="RRT35" s="171"/>
      <c r="RRU35" s="171"/>
      <c r="RRV35" s="171"/>
      <c r="RRW35" s="171"/>
      <c r="RRX35" s="171"/>
      <c r="RRY35" s="171"/>
      <c r="RRZ35" s="171"/>
      <c r="RSA35" s="171"/>
      <c r="RSB35" s="171"/>
      <c r="RSC35" s="171"/>
      <c r="RSD35" s="171"/>
      <c r="RSE35" s="171"/>
      <c r="RSF35" s="171"/>
      <c r="RSG35" s="171"/>
      <c r="RSH35" s="171"/>
      <c r="RSI35" s="171"/>
      <c r="RSJ35" s="171"/>
      <c r="RSK35" s="171"/>
      <c r="RSL35" s="171"/>
      <c r="RSM35" s="171"/>
      <c r="RSN35" s="171"/>
      <c r="RSO35" s="171"/>
      <c r="RSP35" s="171"/>
      <c r="RSQ35" s="171"/>
      <c r="RSR35" s="171"/>
      <c r="RSS35" s="171"/>
      <c r="RST35" s="171"/>
      <c r="RSU35" s="171"/>
      <c r="RSV35" s="171"/>
      <c r="RSW35" s="171"/>
      <c r="RSX35" s="171"/>
      <c r="RSY35" s="171"/>
      <c r="RSZ35" s="171"/>
      <c r="RTA35" s="171"/>
      <c r="RTB35" s="171"/>
      <c r="RTC35" s="171"/>
      <c r="RTD35" s="171"/>
      <c r="RTE35" s="171"/>
      <c r="RTF35" s="171"/>
      <c r="RTG35" s="171"/>
      <c r="RTH35" s="171"/>
      <c r="RTI35" s="171"/>
      <c r="RTJ35" s="171"/>
      <c r="RTK35" s="171"/>
      <c r="RTL35" s="171"/>
      <c r="RTM35" s="171"/>
      <c r="RTN35" s="171"/>
      <c r="RTO35" s="171"/>
      <c r="RTP35" s="171"/>
      <c r="RTQ35" s="171"/>
      <c r="RTR35" s="171"/>
      <c r="RTS35" s="171"/>
      <c r="RTT35" s="171"/>
      <c r="RTU35" s="171"/>
      <c r="RTV35" s="171"/>
      <c r="RTW35" s="171"/>
      <c r="RTX35" s="171"/>
      <c r="RTY35" s="171"/>
      <c r="RTZ35" s="171"/>
      <c r="RUA35" s="171"/>
      <c r="RUB35" s="171"/>
      <c r="RUC35" s="171"/>
      <c r="RUD35" s="171"/>
      <c r="RUE35" s="171"/>
      <c r="RUF35" s="171"/>
      <c r="RUG35" s="171"/>
      <c r="RUH35" s="171"/>
      <c r="RUI35" s="171"/>
      <c r="RUJ35" s="171"/>
      <c r="RUK35" s="171"/>
      <c r="RUL35" s="171"/>
      <c r="RUM35" s="171"/>
      <c r="RUN35" s="171"/>
      <c r="RUO35" s="171"/>
      <c r="RUP35" s="171"/>
      <c r="RUQ35" s="171"/>
      <c r="RUR35" s="171"/>
      <c r="RUS35" s="171"/>
      <c r="RUT35" s="171"/>
      <c r="RUU35" s="171"/>
      <c r="RUV35" s="171"/>
      <c r="RUW35" s="171"/>
      <c r="RUX35" s="171"/>
      <c r="RUY35" s="171"/>
      <c r="RUZ35" s="171"/>
      <c r="RVA35" s="171"/>
      <c r="RVB35" s="171"/>
      <c r="RVC35" s="171"/>
      <c r="RVD35" s="171"/>
      <c r="RVE35" s="171"/>
      <c r="RVF35" s="171"/>
      <c r="RVG35" s="171"/>
      <c r="RVH35" s="171"/>
      <c r="RVI35" s="171"/>
      <c r="RVJ35" s="171"/>
      <c r="RVK35" s="171"/>
      <c r="RVL35" s="171"/>
      <c r="RVM35" s="171"/>
      <c r="RVN35" s="171"/>
      <c r="RVO35" s="171"/>
      <c r="RVP35" s="171"/>
      <c r="RVQ35" s="171"/>
      <c r="RVR35" s="171"/>
      <c r="RVS35" s="171"/>
      <c r="RVT35" s="171"/>
      <c r="RVU35" s="171"/>
      <c r="RVV35" s="171"/>
      <c r="RVW35" s="171"/>
      <c r="RVX35" s="171"/>
      <c r="RVY35" s="171"/>
      <c r="RVZ35" s="171"/>
      <c r="RWA35" s="171"/>
      <c r="RWB35" s="171"/>
      <c r="RWC35" s="171"/>
      <c r="RWD35" s="171"/>
      <c r="RWE35" s="171"/>
      <c r="RWF35" s="171"/>
      <c r="RWG35" s="171"/>
      <c r="RWH35" s="171"/>
      <c r="RWI35" s="171"/>
      <c r="RWJ35" s="171"/>
      <c r="RWK35" s="171"/>
      <c r="RWL35" s="171"/>
      <c r="RWM35" s="171"/>
      <c r="RWN35" s="171"/>
      <c r="RWO35" s="171"/>
      <c r="RWP35" s="171"/>
      <c r="RWQ35" s="171"/>
      <c r="RWR35" s="171"/>
      <c r="RWS35" s="171"/>
      <c r="RWT35" s="171"/>
      <c r="RWU35" s="171"/>
      <c r="RWV35" s="171"/>
      <c r="RWW35" s="171"/>
      <c r="RWX35" s="171"/>
      <c r="RWY35" s="171"/>
      <c r="RWZ35" s="171"/>
      <c r="RXA35" s="171"/>
      <c r="RXB35" s="171"/>
      <c r="RXC35" s="171"/>
      <c r="RXD35" s="171"/>
      <c r="RXE35" s="171"/>
      <c r="RXF35" s="171"/>
      <c r="RXG35" s="171"/>
      <c r="RXH35" s="171"/>
      <c r="RXI35" s="171"/>
      <c r="RXJ35" s="171"/>
      <c r="RXK35" s="171"/>
      <c r="RXL35" s="171"/>
      <c r="RXM35" s="171"/>
      <c r="RXN35" s="171"/>
      <c r="RXO35" s="171"/>
      <c r="RXP35" s="171"/>
      <c r="RXQ35" s="171"/>
      <c r="RXR35" s="171"/>
      <c r="RXS35" s="171"/>
      <c r="RXT35" s="171"/>
      <c r="RXU35" s="171"/>
      <c r="RXV35" s="171"/>
      <c r="RXW35" s="171"/>
      <c r="RXX35" s="171"/>
      <c r="RXY35" s="171"/>
      <c r="RXZ35" s="171"/>
      <c r="RYA35" s="171"/>
      <c r="RYB35" s="171"/>
      <c r="RYC35" s="171"/>
      <c r="RYD35" s="171"/>
      <c r="RYE35" s="171"/>
      <c r="RYF35" s="171"/>
      <c r="RYG35" s="171"/>
      <c r="RYH35" s="171"/>
      <c r="RYI35" s="171"/>
      <c r="RYJ35" s="171"/>
      <c r="RYK35" s="171"/>
      <c r="RYL35" s="171"/>
      <c r="RYM35" s="171"/>
      <c r="RYN35" s="171"/>
      <c r="RYO35" s="171"/>
      <c r="RYP35" s="171"/>
      <c r="RYQ35" s="171"/>
      <c r="RYR35" s="171"/>
      <c r="RYS35" s="171"/>
      <c r="RYT35" s="171"/>
      <c r="RYU35" s="171"/>
      <c r="RYV35" s="171"/>
      <c r="RYW35" s="171"/>
      <c r="RYX35" s="171"/>
      <c r="RYY35" s="171"/>
      <c r="RYZ35" s="171"/>
      <c r="RZA35" s="171"/>
      <c r="RZB35" s="171"/>
      <c r="RZC35" s="171"/>
      <c r="RZD35" s="171"/>
      <c r="RZE35" s="171"/>
      <c r="RZF35" s="171"/>
      <c r="RZG35" s="171"/>
      <c r="RZH35" s="171"/>
      <c r="RZI35" s="171"/>
      <c r="RZJ35" s="171"/>
      <c r="RZK35" s="171"/>
      <c r="RZL35" s="171"/>
      <c r="RZM35" s="171"/>
      <c r="RZN35" s="171"/>
      <c r="RZO35" s="171"/>
      <c r="RZP35" s="171"/>
      <c r="RZQ35" s="171"/>
      <c r="RZR35" s="171"/>
      <c r="RZS35" s="171"/>
      <c r="RZT35" s="171"/>
      <c r="RZU35" s="171"/>
      <c r="RZV35" s="171"/>
      <c r="RZW35" s="171"/>
      <c r="RZX35" s="171"/>
      <c r="RZY35" s="171"/>
      <c r="RZZ35" s="171"/>
      <c r="SAA35" s="171"/>
      <c r="SAB35" s="171"/>
      <c r="SAC35" s="171"/>
      <c r="SAD35" s="171"/>
      <c r="SAE35" s="171"/>
      <c r="SAF35" s="171"/>
      <c r="SAG35" s="171"/>
      <c r="SAH35" s="171"/>
      <c r="SAI35" s="171"/>
      <c r="SAJ35" s="171"/>
      <c r="SAK35" s="171"/>
      <c r="SAL35" s="171"/>
      <c r="SAM35" s="171"/>
      <c r="SAN35" s="171"/>
      <c r="SAO35" s="171"/>
      <c r="SAP35" s="171"/>
      <c r="SAQ35" s="171"/>
      <c r="SAR35" s="171"/>
      <c r="SAS35" s="171"/>
      <c r="SAT35" s="171"/>
      <c r="SAU35" s="171"/>
      <c r="SAV35" s="171"/>
      <c r="SAW35" s="171"/>
      <c r="SAX35" s="171"/>
      <c r="SAY35" s="171"/>
      <c r="SAZ35" s="171"/>
      <c r="SBA35" s="171"/>
      <c r="SBB35" s="171"/>
      <c r="SBC35" s="171"/>
      <c r="SBD35" s="171"/>
      <c r="SBE35" s="171"/>
      <c r="SBF35" s="171"/>
      <c r="SBG35" s="171"/>
      <c r="SBH35" s="171"/>
      <c r="SBI35" s="171"/>
      <c r="SBJ35" s="171"/>
      <c r="SBK35" s="171"/>
      <c r="SBL35" s="171"/>
      <c r="SBM35" s="171"/>
      <c r="SBN35" s="171"/>
      <c r="SBO35" s="171"/>
      <c r="SBP35" s="171"/>
      <c r="SBQ35" s="171"/>
      <c r="SBR35" s="171"/>
      <c r="SBS35" s="171"/>
      <c r="SBT35" s="171"/>
      <c r="SBU35" s="171"/>
      <c r="SBV35" s="171"/>
      <c r="SBW35" s="171"/>
      <c r="SBX35" s="171"/>
      <c r="SBY35" s="171"/>
      <c r="SBZ35" s="171"/>
      <c r="SCA35" s="171"/>
      <c r="SCB35" s="171"/>
      <c r="SCC35" s="171"/>
      <c r="SCD35" s="171"/>
      <c r="SCE35" s="171"/>
      <c r="SCF35" s="171"/>
      <c r="SCG35" s="171"/>
      <c r="SCH35" s="171"/>
      <c r="SCI35" s="171"/>
      <c r="SCJ35" s="171"/>
      <c r="SCK35" s="171"/>
      <c r="SCL35" s="171"/>
      <c r="SCM35" s="171"/>
      <c r="SCN35" s="171"/>
      <c r="SCO35" s="171"/>
      <c r="SCP35" s="171"/>
      <c r="SCQ35" s="171"/>
      <c r="SCR35" s="171"/>
      <c r="SCS35" s="171"/>
      <c r="SCT35" s="171"/>
      <c r="SCU35" s="171"/>
      <c r="SCV35" s="171"/>
      <c r="SCW35" s="171"/>
      <c r="SCX35" s="171"/>
      <c r="SCY35" s="171"/>
      <c r="SCZ35" s="171"/>
      <c r="SDA35" s="171"/>
      <c r="SDB35" s="171"/>
      <c r="SDC35" s="171"/>
      <c r="SDD35" s="171"/>
      <c r="SDE35" s="171"/>
      <c r="SDF35" s="171"/>
      <c r="SDG35" s="171"/>
      <c r="SDH35" s="171"/>
      <c r="SDI35" s="171"/>
      <c r="SDJ35" s="171"/>
      <c r="SDK35" s="171"/>
      <c r="SDL35" s="171"/>
      <c r="SDM35" s="171"/>
      <c r="SDN35" s="171"/>
      <c r="SDO35" s="171"/>
      <c r="SDP35" s="171"/>
      <c r="SDQ35" s="171"/>
      <c r="SDR35" s="171"/>
      <c r="SDS35" s="171"/>
      <c r="SDT35" s="171"/>
      <c r="SDU35" s="171"/>
      <c r="SDV35" s="171"/>
      <c r="SDW35" s="171"/>
      <c r="SDX35" s="171"/>
      <c r="SDY35" s="171"/>
      <c r="SDZ35" s="171"/>
      <c r="SEA35" s="171"/>
      <c r="SEB35" s="171"/>
      <c r="SEC35" s="171"/>
      <c r="SED35" s="171"/>
      <c r="SEE35" s="171"/>
      <c r="SEF35" s="171"/>
      <c r="SEG35" s="171"/>
      <c r="SEH35" s="171"/>
      <c r="SEI35" s="171"/>
      <c r="SEJ35" s="171"/>
      <c r="SEK35" s="171"/>
      <c r="SEL35" s="171"/>
      <c r="SEM35" s="171"/>
      <c r="SEN35" s="171"/>
      <c r="SEO35" s="171"/>
      <c r="SEP35" s="171"/>
      <c r="SEQ35" s="171"/>
      <c r="SER35" s="171"/>
      <c r="SES35" s="171"/>
      <c r="SET35" s="171"/>
      <c r="SEU35" s="171"/>
      <c r="SEV35" s="171"/>
      <c r="SEW35" s="171"/>
      <c r="SEX35" s="171"/>
      <c r="SEY35" s="171"/>
      <c r="SEZ35" s="171"/>
      <c r="SFA35" s="171"/>
      <c r="SFB35" s="171"/>
      <c r="SFC35" s="171"/>
      <c r="SFD35" s="171"/>
      <c r="SFE35" s="171"/>
      <c r="SFF35" s="171"/>
      <c r="SFG35" s="171"/>
      <c r="SFH35" s="171"/>
      <c r="SFI35" s="171"/>
      <c r="SFJ35" s="171"/>
      <c r="SFK35" s="171"/>
      <c r="SFL35" s="171"/>
      <c r="SFM35" s="171"/>
      <c r="SFN35" s="171"/>
      <c r="SFO35" s="171"/>
      <c r="SFP35" s="171"/>
      <c r="SFQ35" s="171"/>
      <c r="SFR35" s="171"/>
      <c r="SFS35" s="171"/>
      <c r="SFT35" s="171"/>
      <c r="SFU35" s="171"/>
      <c r="SFV35" s="171"/>
      <c r="SFW35" s="171"/>
      <c r="SFX35" s="171"/>
      <c r="SFY35" s="171"/>
      <c r="SFZ35" s="171"/>
      <c r="SGA35" s="171"/>
      <c r="SGB35" s="171"/>
      <c r="SGC35" s="171"/>
      <c r="SGD35" s="171"/>
      <c r="SGE35" s="171"/>
      <c r="SGF35" s="171"/>
      <c r="SGG35" s="171"/>
      <c r="SGH35" s="171"/>
      <c r="SGI35" s="171"/>
      <c r="SGJ35" s="171"/>
      <c r="SGK35" s="171"/>
      <c r="SGL35" s="171"/>
      <c r="SGM35" s="171"/>
      <c r="SGN35" s="171"/>
      <c r="SGO35" s="171"/>
      <c r="SGP35" s="171"/>
      <c r="SGQ35" s="171"/>
      <c r="SGR35" s="171"/>
      <c r="SGS35" s="171"/>
      <c r="SGT35" s="171"/>
      <c r="SGU35" s="171"/>
      <c r="SGV35" s="171"/>
      <c r="SGW35" s="171"/>
      <c r="SGX35" s="171"/>
      <c r="SGY35" s="171"/>
      <c r="SGZ35" s="171"/>
      <c r="SHA35" s="171"/>
      <c r="SHB35" s="171"/>
      <c r="SHC35" s="171"/>
      <c r="SHD35" s="171"/>
      <c r="SHE35" s="171"/>
      <c r="SHF35" s="171"/>
      <c r="SHG35" s="171"/>
      <c r="SHH35" s="171"/>
      <c r="SHI35" s="171"/>
      <c r="SHJ35" s="171"/>
      <c r="SHK35" s="171"/>
      <c r="SHL35" s="171"/>
      <c r="SHM35" s="171"/>
      <c r="SHN35" s="171"/>
      <c r="SHO35" s="171"/>
      <c r="SHP35" s="171"/>
      <c r="SHQ35" s="171"/>
      <c r="SHR35" s="171"/>
      <c r="SHS35" s="171"/>
      <c r="SHT35" s="171"/>
      <c r="SHU35" s="171"/>
      <c r="SHV35" s="171"/>
      <c r="SHW35" s="171"/>
      <c r="SHX35" s="171"/>
      <c r="SHY35" s="171"/>
      <c r="SHZ35" s="171"/>
      <c r="SIA35" s="171"/>
      <c r="SIB35" s="171"/>
      <c r="SIC35" s="171"/>
      <c r="SID35" s="171"/>
      <c r="SIE35" s="171"/>
      <c r="SIF35" s="171"/>
      <c r="SIG35" s="171"/>
      <c r="SIH35" s="171"/>
      <c r="SII35" s="171"/>
      <c r="SIJ35" s="171"/>
      <c r="SIK35" s="171"/>
      <c r="SIL35" s="171"/>
      <c r="SIM35" s="171"/>
      <c r="SIN35" s="171"/>
      <c r="SIO35" s="171"/>
      <c r="SIP35" s="171"/>
      <c r="SIQ35" s="171"/>
      <c r="SIR35" s="171"/>
      <c r="SIS35" s="171"/>
      <c r="SIT35" s="171"/>
      <c r="SIU35" s="171"/>
      <c r="SIV35" s="171"/>
      <c r="SIW35" s="171"/>
      <c r="SIX35" s="171"/>
      <c r="SIY35" s="171"/>
      <c r="SIZ35" s="171"/>
      <c r="SJA35" s="171"/>
      <c r="SJB35" s="171"/>
      <c r="SJC35" s="171"/>
      <c r="SJD35" s="171"/>
      <c r="SJE35" s="171"/>
      <c r="SJF35" s="171"/>
      <c r="SJG35" s="171"/>
      <c r="SJH35" s="171"/>
      <c r="SJI35" s="171"/>
      <c r="SJJ35" s="171"/>
      <c r="SJK35" s="171"/>
      <c r="SJL35" s="171"/>
      <c r="SJM35" s="171"/>
      <c r="SJN35" s="171"/>
      <c r="SJO35" s="171"/>
      <c r="SJP35" s="171"/>
      <c r="SJQ35" s="171"/>
      <c r="SJR35" s="171"/>
      <c r="SJS35" s="171"/>
      <c r="SJT35" s="171"/>
      <c r="SJU35" s="171"/>
      <c r="SJV35" s="171"/>
      <c r="SJW35" s="171"/>
      <c r="SJX35" s="171"/>
      <c r="SJY35" s="171"/>
      <c r="SJZ35" s="171"/>
      <c r="SKA35" s="171"/>
      <c r="SKB35" s="171"/>
      <c r="SKC35" s="171"/>
      <c r="SKD35" s="171"/>
      <c r="SKE35" s="171"/>
      <c r="SKF35" s="171"/>
      <c r="SKG35" s="171"/>
      <c r="SKH35" s="171"/>
      <c r="SKI35" s="171"/>
      <c r="SKJ35" s="171"/>
      <c r="SKK35" s="171"/>
      <c r="SKL35" s="171"/>
      <c r="SKM35" s="171"/>
      <c r="SKN35" s="171"/>
      <c r="SKO35" s="171"/>
      <c r="SKP35" s="171"/>
      <c r="SKQ35" s="171"/>
      <c r="SKR35" s="171"/>
      <c r="SKS35" s="171"/>
      <c r="SKT35" s="171"/>
      <c r="SKU35" s="171"/>
      <c r="SKV35" s="171"/>
      <c r="SKW35" s="171"/>
      <c r="SKX35" s="171"/>
      <c r="SKY35" s="171"/>
      <c r="SKZ35" s="171"/>
      <c r="SLA35" s="171"/>
      <c r="SLB35" s="171"/>
      <c r="SLC35" s="171"/>
      <c r="SLD35" s="171"/>
      <c r="SLE35" s="171"/>
      <c r="SLF35" s="171"/>
      <c r="SLG35" s="171"/>
      <c r="SLH35" s="171"/>
      <c r="SLI35" s="171"/>
      <c r="SLJ35" s="171"/>
      <c r="SLK35" s="171"/>
      <c r="SLL35" s="171"/>
      <c r="SLM35" s="171"/>
      <c r="SLN35" s="171"/>
      <c r="SLO35" s="171"/>
      <c r="SLP35" s="171"/>
      <c r="SLQ35" s="171"/>
      <c r="SLR35" s="171"/>
      <c r="SLS35" s="171"/>
      <c r="SLT35" s="171"/>
      <c r="SLU35" s="171"/>
      <c r="SLV35" s="171"/>
      <c r="SLW35" s="171"/>
      <c r="SLX35" s="171"/>
      <c r="SLY35" s="171"/>
      <c r="SLZ35" s="171"/>
      <c r="SMA35" s="171"/>
      <c r="SMB35" s="171"/>
      <c r="SMC35" s="171"/>
      <c r="SMD35" s="171"/>
      <c r="SME35" s="171"/>
      <c r="SMF35" s="171"/>
      <c r="SMG35" s="171"/>
      <c r="SMH35" s="171"/>
      <c r="SMI35" s="171"/>
      <c r="SMJ35" s="171"/>
      <c r="SMK35" s="171"/>
      <c r="SML35" s="171"/>
      <c r="SMM35" s="171"/>
      <c r="SMN35" s="171"/>
      <c r="SMO35" s="171"/>
      <c r="SMP35" s="171"/>
      <c r="SMQ35" s="171"/>
      <c r="SMR35" s="171"/>
      <c r="SMS35" s="171"/>
      <c r="SMT35" s="171"/>
      <c r="SMU35" s="171"/>
      <c r="SMV35" s="171"/>
      <c r="SMW35" s="171"/>
      <c r="SMX35" s="171"/>
      <c r="SMY35" s="171"/>
      <c r="SMZ35" s="171"/>
      <c r="SNA35" s="171"/>
      <c r="SNB35" s="171"/>
      <c r="SNC35" s="171"/>
      <c r="SND35" s="171"/>
      <c r="SNE35" s="171"/>
      <c r="SNF35" s="171"/>
      <c r="SNG35" s="171"/>
      <c r="SNH35" s="171"/>
      <c r="SNI35" s="171"/>
      <c r="SNJ35" s="171"/>
      <c r="SNK35" s="171"/>
      <c r="SNL35" s="171"/>
      <c r="SNM35" s="171"/>
      <c r="SNN35" s="171"/>
      <c r="SNO35" s="171"/>
      <c r="SNP35" s="171"/>
      <c r="SNQ35" s="171"/>
      <c r="SNR35" s="171"/>
      <c r="SNS35" s="171"/>
      <c r="SNT35" s="171"/>
      <c r="SNU35" s="171"/>
      <c r="SNV35" s="171"/>
      <c r="SNW35" s="171"/>
      <c r="SNX35" s="171"/>
      <c r="SNY35" s="171"/>
      <c r="SNZ35" s="171"/>
      <c r="SOA35" s="171"/>
      <c r="SOB35" s="171"/>
      <c r="SOC35" s="171"/>
      <c r="SOD35" s="171"/>
      <c r="SOE35" s="171"/>
      <c r="SOF35" s="171"/>
      <c r="SOG35" s="171"/>
      <c r="SOH35" s="171"/>
      <c r="SOI35" s="171"/>
      <c r="SOJ35" s="171"/>
      <c r="SOK35" s="171"/>
      <c r="SOL35" s="171"/>
      <c r="SOM35" s="171"/>
      <c r="SON35" s="171"/>
      <c r="SOO35" s="171"/>
      <c r="SOP35" s="171"/>
      <c r="SOQ35" s="171"/>
      <c r="SOR35" s="171"/>
      <c r="SOS35" s="171"/>
      <c r="SOT35" s="171"/>
      <c r="SOU35" s="171"/>
      <c r="SOV35" s="171"/>
      <c r="SOW35" s="171"/>
      <c r="SOX35" s="171"/>
      <c r="SOY35" s="171"/>
      <c r="SOZ35" s="171"/>
      <c r="SPA35" s="171"/>
      <c r="SPB35" s="171"/>
      <c r="SPC35" s="171"/>
      <c r="SPD35" s="171"/>
      <c r="SPE35" s="171"/>
      <c r="SPF35" s="171"/>
      <c r="SPG35" s="171"/>
      <c r="SPH35" s="171"/>
      <c r="SPI35" s="171"/>
      <c r="SPJ35" s="171"/>
      <c r="SPK35" s="171"/>
      <c r="SPL35" s="171"/>
      <c r="SPM35" s="171"/>
      <c r="SPN35" s="171"/>
      <c r="SPO35" s="171"/>
      <c r="SPP35" s="171"/>
      <c r="SPQ35" s="171"/>
      <c r="SPR35" s="171"/>
      <c r="SPS35" s="171"/>
      <c r="SPT35" s="171"/>
      <c r="SPU35" s="171"/>
      <c r="SPV35" s="171"/>
      <c r="SPW35" s="171"/>
      <c r="SPX35" s="171"/>
      <c r="SPY35" s="171"/>
      <c r="SPZ35" s="171"/>
      <c r="SQA35" s="171"/>
      <c r="SQB35" s="171"/>
      <c r="SQC35" s="171"/>
      <c r="SQD35" s="171"/>
      <c r="SQE35" s="171"/>
      <c r="SQF35" s="171"/>
      <c r="SQG35" s="171"/>
      <c r="SQH35" s="171"/>
      <c r="SQI35" s="171"/>
      <c r="SQJ35" s="171"/>
      <c r="SQK35" s="171"/>
      <c r="SQL35" s="171"/>
      <c r="SQM35" s="171"/>
      <c r="SQN35" s="171"/>
      <c r="SQO35" s="171"/>
      <c r="SQP35" s="171"/>
      <c r="SQQ35" s="171"/>
      <c r="SQR35" s="171"/>
      <c r="SQS35" s="171"/>
      <c r="SQT35" s="171"/>
      <c r="SQU35" s="171"/>
      <c r="SQV35" s="171"/>
      <c r="SQW35" s="171"/>
      <c r="SQX35" s="171"/>
      <c r="SQY35" s="171"/>
      <c r="SQZ35" s="171"/>
      <c r="SRA35" s="171"/>
      <c r="SRB35" s="171"/>
      <c r="SRC35" s="171"/>
      <c r="SRD35" s="171"/>
      <c r="SRE35" s="171"/>
      <c r="SRF35" s="171"/>
      <c r="SRG35" s="171"/>
      <c r="SRH35" s="171"/>
      <c r="SRI35" s="171"/>
      <c r="SRJ35" s="171"/>
      <c r="SRK35" s="171"/>
      <c r="SRL35" s="171"/>
      <c r="SRM35" s="171"/>
      <c r="SRN35" s="171"/>
      <c r="SRO35" s="171"/>
      <c r="SRP35" s="171"/>
      <c r="SRQ35" s="171"/>
      <c r="SRR35" s="171"/>
      <c r="SRS35" s="171"/>
      <c r="SRT35" s="171"/>
      <c r="SRU35" s="171"/>
      <c r="SRV35" s="171"/>
      <c r="SRW35" s="171"/>
      <c r="SRX35" s="171"/>
      <c r="SRY35" s="171"/>
      <c r="SRZ35" s="171"/>
      <c r="SSA35" s="171"/>
      <c r="SSB35" s="171"/>
      <c r="SSC35" s="171"/>
      <c r="SSD35" s="171"/>
      <c r="SSE35" s="171"/>
      <c r="SSF35" s="171"/>
      <c r="SSG35" s="171"/>
      <c r="SSH35" s="171"/>
      <c r="SSI35" s="171"/>
      <c r="SSJ35" s="171"/>
      <c r="SSK35" s="171"/>
      <c r="SSL35" s="171"/>
      <c r="SSM35" s="171"/>
      <c r="SSN35" s="171"/>
      <c r="SSO35" s="171"/>
      <c r="SSP35" s="171"/>
      <c r="SSQ35" s="171"/>
      <c r="SSR35" s="171"/>
      <c r="SSS35" s="171"/>
      <c r="SST35" s="171"/>
      <c r="SSU35" s="171"/>
      <c r="SSV35" s="171"/>
      <c r="SSW35" s="171"/>
      <c r="SSX35" s="171"/>
      <c r="SSY35" s="171"/>
      <c r="SSZ35" s="171"/>
      <c r="STA35" s="171"/>
      <c r="STB35" s="171"/>
      <c r="STC35" s="171"/>
      <c r="STD35" s="171"/>
      <c r="STE35" s="171"/>
      <c r="STF35" s="171"/>
      <c r="STG35" s="171"/>
      <c r="STH35" s="171"/>
      <c r="STI35" s="171"/>
      <c r="STJ35" s="171"/>
      <c r="STK35" s="171"/>
      <c r="STL35" s="171"/>
      <c r="STM35" s="171"/>
      <c r="STN35" s="171"/>
      <c r="STO35" s="171"/>
      <c r="STP35" s="171"/>
      <c r="STQ35" s="171"/>
      <c r="STR35" s="171"/>
      <c r="STS35" s="171"/>
      <c r="STT35" s="171"/>
      <c r="STU35" s="171"/>
      <c r="STV35" s="171"/>
      <c r="STW35" s="171"/>
      <c r="STX35" s="171"/>
      <c r="STY35" s="171"/>
      <c r="STZ35" s="171"/>
      <c r="SUA35" s="171"/>
      <c r="SUB35" s="171"/>
      <c r="SUC35" s="171"/>
      <c r="SUD35" s="171"/>
      <c r="SUE35" s="171"/>
      <c r="SUF35" s="171"/>
      <c r="SUG35" s="171"/>
      <c r="SUH35" s="171"/>
      <c r="SUI35" s="171"/>
      <c r="SUJ35" s="171"/>
      <c r="SUK35" s="171"/>
      <c r="SUL35" s="171"/>
      <c r="SUM35" s="171"/>
      <c r="SUN35" s="171"/>
      <c r="SUO35" s="171"/>
      <c r="SUP35" s="171"/>
      <c r="SUQ35" s="171"/>
      <c r="SUR35" s="171"/>
      <c r="SUS35" s="171"/>
      <c r="SUT35" s="171"/>
      <c r="SUU35" s="171"/>
      <c r="SUV35" s="171"/>
      <c r="SUW35" s="171"/>
      <c r="SUX35" s="171"/>
      <c r="SUY35" s="171"/>
      <c r="SUZ35" s="171"/>
      <c r="SVA35" s="171"/>
      <c r="SVB35" s="171"/>
      <c r="SVC35" s="171"/>
      <c r="SVD35" s="171"/>
      <c r="SVE35" s="171"/>
      <c r="SVF35" s="171"/>
      <c r="SVG35" s="171"/>
      <c r="SVH35" s="171"/>
      <c r="SVI35" s="171"/>
      <c r="SVJ35" s="171"/>
      <c r="SVK35" s="171"/>
      <c r="SVL35" s="171"/>
      <c r="SVM35" s="171"/>
      <c r="SVN35" s="171"/>
      <c r="SVO35" s="171"/>
      <c r="SVP35" s="171"/>
      <c r="SVQ35" s="171"/>
      <c r="SVR35" s="171"/>
      <c r="SVS35" s="171"/>
      <c r="SVT35" s="171"/>
      <c r="SVU35" s="171"/>
      <c r="SVV35" s="171"/>
      <c r="SVW35" s="171"/>
      <c r="SVX35" s="171"/>
      <c r="SVY35" s="171"/>
      <c r="SVZ35" s="171"/>
      <c r="SWA35" s="171"/>
      <c r="SWB35" s="171"/>
      <c r="SWC35" s="171"/>
      <c r="SWD35" s="171"/>
      <c r="SWE35" s="171"/>
      <c r="SWF35" s="171"/>
      <c r="SWG35" s="171"/>
      <c r="SWH35" s="171"/>
      <c r="SWI35" s="171"/>
      <c r="SWJ35" s="171"/>
      <c r="SWK35" s="171"/>
      <c r="SWL35" s="171"/>
      <c r="SWM35" s="171"/>
      <c r="SWN35" s="171"/>
      <c r="SWO35" s="171"/>
      <c r="SWP35" s="171"/>
      <c r="SWQ35" s="171"/>
      <c r="SWR35" s="171"/>
      <c r="SWS35" s="171"/>
      <c r="SWT35" s="171"/>
      <c r="SWU35" s="171"/>
      <c r="SWV35" s="171"/>
      <c r="SWW35" s="171"/>
      <c r="SWX35" s="171"/>
      <c r="SWY35" s="171"/>
      <c r="SWZ35" s="171"/>
      <c r="SXA35" s="171"/>
      <c r="SXB35" s="171"/>
      <c r="SXC35" s="171"/>
      <c r="SXD35" s="171"/>
      <c r="SXE35" s="171"/>
      <c r="SXF35" s="171"/>
      <c r="SXG35" s="171"/>
      <c r="SXH35" s="171"/>
      <c r="SXI35" s="171"/>
      <c r="SXJ35" s="171"/>
      <c r="SXK35" s="171"/>
      <c r="SXL35" s="171"/>
      <c r="SXM35" s="171"/>
      <c r="SXN35" s="171"/>
      <c r="SXO35" s="171"/>
      <c r="SXP35" s="171"/>
      <c r="SXQ35" s="171"/>
      <c r="SXR35" s="171"/>
      <c r="SXS35" s="171"/>
      <c r="SXT35" s="171"/>
      <c r="SXU35" s="171"/>
      <c r="SXV35" s="171"/>
      <c r="SXW35" s="171"/>
      <c r="SXX35" s="171"/>
      <c r="SXY35" s="171"/>
      <c r="SXZ35" s="171"/>
      <c r="SYA35" s="171"/>
      <c r="SYB35" s="171"/>
      <c r="SYC35" s="171"/>
      <c r="SYD35" s="171"/>
      <c r="SYE35" s="171"/>
      <c r="SYF35" s="171"/>
      <c r="SYG35" s="171"/>
      <c r="SYH35" s="171"/>
      <c r="SYI35" s="171"/>
      <c r="SYJ35" s="171"/>
      <c r="SYK35" s="171"/>
      <c r="SYL35" s="171"/>
      <c r="SYM35" s="171"/>
      <c r="SYN35" s="171"/>
      <c r="SYO35" s="171"/>
      <c r="SYP35" s="171"/>
      <c r="SYQ35" s="171"/>
      <c r="SYR35" s="171"/>
      <c r="SYS35" s="171"/>
      <c r="SYT35" s="171"/>
      <c r="SYU35" s="171"/>
      <c r="SYV35" s="171"/>
      <c r="SYW35" s="171"/>
      <c r="SYX35" s="171"/>
      <c r="SYY35" s="171"/>
      <c r="SYZ35" s="171"/>
      <c r="SZA35" s="171"/>
      <c r="SZB35" s="171"/>
      <c r="SZC35" s="171"/>
      <c r="SZD35" s="171"/>
      <c r="SZE35" s="171"/>
      <c r="SZF35" s="171"/>
      <c r="SZG35" s="171"/>
      <c r="SZH35" s="171"/>
      <c r="SZI35" s="171"/>
      <c r="SZJ35" s="171"/>
      <c r="SZK35" s="171"/>
      <c r="SZL35" s="171"/>
      <c r="SZM35" s="171"/>
      <c r="SZN35" s="171"/>
      <c r="SZO35" s="171"/>
      <c r="SZP35" s="171"/>
      <c r="SZQ35" s="171"/>
      <c r="SZR35" s="171"/>
      <c r="SZS35" s="171"/>
      <c r="SZT35" s="171"/>
      <c r="SZU35" s="171"/>
      <c r="SZV35" s="171"/>
      <c r="SZW35" s="171"/>
      <c r="SZX35" s="171"/>
      <c r="SZY35" s="171"/>
      <c r="SZZ35" s="171"/>
      <c r="TAA35" s="171"/>
      <c r="TAB35" s="171"/>
      <c r="TAC35" s="171"/>
      <c r="TAD35" s="171"/>
      <c r="TAE35" s="171"/>
      <c r="TAF35" s="171"/>
      <c r="TAG35" s="171"/>
      <c r="TAH35" s="171"/>
      <c r="TAI35" s="171"/>
      <c r="TAJ35" s="171"/>
      <c r="TAK35" s="171"/>
      <c r="TAL35" s="171"/>
      <c r="TAM35" s="171"/>
      <c r="TAN35" s="171"/>
      <c r="TAO35" s="171"/>
      <c r="TAP35" s="171"/>
      <c r="TAQ35" s="171"/>
      <c r="TAR35" s="171"/>
      <c r="TAS35" s="171"/>
      <c r="TAT35" s="171"/>
      <c r="TAU35" s="171"/>
      <c r="TAV35" s="171"/>
      <c r="TAW35" s="171"/>
      <c r="TAX35" s="171"/>
      <c r="TAY35" s="171"/>
      <c r="TAZ35" s="171"/>
      <c r="TBA35" s="171"/>
      <c r="TBB35" s="171"/>
      <c r="TBC35" s="171"/>
      <c r="TBD35" s="171"/>
      <c r="TBE35" s="171"/>
      <c r="TBF35" s="171"/>
      <c r="TBG35" s="171"/>
      <c r="TBH35" s="171"/>
      <c r="TBI35" s="171"/>
      <c r="TBJ35" s="171"/>
      <c r="TBK35" s="171"/>
      <c r="TBL35" s="171"/>
      <c r="TBM35" s="171"/>
      <c r="TBN35" s="171"/>
      <c r="TBO35" s="171"/>
      <c r="TBP35" s="171"/>
      <c r="TBQ35" s="171"/>
      <c r="TBR35" s="171"/>
      <c r="TBS35" s="171"/>
      <c r="TBT35" s="171"/>
      <c r="TBU35" s="171"/>
      <c r="TBV35" s="171"/>
      <c r="TBW35" s="171"/>
      <c r="TBX35" s="171"/>
      <c r="TBY35" s="171"/>
      <c r="TBZ35" s="171"/>
      <c r="TCA35" s="171"/>
      <c r="TCB35" s="171"/>
      <c r="TCC35" s="171"/>
      <c r="TCD35" s="171"/>
      <c r="TCE35" s="171"/>
      <c r="TCF35" s="171"/>
      <c r="TCG35" s="171"/>
      <c r="TCH35" s="171"/>
      <c r="TCI35" s="171"/>
      <c r="TCJ35" s="171"/>
      <c r="TCK35" s="171"/>
      <c r="TCL35" s="171"/>
      <c r="TCM35" s="171"/>
      <c r="TCN35" s="171"/>
      <c r="TCO35" s="171"/>
      <c r="TCP35" s="171"/>
      <c r="TCQ35" s="171"/>
      <c r="TCR35" s="171"/>
      <c r="TCS35" s="171"/>
      <c r="TCT35" s="171"/>
      <c r="TCU35" s="171"/>
      <c r="TCV35" s="171"/>
      <c r="TCW35" s="171"/>
      <c r="TCX35" s="171"/>
      <c r="TCY35" s="171"/>
      <c r="TCZ35" s="171"/>
      <c r="TDA35" s="171"/>
      <c r="TDB35" s="171"/>
      <c r="TDC35" s="171"/>
      <c r="TDD35" s="171"/>
      <c r="TDE35" s="171"/>
      <c r="TDF35" s="171"/>
      <c r="TDG35" s="171"/>
      <c r="TDH35" s="171"/>
      <c r="TDI35" s="171"/>
      <c r="TDJ35" s="171"/>
      <c r="TDK35" s="171"/>
      <c r="TDL35" s="171"/>
      <c r="TDM35" s="171"/>
      <c r="TDN35" s="171"/>
      <c r="TDO35" s="171"/>
      <c r="TDP35" s="171"/>
      <c r="TDQ35" s="171"/>
      <c r="TDR35" s="171"/>
      <c r="TDS35" s="171"/>
      <c r="TDT35" s="171"/>
      <c r="TDU35" s="171"/>
      <c r="TDV35" s="171"/>
      <c r="TDW35" s="171"/>
      <c r="TDX35" s="171"/>
      <c r="TDY35" s="171"/>
      <c r="TDZ35" s="171"/>
      <c r="TEA35" s="171"/>
      <c r="TEB35" s="171"/>
      <c r="TEC35" s="171"/>
      <c r="TED35" s="171"/>
      <c r="TEE35" s="171"/>
      <c r="TEF35" s="171"/>
      <c r="TEG35" s="171"/>
      <c r="TEH35" s="171"/>
      <c r="TEI35" s="171"/>
      <c r="TEJ35" s="171"/>
      <c r="TEK35" s="171"/>
      <c r="TEL35" s="171"/>
      <c r="TEM35" s="171"/>
      <c r="TEN35" s="171"/>
      <c r="TEO35" s="171"/>
      <c r="TEP35" s="171"/>
      <c r="TEQ35" s="171"/>
      <c r="TER35" s="171"/>
      <c r="TES35" s="171"/>
      <c r="TET35" s="171"/>
      <c r="TEU35" s="171"/>
      <c r="TEV35" s="171"/>
      <c r="TEW35" s="171"/>
      <c r="TEX35" s="171"/>
      <c r="TEY35" s="171"/>
      <c r="TEZ35" s="171"/>
      <c r="TFA35" s="171"/>
      <c r="TFB35" s="171"/>
      <c r="TFC35" s="171"/>
      <c r="TFD35" s="171"/>
      <c r="TFE35" s="171"/>
      <c r="TFF35" s="171"/>
      <c r="TFG35" s="171"/>
      <c r="TFH35" s="171"/>
      <c r="TFI35" s="171"/>
      <c r="TFJ35" s="171"/>
      <c r="TFK35" s="171"/>
      <c r="TFL35" s="171"/>
      <c r="TFM35" s="171"/>
      <c r="TFN35" s="171"/>
      <c r="TFO35" s="171"/>
      <c r="TFP35" s="171"/>
      <c r="TFQ35" s="171"/>
      <c r="TFR35" s="171"/>
      <c r="TFS35" s="171"/>
      <c r="TFT35" s="171"/>
      <c r="TFU35" s="171"/>
      <c r="TFV35" s="171"/>
      <c r="TFW35" s="171"/>
      <c r="TFX35" s="171"/>
      <c r="TFY35" s="171"/>
      <c r="TFZ35" s="171"/>
      <c r="TGA35" s="171"/>
      <c r="TGB35" s="171"/>
      <c r="TGC35" s="171"/>
      <c r="TGD35" s="171"/>
      <c r="TGE35" s="171"/>
      <c r="TGF35" s="171"/>
      <c r="TGG35" s="171"/>
      <c r="TGH35" s="171"/>
      <c r="TGI35" s="171"/>
      <c r="TGJ35" s="171"/>
      <c r="TGK35" s="171"/>
      <c r="TGL35" s="171"/>
      <c r="TGM35" s="171"/>
      <c r="TGN35" s="171"/>
      <c r="TGO35" s="171"/>
      <c r="TGP35" s="171"/>
      <c r="TGQ35" s="171"/>
      <c r="TGR35" s="171"/>
      <c r="TGS35" s="171"/>
      <c r="TGT35" s="171"/>
      <c r="TGU35" s="171"/>
      <c r="TGV35" s="171"/>
      <c r="TGW35" s="171"/>
      <c r="TGX35" s="171"/>
      <c r="TGY35" s="171"/>
      <c r="TGZ35" s="171"/>
      <c r="THA35" s="171"/>
      <c r="THB35" s="171"/>
      <c r="THC35" s="171"/>
      <c r="THD35" s="171"/>
      <c r="THE35" s="171"/>
      <c r="THF35" s="171"/>
      <c r="THG35" s="171"/>
      <c r="THH35" s="171"/>
      <c r="THI35" s="171"/>
      <c r="THJ35" s="171"/>
      <c r="THK35" s="171"/>
      <c r="THL35" s="171"/>
      <c r="THM35" s="171"/>
      <c r="THN35" s="171"/>
      <c r="THO35" s="171"/>
      <c r="THP35" s="171"/>
      <c r="THQ35" s="171"/>
      <c r="THR35" s="171"/>
      <c r="THS35" s="171"/>
      <c r="THT35" s="171"/>
      <c r="THU35" s="171"/>
      <c r="THV35" s="171"/>
      <c r="THW35" s="171"/>
      <c r="THX35" s="171"/>
      <c r="THY35" s="171"/>
      <c r="THZ35" s="171"/>
      <c r="TIA35" s="171"/>
      <c r="TIB35" s="171"/>
      <c r="TIC35" s="171"/>
      <c r="TID35" s="171"/>
      <c r="TIE35" s="171"/>
      <c r="TIF35" s="171"/>
      <c r="TIG35" s="171"/>
      <c r="TIH35" s="171"/>
      <c r="TII35" s="171"/>
      <c r="TIJ35" s="171"/>
      <c r="TIK35" s="171"/>
      <c r="TIL35" s="171"/>
      <c r="TIM35" s="171"/>
      <c r="TIN35" s="171"/>
      <c r="TIO35" s="171"/>
      <c r="TIP35" s="171"/>
      <c r="TIQ35" s="171"/>
      <c r="TIR35" s="171"/>
      <c r="TIS35" s="171"/>
      <c r="TIT35" s="171"/>
      <c r="TIU35" s="171"/>
      <c r="TIV35" s="171"/>
      <c r="TIW35" s="171"/>
      <c r="TIX35" s="171"/>
      <c r="TIY35" s="171"/>
      <c r="TIZ35" s="171"/>
      <c r="TJA35" s="171"/>
      <c r="TJB35" s="171"/>
      <c r="TJC35" s="171"/>
      <c r="TJD35" s="171"/>
      <c r="TJE35" s="171"/>
      <c r="TJF35" s="171"/>
      <c r="TJG35" s="171"/>
      <c r="TJH35" s="171"/>
      <c r="TJI35" s="171"/>
      <c r="TJJ35" s="171"/>
      <c r="TJK35" s="171"/>
      <c r="TJL35" s="171"/>
      <c r="TJM35" s="171"/>
      <c r="TJN35" s="171"/>
      <c r="TJO35" s="171"/>
      <c r="TJP35" s="171"/>
      <c r="TJQ35" s="171"/>
      <c r="TJR35" s="171"/>
      <c r="TJS35" s="171"/>
      <c r="TJT35" s="171"/>
      <c r="TJU35" s="171"/>
      <c r="TJV35" s="171"/>
      <c r="TJW35" s="171"/>
      <c r="TJX35" s="171"/>
      <c r="TJY35" s="171"/>
      <c r="TJZ35" s="171"/>
      <c r="TKA35" s="171"/>
      <c r="TKB35" s="171"/>
      <c r="TKC35" s="171"/>
      <c r="TKD35" s="171"/>
      <c r="TKE35" s="171"/>
      <c r="TKF35" s="171"/>
      <c r="TKG35" s="171"/>
      <c r="TKH35" s="171"/>
      <c r="TKI35" s="171"/>
      <c r="TKJ35" s="171"/>
      <c r="TKK35" s="171"/>
      <c r="TKL35" s="171"/>
      <c r="TKM35" s="171"/>
      <c r="TKN35" s="171"/>
      <c r="TKO35" s="171"/>
      <c r="TKP35" s="171"/>
      <c r="TKQ35" s="171"/>
      <c r="TKR35" s="171"/>
      <c r="TKS35" s="171"/>
      <c r="TKT35" s="171"/>
      <c r="TKU35" s="171"/>
      <c r="TKV35" s="171"/>
      <c r="TKW35" s="171"/>
      <c r="TKX35" s="171"/>
      <c r="TKY35" s="171"/>
      <c r="TKZ35" s="171"/>
      <c r="TLA35" s="171"/>
      <c r="TLB35" s="171"/>
      <c r="TLC35" s="171"/>
      <c r="TLD35" s="171"/>
      <c r="TLE35" s="171"/>
      <c r="TLF35" s="171"/>
      <c r="TLG35" s="171"/>
      <c r="TLH35" s="171"/>
      <c r="TLI35" s="171"/>
      <c r="TLJ35" s="171"/>
      <c r="TLK35" s="171"/>
      <c r="TLL35" s="171"/>
      <c r="TLM35" s="171"/>
      <c r="TLN35" s="171"/>
      <c r="TLO35" s="171"/>
      <c r="TLP35" s="171"/>
      <c r="TLQ35" s="171"/>
      <c r="TLR35" s="171"/>
      <c r="TLS35" s="171"/>
      <c r="TLT35" s="171"/>
      <c r="TLU35" s="171"/>
      <c r="TLV35" s="171"/>
      <c r="TLW35" s="171"/>
      <c r="TLX35" s="171"/>
      <c r="TLY35" s="171"/>
      <c r="TLZ35" s="171"/>
      <c r="TMA35" s="171"/>
      <c r="TMB35" s="171"/>
      <c r="TMC35" s="171"/>
      <c r="TMD35" s="171"/>
      <c r="TME35" s="171"/>
      <c r="TMF35" s="171"/>
      <c r="TMG35" s="171"/>
      <c r="TMH35" s="171"/>
      <c r="TMI35" s="171"/>
      <c r="TMJ35" s="171"/>
      <c r="TMK35" s="171"/>
      <c r="TML35" s="171"/>
      <c r="TMM35" s="171"/>
      <c r="TMN35" s="171"/>
      <c r="TMO35" s="171"/>
      <c r="TMP35" s="171"/>
      <c r="TMQ35" s="171"/>
      <c r="TMR35" s="171"/>
      <c r="TMS35" s="171"/>
      <c r="TMT35" s="171"/>
      <c r="TMU35" s="171"/>
      <c r="TMV35" s="171"/>
      <c r="TMW35" s="171"/>
      <c r="TMX35" s="171"/>
      <c r="TMY35" s="171"/>
      <c r="TMZ35" s="171"/>
      <c r="TNA35" s="171"/>
      <c r="TNB35" s="171"/>
      <c r="TNC35" s="171"/>
      <c r="TND35" s="171"/>
      <c r="TNE35" s="171"/>
      <c r="TNF35" s="171"/>
      <c r="TNG35" s="171"/>
      <c r="TNH35" s="171"/>
      <c r="TNI35" s="171"/>
      <c r="TNJ35" s="171"/>
      <c r="TNK35" s="171"/>
      <c r="TNL35" s="171"/>
      <c r="TNM35" s="171"/>
      <c r="TNN35" s="171"/>
      <c r="TNO35" s="171"/>
      <c r="TNP35" s="171"/>
      <c r="TNQ35" s="171"/>
      <c r="TNR35" s="171"/>
      <c r="TNS35" s="171"/>
      <c r="TNT35" s="171"/>
      <c r="TNU35" s="171"/>
      <c r="TNV35" s="171"/>
      <c r="TNW35" s="171"/>
      <c r="TNX35" s="171"/>
      <c r="TNY35" s="171"/>
      <c r="TNZ35" s="171"/>
      <c r="TOA35" s="171"/>
      <c r="TOB35" s="171"/>
      <c r="TOC35" s="171"/>
      <c r="TOD35" s="171"/>
      <c r="TOE35" s="171"/>
      <c r="TOF35" s="171"/>
      <c r="TOG35" s="171"/>
      <c r="TOH35" s="171"/>
      <c r="TOI35" s="171"/>
      <c r="TOJ35" s="171"/>
      <c r="TOK35" s="171"/>
      <c r="TOL35" s="171"/>
      <c r="TOM35" s="171"/>
      <c r="TON35" s="171"/>
      <c r="TOO35" s="171"/>
      <c r="TOP35" s="171"/>
      <c r="TOQ35" s="171"/>
      <c r="TOR35" s="171"/>
      <c r="TOS35" s="171"/>
      <c r="TOT35" s="171"/>
      <c r="TOU35" s="171"/>
      <c r="TOV35" s="171"/>
      <c r="TOW35" s="171"/>
      <c r="TOX35" s="171"/>
      <c r="TOY35" s="171"/>
      <c r="TOZ35" s="171"/>
      <c r="TPA35" s="171"/>
      <c r="TPB35" s="171"/>
      <c r="TPC35" s="171"/>
      <c r="TPD35" s="171"/>
      <c r="TPE35" s="171"/>
      <c r="TPF35" s="171"/>
      <c r="TPG35" s="171"/>
      <c r="TPH35" s="171"/>
      <c r="TPI35" s="171"/>
      <c r="TPJ35" s="171"/>
      <c r="TPK35" s="171"/>
      <c r="TPL35" s="171"/>
      <c r="TPM35" s="171"/>
      <c r="TPN35" s="171"/>
      <c r="TPO35" s="171"/>
      <c r="TPP35" s="171"/>
      <c r="TPQ35" s="171"/>
      <c r="TPR35" s="171"/>
      <c r="TPS35" s="171"/>
      <c r="TPT35" s="171"/>
      <c r="TPU35" s="171"/>
      <c r="TPV35" s="171"/>
      <c r="TPW35" s="171"/>
      <c r="TPX35" s="171"/>
      <c r="TPY35" s="171"/>
      <c r="TPZ35" s="171"/>
      <c r="TQA35" s="171"/>
      <c r="TQB35" s="171"/>
      <c r="TQC35" s="171"/>
      <c r="TQD35" s="171"/>
      <c r="TQE35" s="171"/>
      <c r="TQF35" s="171"/>
      <c r="TQG35" s="171"/>
      <c r="TQH35" s="171"/>
      <c r="TQI35" s="171"/>
      <c r="TQJ35" s="171"/>
      <c r="TQK35" s="171"/>
      <c r="TQL35" s="171"/>
      <c r="TQM35" s="171"/>
      <c r="TQN35" s="171"/>
      <c r="TQO35" s="171"/>
      <c r="TQP35" s="171"/>
      <c r="TQQ35" s="171"/>
      <c r="TQR35" s="171"/>
      <c r="TQS35" s="171"/>
      <c r="TQT35" s="171"/>
      <c r="TQU35" s="171"/>
      <c r="TQV35" s="171"/>
      <c r="TQW35" s="171"/>
      <c r="TQX35" s="171"/>
      <c r="TQY35" s="171"/>
      <c r="TQZ35" s="171"/>
      <c r="TRA35" s="171"/>
      <c r="TRB35" s="171"/>
      <c r="TRC35" s="171"/>
      <c r="TRD35" s="171"/>
      <c r="TRE35" s="171"/>
      <c r="TRF35" s="171"/>
      <c r="TRG35" s="171"/>
      <c r="TRH35" s="171"/>
      <c r="TRI35" s="171"/>
      <c r="TRJ35" s="171"/>
      <c r="TRK35" s="171"/>
      <c r="TRL35" s="171"/>
      <c r="TRM35" s="171"/>
      <c r="TRN35" s="171"/>
      <c r="TRO35" s="171"/>
      <c r="TRP35" s="171"/>
      <c r="TRQ35" s="171"/>
      <c r="TRR35" s="171"/>
      <c r="TRS35" s="171"/>
      <c r="TRT35" s="171"/>
      <c r="TRU35" s="171"/>
      <c r="TRV35" s="171"/>
      <c r="TRW35" s="171"/>
      <c r="TRX35" s="171"/>
      <c r="TRY35" s="171"/>
      <c r="TRZ35" s="171"/>
      <c r="TSA35" s="171"/>
      <c r="TSB35" s="171"/>
      <c r="TSC35" s="171"/>
      <c r="TSD35" s="171"/>
      <c r="TSE35" s="171"/>
      <c r="TSF35" s="171"/>
      <c r="TSG35" s="171"/>
      <c r="TSH35" s="171"/>
      <c r="TSI35" s="171"/>
      <c r="TSJ35" s="171"/>
      <c r="TSK35" s="171"/>
      <c r="TSL35" s="171"/>
      <c r="TSM35" s="171"/>
      <c r="TSN35" s="171"/>
      <c r="TSO35" s="171"/>
      <c r="TSP35" s="171"/>
      <c r="TSQ35" s="171"/>
      <c r="TSR35" s="171"/>
      <c r="TSS35" s="171"/>
      <c r="TST35" s="171"/>
      <c r="TSU35" s="171"/>
      <c r="TSV35" s="171"/>
      <c r="TSW35" s="171"/>
      <c r="TSX35" s="171"/>
      <c r="TSY35" s="171"/>
      <c r="TSZ35" s="171"/>
      <c r="TTA35" s="171"/>
      <c r="TTB35" s="171"/>
      <c r="TTC35" s="171"/>
      <c r="TTD35" s="171"/>
      <c r="TTE35" s="171"/>
      <c r="TTF35" s="171"/>
      <c r="TTG35" s="171"/>
      <c r="TTH35" s="171"/>
      <c r="TTI35" s="171"/>
      <c r="TTJ35" s="171"/>
      <c r="TTK35" s="171"/>
      <c r="TTL35" s="171"/>
      <c r="TTM35" s="171"/>
      <c r="TTN35" s="171"/>
      <c r="TTO35" s="171"/>
      <c r="TTP35" s="171"/>
      <c r="TTQ35" s="171"/>
      <c r="TTR35" s="171"/>
      <c r="TTS35" s="171"/>
      <c r="TTT35" s="171"/>
      <c r="TTU35" s="171"/>
      <c r="TTV35" s="171"/>
      <c r="TTW35" s="171"/>
      <c r="TTX35" s="171"/>
      <c r="TTY35" s="171"/>
      <c r="TTZ35" s="171"/>
      <c r="TUA35" s="171"/>
      <c r="TUB35" s="171"/>
      <c r="TUC35" s="171"/>
      <c r="TUD35" s="171"/>
      <c r="TUE35" s="171"/>
      <c r="TUF35" s="171"/>
      <c r="TUG35" s="171"/>
      <c r="TUH35" s="171"/>
      <c r="TUI35" s="171"/>
      <c r="TUJ35" s="171"/>
      <c r="TUK35" s="171"/>
      <c r="TUL35" s="171"/>
      <c r="TUM35" s="171"/>
      <c r="TUN35" s="171"/>
      <c r="TUO35" s="171"/>
      <c r="TUP35" s="171"/>
      <c r="TUQ35" s="171"/>
      <c r="TUR35" s="171"/>
      <c r="TUS35" s="171"/>
      <c r="TUT35" s="171"/>
      <c r="TUU35" s="171"/>
      <c r="TUV35" s="171"/>
      <c r="TUW35" s="171"/>
      <c r="TUX35" s="171"/>
      <c r="TUY35" s="171"/>
      <c r="TUZ35" s="171"/>
      <c r="TVA35" s="171"/>
      <c r="TVB35" s="171"/>
      <c r="TVC35" s="171"/>
      <c r="TVD35" s="171"/>
      <c r="TVE35" s="171"/>
      <c r="TVF35" s="171"/>
      <c r="TVG35" s="171"/>
      <c r="TVH35" s="171"/>
      <c r="TVI35" s="171"/>
      <c r="TVJ35" s="171"/>
      <c r="TVK35" s="171"/>
      <c r="TVL35" s="171"/>
      <c r="TVM35" s="171"/>
      <c r="TVN35" s="171"/>
      <c r="TVO35" s="171"/>
      <c r="TVP35" s="171"/>
      <c r="TVQ35" s="171"/>
      <c r="TVR35" s="171"/>
      <c r="TVS35" s="171"/>
      <c r="TVT35" s="171"/>
      <c r="TVU35" s="171"/>
      <c r="TVV35" s="171"/>
      <c r="TVW35" s="171"/>
      <c r="TVX35" s="171"/>
      <c r="TVY35" s="171"/>
      <c r="TVZ35" s="171"/>
      <c r="TWA35" s="171"/>
      <c r="TWB35" s="171"/>
      <c r="TWC35" s="171"/>
      <c r="TWD35" s="171"/>
      <c r="TWE35" s="171"/>
      <c r="TWF35" s="171"/>
      <c r="TWG35" s="171"/>
      <c r="TWH35" s="171"/>
      <c r="TWI35" s="171"/>
      <c r="TWJ35" s="171"/>
      <c r="TWK35" s="171"/>
      <c r="TWL35" s="171"/>
      <c r="TWM35" s="171"/>
      <c r="TWN35" s="171"/>
      <c r="TWO35" s="171"/>
      <c r="TWP35" s="171"/>
      <c r="TWQ35" s="171"/>
      <c r="TWR35" s="171"/>
      <c r="TWS35" s="171"/>
      <c r="TWT35" s="171"/>
      <c r="TWU35" s="171"/>
      <c r="TWV35" s="171"/>
      <c r="TWW35" s="171"/>
      <c r="TWX35" s="171"/>
      <c r="TWY35" s="171"/>
      <c r="TWZ35" s="171"/>
      <c r="TXA35" s="171"/>
      <c r="TXB35" s="171"/>
      <c r="TXC35" s="171"/>
      <c r="TXD35" s="171"/>
      <c r="TXE35" s="171"/>
      <c r="TXF35" s="171"/>
      <c r="TXG35" s="171"/>
      <c r="TXH35" s="171"/>
      <c r="TXI35" s="171"/>
      <c r="TXJ35" s="171"/>
      <c r="TXK35" s="171"/>
      <c r="TXL35" s="171"/>
      <c r="TXM35" s="171"/>
      <c r="TXN35" s="171"/>
      <c r="TXO35" s="171"/>
      <c r="TXP35" s="171"/>
      <c r="TXQ35" s="171"/>
      <c r="TXR35" s="171"/>
      <c r="TXS35" s="171"/>
      <c r="TXT35" s="171"/>
      <c r="TXU35" s="171"/>
      <c r="TXV35" s="171"/>
      <c r="TXW35" s="171"/>
      <c r="TXX35" s="171"/>
      <c r="TXY35" s="171"/>
      <c r="TXZ35" s="171"/>
      <c r="TYA35" s="171"/>
      <c r="TYB35" s="171"/>
      <c r="TYC35" s="171"/>
      <c r="TYD35" s="171"/>
      <c r="TYE35" s="171"/>
      <c r="TYF35" s="171"/>
      <c r="TYG35" s="171"/>
      <c r="TYH35" s="171"/>
      <c r="TYI35" s="171"/>
      <c r="TYJ35" s="171"/>
      <c r="TYK35" s="171"/>
      <c r="TYL35" s="171"/>
      <c r="TYM35" s="171"/>
      <c r="TYN35" s="171"/>
      <c r="TYO35" s="171"/>
      <c r="TYP35" s="171"/>
      <c r="TYQ35" s="171"/>
      <c r="TYR35" s="171"/>
      <c r="TYS35" s="171"/>
      <c r="TYT35" s="171"/>
      <c r="TYU35" s="171"/>
      <c r="TYV35" s="171"/>
      <c r="TYW35" s="171"/>
      <c r="TYX35" s="171"/>
      <c r="TYY35" s="171"/>
      <c r="TYZ35" s="171"/>
      <c r="TZA35" s="171"/>
      <c r="TZB35" s="171"/>
      <c r="TZC35" s="171"/>
      <c r="TZD35" s="171"/>
      <c r="TZE35" s="171"/>
      <c r="TZF35" s="171"/>
      <c r="TZG35" s="171"/>
      <c r="TZH35" s="171"/>
      <c r="TZI35" s="171"/>
      <c r="TZJ35" s="171"/>
      <c r="TZK35" s="171"/>
      <c r="TZL35" s="171"/>
      <c r="TZM35" s="171"/>
      <c r="TZN35" s="171"/>
      <c r="TZO35" s="171"/>
      <c r="TZP35" s="171"/>
      <c r="TZQ35" s="171"/>
      <c r="TZR35" s="171"/>
      <c r="TZS35" s="171"/>
      <c r="TZT35" s="171"/>
      <c r="TZU35" s="171"/>
      <c r="TZV35" s="171"/>
      <c r="TZW35" s="171"/>
      <c r="TZX35" s="171"/>
      <c r="TZY35" s="171"/>
      <c r="TZZ35" s="171"/>
      <c r="UAA35" s="171"/>
      <c r="UAB35" s="171"/>
      <c r="UAC35" s="171"/>
      <c r="UAD35" s="171"/>
      <c r="UAE35" s="171"/>
      <c r="UAF35" s="171"/>
      <c r="UAG35" s="171"/>
      <c r="UAH35" s="171"/>
      <c r="UAI35" s="171"/>
      <c r="UAJ35" s="171"/>
      <c r="UAK35" s="171"/>
      <c r="UAL35" s="171"/>
      <c r="UAM35" s="171"/>
      <c r="UAN35" s="171"/>
      <c r="UAO35" s="171"/>
      <c r="UAP35" s="171"/>
      <c r="UAQ35" s="171"/>
      <c r="UAR35" s="171"/>
      <c r="UAS35" s="171"/>
      <c r="UAT35" s="171"/>
      <c r="UAU35" s="171"/>
      <c r="UAV35" s="171"/>
      <c r="UAW35" s="171"/>
      <c r="UAX35" s="171"/>
      <c r="UAY35" s="171"/>
      <c r="UAZ35" s="171"/>
      <c r="UBA35" s="171"/>
      <c r="UBB35" s="171"/>
      <c r="UBC35" s="171"/>
      <c r="UBD35" s="171"/>
      <c r="UBE35" s="171"/>
      <c r="UBF35" s="171"/>
      <c r="UBG35" s="171"/>
      <c r="UBH35" s="171"/>
      <c r="UBI35" s="171"/>
      <c r="UBJ35" s="171"/>
      <c r="UBK35" s="171"/>
      <c r="UBL35" s="171"/>
      <c r="UBM35" s="171"/>
      <c r="UBN35" s="171"/>
      <c r="UBO35" s="171"/>
      <c r="UBP35" s="171"/>
      <c r="UBQ35" s="171"/>
      <c r="UBR35" s="171"/>
      <c r="UBS35" s="171"/>
      <c r="UBT35" s="171"/>
      <c r="UBU35" s="171"/>
      <c r="UBV35" s="171"/>
      <c r="UBW35" s="171"/>
      <c r="UBX35" s="171"/>
      <c r="UBY35" s="171"/>
      <c r="UBZ35" s="171"/>
      <c r="UCA35" s="171"/>
      <c r="UCB35" s="171"/>
      <c r="UCC35" s="171"/>
      <c r="UCD35" s="171"/>
      <c r="UCE35" s="171"/>
      <c r="UCF35" s="171"/>
      <c r="UCG35" s="171"/>
      <c r="UCH35" s="171"/>
      <c r="UCI35" s="171"/>
      <c r="UCJ35" s="171"/>
      <c r="UCK35" s="171"/>
      <c r="UCL35" s="171"/>
      <c r="UCM35" s="171"/>
      <c r="UCN35" s="171"/>
      <c r="UCO35" s="171"/>
      <c r="UCP35" s="171"/>
      <c r="UCQ35" s="171"/>
      <c r="UCR35" s="171"/>
      <c r="UCS35" s="171"/>
      <c r="UCT35" s="171"/>
      <c r="UCU35" s="171"/>
      <c r="UCV35" s="171"/>
      <c r="UCW35" s="171"/>
      <c r="UCX35" s="171"/>
      <c r="UCY35" s="171"/>
      <c r="UCZ35" s="171"/>
      <c r="UDA35" s="171"/>
      <c r="UDB35" s="171"/>
      <c r="UDC35" s="171"/>
      <c r="UDD35" s="171"/>
      <c r="UDE35" s="171"/>
      <c r="UDF35" s="171"/>
      <c r="UDG35" s="171"/>
      <c r="UDH35" s="171"/>
      <c r="UDI35" s="171"/>
      <c r="UDJ35" s="171"/>
      <c r="UDK35" s="171"/>
      <c r="UDL35" s="171"/>
      <c r="UDM35" s="171"/>
      <c r="UDN35" s="171"/>
      <c r="UDO35" s="171"/>
      <c r="UDP35" s="171"/>
      <c r="UDQ35" s="171"/>
      <c r="UDR35" s="171"/>
      <c r="UDS35" s="171"/>
      <c r="UDT35" s="171"/>
      <c r="UDU35" s="171"/>
      <c r="UDV35" s="171"/>
      <c r="UDW35" s="171"/>
      <c r="UDX35" s="171"/>
      <c r="UDY35" s="171"/>
      <c r="UDZ35" s="171"/>
      <c r="UEA35" s="171"/>
      <c r="UEB35" s="171"/>
      <c r="UEC35" s="171"/>
      <c r="UED35" s="171"/>
      <c r="UEE35" s="171"/>
      <c r="UEF35" s="171"/>
      <c r="UEG35" s="171"/>
      <c r="UEH35" s="171"/>
      <c r="UEI35" s="171"/>
      <c r="UEJ35" s="171"/>
      <c r="UEK35" s="171"/>
      <c r="UEL35" s="171"/>
      <c r="UEM35" s="171"/>
      <c r="UEN35" s="171"/>
      <c r="UEO35" s="171"/>
      <c r="UEP35" s="171"/>
      <c r="UEQ35" s="171"/>
      <c r="UER35" s="171"/>
      <c r="UES35" s="171"/>
      <c r="UET35" s="171"/>
      <c r="UEU35" s="171"/>
      <c r="UEV35" s="171"/>
      <c r="UEW35" s="171"/>
      <c r="UEX35" s="171"/>
      <c r="UEY35" s="171"/>
      <c r="UEZ35" s="171"/>
      <c r="UFA35" s="171"/>
      <c r="UFB35" s="171"/>
      <c r="UFC35" s="171"/>
      <c r="UFD35" s="171"/>
      <c r="UFE35" s="171"/>
      <c r="UFF35" s="171"/>
      <c r="UFG35" s="171"/>
      <c r="UFH35" s="171"/>
      <c r="UFI35" s="171"/>
      <c r="UFJ35" s="171"/>
      <c r="UFK35" s="171"/>
      <c r="UFL35" s="171"/>
      <c r="UFM35" s="171"/>
      <c r="UFN35" s="171"/>
      <c r="UFO35" s="171"/>
      <c r="UFP35" s="171"/>
      <c r="UFQ35" s="171"/>
      <c r="UFR35" s="171"/>
      <c r="UFS35" s="171"/>
      <c r="UFT35" s="171"/>
      <c r="UFU35" s="171"/>
      <c r="UFV35" s="171"/>
      <c r="UFW35" s="171"/>
      <c r="UFX35" s="171"/>
      <c r="UFY35" s="171"/>
      <c r="UFZ35" s="171"/>
      <c r="UGA35" s="171"/>
      <c r="UGB35" s="171"/>
      <c r="UGC35" s="171"/>
      <c r="UGD35" s="171"/>
      <c r="UGE35" s="171"/>
      <c r="UGF35" s="171"/>
      <c r="UGG35" s="171"/>
      <c r="UGH35" s="171"/>
      <c r="UGI35" s="171"/>
      <c r="UGJ35" s="171"/>
      <c r="UGK35" s="171"/>
      <c r="UGL35" s="171"/>
      <c r="UGM35" s="171"/>
      <c r="UGN35" s="171"/>
      <c r="UGO35" s="171"/>
      <c r="UGP35" s="171"/>
      <c r="UGQ35" s="171"/>
      <c r="UGR35" s="171"/>
      <c r="UGS35" s="171"/>
      <c r="UGT35" s="171"/>
      <c r="UGU35" s="171"/>
      <c r="UGV35" s="171"/>
      <c r="UGW35" s="171"/>
      <c r="UGX35" s="171"/>
      <c r="UGY35" s="171"/>
      <c r="UGZ35" s="171"/>
      <c r="UHA35" s="171"/>
      <c r="UHB35" s="171"/>
      <c r="UHC35" s="171"/>
      <c r="UHD35" s="171"/>
      <c r="UHE35" s="171"/>
      <c r="UHF35" s="171"/>
      <c r="UHG35" s="171"/>
      <c r="UHH35" s="171"/>
      <c r="UHI35" s="171"/>
      <c r="UHJ35" s="171"/>
      <c r="UHK35" s="171"/>
      <c r="UHL35" s="171"/>
      <c r="UHM35" s="171"/>
      <c r="UHN35" s="171"/>
      <c r="UHO35" s="171"/>
      <c r="UHP35" s="171"/>
      <c r="UHQ35" s="171"/>
      <c r="UHR35" s="171"/>
      <c r="UHS35" s="171"/>
      <c r="UHT35" s="171"/>
      <c r="UHU35" s="171"/>
      <c r="UHV35" s="171"/>
      <c r="UHW35" s="171"/>
      <c r="UHX35" s="171"/>
      <c r="UHY35" s="171"/>
      <c r="UHZ35" s="171"/>
      <c r="UIA35" s="171"/>
      <c r="UIB35" s="171"/>
      <c r="UIC35" s="171"/>
      <c r="UID35" s="171"/>
      <c r="UIE35" s="171"/>
      <c r="UIF35" s="171"/>
      <c r="UIG35" s="171"/>
      <c r="UIH35" s="171"/>
      <c r="UII35" s="171"/>
      <c r="UIJ35" s="171"/>
      <c r="UIK35" s="171"/>
      <c r="UIL35" s="171"/>
      <c r="UIM35" s="171"/>
      <c r="UIN35" s="171"/>
      <c r="UIO35" s="171"/>
      <c r="UIP35" s="171"/>
      <c r="UIQ35" s="171"/>
      <c r="UIR35" s="171"/>
      <c r="UIS35" s="171"/>
      <c r="UIT35" s="171"/>
      <c r="UIU35" s="171"/>
      <c r="UIV35" s="171"/>
      <c r="UIW35" s="171"/>
      <c r="UIX35" s="171"/>
      <c r="UIY35" s="171"/>
      <c r="UIZ35" s="171"/>
      <c r="UJA35" s="171"/>
      <c r="UJB35" s="171"/>
      <c r="UJC35" s="171"/>
      <c r="UJD35" s="171"/>
      <c r="UJE35" s="171"/>
      <c r="UJF35" s="171"/>
      <c r="UJG35" s="171"/>
      <c r="UJH35" s="171"/>
      <c r="UJI35" s="171"/>
      <c r="UJJ35" s="171"/>
      <c r="UJK35" s="171"/>
      <c r="UJL35" s="171"/>
      <c r="UJM35" s="171"/>
      <c r="UJN35" s="171"/>
      <c r="UJO35" s="171"/>
      <c r="UJP35" s="171"/>
      <c r="UJQ35" s="171"/>
      <c r="UJR35" s="171"/>
      <c r="UJS35" s="171"/>
      <c r="UJT35" s="171"/>
      <c r="UJU35" s="171"/>
      <c r="UJV35" s="171"/>
      <c r="UJW35" s="171"/>
      <c r="UJX35" s="171"/>
      <c r="UJY35" s="171"/>
      <c r="UJZ35" s="171"/>
      <c r="UKA35" s="171"/>
      <c r="UKB35" s="171"/>
      <c r="UKC35" s="171"/>
      <c r="UKD35" s="171"/>
      <c r="UKE35" s="171"/>
      <c r="UKF35" s="171"/>
      <c r="UKG35" s="171"/>
      <c r="UKH35" s="171"/>
      <c r="UKI35" s="171"/>
      <c r="UKJ35" s="171"/>
      <c r="UKK35" s="171"/>
      <c r="UKL35" s="171"/>
      <c r="UKM35" s="171"/>
      <c r="UKN35" s="171"/>
      <c r="UKO35" s="171"/>
      <c r="UKP35" s="171"/>
      <c r="UKQ35" s="171"/>
      <c r="UKR35" s="171"/>
      <c r="UKS35" s="171"/>
      <c r="UKT35" s="171"/>
      <c r="UKU35" s="171"/>
      <c r="UKV35" s="171"/>
      <c r="UKW35" s="171"/>
      <c r="UKX35" s="171"/>
      <c r="UKY35" s="171"/>
      <c r="UKZ35" s="171"/>
      <c r="ULA35" s="171"/>
      <c r="ULB35" s="171"/>
      <c r="ULC35" s="171"/>
      <c r="ULD35" s="171"/>
      <c r="ULE35" s="171"/>
      <c r="ULF35" s="171"/>
      <c r="ULG35" s="171"/>
      <c r="ULH35" s="171"/>
      <c r="ULI35" s="171"/>
      <c r="ULJ35" s="171"/>
      <c r="ULK35" s="171"/>
      <c r="ULL35" s="171"/>
      <c r="ULM35" s="171"/>
      <c r="ULN35" s="171"/>
      <c r="ULO35" s="171"/>
      <c r="ULP35" s="171"/>
      <c r="ULQ35" s="171"/>
      <c r="ULR35" s="171"/>
      <c r="ULS35" s="171"/>
      <c r="ULT35" s="171"/>
      <c r="ULU35" s="171"/>
      <c r="ULV35" s="171"/>
      <c r="ULW35" s="171"/>
      <c r="ULX35" s="171"/>
      <c r="ULY35" s="171"/>
      <c r="ULZ35" s="171"/>
      <c r="UMA35" s="171"/>
      <c r="UMB35" s="171"/>
      <c r="UMC35" s="171"/>
      <c r="UMD35" s="171"/>
      <c r="UME35" s="171"/>
      <c r="UMF35" s="171"/>
      <c r="UMG35" s="171"/>
      <c r="UMH35" s="171"/>
      <c r="UMI35" s="171"/>
      <c r="UMJ35" s="171"/>
      <c r="UMK35" s="171"/>
      <c r="UML35" s="171"/>
      <c r="UMM35" s="171"/>
      <c r="UMN35" s="171"/>
      <c r="UMO35" s="171"/>
      <c r="UMP35" s="171"/>
      <c r="UMQ35" s="171"/>
      <c r="UMR35" s="171"/>
      <c r="UMS35" s="171"/>
      <c r="UMT35" s="171"/>
      <c r="UMU35" s="171"/>
      <c r="UMV35" s="171"/>
      <c r="UMW35" s="171"/>
      <c r="UMX35" s="171"/>
      <c r="UMY35" s="171"/>
      <c r="UMZ35" s="171"/>
      <c r="UNA35" s="171"/>
      <c r="UNB35" s="171"/>
      <c r="UNC35" s="171"/>
      <c r="UND35" s="171"/>
      <c r="UNE35" s="171"/>
      <c r="UNF35" s="171"/>
      <c r="UNG35" s="171"/>
      <c r="UNH35" s="171"/>
      <c r="UNI35" s="171"/>
      <c r="UNJ35" s="171"/>
      <c r="UNK35" s="171"/>
      <c r="UNL35" s="171"/>
      <c r="UNM35" s="171"/>
      <c r="UNN35" s="171"/>
      <c r="UNO35" s="171"/>
      <c r="UNP35" s="171"/>
      <c r="UNQ35" s="171"/>
      <c r="UNR35" s="171"/>
      <c r="UNS35" s="171"/>
      <c r="UNT35" s="171"/>
      <c r="UNU35" s="171"/>
      <c r="UNV35" s="171"/>
      <c r="UNW35" s="171"/>
      <c r="UNX35" s="171"/>
      <c r="UNY35" s="171"/>
      <c r="UNZ35" s="171"/>
      <c r="UOA35" s="171"/>
      <c r="UOB35" s="171"/>
      <c r="UOC35" s="171"/>
      <c r="UOD35" s="171"/>
      <c r="UOE35" s="171"/>
      <c r="UOF35" s="171"/>
      <c r="UOG35" s="171"/>
      <c r="UOH35" s="171"/>
      <c r="UOI35" s="171"/>
      <c r="UOJ35" s="171"/>
      <c r="UOK35" s="171"/>
      <c r="UOL35" s="171"/>
      <c r="UOM35" s="171"/>
      <c r="UON35" s="171"/>
      <c r="UOO35" s="171"/>
      <c r="UOP35" s="171"/>
      <c r="UOQ35" s="171"/>
      <c r="UOR35" s="171"/>
      <c r="UOS35" s="171"/>
      <c r="UOT35" s="171"/>
      <c r="UOU35" s="171"/>
      <c r="UOV35" s="171"/>
      <c r="UOW35" s="171"/>
      <c r="UOX35" s="171"/>
      <c r="UOY35" s="171"/>
      <c r="UOZ35" s="171"/>
      <c r="UPA35" s="171"/>
      <c r="UPB35" s="171"/>
      <c r="UPC35" s="171"/>
      <c r="UPD35" s="171"/>
      <c r="UPE35" s="171"/>
      <c r="UPF35" s="171"/>
      <c r="UPG35" s="171"/>
      <c r="UPH35" s="171"/>
      <c r="UPI35" s="171"/>
      <c r="UPJ35" s="171"/>
      <c r="UPK35" s="171"/>
      <c r="UPL35" s="171"/>
      <c r="UPM35" s="171"/>
      <c r="UPN35" s="171"/>
      <c r="UPO35" s="171"/>
      <c r="UPP35" s="171"/>
      <c r="UPQ35" s="171"/>
      <c r="UPR35" s="171"/>
      <c r="UPS35" s="171"/>
      <c r="UPT35" s="171"/>
      <c r="UPU35" s="171"/>
      <c r="UPV35" s="171"/>
      <c r="UPW35" s="171"/>
      <c r="UPX35" s="171"/>
      <c r="UPY35" s="171"/>
      <c r="UPZ35" s="171"/>
      <c r="UQA35" s="171"/>
      <c r="UQB35" s="171"/>
      <c r="UQC35" s="171"/>
      <c r="UQD35" s="171"/>
      <c r="UQE35" s="171"/>
      <c r="UQF35" s="171"/>
      <c r="UQG35" s="171"/>
      <c r="UQH35" s="171"/>
      <c r="UQI35" s="171"/>
      <c r="UQJ35" s="171"/>
      <c r="UQK35" s="171"/>
      <c r="UQL35" s="171"/>
      <c r="UQM35" s="171"/>
      <c r="UQN35" s="171"/>
      <c r="UQO35" s="171"/>
      <c r="UQP35" s="171"/>
      <c r="UQQ35" s="171"/>
      <c r="UQR35" s="171"/>
      <c r="UQS35" s="171"/>
      <c r="UQT35" s="171"/>
      <c r="UQU35" s="171"/>
      <c r="UQV35" s="171"/>
      <c r="UQW35" s="171"/>
      <c r="UQX35" s="171"/>
      <c r="UQY35" s="171"/>
      <c r="UQZ35" s="171"/>
      <c r="URA35" s="171"/>
      <c r="URB35" s="171"/>
      <c r="URC35" s="171"/>
      <c r="URD35" s="171"/>
      <c r="URE35" s="171"/>
      <c r="URF35" s="171"/>
      <c r="URG35" s="171"/>
      <c r="URH35" s="171"/>
      <c r="URI35" s="171"/>
      <c r="URJ35" s="171"/>
      <c r="URK35" s="171"/>
      <c r="URL35" s="171"/>
      <c r="URM35" s="171"/>
      <c r="URN35" s="171"/>
      <c r="URO35" s="171"/>
      <c r="URP35" s="171"/>
      <c r="URQ35" s="171"/>
      <c r="URR35" s="171"/>
      <c r="URS35" s="171"/>
      <c r="URT35" s="171"/>
      <c r="URU35" s="171"/>
      <c r="URV35" s="171"/>
      <c r="URW35" s="171"/>
      <c r="URX35" s="171"/>
      <c r="URY35" s="171"/>
      <c r="URZ35" s="171"/>
      <c r="USA35" s="171"/>
      <c r="USB35" s="171"/>
      <c r="USC35" s="171"/>
      <c r="USD35" s="171"/>
      <c r="USE35" s="171"/>
      <c r="USF35" s="171"/>
      <c r="USG35" s="171"/>
      <c r="USH35" s="171"/>
      <c r="USI35" s="171"/>
      <c r="USJ35" s="171"/>
      <c r="USK35" s="171"/>
      <c r="USL35" s="171"/>
      <c r="USM35" s="171"/>
      <c r="USN35" s="171"/>
      <c r="USO35" s="171"/>
      <c r="USP35" s="171"/>
      <c r="USQ35" s="171"/>
      <c r="USR35" s="171"/>
      <c r="USS35" s="171"/>
      <c r="UST35" s="171"/>
      <c r="USU35" s="171"/>
      <c r="USV35" s="171"/>
      <c r="USW35" s="171"/>
      <c r="USX35" s="171"/>
      <c r="USY35" s="171"/>
      <c r="USZ35" s="171"/>
      <c r="UTA35" s="171"/>
      <c r="UTB35" s="171"/>
      <c r="UTC35" s="171"/>
      <c r="UTD35" s="171"/>
      <c r="UTE35" s="171"/>
      <c r="UTF35" s="171"/>
      <c r="UTG35" s="171"/>
      <c r="UTH35" s="171"/>
      <c r="UTI35" s="171"/>
      <c r="UTJ35" s="171"/>
      <c r="UTK35" s="171"/>
      <c r="UTL35" s="171"/>
      <c r="UTM35" s="171"/>
      <c r="UTN35" s="171"/>
      <c r="UTO35" s="171"/>
      <c r="UTP35" s="171"/>
      <c r="UTQ35" s="171"/>
      <c r="UTR35" s="171"/>
      <c r="UTS35" s="171"/>
      <c r="UTT35" s="171"/>
      <c r="UTU35" s="171"/>
      <c r="UTV35" s="171"/>
      <c r="UTW35" s="171"/>
      <c r="UTX35" s="171"/>
      <c r="UTY35" s="171"/>
      <c r="UTZ35" s="171"/>
      <c r="UUA35" s="171"/>
      <c r="UUB35" s="171"/>
      <c r="UUC35" s="171"/>
      <c r="UUD35" s="171"/>
      <c r="UUE35" s="171"/>
      <c r="UUF35" s="171"/>
      <c r="UUG35" s="171"/>
      <c r="UUH35" s="171"/>
      <c r="UUI35" s="171"/>
      <c r="UUJ35" s="171"/>
      <c r="UUK35" s="171"/>
      <c r="UUL35" s="171"/>
      <c r="UUM35" s="171"/>
      <c r="UUN35" s="171"/>
      <c r="UUO35" s="171"/>
      <c r="UUP35" s="171"/>
      <c r="UUQ35" s="171"/>
      <c r="UUR35" s="171"/>
      <c r="UUS35" s="171"/>
      <c r="UUT35" s="171"/>
      <c r="UUU35" s="171"/>
      <c r="UUV35" s="171"/>
      <c r="UUW35" s="171"/>
      <c r="UUX35" s="171"/>
      <c r="UUY35" s="171"/>
      <c r="UUZ35" s="171"/>
      <c r="UVA35" s="171"/>
      <c r="UVB35" s="171"/>
      <c r="UVC35" s="171"/>
      <c r="UVD35" s="171"/>
      <c r="UVE35" s="171"/>
      <c r="UVF35" s="171"/>
      <c r="UVG35" s="171"/>
      <c r="UVH35" s="171"/>
      <c r="UVI35" s="171"/>
      <c r="UVJ35" s="171"/>
      <c r="UVK35" s="171"/>
      <c r="UVL35" s="171"/>
      <c r="UVM35" s="171"/>
      <c r="UVN35" s="171"/>
      <c r="UVO35" s="171"/>
      <c r="UVP35" s="171"/>
      <c r="UVQ35" s="171"/>
      <c r="UVR35" s="171"/>
      <c r="UVS35" s="171"/>
      <c r="UVT35" s="171"/>
      <c r="UVU35" s="171"/>
      <c r="UVV35" s="171"/>
      <c r="UVW35" s="171"/>
      <c r="UVX35" s="171"/>
      <c r="UVY35" s="171"/>
      <c r="UVZ35" s="171"/>
      <c r="UWA35" s="171"/>
      <c r="UWB35" s="171"/>
      <c r="UWC35" s="171"/>
      <c r="UWD35" s="171"/>
      <c r="UWE35" s="171"/>
      <c r="UWF35" s="171"/>
      <c r="UWG35" s="171"/>
      <c r="UWH35" s="171"/>
      <c r="UWI35" s="171"/>
      <c r="UWJ35" s="171"/>
      <c r="UWK35" s="171"/>
      <c r="UWL35" s="171"/>
      <c r="UWM35" s="171"/>
      <c r="UWN35" s="171"/>
      <c r="UWO35" s="171"/>
      <c r="UWP35" s="171"/>
      <c r="UWQ35" s="171"/>
      <c r="UWR35" s="171"/>
      <c r="UWS35" s="171"/>
      <c r="UWT35" s="171"/>
      <c r="UWU35" s="171"/>
      <c r="UWV35" s="171"/>
      <c r="UWW35" s="171"/>
      <c r="UWX35" s="171"/>
      <c r="UWY35" s="171"/>
      <c r="UWZ35" s="171"/>
      <c r="UXA35" s="171"/>
      <c r="UXB35" s="171"/>
      <c r="UXC35" s="171"/>
      <c r="UXD35" s="171"/>
      <c r="UXE35" s="171"/>
      <c r="UXF35" s="171"/>
      <c r="UXG35" s="171"/>
      <c r="UXH35" s="171"/>
      <c r="UXI35" s="171"/>
      <c r="UXJ35" s="171"/>
      <c r="UXK35" s="171"/>
      <c r="UXL35" s="171"/>
      <c r="UXM35" s="171"/>
      <c r="UXN35" s="171"/>
      <c r="UXO35" s="171"/>
      <c r="UXP35" s="171"/>
      <c r="UXQ35" s="171"/>
      <c r="UXR35" s="171"/>
      <c r="UXS35" s="171"/>
      <c r="UXT35" s="171"/>
      <c r="UXU35" s="171"/>
      <c r="UXV35" s="171"/>
      <c r="UXW35" s="171"/>
      <c r="UXX35" s="171"/>
      <c r="UXY35" s="171"/>
      <c r="UXZ35" s="171"/>
      <c r="UYA35" s="171"/>
      <c r="UYB35" s="171"/>
      <c r="UYC35" s="171"/>
      <c r="UYD35" s="171"/>
      <c r="UYE35" s="171"/>
      <c r="UYF35" s="171"/>
      <c r="UYG35" s="171"/>
      <c r="UYH35" s="171"/>
      <c r="UYI35" s="171"/>
      <c r="UYJ35" s="171"/>
      <c r="UYK35" s="171"/>
      <c r="UYL35" s="171"/>
      <c r="UYM35" s="171"/>
      <c r="UYN35" s="171"/>
      <c r="UYO35" s="171"/>
      <c r="UYP35" s="171"/>
      <c r="UYQ35" s="171"/>
      <c r="UYR35" s="171"/>
      <c r="UYS35" s="171"/>
      <c r="UYT35" s="171"/>
      <c r="UYU35" s="171"/>
      <c r="UYV35" s="171"/>
      <c r="UYW35" s="171"/>
      <c r="UYX35" s="171"/>
      <c r="UYY35" s="171"/>
      <c r="UYZ35" s="171"/>
      <c r="UZA35" s="171"/>
      <c r="UZB35" s="171"/>
      <c r="UZC35" s="171"/>
      <c r="UZD35" s="171"/>
      <c r="UZE35" s="171"/>
      <c r="UZF35" s="171"/>
      <c r="UZG35" s="171"/>
      <c r="UZH35" s="171"/>
      <c r="UZI35" s="171"/>
      <c r="UZJ35" s="171"/>
      <c r="UZK35" s="171"/>
      <c r="UZL35" s="171"/>
      <c r="UZM35" s="171"/>
      <c r="UZN35" s="171"/>
      <c r="UZO35" s="171"/>
      <c r="UZP35" s="171"/>
      <c r="UZQ35" s="171"/>
      <c r="UZR35" s="171"/>
      <c r="UZS35" s="171"/>
      <c r="UZT35" s="171"/>
      <c r="UZU35" s="171"/>
      <c r="UZV35" s="171"/>
      <c r="UZW35" s="171"/>
      <c r="UZX35" s="171"/>
      <c r="UZY35" s="171"/>
      <c r="UZZ35" s="171"/>
      <c r="VAA35" s="171"/>
      <c r="VAB35" s="171"/>
      <c r="VAC35" s="171"/>
      <c r="VAD35" s="171"/>
      <c r="VAE35" s="171"/>
      <c r="VAF35" s="171"/>
      <c r="VAG35" s="171"/>
      <c r="VAH35" s="171"/>
      <c r="VAI35" s="171"/>
      <c r="VAJ35" s="171"/>
      <c r="VAK35" s="171"/>
      <c r="VAL35" s="171"/>
      <c r="VAM35" s="171"/>
      <c r="VAN35" s="171"/>
      <c r="VAO35" s="171"/>
      <c r="VAP35" s="171"/>
      <c r="VAQ35" s="171"/>
      <c r="VAR35" s="171"/>
      <c r="VAS35" s="171"/>
      <c r="VAT35" s="171"/>
      <c r="VAU35" s="171"/>
      <c r="VAV35" s="171"/>
      <c r="VAW35" s="171"/>
      <c r="VAX35" s="171"/>
      <c r="VAY35" s="171"/>
      <c r="VAZ35" s="171"/>
      <c r="VBA35" s="171"/>
      <c r="VBB35" s="171"/>
      <c r="VBC35" s="171"/>
      <c r="VBD35" s="171"/>
      <c r="VBE35" s="171"/>
      <c r="VBF35" s="171"/>
      <c r="VBG35" s="171"/>
      <c r="VBH35" s="171"/>
      <c r="VBI35" s="171"/>
      <c r="VBJ35" s="171"/>
      <c r="VBK35" s="171"/>
      <c r="VBL35" s="171"/>
      <c r="VBM35" s="171"/>
      <c r="VBN35" s="171"/>
      <c r="VBO35" s="171"/>
      <c r="VBP35" s="171"/>
      <c r="VBQ35" s="171"/>
      <c r="VBR35" s="171"/>
      <c r="VBS35" s="171"/>
      <c r="VBT35" s="171"/>
      <c r="VBU35" s="171"/>
      <c r="VBV35" s="171"/>
      <c r="VBW35" s="171"/>
      <c r="VBX35" s="171"/>
      <c r="VBY35" s="171"/>
      <c r="VBZ35" s="171"/>
      <c r="VCA35" s="171"/>
      <c r="VCB35" s="171"/>
      <c r="VCC35" s="171"/>
      <c r="VCD35" s="171"/>
      <c r="VCE35" s="171"/>
      <c r="VCF35" s="171"/>
      <c r="VCG35" s="171"/>
      <c r="VCH35" s="171"/>
      <c r="VCI35" s="171"/>
      <c r="VCJ35" s="171"/>
      <c r="VCK35" s="171"/>
      <c r="VCL35" s="171"/>
      <c r="VCM35" s="171"/>
      <c r="VCN35" s="171"/>
      <c r="VCO35" s="171"/>
      <c r="VCP35" s="171"/>
      <c r="VCQ35" s="171"/>
      <c r="VCR35" s="171"/>
      <c r="VCS35" s="171"/>
      <c r="VCT35" s="171"/>
      <c r="VCU35" s="171"/>
      <c r="VCV35" s="171"/>
      <c r="VCW35" s="171"/>
      <c r="VCX35" s="171"/>
      <c r="VCY35" s="171"/>
      <c r="VCZ35" s="171"/>
      <c r="VDA35" s="171"/>
      <c r="VDB35" s="171"/>
      <c r="VDC35" s="171"/>
      <c r="VDD35" s="171"/>
      <c r="VDE35" s="171"/>
      <c r="VDF35" s="171"/>
      <c r="VDG35" s="171"/>
      <c r="VDH35" s="171"/>
      <c r="VDI35" s="171"/>
      <c r="VDJ35" s="171"/>
      <c r="VDK35" s="171"/>
      <c r="VDL35" s="171"/>
      <c r="VDM35" s="171"/>
      <c r="VDN35" s="171"/>
      <c r="VDO35" s="171"/>
      <c r="VDP35" s="171"/>
      <c r="VDQ35" s="171"/>
      <c r="VDR35" s="171"/>
      <c r="VDS35" s="171"/>
      <c r="VDT35" s="171"/>
      <c r="VDU35" s="171"/>
      <c r="VDV35" s="171"/>
      <c r="VDW35" s="171"/>
      <c r="VDX35" s="171"/>
      <c r="VDY35" s="171"/>
      <c r="VDZ35" s="171"/>
      <c r="VEA35" s="171"/>
      <c r="VEB35" s="171"/>
      <c r="VEC35" s="171"/>
      <c r="VED35" s="171"/>
      <c r="VEE35" s="171"/>
      <c r="VEF35" s="171"/>
      <c r="VEG35" s="171"/>
      <c r="VEH35" s="171"/>
      <c r="VEI35" s="171"/>
      <c r="VEJ35" s="171"/>
      <c r="VEK35" s="171"/>
      <c r="VEL35" s="171"/>
      <c r="VEM35" s="171"/>
      <c r="VEN35" s="171"/>
      <c r="VEO35" s="171"/>
      <c r="VEP35" s="171"/>
      <c r="VEQ35" s="171"/>
      <c r="VER35" s="171"/>
      <c r="VES35" s="171"/>
      <c r="VET35" s="171"/>
      <c r="VEU35" s="171"/>
      <c r="VEV35" s="171"/>
      <c r="VEW35" s="171"/>
      <c r="VEX35" s="171"/>
      <c r="VEY35" s="171"/>
      <c r="VEZ35" s="171"/>
      <c r="VFA35" s="171"/>
      <c r="VFB35" s="171"/>
      <c r="VFC35" s="171"/>
      <c r="VFD35" s="171"/>
      <c r="VFE35" s="171"/>
      <c r="VFF35" s="171"/>
      <c r="VFG35" s="171"/>
      <c r="VFH35" s="171"/>
      <c r="VFI35" s="171"/>
      <c r="VFJ35" s="171"/>
      <c r="VFK35" s="171"/>
      <c r="VFL35" s="171"/>
      <c r="VFM35" s="171"/>
      <c r="VFN35" s="171"/>
      <c r="VFO35" s="171"/>
      <c r="VFP35" s="171"/>
      <c r="VFQ35" s="171"/>
      <c r="VFR35" s="171"/>
      <c r="VFS35" s="171"/>
      <c r="VFT35" s="171"/>
      <c r="VFU35" s="171"/>
      <c r="VFV35" s="171"/>
      <c r="VFW35" s="171"/>
      <c r="VFX35" s="171"/>
      <c r="VFY35" s="171"/>
      <c r="VFZ35" s="171"/>
      <c r="VGA35" s="171"/>
      <c r="VGB35" s="171"/>
      <c r="VGC35" s="171"/>
      <c r="VGD35" s="171"/>
      <c r="VGE35" s="171"/>
      <c r="VGF35" s="171"/>
      <c r="VGG35" s="171"/>
      <c r="VGH35" s="171"/>
      <c r="VGI35" s="171"/>
      <c r="VGJ35" s="171"/>
      <c r="VGK35" s="171"/>
      <c r="VGL35" s="171"/>
      <c r="VGM35" s="171"/>
      <c r="VGN35" s="171"/>
      <c r="VGO35" s="171"/>
      <c r="VGP35" s="171"/>
      <c r="VGQ35" s="171"/>
      <c r="VGR35" s="171"/>
      <c r="VGS35" s="171"/>
      <c r="VGT35" s="171"/>
      <c r="VGU35" s="171"/>
      <c r="VGV35" s="171"/>
      <c r="VGW35" s="171"/>
      <c r="VGX35" s="171"/>
      <c r="VGY35" s="171"/>
      <c r="VGZ35" s="171"/>
      <c r="VHA35" s="171"/>
      <c r="VHB35" s="171"/>
      <c r="VHC35" s="171"/>
      <c r="VHD35" s="171"/>
      <c r="VHE35" s="171"/>
      <c r="VHF35" s="171"/>
      <c r="VHG35" s="171"/>
      <c r="VHH35" s="171"/>
      <c r="VHI35" s="171"/>
      <c r="VHJ35" s="171"/>
      <c r="VHK35" s="171"/>
      <c r="VHL35" s="171"/>
      <c r="VHM35" s="171"/>
      <c r="VHN35" s="171"/>
      <c r="VHO35" s="171"/>
      <c r="VHP35" s="171"/>
      <c r="VHQ35" s="171"/>
      <c r="VHR35" s="171"/>
      <c r="VHS35" s="171"/>
      <c r="VHT35" s="171"/>
      <c r="VHU35" s="171"/>
      <c r="VHV35" s="171"/>
      <c r="VHW35" s="171"/>
      <c r="VHX35" s="171"/>
      <c r="VHY35" s="171"/>
      <c r="VHZ35" s="171"/>
      <c r="VIA35" s="171"/>
      <c r="VIB35" s="171"/>
      <c r="VIC35" s="171"/>
      <c r="VID35" s="171"/>
      <c r="VIE35" s="171"/>
      <c r="VIF35" s="171"/>
      <c r="VIG35" s="171"/>
      <c r="VIH35" s="171"/>
      <c r="VII35" s="171"/>
      <c r="VIJ35" s="171"/>
      <c r="VIK35" s="171"/>
      <c r="VIL35" s="171"/>
      <c r="VIM35" s="171"/>
      <c r="VIN35" s="171"/>
      <c r="VIO35" s="171"/>
      <c r="VIP35" s="171"/>
      <c r="VIQ35" s="171"/>
      <c r="VIR35" s="171"/>
      <c r="VIS35" s="171"/>
      <c r="VIT35" s="171"/>
      <c r="VIU35" s="171"/>
      <c r="VIV35" s="171"/>
      <c r="VIW35" s="171"/>
      <c r="VIX35" s="171"/>
      <c r="VIY35" s="171"/>
      <c r="VIZ35" s="171"/>
      <c r="VJA35" s="171"/>
      <c r="VJB35" s="171"/>
      <c r="VJC35" s="171"/>
      <c r="VJD35" s="171"/>
      <c r="VJE35" s="171"/>
      <c r="VJF35" s="171"/>
      <c r="VJG35" s="171"/>
      <c r="VJH35" s="171"/>
      <c r="VJI35" s="171"/>
      <c r="VJJ35" s="171"/>
      <c r="VJK35" s="171"/>
      <c r="VJL35" s="171"/>
      <c r="VJM35" s="171"/>
      <c r="VJN35" s="171"/>
      <c r="VJO35" s="171"/>
      <c r="VJP35" s="171"/>
      <c r="VJQ35" s="171"/>
      <c r="VJR35" s="171"/>
      <c r="VJS35" s="171"/>
      <c r="VJT35" s="171"/>
      <c r="VJU35" s="171"/>
      <c r="VJV35" s="171"/>
      <c r="VJW35" s="171"/>
      <c r="VJX35" s="171"/>
      <c r="VJY35" s="171"/>
      <c r="VJZ35" s="171"/>
      <c r="VKA35" s="171"/>
      <c r="VKB35" s="171"/>
      <c r="VKC35" s="171"/>
      <c r="VKD35" s="171"/>
      <c r="VKE35" s="171"/>
      <c r="VKF35" s="171"/>
      <c r="VKG35" s="171"/>
      <c r="VKH35" s="171"/>
      <c r="VKI35" s="171"/>
      <c r="VKJ35" s="171"/>
      <c r="VKK35" s="171"/>
      <c r="VKL35" s="171"/>
      <c r="VKM35" s="171"/>
      <c r="VKN35" s="171"/>
      <c r="VKO35" s="171"/>
      <c r="VKP35" s="171"/>
      <c r="VKQ35" s="171"/>
      <c r="VKR35" s="171"/>
      <c r="VKS35" s="171"/>
      <c r="VKT35" s="171"/>
      <c r="VKU35" s="171"/>
      <c r="VKV35" s="171"/>
      <c r="VKW35" s="171"/>
      <c r="VKX35" s="171"/>
      <c r="VKY35" s="171"/>
      <c r="VKZ35" s="171"/>
      <c r="VLA35" s="171"/>
      <c r="VLB35" s="171"/>
      <c r="VLC35" s="171"/>
      <c r="VLD35" s="171"/>
      <c r="VLE35" s="171"/>
      <c r="VLF35" s="171"/>
      <c r="VLG35" s="171"/>
      <c r="VLH35" s="171"/>
      <c r="VLI35" s="171"/>
      <c r="VLJ35" s="171"/>
      <c r="VLK35" s="171"/>
      <c r="VLL35" s="171"/>
      <c r="VLM35" s="171"/>
      <c r="VLN35" s="171"/>
      <c r="VLO35" s="171"/>
      <c r="VLP35" s="171"/>
      <c r="VLQ35" s="171"/>
      <c r="VLR35" s="171"/>
      <c r="VLS35" s="171"/>
      <c r="VLT35" s="171"/>
      <c r="VLU35" s="171"/>
      <c r="VLV35" s="171"/>
      <c r="VLW35" s="171"/>
      <c r="VLX35" s="171"/>
      <c r="VLY35" s="171"/>
      <c r="VLZ35" s="171"/>
      <c r="VMA35" s="171"/>
      <c r="VMB35" s="171"/>
      <c r="VMC35" s="171"/>
      <c r="VMD35" s="171"/>
      <c r="VME35" s="171"/>
      <c r="VMF35" s="171"/>
      <c r="VMG35" s="171"/>
      <c r="VMH35" s="171"/>
      <c r="VMI35" s="171"/>
      <c r="VMJ35" s="171"/>
      <c r="VMK35" s="171"/>
      <c r="VML35" s="171"/>
      <c r="VMM35" s="171"/>
      <c r="VMN35" s="171"/>
      <c r="VMO35" s="171"/>
      <c r="VMP35" s="171"/>
      <c r="VMQ35" s="171"/>
      <c r="VMR35" s="171"/>
      <c r="VMS35" s="171"/>
      <c r="VMT35" s="171"/>
      <c r="VMU35" s="171"/>
      <c r="VMV35" s="171"/>
      <c r="VMW35" s="171"/>
      <c r="VMX35" s="171"/>
      <c r="VMY35" s="171"/>
      <c r="VMZ35" s="171"/>
      <c r="VNA35" s="171"/>
      <c r="VNB35" s="171"/>
      <c r="VNC35" s="171"/>
      <c r="VND35" s="171"/>
      <c r="VNE35" s="171"/>
      <c r="VNF35" s="171"/>
      <c r="VNG35" s="171"/>
      <c r="VNH35" s="171"/>
      <c r="VNI35" s="171"/>
      <c r="VNJ35" s="171"/>
      <c r="VNK35" s="171"/>
      <c r="VNL35" s="171"/>
      <c r="VNM35" s="171"/>
      <c r="VNN35" s="171"/>
      <c r="VNO35" s="171"/>
      <c r="VNP35" s="171"/>
      <c r="VNQ35" s="171"/>
      <c r="VNR35" s="171"/>
      <c r="VNS35" s="171"/>
      <c r="VNT35" s="171"/>
      <c r="VNU35" s="171"/>
      <c r="VNV35" s="171"/>
      <c r="VNW35" s="171"/>
      <c r="VNX35" s="171"/>
      <c r="VNY35" s="171"/>
      <c r="VNZ35" s="171"/>
      <c r="VOA35" s="171"/>
      <c r="VOB35" s="171"/>
      <c r="VOC35" s="171"/>
      <c r="VOD35" s="171"/>
      <c r="VOE35" s="171"/>
      <c r="VOF35" s="171"/>
      <c r="VOG35" s="171"/>
      <c r="VOH35" s="171"/>
      <c r="VOI35" s="171"/>
      <c r="VOJ35" s="171"/>
      <c r="VOK35" s="171"/>
      <c r="VOL35" s="171"/>
      <c r="VOM35" s="171"/>
      <c r="VON35" s="171"/>
      <c r="VOO35" s="171"/>
      <c r="VOP35" s="171"/>
      <c r="VOQ35" s="171"/>
      <c r="VOR35" s="171"/>
      <c r="VOS35" s="171"/>
      <c r="VOT35" s="171"/>
      <c r="VOU35" s="171"/>
      <c r="VOV35" s="171"/>
      <c r="VOW35" s="171"/>
      <c r="VOX35" s="171"/>
      <c r="VOY35" s="171"/>
      <c r="VOZ35" s="171"/>
      <c r="VPA35" s="171"/>
      <c r="VPB35" s="171"/>
      <c r="VPC35" s="171"/>
      <c r="VPD35" s="171"/>
      <c r="VPE35" s="171"/>
      <c r="VPF35" s="171"/>
      <c r="VPG35" s="171"/>
      <c r="VPH35" s="171"/>
      <c r="VPI35" s="171"/>
      <c r="VPJ35" s="171"/>
      <c r="VPK35" s="171"/>
      <c r="VPL35" s="171"/>
      <c r="VPM35" s="171"/>
      <c r="VPN35" s="171"/>
      <c r="VPO35" s="171"/>
      <c r="VPP35" s="171"/>
      <c r="VPQ35" s="171"/>
      <c r="VPR35" s="171"/>
      <c r="VPS35" s="171"/>
      <c r="VPT35" s="171"/>
      <c r="VPU35" s="171"/>
      <c r="VPV35" s="171"/>
      <c r="VPW35" s="171"/>
      <c r="VPX35" s="171"/>
      <c r="VPY35" s="171"/>
      <c r="VPZ35" s="171"/>
      <c r="VQA35" s="171"/>
      <c r="VQB35" s="171"/>
      <c r="VQC35" s="171"/>
      <c r="VQD35" s="171"/>
      <c r="VQE35" s="171"/>
      <c r="VQF35" s="171"/>
      <c r="VQG35" s="171"/>
      <c r="VQH35" s="171"/>
      <c r="VQI35" s="171"/>
      <c r="VQJ35" s="171"/>
      <c r="VQK35" s="171"/>
      <c r="VQL35" s="171"/>
      <c r="VQM35" s="171"/>
      <c r="VQN35" s="171"/>
      <c r="VQO35" s="171"/>
      <c r="VQP35" s="171"/>
      <c r="VQQ35" s="171"/>
      <c r="VQR35" s="171"/>
      <c r="VQS35" s="171"/>
      <c r="VQT35" s="171"/>
      <c r="VQU35" s="171"/>
      <c r="VQV35" s="171"/>
      <c r="VQW35" s="171"/>
      <c r="VQX35" s="171"/>
      <c r="VQY35" s="171"/>
      <c r="VQZ35" s="171"/>
      <c r="VRA35" s="171"/>
      <c r="VRB35" s="171"/>
      <c r="VRC35" s="171"/>
      <c r="VRD35" s="171"/>
      <c r="VRE35" s="171"/>
      <c r="VRF35" s="171"/>
      <c r="VRG35" s="171"/>
      <c r="VRH35" s="171"/>
      <c r="VRI35" s="171"/>
      <c r="VRJ35" s="171"/>
      <c r="VRK35" s="171"/>
      <c r="VRL35" s="171"/>
      <c r="VRM35" s="171"/>
      <c r="VRN35" s="171"/>
      <c r="VRO35" s="171"/>
      <c r="VRP35" s="171"/>
      <c r="VRQ35" s="171"/>
      <c r="VRR35" s="171"/>
      <c r="VRS35" s="171"/>
      <c r="VRT35" s="171"/>
      <c r="VRU35" s="171"/>
      <c r="VRV35" s="171"/>
      <c r="VRW35" s="171"/>
      <c r="VRX35" s="171"/>
      <c r="VRY35" s="171"/>
      <c r="VRZ35" s="171"/>
      <c r="VSA35" s="171"/>
      <c r="VSB35" s="171"/>
      <c r="VSC35" s="171"/>
      <c r="VSD35" s="171"/>
      <c r="VSE35" s="171"/>
      <c r="VSF35" s="171"/>
      <c r="VSG35" s="171"/>
      <c r="VSH35" s="171"/>
      <c r="VSI35" s="171"/>
      <c r="VSJ35" s="171"/>
      <c r="VSK35" s="171"/>
      <c r="VSL35" s="171"/>
      <c r="VSM35" s="171"/>
      <c r="VSN35" s="171"/>
      <c r="VSO35" s="171"/>
      <c r="VSP35" s="171"/>
      <c r="VSQ35" s="171"/>
      <c r="VSR35" s="171"/>
      <c r="VSS35" s="171"/>
      <c r="VST35" s="171"/>
      <c r="VSU35" s="171"/>
      <c r="VSV35" s="171"/>
      <c r="VSW35" s="171"/>
      <c r="VSX35" s="171"/>
      <c r="VSY35" s="171"/>
      <c r="VSZ35" s="171"/>
      <c r="VTA35" s="171"/>
      <c r="VTB35" s="171"/>
      <c r="VTC35" s="171"/>
      <c r="VTD35" s="171"/>
      <c r="VTE35" s="171"/>
      <c r="VTF35" s="171"/>
      <c r="VTG35" s="171"/>
      <c r="VTH35" s="171"/>
      <c r="VTI35" s="171"/>
      <c r="VTJ35" s="171"/>
      <c r="VTK35" s="171"/>
      <c r="VTL35" s="171"/>
      <c r="VTM35" s="171"/>
      <c r="VTN35" s="171"/>
      <c r="VTO35" s="171"/>
      <c r="VTP35" s="171"/>
      <c r="VTQ35" s="171"/>
      <c r="VTR35" s="171"/>
      <c r="VTS35" s="171"/>
      <c r="VTT35" s="171"/>
      <c r="VTU35" s="171"/>
      <c r="VTV35" s="171"/>
      <c r="VTW35" s="171"/>
      <c r="VTX35" s="171"/>
      <c r="VTY35" s="171"/>
      <c r="VTZ35" s="171"/>
      <c r="VUA35" s="171"/>
      <c r="VUB35" s="171"/>
      <c r="VUC35" s="171"/>
      <c r="VUD35" s="171"/>
      <c r="VUE35" s="171"/>
      <c r="VUF35" s="171"/>
      <c r="VUG35" s="171"/>
      <c r="VUH35" s="171"/>
      <c r="VUI35" s="171"/>
      <c r="VUJ35" s="171"/>
      <c r="VUK35" s="171"/>
      <c r="VUL35" s="171"/>
      <c r="VUM35" s="171"/>
      <c r="VUN35" s="171"/>
      <c r="VUO35" s="171"/>
      <c r="VUP35" s="171"/>
      <c r="VUQ35" s="171"/>
      <c r="VUR35" s="171"/>
      <c r="VUS35" s="171"/>
      <c r="VUT35" s="171"/>
      <c r="VUU35" s="171"/>
      <c r="VUV35" s="171"/>
      <c r="VUW35" s="171"/>
      <c r="VUX35" s="171"/>
      <c r="VUY35" s="171"/>
      <c r="VUZ35" s="171"/>
      <c r="VVA35" s="171"/>
      <c r="VVB35" s="171"/>
      <c r="VVC35" s="171"/>
      <c r="VVD35" s="171"/>
      <c r="VVE35" s="171"/>
      <c r="VVF35" s="171"/>
      <c r="VVG35" s="171"/>
      <c r="VVH35" s="171"/>
      <c r="VVI35" s="171"/>
      <c r="VVJ35" s="171"/>
      <c r="VVK35" s="171"/>
      <c r="VVL35" s="171"/>
      <c r="VVM35" s="171"/>
      <c r="VVN35" s="171"/>
      <c r="VVO35" s="171"/>
      <c r="VVP35" s="171"/>
      <c r="VVQ35" s="171"/>
      <c r="VVR35" s="171"/>
      <c r="VVS35" s="171"/>
      <c r="VVT35" s="171"/>
      <c r="VVU35" s="171"/>
      <c r="VVV35" s="171"/>
      <c r="VVW35" s="171"/>
      <c r="VVX35" s="171"/>
      <c r="VVY35" s="171"/>
      <c r="VVZ35" s="171"/>
      <c r="VWA35" s="171"/>
      <c r="VWB35" s="171"/>
      <c r="VWC35" s="171"/>
      <c r="VWD35" s="171"/>
      <c r="VWE35" s="171"/>
      <c r="VWF35" s="171"/>
      <c r="VWG35" s="171"/>
      <c r="VWH35" s="171"/>
      <c r="VWI35" s="171"/>
      <c r="VWJ35" s="171"/>
      <c r="VWK35" s="171"/>
      <c r="VWL35" s="171"/>
      <c r="VWM35" s="171"/>
      <c r="VWN35" s="171"/>
      <c r="VWO35" s="171"/>
      <c r="VWP35" s="171"/>
      <c r="VWQ35" s="171"/>
      <c r="VWR35" s="171"/>
      <c r="VWS35" s="171"/>
      <c r="VWT35" s="171"/>
      <c r="VWU35" s="171"/>
      <c r="VWV35" s="171"/>
      <c r="VWW35" s="171"/>
      <c r="VWX35" s="171"/>
      <c r="VWY35" s="171"/>
      <c r="VWZ35" s="171"/>
      <c r="VXA35" s="171"/>
      <c r="VXB35" s="171"/>
      <c r="VXC35" s="171"/>
      <c r="VXD35" s="171"/>
      <c r="VXE35" s="171"/>
      <c r="VXF35" s="171"/>
      <c r="VXG35" s="171"/>
      <c r="VXH35" s="171"/>
      <c r="VXI35" s="171"/>
      <c r="VXJ35" s="171"/>
      <c r="VXK35" s="171"/>
      <c r="VXL35" s="171"/>
      <c r="VXM35" s="171"/>
      <c r="VXN35" s="171"/>
      <c r="VXO35" s="171"/>
      <c r="VXP35" s="171"/>
      <c r="VXQ35" s="171"/>
      <c r="VXR35" s="171"/>
      <c r="VXS35" s="171"/>
      <c r="VXT35" s="171"/>
      <c r="VXU35" s="171"/>
      <c r="VXV35" s="171"/>
      <c r="VXW35" s="171"/>
      <c r="VXX35" s="171"/>
      <c r="VXY35" s="171"/>
      <c r="VXZ35" s="171"/>
      <c r="VYA35" s="171"/>
      <c r="VYB35" s="171"/>
      <c r="VYC35" s="171"/>
      <c r="VYD35" s="171"/>
      <c r="VYE35" s="171"/>
      <c r="VYF35" s="171"/>
      <c r="VYG35" s="171"/>
      <c r="VYH35" s="171"/>
      <c r="VYI35" s="171"/>
      <c r="VYJ35" s="171"/>
      <c r="VYK35" s="171"/>
      <c r="VYL35" s="171"/>
      <c r="VYM35" s="171"/>
      <c r="VYN35" s="171"/>
      <c r="VYO35" s="171"/>
      <c r="VYP35" s="171"/>
      <c r="VYQ35" s="171"/>
      <c r="VYR35" s="171"/>
      <c r="VYS35" s="171"/>
      <c r="VYT35" s="171"/>
      <c r="VYU35" s="171"/>
      <c r="VYV35" s="171"/>
      <c r="VYW35" s="171"/>
      <c r="VYX35" s="171"/>
      <c r="VYY35" s="171"/>
      <c r="VYZ35" s="171"/>
      <c r="VZA35" s="171"/>
      <c r="VZB35" s="171"/>
      <c r="VZC35" s="171"/>
      <c r="VZD35" s="171"/>
      <c r="VZE35" s="171"/>
      <c r="VZF35" s="171"/>
      <c r="VZG35" s="171"/>
      <c r="VZH35" s="171"/>
      <c r="VZI35" s="171"/>
      <c r="VZJ35" s="171"/>
      <c r="VZK35" s="171"/>
      <c r="VZL35" s="171"/>
      <c r="VZM35" s="171"/>
      <c r="VZN35" s="171"/>
      <c r="VZO35" s="171"/>
      <c r="VZP35" s="171"/>
      <c r="VZQ35" s="171"/>
      <c r="VZR35" s="171"/>
      <c r="VZS35" s="171"/>
      <c r="VZT35" s="171"/>
      <c r="VZU35" s="171"/>
      <c r="VZV35" s="171"/>
      <c r="VZW35" s="171"/>
      <c r="VZX35" s="171"/>
      <c r="VZY35" s="171"/>
      <c r="VZZ35" s="171"/>
      <c r="WAA35" s="171"/>
      <c r="WAB35" s="171"/>
      <c r="WAC35" s="171"/>
      <c r="WAD35" s="171"/>
      <c r="WAE35" s="171"/>
      <c r="WAF35" s="171"/>
      <c r="WAG35" s="171"/>
      <c r="WAH35" s="171"/>
      <c r="WAI35" s="171"/>
      <c r="WAJ35" s="171"/>
      <c r="WAK35" s="171"/>
      <c r="WAL35" s="171"/>
      <c r="WAM35" s="171"/>
      <c r="WAN35" s="171"/>
      <c r="WAO35" s="171"/>
      <c r="WAP35" s="171"/>
      <c r="WAQ35" s="171"/>
      <c r="WAR35" s="171"/>
      <c r="WAS35" s="171"/>
      <c r="WAT35" s="171"/>
      <c r="WAU35" s="171"/>
      <c r="WAV35" s="171"/>
      <c r="WAW35" s="171"/>
      <c r="WAX35" s="171"/>
      <c r="WAY35" s="171"/>
      <c r="WAZ35" s="171"/>
      <c r="WBA35" s="171"/>
      <c r="WBB35" s="171"/>
      <c r="WBC35" s="171"/>
      <c r="WBD35" s="171"/>
      <c r="WBE35" s="171"/>
      <c r="WBF35" s="171"/>
      <c r="WBG35" s="171"/>
      <c r="WBH35" s="171"/>
      <c r="WBI35" s="171"/>
      <c r="WBJ35" s="171"/>
      <c r="WBK35" s="171"/>
      <c r="WBL35" s="171"/>
      <c r="WBM35" s="171"/>
      <c r="WBN35" s="171"/>
      <c r="WBO35" s="171"/>
      <c r="WBP35" s="171"/>
      <c r="WBQ35" s="171"/>
      <c r="WBR35" s="171"/>
      <c r="WBS35" s="171"/>
      <c r="WBT35" s="171"/>
      <c r="WBU35" s="171"/>
      <c r="WBV35" s="171"/>
      <c r="WBW35" s="171"/>
      <c r="WBX35" s="171"/>
      <c r="WBY35" s="171"/>
      <c r="WBZ35" s="171"/>
      <c r="WCA35" s="171"/>
      <c r="WCB35" s="171"/>
      <c r="WCC35" s="171"/>
      <c r="WCD35" s="171"/>
      <c r="WCE35" s="171"/>
      <c r="WCF35" s="171"/>
      <c r="WCG35" s="171"/>
      <c r="WCH35" s="171"/>
      <c r="WCI35" s="171"/>
      <c r="WCJ35" s="171"/>
      <c r="WCK35" s="171"/>
      <c r="WCL35" s="171"/>
      <c r="WCM35" s="171"/>
      <c r="WCN35" s="171"/>
      <c r="WCO35" s="171"/>
      <c r="WCP35" s="171"/>
      <c r="WCQ35" s="171"/>
      <c r="WCR35" s="171"/>
      <c r="WCS35" s="171"/>
      <c r="WCT35" s="171"/>
      <c r="WCU35" s="171"/>
      <c r="WCV35" s="171"/>
      <c r="WCW35" s="171"/>
      <c r="WCX35" s="171"/>
      <c r="WCY35" s="171"/>
      <c r="WCZ35" s="171"/>
      <c r="WDA35" s="171"/>
      <c r="WDB35" s="171"/>
      <c r="WDC35" s="171"/>
      <c r="WDD35" s="171"/>
      <c r="WDE35" s="171"/>
      <c r="WDF35" s="171"/>
      <c r="WDG35" s="171"/>
      <c r="WDH35" s="171"/>
      <c r="WDI35" s="171"/>
      <c r="WDJ35" s="171"/>
      <c r="WDK35" s="171"/>
      <c r="WDL35" s="171"/>
      <c r="WDM35" s="171"/>
      <c r="WDN35" s="171"/>
      <c r="WDO35" s="171"/>
      <c r="WDP35" s="171"/>
      <c r="WDQ35" s="171"/>
      <c r="WDR35" s="171"/>
      <c r="WDS35" s="171"/>
      <c r="WDT35" s="171"/>
      <c r="WDU35" s="171"/>
      <c r="WDV35" s="171"/>
      <c r="WDW35" s="171"/>
      <c r="WDX35" s="171"/>
      <c r="WDY35" s="171"/>
      <c r="WDZ35" s="171"/>
      <c r="WEA35" s="171"/>
      <c r="WEB35" s="171"/>
      <c r="WEC35" s="171"/>
      <c r="WED35" s="171"/>
      <c r="WEE35" s="171"/>
      <c r="WEF35" s="171"/>
      <c r="WEG35" s="171"/>
      <c r="WEH35" s="171"/>
      <c r="WEI35" s="171"/>
      <c r="WEJ35" s="171"/>
      <c r="WEK35" s="171"/>
      <c r="WEL35" s="171"/>
      <c r="WEM35" s="171"/>
      <c r="WEN35" s="171"/>
      <c r="WEO35" s="171"/>
      <c r="WEP35" s="171"/>
      <c r="WEQ35" s="171"/>
      <c r="WER35" s="171"/>
      <c r="WES35" s="171"/>
      <c r="WET35" s="171"/>
      <c r="WEU35" s="171"/>
      <c r="WEV35" s="171"/>
      <c r="WEW35" s="171"/>
      <c r="WEX35" s="171"/>
      <c r="WEY35" s="171"/>
      <c r="WEZ35" s="171"/>
      <c r="WFA35" s="171"/>
      <c r="WFB35" s="171"/>
      <c r="WFC35" s="171"/>
      <c r="WFD35" s="171"/>
      <c r="WFE35" s="171"/>
      <c r="WFF35" s="171"/>
      <c r="WFG35" s="171"/>
      <c r="WFH35" s="171"/>
      <c r="WFI35" s="171"/>
      <c r="WFJ35" s="171"/>
      <c r="WFK35" s="171"/>
      <c r="WFL35" s="171"/>
      <c r="WFM35" s="171"/>
      <c r="WFN35" s="171"/>
      <c r="WFO35" s="171"/>
      <c r="WFP35" s="171"/>
      <c r="WFQ35" s="171"/>
      <c r="WFR35" s="171"/>
      <c r="WFS35" s="171"/>
      <c r="WFT35" s="171"/>
      <c r="WFU35" s="171"/>
      <c r="WFV35" s="171"/>
      <c r="WFW35" s="171"/>
      <c r="WFX35" s="171"/>
      <c r="WFY35" s="171"/>
      <c r="WFZ35" s="171"/>
      <c r="WGA35" s="171"/>
      <c r="WGB35" s="171"/>
      <c r="WGC35" s="171"/>
      <c r="WGD35" s="171"/>
      <c r="WGE35" s="171"/>
      <c r="WGF35" s="171"/>
      <c r="WGG35" s="171"/>
      <c r="WGH35" s="171"/>
      <c r="WGI35" s="171"/>
      <c r="WGJ35" s="171"/>
      <c r="WGK35" s="171"/>
      <c r="WGL35" s="171"/>
      <c r="WGM35" s="171"/>
      <c r="WGN35" s="171"/>
      <c r="WGO35" s="171"/>
      <c r="WGP35" s="171"/>
      <c r="WGQ35" s="171"/>
      <c r="WGR35" s="171"/>
      <c r="WGS35" s="171"/>
      <c r="WGT35" s="171"/>
      <c r="WGU35" s="171"/>
      <c r="WGV35" s="171"/>
      <c r="WGW35" s="171"/>
      <c r="WGX35" s="171"/>
      <c r="WGY35" s="171"/>
      <c r="WGZ35" s="171"/>
      <c r="WHA35" s="171"/>
      <c r="WHB35" s="171"/>
      <c r="WHC35" s="171"/>
      <c r="WHD35" s="171"/>
      <c r="WHE35" s="171"/>
      <c r="WHF35" s="171"/>
      <c r="WHG35" s="171"/>
      <c r="WHH35" s="171"/>
      <c r="WHI35" s="171"/>
      <c r="WHJ35" s="171"/>
      <c r="WHK35" s="171"/>
      <c r="WHL35" s="171"/>
      <c r="WHM35" s="171"/>
      <c r="WHN35" s="171"/>
      <c r="WHO35" s="171"/>
      <c r="WHP35" s="171"/>
      <c r="WHQ35" s="171"/>
      <c r="WHR35" s="171"/>
      <c r="WHS35" s="171"/>
      <c r="WHT35" s="171"/>
      <c r="WHU35" s="171"/>
      <c r="WHV35" s="171"/>
      <c r="WHW35" s="171"/>
      <c r="WHX35" s="171"/>
      <c r="WHY35" s="171"/>
      <c r="WHZ35" s="171"/>
      <c r="WIA35" s="171"/>
      <c r="WIB35" s="171"/>
      <c r="WIC35" s="171"/>
      <c r="WID35" s="171"/>
      <c r="WIE35" s="171"/>
      <c r="WIF35" s="171"/>
      <c r="WIG35" s="171"/>
      <c r="WIH35" s="171"/>
      <c r="WII35" s="171"/>
      <c r="WIJ35" s="171"/>
      <c r="WIK35" s="171"/>
      <c r="WIL35" s="171"/>
      <c r="WIM35" s="171"/>
      <c r="WIN35" s="171"/>
      <c r="WIO35" s="171"/>
      <c r="WIP35" s="171"/>
      <c r="WIQ35" s="171"/>
      <c r="WIR35" s="171"/>
      <c r="WIS35" s="171"/>
      <c r="WIT35" s="171"/>
      <c r="WIU35" s="171"/>
      <c r="WIV35" s="171"/>
      <c r="WIW35" s="171"/>
      <c r="WIX35" s="171"/>
      <c r="WIY35" s="171"/>
      <c r="WIZ35" s="171"/>
      <c r="WJA35" s="171"/>
      <c r="WJB35" s="171"/>
      <c r="WJC35" s="171"/>
      <c r="WJD35" s="171"/>
      <c r="WJE35" s="171"/>
      <c r="WJF35" s="171"/>
      <c r="WJG35" s="171"/>
      <c r="WJH35" s="171"/>
      <c r="WJI35" s="171"/>
      <c r="WJJ35" s="171"/>
      <c r="WJK35" s="171"/>
      <c r="WJL35" s="171"/>
      <c r="WJM35" s="171"/>
      <c r="WJN35" s="171"/>
      <c r="WJO35" s="171"/>
      <c r="WJP35" s="171"/>
      <c r="WJQ35" s="171"/>
      <c r="WJR35" s="171"/>
      <c r="WJS35" s="171"/>
      <c r="WJT35" s="171"/>
      <c r="WJU35" s="171"/>
      <c r="WJV35" s="171"/>
      <c r="WJW35" s="171"/>
      <c r="WJX35" s="171"/>
      <c r="WJY35" s="171"/>
      <c r="WJZ35" s="171"/>
      <c r="WKA35" s="171"/>
      <c r="WKB35" s="171"/>
      <c r="WKC35" s="171"/>
      <c r="WKD35" s="171"/>
      <c r="WKE35" s="171"/>
      <c r="WKF35" s="171"/>
      <c r="WKG35" s="171"/>
      <c r="WKH35" s="171"/>
      <c r="WKI35" s="171"/>
      <c r="WKJ35" s="171"/>
      <c r="WKK35" s="171"/>
      <c r="WKL35" s="171"/>
      <c r="WKM35" s="171"/>
      <c r="WKN35" s="171"/>
      <c r="WKO35" s="171"/>
      <c r="WKP35" s="171"/>
      <c r="WKQ35" s="171"/>
      <c r="WKR35" s="171"/>
      <c r="WKS35" s="171"/>
      <c r="WKT35" s="171"/>
      <c r="WKU35" s="171"/>
      <c r="WKV35" s="171"/>
      <c r="WKW35" s="171"/>
      <c r="WKX35" s="171"/>
      <c r="WKY35" s="171"/>
      <c r="WKZ35" s="171"/>
      <c r="WLA35" s="171"/>
      <c r="WLB35" s="171"/>
      <c r="WLC35" s="171"/>
      <c r="WLD35" s="171"/>
      <c r="WLE35" s="171"/>
      <c r="WLF35" s="171"/>
      <c r="WLG35" s="171"/>
      <c r="WLH35" s="171"/>
      <c r="WLI35" s="171"/>
      <c r="WLJ35" s="171"/>
      <c r="WLK35" s="171"/>
      <c r="WLL35" s="171"/>
      <c r="WLM35" s="171"/>
      <c r="WLN35" s="171"/>
      <c r="WLO35" s="171"/>
      <c r="WLP35" s="171"/>
      <c r="WLQ35" s="171"/>
      <c r="WLR35" s="171"/>
      <c r="WLS35" s="171"/>
      <c r="WLT35" s="171"/>
      <c r="WLU35" s="171"/>
      <c r="WLV35" s="171"/>
      <c r="WLW35" s="171"/>
      <c r="WLX35" s="171"/>
      <c r="WLY35" s="171"/>
      <c r="WLZ35" s="171"/>
      <c r="WMA35" s="171"/>
      <c r="WMB35" s="171"/>
      <c r="WMC35" s="171"/>
      <c r="WMD35" s="171"/>
      <c r="WME35" s="171"/>
      <c r="WMF35" s="171"/>
      <c r="WMG35" s="171"/>
      <c r="WMH35" s="171"/>
      <c r="WMI35" s="171"/>
      <c r="WMJ35" s="171"/>
      <c r="WMK35" s="171"/>
      <c r="WML35" s="171"/>
      <c r="WMM35" s="171"/>
      <c r="WMN35" s="171"/>
      <c r="WMO35" s="171"/>
      <c r="WMP35" s="171"/>
      <c r="WMQ35" s="171"/>
      <c r="WMR35" s="171"/>
      <c r="WMS35" s="171"/>
      <c r="WMT35" s="171"/>
      <c r="WMU35" s="171"/>
      <c r="WMV35" s="171"/>
      <c r="WMW35" s="171"/>
      <c r="WMX35" s="171"/>
      <c r="WMY35" s="171"/>
      <c r="WMZ35" s="171"/>
      <c r="WNA35" s="171"/>
      <c r="WNB35" s="171"/>
      <c r="WNC35" s="171"/>
      <c r="WND35" s="171"/>
      <c r="WNE35" s="171"/>
      <c r="WNF35" s="171"/>
      <c r="WNG35" s="171"/>
      <c r="WNH35" s="171"/>
      <c r="WNI35" s="171"/>
      <c r="WNJ35" s="171"/>
      <c r="WNK35" s="171"/>
      <c r="WNL35" s="171"/>
      <c r="WNM35" s="171"/>
      <c r="WNN35" s="171"/>
      <c r="WNO35" s="171"/>
      <c r="WNP35" s="171"/>
      <c r="WNQ35" s="171"/>
      <c r="WNR35" s="171"/>
      <c r="WNS35" s="171"/>
      <c r="WNT35" s="171"/>
      <c r="WNU35" s="171"/>
      <c r="WNV35" s="171"/>
      <c r="WNW35" s="171"/>
      <c r="WNX35" s="171"/>
      <c r="WNY35" s="171"/>
      <c r="WNZ35" s="171"/>
      <c r="WOA35" s="171"/>
      <c r="WOB35" s="171"/>
      <c r="WOC35" s="171"/>
      <c r="WOD35" s="171"/>
      <c r="WOE35" s="171"/>
      <c r="WOF35" s="171"/>
      <c r="WOG35" s="171"/>
      <c r="WOH35" s="171"/>
      <c r="WOI35" s="171"/>
      <c r="WOJ35" s="171"/>
      <c r="WOK35" s="171"/>
      <c r="WOL35" s="171"/>
      <c r="WOM35" s="171"/>
      <c r="WON35" s="171"/>
      <c r="WOO35" s="171"/>
      <c r="WOP35" s="171"/>
      <c r="WOQ35" s="171"/>
      <c r="WOR35" s="171"/>
      <c r="WOS35" s="171"/>
      <c r="WOT35" s="171"/>
      <c r="WOU35" s="171"/>
      <c r="WOV35" s="171"/>
      <c r="WOW35" s="171"/>
      <c r="WOX35" s="171"/>
      <c r="WOY35" s="171"/>
      <c r="WOZ35" s="171"/>
      <c r="WPA35" s="171"/>
      <c r="WPB35" s="171"/>
      <c r="WPC35" s="171"/>
      <c r="WPD35" s="171"/>
      <c r="WPE35" s="171"/>
      <c r="WPF35" s="171"/>
      <c r="WPG35" s="171"/>
      <c r="WPH35" s="171"/>
      <c r="WPI35" s="171"/>
      <c r="WPJ35" s="171"/>
      <c r="WPK35" s="171"/>
      <c r="WPL35" s="171"/>
      <c r="WPM35" s="171"/>
      <c r="WPN35" s="171"/>
      <c r="WPO35" s="171"/>
      <c r="WPP35" s="171"/>
      <c r="WPQ35" s="171"/>
      <c r="WPR35" s="171"/>
      <c r="WPS35" s="171"/>
      <c r="WPT35" s="171"/>
      <c r="WPU35" s="171"/>
      <c r="WPV35" s="171"/>
      <c r="WPW35" s="171"/>
      <c r="WPX35" s="171"/>
      <c r="WPY35" s="171"/>
      <c r="WPZ35" s="171"/>
      <c r="WQA35" s="171"/>
      <c r="WQB35" s="171"/>
      <c r="WQC35" s="171"/>
      <c r="WQD35" s="171"/>
      <c r="WQE35" s="171"/>
      <c r="WQF35" s="171"/>
      <c r="WQG35" s="171"/>
      <c r="WQH35" s="171"/>
      <c r="WQI35" s="171"/>
      <c r="WQJ35" s="171"/>
      <c r="WQK35" s="171"/>
      <c r="WQL35" s="171"/>
      <c r="WQM35" s="171"/>
      <c r="WQN35" s="171"/>
      <c r="WQO35" s="171"/>
      <c r="WQP35" s="171"/>
      <c r="WQQ35" s="171"/>
      <c r="WQR35" s="171"/>
      <c r="WQS35" s="171"/>
      <c r="WQT35" s="171"/>
      <c r="WQU35" s="171"/>
      <c r="WQV35" s="171"/>
      <c r="WQW35" s="171"/>
      <c r="WQX35" s="171"/>
      <c r="WQY35" s="171"/>
      <c r="WQZ35" s="171"/>
      <c r="WRA35" s="171"/>
      <c r="WRB35" s="171"/>
      <c r="WRC35" s="171"/>
      <c r="WRD35" s="171"/>
      <c r="WRE35" s="171"/>
      <c r="WRF35" s="171"/>
      <c r="WRG35" s="171"/>
      <c r="WRH35" s="171"/>
      <c r="WRI35" s="171"/>
      <c r="WRJ35" s="171"/>
      <c r="WRK35" s="171"/>
      <c r="WRL35" s="171"/>
      <c r="WRM35" s="171"/>
      <c r="WRN35" s="171"/>
      <c r="WRO35" s="171"/>
      <c r="WRP35" s="171"/>
      <c r="WRQ35" s="171"/>
      <c r="WRR35" s="171"/>
      <c r="WRS35" s="171"/>
      <c r="WRT35" s="171"/>
      <c r="WRU35" s="171"/>
      <c r="WRV35" s="171"/>
      <c r="WRW35" s="171"/>
      <c r="WRX35" s="171"/>
      <c r="WRY35" s="171"/>
      <c r="WRZ35" s="171"/>
      <c r="WSA35" s="171"/>
      <c r="WSB35" s="171"/>
      <c r="WSC35" s="171"/>
      <c r="WSD35" s="171"/>
      <c r="WSE35" s="171"/>
      <c r="WSF35" s="171"/>
      <c r="WSG35" s="171"/>
      <c r="WSH35" s="171"/>
      <c r="WSI35" s="171"/>
      <c r="WSJ35" s="171"/>
      <c r="WSK35" s="171"/>
      <c r="WSL35" s="171"/>
      <c r="WSM35" s="171"/>
      <c r="WSN35" s="171"/>
      <c r="WSO35" s="171"/>
      <c r="WSP35" s="171"/>
      <c r="WSQ35" s="171"/>
      <c r="WSR35" s="171"/>
      <c r="WSS35" s="171"/>
      <c r="WST35" s="171"/>
      <c r="WSU35" s="171"/>
      <c r="WSV35" s="171"/>
      <c r="WSW35" s="171"/>
      <c r="WSX35" s="171"/>
      <c r="WSY35" s="171"/>
      <c r="WSZ35" s="171"/>
      <c r="WTA35" s="171"/>
      <c r="WTB35" s="171"/>
      <c r="WTC35" s="171"/>
      <c r="WTD35" s="171"/>
      <c r="WTE35" s="171"/>
      <c r="WTF35" s="171"/>
      <c r="WTG35" s="171"/>
      <c r="WTH35" s="171"/>
      <c r="WTI35" s="171"/>
      <c r="WTJ35" s="171"/>
      <c r="WTK35" s="171"/>
      <c r="WTL35" s="171"/>
      <c r="WTM35" s="171"/>
      <c r="WTN35" s="171"/>
      <c r="WTO35" s="171"/>
      <c r="WTP35" s="171"/>
      <c r="WTQ35" s="171"/>
      <c r="WTR35" s="171"/>
      <c r="WTS35" s="171"/>
      <c r="WTT35" s="171"/>
      <c r="WTU35" s="171"/>
      <c r="WTV35" s="171"/>
      <c r="WTW35" s="171"/>
      <c r="WTX35" s="171"/>
      <c r="WTY35" s="171"/>
      <c r="WTZ35" s="171"/>
      <c r="WUA35" s="171"/>
      <c r="WUB35" s="171"/>
      <c r="WUC35" s="171"/>
      <c r="WUD35" s="171"/>
      <c r="WUE35" s="171"/>
      <c r="WUF35" s="171"/>
      <c r="WUG35" s="171"/>
      <c r="WUH35" s="171"/>
      <c r="WUI35" s="171"/>
      <c r="WUJ35" s="171"/>
      <c r="WUK35" s="171"/>
      <c r="WUL35" s="171"/>
      <c r="WUM35" s="171"/>
      <c r="WUN35" s="171"/>
      <c r="WUO35" s="171"/>
      <c r="WUP35" s="171"/>
      <c r="WUQ35" s="171"/>
      <c r="WUR35" s="171"/>
      <c r="WUS35" s="171"/>
      <c r="WUT35" s="171"/>
      <c r="WUU35" s="171"/>
      <c r="WUV35" s="171"/>
      <c r="WUW35" s="171"/>
      <c r="WUX35" s="171"/>
      <c r="WUY35" s="171"/>
      <c r="WUZ35" s="171"/>
      <c r="WVA35" s="171"/>
      <c r="WVB35" s="171"/>
      <c r="WVC35" s="171"/>
      <c r="WVD35" s="171"/>
      <c r="WVE35" s="171"/>
      <c r="WVF35" s="171"/>
      <c r="WVG35" s="171"/>
      <c r="WVH35" s="171"/>
      <c r="WVI35" s="171"/>
      <c r="WVJ35" s="171"/>
      <c r="WVK35" s="171"/>
      <c r="WVL35" s="171"/>
      <c r="WVM35" s="171"/>
      <c r="WVN35" s="171"/>
      <c r="WVO35" s="171"/>
      <c r="WVP35" s="171"/>
      <c r="WVQ35" s="171"/>
      <c r="WVR35" s="171"/>
      <c r="WVS35" s="171"/>
      <c r="WVT35" s="171"/>
      <c r="WVU35" s="171"/>
      <c r="WVV35" s="171"/>
      <c r="WVW35" s="171"/>
      <c r="WVX35" s="171"/>
      <c r="WVY35" s="171"/>
      <c r="WVZ35" s="171"/>
      <c r="WWA35" s="171"/>
      <c r="WWB35" s="171"/>
      <c r="WWC35" s="171"/>
      <c r="WWD35" s="171"/>
      <c r="WWE35" s="171"/>
      <c r="WWF35" s="171"/>
      <c r="WWG35" s="171"/>
      <c r="WWH35" s="171"/>
      <c r="WWI35" s="171"/>
      <c r="WWJ35" s="171"/>
      <c r="WWK35" s="171"/>
      <c r="WWL35" s="171"/>
      <c r="WWM35" s="171"/>
      <c r="WWN35" s="171"/>
      <c r="WWO35" s="171"/>
      <c r="WWP35" s="171"/>
      <c r="WWQ35" s="171"/>
      <c r="WWR35" s="171"/>
      <c r="WWS35" s="171"/>
      <c r="WWT35" s="171"/>
      <c r="WWU35" s="171"/>
      <c r="WWV35" s="171"/>
      <c r="WWW35" s="171"/>
      <c r="WWX35" s="171"/>
      <c r="WWY35" s="171"/>
      <c r="WWZ35" s="171"/>
      <c r="WXA35" s="171"/>
      <c r="WXB35" s="171"/>
      <c r="WXC35" s="171"/>
      <c r="WXD35" s="171"/>
      <c r="WXE35" s="171"/>
      <c r="WXF35" s="171"/>
      <c r="WXG35" s="171"/>
      <c r="WXH35" s="171"/>
      <c r="WXI35" s="171"/>
      <c r="WXJ35" s="171"/>
      <c r="WXK35" s="171"/>
      <c r="WXL35" s="171"/>
      <c r="WXM35" s="171"/>
      <c r="WXN35" s="171"/>
      <c r="WXO35" s="171"/>
      <c r="WXP35" s="171"/>
      <c r="WXQ35" s="171"/>
      <c r="WXR35" s="171"/>
      <c r="WXS35" s="171"/>
      <c r="WXT35" s="171"/>
      <c r="WXU35" s="171"/>
      <c r="WXV35" s="171"/>
      <c r="WXW35" s="171"/>
      <c r="WXX35" s="171"/>
      <c r="WXY35" s="171"/>
      <c r="WXZ35" s="171"/>
      <c r="WYA35" s="171"/>
      <c r="WYB35" s="171"/>
      <c r="WYC35" s="171"/>
      <c r="WYD35" s="171"/>
      <c r="WYE35" s="171"/>
      <c r="WYF35" s="171"/>
      <c r="WYG35" s="171"/>
      <c r="WYH35" s="171"/>
      <c r="WYI35" s="171"/>
      <c r="WYJ35" s="171"/>
      <c r="WYK35" s="171"/>
      <c r="WYL35" s="171"/>
      <c r="WYM35" s="171"/>
      <c r="WYN35" s="171"/>
      <c r="WYO35" s="171"/>
      <c r="WYP35" s="171"/>
      <c r="WYQ35" s="171"/>
      <c r="WYR35" s="171"/>
      <c r="WYS35" s="171"/>
      <c r="WYT35" s="171"/>
      <c r="WYU35" s="171"/>
      <c r="WYV35" s="171"/>
      <c r="WYW35" s="171"/>
      <c r="WYX35" s="171"/>
      <c r="WYY35" s="171"/>
      <c r="WYZ35" s="171"/>
      <c r="WZA35" s="171"/>
      <c r="WZB35" s="171"/>
      <c r="WZC35" s="171"/>
      <c r="WZD35" s="171"/>
      <c r="WZE35" s="171"/>
      <c r="WZF35" s="171"/>
      <c r="WZG35" s="171"/>
      <c r="WZH35" s="171"/>
      <c r="WZI35" s="171"/>
      <c r="WZJ35" s="171"/>
      <c r="WZK35" s="171"/>
      <c r="WZL35" s="171"/>
      <c r="WZM35" s="171"/>
      <c r="WZN35" s="171"/>
      <c r="WZO35" s="171"/>
      <c r="WZP35" s="171"/>
      <c r="WZQ35" s="171"/>
      <c r="WZR35" s="171"/>
      <c r="WZS35" s="171"/>
      <c r="WZT35" s="171"/>
      <c r="WZU35" s="171"/>
      <c r="WZV35" s="171"/>
      <c r="WZW35" s="171"/>
      <c r="WZX35" s="171"/>
      <c r="WZY35" s="171"/>
      <c r="WZZ35" s="171"/>
      <c r="XAA35" s="171"/>
      <c r="XAB35" s="171"/>
      <c r="XAC35" s="171"/>
      <c r="XAD35" s="171"/>
      <c r="XAE35" s="171"/>
      <c r="XAF35" s="171"/>
      <c r="XAG35" s="171"/>
      <c r="XAH35" s="171"/>
      <c r="XAI35" s="171"/>
      <c r="XAJ35" s="171"/>
      <c r="XAK35" s="171"/>
      <c r="XAL35" s="171"/>
      <c r="XAM35" s="171"/>
      <c r="XAN35" s="171"/>
      <c r="XAO35" s="171"/>
      <c r="XAP35" s="171"/>
      <c r="XAQ35" s="171"/>
      <c r="XAR35" s="171"/>
      <c r="XAS35" s="171"/>
      <c r="XAT35" s="171"/>
      <c r="XAU35" s="171"/>
      <c r="XAV35" s="171"/>
      <c r="XAW35" s="171"/>
      <c r="XAX35" s="171"/>
      <c r="XAY35" s="171"/>
      <c r="XAZ35" s="171"/>
      <c r="XBA35" s="171"/>
      <c r="XBB35" s="171"/>
      <c r="XBC35" s="171"/>
      <c r="XBD35" s="171"/>
      <c r="XBE35" s="171"/>
      <c r="XBF35" s="171"/>
      <c r="XBG35" s="171"/>
      <c r="XBH35" s="171"/>
      <c r="XBI35" s="171"/>
      <c r="XBJ35" s="171"/>
      <c r="XBK35" s="171"/>
      <c r="XBL35" s="171"/>
      <c r="XBM35" s="171"/>
      <c r="XBN35" s="171"/>
      <c r="XBO35" s="171"/>
      <c r="XBP35" s="171"/>
      <c r="XBQ35" s="171"/>
      <c r="XBR35" s="171"/>
      <c r="XBS35" s="171"/>
      <c r="XBT35" s="171"/>
      <c r="XBU35" s="171"/>
      <c r="XBV35" s="171"/>
      <c r="XBW35" s="171"/>
      <c r="XBX35" s="171"/>
      <c r="XBY35" s="171"/>
      <c r="XBZ35" s="171"/>
      <c r="XCA35" s="171"/>
      <c r="XCB35" s="171"/>
      <c r="XCC35" s="171"/>
      <c r="XCD35" s="171"/>
      <c r="XCE35" s="171"/>
      <c r="XCF35" s="171"/>
      <c r="XCG35" s="171"/>
      <c r="XCH35" s="171"/>
      <c r="XCI35" s="171"/>
      <c r="XCJ35" s="171"/>
      <c r="XCK35" s="171"/>
      <c r="XCL35" s="171"/>
      <c r="XCM35" s="171"/>
      <c r="XCN35" s="171"/>
      <c r="XCO35" s="171"/>
      <c r="XCP35" s="171"/>
      <c r="XCQ35" s="171"/>
      <c r="XCR35" s="171"/>
      <c r="XCS35" s="171"/>
      <c r="XCT35" s="171"/>
      <c r="XCU35" s="171"/>
      <c r="XCV35" s="171"/>
      <c r="XCW35" s="171"/>
      <c r="XCX35" s="171"/>
      <c r="XCY35" s="171"/>
      <c r="XCZ35" s="171"/>
      <c r="XDA35" s="171"/>
      <c r="XDB35" s="171"/>
      <c r="XDC35" s="171"/>
      <c r="XDD35" s="171"/>
      <c r="XDE35" s="171"/>
      <c r="XDF35" s="171"/>
      <c r="XDG35" s="171"/>
      <c r="XDH35" s="171"/>
      <c r="XDI35" s="171"/>
      <c r="XDJ35" s="171"/>
      <c r="XDK35" s="171"/>
      <c r="XDL35" s="171"/>
      <c r="XDM35" s="171"/>
      <c r="XDN35" s="171"/>
      <c r="XDO35" s="171"/>
      <c r="XDP35" s="171"/>
      <c r="XDQ35" s="171"/>
      <c r="XDR35" s="171"/>
      <c r="XDS35" s="171"/>
      <c r="XDT35" s="171"/>
      <c r="XDU35" s="171"/>
      <c r="XDV35" s="171"/>
      <c r="XDW35" s="171"/>
      <c r="XDX35" s="171"/>
      <c r="XDY35" s="171"/>
      <c r="XDZ35" s="171"/>
      <c r="XEA35" s="171"/>
      <c r="XEB35" s="171"/>
      <c r="XEC35" s="171"/>
      <c r="XED35" s="171"/>
      <c r="XEE35" s="171"/>
      <c r="XEF35" s="171"/>
      <c r="XEG35" s="171"/>
      <c r="XEH35" s="171"/>
      <c r="XEI35" s="171"/>
      <c r="XEJ35" s="171"/>
      <c r="XEK35" s="171"/>
      <c r="XEL35" s="171"/>
      <c r="XEM35" s="171"/>
      <c r="XEN35" s="171"/>
      <c r="XEO35" s="171"/>
      <c r="XEP35" s="171"/>
      <c r="XEQ35" s="171"/>
      <c r="XER35" s="171"/>
      <c r="XES35" s="171"/>
      <c r="XET35" s="171"/>
      <c r="XEU35" s="171"/>
      <c r="XEV35" s="171"/>
      <c r="XEW35" s="171"/>
      <c r="XEX35" s="171"/>
      <c r="XEY35" s="171"/>
      <c r="XEZ35" s="171"/>
      <c r="XFA35" s="171"/>
      <c r="XFB35" s="171"/>
      <c r="XFC35" s="171"/>
    </row>
    <row r="36" spans="1:16383" x14ac:dyDescent="0.2">
      <c r="A36" s="59" t="s">
        <v>305</v>
      </c>
      <c r="B36" s="118" t="s">
        <v>75</v>
      </c>
      <c r="C36" s="118" t="s">
        <v>438</v>
      </c>
      <c r="D36" s="118" t="s">
        <v>439</v>
      </c>
      <c r="E36" s="58">
        <v>100029975262588</v>
      </c>
      <c r="F36" s="118" t="s">
        <v>505</v>
      </c>
      <c r="G36" s="119">
        <v>43409</v>
      </c>
      <c r="H36" s="119"/>
      <c r="I36" s="120">
        <f>VLOOKUP(A36,'Consolidated Data'!$A$1:$AL$100,38,FALSE)</f>
        <v>5</v>
      </c>
      <c r="J36" s="120">
        <f>(VLOOKUP(A36,'Consolidated Data'!$A$1:$AM$100,39,FALSE))/8</f>
        <v>0.5625</v>
      </c>
      <c r="K36" s="120">
        <f t="shared" si="1"/>
        <v>5.5625</v>
      </c>
      <c r="L36" s="118"/>
      <c r="M36" s="112" t="s">
        <v>506</v>
      </c>
      <c r="N36" s="118"/>
      <c r="O36" s="120"/>
    </row>
    <row r="37" spans="1:16383" x14ac:dyDescent="0.2">
      <c r="A37" s="150" t="s">
        <v>507</v>
      </c>
      <c r="B37" s="118" t="s">
        <v>75</v>
      </c>
      <c r="C37" s="118" t="s">
        <v>438</v>
      </c>
      <c r="D37" s="118" t="s">
        <v>439</v>
      </c>
      <c r="E37" s="58">
        <v>100034486053373</v>
      </c>
      <c r="F37" s="118" t="s">
        <v>505</v>
      </c>
      <c r="G37" s="119">
        <v>43521</v>
      </c>
      <c r="H37" s="119"/>
      <c r="I37" s="120">
        <f>VLOOKUP(A37,'Consolidated Data'!$A$1:$AL$100,38,FALSE)</f>
        <v>6</v>
      </c>
      <c r="J37" s="120">
        <f>(VLOOKUP(A37,'Consolidated Data'!$A$1:$AM$100,39,FALSE))/8</f>
        <v>2.4375</v>
      </c>
      <c r="K37" s="120">
        <f t="shared" si="1"/>
        <v>8.4375</v>
      </c>
      <c r="L37" s="121"/>
      <c r="M37" s="113" t="s">
        <v>508</v>
      </c>
      <c r="N37" s="118" t="s">
        <v>465</v>
      </c>
      <c r="O37" s="120"/>
    </row>
    <row r="38" spans="1:16383" x14ac:dyDescent="0.2">
      <c r="A38" s="59" t="s">
        <v>509</v>
      </c>
      <c r="B38" s="118" t="s">
        <v>75</v>
      </c>
      <c r="C38" s="118" t="s">
        <v>438</v>
      </c>
      <c r="D38" s="118" t="s">
        <v>439</v>
      </c>
      <c r="E38" s="58">
        <v>100039177024304</v>
      </c>
      <c r="F38" s="118" t="s">
        <v>505</v>
      </c>
      <c r="G38" s="119">
        <v>43661</v>
      </c>
      <c r="H38" s="119"/>
      <c r="I38" s="120">
        <f>VLOOKUP(A38,'Consolidated Data'!$A$1:$AL$100,38,FALSE)</f>
        <v>4</v>
      </c>
      <c r="J38" s="120">
        <f>(VLOOKUP(A38,'Consolidated Data'!$A$1:$AM$100,39,FALSE))/8</f>
        <v>0</v>
      </c>
      <c r="K38" s="120">
        <f t="shared" si="1"/>
        <v>4</v>
      </c>
      <c r="L38" s="118"/>
      <c r="M38" s="112" t="s">
        <v>510</v>
      </c>
      <c r="N38" s="118"/>
      <c r="O38" s="120"/>
    </row>
    <row r="39" spans="1:16383" x14ac:dyDescent="0.2">
      <c r="A39" s="59" t="s">
        <v>511</v>
      </c>
      <c r="B39" s="118" t="s">
        <v>75</v>
      </c>
      <c r="C39" s="118" t="s">
        <v>438</v>
      </c>
      <c r="D39" s="118" t="s">
        <v>439</v>
      </c>
      <c r="E39" s="58">
        <v>100036721487519</v>
      </c>
      <c r="F39" s="118" t="s">
        <v>505</v>
      </c>
      <c r="G39" s="119">
        <v>43598</v>
      </c>
      <c r="H39" s="119"/>
      <c r="I39" s="120">
        <f>VLOOKUP(A39,'Consolidated Data'!$A$1:$AL$100,38,FALSE)</f>
        <v>5</v>
      </c>
      <c r="J39" s="120">
        <f>(VLOOKUP(A39,'Consolidated Data'!$A$1:$AM$100,39,FALSE))/8</f>
        <v>0.1875</v>
      </c>
      <c r="K39" s="120">
        <f t="shared" si="1"/>
        <v>5.1875</v>
      </c>
      <c r="L39" s="118"/>
      <c r="M39" s="112" t="s">
        <v>512</v>
      </c>
      <c r="N39" s="118"/>
      <c r="O39" s="120"/>
    </row>
    <row r="40" spans="1:16383" x14ac:dyDescent="0.2">
      <c r="A40" s="150" t="s">
        <v>513</v>
      </c>
      <c r="B40" s="118" t="s">
        <v>469</v>
      </c>
      <c r="C40" s="118" t="s">
        <v>469</v>
      </c>
      <c r="D40" s="118" t="s">
        <v>439</v>
      </c>
      <c r="E40" s="58">
        <v>100028824242673</v>
      </c>
      <c r="F40" s="118" t="s">
        <v>505</v>
      </c>
      <c r="G40" s="119">
        <v>43360</v>
      </c>
      <c r="H40" s="119"/>
      <c r="I40" s="120">
        <f>VLOOKUP(A40,'Consolidated Data'!$A$1:$AL$100,38,FALSE)</f>
        <v>4</v>
      </c>
      <c r="J40" s="120">
        <f>(VLOOKUP(A40,'Consolidated Data'!$A$1:$AM$100,39,FALSE))/8</f>
        <v>0.4375</v>
      </c>
      <c r="K40" s="120">
        <f t="shared" si="1"/>
        <v>4.4375</v>
      </c>
      <c r="L40" s="118"/>
      <c r="M40" s="112" t="s">
        <v>514</v>
      </c>
      <c r="N40" s="118"/>
      <c r="O40" s="120"/>
    </row>
    <row r="41" spans="1:16383" x14ac:dyDescent="0.2">
      <c r="A41" s="150" t="s">
        <v>515</v>
      </c>
      <c r="B41" s="118" t="s">
        <v>75</v>
      </c>
      <c r="C41" s="118" t="s">
        <v>438</v>
      </c>
      <c r="D41" s="118" t="s">
        <v>439</v>
      </c>
      <c r="E41" s="58">
        <v>100028810803358</v>
      </c>
      <c r="F41" s="118" t="s">
        <v>505</v>
      </c>
      <c r="G41" s="119">
        <v>43360</v>
      </c>
      <c r="H41" s="119"/>
      <c r="I41" s="120">
        <f>VLOOKUP(A41,'Consolidated Data'!$A$1:$AL$100,38,FALSE)</f>
        <v>13</v>
      </c>
      <c r="J41" s="120">
        <f>(VLOOKUP(A41,'Consolidated Data'!$A$1:$AM$100,39,FALSE))/8</f>
        <v>4.46875</v>
      </c>
      <c r="K41" s="120">
        <f t="shared" si="1"/>
        <v>17.46875</v>
      </c>
      <c r="L41" s="118"/>
      <c r="M41" s="112" t="s">
        <v>516</v>
      </c>
      <c r="N41" s="118"/>
      <c r="O41" s="120"/>
    </row>
    <row r="42" spans="1:16383" x14ac:dyDescent="0.2">
      <c r="A42" s="150" t="s">
        <v>517</v>
      </c>
      <c r="B42" s="118" t="s">
        <v>75</v>
      </c>
      <c r="C42" s="118" t="s">
        <v>438</v>
      </c>
      <c r="D42" s="118" t="s">
        <v>439</v>
      </c>
      <c r="E42" s="58">
        <v>100034078605203</v>
      </c>
      <c r="F42" s="118" t="s">
        <v>505</v>
      </c>
      <c r="G42" s="119">
        <v>43507</v>
      </c>
      <c r="H42" s="119"/>
      <c r="I42" s="120">
        <f>VLOOKUP(A42,'Consolidated Data'!$A$1:$AL$100,38,FALSE)</f>
        <v>15</v>
      </c>
      <c r="J42" s="120">
        <f>(VLOOKUP(A42,'Consolidated Data'!$A$1:$AM$100,39,FALSE))/8</f>
        <v>1.8125</v>
      </c>
      <c r="K42" s="120">
        <f t="shared" si="1"/>
        <v>16.8125</v>
      </c>
      <c r="L42" s="118"/>
      <c r="M42" s="113" t="s">
        <v>518</v>
      </c>
      <c r="N42" s="118"/>
      <c r="O42" s="120"/>
    </row>
    <row r="43" spans="1:16383" x14ac:dyDescent="0.2">
      <c r="A43" s="150" t="s">
        <v>519</v>
      </c>
      <c r="B43" s="118" t="s">
        <v>75</v>
      </c>
      <c r="C43" s="118" t="s">
        <v>438</v>
      </c>
      <c r="D43" s="118" t="s">
        <v>439</v>
      </c>
      <c r="E43" s="58">
        <v>100034853954107</v>
      </c>
      <c r="F43" s="118" t="s">
        <v>505</v>
      </c>
      <c r="G43" s="119">
        <v>43535</v>
      </c>
      <c r="H43" s="119"/>
      <c r="I43" s="120">
        <f>VLOOKUP(A43,'Consolidated Data'!$A$1:$AL$100,38,FALSE)</f>
        <v>15</v>
      </c>
      <c r="J43" s="120">
        <f>(VLOOKUP(A43,'Consolidated Data'!$A$1:$AM$100,39,FALSE))/8</f>
        <v>0.5625</v>
      </c>
      <c r="K43" s="120">
        <f t="shared" si="1"/>
        <v>15.5625</v>
      </c>
      <c r="L43" s="118"/>
      <c r="M43" s="113" t="s">
        <v>520</v>
      </c>
      <c r="N43" s="118"/>
      <c r="O43" s="120"/>
    </row>
    <row r="44" spans="1:16383" x14ac:dyDescent="0.2">
      <c r="A44" s="150" t="s">
        <v>521</v>
      </c>
      <c r="B44" s="118" t="s">
        <v>75</v>
      </c>
      <c r="C44" s="118" t="s">
        <v>438</v>
      </c>
      <c r="D44" s="118" t="s">
        <v>439</v>
      </c>
      <c r="E44" s="58">
        <v>100034307144551</v>
      </c>
      <c r="F44" s="118" t="s">
        <v>505</v>
      </c>
      <c r="G44" s="119">
        <v>43521</v>
      </c>
      <c r="H44" s="119"/>
      <c r="I44" s="120">
        <f>VLOOKUP(A44,'Consolidated Data'!$A$1:$AL$100,38,FALSE)</f>
        <v>11</v>
      </c>
      <c r="J44" s="120">
        <f>(VLOOKUP(A44,'Consolidated Data'!$A$1:$AM$100,39,FALSE))/8</f>
        <v>3.53125</v>
      </c>
      <c r="K44" s="120">
        <f t="shared" si="1"/>
        <v>14.53125</v>
      </c>
      <c r="L44" s="118"/>
      <c r="M44" s="113" t="s">
        <v>522</v>
      </c>
      <c r="N44" s="118" t="s">
        <v>465</v>
      </c>
      <c r="O44" s="120"/>
    </row>
    <row r="45" spans="1:16383" x14ac:dyDescent="0.2">
      <c r="A45" s="59" t="s">
        <v>332</v>
      </c>
      <c r="B45" s="118" t="s">
        <v>75</v>
      </c>
      <c r="C45" s="118" t="s">
        <v>438</v>
      </c>
      <c r="D45" s="118" t="s">
        <v>439</v>
      </c>
      <c r="E45" s="58">
        <v>100030318500566</v>
      </c>
      <c r="F45" s="118" t="s">
        <v>505</v>
      </c>
      <c r="G45" s="119">
        <v>43423</v>
      </c>
      <c r="H45" s="119"/>
      <c r="I45" s="120">
        <f>VLOOKUP(A45,'Consolidated Data'!$A$1:$AL$100,38,FALSE)</f>
        <v>16</v>
      </c>
      <c r="J45" s="120">
        <f>(VLOOKUP(A45,'Consolidated Data'!$A$1:$AM$100,39,FALSE))/8</f>
        <v>0</v>
      </c>
      <c r="K45" s="120">
        <f t="shared" si="1"/>
        <v>16</v>
      </c>
      <c r="L45" s="118"/>
      <c r="M45" s="112" t="s">
        <v>523</v>
      </c>
      <c r="N45" s="118"/>
      <c r="O45" s="120"/>
    </row>
    <row r="46" spans="1:16383" x14ac:dyDescent="0.2">
      <c r="A46" s="149" t="s">
        <v>524</v>
      </c>
      <c r="B46" s="118" t="s">
        <v>75</v>
      </c>
      <c r="C46" s="118" t="s">
        <v>438</v>
      </c>
      <c r="D46" s="118" t="s">
        <v>439</v>
      </c>
      <c r="E46" s="58">
        <v>100038027003123</v>
      </c>
      <c r="F46" s="118" t="s">
        <v>505</v>
      </c>
      <c r="G46" s="119">
        <v>43633</v>
      </c>
      <c r="H46" s="119"/>
      <c r="I46" s="120">
        <f>VLOOKUP(A46,'Consolidated Data'!$A$1:$AL$100,38,FALSE)</f>
        <v>0</v>
      </c>
      <c r="J46" s="120">
        <f>(VLOOKUP(A46,'Consolidated Data'!$A$1:$AM$100,39,FALSE))/8</f>
        <v>0</v>
      </c>
      <c r="K46" s="120">
        <f t="shared" si="1"/>
        <v>0</v>
      </c>
      <c r="L46" s="118"/>
      <c r="M46" s="112" t="s">
        <v>525</v>
      </c>
      <c r="N46" s="118"/>
      <c r="O46" s="120"/>
    </row>
    <row r="47" spans="1:16383" x14ac:dyDescent="0.2">
      <c r="A47" s="59" t="s">
        <v>526</v>
      </c>
      <c r="B47" s="118" t="s">
        <v>75</v>
      </c>
      <c r="C47" s="118" t="s">
        <v>438</v>
      </c>
      <c r="D47" s="118" t="s">
        <v>439</v>
      </c>
      <c r="E47" s="58">
        <v>100039922478921</v>
      </c>
      <c r="F47" s="118" t="s">
        <v>505</v>
      </c>
      <c r="G47" s="119">
        <v>43668</v>
      </c>
      <c r="H47" s="119"/>
      <c r="I47" s="120">
        <f>VLOOKUP(A47,'Consolidated Data'!$A$1:$AL$100,38,FALSE)</f>
        <v>0</v>
      </c>
      <c r="J47" s="120">
        <f>(VLOOKUP(A47,'Consolidated Data'!$A$1:$AM$100,39,FALSE))/8</f>
        <v>0</v>
      </c>
      <c r="K47" s="120">
        <f t="shared" si="1"/>
        <v>0</v>
      </c>
      <c r="L47" s="118"/>
      <c r="M47" s="112" t="s">
        <v>527</v>
      </c>
      <c r="N47" s="118"/>
      <c r="O47" s="120"/>
    </row>
    <row r="48" spans="1:16383" x14ac:dyDescent="0.2">
      <c r="A48" s="150" t="s">
        <v>528</v>
      </c>
      <c r="B48" s="118" t="s">
        <v>75</v>
      </c>
      <c r="C48" s="118" t="s">
        <v>438</v>
      </c>
      <c r="D48" s="118" t="s">
        <v>439</v>
      </c>
      <c r="E48" s="58">
        <v>100034224097559</v>
      </c>
      <c r="F48" s="118" t="s">
        <v>505</v>
      </c>
      <c r="G48" s="119">
        <v>43515</v>
      </c>
      <c r="H48" s="119"/>
      <c r="I48" s="120">
        <f>VLOOKUP(A48,'Consolidated Data'!$A$1:$AL$100,38,FALSE)</f>
        <v>10</v>
      </c>
      <c r="J48" s="120">
        <f>(VLOOKUP(A48,'Consolidated Data'!$A$1:$AM$100,39,FALSE))/8</f>
        <v>0.875</v>
      </c>
      <c r="K48" s="120">
        <f t="shared" si="1"/>
        <v>10.875</v>
      </c>
      <c r="L48" s="118"/>
      <c r="M48" s="112" t="s">
        <v>529</v>
      </c>
      <c r="N48" s="118" t="s">
        <v>465</v>
      </c>
      <c r="O48" s="120"/>
    </row>
    <row r="49" spans="1:16383" x14ac:dyDescent="0.2">
      <c r="A49" s="148" t="s">
        <v>530</v>
      </c>
      <c r="B49" s="118" t="s">
        <v>75</v>
      </c>
      <c r="C49" s="118" t="s">
        <v>438</v>
      </c>
      <c r="D49" s="118" t="s">
        <v>439</v>
      </c>
      <c r="E49" s="58">
        <v>100039089924285</v>
      </c>
      <c r="F49" s="118" t="s">
        <v>505</v>
      </c>
      <c r="G49" s="119">
        <v>43654</v>
      </c>
      <c r="H49" s="119"/>
      <c r="I49" s="120">
        <f>VLOOKUP(A49,'Consolidated Data'!$A$1:$AL$100,38,FALSE)</f>
        <v>4</v>
      </c>
      <c r="J49" s="120">
        <f>(VLOOKUP(A49,'Consolidated Data'!$A$1:$AM$100,39,FALSE))/8</f>
        <v>3.03125</v>
      </c>
      <c r="K49" s="120">
        <f t="shared" si="1"/>
        <v>7.03125</v>
      </c>
      <c r="L49" s="118"/>
      <c r="M49" s="112" t="s">
        <v>531</v>
      </c>
      <c r="N49" s="118"/>
      <c r="O49" s="120"/>
    </row>
    <row r="50" spans="1:16383" x14ac:dyDescent="0.2">
      <c r="A50" s="59" t="s">
        <v>532</v>
      </c>
      <c r="B50" s="118" t="s">
        <v>75</v>
      </c>
      <c r="C50" s="118" t="s">
        <v>438</v>
      </c>
      <c r="D50" s="118" t="s">
        <v>439</v>
      </c>
      <c r="E50" s="58">
        <v>100039410112731</v>
      </c>
      <c r="F50" s="118" t="s">
        <v>505</v>
      </c>
      <c r="G50" s="119">
        <v>43661</v>
      </c>
      <c r="H50" s="119"/>
      <c r="I50" s="120">
        <f>VLOOKUP(A50,'Consolidated Data'!$A$1:$AL$100,38,FALSE)</f>
        <v>3</v>
      </c>
      <c r="J50" s="120">
        <f>(VLOOKUP(A50,'Consolidated Data'!$A$1:$AM$100,39,FALSE))/8</f>
        <v>0</v>
      </c>
      <c r="K50" s="120">
        <f t="shared" si="1"/>
        <v>3</v>
      </c>
      <c r="L50" s="118"/>
      <c r="M50" s="112" t="s">
        <v>533</v>
      </c>
      <c r="N50" s="118"/>
      <c r="O50" s="120"/>
    </row>
    <row r="51" spans="1:16383" x14ac:dyDescent="0.2">
      <c r="A51" s="59" t="s">
        <v>534</v>
      </c>
      <c r="B51" s="118" t="s">
        <v>75</v>
      </c>
      <c r="C51" s="118" t="s">
        <v>438</v>
      </c>
      <c r="D51" s="118" t="s">
        <v>439</v>
      </c>
      <c r="E51" s="58">
        <v>100035201926484</v>
      </c>
      <c r="F51" s="118" t="s">
        <v>505</v>
      </c>
      <c r="G51" s="119">
        <v>43549</v>
      </c>
      <c r="H51" s="119"/>
      <c r="I51" s="120">
        <f>VLOOKUP(A51,'Consolidated Data'!$A$1:$AL$100,38,FALSE)</f>
        <v>16</v>
      </c>
      <c r="J51" s="120">
        <f>(VLOOKUP(A51,'Consolidated Data'!$A$1:$AM$100,39,FALSE))/8</f>
        <v>1.0625</v>
      </c>
      <c r="K51" s="120">
        <f t="shared" si="1"/>
        <v>17.0625</v>
      </c>
      <c r="L51" s="118"/>
      <c r="M51" s="112" t="s">
        <v>535</v>
      </c>
      <c r="N51" s="118"/>
      <c r="O51" s="120"/>
    </row>
    <row r="52" spans="1:16383" x14ac:dyDescent="0.2">
      <c r="A52" s="150" t="s">
        <v>536</v>
      </c>
      <c r="B52" s="118" t="s">
        <v>75</v>
      </c>
      <c r="C52" s="118" t="s">
        <v>438</v>
      </c>
      <c r="D52" s="118" t="s">
        <v>439</v>
      </c>
      <c r="E52" s="58">
        <v>100028591427459</v>
      </c>
      <c r="F52" s="118" t="s">
        <v>505</v>
      </c>
      <c r="G52" s="119">
        <v>43360</v>
      </c>
      <c r="H52" s="119"/>
      <c r="I52" s="120">
        <f>VLOOKUP(A52,'Consolidated Data'!$A$1:$AL$100,38,FALSE)</f>
        <v>19</v>
      </c>
      <c r="J52" s="120">
        <f>(VLOOKUP(A52,'Consolidated Data'!$A$1:$AM$100,39,FALSE))/8</f>
        <v>1.0625</v>
      </c>
      <c r="K52" s="120">
        <f t="shared" si="1"/>
        <v>20.0625</v>
      </c>
      <c r="L52" s="118"/>
      <c r="M52" s="112" t="s">
        <v>537</v>
      </c>
      <c r="N52" s="118"/>
      <c r="O52" s="120"/>
    </row>
    <row r="53" spans="1:16383" x14ac:dyDescent="0.2">
      <c r="A53" s="150" t="s">
        <v>538</v>
      </c>
      <c r="B53" s="118" t="s">
        <v>75</v>
      </c>
      <c r="C53" s="118" t="s">
        <v>438</v>
      </c>
      <c r="D53" s="118" t="s">
        <v>439</v>
      </c>
      <c r="E53" s="58">
        <v>100034228927216</v>
      </c>
      <c r="F53" s="118" t="s">
        <v>505</v>
      </c>
      <c r="G53" s="119">
        <v>43515</v>
      </c>
      <c r="H53" s="119"/>
      <c r="I53" s="120">
        <f>VLOOKUP(A53,'Consolidated Data'!$A$1:$AL$100,38,FALSE)</f>
        <v>10</v>
      </c>
      <c r="J53" s="120">
        <f>(VLOOKUP(A53,'Consolidated Data'!$A$1:$AM$100,39,FALSE))/8</f>
        <v>4.125</v>
      </c>
      <c r="K53" s="120">
        <f t="shared" si="1"/>
        <v>14.125</v>
      </c>
      <c r="L53" s="118"/>
      <c r="M53" s="112" t="s">
        <v>539</v>
      </c>
      <c r="N53" s="118"/>
      <c r="O53" s="120"/>
    </row>
    <row r="54" spans="1:16383" x14ac:dyDescent="0.2">
      <c r="A54" s="150" t="s">
        <v>540</v>
      </c>
      <c r="B54" s="118" t="s">
        <v>75</v>
      </c>
      <c r="C54" s="118" t="s">
        <v>438</v>
      </c>
      <c r="D54" s="118" t="s">
        <v>439</v>
      </c>
      <c r="E54" s="58">
        <v>100034843664340</v>
      </c>
      <c r="F54" s="118" t="s">
        <v>505</v>
      </c>
      <c r="G54" s="119">
        <v>43535</v>
      </c>
      <c r="H54" s="119"/>
      <c r="I54" s="120">
        <f>VLOOKUP(A54,'Consolidated Data'!$A$1:$AL$100,38,FALSE)</f>
        <v>7</v>
      </c>
      <c r="J54" s="120">
        <f>(VLOOKUP(A54,'Consolidated Data'!$A$1:$AM$100,39,FALSE))/8</f>
        <v>1.4375</v>
      </c>
      <c r="K54" s="120">
        <f t="shared" si="1"/>
        <v>8.4375</v>
      </c>
      <c r="L54" s="118"/>
      <c r="M54" s="112" t="s">
        <v>541</v>
      </c>
      <c r="N54" s="118" t="s">
        <v>465</v>
      </c>
      <c r="O54" s="120"/>
    </row>
    <row r="55" spans="1:16383" x14ac:dyDescent="0.2">
      <c r="A55" s="59" t="s">
        <v>542</v>
      </c>
      <c r="B55" s="118" t="s">
        <v>75</v>
      </c>
      <c r="C55" s="118" t="s">
        <v>438</v>
      </c>
      <c r="D55" s="118" t="s">
        <v>439</v>
      </c>
      <c r="E55" s="58">
        <v>100035636838551</v>
      </c>
      <c r="F55" s="118" t="s">
        <v>505</v>
      </c>
      <c r="G55" s="119">
        <v>43661</v>
      </c>
      <c r="H55" s="119"/>
      <c r="I55" s="120">
        <f>VLOOKUP(A55,'Consolidated Data'!$A$1:$AL$100,38,FALSE)</f>
        <v>3</v>
      </c>
      <c r="J55" s="120">
        <f>(VLOOKUP(A55,'Consolidated Data'!$A$1:$AM$100,39,FALSE))/8</f>
        <v>0.125</v>
      </c>
      <c r="K55" s="120">
        <f t="shared" si="1"/>
        <v>3.125</v>
      </c>
      <c r="L55" s="118"/>
      <c r="M55" s="112" t="s">
        <v>543</v>
      </c>
      <c r="N55" s="118"/>
      <c r="O55" s="120"/>
    </row>
    <row r="56" spans="1:16383" x14ac:dyDescent="0.2">
      <c r="A56" s="150" t="s">
        <v>544</v>
      </c>
      <c r="B56" s="118" t="s">
        <v>75</v>
      </c>
      <c r="C56" s="118" t="s">
        <v>438</v>
      </c>
      <c r="D56" s="118" t="s">
        <v>439</v>
      </c>
      <c r="E56" s="58">
        <v>100034130473628</v>
      </c>
      <c r="F56" s="118" t="s">
        <v>505</v>
      </c>
      <c r="G56" s="119">
        <v>43515</v>
      </c>
      <c r="H56" s="119"/>
      <c r="I56" s="120">
        <f>VLOOKUP(A56,'Consolidated Data'!$A$1:$AL$100,38,FALSE)</f>
        <v>13</v>
      </c>
      <c r="J56" s="120">
        <f>(VLOOKUP(A56,'Consolidated Data'!$A$1:$AM$100,39,FALSE))/8</f>
        <v>0.9375</v>
      </c>
      <c r="K56" s="120">
        <f t="shared" si="1"/>
        <v>13.9375</v>
      </c>
      <c r="L56" s="118"/>
      <c r="M56" s="112" t="s">
        <v>545</v>
      </c>
      <c r="N56" s="118"/>
      <c r="O56" s="120"/>
    </row>
    <row r="57" spans="1:16383" x14ac:dyDescent="0.2">
      <c r="A57" s="150" t="s">
        <v>546</v>
      </c>
      <c r="B57" s="118" t="s">
        <v>75</v>
      </c>
      <c r="C57" s="118" t="s">
        <v>438</v>
      </c>
      <c r="D57" s="118" t="s">
        <v>439</v>
      </c>
      <c r="E57" s="58">
        <v>100034161101676</v>
      </c>
      <c r="F57" s="118" t="s">
        <v>505</v>
      </c>
      <c r="G57" s="119">
        <v>43515</v>
      </c>
      <c r="H57" s="119"/>
      <c r="I57" s="120">
        <f>VLOOKUP(A57,'Consolidated Data'!$A$1:$AL$100,38,FALSE)</f>
        <v>2</v>
      </c>
      <c r="J57" s="120">
        <f>(VLOOKUP(A57,'Consolidated Data'!$A$1:$AM$100,39,FALSE))/8</f>
        <v>0</v>
      </c>
      <c r="K57" s="120">
        <f t="shared" si="1"/>
        <v>2</v>
      </c>
      <c r="L57" s="118"/>
      <c r="M57" s="112" t="s">
        <v>547</v>
      </c>
      <c r="N57" s="118"/>
      <c r="O57" s="120"/>
    </row>
    <row r="58" spans="1:16383" x14ac:dyDescent="0.2">
      <c r="A58" s="150" t="s">
        <v>548</v>
      </c>
      <c r="B58" s="118" t="s">
        <v>75</v>
      </c>
      <c r="C58" s="118" t="s">
        <v>438</v>
      </c>
      <c r="D58" s="118" t="s">
        <v>439</v>
      </c>
      <c r="E58" s="58">
        <v>100028957339145</v>
      </c>
      <c r="F58" s="118" t="s">
        <v>505</v>
      </c>
      <c r="G58" s="119">
        <v>43374</v>
      </c>
      <c r="H58" s="119"/>
      <c r="I58" s="120">
        <f>VLOOKUP(A58,'Consolidated Data'!$A$1:$AL$100,38,FALSE)</f>
        <v>22</v>
      </c>
      <c r="J58" s="120">
        <f>(VLOOKUP(A58,'Consolidated Data'!$A$1:$AM$100,39,FALSE))/8</f>
        <v>1.3125</v>
      </c>
      <c r="K58" s="120">
        <f t="shared" si="1"/>
        <v>23.3125</v>
      </c>
      <c r="L58" s="118"/>
      <c r="M58" s="112" t="s">
        <v>549</v>
      </c>
      <c r="N58" s="118"/>
      <c r="O58" s="120"/>
    </row>
    <row r="59" spans="1:16383" x14ac:dyDescent="0.2">
      <c r="A59" s="150" t="s">
        <v>550</v>
      </c>
      <c r="B59" s="118" t="s">
        <v>75</v>
      </c>
      <c r="C59" s="118" t="s">
        <v>438</v>
      </c>
      <c r="D59" s="118" t="s">
        <v>439</v>
      </c>
      <c r="E59" s="58">
        <v>100028678002286</v>
      </c>
      <c r="F59" s="118" t="s">
        <v>505</v>
      </c>
      <c r="G59" s="119">
        <v>43360</v>
      </c>
      <c r="H59" s="119"/>
      <c r="I59" s="120">
        <f>VLOOKUP(A59,'Consolidated Data'!$A$1:$AL$100,38,FALSE)</f>
        <v>29</v>
      </c>
      <c r="J59" s="120">
        <f>(VLOOKUP(A59,'Consolidated Data'!$A$1:$AM$100,39,FALSE))/8</f>
        <v>2.1875</v>
      </c>
      <c r="K59" s="120">
        <f t="shared" si="1"/>
        <v>31.1875</v>
      </c>
      <c r="L59" s="118"/>
      <c r="M59" s="112" t="s">
        <v>551</v>
      </c>
      <c r="N59" s="175">
        <v>43466</v>
      </c>
      <c r="O59" s="120"/>
    </row>
    <row r="60" spans="1:16383" s="171" customFormat="1" x14ac:dyDescent="0.2">
      <c r="A60" s="150" t="s">
        <v>552</v>
      </c>
      <c r="B60" s="118" t="s">
        <v>75</v>
      </c>
      <c r="C60" s="118" t="s">
        <v>438</v>
      </c>
      <c r="D60" s="118" t="s">
        <v>439</v>
      </c>
      <c r="E60" s="58">
        <v>100029081885568</v>
      </c>
      <c r="F60" s="118" t="s">
        <v>505</v>
      </c>
      <c r="G60" s="119">
        <v>43374</v>
      </c>
      <c r="H60" s="119"/>
      <c r="I60" s="120">
        <f>VLOOKUP(A60,'Consolidated Data'!$A$1:$AL$100,38,FALSE)</f>
        <v>20</v>
      </c>
      <c r="J60" s="120">
        <f>(VLOOKUP(A60,'Consolidated Data'!$A$1:$AM$100,39,FALSE))/8</f>
        <v>4.5</v>
      </c>
      <c r="K60" s="120">
        <f t="shared" si="1"/>
        <v>24.5</v>
      </c>
      <c r="L60" s="118"/>
      <c r="M60" s="115" t="s">
        <v>553</v>
      </c>
      <c r="N60" s="118"/>
      <c r="O60" s="120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  <c r="CI60" s="151"/>
      <c r="CJ60" s="151"/>
      <c r="CK60" s="151"/>
      <c r="CL60" s="151"/>
      <c r="CM60" s="151"/>
      <c r="CN60" s="151"/>
      <c r="CO60" s="151"/>
      <c r="CP60" s="151"/>
      <c r="CQ60" s="151"/>
      <c r="CR60" s="151"/>
      <c r="CS60" s="151"/>
      <c r="CT60" s="151"/>
      <c r="CU60" s="151"/>
      <c r="CV60" s="151"/>
      <c r="CW60" s="151"/>
      <c r="CX60" s="151"/>
      <c r="CY60" s="151"/>
      <c r="CZ60" s="151"/>
      <c r="DA60" s="151"/>
      <c r="DB60" s="151"/>
      <c r="DC60" s="151"/>
      <c r="DD60" s="151"/>
      <c r="DE60" s="151"/>
      <c r="DF60" s="151"/>
      <c r="DG60" s="151"/>
      <c r="DH60" s="151"/>
      <c r="DI60" s="151"/>
      <c r="DJ60" s="151"/>
      <c r="DK60" s="151"/>
      <c r="DL60" s="151"/>
      <c r="DM60" s="151"/>
      <c r="DN60" s="151"/>
      <c r="DO60" s="151"/>
      <c r="DP60" s="151"/>
      <c r="DQ60" s="151"/>
      <c r="DR60" s="151"/>
      <c r="DS60" s="151"/>
      <c r="DT60" s="151"/>
      <c r="DU60" s="151"/>
      <c r="DV60" s="151"/>
      <c r="DW60" s="151"/>
      <c r="DX60" s="151"/>
      <c r="DY60" s="151"/>
      <c r="DZ60" s="151"/>
      <c r="EA60" s="151"/>
      <c r="EB60" s="151"/>
      <c r="EC60" s="151"/>
      <c r="ED60" s="151"/>
      <c r="EE60" s="151"/>
      <c r="EF60" s="151"/>
      <c r="EG60" s="151"/>
      <c r="EH60" s="151"/>
      <c r="EI60" s="151"/>
      <c r="EJ60" s="151"/>
      <c r="EK60" s="151"/>
      <c r="EL60" s="151"/>
      <c r="EM60" s="151"/>
      <c r="EN60" s="151"/>
      <c r="EO60" s="151"/>
      <c r="EP60" s="151"/>
      <c r="EQ60" s="151"/>
      <c r="ER60" s="151"/>
      <c r="ES60" s="151"/>
      <c r="ET60" s="151"/>
      <c r="EU60" s="151"/>
      <c r="EV60" s="151"/>
      <c r="EW60" s="151"/>
      <c r="EX60" s="151"/>
      <c r="EY60" s="151"/>
      <c r="EZ60" s="151"/>
      <c r="FA60" s="151"/>
      <c r="FB60" s="151"/>
      <c r="FC60" s="151"/>
      <c r="FD60" s="151"/>
      <c r="FE60" s="151"/>
      <c r="FF60" s="151"/>
      <c r="FG60" s="151"/>
      <c r="FH60" s="151"/>
      <c r="FI60" s="151"/>
      <c r="FJ60" s="151"/>
      <c r="FK60" s="151"/>
      <c r="FL60" s="151"/>
      <c r="FM60" s="151"/>
      <c r="FN60" s="151"/>
      <c r="FO60" s="151"/>
      <c r="FP60" s="151"/>
      <c r="FQ60" s="151"/>
      <c r="FR60" s="151"/>
      <c r="FS60" s="151"/>
      <c r="FT60" s="151"/>
      <c r="FU60" s="151"/>
      <c r="FV60" s="151"/>
      <c r="FW60" s="151"/>
      <c r="FX60" s="151"/>
      <c r="FY60" s="151"/>
      <c r="FZ60" s="151"/>
      <c r="GA60" s="151"/>
      <c r="GB60" s="151"/>
      <c r="GC60" s="151"/>
      <c r="GD60" s="151"/>
      <c r="GE60" s="151"/>
      <c r="GF60" s="151"/>
      <c r="GG60" s="151"/>
      <c r="GH60" s="151"/>
      <c r="GI60" s="151"/>
      <c r="GJ60" s="151"/>
      <c r="GK60" s="151"/>
      <c r="GL60" s="151"/>
      <c r="GM60" s="151"/>
      <c r="GN60" s="151"/>
      <c r="GO60" s="151"/>
      <c r="GP60" s="151"/>
      <c r="GQ60" s="151"/>
      <c r="GR60" s="151"/>
      <c r="GS60" s="151"/>
      <c r="GT60" s="151"/>
      <c r="GU60" s="151"/>
      <c r="GV60" s="151"/>
      <c r="GW60" s="151"/>
      <c r="GX60" s="151"/>
      <c r="GY60" s="151"/>
      <c r="GZ60" s="151"/>
      <c r="HA60" s="151"/>
      <c r="HB60" s="151"/>
      <c r="HC60" s="151"/>
      <c r="HD60" s="151"/>
      <c r="HE60" s="151"/>
      <c r="HF60" s="151"/>
      <c r="HG60" s="151"/>
      <c r="HH60" s="151"/>
      <c r="HI60" s="151"/>
      <c r="HJ60" s="151"/>
      <c r="HK60" s="151"/>
      <c r="HL60" s="151"/>
      <c r="HM60" s="151"/>
      <c r="HN60" s="151"/>
      <c r="HO60" s="151"/>
      <c r="HP60" s="151"/>
      <c r="HQ60" s="151"/>
      <c r="HR60" s="151"/>
      <c r="HS60" s="151"/>
      <c r="HT60" s="151"/>
      <c r="HU60" s="151"/>
      <c r="HV60" s="151"/>
      <c r="HW60" s="151"/>
      <c r="HX60" s="151"/>
      <c r="HY60" s="151"/>
      <c r="HZ60" s="151"/>
      <c r="IA60" s="151"/>
      <c r="IB60" s="151"/>
      <c r="IC60" s="151"/>
      <c r="ID60" s="151"/>
      <c r="IE60" s="151"/>
      <c r="IF60" s="151"/>
      <c r="IG60" s="151"/>
      <c r="IH60" s="151"/>
      <c r="II60" s="151"/>
      <c r="IJ60" s="151"/>
      <c r="IK60" s="151"/>
      <c r="IL60" s="151"/>
      <c r="IM60" s="151"/>
      <c r="IN60" s="151"/>
      <c r="IO60" s="151"/>
      <c r="IP60" s="151"/>
      <c r="IQ60" s="151"/>
      <c r="IR60" s="151"/>
      <c r="IS60" s="151"/>
      <c r="IT60" s="151"/>
      <c r="IU60" s="151"/>
      <c r="IV60" s="151"/>
      <c r="IW60" s="151"/>
      <c r="IX60" s="151"/>
      <c r="IY60" s="151"/>
      <c r="IZ60" s="151"/>
      <c r="JA60" s="151"/>
      <c r="JB60" s="151"/>
      <c r="JC60" s="151"/>
      <c r="JD60" s="151"/>
      <c r="JE60" s="151"/>
      <c r="JF60" s="151"/>
      <c r="JG60" s="151"/>
      <c r="JH60" s="151"/>
      <c r="JI60" s="151"/>
      <c r="JJ60" s="151"/>
      <c r="JK60" s="151"/>
      <c r="JL60" s="151"/>
      <c r="JM60" s="151"/>
      <c r="JN60" s="151"/>
      <c r="JO60" s="151"/>
      <c r="JP60" s="151"/>
      <c r="JQ60" s="151"/>
      <c r="JR60" s="151"/>
      <c r="JS60" s="151"/>
      <c r="JT60" s="151"/>
      <c r="JU60" s="151"/>
      <c r="JV60" s="151"/>
      <c r="JW60" s="151"/>
      <c r="JX60" s="151"/>
      <c r="JY60" s="151"/>
      <c r="JZ60" s="151"/>
      <c r="KA60" s="151"/>
      <c r="KB60" s="151"/>
      <c r="KC60" s="151"/>
      <c r="KD60" s="151"/>
      <c r="KE60" s="151"/>
      <c r="KF60" s="151"/>
      <c r="KG60" s="151"/>
      <c r="KH60" s="151"/>
      <c r="KI60" s="151"/>
      <c r="KJ60" s="151"/>
      <c r="KK60" s="151"/>
      <c r="KL60" s="151"/>
      <c r="KM60" s="151"/>
      <c r="KN60" s="151"/>
      <c r="KO60" s="151"/>
      <c r="KP60" s="151"/>
      <c r="KQ60" s="151"/>
      <c r="KR60" s="151"/>
      <c r="KS60" s="151"/>
      <c r="KT60" s="151"/>
      <c r="KU60" s="151"/>
      <c r="KV60" s="151"/>
      <c r="KW60" s="151"/>
      <c r="KX60" s="151"/>
      <c r="KY60" s="151"/>
      <c r="KZ60" s="151"/>
      <c r="LA60" s="151"/>
      <c r="LB60" s="151"/>
      <c r="LC60" s="151"/>
      <c r="LD60" s="151"/>
      <c r="LE60" s="151"/>
      <c r="LF60" s="151"/>
      <c r="LG60" s="151"/>
      <c r="LH60" s="151"/>
      <c r="LI60" s="151"/>
      <c r="LJ60" s="151"/>
      <c r="LK60" s="151"/>
      <c r="LL60" s="151"/>
      <c r="LM60" s="151"/>
      <c r="LN60" s="151"/>
      <c r="LO60" s="151"/>
      <c r="LP60" s="151"/>
      <c r="LQ60" s="151"/>
      <c r="LR60" s="151"/>
      <c r="LS60" s="151"/>
      <c r="LT60" s="151"/>
      <c r="LU60" s="151"/>
      <c r="LV60" s="151"/>
      <c r="LW60" s="151"/>
      <c r="LX60" s="151"/>
      <c r="LY60" s="151"/>
      <c r="LZ60" s="151"/>
      <c r="MA60" s="151"/>
      <c r="MB60" s="151"/>
      <c r="MC60" s="151"/>
      <c r="MD60" s="151"/>
      <c r="ME60" s="151"/>
      <c r="MF60" s="151"/>
      <c r="MG60" s="151"/>
      <c r="MH60" s="151"/>
      <c r="MI60" s="151"/>
      <c r="MJ60" s="151"/>
      <c r="MK60" s="151"/>
      <c r="ML60" s="151"/>
      <c r="MM60" s="151"/>
      <c r="MN60" s="151"/>
      <c r="MO60" s="151"/>
      <c r="MP60" s="151"/>
      <c r="MQ60" s="151"/>
      <c r="MR60" s="151"/>
      <c r="MS60" s="151"/>
      <c r="MT60" s="151"/>
      <c r="MU60" s="151"/>
      <c r="MV60" s="151"/>
      <c r="MW60" s="151"/>
      <c r="MX60" s="151"/>
      <c r="MY60" s="151"/>
      <c r="MZ60" s="151"/>
      <c r="NA60" s="151"/>
      <c r="NB60" s="151"/>
      <c r="NC60" s="151"/>
      <c r="ND60" s="151"/>
      <c r="NE60" s="151"/>
      <c r="NF60" s="151"/>
      <c r="NG60" s="151"/>
      <c r="NH60" s="151"/>
      <c r="NI60" s="151"/>
      <c r="NJ60" s="151"/>
      <c r="NK60" s="151"/>
      <c r="NL60" s="151"/>
      <c r="NM60" s="151"/>
      <c r="NN60" s="151"/>
      <c r="NO60" s="151"/>
      <c r="NP60" s="151"/>
      <c r="NQ60" s="151"/>
      <c r="NR60" s="151"/>
      <c r="NS60" s="151"/>
      <c r="NT60" s="151"/>
      <c r="NU60" s="151"/>
      <c r="NV60" s="151"/>
      <c r="NW60" s="151"/>
      <c r="NX60" s="151"/>
      <c r="NY60" s="151"/>
      <c r="NZ60" s="151"/>
      <c r="OA60" s="151"/>
      <c r="OB60" s="151"/>
      <c r="OC60" s="151"/>
      <c r="OD60" s="151"/>
      <c r="OE60" s="151"/>
      <c r="OF60" s="151"/>
      <c r="OG60" s="151"/>
      <c r="OH60" s="151"/>
      <c r="OI60" s="151"/>
      <c r="OJ60" s="151"/>
      <c r="OK60" s="151"/>
      <c r="OL60" s="151"/>
      <c r="OM60" s="151"/>
      <c r="ON60" s="151"/>
      <c r="OO60" s="151"/>
      <c r="OP60" s="151"/>
      <c r="OQ60" s="151"/>
      <c r="OR60" s="151"/>
      <c r="OS60" s="151"/>
      <c r="OT60" s="151"/>
      <c r="OU60" s="151"/>
      <c r="OV60" s="151"/>
      <c r="OW60" s="151"/>
      <c r="OX60" s="151"/>
      <c r="OY60" s="151"/>
      <c r="OZ60" s="151"/>
      <c r="PA60" s="151"/>
      <c r="PB60" s="151"/>
      <c r="PC60" s="151"/>
      <c r="PD60" s="151"/>
      <c r="PE60" s="151"/>
      <c r="PF60" s="151"/>
      <c r="PG60" s="151"/>
      <c r="PH60" s="151"/>
      <c r="PI60" s="151"/>
      <c r="PJ60" s="151"/>
      <c r="PK60" s="151"/>
      <c r="PL60" s="151"/>
      <c r="PM60" s="151"/>
      <c r="PN60" s="151"/>
      <c r="PO60" s="151"/>
      <c r="PP60" s="151"/>
      <c r="PQ60" s="151"/>
      <c r="PR60" s="151"/>
      <c r="PS60" s="151"/>
      <c r="PT60" s="151"/>
      <c r="PU60" s="151"/>
      <c r="PV60" s="151"/>
      <c r="PW60" s="151"/>
      <c r="PX60" s="151"/>
      <c r="PY60" s="151"/>
      <c r="PZ60" s="151"/>
      <c r="QA60" s="151"/>
      <c r="QB60" s="151"/>
      <c r="QC60" s="151"/>
      <c r="QD60" s="151"/>
      <c r="QE60" s="151"/>
      <c r="QF60" s="151"/>
      <c r="QG60" s="151"/>
      <c r="QH60" s="151"/>
      <c r="QI60" s="151"/>
      <c r="QJ60" s="151"/>
      <c r="QK60" s="151"/>
      <c r="QL60" s="151"/>
      <c r="QM60" s="151"/>
      <c r="QN60" s="151"/>
      <c r="QO60" s="151"/>
      <c r="QP60" s="151"/>
      <c r="QQ60" s="151"/>
      <c r="QR60" s="151"/>
      <c r="QS60" s="151"/>
      <c r="QT60" s="151"/>
      <c r="QU60" s="151"/>
      <c r="QV60" s="151"/>
      <c r="QW60" s="151"/>
      <c r="QX60" s="151"/>
      <c r="QY60" s="151"/>
      <c r="QZ60" s="151"/>
      <c r="RA60" s="151"/>
      <c r="RB60" s="151"/>
      <c r="RC60" s="151"/>
      <c r="RD60" s="151"/>
      <c r="RE60" s="151"/>
      <c r="RF60" s="151"/>
      <c r="RG60" s="151"/>
      <c r="RH60" s="151"/>
      <c r="RI60" s="151"/>
      <c r="RJ60" s="151"/>
      <c r="RK60" s="151"/>
      <c r="RL60" s="151"/>
      <c r="RM60" s="151"/>
      <c r="RN60" s="151"/>
      <c r="RO60" s="151"/>
      <c r="RP60" s="151"/>
      <c r="RQ60" s="151"/>
      <c r="RR60" s="151"/>
      <c r="RS60" s="151"/>
      <c r="RT60" s="151"/>
      <c r="RU60" s="151"/>
      <c r="RV60" s="151"/>
      <c r="RW60" s="151"/>
      <c r="RX60" s="151"/>
      <c r="RY60" s="151"/>
      <c r="RZ60" s="151"/>
      <c r="SA60" s="151"/>
      <c r="SB60" s="151"/>
      <c r="SC60" s="151"/>
      <c r="SD60" s="151"/>
      <c r="SE60" s="151"/>
      <c r="SF60" s="151"/>
      <c r="SG60" s="151"/>
      <c r="SH60" s="151"/>
      <c r="SI60" s="151"/>
      <c r="SJ60" s="151"/>
      <c r="SK60" s="151"/>
      <c r="SL60" s="151"/>
      <c r="SM60" s="151"/>
      <c r="SN60" s="151"/>
      <c r="SO60" s="151"/>
      <c r="SP60" s="151"/>
      <c r="SQ60" s="151"/>
      <c r="SR60" s="151"/>
      <c r="SS60" s="151"/>
      <c r="ST60" s="151"/>
      <c r="SU60" s="151"/>
      <c r="SV60" s="151"/>
      <c r="SW60" s="151"/>
      <c r="SX60" s="151"/>
      <c r="SY60" s="151"/>
      <c r="SZ60" s="151"/>
      <c r="TA60" s="151"/>
      <c r="TB60" s="151"/>
      <c r="TC60" s="151"/>
      <c r="TD60" s="151"/>
      <c r="TE60" s="151"/>
      <c r="TF60" s="151"/>
      <c r="TG60" s="151"/>
      <c r="TH60" s="151"/>
      <c r="TI60" s="151"/>
      <c r="TJ60" s="151"/>
      <c r="TK60" s="151"/>
      <c r="TL60" s="151"/>
      <c r="TM60" s="151"/>
      <c r="TN60" s="151"/>
      <c r="TO60" s="151"/>
      <c r="TP60" s="151"/>
      <c r="TQ60" s="151"/>
      <c r="TR60" s="151"/>
      <c r="TS60" s="151"/>
      <c r="TT60" s="151"/>
      <c r="TU60" s="151"/>
      <c r="TV60" s="151"/>
      <c r="TW60" s="151"/>
      <c r="TX60" s="151"/>
      <c r="TY60" s="151"/>
      <c r="TZ60" s="151"/>
      <c r="UA60" s="151"/>
      <c r="UB60" s="151"/>
      <c r="UC60" s="151"/>
      <c r="UD60" s="151"/>
      <c r="UE60" s="151"/>
      <c r="UF60" s="151"/>
      <c r="UG60" s="151"/>
      <c r="UH60" s="151"/>
      <c r="UI60" s="151"/>
      <c r="UJ60" s="151"/>
      <c r="UK60" s="151"/>
      <c r="UL60" s="151"/>
      <c r="UM60" s="151"/>
      <c r="UN60" s="151"/>
      <c r="UO60" s="151"/>
      <c r="UP60" s="151"/>
      <c r="UQ60" s="151"/>
      <c r="UR60" s="151"/>
      <c r="US60" s="151"/>
      <c r="UT60" s="151"/>
      <c r="UU60" s="151"/>
      <c r="UV60" s="151"/>
      <c r="UW60" s="151"/>
      <c r="UX60" s="151"/>
      <c r="UY60" s="151"/>
      <c r="UZ60" s="151"/>
      <c r="VA60" s="151"/>
      <c r="VB60" s="151"/>
      <c r="VC60" s="151"/>
      <c r="VD60" s="151"/>
      <c r="VE60" s="151"/>
      <c r="VF60" s="151"/>
      <c r="VG60" s="151"/>
      <c r="VH60" s="151"/>
      <c r="VI60" s="151"/>
      <c r="VJ60" s="151"/>
      <c r="VK60" s="151"/>
      <c r="VL60" s="151"/>
      <c r="VM60" s="151"/>
      <c r="VN60" s="151"/>
      <c r="VO60" s="151"/>
      <c r="VP60" s="151"/>
      <c r="VQ60" s="151"/>
      <c r="VR60" s="151"/>
      <c r="VS60" s="151"/>
      <c r="VT60" s="151"/>
      <c r="VU60" s="151"/>
      <c r="VV60" s="151"/>
      <c r="VW60" s="151"/>
      <c r="VX60" s="151"/>
      <c r="VY60" s="151"/>
      <c r="VZ60" s="151"/>
      <c r="WA60" s="151"/>
      <c r="WB60" s="151"/>
      <c r="WC60" s="151"/>
      <c r="WD60" s="151"/>
      <c r="WE60" s="151"/>
      <c r="WF60" s="151"/>
      <c r="WG60" s="151"/>
      <c r="WH60" s="151"/>
      <c r="WI60" s="151"/>
      <c r="WJ60" s="151"/>
      <c r="WK60" s="151"/>
      <c r="WL60" s="151"/>
      <c r="WM60" s="151"/>
      <c r="WN60" s="151"/>
      <c r="WO60" s="151"/>
      <c r="WP60" s="151"/>
      <c r="WQ60" s="151"/>
      <c r="WR60" s="151"/>
      <c r="WS60" s="151"/>
      <c r="WT60" s="151"/>
      <c r="WU60" s="151"/>
      <c r="WV60" s="151"/>
      <c r="WW60" s="151"/>
      <c r="WX60" s="151"/>
      <c r="WY60" s="151"/>
      <c r="WZ60" s="151"/>
      <c r="XA60" s="151"/>
      <c r="XB60" s="151"/>
      <c r="XC60" s="151"/>
      <c r="XD60" s="151"/>
      <c r="XE60" s="151"/>
      <c r="XF60" s="151"/>
      <c r="XG60" s="151"/>
      <c r="XH60" s="151"/>
      <c r="XI60" s="151"/>
      <c r="XJ60" s="151"/>
      <c r="XK60" s="151"/>
      <c r="XL60" s="151"/>
      <c r="XM60" s="151"/>
      <c r="XN60" s="151"/>
      <c r="XO60" s="151"/>
      <c r="XP60" s="151"/>
      <c r="XQ60" s="151"/>
      <c r="XR60" s="151"/>
      <c r="XS60" s="151"/>
      <c r="XT60" s="151"/>
      <c r="XU60" s="151"/>
      <c r="XV60" s="151"/>
      <c r="XW60" s="151"/>
      <c r="XX60" s="151"/>
      <c r="XY60" s="151"/>
      <c r="XZ60" s="151"/>
      <c r="YA60" s="151"/>
      <c r="YB60" s="151"/>
      <c r="YC60" s="151"/>
      <c r="YD60" s="151"/>
      <c r="YE60" s="151"/>
      <c r="YF60" s="151"/>
      <c r="YG60" s="151"/>
      <c r="YH60" s="151"/>
      <c r="YI60" s="151"/>
      <c r="YJ60" s="151"/>
      <c r="YK60" s="151"/>
      <c r="YL60" s="151"/>
      <c r="YM60" s="151"/>
      <c r="YN60" s="151"/>
      <c r="YO60" s="151"/>
      <c r="YP60" s="151"/>
      <c r="YQ60" s="151"/>
      <c r="YR60" s="151"/>
      <c r="YS60" s="151"/>
      <c r="YT60" s="151"/>
      <c r="YU60" s="151"/>
      <c r="YV60" s="151"/>
      <c r="YW60" s="151"/>
      <c r="YX60" s="151"/>
      <c r="YY60" s="151"/>
      <c r="YZ60" s="151"/>
      <c r="ZA60" s="151"/>
      <c r="ZB60" s="151"/>
      <c r="ZC60" s="151"/>
      <c r="ZD60" s="151"/>
      <c r="ZE60" s="151"/>
      <c r="ZF60" s="151"/>
      <c r="ZG60" s="151"/>
      <c r="ZH60" s="151"/>
      <c r="ZI60" s="151"/>
      <c r="ZJ60" s="151"/>
      <c r="ZK60" s="151"/>
      <c r="ZL60" s="151"/>
      <c r="ZM60" s="151"/>
      <c r="ZN60" s="151"/>
      <c r="ZO60" s="151"/>
      <c r="ZP60" s="151"/>
      <c r="ZQ60" s="151"/>
      <c r="ZR60" s="151"/>
      <c r="ZS60" s="151"/>
      <c r="ZT60" s="151"/>
      <c r="ZU60" s="151"/>
      <c r="ZV60" s="151"/>
      <c r="ZW60" s="151"/>
      <c r="ZX60" s="151"/>
      <c r="ZY60" s="151"/>
      <c r="ZZ60" s="151"/>
      <c r="AAA60" s="151"/>
      <c r="AAB60" s="151"/>
      <c r="AAC60" s="151"/>
      <c r="AAD60" s="151"/>
      <c r="AAE60" s="151"/>
      <c r="AAF60" s="151"/>
      <c r="AAG60" s="151"/>
      <c r="AAH60" s="151"/>
      <c r="AAI60" s="151"/>
      <c r="AAJ60" s="151"/>
      <c r="AAK60" s="151"/>
      <c r="AAL60" s="151"/>
      <c r="AAM60" s="151"/>
      <c r="AAN60" s="151"/>
      <c r="AAO60" s="151"/>
      <c r="AAP60" s="151"/>
      <c r="AAQ60" s="151"/>
      <c r="AAR60" s="151"/>
      <c r="AAS60" s="151"/>
      <c r="AAT60" s="151"/>
      <c r="AAU60" s="151"/>
      <c r="AAV60" s="151"/>
      <c r="AAW60" s="151"/>
      <c r="AAX60" s="151"/>
      <c r="AAY60" s="151"/>
      <c r="AAZ60" s="151"/>
      <c r="ABA60" s="151"/>
      <c r="ABB60" s="151"/>
      <c r="ABC60" s="151"/>
      <c r="ABD60" s="151"/>
      <c r="ABE60" s="151"/>
      <c r="ABF60" s="151"/>
      <c r="ABG60" s="151"/>
      <c r="ABH60" s="151"/>
      <c r="ABI60" s="151"/>
      <c r="ABJ60" s="151"/>
      <c r="ABK60" s="151"/>
      <c r="ABL60" s="151"/>
      <c r="ABM60" s="151"/>
      <c r="ABN60" s="151"/>
      <c r="ABO60" s="151"/>
      <c r="ABP60" s="151"/>
      <c r="ABQ60" s="151"/>
      <c r="ABR60" s="151"/>
      <c r="ABS60" s="151"/>
      <c r="ABT60" s="151"/>
      <c r="ABU60" s="151"/>
      <c r="ABV60" s="151"/>
      <c r="ABW60" s="151"/>
      <c r="ABX60" s="151"/>
      <c r="ABY60" s="151"/>
      <c r="ABZ60" s="151"/>
      <c r="ACA60" s="151"/>
      <c r="ACB60" s="151"/>
      <c r="ACC60" s="151"/>
      <c r="ACD60" s="151"/>
      <c r="ACE60" s="151"/>
      <c r="ACF60" s="151"/>
      <c r="ACG60" s="151"/>
      <c r="ACH60" s="151"/>
      <c r="ACI60" s="151"/>
      <c r="ACJ60" s="151"/>
      <c r="ACK60" s="151"/>
      <c r="ACL60" s="151"/>
      <c r="ACM60" s="151"/>
      <c r="ACN60" s="151"/>
      <c r="ACO60" s="151"/>
      <c r="ACP60" s="151"/>
      <c r="ACQ60" s="151"/>
      <c r="ACR60" s="151"/>
      <c r="ACS60" s="151"/>
      <c r="ACT60" s="151"/>
      <c r="ACU60" s="151"/>
      <c r="ACV60" s="151"/>
      <c r="ACW60" s="151"/>
      <c r="ACX60" s="151"/>
      <c r="ACY60" s="151"/>
      <c r="ACZ60" s="151"/>
      <c r="ADA60" s="151"/>
      <c r="ADB60" s="151"/>
      <c r="ADC60" s="151"/>
      <c r="ADD60" s="151"/>
      <c r="ADE60" s="151"/>
      <c r="ADF60" s="151"/>
      <c r="ADG60" s="151"/>
      <c r="ADH60" s="151"/>
      <c r="ADI60" s="151"/>
      <c r="ADJ60" s="151"/>
      <c r="ADK60" s="151"/>
      <c r="ADL60" s="151"/>
      <c r="ADM60" s="151"/>
      <c r="ADN60" s="151"/>
      <c r="ADO60" s="151"/>
      <c r="ADP60" s="151"/>
      <c r="ADQ60" s="151"/>
      <c r="ADR60" s="151"/>
      <c r="ADS60" s="151"/>
      <c r="ADT60" s="151"/>
      <c r="ADU60" s="151"/>
      <c r="ADV60" s="151"/>
      <c r="ADW60" s="151"/>
      <c r="ADX60" s="151"/>
      <c r="ADY60" s="151"/>
      <c r="ADZ60" s="151"/>
      <c r="AEA60" s="151"/>
      <c r="AEB60" s="151"/>
      <c r="AEC60" s="151"/>
      <c r="AED60" s="151"/>
      <c r="AEE60" s="151"/>
      <c r="AEF60" s="151"/>
      <c r="AEG60" s="151"/>
      <c r="AEH60" s="151"/>
      <c r="AEI60" s="151"/>
      <c r="AEJ60" s="151"/>
      <c r="AEK60" s="151"/>
      <c r="AEL60" s="151"/>
      <c r="AEM60" s="151"/>
      <c r="AEN60" s="151"/>
      <c r="AEO60" s="151"/>
      <c r="AEP60" s="151"/>
      <c r="AEQ60" s="151"/>
      <c r="AER60" s="151"/>
      <c r="AES60" s="151"/>
      <c r="AET60" s="151"/>
      <c r="AEU60" s="151"/>
      <c r="AEV60" s="151"/>
      <c r="AEW60" s="151"/>
      <c r="AEX60" s="151"/>
      <c r="AEY60" s="151"/>
      <c r="AEZ60" s="151"/>
      <c r="AFA60" s="151"/>
      <c r="AFB60" s="151"/>
      <c r="AFC60" s="151"/>
      <c r="AFD60" s="151"/>
      <c r="AFE60" s="151"/>
      <c r="AFF60" s="151"/>
      <c r="AFG60" s="151"/>
      <c r="AFH60" s="151"/>
      <c r="AFI60" s="151"/>
      <c r="AFJ60" s="151"/>
      <c r="AFK60" s="151"/>
      <c r="AFL60" s="151"/>
      <c r="AFM60" s="151"/>
      <c r="AFN60" s="151"/>
      <c r="AFO60" s="151"/>
      <c r="AFP60" s="151"/>
      <c r="AFQ60" s="151"/>
      <c r="AFR60" s="151"/>
      <c r="AFS60" s="151"/>
      <c r="AFT60" s="151"/>
      <c r="AFU60" s="151"/>
      <c r="AFV60" s="151"/>
      <c r="AFW60" s="151"/>
      <c r="AFX60" s="151"/>
      <c r="AFY60" s="151"/>
      <c r="AFZ60" s="151"/>
      <c r="AGA60" s="151"/>
      <c r="AGB60" s="151"/>
      <c r="AGC60" s="151"/>
      <c r="AGD60" s="151"/>
      <c r="AGE60" s="151"/>
      <c r="AGF60" s="151"/>
      <c r="AGG60" s="151"/>
      <c r="AGH60" s="151"/>
      <c r="AGI60" s="151"/>
      <c r="AGJ60" s="151"/>
      <c r="AGK60" s="151"/>
      <c r="AGL60" s="151"/>
      <c r="AGM60" s="151"/>
      <c r="AGN60" s="151"/>
      <c r="AGO60" s="151"/>
      <c r="AGP60" s="151"/>
      <c r="AGQ60" s="151"/>
      <c r="AGR60" s="151"/>
      <c r="AGS60" s="151"/>
      <c r="AGT60" s="151"/>
      <c r="AGU60" s="151"/>
      <c r="AGV60" s="151"/>
      <c r="AGW60" s="151"/>
      <c r="AGX60" s="151"/>
      <c r="AGY60" s="151"/>
      <c r="AGZ60" s="151"/>
      <c r="AHA60" s="151"/>
      <c r="AHB60" s="151"/>
      <c r="AHC60" s="151"/>
      <c r="AHD60" s="151"/>
      <c r="AHE60" s="151"/>
      <c r="AHF60" s="151"/>
      <c r="AHG60" s="151"/>
      <c r="AHH60" s="151"/>
      <c r="AHI60" s="151"/>
      <c r="AHJ60" s="151"/>
      <c r="AHK60" s="151"/>
      <c r="AHL60" s="151"/>
      <c r="AHM60" s="151"/>
      <c r="AHN60" s="151"/>
      <c r="AHO60" s="151"/>
      <c r="AHP60" s="151"/>
      <c r="AHQ60" s="151"/>
      <c r="AHR60" s="151"/>
      <c r="AHS60" s="151"/>
      <c r="AHT60" s="151"/>
      <c r="AHU60" s="151"/>
      <c r="AHV60" s="151"/>
      <c r="AHW60" s="151"/>
      <c r="AHX60" s="151"/>
      <c r="AHY60" s="151"/>
      <c r="AHZ60" s="151"/>
      <c r="AIA60" s="151"/>
      <c r="AIB60" s="151"/>
      <c r="AIC60" s="151"/>
      <c r="AID60" s="151"/>
      <c r="AIE60" s="151"/>
      <c r="AIF60" s="151"/>
      <c r="AIG60" s="151"/>
      <c r="AIH60" s="151"/>
      <c r="AII60" s="151"/>
      <c r="AIJ60" s="151"/>
      <c r="AIK60" s="151"/>
      <c r="AIL60" s="151"/>
      <c r="AIM60" s="151"/>
      <c r="AIN60" s="151"/>
      <c r="AIO60" s="151"/>
      <c r="AIP60" s="151"/>
      <c r="AIQ60" s="151"/>
      <c r="AIR60" s="151"/>
      <c r="AIS60" s="151"/>
      <c r="AIT60" s="151"/>
      <c r="AIU60" s="151"/>
      <c r="AIV60" s="151"/>
      <c r="AIW60" s="151"/>
      <c r="AIX60" s="151"/>
      <c r="AIY60" s="151"/>
      <c r="AIZ60" s="151"/>
      <c r="AJA60" s="151"/>
      <c r="AJB60" s="151"/>
      <c r="AJC60" s="151"/>
      <c r="AJD60" s="151"/>
      <c r="AJE60" s="151"/>
      <c r="AJF60" s="151"/>
      <c r="AJG60" s="151"/>
      <c r="AJH60" s="151"/>
      <c r="AJI60" s="151"/>
      <c r="AJJ60" s="151"/>
      <c r="AJK60" s="151"/>
      <c r="AJL60" s="151"/>
      <c r="AJM60" s="151"/>
      <c r="AJN60" s="151"/>
      <c r="AJO60" s="151"/>
      <c r="AJP60" s="151"/>
      <c r="AJQ60" s="151"/>
      <c r="AJR60" s="151"/>
      <c r="AJS60" s="151"/>
      <c r="AJT60" s="151"/>
      <c r="AJU60" s="151"/>
      <c r="AJV60" s="151"/>
      <c r="AJW60" s="151"/>
      <c r="AJX60" s="151"/>
      <c r="AJY60" s="151"/>
      <c r="AJZ60" s="151"/>
      <c r="AKA60" s="151"/>
      <c r="AKB60" s="151"/>
      <c r="AKC60" s="151"/>
      <c r="AKD60" s="151"/>
      <c r="AKE60" s="151"/>
      <c r="AKF60" s="151"/>
      <c r="AKG60" s="151"/>
      <c r="AKH60" s="151"/>
      <c r="AKI60" s="151"/>
      <c r="AKJ60" s="151"/>
      <c r="AKK60" s="151"/>
      <c r="AKL60" s="151"/>
      <c r="AKM60" s="151"/>
      <c r="AKN60" s="151"/>
      <c r="AKO60" s="151"/>
      <c r="AKP60" s="151"/>
      <c r="AKQ60" s="151"/>
      <c r="AKR60" s="151"/>
      <c r="AKS60" s="151"/>
      <c r="AKT60" s="151"/>
      <c r="AKU60" s="151"/>
      <c r="AKV60" s="151"/>
      <c r="AKW60" s="151"/>
      <c r="AKX60" s="151"/>
      <c r="AKY60" s="151"/>
      <c r="AKZ60" s="151"/>
      <c r="ALA60" s="151"/>
      <c r="ALB60" s="151"/>
      <c r="ALC60" s="151"/>
      <c r="ALD60" s="151"/>
      <c r="ALE60" s="151"/>
      <c r="ALF60" s="151"/>
      <c r="ALG60" s="151"/>
      <c r="ALH60" s="151"/>
      <c r="ALI60" s="151"/>
      <c r="ALJ60" s="151"/>
      <c r="ALK60" s="151"/>
      <c r="ALL60" s="151"/>
      <c r="ALM60" s="151"/>
      <c r="ALN60" s="151"/>
      <c r="ALO60" s="151"/>
      <c r="ALP60" s="151"/>
      <c r="ALQ60" s="151"/>
      <c r="ALR60" s="151"/>
      <c r="ALS60" s="151"/>
      <c r="ALT60" s="151"/>
      <c r="ALU60" s="151"/>
      <c r="ALV60" s="151"/>
      <c r="ALW60" s="151"/>
      <c r="ALX60" s="151"/>
      <c r="ALY60" s="151"/>
      <c r="ALZ60" s="151"/>
      <c r="AMA60" s="151"/>
      <c r="AMB60" s="151"/>
      <c r="AMC60" s="151"/>
      <c r="AMD60" s="151"/>
      <c r="AME60" s="151"/>
      <c r="AMF60" s="151"/>
      <c r="AMG60" s="151"/>
      <c r="AMH60" s="151"/>
      <c r="AMI60" s="151"/>
      <c r="AMJ60" s="151"/>
      <c r="AMK60" s="151"/>
      <c r="AML60" s="151"/>
      <c r="AMM60" s="151"/>
      <c r="AMN60" s="151"/>
      <c r="AMO60" s="151"/>
      <c r="AMP60" s="151"/>
      <c r="AMQ60" s="151"/>
      <c r="AMR60" s="151"/>
      <c r="AMS60" s="151"/>
      <c r="AMT60" s="151"/>
      <c r="AMU60" s="151"/>
      <c r="AMV60" s="151"/>
      <c r="AMW60" s="151"/>
      <c r="AMX60" s="151"/>
      <c r="AMY60" s="151"/>
      <c r="AMZ60" s="151"/>
      <c r="ANA60" s="151"/>
      <c r="ANB60" s="151"/>
      <c r="ANC60" s="151"/>
      <c r="AND60" s="151"/>
      <c r="ANE60" s="151"/>
      <c r="ANF60" s="151"/>
      <c r="ANG60" s="151"/>
      <c r="ANH60" s="151"/>
      <c r="ANI60" s="151"/>
      <c r="ANJ60" s="151"/>
      <c r="ANK60" s="151"/>
      <c r="ANL60" s="151"/>
      <c r="ANM60" s="151"/>
      <c r="ANN60" s="151"/>
      <c r="ANO60" s="151"/>
      <c r="ANP60" s="151"/>
      <c r="ANQ60" s="151"/>
      <c r="ANR60" s="151"/>
      <c r="ANS60" s="151"/>
      <c r="ANT60" s="151"/>
      <c r="ANU60" s="151"/>
      <c r="ANV60" s="151"/>
      <c r="ANW60" s="151"/>
      <c r="ANX60" s="151"/>
      <c r="ANY60" s="151"/>
      <c r="ANZ60" s="151"/>
      <c r="AOA60" s="151"/>
      <c r="AOB60" s="151"/>
      <c r="AOC60" s="151"/>
      <c r="AOD60" s="151"/>
      <c r="AOE60" s="151"/>
      <c r="AOF60" s="151"/>
      <c r="AOG60" s="151"/>
      <c r="AOH60" s="151"/>
      <c r="AOI60" s="151"/>
      <c r="AOJ60" s="151"/>
      <c r="AOK60" s="151"/>
      <c r="AOL60" s="151"/>
      <c r="AOM60" s="151"/>
      <c r="AON60" s="151"/>
      <c r="AOO60" s="151"/>
      <c r="AOP60" s="151"/>
      <c r="AOQ60" s="151"/>
      <c r="AOR60" s="151"/>
      <c r="AOS60" s="151"/>
      <c r="AOT60" s="151"/>
      <c r="AOU60" s="151"/>
      <c r="AOV60" s="151"/>
      <c r="AOW60" s="151"/>
      <c r="AOX60" s="151"/>
      <c r="AOY60" s="151"/>
      <c r="AOZ60" s="151"/>
      <c r="APA60" s="151"/>
      <c r="APB60" s="151"/>
      <c r="APC60" s="151"/>
      <c r="APD60" s="151"/>
      <c r="APE60" s="151"/>
      <c r="APF60" s="151"/>
      <c r="APG60" s="151"/>
      <c r="APH60" s="151"/>
      <c r="API60" s="151"/>
      <c r="APJ60" s="151"/>
      <c r="APK60" s="151"/>
      <c r="APL60" s="151"/>
      <c r="APM60" s="151"/>
      <c r="APN60" s="151"/>
      <c r="APO60" s="151"/>
      <c r="APP60" s="151"/>
      <c r="APQ60" s="151"/>
      <c r="APR60" s="151"/>
      <c r="APS60" s="151"/>
      <c r="APT60" s="151"/>
      <c r="APU60" s="151"/>
      <c r="APV60" s="151"/>
      <c r="APW60" s="151"/>
      <c r="APX60" s="151"/>
      <c r="APY60" s="151"/>
      <c r="APZ60" s="151"/>
      <c r="AQA60" s="151"/>
      <c r="AQB60" s="151"/>
      <c r="AQC60" s="151"/>
      <c r="AQD60" s="151"/>
      <c r="AQE60" s="151"/>
      <c r="AQF60" s="151"/>
      <c r="AQG60" s="151"/>
      <c r="AQH60" s="151"/>
      <c r="AQI60" s="151"/>
      <c r="AQJ60" s="151"/>
      <c r="AQK60" s="151"/>
      <c r="AQL60" s="151"/>
      <c r="AQM60" s="151"/>
      <c r="AQN60" s="151"/>
      <c r="AQO60" s="151"/>
      <c r="AQP60" s="151"/>
      <c r="AQQ60" s="151"/>
      <c r="AQR60" s="151"/>
      <c r="AQS60" s="151"/>
      <c r="AQT60" s="151"/>
      <c r="AQU60" s="151"/>
      <c r="AQV60" s="151"/>
      <c r="AQW60" s="151"/>
      <c r="AQX60" s="151"/>
      <c r="AQY60" s="151"/>
      <c r="AQZ60" s="151"/>
      <c r="ARA60" s="151"/>
      <c r="ARB60" s="151"/>
      <c r="ARC60" s="151"/>
      <c r="ARD60" s="151"/>
      <c r="ARE60" s="151"/>
      <c r="ARF60" s="151"/>
      <c r="ARG60" s="151"/>
      <c r="ARH60" s="151"/>
      <c r="ARI60" s="151"/>
      <c r="ARJ60" s="151"/>
      <c r="ARK60" s="151"/>
      <c r="ARL60" s="151"/>
      <c r="ARM60" s="151"/>
      <c r="ARN60" s="151"/>
      <c r="ARO60" s="151"/>
      <c r="ARP60" s="151"/>
      <c r="ARQ60" s="151"/>
      <c r="ARR60" s="151"/>
      <c r="ARS60" s="151"/>
      <c r="ART60" s="151"/>
      <c r="ARU60" s="151"/>
      <c r="ARV60" s="151"/>
      <c r="ARW60" s="151"/>
      <c r="ARX60" s="151"/>
      <c r="ARY60" s="151"/>
      <c r="ARZ60" s="151"/>
      <c r="ASA60" s="151"/>
      <c r="ASB60" s="151"/>
      <c r="ASC60" s="151"/>
      <c r="ASD60" s="151"/>
      <c r="ASE60" s="151"/>
      <c r="ASF60" s="151"/>
      <c r="ASG60" s="151"/>
      <c r="ASH60" s="151"/>
      <c r="ASI60" s="151"/>
      <c r="ASJ60" s="151"/>
      <c r="ASK60" s="151"/>
      <c r="ASL60" s="151"/>
      <c r="ASM60" s="151"/>
      <c r="ASN60" s="151"/>
      <c r="ASO60" s="151"/>
      <c r="ASP60" s="151"/>
      <c r="ASQ60" s="151"/>
      <c r="ASR60" s="151"/>
      <c r="ASS60" s="151"/>
      <c r="AST60" s="151"/>
      <c r="ASU60" s="151"/>
      <c r="ASV60" s="151"/>
      <c r="ASW60" s="151"/>
      <c r="ASX60" s="151"/>
      <c r="ASY60" s="151"/>
      <c r="ASZ60" s="151"/>
      <c r="ATA60" s="151"/>
      <c r="ATB60" s="151"/>
      <c r="ATC60" s="151"/>
      <c r="ATD60" s="151"/>
      <c r="ATE60" s="151"/>
      <c r="ATF60" s="151"/>
      <c r="ATG60" s="151"/>
      <c r="ATH60" s="151"/>
      <c r="ATI60" s="151"/>
      <c r="ATJ60" s="151"/>
      <c r="ATK60" s="151"/>
      <c r="ATL60" s="151"/>
      <c r="ATM60" s="151"/>
      <c r="ATN60" s="151"/>
      <c r="ATO60" s="151"/>
      <c r="ATP60" s="151"/>
      <c r="ATQ60" s="151"/>
      <c r="ATR60" s="151"/>
      <c r="ATS60" s="151"/>
      <c r="ATT60" s="151"/>
      <c r="ATU60" s="151"/>
      <c r="ATV60" s="151"/>
      <c r="ATW60" s="151"/>
      <c r="ATX60" s="151"/>
      <c r="ATY60" s="151"/>
      <c r="ATZ60" s="151"/>
      <c r="AUA60" s="151"/>
      <c r="AUB60" s="151"/>
      <c r="AUC60" s="151"/>
      <c r="AUD60" s="151"/>
      <c r="AUE60" s="151"/>
      <c r="AUF60" s="151"/>
      <c r="AUG60" s="151"/>
      <c r="AUH60" s="151"/>
      <c r="AUI60" s="151"/>
      <c r="AUJ60" s="151"/>
      <c r="AUK60" s="151"/>
      <c r="AUL60" s="151"/>
      <c r="AUM60" s="151"/>
      <c r="AUN60" s="151"/>
      <c r="AUO60" s="151"/>
      <c r="AUP60" s="151"/>
      <c r="AUQ60" s="151"/>
      <c r="AUR60" s="151"/>
      <c r="AUS60" s="151"/>
      <c r="AUT60" s="151"/>
      <c r="AUU60" s="151"/>
      <c r="AUV60" s="151"/>
      <c r="AUW60" s="151"/>
      <c r="AUX60" s="151"/>
      <c r="AUY60" s="151"/>
      <c r="AUZ60" s="151"/>
      <c r="AVA60" s="151"/>
      <c r="AVB60" s="151"/>
      <c r="AVC60" s="151"/>
      <c r="AVD60" s="151"/>
      <c r="AVE60" s="151"/>
      <c r="AVF60" s="151"/>
      <c r="AVG60" s="151"/>
      <c r="AVH60" s="151"/>
      <c r="AVI60" s="151"/>
      <c r="AVJ60" s="151"/>
      <c r="AVK60" s="151"/>
      <c r="AVL60" s="151"/>
      <c r="AVM60" s="151"/>
      <c r="AVN60" s="151"/>
      <c r="AVO60" s="151"/>
      <c r="AVP60" s="151"/>
      <c r="AVQ60" s="151"/>
      <c r="AVR60" s="151"/>
      <c r="AVS60" s="151"/>
      <c r="AVT60" s="151"/>
      <c r="AVU60" s="151"/>
      <c r="AVV60" s="151"/>
      <c r="AVW60" s="151"/>
      <c r="AVX60" s="151"/>
      <c r="AVY60" s="151"/>
      <c r="AVZ60" s="151"/>
      <c r="AWA60" s="151"/>
      <c r="AWB60" s="151"/>
      <c r="AWC60" s="151"/>
      <c r="AWD60" s="151"/>
      <c r="AWE60" s="151"/>
      <c r="AWF60" s="151"/>
      <c r="AWG60" s="151"/>
      <c r="AWH60" s="151"/>
      <c r="AWI60" s="151"/>
      <c r="AWJ60" s="151"/>
      <c r="AWK60" s="151"/>
      <c r="AWL60" s="151"/>
      <c r="AWM60" s="151"/>
      <c r="AWN60" s="151"/>
      <c r="AWO60" s="151"/>
      <c r="AWP60" s="151"/>
      <c r="AWQ60" s="151"/>
      <c r="AWR60" s="151"/>
      <c r="AWS60" s="151"/>
      <c r="AWT60" s="151"/>
      <c r="AWU60" s="151"/>
      <c r="AWV60" s="151"/>
      <c r="AWW60" s="151"/>
      <c r="AWX60" s="151"/>
      <c r="AWY60" s="151"/>
      <c r="AWZ60" s="151"/>
      <c r="AXA60" s="151"/>
      <c r="AXB60" s="151"/>
      <c r="AXC60" s="151"/>
      <c r="AXD60" s="151"/>
      <c r="AXE60" s="151"/>
      <c r="AXF60" s="151"/>
      <c r="AXG60" s="151"/>
      <c r="AXH60" s="151"/>
      <c r="AXI60" s="151"/>
      <c r="AXJ60" s="151"/>
      <c r="AXK60" s="151"/>
      <c r="AXL60" s="151"/>
      <c r="AXM60" s="151"/>
      <c r="AXN60" s="151"/>
      <c r="AXO60" s="151"/>
      <c r="AXP60" s="151"/>
      <c r="AXQ60" s="151"/>
      <c r="AXR60" s="151"/>
      <c r="AXS60" s="151"/>
      <c r="AXT60" s="151"/>
      <c r="AXU60" s="151"/>
      <c r="AXV60" s="151"/>
      <c r="AXW60" s="151"/>
      <c r="AXX60" s="151"/>
      <c r="AXY60" s="151"/>
      <c r="AXZ60" s="151"/>
      <c r="AYA60" s="151"/>
      <c r="AYB60" s="151"/>
      <c r="AYC60" s="151"/>
      <c r="AYD60" s="151"/>
      <c r="AYE60" s="151"/>
      <c r="AYF60" s="151"/>
      <c r="AYG60" s="151"/>
      <c r="AYH60" s="151"/>
      <c r="AYI60" s="151"/>
      <c r="AYJ60" s="151"/>
      <c r="AYK60" s="151"/>
      <c r="AYL60" s="151"/>
      <c r="AYM60" s="151"/>
      <c r="AYN60" s="151"/>
      <c r="AYO60" s="151"/>
      <c r="AYP60" s="151"/>
      <c r="AYQ60" s="151"/>
      <c r="AYR60" s="151"/>
      <c r="AYS60" s="151"/>
      <c r="AYT60" s="151"/>
      <c r="AYU60" s="151"/>
      <c r="AYV60" s="151"/>
      <c r="AYW60" s="151"/>
      <c r="AYX60" s="151"/>
      <c r="AYY60" s="151"/>
      <c r="AYZ60" s="151"/>
      <c r="AZA60" s="151"/>
      <c r="AZB60" s="151"/>
      <c r="AZC60" s="151"/>
      <c r="AZD60" s="151"/>
      <c r="AZE60" s="151"/>
      <c r="AZF60" s="151"/>
      <c r="AZG60" s="151"/>
      <c r="AZH60" s="151"/>
      <c r="AZI60" s="151"/>
      <c r="AZJ60" s="151"/>
      <c r="AZK60" s="151"/>
      <c r="AZL60" s="151"/>
      <c r="AZM60" s="151"/>
      <c r="AZN60" s="151"/>
      <c r="AZO60" s="151"/>
      <c r="AZP60" s="151"/>
      <c r="AZQ60" s="151"/>
      <c r="AZR60" s="151"/>
      <c r="AZS60" s="151"/>
      <c r="AZT60" s="151"/>
      <c r="AZU60" s="151"/>
      <c r="AZV60" s="151"/>
      <c r="AZW60" s="151"/>
      <c r="AZX60" s="151"/>
      <c r="AZY60" s="151"/>
      <c r="AZZ60" s="151"/>
      <c r="BAA60" s="151"/>
      <c r="BAB60" s="151"/>
      <c r="BAC60" s="151"/>
      <c r="BAD60" s="151"/>
      <c r="BAE60" s="151"/>
      <c r="BAF60" s="151"/>
      <c r="BAG60" s="151"/>
      <c r="BAH60" s="151"/>
      <c r="BAI60" s="151"/>
      <c r="BAJ60" s="151"/>
      <c r="BAK60" s="151"/>
      <c r="BAL60" s="151"/>
      <c r="BAM60" s="151"/>
      <c r="BAN60" s="151"/>
      <c r="BAO60" s="151"/>
      <c r="BAP60" s="151"/>
      <c r="BAQ60" s="151"/>
      <c r="BAR60" s="151"/>
      <c r="BAS60" s="151"/>
      <c r="BAT60" s="151"/>
      <c r="BAU60" s="151"/>
      <c r="BAV60" s="151"/>
      <c r="BAW60" s="151"/>
      <c r="BAX60" s="151"/>
      <c r="BAY60" s="151"/>
      <c r="BAZ60" s="151"/>
      <c r="BBA60" s="151"/>
      <c r="BBB60" s="151"/>
      <c r="BBC60" s="151"/>
      <c r="BBD60" s="151"/>
      <c r="BBE60" s="151"/>
      <c r="BBF60" s="151"/>
      <c r="BBG60" s="151"/>
      <c r="BBH60" s="151"/>
      <c r="BBI60" s="151"/>
      <c r="BBJ60" s="151"/>
      <c r="BBK60" s="151"/>
      <c r="BBL60" s="151"/>
      <c r="BBM60" s="151"/>
      <c r="BBN60" s="151"/>
      <c r="BBO60" s="151"/>
      <c r="BBP60" s="151"/>
      <c r="BBQ60" s="151"/>
      <c r="BBR60" s="151"/>
      <c r="BBS60" s="151"/>
      <c r="BBT60" s="151"/>
      <c r="BBU60" s="151"/>
      <c r="BBV60" s="151"/>
      <c r="BBW60" s="151"/>
      <c r="BBX60" s="151"/>
      <c r="BBY60" s="151"/>
      <c r="BBZ60" s="151"/>
      <c r="BCA60" s="151"/>
      <c r="BCB60" s="151"/>
      <c r="BCC60" s="151"/>
      <c r="BCD60" s="151"/>
      <c r="BCE60" s="151"/>
      <c r="BCF60" s="151"/>
      <c r="BCG60" s="151"/>
      <c r="BCH60" s="151"/>
      <c r="BCI60" s="151"/>
      <c r="BCJ60" s="151"/>
      <c r="BCK60" s="151"/>
      <c r="BCL60" s="151"/>
      <c r="BCM60" s="151"/>
      <c r="BCN60" s="151"/>
      <c r="BCO60" s="151"/>
      <c r="BCP60" s="151"/>
      <c r="BCQ60" s="151"/>
      <c r="BCR60" s="151"/>
      <c r="BCS60" s="151"/>
      <c r="BCT60" s="151"/>
      <c r="BCU60" s="151"/>
      <c r="BCV60" s="151"/>
      <c r="BCW60" s="151"/>
      <c r="BCX60" s="151"/>
      <c r="BCY60" s="151"/>
      <c r="BCZ60" s="151"/>
      <c r="BDA60" s="151"/>
      <c r="BDB60" s="151"/>
      <c r="BDC60" s="151"/>
      <c r="BDD60" s="151"/>
      <c r="BDE60" s="151"/>
      <c r="BDF60" s="151"/>
      <c r="BDG60" s="151"/>
      <c r="BDH60" s="151"/>
      <c r="BDI60" s="151"/>
      <c r="BDJ60" s="151"/>
      <c r="BDK60" s="151"/>
      <c r="BDL60" s="151"/>
      <c r="BDM60" s="151"/>
      <c r="BDN60" s="151"/>
      <c r="BDO60" s="151"/>
      <c r="BDP60" s="151"/>
      <c r="BDQ60" s="151"/>
      <c r="BDR60" s="151"/>
      <c r="BDS60" s="151"/>
      <c r="BDT60" s="151"/>
      <c r="BDU60" s="151"/>
      <c r="BDV60" s="151"/>
      <c r="BDW60" s="151"/>
      <c r="BDX60" s="151"/>
      <c r="BDY60" s="151"/>
      <c r="BDZ60" s="151"/>
      <c r="BEA60" s="151"/>
      <c r="BEB60" s="151"/>
      <c r="BEC60" s="151"/>
      <c r="BED60" s="151"/>
      <c r="BEE60" s="151"/>
      <c r="BEF60" s="151"/>
      <c r="BEG60" s="151"/>
      <c r="BEH60" s="151"/>
      <c r="BEI60" s="151"/>
      <c r="BEJ60" s="151"/>
      <c r="BEK60" s="151"/>
      <c r="BEL60" s="151"/>
      <c r="BEM60" s="151"/>
      <c r="BEN60" s="151"/>
      <c r="BEO60" s="151"/>
      <c r="BEP60" s="151"/>
      <c r="BEQ60" s="151"/>
      <c r="BER60" s="151"/>
      <c r="BES60" s="151"/>
      <c r="BET60" s="151"/>
      <c r="BEU60" s="151"/>
      <c r="BEV60" s="151"/>
      <c r="BEW60" s="151"/>
      <c r="BEX60" s="151"/>
      <c r="BEY60" s="151"/>
      <c r="BEZ60" s="151"/>
      <c r="BFA60" s="151"/>
      <c r="BFB60" s="151"/>
      <c r="BFC60" s="151"/>
      <c r="BFD60" s="151"/>
      <c r="BFE60" s="151"/>
      <c r="BFF60" s="151"/>
      <c r="BFG60" s="151"/>
      <c r="BFH60" s="151"/>
      <c r="BFI60" s="151"/>
      <c r="BFJ60" s="151"/>
      <c r="BFK60" s="151"/>
      <c r="BFL60" s="151"/>
      <c r="BFM60" s="151"/>
      <c r="BFN60" s="151"/>
      <c r="BFO60" s="151"/>
      <c r="BFP60" s="151"/>
      <c r="BFQ60" s="151"/>
      <c r="BFR60" s="151"/>
      <c r="BFS60" s="151"/>
      <c r="BFT60" s="151"/>
      <c r="BFU60" s="151"/>
      <c r="BFV60" s="151"/>
      <c r="BFW60" s="151"/>
      <c r="BFX60" s="151"/>
      <c r="BFY60" s="151"/>
      <c r="BFZ60" s="151"/>
      <c r="BGA60" s="151"/>
      <c r="BGB60" s="151"/>
      <c r="BGC60" s="151"/>
      <c r="BGD60" s="151"/>
      <c r="BGE60" s="151"/>
      <c r="BGF60" s="151"/>
      <c r="BGG60" s="151"/>
      <c r="BGH60" s="151"/>
      <c r="BGI60" s="151"/>
      <c r="BGJ60" s="151"/>
      <c r="BGK60" s="151"/>
      <c r="BGL60" s="151"/>
      <c r="BGM60" s="151"/>
      <c r="BGN60" s="151"/>
      <c r="BGO60" s="151"/>
      <c r="BGP60" s="151"/>
      <c r="BGQ60" s="151"/>
      <c r="BGR60" s="151"/>
      <c r="BGS60" s="151"/>
      <c r="BGT60" s="151"/>
      <c r="BGU60" s="151"/>
      <c r="BGV60" s="151"/>
      <c r="BGW60" s="151"/>
      <c r="BGX60" s="151"/>
      <c r="BGY60" s="151"/>
      <c r="BGZ60" s="151"/>
      <c r="BHA60" s="151"/>
      <c r="BHB60" s="151"/>
      <c r="BHC60" s="151"/>
      <c r="BHD60" s="151"/>
      <c r="BHE60" s="151"/>
      <c r="BHF60" s="151"/>
      <c r="BHG60" s="151"/>
      <c r="BHH60" s="151"/>
      <c r="BHI60" s="151"/>
      <c r="BHJ60" s="151"/>
      <c r="BHK60" s="151"/>
      <c r="BHL60" s="151"/>
      <c r="BHM60" s="151"/>
      <c r="BHN60" s="151"/>
      <c r="BHO60" s="151"/>
      <c r="BHP60" s="151"/>
      <c r="BHQ60" s="151"/>
      <c r="BHR60" s="151"/>
      <c r="BHS60" s="151"/>
      <c r="BHT60" s="151"/>
      <c r="BHU60" s="151"/>
      <c r="BHV60" s="151"/>
      <c r="BHW60" s="151"/>
      <c r="BHX60" s="151"/>
      <c r="BHY60" s="151"/>
      <c r="BHZ60" s="151"/>
      <c r="BIA60" s="151"/>
      <c r="BIB60" s="151"/>
      <c r="BIC60" s="151"/>
      <c r="BID60" s="151"/>
      <c r="BIE60" s="151"/>
      <c r="BIF60" s="151"/>
      <c r="BIG60" s="151"/>
      <c r="BIH60" s="151"/>
      <c r="BII60" s="151"/>
      <c r="BIJ60" s="151"/>
      <c r="BIK60" s="151"/>
      <c r="BIL60" s="151"/>
      <c r="BIM60" s="151"/>
      <c r="BIN60" s="151"/>
      <c r="BIO60" s="151"/>
      <c r="BIP60" s="151"/>
      <c r="BIQ60" s="151"/>
      <c r="BIR60" s="151"/>
      <c r="BIS60" s="151"/>
      <c r="BIT60" s="151"/>
      <c r="BIU60" s="151"/>
      <c r="BIV60" s="151"/>
      <c r="BIW60" s="151"/>
      <c r="BIX60" s="151"/>
      <c r="BIY60" s="151"/>
      <c r="BIZ60" s="151"/>
      <c r="BJA60" s="151"/>
      <c r="BJB60" s="151"/>
      <c r="BJC60" s="151"/>
      <c r="BJD60" s="151"/>
      <c r="BJE60" s="151"/>
      <c r="BJF60" s="151"/>
      <c r="BJG60" s="151"/>
      <c r="BJH60" s="151"/>
      <c r="BJI60" s="151"/>
      <c r="BJJ60" s="151"/>
      <c r="BJK60" s="151"/>
      <c r="BJL60" s="151"/>
      <c r="BJM60" s="151"/>
      <c r="BJN60" s="151"/>
      <c r="BJO60" s="151"/>
      <c r="BJP60" s="151"/>
      <c r="BJQ60" s="151"/>
      <c r="BJR60" s="151"/>
      <c r="BJS60" s="151"/>
      <c r="BJT60" s="151"/>
      <c r="BJU60" s="151"/>
      <c r="BJV60" s="151"/>
      <c r="BJW60" s="151"/>
      <c r="BJX60" s="151"/>
      <c r="BJY60" s="151"/>
      <c r="BJZ60" s="151"/>
      <c r="BKA60" s="151"/>
      <c r="BKB60" s="151"/>
      <c r="BKC60" s="151"/>
      <c r="BKD60" s="151"/>
      <c r="BKE60" s="151"/>
      <c r="BKF60" s="151"/>
      <c r="BKG60" s="151"/>
      <c r="BKH60" s="151"/>
      <c r="BKI60" s="151"/>
      <c r="BKJ60" s="151"/>
      <c r="BKK60" s="151"/>
      <c r="BKL60" s="151"/>
      <c r="BKM60" s="151"/>
      <c r="BKN60" s="151"/>
      <c r="BKO60" s="151"/>
      <c r="BKP60" s="151"/>
      <c r="BKQ60" s="151"/>
      <c r="BKR60" s="151"/>
      <c r="BKS60" s="151"/>
      <c r="BKT60" s="151"/>
      <c r="BKU60" s="151"/>
      <c r="BKV60" s="151"/>
      <c r="BKW60" s="151"/>
      <c r="BKX60" s="151"/>
      <c r="BKY60" s="151"/>
      <c r="BKZ60" s="151"/>
      <c r="BLA60" s="151"/>
      <c r="BLB60" s="151"/>
      <c r="BLC60" s="151"/>
      <c r="BLD60" s="151"/>
      <c r="BLE60" s="151"/>
      <c r="BLF60" s="151"/>
      <c r="BLG60" s="151"/>
      <c r="BLH60" s="151"/>
      <c r="BLI60" s="151"/>
      <c r="BLJ60" s="151"/>
      <c r="BLK60" s="151"/>
      <c r="BLL60" s="151"/>
      <c r="BLM60" s="151"/>
      <c r="BLN60" s="151"/>
      <c r="BLO60" s="151"/>
      <c r="BLP60" s="151"/>
      <c r="BLQ60" s="151"/>
      <c r="BLR60" s="151"/>
      <c r="BLS60" s="151"/>
      <c r="BLT60" s="151"/>
      <c r="BLU60" s="151"/>
      <c r="BLV60" s="151"/>
      <c r="BLW60" s="151"/>
      <c r="BLX60" s="151"/>
      <c r="BLY60" s="151"/>
      <c r="BLZ60" s="151"/>
      <c r="BMA60" s="151"/>
      <c r="BMB60" s="151"/>
      <c r="BMC60" s="151"/>
      <c r="BMD60" s="151"/>
      <c r="BME60" s="151"/>
      <c r="BMF60" s="151"/>
      <c r="BMG60" s="151"/>
      <c r="BMH60" s="151"/>
      <c r="BMI60" s="151"/>
      <c r="BMJ60" s="151"/>
      <c r="BMK60" s="151"/>
      <c r="BML60" s="151"/>
      <c r="BMM60" s="151"/>
      <c r="BMN60" s="151"/>
      <c r="BMO60" s="151"/>
      <c r="BMP60" s="151"/>
      <c r="BMQ60" s="151"/>
      <c r="BMR60" s="151"/>
      <c r="BMS60" s="151"/>
      <c r="BMT60" s="151"/>
      <c r="BMU60" s="151"/>
      <c r="BMV60" s="151"/>
      <c r="BMW60" s="151"/>
      <c r="BMX60" s="151"/>
      <c r="BMY60" s="151"/>
      <c r="BMZ60" s="151"/>
      <c r="BNA60" s="151"/>
      <c r="BNB60" s="151"/>
      <c r="BNC60" s="151"/>
      <c r="BND60" s="151"/>
      <c r="BNE60" s="151"/>
      <c r="BNF60" s="151"/>
      <c r="BNG60" s="151"/>
      <c r="BNH60" s="151"/>
      <c r="BNI60" s="151"/>
      <c r="BNJ60" s="151"/>
      <c r="BNK60" s="151"/>
      <c r="BNL60" s="151"/>
      <c r="BNM60" s="151"/>
      <c r="BNN60" s="151"/>
      <c r="BNO60" s="151"/>
      <c r="BNP60" s="151"/>
      <c r="BNQ60" s="151"/>
      <c r="BNR60" s="151"/>
      <c r="BNS60" s="151"/>
      <c r="BNT60" s="151"/>
      <c r="BNU60" s="151"/>
      <c r="BNV60" s="151"/>
      <c r="BNW60" s="151"/>
      <c r="BNX60" s="151"/>
      <c r="BNY60" s="151"/>
      <c r="BNZ60" s="151"/>
      <c r="BOA60" s="151"/>
      <c r="BOB60" s="151"/>
      <c r="BOC60" s="151"/>
      <c r="BOD60" s="151"/>
      <c r="BOE60" s="151"/>
      <c r="BOF60" s="151"/>
      <c r="BOG60" s="151"/>
      <c r="BOH60" s="151"/>
      <c r="BOI60" s="151"/>
      <c r="BOJ60" s="151"/>
      <c r="BOK60" s="151"/>
      <c r="BOL60" s="151"/>
      <c r="BOM60" s="151"/>
      <c r="BON60" s="151"/>
      <c r="BOO60" s="151"/>
      <c r="BOP60" s="151"/>
      <c r="BOQ60" s="151"/>
      <c r="BOR60" s="151"/>
      <c r="BOS60" s="151"/>
      <c r="BOT60" s="151"/>
      <c r="BOU60" s="151"/>
      <c r="BOV60" s="151"/>
      <c r="BOW60" s="151"/>
      <c r="BOX60" s="151"/>
      <c r="BOY60" s="151"/>
      <c r="BOZ60" s="151"/>
      <c r="BPA60" s="151"/>
      <c r="BPB60" s="151"/>
      <c r="BPC60" s="151"/>
      <c r="BPD60" s="151"/>
      <c r="BPE60" s="151"/>
      <c r="BPF60" s="151"/>
      <c r="BPG60" s="151"/>
      <c r="BPH60" s="151"/>
      <c r="BPI60" s="151"/>
      <c r="BPJ60" s="151"/>
      <c r="BPK60" s="151"/>
      <c r="BPL60" s="151"/>
      <c r="BPM60" s="151"/>
      <c r="BPN60" s="151"/>
      <c r="BPO60" s="151"/>
      <c r="BPP60" s="151"/>
      <c r="BPQ60" s="151"/>
      <c r="BPR60" s="151"/>
      <c r="BPS60" s="151"/>
      <c r="BPT60" s="151"/>
      <c r="BPU60" s="151"/>
      <c r="BPV60" s="151"/>
      <c r="BPW60" s="151"/>
      <c r="BPX60" s="151"/>
      <c r="BPY60" s="151"/>
      <c r="BPZ60" s="151"/>
      <c r="BQA60" s="151"/>
      <c r="BQB60" s="151"/>
      <c r="BQC60" s="151"/>
      <c r="BQD60" s="151"/>
      <c r="BQE60" s="151"/>
      <c r="BQF60" s="151"/>
      <c r="BQG60" s="151"/>
      <c r="BQH60" s="151"/>
      <c r="BQI60" s="151"/>
      <c r="BQJ60" s="151"/>
      <c r="BQK60" s="151"/>
      <c r="BQL60" s="151"/>
      <c r="BQM60" s="151"/>
      <c r="BQN60" s="151"/>
      <c r="BQO60" s="151"/>
      <c r="BQP60" s="151"/>
      <c r="BQQ60" s="151"/>
      <c r="BQR60" s="151"/>
      <c r="BQS60" s="151"/>
      <c r="BQT60" s="151"/>
      <c r="BQU60" s="151"/>
      <c r="BQV60" s="151"/>
      <c r="BQW60" s="151"/>
      <c r="BQX60" s="151"/>
      <c r="BQY60" s="151"/>
      <c r="BQZ60" s="151"/>
      <c r="BRA60" s="151"/>
      <c r="BRB60" s="151"/>
      <c r="BRC60" s="151"/>
      <c r="BRD60" s="151"/>
      <c r="BRE60" s="151"/>
      <c r="BRF60" s="151"/>
      <c r="BRG60" s="151"/>
      <c r="BRH60" s="151"/>
      <c r="BRI60" s="151"/>
      <c r="BRJ60" s="151"/>
      <c r="BRK60" s="151"/>
      <c r="BRL60" s="151"/>
      <c r="BRM60" s="151"/>
      <c r="BRN60" s="151"/>
      <c r="BRO60" s="151"/>
      <c r="BRP60" s="151"/>
      <c r="BRQ60" s="151"/>
      <c r="BRR60" s="151"/>
      <c r="BRS60" s="151"/>
      <c r="BRT60" s="151"/>
      <c r="BRU60" s="151"/>
      <c r="BRV60" s="151"/>
      <c r="BRW60" s="151"/>
      <c r="BRX60" s="151"/>
      <c r="BRY60" s="151"/>
      <c r="BRZ60" s="151"/>
      <c r="BSA60" s="151"/>
      <c r="BSB60" s="151"/>
      <c r="BSC60" s="151"/>
      <c r="BSD60" s="151"/>
      <c r="BSE60" s="151"/>
      <c r="BSF60" s="151"/>
      <c r="BSG60" s="151"/>
      <c r="BSH60" s="151"/>
      <c r="BSI60" s="151"/>
      <c r="BSJ60" s="151"/>
      <c r="BSK60" s="151"/>
      <c r="BSL60" s="151"/>
      <c r="BSM60" s="151"/>
      <c r="BSN60" s="151"/>
      <c r="BSO60" s="151"/>
      <c r="BSP60" s="151"/>
      <c r="BSQ60" s="151"/>
      <c r="BSR60" s="151"/>
      <c r="BSS60" s="151"/>
      <c r="BST60" s="151"/>
      <c r="BSU60" s="151"/>
      <c r="BSV60" s="151"/>
      <c r="BSW60" s="151"/>
      <c r="BSX60" s="151"/>
      <c r="BSY60" s="151"/>
      <c r="BSZ60" s="151"/>
      <c r="BTA60" s="151"/>
      <c r="BTB60" s="151"/>
      <c r="BTC60" s="151"/>
      <c r="BTD60" s="151"/>
      <c r="BTE60" s="151"/>
      <c r="BTF60" s="151"/>
      <c r="BTG60" s="151"/>
      <c r="BTH60" s="151"/>
      <c r="BTI60" s="151"/>
      <c r="BTJ60" s="151"/>
      <c r="BTK60" s="151"/>
      <c r="BTL60" s="151"/>
      <c r="BTM60" s="151"/>
      <c r="BTN60" s="151"/>
      <c r="BTO60" s="151"/>
      <c r="BTP60" s="151"/>
      <c r="BTQ60" s="151"/>
      <c r="BTR60" s="151"/>
      <c r="BTS60" s="151"/>
      <c r="BTT60" s="151"/>
      <c r="BTU60" s="151"/>
      <c r="BTV60" s="151"/>
      <c r="BTW60" s="151"/>
      <c r="BTX60" s="151"/>
      <c r="BTY60" s="151"/>
      <c r="BTZ60" s="151"/>
      <c r="BUA60" s="151"/>
      <c r="BUB60" s="151"/>
      <c r="BUC60" s="151"/>
      <c r="BUD60" s="151"/>
      <c r="BUE60" s="151"/>
      <c r="BUF60" s="151"/>
      <c r="BUG60" s="151"/>
      <c r="BUH60" s="151"/>
      <c r="BUI60" s="151"/>
      <c r="BUJ60" s="151"/>
      <c r="BUK60" s="151"/>
      <c r="BUL60" s="151"/>
      <c r="BUM60" s="151"/>
      <c r="BUN60" s="151"/>
      <c r="BUO60" s="151"/>
      <c r="BUP60" s="151"/>
      <c r="BUQ60" s="151"/>
      <c r="BUR60" s="151"/>
      <c r="BUS60" s="151"/>
      <c r="BUT60" s="151"/>
      <c r="BUU60" s="151"/>
      <c r="BUV60" s="151"/>
      <c r="BUW60" s="151"/>
      <c r="BUX60" s="151"/>
      <c r="BUY60" s="151"/>
      <c r="BUZ60" s="151"/>
      <c r="BVA60" s="151"/>
      <c r="BVB60" s="151"/>
      <c r="BVC60" s="151"/>
      <c r="BVD60" s="151"/>
      <c r="BVE60" s="151"/>
      <c r="BVF60" s="151"/>
      <c r="BVG60" s="151"/>
      <c r="BVH60" s="151"/>
      <c r="BVI60" s="151"/>
      <c r="BVJ60" s="151"/>
      <c r="BVK60" s="151"/>
      <c r="BVL60" s="151"/>
      <c r="BVM60" s="151"/>
      <c r="BVN60" s="151"/>
      <c r="BVO60" s="151"/>
      <c r="BVP60" s="151"/>
      <c r="BVQ60" s="151"/>
      <c r="BVR60" s="151"/>
      <c r="BVS60" s="151"/>
      <c r="BVT60" s="151"/>
      <c r="BVU60" s="151"/>
      <c r="BVV60" s="151"/>
      <c r="BVW60" s="151"/>
      <c r="BVX60" s="151"/>
      <c r="BVY60" s="151"/>
      <c r="BVZ60" s="151"/>
      <c r="BWA60" s="151"/>
      <c r="BWB60" s="151"/>
      <c r="BWC60" s="151"/>
      <c r="BWD60" s="151"/>
      <c r="BWE60" s="151"/>
      <c r="BWF60" s="151"/>
      <c r="BWG60" s="151"/>
      <c r="BWH60" s="151"/>
      <c r="BWI60" s="151"/>
      <c r="BWJ60" s="151"/>
      <c r="BWK60" s="151"/>
      <c r="BWL60" s="151"/>
      <c r="BWM60" s="151"/>
      <c r="BWN60" s="151"/>
      <c r="BWO60" s="151"/>
      <c r="BWP60" s="151"/>
      <c r="BWQ60" s="151"/>
      <c r="BWR60" s="151"/>
      <c r="BWS60" s="151"/>
      <c r="BWT60" s="151"/>
      <c r="BWU60" s="151"/>
      <c r="BWV60" s="151"/>
      <c r="BWW60" s="151"/>
      <c r="BWX60" s="151"/>
      <c r="BWY60" s="151"/>
      <c r="BWZ60" s="151"/>
      <c r="BXA60" s="151"/>
      <c r="BXB60" s="151"/>
      <c r="BXC60" s="151"/>
      <c r="BXD60" s="151"/>
      <c r="BXE60" s="151"/>
      <c r="BXF60" s="151"/>
      <c r="BXG60" s="151"/>
      <c r="BXH60" s="151"/>
      <c r="BXI60" s="151"/>
      <c r="BXJ60" s="151"/>
      <c r="BXK60" s="151"/>
      <c r="BXL60" s="151"/>
      <c r="BXM60" s="151"/>
      <c r="BXN60" s="151"/>
      <c r="BXO60" s="151"/>
      <c r="BXP60" s="151"/>
      <c r="BXQ60" s="151"/>
      <c r="BXR60" s="151"/>
      <c r="BXS60" s="151"/>
      <c r="BXT60" s="151"/>
      <c r="BXU60" s="151"/>
      <c r="BXV60" s="151"/>
      <c r="BXW60" s="151"/>
      <c r="BXX60" s="151"/>
      <c r="BXY60" s="151"/>
      <c r="BXZ60" s="151"/>
      <c r="BYA60" s="151"/>
      <c r="BYB60" s="151"/>
      <c r="BYC60" s="151"/>
      <c r="BYD60" s="151"/>
      <c r="BYE60" s="151"/>
      <c r="BYF60" s="151"/>
      <c r="BYG60" s="151"/>
      <c r="BYH60" s="151"/>
      <c r="BYI60" s="151"/>
      <c r="BYJ60" s="151"/>
      <c r="BYK60" s="151"/>
      <c r="BYL60" s="151"/>
      <c r="BYM60" s="151"/>
      <c r="BYN60" s="151"/>
      <c r="BYO60" s="151"/>
      <c r="BYP60" s="151"/>
      <c r="BYQ60" s="151"/>
      <c r="BYR60" s="151"/>
      <c r="BYS60" s="151"/>
      <c r="BYT60" s="151"/>
      <c r="BYU60" s="151"/>
      <c r="BYV60" s="151"/>
      <c r="BYW60" s="151"/>
      <c r="BYX60" s="151"/>
      <c r="BYY60" s="151"/>
      <c r="BYZ60" s="151"/>
      <c r="BZA60" s="151"/>
      <c r="BZB60" s="151"/>
      <c r="BZC60" s="151"/>
      <c r="BZD60" s="151"/>
      <c r="BZE60" s="151"/>
      <c r="BZF60" s="151"/>
      <c r="BZG60" s="151"/>
      <c r="BZH60" s="151"/>
      <c r="BZI60" s="151"/>
      <c r="BZJ60" s="151"/>
      <c r="BZK60" s="151"/>
      <c r="BZL60" s="151"/>
      <c r="BZM60" s="151"/>
      <c r="BZN60" s="151"/>
      <c r="BZO60" s="151"/>
      <c r="BZP60" s="151"/>
      <c r="BZQ60" s="151"/>
      <c r="BZR60" s="151"/>
      <c r="BZS60" s="151"/>
      <c r="BZT60" s="151"/>
      <c r="BZU60" s="151"/>
      <c r="BZV60" s="151"/>
      <c r="BZW60" s="151"/>
      <c r="BZX60" s="151"/>
      <c r="BZY60" s="151"/>
      <c r="BZZ60" s="151"/>
      <c r="CAA60" s="151"/>
      <c r="CAB60" s="151"/>
      <c r="CAC60" s="151"/>
      <c r="CAD60" s="151"/>
      <c r="CAE60" s="151"/>
      <c r="CAF60" s="151"/>
      <c r="CAG60" s="151"/>
      <c r="CAH60" s="151"/>
      <c r="CAI60" s="151"/>
      <c r="CAJ60" s="151"/>
      <c r="CAK60" s="151"/>
      <c r="CAL60" s="151"/>
      <c r="CAM60" s="151"/>
      <c r="CAN60" s="151"/>
      <c r="CAO60" s="151"/>
      <c r="CAP60" s="151"/>
      <c r="CAQ60" s="151"/>
      <c r="CAR60" s="151"/>
      <c r="CAS60" s="151"/>
      <c r="CAT60" s="151"/>
      <c r="CAU60" s="151"/>
      <c r="CAV60" s="151"/>
      <c r="CAW60" s="151"/>
      <c r="CAX60" s="151"/>
      <c r="CAY60" s="151"/>
      <c r="CAZ60" s="151"/>
      <c r="CBA60" s="151"/>
      <c r="CBB60" s="151"/>
      <c r="CBC60" s="151"/>
      <c r="CBD60" s="151"/>
      <c r="CBE60" s="151"/>
      <c r="CBF60" s="151"/>
      <c r="CBG60" s="151"/>
      <c r="CBH60" s="151"/>
      <c r="CBI60" s="151"/>
      <c r="CBJ60" s="151"/>
      <c r="CBK60" s="151"/>
      <c r="CBL60" s="151"/>
      <c r="CBM60" s="151"/>
      <c r="CBN60" s="151"/>
      <c r="CBO60" s="151"/>
      <c r="CBP60" s="151"/>
      <c r="CBQ60" s="151"/>
      <c r="CBR60" s="151"/>
      <c r="CBS60" s="151"/>
      <c r="CBT60" s="151"/>
      <c r="CBU60" s="151"/>
      <c r="CBV60" s="151"/>
      <c r="CBW60" s="151"/>
      <c r="CBX60" s="151"/>
      <c r="CBY60" s="151"/>
      <c r="CBZ60" s="151"/>
      <c r="CCA60" s="151"/>
      <c r="CCB60" s="151"/>
      <c r="CCC60" s="151"/>
      <c r="CCD60" s="151"/>
      <c r="CCE60" s="151"/>
      <c r="CCF60" s="151"/>
      <c r="CCG60" s="151"/>
      <c r="CCH60" s="151"/>
      <c r="CCI60" s="151"/>
      <c r="CCJ60" s="151"/>
      <c r="CCK60" s="151"/>
      <c r="CCL60" s="151"/>
      <c r="CCM60" s="151"/>
      <c r="CCN60" s="151"/>
      <c r="CCO60" s="151"/>
      <c r="CCP60" s="151"/>
      <c r="CCQ60" s="151"/>
      <c r="CCR60" s="151"/>
      <c r="CCS60" s="151"/>
      <c r="CCT60" s="151"/>
      <c r="CCU60" s="151"/>
      <c r="CCV60" s="151"/>
      <c r="CCW60" s="151"/>
      <c r="CCX60" s="151"/>
      <c r="CCY60" s="151"/>
      <c r="CCZ60" s="151"/>
      <c r="CDA60" s="151"/>
      <c r="CDB60" s="151"/>
      <c r="CDC60" s="151"/>
      <c r="CDD60" s="151"/>
      <c r="CDE60" s="151"/>
      <c r="CDF60" s="151"/>
      <c r="CDG60" s="151"/>
      <c r="CDH60" s="151"/>
      <c r="CDI60" s="151"/>
      <c r="CDJ60" s="151"/>
      <c r="CDK60" s="151"/>
      <c r="CDL60" s="151"/>
      <c r="CDM60" s="151"/>
      <c r="CDN60" s="151"/>
      <c r="CDO60" s="151"/>
      <c r="CDP60" s="151"/>
      <c r="CDQ60" s="151"/>
      <c r="CDR60" s="151"/>
      <c r="CDS60" s="151"/>
      <c r="CDT60" s="151"/>
      <c r="CDU60" s="151"/>
      <c r="CDV60" s="151"/>
      <c r="CDW60" s="151"/>
      <c r="CDX60" s="151"/>
      <c r="CDY60" s="151"/>
      <c r="CDZ60" s="151"/>
      <c r="CEA60" s="151"/>
      <c r="CEB60" s="151"/>
      <c r="CEC60" s="151"/>
      <c r="CED60" s="151"/>
      <c r="CEE60" s="151"/>
      <c r="CEF60" s="151"/>
      <c r="CEG60" s="151"/>
      <c r="CEH60" s="151"/>
      <c r="CEI60" s="151"/>
      <c r="CEJ60" s="151"/>
      <c r="CEK60" s="151"/>
      <c r="CEL60" s="151"/>
      <c r="CEM60" s="151"/>
      <c r="CEN60" s="151"/>
      <c r="CEO60" s="151"/>
      <c r="CEP60" s="151"/>
      <c r="CEQ60" s="151"/>
      <c r="CER60" s="151"/>
      <c r="CES60" s="151"/>
      <c r="CET60" s="151"/>
      <c r="CEU60" s="151"/>
      <c r="CEV60" s="151"/>
      <c r="CEW60" s="151"/>
      <c r="CEX60" s="151"/>
      <c r="CEY60" s="151"/>
      <c r="CEZ60" s="151"/>
      <c r="CFA60" s="151"/>
      <c r="CFB60" s="151"/>
      <c r="CFC60" s="151"/>
      <c r="CFD60" s="151"/>
      <c r="CFE60" s="151"/>
      <c r="CFF60" s="151"/>
      <c r="CFG60" s="151"/>
      <c r="CFH60" s="151"/>
      <c r="CFI60" s="151"/>
      <c r="CFJ60" s="151"/>
      <c r="CFK60" s="151"/>
      <c r="CFL60" s="151"/>
      <c r="CFM60" s="151"/>
      <c r="CFN60" s="151"/>
      <c r="CFO60" s="151"/>
      <c r="CFP60" s="151"/>
      <c r="CFQ60" s="151"/>
      <c r="CFR60" s="151"/>
      <c r="CFS60" s="151"/>
      <c r="CFT60" s="151"/>
      <c r="CFU60" s="151"/>
      <c r="CFV60" s="151"/>
      <c r="CFW60" s="151"/>
      <c r="CFX60" s="151"/>
      <c r="CFY60" s="151"/>
      <c r="CFZ60" s="151"/>
      <c r="CGA60" s="151"/>
      <c r="CGB60" s="151"/>
      <c r="CGC60" s="151"/>
      <c r="CGD60" s="151"/>
      <c r="CGE60" s="151"/>
      <c r="CGF60" s="151"/>
      <c r="CGG60" s="151"/>
      <c r="CGH60" s="151"/>
      <c r="CGI60" s="151"/>
      <c r="CGJ60" s="151"/>
      <c r="CGK60" s="151"/>
      <c r="CGL60" s="151"/>
      <c r="CGM60" s="151"/>
      <c r="CGN60" s="151"/>
      <c r="CGO60" s="151"/>
      <c r="CGP60" s="151"/>
      <c r="CGQ60" s="151"/>
      <c r="CGR60" s="151"/>
      <c r="CGS60" s="151"/>
      <c r="CGT60" s="151"/>
      <c r="CGU60" s="151"/>
      <c r="CGV60" s="151"/>
      <c r="CGW60" s="151"/>
      <c r="CGX60" s="151"/>
      <c r="CGY60" s="151"/>
      <c r="CGZ60" s="151"/>
      <c r="CHA60" s="151"/>
      <c r="CHB60" s="151"/>
      <c r="CHC60" s="151"/>
      <c r="CHD60" s="151"/>
      <c r="CHE60" s="151"/>
      <c r="CHF60" s="151"/>
      <c r="CHG60" s="151"/>
      <c r="CHH60" s="151"/>
      <c r="CHI60" s="151"/>
      <c r="CHJ60" s="151"/>
      <c r="CHK60" s="151"/>
      <c r="CHL60" s="151"/>
      <c r="CHM60" s="151"/>
      <c r="CHN60" s="151"/>
      <c r="CHO60" s="151"/>
      <c r="CHP60" s="151"/>
      <c r="CHQ60" s="151"/>
      <c r="CHR60" s="151"/>
      <c r="CHS60" s="151"/>
      <c r="CHT60" s="151"/>
      <c r="CHU60" s="151"/>
      <c r="CHV60" s="151"/>
      <c r="CHW60" s="151"/>
      <c r="CHX60" s="151"/>
      <c r="CHY60" s="151"/>
      <c r="CHZ60" s="151"/>
      <c r="CIA60" s="151"/>
      <c r="CIB60" s="151"/>
      <c r="CIC60" s="151"/>
      <c r="CID60" s="151"/>
      <c r="CIE60" s="151"/>
      <c r="CIF60" s="151"/>
      <c r="CIG60" s="151"/>
      <c r="CIH60" s="151"/>
      <c r="CII60" s="151"/>
      <c r="CIJ60" s="151"/>
      <c r="CIK60" s="151"/>
      <c r="CIL60" s="151"/>
      <c r="CIM60" s="151"/>
      <c r="CIN60" s="151"/>
      <c r="CIO60" s="151"/>
      <c r="CIP60" s="151"/>
      <c r="CIQ60" s="151"/>
      <c r="CIR60" s="151"/>
      <c r="CIS60" s="151"/>
      <c r="CIT60" s="151"/>
      <c r="CIU60" s="151"/>
      <c r="CIV60" s="151"/>
      <c r="CIW60" s="151"/>
      <c r="CIX60" s="151"/>
      <c r="CIY60" s="151"/>
      <c r="CIZ60" s="151"/>
      <c r="CJA60" s="151"/>
      <c r="CJB60" s="151"/>
      <c r="CJC60" s="151"/>
      <c r="CJD60" s="151"/>
      <c r="CJE60" s="151"/>
      <c r="CJF60" s="151"/>
      <c r="CJG60" s="151"/>
      <c r="CJH60" s="151"/>
      <c r="CJI60" s="151"/>
      <c r="CJJ60" s="151"/>
      <c r="CJK60" s="151"/>
      <c r="CJL60" s="151"/>
      <c r="CJM60" s="151"/>
      <c r="CJN60" s="151"/>
      <c r="CJO60" s="151"/>
      <c r="CJP60" s="151"/>
      <c r="CJQ60" s="151"/>
      <c r="CJR60" s="151"/>
      <c r="CJS60" s="151"/>
      <c r="CJT60" s="151"/>
      <c r="CJU60" s="151"/>
      <c r="CJV60" s="151"/>
      <c r="CJW60" s="151"/>
      <c r="CJX60" s="151"/>
      <c r="CJY60" s="151"/>
      <c r="CJZ60" s="151"/>
      <c r="CKA60" s="151"/>
      <c r="CKB60" s="151"/>
      <c r="CKC60" s="151"/>
      <c r="CKD60" s="151"/>
      <c r="CKE60" s="151"/>
      <c r="CKF60" s="151"/>
      <c r="CKG60" s="151"/>
      <c r="CKH60" s="151"/>
      <c r="CKI60" s="151"/>
      <c r="CKJ60" s="151"/>
      <c r="CKK60" s="151"/>
      <c r="CKL60" s="151"/>
      <c r="CKM60" s="151"/>
      <c r="CKN60" s="151"/>
      <c r="CKO60" s="151"/>
      <c r="CKP60" s="151"/>
      <c r="CKQ60" s="151"/>
      <c r="CKR60" s="151"/>
      <c r="CKS60" s="151"/>
      <c r="CKT60" s="151"/>
      <c r="CKU60" s="151"/>
      <c r="CKV60" s="151"/>
      <c r="CKW60" s="151"/>
      <c r="CKX60" s="151"/>
      <c r="CKY60" s="151"/>
      <c r="CKZ60" s="151"/>
      <c r="CLA60" s="151"/>
      <c r="CLB60" s="151"/>
      <c r="CLC60" s="151"/>
      <c r="CLD60" s="151"/>
      <c r="CLE60" s="151"/>
      <c r="CLF60" s="151"/>
      <c r="CLG60" s="151"/>
      <c r="CLH60" s="151"/>
      <c r="CLI60" s="151"/>
      <c r="CLJ60" s="151"/>
      <c r="CLK60" s="151"/>
      <c r="CLL60" s="151"/>
      <c r="CLM60" s="151"/>
      <c r="CLN60" s="151"/>
      <c r="CLO60" s="151"/>
      <c r="CLP60" s="151"/>
      <c r="CLQ60" s="151"/>
      <c r="CLR60" s="151"/>
      <c r="CLS60" s="151"/>
      <c r="CLT60" s="151"/>
      <c r="CLU60" s="151"/>
      <c r="CLV60" s="151"/>
      <c r="CLW60" s="151"/>
      <c r="CLX60" s="151"/>
      <c r="CLY60" s="151"/>
      <c r="CLZ60" s="151"/>
      <c r="CMA60" s="151"/>
      <c r="CMB60" s="151"/>
      <c r="CMC60" s="151"/>
      <c r="CMD60" s="151"/>
      <c r="CME60" s="151"/>
      <c r="CMF60" s="151"/>
      <c r="CMG60" s="151"/>
      <c r="CMH60" s="151"/>
      <c r="CMI60" s="151"/>
      <c r="CMJ60" s="151"/>
      <c r="CMK60" s="151"/>
      <c r="CML60" s="151"/>
      <c r="CMM60" s="151"/>
      <c r="CMN60" s="151"/>
      <c r="CMO60" s="151"/>
      <c r="CMP60" s="151"/>
      <c r="CMQ60" s="151"/>
      <c r="CMR60" s="151"/>
      <c r="CMS60" s="151"/>
      <c r="CMT60" s="151"/>
      <c r="CMU60" s="151"/>
      <c r="CMV60" s="151"/>
      <c r="CMW60" s="151"/>
      <c r="CMX60" s="151"/>
      <c r="CMY60" s="151"/>
      <c r="CMZ60" s="151"/>
      <c r="CNA60" s="151"/>
      <c r="CNB60" s="151"/>
      <c r="CNC60" s="151"/>
      <c r="CND60" s="151"/>
      <c r="CNE60" s="151"/>
      <c r="CNF60" s="151"/>
      <c r="CNG60" s="151"/>
      <c r="CNH60" s="151"/>
      <c r="CNI60" s="151"/>
      <c r="CNJ60" s="151"/>
      <c r="CNK60" s="151"/>
      <c r="CNL60" s="151"/>
      <c r="CNM60" s="151"/>
      <c r="CNN60" s="151"/>
      <c r="CNO60" s="151"/>
      <c r="CNP60" s="151"/>
      <c r="CNQ60" s="151"/>
      <c r="CNR60" s="151"/>
      <c r="CNS60" s="151"/>
      <c r="CNT60" s="151"/>
      <c r="CNU60" s="151"/>
      <c r="CNV60" s="151"/>
      <c r="CNW60" s="151"/>
      <c r="CNX60" s="151"/>
      <c r="CNY60" s="151"/>
      <c r="CNZ60" s="151"/>
      <c r="COA60" s="151"/>
      <c r="COB60" s="151"/>
      <c r="COC60" s="151"/>
      <c r="COD60" s="151"/>
      <c r="COE60" s="151"/>
      <c r="COF60" s="151"/>
      <c r="COG60" s="151"/>
      <c r="COH60" s="151"/>
      <c r="COI60" s="151"/>
      <c r="COJ60" s="151"/>
      <c r="COK60" s="151"/>
      <c r="COL60" s="151"/>
      <c r="COM60" s="151"/>
      <c r="CON60" s="151"/>
      <c r="COO60" s="151"/>
      <c r="COP60" s="151"/>
      <c r="COQ60" s="151"/>
      <c r="COR60" s="151"/>
      <c r="COS60" s="151"/>
      <c r="COT60" s="151"/>
      <c r="COU60" s="151"/>
      <c r="COV60" s="151"/>
      <c r="COW60" s="151"/>
      <c r="COX60" s="151"/>
      <c r="COY60" s="151"/>
      <c r="COZ60" s="151"/>
      <c r="CPA60" s="151"/>
      <c r="CPB60" s="151"/>
      <c r="CPC60" s="151"/>
      <c r="CPD60" s="151"/>
      <c r="CPE60" s="151"/>
      <c r="CPF60" s="151"/>
      <c r="CPG60" s="151"/>
      <c r="CPH60" s="151"/>
      <c r="CPI60" s="151"/>
      <c r="CPJ60" s="151"/>
      <c r="CPK60" s="151"/>
      <c r="CPL60" s="151"/>
      <c r="CPM60" s="151"/>
      <c r="CPN60" s="151"/>
      <c r="CPO60" s="151"/>
      <c r="CPP60" s="151"/>
      <c r="CPQ60" s="151"/>
      <c r="CPR60" s="151"/>
      <c r="CPS60" s="151"/>
      <c r="CPT60" s="151"/>
      <c r="CPU60" s="151"/>
      <c r="CPV60" s="151"/>
      <c r="CPW60" s="151"/>
      <c r="CPX60" s="151"/>
      <c r="CPY60" s="151"/>
      <c r="CPZ60" s="151"/>
      <c r="CQA60" s="151"/>
      <c r="CQB60" s="151"/>
      <c r="CQC60" s="151"/>
      <c r="CQD60" s="151"/>
      <c r="CQE60" s="151"/>
      <c r="CQF60" s="151"/>
      <c r="CQG60" s="151"/>
      <c r="CQH60" s="151"/>
      <c r="CQI60" s="151"/>
      <c r="CQJ60" s="151"/>
      <c r="CQK60" s="151"/>
      <c r="CQL60" s="151"/>
      <c r="CQM60" s="151"/>
      <c r="CQN60" s="151"/>
      <c r="CQO60" s="151"/>
      <c r="CQP60" s="151"/>
      <c r="CQQ60" s="151"/>
      <c r="CQR60" s="151"/>
      <c r="CQS60" s="151"/>
      <c r="CQT60" s="151"/>
      <c r="CQU60" s="151"/>
      <c r="CQV60" s="151"/>
      <c r="CQW60" s="151"/>
      <c r="CQX60" s="151"/>
      <c r="CQY60" s="151"/>
      <c r="CQZ60" s="151"/>
      <c r="CRA60" s="151"/>
      <c r="CRB60" s="151"/>
      <c r="CRC60" s="151"/>
      <c r="CRD60" s="151"/>
      <c r="CRE60" s="151"/>
      <c r="CRF60" s="151"/>
      <c r="CRG60" s="151"/>
      <c r="CRH60" s="151"/>
      <c r="CRI60" s="151"/>
      <c r="CRJ60" s="151"/>
      <c r="CRK60" s="151"/>
      <c r="CRL60" s="151"/>
      <c r="CRM60" s="151"/>
      <c r="CRN60" s="151"/>
      <c r="CRO60" s="151"/>
      <c r="CRP60" s="151"/>
      <c r="CRQ60" s="151"/>
      <c r="CRR60" s="151"/>
      <c r="CRS60" s="151"/>
      <c r="CRT60" s="151"/>
      <c r="CRU60" s="151"/>
      <c r="CRV60" s="151"/>
      <c r="CRW60" s="151"/>
      <c r="CRX60" s="151"/>
      <c r="CRY60" s="151"/>
      <c r="CRZ60" s="151"/>
      <c r="CSA60" s="151"/>
      <c r="CSB60" s="151"/>
      <c r="CSC60" s="151"/>
      <c r="CSD60" s="151"/>
      <c r="CSE60" s="151"/>
      <c r="CSF60" s="151"/>
      <c r="CSG60" s="151"/>
      <c r="CSH60" s="151"/>
      <c r="CSI60" s="151"/>
      <c r="CSJ60" s="151"/>
      <c r="CSK60" s="151"/>
      <c r="CSL60" s="151"/>
      <c r="CSM60" s="151"/>
      <c r="CSN60" s="151"/>
      <c r="CSO60" s="151"/>
      <c r="CSP60" s="151"/>
      <c r="CSQ60" s="151"/>
      <c r="CSR60" s="151"/>
      <c r="CSS60" s="151"/>
      <c r="CST60" s="151"/>
      <c r="CSU60" s="151"/>
      <c r="CSV60" s="151"/>
      <c r="CSW60" s="151"/>
      <c r="CSX60" s="151"/>
      <c r="CSY60" s="151"/>
      <c r="CSZ60" s="151"/>
      <c r="CTA60" s="151"/>
      <c r="CTB60" s="151"/>
      <c r="CTC60" s="151"/>
      <c r="CTD60" s="151"/>
      <c r="CTE60" s="151"/>
      <c r="CTF60" s="151"/>
      <c r="CTG60" s="151"/>
      <c r="CTH60" s="151"/>
      <c r="CTI60" s="151"/>
      <c r="CTJ60" s="151"/>
      <c r="CTK60" s="151"/>
      <c r="CTL60" s="151"/>
      <c r="CTM60" s="151"/>
      <c r="CTN60" s="151"/>
      <c r="CTO60" s="151"/>
      <c r="CTP60" s="151"/>
      <c r="CTQ60" s="151"/>
      <c r="CTR60" s="151"/>
      <c r="CTS60" s="151"/>
      <c r="CTT60" s="151"/>
      <c r="CTU60" s="151"/>
      <c r="CTV60" s="151"/>
      <c r="CTW60" s="151"/>
      <c r="CTX60" s="151"/>
      <c r="CTY60" s="151"/>
      <c r="CTZ60" s="151"/>
      <c r="CUA60" s="151"/>
      <c r="CUB60" s="151"/>
      <c r="CUC60" s="151"/>
      <c r="CUD60" s="151"/>
      <c r="CUE60" s="151"/>
      <c r="CUF60" s="151"/>
      <c r="CUG60" s="151"/>
      <c r="CUH60" s="151"/>
      <c r="CUI60" s="151"/>
      <c r="CUJ60" s="151"/>
      <c r="CUK60" s="151"/>
      <c r="CUL60" s="151"/>
      <c r="CUM60" s="151"/>
      <c r="CUN60" s="151"/>
      <c r="CUO60" s="151"/>
      <c r="CUP60" s="151"/>
      <c r="CUQ60" s="151"/>
      <c r="CUR60" s="151"/>
      <c r="CUS60" s="151"/>
      <c r="CUT60" s="151"/>
      <c r="CUU60" s="151"/>
      <c r="CUV60" s="151"/>
      <c r="CUW60" s="151"/>
      <c r="CUX60" s="151"/>
      <c r="CUY60" s="151"/>
      <c r="CUZ60" s="151"/>
      <c r="CVA60" s="151"/>
      <c r="CVB60" s="151"/>
      <c r="CVC60" s="151"/>
      <c r="CVD60" s="151"/>
      <c r="CVE60" s="151"/>
      <c r="CVF60" s="151"/>
      <c r="CVG60" s="151"/>
      <c r="CVH60" s="151"/>
      <c r="CVI60" s="151"/>
      <c r="CVJ60" s="151"/>
      <c r="CVK60" s="151"/>
      <c r="CVL60" s="151"/>
      <c r="CVM60" s="151"/>
      <c r="CVN60" s="151"/>
      <c r="CVO60" s="151"/>
      <c r="CVP60" s="151"/>
      <c r="CVQ60" s="151"/>
      <c r="CVR60" s="151"/>
      <c r="CVS60" s="151"/>
      <c r="CVT60" s="151"/>
      <c r="CVU60" s="151"/>
      <c r="CVV60" s="151"/>
      <c r="CVW60" s="151"/>
      <c r="CVX60" s="151"/>
      <c r="CVY60" s="151"/>
      <c r="CVZ60" s="151"/>
      <c r="CWA60" s="151"/>
      <c r="CWB60" s="151"/>
      <c r="CWC60" s="151"/>
      <c r="CWD60" s="151"/>
      <c r="CWE60" s="151"/>
      <c r="CWF60" s="151"/>
      <c r="CWG60" s="151"/>
      <c r="CWH60" s="151"/>
      <c r="CWI60" s="151"/>
      <c r="CWJ60" s="151"/>
      <c r="CWK60" s="151"/>
      <c r="CWL60" s="151"/>
      <c r="CWM60" s="151"/>
      <c r="CWN60" s="151"/>
      <c r="CWO60" s="151"/>
      <c r="CWP60" s="151"/>
      <c r="CWQ60" s="151"/>
      <c r="CWR60" s="151"/>
      <c r="CWS60" s="151"/>
      <c r="CWT60" s="151"/>
      <c r="CWU60" s="151"/>
      <c r="CWV60" s="151"/>
      <c r="CWW60" s="151"/>
      <c r="CWX60" s="151"/>
      <c r="CWY60" s="151"/>
      <c r="CWZ60" s="151"/>
      <c r="CXA60" s="151"/>
      <c r="CXB60" s="151"/>
      <c r="CXC60" s="151"/>
      <c r="CXD60" s="151"/>
      <c r="CXE60" s="151"/>
      <c r="CXF60" s="151"/>
      <c r="CXG60" s="151"/>
      <c r="CXH60" s="151"/>
      <c r="CXI60" s="151"/>
      <c r="CXJ60" s="151"/>
      <c r="CXK60" s="151"/>
      <c r="CXL60" s="151"/>
      <c r="CXM60" s="151"/>
      <c r="CXN60" s="151"/>
      <c r="CXO60" s="151"/>
      <c r="CXP60" s="151"/>
      <c r="CXQ60" s="151"/>
      <c r="CXR60" s="151"/>
      <c r="CXS60" s="151"/>
      <c r="CXT60" s="151"/>
      <c r="CXU60" s="151"/>
      <c r="CXV60" s="151"/>
      <c r="CXW60" s="151"/>
      <c r="CXX60" s="151"/>
      <c r="CXY60" s="151"/>
      <c r="CXZ60" s="151"/>
      <c r="CYA60" s="151"/>
      <c r="CYB60" s="151"/>
      <c r="CYC60" s="151"/>
      <c r="CYD60" s="151"/>
      <c r="CYE60" s="151"/>
      <c r="CYF60" s="151"/>
      <c r="CYG60" s="151"/>
      <c r="CYH60" s="151"/>
      <c r="CYI60" s="151"/>
      <c r="CYJ60" s="151"/>
      <c r="CYK60" s="151"/>
      <c r="CYL60" s="151"/>
      <c r="CYM60" s="151"/>
      <c r="CYN60" s="151"/>
      <c r="CYO60" s="151"/>
      <c r="CYP60" s="151"/>
      <c r="CYQ60" s="151"/>
      <c r="CYR60" s="151"/>
      <c r="CYS60" s="151"/>
      <c r="CYT60" s="151"/>
      <c r="CYU60" s="151"/>
      <c r="CYV60" s="151"/>
      <c r="CYW60" s="151"/>
      <c r="CYX60" s="151"/>
      <c r="CYY60" s="151"/>
      <c r="CYZ60" s="151"/>
      <c r="CZA60" s="151"/>
      <c r="CZB60" s="151"/>
      <c r="CZC60" s="151"/>
      <c r="CZD60" s="151"/>
      <c r="CZE60" s="151"/>
      <c r="CZF60" s="151"/>
      <c r="CZG60" s="151"/>
      <c r="CZH60" s="151"/>
      <c r="CZI60" s="151"/>
      <c r="CZJ60" s="151"/>
      <c r="CZK60" s="151"/>
      <c r="CZL60" s="151"/>
      <c r="CZM60" s="151"/>
      <c r="CZN60" s="151"/>
      <c r="CZO60" s="151"/>
      <c r="CZP60" s="151"/>
      <c r="CZQ60" s="151"/>
      <c r="CZR60" s="151"/>
      <c r="CZS60" s="151"/>
      <c r="CZT60" s="151"/>
      <c r="CZU60" s="151"/>
      <c r="CZV60" s="151"/>
      <c r="CZW60" s="151"/>
      <c r="CZX60" s="151"/>
      <c r="CZY60" s="151"/>
      <c r="CZZ60" s="151"/>
      <c r="DAA60" s="151"/>
      <c r="DAB60" s="151"/>
      <c r="DAC60" s="151"/>
      <c r="DAD60" s="151"/>
      <c r="DAE60" s="151"/>
      <c r="DAF60" s="151"/>
      <c r="DAG60" s="151"/>
      <c r="DAH60" s="151"/>
      <c r="DAI60" s="151"/>
      <c r="DAJ60" s="151"/>
      <c r="DAK60" s="151"/>
      <c r="DAL60" s="151"/>
      <c r="DAM60" s="151"/>
      <c r="DAN60" s="151"/>
      <c r="DAO60" s="151"/>
      <c r="DAP60" s="151"/>
      <c r="DAQ60" s="151"/>
      <c r="DAR60" s="151"/>
      <c r="DAS60" s="151"/>
      <c r="DAT60" s="151"/>
      <c r="DAU60" s="151"/>
      <c r="DAV60" s="151"/>
      <c r="DAW60" s="151"/>
      <c r="DAX60" s="151"/>
      <c r="DAY60" s="151"/>
      <c r="DAZ60" s="151"/>
      <c r="DBA60" s="151"/>
      <c r="DBB60" s="151"/>
      <c r="DBC60" s="151"/>
      <c r="DBD60" s="151"/>
      <c r="DBE60" s="151"/>
      <c r="DBF60" s="151"/>
      <c r="DBG60" s="151"/>
      <c r="DBH60" s="151"/>
      <c r="DBI60" s="151"/>
      <c r="DBJ60" s="151"/>
      <c r="DBK60" s="151"/>
      <c r="DBL60" s="151"/>
      <c r="DBM60" s="151"/>
      <c r="DBN60" s="151"/>
      <c r="DBO60" s="151"/>
      <c r="DBP60" s="151"/>
      <c r="DBQ60" s="151"/>
      <c r="DBR60" s="151"/>
      <c r="DBS60" s="151"/>
      <c r="DBT60" s="151"/>
      <c r="DBU60" s="151"/>
      <c r="DBV60" s="151"/>
      <c r="DBW60" s="151"/>
      <c r="DBX60" s="151"/>
      <c r="DBY60" s="151"/>
      <c r="DBZ60" s="151"/>
      <c r="DCA60" s="151"/>
      <c r="DCB60" s="151"/>
      <c r="DCC60" s="151"/>
      <c r="DCD60" s="151"/>
      <c r="DCE60" s="151"/>
      <c r="DCF60" s="151"/>
      <c r="DCG60" s="151"/>
      <c r="DCH60" s="151"/>
      <c r="DCI60" s="151"/>
      <c r="DCJ60" s="151"/>
      <c r="DCK60" s="151"/>
      <c r="DCL60" s="151"/>
      <c r="DCM60" s="151"/>
      <c r="DCN60" s="151"/>
      <c r="DCO60" s="151"/>
      <c r="DCP60" s="151"/>
      <c r="DCQ60" s="151"/>
      <c r="DCR60" s="151"/>
      <c r="DCS60" s="151"/>
      <c r="DCT60" s="151"/>
      <c r="DCU60" s="151"/>
      <c r="DCV60" s="151"/>
      <c r="DCW60" s="151"/>
      <c r="DCX60" s="151"/>
      <c r="DCY60" s="151"/>
      <c r="DCZ60" s="151"/>
      <c r="DDA60" s="151"/>
      <c r="DDB60" s="151"/>
      <c r="DDC60" s="151"/>
      <c r="DDD60" s="151"/>
      <c r="DDE60" s="151"/>
      <c r="DDF60" s="151"/>
      <c r="DDG60" s="151"/>
      <c r="DDH60" s="151"/>
      <c r="DDI60" s="151"/>
      <c r="DDJ60" s="151"/>
      <c r="DDK60" s="151"/>
      <c r="DDL60" s="151"/>
      <c r="DDM60" s="151"/>
      <c r="DDN60" s="151"/>
      <c r="DDO60" s="151"/>
      <c r="DDP60" s="151"/>
      <c r="DDQ60" s="151"/>
      <c r="DDR60" s="151"/>
      <c r="DDS60" s="151"/>
      <c r="DDT60" s="151"/>
      <c r="DDU60" s="151"/>
      <c r="DDV60" s="151"/>
      <c r="DDW60" s="151"/>
      <c r="DDX60" s="151"/>
      <c r="DDY60" s="151"/>
      <c r="DDZ60" s="151"/>
      <c r="DEA60" s="151"/>
      <c r="DEB60" s="151"/>
      <c r="DEC60" s="151"/>
      <c r="DED60" s="151"/>
      <c r="DEE60" s="151"/>
      <c r="DEF60" s="151"/>
      <c r="DEG60" s="151"/>
      <c r="DEH60" s="151"/>
      <c r="DEI60" s="151"/>
      <c r="DEJ60" s="151"/>
      <c r="DEK60" s="151"/>
      <c r="DEL60" s="151"/>
      <c r="DEM60" s="151"/>
      <c r="DEN60" s="151"/>
      <c r="DEO60" s="151"/>
      <c r="DEP60" s="151"/>
      <c r="DEQ60" s="151"/>
      <c r="DER60" s="151"/>
      <c r="DES60" s="151"/>
      <c r="DET60" s="151"/>
      <c r="DEU60" s="151"/>
      <c r="DEV60" s="151"/>
      <c r="DEW60" s="151"/>
      <c r="DEX60" s="151"/>
      <c r="DEY60" s="151"/>
      <c r="DEZ60" s="151"/>
      <c r="DFA60" s="151"/>
      <c r="DFB60" s="151"/>
      <c r="DFC60" s="151"/>
      <c r="DFD60" s="151"/>
      <c r="DFE60" s="151"/>
      <c r="DFF60" s="151"/>
      <c r="DFG60" s="151"/>
      <c r="DFH60" s="151"/>
      <c r="DFI60" s="151"/>
      <c r="DFJ60" s="151"/>
      <c r="DFK60" s="151"/>
      <c r="DFL60" s="151"/>
      <c r="DFM60" s="151"/>
      <c r="DFN60" s="151"/>
      <c r="DFO60" s="151"/>
      <c r="DFP60" s="151"/>
      <c r="DFQ60" s="151"/>
      <c r="DFR60" s="151"/>
      <c r="DFS60" s="151"/>
      <c r="DFT60" s="151"/>
      <c r="DFU60" s="151"/>
      <c r="DFV60" s="151"/>
      <c r="DFW60" s="151"/>
      <c r="DFX60" s="151"/>
      <c r="DFY60" s="151"/>
      <c r="DFZ60" s="151"/>
      <c r="DGA60" s="151"/>
      <c r="DGB60" s="151"/>
      <c r="DGC60" s="151"/>
      <c r="DGD60" s="151"/>
      <c r="DGE60" s="151"/>
      <c r="DGF60" s="151"/>
      <c r="DGG60" s="151"/>
      <c r="DGH60" s="151"/>
      <c r="DGI60" s="151"/>
      <c r="DGJ60" s="151"/>
      <c r="DGK60" s="151"/>
      <c r="DGL60" s="151"/>
      <c r="DGM60" s="151"/>
      <c r="DGN60" s="151"/>
      <c r="DGO60" s="151"/>
      <c r="DGP60" s="151"/>
      <c r="DGQ60" s="151"/>
      <c r="DGR60" s="151"/>
      <c r="DGS60" s="151"/>
      <c r="DGT60" s="151"/>
      <c r="DGU60" s="151"/>
      <c r="DGV60" s="151"/>
      <c r="DGW60" s="151"/>
      <c r="DGX60" s="151"/>
      <c r="DGY60" s="151"/>
      <c r="DGZ60" s="151"/>
      <c r="DHA60" s="151"/>
      <c r="DHB60" s="151"/>
      <c r="DHC60" s="151"/>
      <c r="DHD60" s="151"/>
      <c r="DHE60" s="151"/>
      <c r="DHF60" s="151"/>
      <c r="DHG60" s="151"/>
      <c r="DHH60" s="151"/>
      <c r="DHI60" s="151"/>
      <c r="DHJ60" s="151"/>
      <c r="DHK60" s="151"/>
      <c r="DHL60" s="151"/>
      <c r="DHM60" s="151"/>
      <c r="DHN60" s="151"/>
      <c r="DHO60" s="151"/>
      <c r="DHP60" s="151"/>
      <c r="DHQ60" s="151"/>
      <c r="DHR60" s="151"/>
      <c r="DHS60" s="151"/>
      <c r="DHT60" s="151"/>
      <c r="DHU60" s="151"/>
      <c r="DHV60" s="151"/>
      <c r="DHW60" s="151"/>
      <c r="DHX60" s="151"/>
      <c r="DHY60" s="151"/>
      <c r="DHZ60" s="151"/>
      <c r="DIA60" s="151"/>
      <c r="DIB60" s="151"/>
      <c r="DIC60" s="151"/>
      <c r="DID60" s="151"/>
      <c r="DIE60" s="151"/>
      <c r="DIF60" s="151"/>
      <c r="DIG60" s="151"/>
      <c r="DIH60" s="151"/>
      <c r="DII60" s="151"/>
      <c r="DIJ60" s="151"/>
      <c r="DIK60" s="151"/>
      <c r="DIL60" s="151"/>
      <c r="DIM60" s="151"/>
      <c r="DIN60" s="151"/>
      <c r="DIO60" s="151"/>
      <c r="DIP60" s="151"/>
      <c r="DIQ60" s="151"/>
      <c r="DIR60" s="151"/>
      <c r="DIS60" s="151"/>
      <c r="DIT60" s="151"/>
      <c r="DIU60" s="151"/>
      <c r="DIV60" s="151"/>
      <c r="DIW60" s="151"/>
      <c r="DIX60" s="151"/>
      <c r="DIY60" s="151"/>
      <c r="DIZ60" s="151"/>
      <c r="DJA60" s="151"/>
      <c r="DJB60" s="151"/>
      <c r="DJC60" s="151"/>
      <c r="DJD60" s="151"/>
      <c r="DJE60" s="151"/>
      <c r="DJF60" s="151"/>
      <c r="DJG60" s="151"/>
      <c r="DJH60" s="151"/>
      <c r="DJI60" s="151"/>
      <c r="DJJ60" s="151"/>
      <c r="DJK60" s="151"/>
      <c r="DJL60" s="151"/>
      <c r="DJM60" s="151"/>
      <c r="DJN60" s="151"/>
      <c r="DJO60" s="151"/>
      <c r="DJP60" s="151"/>
      <c r="DJQ60" s="151"/>
      <c r="DJR60" s="151"/>
      <c r="DJS60" s="151"/>
      <c r="DJT60" s="151"/>
      <c r="DJU60" s="151"/>
      <c r="DJV60" s="151"/>
      <c r="DJW60" s="151"/>
      <c r="DJX60" s="151"/>
      <c r="DJY60" s="151"/>
      <c r="DJZ60" s="151"/>
      <c r="DKA60" s="151"/>
      <c r="DKB60" s="151"/>
      <c r="DKC60" s="151"/>
      <c r="DKD60" s="151"/>
      <c r="DKE60" s="151"/>
      <c r="DKF60" s="151"/>
      <c r="DKG60" s="151"/>
      <c r="DKH60" s="151"/>
      <c r="DKI60" s="151"/>
      <c r="DKJ60" s="151"/>
      <c r="DKK60" s="151"/>
      <c r="DKL60" s="151"/>
      <c r="DKM60" s="151"/>
      <c r="DKN60" s="151"/>
      <c r="DKO60" s="151"/>
      <c r="DKP60" s="151"/>
      <c r="DKQ60" s="151"/>
      <c r="DKR60" s="151"/>
      <c r="DKS60" s="151"/>
      <c r="DKT60" s="151"/>
      <c r="DKU60" s="151"/>
      <c r="DKV60" s="151"/>
      <c r="DKW60" s="151"/>
      <c r="DKX60" s="151"/>
      <c r="DKY60" s="151"/>
      <c r="DKZ60" s="151"/>
      <c r="DLA60" s="151"/>
      <c r="DLB60" s="151"/>
      <c r="DLC60" s="151"/>
      <c r="DLD60" s="151"/>
      <c r="DLE60" s="151"/>
      <c r="DLF60" s="151"/>
      <c r="DLG60" s="151"/>
      <c r="DLH60" s="151"/>
      <c r="DLI60" s="151"/>
      <c r="DLJ60" s="151"/>
      <c r="DLK60" s="151"/>
      <c r="DLL60" s="151"/>
      <c r="DLM60" s="151"/>
      <c r="DLN60" s="151"/>
      <c r="DLO60" s="151"/>
      <c r="DLP60" s="151"/>
      <c r="DLQ60" s="151"/>
      <c r="DLR60" s="151"/>
      <c r="DLS60" s="151"/>
      <c r="DLT60" s="151"/>
      <c r="DLU60" s="151"/>
      <c r="DLV60" s="151"/>
      <c r="DLW60" s="151"/>
      <c r="DLX60" s="151"/>
      <c r="DLY60" s="151"/>
      <c r="DLZ60" s="151"/>
      <c r="DMA60" s="151"/>
      <c r="DMB60" s="151"/>
      <c r="DMC60" s="151"/>
      <c r="DMD60" s="151"/>
      <c r="DME60" s="151"/>
      <c r="DMF60" s="151"/>
      <c r="DMG60" s="151"/>
      <c r="DMH60" s="151"/>
      <c r="DMI60" s="151"/>
      <c r="DMJ60" s="151"/>
      <c r="DMK60" s="151"/>
      <c r="DML60" s="151"/>
      <c r="DMM60" s="151"/>
      <c r="DMN60" s="151"/>
      <c r="DMO60" s="151"/>
      <c r="DMP60" s="151"/>
      <c r="DMQ60" s="151"/>
      <c r="DMR60" s="151"/>
      <c r="DMS60" s="151"/>
      <c r="DMT60" s="151"/>
      <c r="DMU60" s="151"/>
      <c r="DMV60" s="151"/>
      <c r="DMW60" s="151"/>
      <c r="DMX60" s="151"/>
      <c r="DMY60" s="151"/>
      <c r="DMZ60" s="151"/>
      <c r="DNA60" s="151"/>
      <c r="DNB60" s="151"/>
      <c r="DNC60" s="151"/>
      <c r="DND60" s="151"/>
      <c r="DNE60" s="151"/>
      <c r="DNF60" s="151"/>
      <c r="DNG60" s="151"/>
      <c r="DNH60" s="151"/>
      <c r="DNI60" s="151"/>
      <c r="DNJ60" s="151"/>
      <c r="DNK60" s="151"/>
      <c r="DNL60" s="151"/>
      <c r="DNM60" s="151"/>
      <c r="DNN60" s="151"/>
      <c r="DNO60" s="151"/>
      <c r="DNP60" s="151"/>
      <c r="DNQ60" s="151"/>
      <c r="DNR60" s="151"/>
      <c r="DNS60" s="151"/>
      <c r="DNT60" s="151"/>
      <c r="DNU60" s="151"/>
      <c r="DNV60" s="151"/>
      <c r="DNW60" s="151"/>
      <c r="DNX60" s="151"/>
      <c r="DNY60" s="151"/>
      <c r="DNZ60" s="151"/>
      <c r="DOA60" s="151"/>
      <c r="DOB60" s="151"/>
      <c r="DOC60" s="151"/>
      <c r="DOD60" s="151"/>
      <c r="DOE60" s="151"/>
      <c r="DOF60" s="151"/>
      <c r="DOG60" s="151"/>
      <c r="DOH60" s="151"/>
      <c r="DOI60" s="151"/>
      <c r="DOJ60" s="151"/>
      <c r="DOK60" s="151"/>
      <c r="DOL60" s="151"/>
      <c r="DOM60" s="151"/>
      <c r="DON60" s="151"/>
      <c r="DOO60" s="151"/>
      <c r="DOP60" s="151"/>
      <c r="DOQ60" s="151"/>
      <c r="DOR60" s="151"/>
      <c r="DOS60" s="151"/>
      <c r="DOT60" s="151"/>
      <c r="DOU60" s="151"/>
      <c r="DOV60" s="151"/>
      <c r="DOW60" s="151"/>
      <c r="DOX60" s="151"/>
      <c r="DOY60" s="151"/>
      <c r="DOZ60" s="151"/>
      <c r="DPA60" s="151"/>
      <c r="DPB60" s="151"/>
      <c r="DPC60" s="151"/>
      <c r="DPD60" s="151"/>
      <c r="DPE60" s="151"/>
      <c r="DPF60" s="151"/>
      <c r="DPG60" s="151"/>
      <c r="DPH60" s="151"/>
      <c r="DPI60" s="151"/>
      <c r="DPJ60" s="151"/>
      <c r="DPK60" s="151"/>
      <c r="DPL60" s="151"/>
      <c r="DPM60" s="151"/>
      <c r="DPN60" s="151"/>
      <c r="DPO60" s="151"/>
      <c r="DPP60" s="151"/>
      <c r="DPQ60" s="151"/>
      <c r="DPR60" s="151"/>
      <c r="DPS60" s="151"/>
      <c r="DPT60" s="151"/>
      <c r="DPU60" s="151"/>
      <c r="DPV60" s="151"/>
      <c r="DPW60" s="151"/>
      <c r="DPX60" s="151"/>
      <c r="DPY60" s="151"/>
      <c r="DPZ60" s="151"/>
      <c r="DQA60" s="151"/>
      <c r="DQB60" s="151"/>
      <c r="DQC60" s="151"/>
      <c r="DQD60" s="151"/>
      <c r="DQE60" s="151"/>
      <c r="DQF60" s="151"/>
      <c r="DQG60" s="151"/>
      <c r="DQH60" s="151"/>
      <c r="DQI60" s="151"/>
      <c r="DQJ60" s="151"/>
      <c r="DQK60" s="151"/>
      <c r="DQL60" s="151"/>
      <c r="DQM60" s="151"/>
      <c r="DQN60" s="151"/>
      <c r="DQO60" s="151"/>
      <c r="DQP60" s="151"/>
      <c r="DQQ60" s="151"/>
      <c r="DQR60" s="151"/>
      <c r="DQS60" s="151"/>
      <c r="DQT60" s="151"/>
      <c r="DQU60" s="151"/>
      <c r="DQV60" s="151"/>
      <c r="DQW60" s="151"/>
      <c r="DQX60" s="151"/>
      <c r="DQY60" s="151"/>
      <c r="DQZ60" s="151"/>
      <c r="DRA60" s="151"/>
      <c r="DRB60" s="151"/>
      <c r="DRC60" s="151"/>
      <c r="DRD60" s="151"/>
      <c r="DRE60" s="151"/>
      <c r="DRF60" s="151"/>
      <c r="DRG60" s="151"/>
      <c r="DRH60" s="151"/>
      <c r="DRI60" s="151"/>
      <c r="DRJ60" s="151"/>
      <c r="DRK60" s="151"/>
      <c r="DRL60" s="151"/>
      <c r="DRM60" s="151"/>
      <c r="DRN60" s="151"/>
      <c r="DRO60" s="151"/>
      <c r="DRP60" s="151"/>
      <c r="DRQ60" s="151"/>
      <c r="DRR60" s="151"/>
      <c r="DRS60" s="151"/>
      <c r="DRT60" s="151"/>
      <c r="DRU60" s="151"/>
      <c r="DRV60" s="151"/>
      <c r="DRW60" s="151"/>
      <c r="DRX60" s="151"/>
      <c r="DRY60" s="151"/>
      <c r="DRZ60" s="151"/>
      <c r="DSA60" s="151"/>
      <c r="DSB60" s="151"/>
      <c r="DSC60" s="151"/>
      <c r="DSD60" s="151"/>
      <c r="DSE60" s="151"/>
      <c r="DSF60" s="151"/>
      <c r="DSG60" s="151"/>
      <c r="DSH60" s="151"/>
      <c r="DSI60" s="151"/>
      <c r="DSJ60" s="151"/>
      <c r="DSK60" s="151"/>
      <c r="DSL60" s="151"/>
      <c r="DSM60" s="151"/>
      <c r="DSN60" s="151"/>
      <c r="DSO60" s="151"/>
      <c r="DSP60" s="151"/>
      <c r="DSQ60" s="151"/>
      <c r="DSR60" s="151"/>
      <c r="DSS60" s="151"/>
      <c r="DST60" s="151"/>
      <c r="DSU60" s="151"/>
      <c r="DSV60" s="151"/>
      <c r="DSW60" s="151"/>
      <c r="DSX60" s="151"/>
      <c r="DSY60" s="151"/>
      <c r="DSZ60" s="151"/>
      <c r="DTA60" s="151"/>
      <c r="DTB60" s="151"/>
      <c r="DTC60" s="151"/>
      <c r="DTD60" s="151"/>
      <c r="DTE60" s="151"/>
      <c r="DTF60" s="151"/>
      <c r="DTG60" s="151"/>
      <c r="DTH60" s="151"/>
      <c r="DTI60" s="151"/>
      <c r="DTJ60" s="151"/>
      <c r="DTK60" s="151"/>
      <c r="DTL60" s="151"/>
      <c r="DTM60" s="151"/>
      <c r="DTN60" s="151"/>
      <c r="DTO60" s="151"/>
      <c r="DTP60" s="151"/>
      <c r="DTQ60" s="151"/>
      <c r="DTR60" s="151"/>
      <c r="DTS60" s="151"/>
      <c r="DTT60" s="151"/>
      <c r="DTU60" s="151"/>
      <c r="DTV60" s="151"/>
      <c r="DTW60" s="151"/>
      <c r="DTX60" s="151"/>
      <c r="DTY60" s="151"/>
      <c r="DTZ60" s="151"/>
      <c r="DUA60" s="151"/>
      <c r="DUB60" s="151"/>
      <c r="DUC60" s="151"/>
      <c r="DUD60" s="151"/>
      <c r="DUE60" s="151"/>
      <c r="DUF60" s="151"/>
      <c r="DUG60" s="151"/>
      <c r="DUH60" s="151"/>
      <c r="DUI60" s="151"/>
      <c r="DUJ60" s="151"/>
      <c r="DUK60" s="151"/>
      <c r="DUL60" s="151"/>
      <c r="DUM60" s="151"/>
      <c r="DUN60" s="151"/>
      <c r="DUO60" s="151"/>
      <c r="DUP60" s="151"/>
      <c r="DUQ60" s="151"/>
      <c r="DUR60" s="151"/>
      <c r="DUS60" s="151"/>
      <c r="DUT60" s="151"/>
      <c r="DUU60" s="151"/>
      <c r="DUV60" s="151"/>
      <c r="DUW60" s="151"/>
      <c r="DUX60" s="151"/>
      <c r="DUY60" s="151"/>
      <c r="DUZ60" s="151"/>
      <c r="DVA60" s="151"/>
      <c r="DVB60" s="151"/>
      <c r="DVC60" s="151"/>
      <c r="DVD60" s="151"/>
      <c r="DVE60" s="151"/>
      <c r="DVF60" s="151"/>
      <c r="DVG60" s="151"/>
      <c r="DVH60" s="151"/>
      <c r="DVI60" s="151"/>
      <c r="DVJ60" s="151"/>
      <c r="DVK60" s="151"/>
      <c r="DVL60" s="151"/>
      <c r="DVM60" s="151"/>
      <c r="DVN60" s="151"/>
      <c r="DVO60" s="151"/>
      <c r="DVP60" s="151"/>
      <c r="DVQ60" s="151"/>
      <c r="DVR60" s="151"/>
      <c r="DVS60" s="151"/>
      <c r="DVT60" s="151"/>
      <c r="DVU60" s="151"/>
      <c r="DVV60" s="151"/>
      <c r="DVW60" s="151"/>
      <c r="DVX60" s="151"/>
      <c r="DVY60" s="151"/>
      <c r="DVZ60" s="151"/>
      <c r="DWA60" s="151"/>
      <c r="DWB60" s="151"/>
      <c r="DWC60" s="151"/>
      <c r="DWD60" s="151"/>
      <c r="DWE60" s="151"/>
      <c r="DWF60" s="151"/>
      <c r="DWG60" s="151"/>
      <c r="DWH60" s="151"/>
      <c r="DWI60" s="151"/>
      <c r="DWJ60" s="151"/>
      <c r="DWK60" s="151"/>
      <c r="DWL60" s="151"/>
      <c r="DWM60" s="151"/>
      <c r="DWN60" s="151"/>
      <c r="DWO60" s="151"/>
      <c r="DWP60" s="151"/>
      <c r="DWQ60" s="151"/>
      <c r="DWR60" s="151"/>
      <c r="DWS60" s="151"/>
      <c r="DWT60" s="151"/>
      <c r="DWU60" s="151"/>
      <c r="DWV60" s="151"/>
      <c r="DWW60" s="151"/>
      <c r="DWX60" s="151"/>
      <c r="DWY60" s="151"/>
      <c r="DWZ60" s="151"/>
      <c r="DXA60" s="151"/>
      <c r="DXB60" s="151"/>
      <c r="DXC60" s="151"/>
      <c r="DXD60" s="151"/>
      <c r="DXE60" s="151"/>
      <c r="DXF60" s="151"/>
      <c r="DXG60" s="151"/>
      <c r="DXH60" s="151"/>
      <c r="DXI60" s="151"/>
      <c r="DXJ60" s="151"/>
      <c r="DXK60" s="151"/>
      <c r="DXL60" s="151"/>
      <c r="DXM60" s="151"/>
      <c r="DXN60" s="151"/>
      <c r="DXO60" s="151"/>
      <c r="DXP60" s="151"/>
      <c r="DXQ60" s="151"/>
      <c r="DXR60" s="151"/>
      <c r="DXS60" s="151"/>
      <c r="DXT60" s="151"/>
      <c r="DXU60" s="151"/>
      <c r="DXV60" s="151"/>
      <c r="DXW60" s="151"/>
      <c r="DXX60" s="151"/>
      <c r="DXY60" s="151"/>
      <c r="DXZ60" s="151"/>
      <c r="DYA60" s="151"/>
      <c r="DYB60" s="151"/>
      <c r="DYC60" s="151"/>
      <c r="DYD60" s="151"/>
      <c r="DYE60" s="151"/>
      <c r="DYF60" s="151"/>
      <c r="DYG60" s="151"/>
      <c r="DYH60" s="151"/>
      <c r="DYI60" s="151"/>
      <c r="DYJ60" s="151"/>
      <c r="DYK60" s="151"/>
      <c r="DYL60" s="151"/>
      <c r="DYM60" s="151"/>
      <c r="DYN60" s="151"/>
      <c r="DYO60" s="151"/>
      <c r="DYP60" s="151"/>
      <c r="DYQ60" s="151"/>
      <c r="DYR60" s="151"/>
      <c r="DYS60" s="151"/>
      <c r="DYT60" s="151"/>
      <c r="DYU60" s="151"/>
      <c r="DYV60" s="151"/>
      <c r="DYW60" s="151"/>
      <c r="DYX60" s="151"/>
      <c r="DYY60" s="151"/>
      <c r="DYZ60" s="151"/>
      <c r="DZA60" s="151"/>
      <c r="DZB60" s="151"/>
      <c r="DZC60" s="151"/>
      <c r="DZD60" s="151"/>
      <c r="DZE60" s="151"/>
      <c r="DZF60" s="151"/>
      <c r="DZG60" s="151"/>
      <c r="DZH60" s="151"/>
      <c r="DZI60" s="151"/>
      <c r="DZJ60" s="151"/>
      <c r="DZK60" s="151"/>
      <c r="DZL60" s="151"/>
      <c r="DZM60" s="151"/>
      <c r="DZN60" s="151"/>
      <c r="DZO60" s="151"/>
      <c r="DZP60" s="151"/>
      <c r="DZQ60" s="151"/>
      <c r="DZR60" s="151"/>
      <c r="DZS60" s="151"/>
      <c r="DZT60" s="151"/>
      <c r="DZU60" s="151"/>
      <c r="DZV60" s="151"/>
      <c r="DZW60" s="151"/>
      <c r="DZX60" s="151"/>
      <c r="DZY60" s="151"/>
      <c r="DZZ60" s="151"/>
      <c r="EAA60" s="151"/>
      <c r="EAB60" s="151"/>
      <c r="EAC60" s="151"/>
      <c r="EAD60" s="151"/>
      <c r="EAE60" s="151"/>
      <c r="EAF60" s="151"/>
      <c r="EAG60" s="151"/>
      <c r="EAH60" s="151"/>
      <c r="EAI60" s="151"/>
      <c r="EAJ60" s="151"/>
      <c r="EAK60" s="151"/>
      <c r="EAL60" s="151"/>
      <c r="EAM60" s="151"/>
      <c r="EAN60" s="151"/>
      <c r="EAO60" s="151"/>
      <c r="EAP60" s="151"/>
      <c r="EAQ60" s="151"/>
      <c r="EAR60" s="151"/>
      <c r="EAS60" s="151"/>
      <c r="EAT60" s="151"/>
      <c r="EAU60" s="151"/>
      <c r="EAV60" s="151"/>
      <c r="EAW60" s="151"/>
      <c r="EAX60" s="151"/>
      <c r="EAY60" s="151"/>
      <c r="EAZ60" s="151"/>
      <c r="EBA60" s="151"/>
      <c r="EBB60" s="151"/>
      <c r="EBC60" s="151"/>
      <c r="EBD60" s="151"/>
      <c r="EBE60" s="151"/>
      <c r="EBF60" s="151"/>
      <c r="EBG60" s="151"/>
      <c r="EBH60" s="151"/>
      <c r="EBI60" s="151"/>
      <c r="EBJ60" s="151"/>
      <c r="EBK60" s="151"/>
      <c r="EBL60" s="151"/>
      <c r="EBM60" s="151"/>
      <c r="EBN60" s="151"/>
      <c r="EBO60" s="151"/>
      <c r="EBP60" s="151"/>
      <c r="EBQ60" s="151"/>
      <c r="EBR60" s="151"/>
      <c r="EBS60" s="151"/>
      <c r="EBT60" s="151"/>
      <c r="EBU60" s="151"/>
      <c r="EBV60" s="151"/>
      <c r="EBW60" s="151"/>
      <c r="EBX60" s="151"/>
      <c r="EBY60" s="151"/>
      <c r="EBZ60" s="151"/>
      <c r="ECA60" s="151"/>
      <c r="ECB60" s="151"/>
      <c r="ECC60" s="151"/>
      <c r="ECD60" s="151"/>
      <c r="ECE60" s="151"/>
      <c r="ECF60" s="151"/>
      <c r="ECG60" s="151"/>
      <c r="ECH60" s="151"/>
      <c r="ECI60" s="151"/>
      <c r="ECJ60" s="151"/>
      <c r="ECK60" s="151"/>
      <c r="ECL60" s="151"/>
      <c r="ECM60" s="151"/>
      <c r="ECN60" s="151"/>
      <c r="ECO60" s="151"/>
      <c r="ECP60" s="151"/>
      <c r="ECQ60" s="151"/>
      <c r="ECR60" s="151"/>
      <c r="ECS60" s="151"/>
      <c r="ECT60" s="151"/>
      <c r="ECU60" s="151"/>
      <c r="ECV60" s="151"/>
      <c r="ECW60" s="151"/>
      <c r="ECX60" s="151"/>
      <c r="ECY60" s="151"/>
      <c r="ECZ60" s="151"/>
      <c r="EDA60" s="151"/>
      <c r="EDB60" s="151"/>
      <c r="EDC60" s="151"/>
      <c r="EDD60" s="151"/>
      <c r="EDE60" s="151"/>
      <c r="EDF60" s="151"/>
      <c r="EDG60" s="151"/>
      <c r="EDH60" s="151"/>
      <c r="EDI60" s="151"/>
      <c r="EDJ60" s="151"/>
      <c r="EDK60" s="151"/>
      <c r="EDL60" s="151"/>
      <c r="EDM60" s="151"/>
      <c r="EDN60" s="151"/>
      <c r="EDO60" s="151"/>
      <c r="EDP60" s="151"/>
      <c r="EDQ60" s="151"/>
      <c r="EDR60" s="151"/>
      <c r="EDS60" s="151"/>
      <c r="EDT60" s="151"/>
      <c r="EDU60" s="151"/>
      <c r="EDV60" s="151"/>
      <c r="EDW60" s="151"/>
      <c r="EDX60" s="151"/>
      <c r="EDY60" s="151"/>
      <c r="EDZ60" s="151"/>
      <c r="EEA60" s="151"/>
      <c r="EEB60" s="151"/>
      <c r="EEC60" s="151"/>
      <c r="EED60" s="151"/>
      <c r="EEE60" s="151"/>
      <c r="EEF60" s="151"/>
      <c r="EEG60" s="151"/>
      <c r="EEH60" s="151"/>
      <c r="EEI60" s="151"/>
      <c r="EEJ60" s="151"/>
      <c r="EEK60" s="151"/>
      <c r="EEL60" s="151"/>
      <c r="EEM60" s="151"/>
      <c r="EEN60" s="151"/>
      <c r="EEO60" s="151"/>
      <c r="EEP60" s="151"/>
      <c r="EEQ60" s="151"/>
      <c r="EER60" s="151"/>
      <c r="EES60" s="151"/>
      <c r="EET60" s="151"/>
      <c r="EEU60" s="151"/>
      <c r="EEV60" s="151"/>
      <c r="EEW60" s="151"/>
      <c r="EEX60" s="151"/>
      <c r="EEY60" s="151"/>
      <c r="EEZ60" s="151"/>
      <c r="EFA60" s="151"/>
      <c r="EFB60" s="151"/>
      <c r="EFC60" s="151"/>
      <c r="EFD60" s="151"/>
      <c r="EFE60" s="151"/>
      <c r="EFF60" s="151"/>
      <c r="EFG60" s="151"/>
      <c r="EFH60" s="151"/>
      <c r="EFI60" s="151"/>
      <c r="EFJ60" s="151"/>
      <c r="EFK60" s="151"/>
      <c r="EFL60" s="151"/>
      <c r="EFM60" s="151"/>
      <c r="EFN60" s="151"/>
      <c r="EFO60" s="151"/>
      <c r="EFP60" s="151"/>
      <c r="EFQ60" s="151"/>
      <c r="EFR60" s="151"/>
      <c r="EFS60" s="151"/>
      <c r="EFT60" s="151"/>
      <c r="EFU60" s="151"/>
      <c r="EFV60" s="151"/>
      <c r="EFW60" s="151"/>
      <c r="EFX60" s="151"/>
      <c r="EFY60" s="151"/>
      <c r="EFZ60" s="151"/>
      <c r="EGA60" s="151"/>
      <c r="EGB60" s="151"/>
      <c r="EGC60" s="151"/>
      <c r="EGD60" s="151"/>
      <c r="EGE60" s="151"/>
      <c r="EGF60" s="151"/>
      <c r="EGG60" s="151"/>
      <c r="EGH60" s="151"/>
      <c r="EGI60" s="151"/>
      <c r="EGJ60" s="151"/>
      <c r="EGK60" s="151"/>
      <c r="EGL60" s="151"/>
      <c r="EGM60" s="151"/>
      <c r="EGN60" s="151"/>
      <c r="EGO60" s="151"/>
      <c r="EGP60" s="151"/>
      <c r="EGQ60" s="151"/>
      <c r="EGR60" s="151"/>
      <c r="EGS60" s="151"/>
      <c r="EGT60" s="151"/>
      <c r="EGU60" s="151"/>
      <c r="EGV60" s="151"/>
      <c r="EGW60" s="151"/>
      <c r="EGX60" s="151"/>
      <c r="EGY60" s="151"/>
      <c r="EGZ60" s="151"/>
      <c r="EHA60" s="151"/>
      <c r="EHB60" s="151"/>
      <c r="EHC60" s="151"/>
      <c r="EHD60" s="151"/>
      <c r="EHE60" s="151"/>
      <c r="EHF60" s="151"/>
      <c r="EHG60" s="151"/>
      <c r="EHH60" s="151"/>
      <c r="EHI60" s="151"/>
      <c r="EHJ60" s="151"/>
      <c r="EHK60" s="151"/>
      <c r="EHL60" s="151"/>
      <c r="EHM60" s="151"/>
      <c r="EHN60" s="151"/>
      <c r="EHO60" s="151"/>
      <c r="EHP60" s="151"/>
      <c r="EHQ60" s="151"/>
      <c r="EHR60" s="151"/>
      <c r="EHS60" s="151"/>
      <c r="EHT60" s="151"/>
      <c r="EHU60" s="151"/>
      <c r="EHV60" s="151"/>
      <c r="EHW60" s="151"/>
      <c r="EHX60" s="151"/>
      <c r="EHY60" s="151"/>
      <c r="EHZ60" s="151"/>
      <c r="EIA60" s="151"/>
      <c r="EIB60" s="151"/>
      <c r="EIC60" s="151"/>
      <c r="EID60" s="151"/>
      <c r="EIE60" s="151"/>
      <c r="EIF60" s="151"/>
      <c r="EIG60" s="151"/>
      <c r="EIH60" s="151"/>
      <c r="EII60" s="151"/>
      <c r="EIJ60" s="151"/>
      <c r="EIK60" s="151"/>
      <c r="EIL60" s="151"/>
      <c r="EIM60" s="151"/>
      <c r="EIN60" s="151"/>
      <c r="EIO60" s="151"/>
      <c r="EIP60" s="151"/>
      <c r="EIQ60" s="151"/>
      <c r="EIR60" s="151"/>
      <c r="EIS60" s="151"/>
      <c r="EIT60" s="151"/>
      <c r="EIU60" s="151"/>
      <c r="EIV60" s="151"/>
      <c r="EIW60" s="151"/>
      <c r="EIX60" s="151"/>
      <c r="EIY60" s="151"/>
      <c r="EIZ60" s="151"/>
      <c r="EJA60" s="151"/>
      <c r="EJB60" s="151"/>
      <c r="EJC60" s="151"/>
      <c r="EJD60" s="151"/>
      <c r="EJE60" s="151"/>
      <c r="EJF60" s="151"/>
      <c r="EJG60" s="151"/>
      <c r="EJH60" s="151"/>
      <c r="EJI60" s="151"/>
      <c r="EJJ60" s="151"/>
      <c r="EJK60" s="151"/>
      <c r="EJL60" s="151"/>
      <c r="EJM60" s="151"/>
      <c r="EJN60" s="151"/>
      <c r="EJO60" s="151"/>
      <c r="EJP60" s="151"/>
      <c r="EJQ60" s="151"/>
      <c r="EJR60" s="151"/>
      <c r="EJS60" s="151"/>
      <c r="EJT60" s="151"/>
      <c r="EJU60" s="151"/>
      <c r="EJV60" s="151"/>
      <c r="EJW60" s="151"/>
      <c r="EJX60" s="151"/>
      <c r="EJY60" s="151"/>
      <c r="EJZ60" s="151"/>
      <c r="EKA60" s="151"/>
      <c r="EKB60" s="151"/>
      <c r="EKC60" s="151"/>
      <c r="EKD60" s="151"/>
      <c r="EKE60" s="151"/>
      <c r="EKF60" s="151"/>
      <c r="EKG60" s="151"/>
      <c r="EKH60" s="151"/>
      <c r="EKI60" s="151"/>
      <c r="EKJ60" s="151"/>
      <c r="EKK60" s="151"/>
      <c r="EKL60" s="151"/>
      <c r="EKM60" s="151"/>
      <c r="EKN60" s="151"/>
      <c r="EKO60" s="151"/>
      <c r="EKP60" s="151"/>
      <c r="EKQ60" s="151"/>
      <c r="EKR60" s="151"/>
      <c r="EKS60" s="151"/>
      <c r="EKT60" s="151"/>
      <c r="EKU60" s="151"/>
      <c r="EKV60" s="151"/>
      <c r="EKW60" s="151"/>
      <c r="EKX60" s="151"/>
      <c r="EKY60" s="151"/>
      <c r="EKZ60" s="151"/>
      <c r="ELA60" s="151"/>
      <c r="ELB60" s="151"/>
      <c r="ELC60" s="151"/>
      <c r="ELD60" s="151"/>
      <c r="ELE60" s="151"/>
      <c r="ELF60" s="151"/>
      <c r="ELG60" s="151"/>
      <c r="ELH60" s="151"/>
      <c r="ELI60" s="151"/>
      <c r="ELJ60" s="151"/>
      <c r="ELK60" s="151"/>
      <c r="ELL60" s="151"/>
      <c r="ELM60" s="151"/>
      <c r="ELN60" s="151"/>
      <c r="ELO60" s="151"/>
      <c r="ELP60" s="151"/>
      <c r="ELQ60" s="151"/>
      <c r="ELR60" s="151"/>
      <c r="ELS60" s="151"/>
      <c r="ELT60" s="151"/>
      <c r="ELU60" s="151"/>
      <c r="ELV60" s="151"/>
      <c r="ELW60" s="151"/>
      <c r="ELX60" s="151"/>
      <c r="ELY60" s="151"/>
      <c r="ELZ60" s="151"/>
      <c r="EMA60" s="151"/>
      <c r="EMB60" s="151"/>
      <c r="EMC60" s="151"/>
      <c r="EMD60" s="151"/>
      <c r="EME60" s="151"/>
      <c r="EMF60" s="151"/>
      <c r="EMG60" s="151"/>
      <c r="EMH60" s="151"/>
      <c r="EMI60" s="151"/>
      <c r="EMJ60" s="151"/>
      <c r="EMK60" s="151"/>
      <c r="EML60" s="151"/>
      <c r="EMM60" s="151"/>
      <c r="EMN60" s="151"/>
      <c r="EMO60" s="151"/>
      <c r="EMP60" s="151"/>
      <c r="EMQ60" s="151"/>
      <c r="EMR60" s="151"/>
      <c r="EMS60" s="151"/>
      <c r="EMT60" s="151"/>
      <c r="EMU60" s="151"/>
      <c r="EMV60" s="151"/>
      <c r="EMW60" s="151"/>
      <c r="EMX60" s="151"/>
      <c r="EMY60" s="151"/>
      <c r="EMZ60" s="151"/>
      <c r="ENA60" s="151"/>
      <c r="ENB60" s="151"/>
      <c r="ENC60" s="151"/>
      <c r="END60" s="151"/>
      <c r="ENE60" s="151"/>
      <c r="ENF60" s="151"/>
      <c r="ENG60" s="151"/>
      <c r="ENH60" s="151"/>
      <c r="ENI60" s="151"/>
      <c r="ENJ60" s="151"/>
      <c r="ENK60" s="151"/>
      <c r="ENL60" s="151"/>
      <c r="ENM60" s="151"/>
      <c r="ENN60" s="151"/>
      <c r="ENO60" s="151"/>
      <c r="ENP60" s="151"/>
      <c r="ENQ60" s="151"/>
      <c r="ENR60" s="151"/>
      <c r="ENS60" s="151"/>
      <c r="ENT60" s="151"/>
      <c r="ENU60" s="151"/>
      <c r="ENV60" s="151"/>
      <c r="ENW60" s="151"/>
      <c r="ENX60" s="151"/>
      <c r="ENY60" s="151"/>
      <c r="ENZ60" s="151"/>
      <c r="EOA60" s="151"/>
      <c r="EOB60" s="151"/>
      <c r="EOC60" s="151"/>
      <c r="EOD60" s="151"/>
      <c r="EOE60" s="151"/>
      <c r="EOF60" s="151"/>
      <c r="EOG60" s="151"/>
      <c r="EOH60" s="151"/>
      <c r="EOI60" s="151"/>
      <c r="EOJ60" s="151"/>
      <c r="EOK60" s="151"/>
      <c r="EOL60" s="151"/>
      <c r="EOM60" s="151"/>
      <c r="EON60" s="151"/>
      <c r="EOO60" s="151"/>
      <c r="EOP60" s="151"/>
      <c r="EOQ60" s="151"/>
      <c r="EOR60" s="151"/>
      <c r="EOS60" s="151"/>
      <c r="EOT60" s="151"/>
      <c r="EOU60" s="151"/>
      <c r="EOV60" s="151"/>
      <c r="EOW60" s="151"/>
      <c r="EOX60" s="151"/>
      <c r="EOY60" s="151"/>
      <c r="EOZ60" s="151"/>
      <c r="EPA60" s="151"/>
      <c r="EPB60" s="151"/>
      <c r="EPC60" s="151"/>
      <c r="EPD60" s="151"/>
      <c r="EPE60" s="151"/>
      <c r="EPF60" s="151"/>
      <c r="EPG60" s="151"/>
      <c r="EPH60" s="151"/>
      <c r="EPI60" s="151"/>
      <c r="EPJ60" s="151"/>
      <c r="EPK60" s="151"/>
      <c r="EPL60" s="151"/>
      <c r="EPM60" s="151"/>
      <c r="EPN60" s="151"/>
      <c r="EPO60" s="151"/>
      <c r="EPP60" s="151"/>
      <c r="EPQ60" s="151"/>
      <c r="EPR60" s="151"/>
      <c r="EPS60" s="151"/>
      <c r="EPT60" s="151"/>
      <c r="EPU60" s="151"/>
      <c r="EPV60" s="151"/>
      <c r="EPW60" s="151"/>
      <c r="EPX60" s="151"/>
      <c r="EPY60" s="151"/>
      <c r="EPZ60" s="151"/>
      <c r="EQA60" s="151"/>
      <c r="EQB60" s="151"/>
      <c r="EQC60" s="151"/>
      <c r="EQD60" s="151"/>
      <c r="EQE60" s="151"/>
      <c r="EQF60" s="151"/>
      <c r="EQG60" s="151"/>
      <c r="EQH60" s="151"/>
      <c r="EQI60" s="151"/>
      <c r="EQJ60" s="151"/>
      <c r="EQK60" s="151"/>
      <c r="EQL60" s="151"/>
      <c r="EQM60" s="151"/>
      <c r="EQN60" s="151"/>
      <c r="EQO60" s="151"/>
      <c r="EQP60" s="151"/>
      <c r="EQQ60" s="151"/>
      <c r="EQR60" s="151"/>
      <c r="EQS60" s="151"/>
      <c r="EQT60" s="151"/>
      <c r="EQU60" s="151"/>
      <c r="EQV60" s="151"/>
      <c r="EQW60" s="151"/>
      <c r="EQX60" s="151"/>
      <c r="EQY60" s="151"/>
      <c r="EQZ60" s="151"/>
      <c r="ERA60" s="151"/>
      <c r="ERB60" s="151"/>
      <c r="ERC60" s="151"/>
      <c r="ERD60" s="151"/>
      <c r="ERE60" s="151"/>
      <c r="ERF60" s="151"/>
      <c r="ERG60" s="151"/>
      <c r="ERH60" s="151"/>
      <c r="ERI60" s="151"/>
      <c r="ERJ60" s="151"/>
      <c r="ERK60" s="151"/>
      <c r="ERL60" s="151"/>
      <c r="ERM60" s="151"/>
      <c r="ERN60" s="151"/>
      <c r="ERO60" s="151"/>
      <c r="ERP60" s="151"/>
      <c r="ERQ60" s="151"/>
      <c r="ERR60" s="151"/>
      <c r="ERS60" s="151"/>
      <c r="ERT60" s="151"/>
      <c r="ERU60" s="151"/>
      <c r="ERV60" s="151"/>
      <c r="ERW60" s="151"/>
      <c r="ERX60" s="151"/>
      <c r="ERY60" s="151"/>
      <c r="ERZ60" s="151"/>
      <c r="ESA60" s="151"/>
      <c r="ESB60" s="151"/>
      <c r="ESC60" s="151"/>
      <c r="ESD60" s="151"/>
      <c r="ESE60" s="151"/>
      <c r="ESF60" s="151"/>
      <c r="ESG60" s="151"/>
      <c r="ESH60" s="151"/>
      <c r="ESI60" s="151"/>
      <c r="ESJ60" s="151"/>
      <c r="ESK60" s="151"/>
      <c r="ESL60" s="151"/>
      <c r="ESM60" s="151"/>
      <c r="ESN60" s="151"/>
      <c r="ESO60" s="151"/>
      <c r="ESP60" s="151"/>
      <c r="ESQ60" s="151"/>
      <c r="ESR60" s="151"/>
      <c r="ESS60" s="151"/>
      <c r="EST60" s="151"/>
      <c r="ESU60" s="151"/>
      <c r="ESV60" s="151"/>
      <c r="ESW60" s="151"/>
      <c r="ESX60" s="151"/>
      <c r="ESY60" s="151"/>
      <c r="ESZ60" s="151"/>
      <c r="ETA60" s="151"/>
      <c r="ETB60" s="151"/>
      <c r="ETC60" s="151"/>
      <c r="ETD60" s="151"/>
      <c r="ETE60" s="151"/>
      <c r="ETF60" s="151"/>
      <c r="ETG60" s="151"/>
      <c r="ETH60" s="151"/>
      <c r="ETI60" s="151"/>
      <c r="ETJ60" s="151"/>
      <c r="ETK60" s="151"/>
      <c r="ETL60" s="151"/>
      <c r="ETM60" s="151"/>
      <c r="ETN60" s="151"/>
      <c r="ETO60" s="151"/>
      <c r="ETP60" s="151"/>
      <c r="ETQ60" s="151"/>
      <c r="ETR60" s="151"/>
      <c r="ETS60" s="151"/>
      <c r="ETT60" s="151"/>
      <c r="ETU60" s="151"/>
      <c r="ETV60" s="151"/>
      <c r="ETW60" s="151"/>
      <c r="ETX60" s="151"/>
      <c r="ETY60" s="151"/>
      <c r="ETZ60" s="151"/>
      <c r="EUA60" s="151"/>
      <c r="EUB60" s="151"/>
      <c r="EUC60" s="151"/>
      <c r="EUD60" s="151"/>
      <c r="EUE60" s="151"/>
      <c r="EUF60" s="151"/>
      <c r="EUG60" s="151"/>
      <c r="EUH60" s="151"/>
      <c r="EUI60" s="151"/>
      <c r="EUJ60" s="151"/>
      <c r="EUK60" s="151"/>
      <c r="EUL60" s="151"/>
      <c r="EUM60" s="151"/>
      <c r="EUN60" s="151"/>
      <c r="EUO60" s="151"/>
      <c r="EUP60" s="151"/>
      <c r="EUQ60" s="151"/>
      <c r="EUR60" s="151"/>
      <c r="EUS60" s="151"/>
      <c r="EUT60" s="151"/>
      <c r="EUU60" s="151"/>
      <c r="EUV60" s="151"/>
      <c r="EUW60" s="151"/>
      <c r="EUX60" s="151"/>
      <c r="EUY60" s="151"/>
      <c r="EUZ60" s="151"/>
      <c r="EVA60" s="151"/>
      <c r="EVB60" s="151"/>
      <c r="EVC60" s="151"/>
      <c r="EVD60" s="151"/>
      <c r="EVE60" s="151"/>
      <c r="EVF60" s="151"/>
      <c r="EVG60" s="151"/>
      <c r="EVH60" s="151"/>
      <c r="EVI60" s="151"/>
      <c r="EVJ60" s="151"/>
      <c r="EVK60" s="151"/>
      <c r="EVL60" s="151"/>
      <c r="EVM60" s="151"/>
      <c r="EVN60" s="151"/>
      <c r="EVO60" s="151"/>
      <c r="EVP60" s="151"/>
      <c r="EVQ60" s="151"/>
      <c r="EVR60" s="151"/>
      <c r="EVS60" s="151"/>
      <c r="EVT60" s="151"/>
      <c r="EVU60" s="151"/>
      <c r="EVV60" s="151"/>
      <c r="EVW60" s="151"/>
      <c r="EVX60" s="151"/>
      <c r="EVY60" s="151"/>
      <c r="EVZ60" s="151"/>
      <c r="EWA60" s="151"/>
      <c r="EWB60" s="151"/>
      <c r="EWC60" s="151"/>
      <c r="EWD60" s="151"/>
      <c r="EWE60" s="151"/>
      <c r="EWF60" s="151"/>
      <c r="EWG60" s="151"/>
      <c r="EWH60" s="151"/>
      <c r="EWI60" s="151"/>
      <c r="EWJ60" s="151"/>
      <c r="EWK60" s="151"/>
      <c r="EWL60" s="151"/>
      <c r="EWM60" s="151"/>
      <c r="EWN60" s="151"/>
      <c r="EWO60" s="151"/>
      <c r="EWP60" s="151"/>
      <c r="EWQ60" s="151"/>
      <c r="EWR60" s="151"/>
      <c r="EWS60" s="151"/>
      <c r="EWT60" s="151"/>
      <c r="EWU60" s="151"/>
      <c r="EWV60" s="151"/>
      <c r="EWW60" s="151"/>
      <c r="EWX60" s="151"/>
      <c r="EWY60" s="151"/>
      <c r="EWZ60" s="151"/>
      <c r="EXA60" s="151"/>
      <c r="EXB60" s="151"/>
      <c r="EXC60" s="151"/>
      <c r="EXD60" s="151"/>
      <c r="EXE60" s="151"/>
      <c r="EXF60" s="151"/>
      <c r="EXG60" s="151"/>
      <c r="EXH60" s="151"/>
      <c r="EXI60" s="151"/>
      <c r="EXJ60" s="151"/>
      <c r="EXK60" s="151"/>
      <c r="EXL60" s="151"/>
      <c r="EXM60" s="151"/>
      <c r="EXN60" s="151"/>
      <c r="EXO60" s="151"/>
      <c r="EXP60" s="151"/>
      <c r="EXQ60" s="151"/>
      <c r="EXR60" s="151"/>
      <c r="EXS60" s="151"/>
      <c r="EXT60" s="151"/>
      <c r="EXU60" s="151"/>
      <c r="EXV60" s="151"/>
      <c r="EXW60" s="151"/>
      <c r="EXX60" s="151"/>
      <c r="EXY60" s="151"/>
      <c r="EXZ60" s="151"/>
      <c r="EYA60" s="151"/>
      <c r="EYB60" s="151"/>
      <c r="EYC60" s="151"/>
      <c r="EYD60" s="151"/>
      <c r="EYE60" s="151"/>
      <c r="EYF60" s="151"/>
      <c r="EYG60" s="151"/>
      <c r="EYH60" s="151"/>
      <c r="EYI60" s="151"/>
      <c r="EYJ60" s="151"/>
      <c r="EYK60" s="151"/>
      <c r="EYL60" s="151"/>
      <c r="EYM60" s="151"/>
      <c r="EYN60" s="151"/>
      <c r="EYO60" s="151"/>
      <c r="EYP60" s="151"/>
      <c r="EYQ60" s="151"/>
      <c r="EYR60" s="151"/>
      <c r="EYS60" s="151"/>
      <c r="EYT60" s="151"/>
      <c r="EYU60" s="151"/>
      <c r="EYV60" s="151"/>
      <c r="EYW60" s="151"/>
      <c r="EYX60" s="151"/>
      <c r="EYY60" s="151"/>
      <c r="EYZ60" s="151"/>
      <c r="EZA60" s="151"/>
      <c r="EZB60" s="151"/>
      <c r="EZC60" s="151"/>
      <c r="EZD60" s="151"/>
      <c r="EZE60" s="151"/>
      <c r="EZF60" s="151"/>
      <c r="EZG60" s="151"/>
      <c r="EZH60" s="151"/>
      <c r="EZI60" s="151"/>
      <c r="EZJ60" s="151"/>
      <c r="EZK60" s="151"/>
      <c r="EZL60" s="151"/>
      <c r="EZM60" s="151"/>
      <c r="EZN60" s="151"/>
      <c r="EZO60" s="151"/>
      <c r="EZP60" s="151"/>
      <c r="EZQ60" s="151"/>
      <c r="EZR60" s="151"/>
      <c r="EZS60" s="151"/>
      <c r="EZT60" s="151"/>
      <c r="EZU60" s="151"/>
      <c r="EZV60" s="151"/>
      <c r="EZW60" s="151"/>
      <c r="EZX60" s="151"/>
      <c r="EZY60" s="151"/>
      <c r="EZZ60" s="151"/>
      <c r="FAA60" s="151"/>
      <c r="FAB60" s="151"/>
      <c r="FAC60" s="151"/>
      <c r="FAD60" s="151"/>
      <c r="FAE60" s="151"/>
      <c r="FAF60" s="151"/>
      <c r="FAG60" s="151"/>
      <c r="FAH60" s="151"/>
      <c r="FAI60" s="151"/>
      <c r="FAJ60" s="151"/>
      <c r="FAK60" s="151"/>
      <c r="FAL60" s="151"/>
      <c r="FAM60" s="151"/>
      <c r="FAN60" s="151"/>
      <c r="FAO60" s="151"/>
      <c r="FAP60" s="151"/>
      <c r="FAQ60" s="151"/>
      <c r="FAR60" s="151"/>
      <c r="FAS60" s="151"/>
      <c r="FAT60" s="151"/>
      <c r="FAU60" s="151"/>
      <c r="FAV60" s="151"/>
      <c r="FAW60" s="151"/>
      <c r="FAX60" s="151"/>
      <c r="FAY60" s="151"/>
      <c r="FAZ60" s="151"/>
      <c r="FBA60" s="151"/>
      <c r="FBB60" s="151"/>
      <c r="FBC60" s="151"/>
      <c r="FBD60" s="151"/>
      <c r="FBE60" s="151"/>
      <c r="FBF60" s="151"/>
      <c r="FBG60" s="151"/>
      <c r="FBH60" s="151"/>
      <c r="FBI60" s="151"/>
      <c r="FBJ60" s="151"/>
      <c r="FBK60" s="151"/>
      <c r="FBL60" s="151"/>
      <c r="FBM60" s="151"/>
      <c r="FBN60" s="151"/>
      <c r="FBO60" s="151"/>
      <c r="FBP60" s="151"/>
      <c r="FBQ60" s="151"/>
      <c r="FBR60" s="151"/>
      <c r="FBS60" s="151"/>
      <c r="FBT60" s="151"/>
      <c r="FBU60" s="151"/>
      <c r="FBV60" s="151"/>
      <c r="FBW60" s="151"/>
      <c r="FBX60" s="151"/>
      <c r="FBY60" s="151"/>
      <c r="FBZ60" s="151"/>
      <c r="FCA60" s="151"/>
      <c r="FCB60" s="151"/>
      <c r="FCC60" s="151"/>
      <c r="FCD60" s="151"/>
      <c r="FCE60" s="151"/>
      <c r="FCF60" s="151"/>
      <c r="FCG60" s="151"/>
      <c r="FCH60" s="151"/>
      <c r="FCI60" s="151"/>
      <c r="FCJ60" s="151"/>
      <c r="FCK60" s="151"/>
      <c r="FCL60" s="151"/>
      <c r="FCM60" s="151"/>
      <c r="FCN60" s="151"/>
      <c r="FCO60" s="151"/>
      <c r="FCP60" s="151"/>
      <c r="FCQ60" s="151"/>
      <c r="FCR60" s="151"/>
      <c r="FCS60" s="151"/>
      <c r="FCT60" s="151"/>
      <c r="FCU60" s="151"/>
      <c r="FCV60" s="151"/>
      <c r="FCW60" s="151"/>
      <c r="FCX60" s="151"/>
      <c r="FCY60" s="151"/>
      <c r="FCZ60" s="151"/>
      <c r="FDA60" s="151"/>
      <c r="FDB60" s="151"/>
      <c r="FDC60" s="151"/>
      <c r="FDD60" s="151"/>
      <c r="FDE60" s="151"/>
      <c r="FDF60" s="151"/>
      <c r="FDG60" s="151"/>
      <c r="FDH60" s="151"/>
      <c r="FDI60" s="151"/>
      <c r="FDJ60" s="151"/>
      <c r="FDK60" s="151"/>
      <c r="FDL60" s="151"/>
      <c r="FDM60" s="151"/>
      <c r="FDN60" s="151"/>
      <c r="FDO60" s="151"/>
      <c r="FDP60" s="151"/>
      <c r="FDQ60" s="151"/>
      <c r="FDR60" s="151"/>
      <c r="FDS60" s="151"/>
      <c r="FDT60" s="151"/>
      <c r="FDU60" s="151"/>
      <c r="FDV60" s="151"/>
      <c r="FDW60" s="151"/>
      <c r="FDX60" s="151"/>
      <c r="FDY60" s="151"/>
      <c r="FDZ60" s="151"/>
      <c r="FEA60" s="151"/>
      <c r="FEB60" s="151"/>
      <c r="FEC60" s="151"/>
      <c r="FED60" s="151"/>
      <c r="FEE60" s="151"/>
      <c r="FEF60" s="151"/>
      <c r="FEG60" s="151"/>
      <c r="FEH60" s="151"/>
      <c r="FEI60" s="151"/>
      <c r="FEJ60" s="151"/>
      <c r="FEK60" s="151"/>
      <c r="FEL60" s="151"/>
      <c r="FEM60" s="151"/>
      <c r="FEN60" s="151"/>
      <c r="FEO60" s="151"/>
      <c r="FEP60" s="151"/>
      <c r="FEQ60" s="151"/>
      <c r="FER60" s="151"/>
      <c r="FES60" s="151"/>
      <c r="FET60" s="151"/>
      <c r="FEU60" s="151"/>
      <c r="FEV60" s="151"/>
      <c r="FEW60" s="151"/>
      <c r="FEX60" s="151"/>
      <c r="FEY60" s="151"/>
      <c r="FEZ60" s="151"/>
      <c r="FFA60" s="151"/>
      <c r="FFB60" s="151"/>
      <c r="FFC60" s="151"/>
      <c r="FFD60" s="151"/>
      <c r="FFE60" s="151"/>
      <c r="FFF60" s="151"/>
      <c r="FFG60" s="151"/>
      <c r="FFH60" s="151"/>
      <c r="FFI60" s="151"/>
      <c r="FFJ60" s="151"/>
      <c r="FFK60" s="151"/>
      <c r="FFL60" s="151"/>
      <c r="FFM60" s="151"/>
      <c r="FFN60" s="151"/>
      <c r="FFO60" s="151"/>
      <c r="FFP60" s="151"/>
      <c r="FFQ60" s="151"/>
      <c r="FFR60" s="151"/>
      <c r="FFS60" s="151"/>
      <c r="FFT60" s="151"/>
      <c r="FFU60" s="151"/>
      <c r="FFV60" s="151"/>
      <c r="FFW60" s="151"/>
      <c r="FFX60" s="151"/>
      <c r="FFY60" s="151"/>
      <c r="FFZ60" s="151"/>
      <c r="FGA60" s="151"/>
      <c r="FGB60" s="151"/>
      <c r="FGC60" s="151"/>
      <c r="FGD60" s="151"/>
      <c r="FGE60" s="151"/>
      <c r="FGF60" s="151"/>
      <c r="FGG60" s="151"/>
      <c r="FGH60" s="151"/>
      <c r="FGI60" s="151"/>
      <c r="FGJ60" s="151"/>
      <c r="FGK60" s="151"/>
      <c r="FGL60" s="151"/>
      <c r="FGM60" s="151"/>
      <c r="FGN60" s="151"/>
      <c r="FGO60" s="151"/>
      <c r="FGP60" s="151"/>
      <c r="FGQ60" s="151"/>
      <c r="FGR60" s="151"/>
      <c r="FGS60" s="151"/>
      <c r="FGT60" s="151"/>
      <c r="FGU60" s="151"/>
      <c r="FGV60" s="151"/>
      <c r="FGW60" s="151"/>
      <c r="FGX60" s="151"/>
      <c r="FGY60" s="151"/>
      <c r="FGZ60" s="151"/>
      <c r="FHA60" s="151"/>
      <c r="FHB60" s="151"/>
      <c r="FHC60" s="151"/>
      <c r="FHD60" s="151"/>
      <c r="FHE60" s="151"/>
      <c r="FHF60" s="151"/>
      <c r="FHG60" s="151"/>
      <c r="FHH60" s="151"/>
      <c r="FHI60" s="151"/>
      <c r="FHJ60" s="151"/>
      <c r="FHK60" s="151"/>
      <c r="FHL60" s="151"/>
      <c r="FHM60" s="151"/>
      <c r="FHN60" s="151"/>
      <c r="FHO60" s="151"/>
      <c r="FHP60" s="151"/>
      <c r="FHQ60" s="151"/>
      <c r="FHR60" s="151"/>
      <c r="FHS60" s="151"/>
      <c r="FHT60" s="151"/>
      <c r="FHU60" s="151"/>
      <c r="FHV60" s="151"/>
      <c r="FHW60" s="151"/>
      <c r="FHX60" s="151"/>
      <c r="FHY60" s="151"/>
      <c r="FHZ60" s="151"/>
      <c r="FIA60" s="151"/>
      <c r="FIB60" s="151"/>
      <c r="FIC60" s="151"/>
      <c r="FID60" s="151"/>
      <c r="FIE60" s="151"/>
      <c r="FIF60" s="151"/>
      <c r="FIG60" s="151"/>
      <c r="FIH60" s="151"/>
      <c r="FII60" s="151"/>
      <c r="FIJ60" s="151"/>
      <c r="FIK60" s="151"/>
      <c r="FIL60" s="151"/>
      <c r="FIM60" s="151"/>
      <c r="FIN60" s="151"/>
      <c r="FIO60" s="151"/>
      <c r="FIP60" s="151"/>
      <c r="FIQ60" s="151"/>
      <c r="FIR60" s="151"/>
      <c r="FIS60" s="151"/>
      <c r="FIT60" s="151"/>
      <c r="FIU60" s="151"/>
      <c r="FIV60" s="151"/>
      <c r="FIW60" s="151"/>
      <c r="FIX60" s="151"/>
      <c r="FIY60" s="151"/>
      <c r="FIZ60" s="151"/>
      <c r="FJA60" s="151"/>
      <c r="FJB60" s="151"/>
      <c r="FJC60" s="151"/>
      <c r="FJD60" s="151"/>
      <c r="FJE60" s="151"/>
      <c r="FJF60" s="151"/>
      <c r="FJG60" s="151"/>
      <c r="FJH60" s="151"/>
      <c r="FJI60" s="151"/>
      <c r="FJJ60" s="151"/>
      <c r="FJK60" s="151"/>
      <c r="FJL60" s="151"/>
      <c r="FJM60" s="151"/>
      <c r="FJN60" s="151"/>
      <c r="FJO60" s="151"/>
      <c r="FJP60" s="151"/>
      <c r="FJQ60" s="151"/>
      <c r="FJR60" s="151"/>
      <c r="FJS60" s="151"/>
      <c r="FJT60" s="151"/>
      <c r="FJU60" s="151"/>
      <c r="FJV60" s="151"/>
      <c r="FJW60" s="151"/>
      <c r="FJX60" s="151"/>
      <c r="FJY60" s="151"/>
      <c r="FJZ60" s="151"/>
      <c r="FKA60" s="151"/>
      <c r="FKB60" s="151"/>
      <c r="FKC60" s="151"/>
      <c r="FKD60" s="151"/>
      <c r="FKE60" s="151"/>
      <c r="FKF60" s="151"/>
      <c r="FKG60" s="151"/>
      <c r="FKH60" s="151"/>
      <c r="FKI60" s="151"/>
      <c r="FKJ60" s="151"/>
      <c r="FKK60" s="151"/>
      <c r="FKL60" s="151"/>
      <c r="FKM60" s="151"/>
      <c r="FKN60" s="151"/>
      <c r="FKO60" s="151"/>
      <c r="FKP60" s="151"/>
      <c r="FKQ60" s="151"/>
      <c r="FKR60" s="151"/>
      <c r="FKS60" s="151"/>
      <c r="FKT60" s="151"/>
      <c r="FKU60" s="151"/>
      <c r="FKV60" s="151"/>
      <c r="FKW60" s="151"/>
      <c r="FKX60" s="151"/>
      <c r="FKY60" s="151"/>
      <c r="FKZ60" s="151"/>
      <c r="FLA60" s="151"/>
      <c r="FLB60" s="151"/>
      <c r="FLC60" s="151"/>
      <c r="FLD60" s="151"/>
      <c r="FLE60" s="151"/>
      <c r="FLF60" s="151"/>
      <c r="FLG60" s="151"/>
      <c r="FLH60" s="151"/>
      <c r="FLI60" s="151"/>
      <c r="FLJ60" s="151"/>
      <c r="FLK60" s="151"/>
      <c r="FLL60" s="151"/>
      <c r="FLM60" s="151"/>
      <c r="FLN60" s="151"/>
      <c r="FLO60" s="151"/>
      <c r="FLP60" s="151"/>
      <c r="FLQ60" s="151"/>
      <c r="FLR60" s="151"/>
      <c r="FLS60" s="151"/>
      <c r="FLT60" s="151"/>
      <c r="FLU60" s="151"/>
      <c r="FLV60" s="151"/>
      <c r="FLW60" s="151"/>
      <c r="FLX60" s="151"/>
      <c r="FLY60" s="151"/>
      <c r="FLZ60" s="151"/>
      <c r="FMA60" s="151"/>
      <c r="FMB60" s="151"/>
      <c r="FMC60" s="151"/>
      <c r="FMD60" s="151"/>
      <c r="FME60" s="151"/>
      <c r="FMF60" s="151"/>
      <c r="FMG60" s="151"/>
      <c r="FMH60" s="151"/>
      <c r="FMI60" s="151"/>
      <c r="FMJ60" s="151"/>
      <c r="FMK60" s="151"/>
      <c r="FML60" s="151"/>
      <c r="FMM60" s="151"/>
      <c r="FMN60" s="151"/>
      <c r="FMO60" s="151"/>
      <c r="FMP60" s="151"/>
      <c r="FMQ60" s="151"/>
      <c r="FMR60" s="151"/>
      <c r="FMS60" s="151"/>
      <c r="FMT60" s="151"/>
      <c r="FMU60" s="151"/>
      <c r="FMV60" s="151"/>
      <c r="FMW60" s="151"/>
      <c r="FMX60" s="151"/>
      <c r="FMY60" s="151"/>
      <c r="FMZ60" s="151"/>
      <c r="FNA60" s="151"/>
      <c r="FNB60" s="151"/>
      <c r="FNC60" s="151"/>
      <c r="FND60" s="151"/>
      <c r="FNE60" s="151"/>
      <c r="FNF60" s="151"/>
      <c r="FNG60" s="151"/>
      <c r="FNH60" s="151"/>
      <c r="FNI60" s="151"/>
      <c r="FNJ60" s="151"/>
      <c r="FNK60" s="151"/>
      <c r="FNL60" s="151"/>
      <c r="FNM60" s="151"/>
      <c r="FNN60" s="151"/>
      <c r="FNO60" s="151"/>
      <c r="FNP60" s="151"/>
      <c r="FNQ60" s="151"/>
      <c r="FNR60" s="151"/>
      <c r="FNS60" s="151"/>
      <c r="FNT60" s="151"/>
      <c r="FNU60" s="151"/>
      <c r="FNV60" s="151"/>
      <c r="FNW60" s="151"/>
      <c r="FNX60" s="151"/>
      <c r="FNY60" s="151"/>
      <c r="FNZ60" s="151"/>
      <c r="FOA60" s="151"/>
      <c r="FOB60" s="151"/>
      <c r="FOC60" s="151"/>
      <c r="FOD60" s="151"/>
      <c r="FOE60" s="151"/>
      <c r="FOF60" s="151"/>
      <c r="FOG60" s="151"/>
      <c r="FOH60" s="151"/>
      <c r="FOI60" s="151"/>
      <c r="FOJ60" s="151"/>
      <c r="FOK60" s="151"/>
      <c r="FOL60" s="151"/>
      <c r="FOM60" s="151"/>
      <c r="FON60" s="151"/>
      <c r="FOO60" s="151"/>
      <c r="FOP60" s="151"/>
      <c r="FOQ60" s="151"/>
      <c r="FOR60" s="151"/>
      <c r="FOS60" s="151"/>
      <c r="FOT60" s="151"/>
      <c r="FOU60" s="151"/>
      <c r="FOV60" s="151"/>
      <c r="FOW60" s="151"/>
      <c r="FOX60" s="151"/>
      <c r="FOY60" s="151"/>
      <c r="FOZ60" s="151"/>
      <c r="FPA60" s="151"/>
      <c r="FPB60" s="151"/>
      <c r="FPC60" s="151"/>
      <c r="FPD60" s="151"/>
      <c r="FPE60" s="151"/>
      <c r="FPF60" s="151"/>
      <c r="FPG60" s="151"/>
      <c r="FPH60" s="151"/>
      <c r="FPI60" s="151"/>
      <c r="FPJ60" s="151"/>
      <c r="FPK60" s="151"/>
      <c r="FPL60" s="151"/>
      <c r="FPM60" s="151"/>
      <c r="FPN60" s="151"/>
      <c r="FPO60" s="151"/>
      <c r="FPP60" s="151"/>
      <c r="FPQ60" s="151"/>
      <c r="FPR60" s="151"/>
      <c r="FPS60" s="151"/>
      <c r="FPT60" s="151"/>
      <c r="FPU60" s="151"/>
      <c r="FPV60" s="151"/>
      <c r="FPW60" s="151"/>
      <c r="FPX60" s="151"/>
      <c r="FPY60" s="151"/>
      <c r="FPZ60" s="151"/>
      <c r="FQA60" s="151"/>
      <c r="FQB60" s="151"/>
      <c r="FQC60" s="151"/>
      <c r="FQD60" s="151"/>
      <c r="FQE60" s="151"/>
      <c r="FQF60" s="151"/>
      <c r="FQG60" s="151"/>
      <c r="FQH60" s="151"/>
      <c r="FQI60" s="151"/>
      <c r="FQJ60" s="151"/>
      <c r="FQK60" s="151"/>
      <c r="FQL60" s="151"/>
      <c r="FQM60" s="151"/>
      <c r="FQN60" s="151"/>
      <c r="FQO60" s="151"/>
      <c r="FQP60" s="151"/>
      <c r="FQQ60" s="151"/>
      <c r="FQR60" s="151"/>
      <c r="FQS60" s="151"/>
      <c r="FQT60" s="151"/>
      <c r="FQU60" s="151"/>
      <c r="FQV60" s="151"/>
      <c r="FQW60" s="151"/>
      <c r="FQX60" s="151"/>
      <c r="FQY60" s="151"/>
      <c r="FQZ60" s="151"/>
      <c r="FRA60" s="151"/>
      <c r="FRB60" s="151"/>
      <c r="FRC60" s="151"/>
      <c r="FRD60" s="151"/>
      <c r="FRE60" s="151"/>
      <c r="FRF60" s="151"/>
      <c r="FRG60" s="151"/>
      <c r="FRH60" s="151"/>
      <c r="FRI60" s="151"/>
      <c r="FRJ60" s="151"/>
      <c r="FRK60" s="151"/>
      <c r="FRL60" s="151"/>
      <c r="FRM60" s="151"/>
      <c r="FRN60" s="151"/>
      <c r="FRO60" s="151"/>
      <c r="FRP60" s="151"/>
      <c r="FRQ60" s="151"/>
      <c r="FRR60" s="151"/>
      <c r="FRS60" s="151"/>
      <c r="FRT60" s="151"/>
      <c r="FRU60" s="151"/>
      <c r="FRV60" s="151"/>
      <c r="FRW60" s="151"/>
      <c r="FRX60" s="151"/>
      <c r="FRY60" s="151"/>
      <c r="FRZ60" s="151"/>
      <c r="FSA60" s="151"/>
      <c r="FSB60" s="151"/>
      <c r="FSC60" s="151"/>
      <c r="FSD60" s="151"/>
      <c r="FSE60" s="151"/>
      <c r="FSF60" s="151"/>
      <c r="FSG60" s="151"/>
      <c r="FSH60" s="151"/>
      <c r="FSI60" s="151"/>
      <c r="FSJ60" s="151"/>
      <c r="FSK60" s="151"/>
      <c r="FSL60" s="151"/>
      <c r="FSM60" s="151"/>
      <c r="FSN60" s="151"/>
      <c r="FSO60" s="151"/>
      <c r="FSP60" s="151"/>
      <c r="FSQ60" s="151"/>
      <c r="FSR60" s="151"/>
      <c r="FSS60" s="151"/>
      <c r="FST60" s="151"/>
      <c r="FSU60" s="151"/>
      <c r="FSV60" s="151"/>
      <c r="FSW60" s="151"/>
      <c r="FSX60" s="151"/>
      <c r="FSY60" s="151"/>
      <c r="FSZ60" s="151"/>
      <c r="FTA60" s="151"/>
      <c r="FTB60" s="151"/>
      <c r="FTC60" s="151"/>
      <c r="FTD60" s="151"/>
      <c r="FTE60" s="151"/>
      <c r="FTF60" s="151"/>
      <c r="FTG60" s="151"/>
      <c r="FTH60" s="151"/>
      <c r="FTI60" s="151"/>
      <c r="FTJ60" s="151"/>
      <c r="FTK60" s="151"/>
      <c r="FTL60" s="151"/>
      <c r="FTM60" s="151"/>
      <c r="FTN60" s="151"/>
      <c r="FTO60" s="151"/>
      <c r="FTP60" s="151"/>
      <c r="FTQ60" s="151"/>
      <c r="FTR60" s="151"/>
      <c r="FTS60" s="151"/>
      <c r="FTT60" s="151"/>
      <c r="FTU60" s="151"/>
      <c r="FTV60" s="151"/>
      <c r="FTW60" s="151"/>
      <c r="FTX60" s="151"/>
      <c r="FTY60" s="151"/>
      <c r="FTZ60" s="151"/>
      <c r="FUA60" s="151"/>
      <c r="FUB60" s="151"/>
      <c r="FUC60" s="151"/>
      <c r="FUD60" s="151"/>
      <c r="FUE60" s="151"/>
      <c r="FUF60" s="151"/>
      <c r="FUG60" s="151"/>
      <c r="FUH60" s="151"/>
      <c r="FUI60" s="151"/>
      <c r="FUJ60" s="151"/>
      <c r="FUK60" s="151"/>
      <c r="FUL60" s="151"/>
      <c r="FUM60" s="151"/>
      <c r="FUN60" s="151"/>
      <c r="FUO60" s="151"/>
      <c r="FUP60" s="151"/>
      <c r="FUQ60" s="151"/>
      <c r="FUR60" s="151"/>
      <c r="FUS60" s="151"/>
      <c r="FUT60" s="151"/>
      <c r="FUU60" s="151"/>
      <c r="FUV60" s="151"/>
      <c r="FUW60" s="151"/>
      <c r="FUX60" s="151"/>
      <c r="FUY60" s="151"/>
      <c r="FUZ60" s="151"/>
      <c r="FVA60" s="151"/>
      <c r="FVB60" s="151"/>
      <c r="FVC60" s="151"/>
      <c r="FVD60" s="151"/>
      <c r="FVE60" s="151"/>
      <c r="FVF60" s="151"/>
      <c r="FVG60" s="151"/>
      <c r="FVH60" s="151"/>
      <c r="FVI60" s="151"/>
      <c r="FVJ60" s="151"/>
      <c r="FVK60" s="151"/>
      <c r="FVL60" s="151"/>
      <c r="FVM60" s="151"/>
      <c r="FVN60" s="151"/>
      <c r="FVO60" s="151"/>
      <c r="FVP60" s="151"/>
      <c r="FVQ60" s="151"/>
      <c r="FVR60" s="151"/>
      <c r="FVS60" s="151"/>
      <c r="FVT60" s="151"/>
      <c r="FVU60" s="151"/>
      <c r="FVV60" s="151"/>
      <c r="FVW60" s="151"/>
      <c r="FVX60" s="151"/>
      <c r="FVY60" s="151"/>
      <c r="FVZ60" s="151"/>
      <c r="FWA60" s="151"/>
      <c r="FWB60" s="151"/>
      <c r="FWC60" s="151"/>
      <c r="FWD60" s="151"/>
      <c r="FWE60" s="151"/>
      <c r="FWF60" s="151"/>
      <c r="FWG60" s="151"/>
      <c r="FWH60" s="151"/>
      <c r="FWI60" s="151"/>
      <c r="FWJ60" s="151"/>
      <c r="FWK60" s="151"/>
      <c r="FWL60" s="151"/>
      <c r="FWM60" s="151"/>
      <c r="FWN60" s="151"/>
      <c r="FWO60" s="151"/>
      <c r="FWP60" s="151"/>
      <c r="FWQ60" s="151"/>
      <c r="FWR60" s="151"/>
      <c r="FWS60" s="151"/>
      <c r="FWT60" s="151"/>
      <c r="FWU60" s="151"/>
      <c r="FWV60" s="151"/>
      <c r="FWW60" s="151"/>
      <c r="FWX60" s="151"/>
      <c r="FWY60" s="151"/>
      <c r="FWZ60" s="151"/>
      <c r="FXA60" s="151"/>
      <c r="FXB60" s="151"/>
      <c r="FXC60" s="151"/>
      <c r="FXD60" s="151"/>
      <c r="FXE60" s="151"/>
      <c r="FXF60" s="151"/>
      <c r="FXG60" s="151"/>
      <c r="FXH60" s="151"/>
      <c r="FXI60" s="151"/>
      <c r="FXJ60" s="151"/>
      <c r="FXK60" s="151"/>
      <c r="FXL60" s="151"/>
      <c r="FXM60" s="151"/>
      <c r="FXN60" s="151"/>
      <c r="FXO60" s="151"/>
      <c r="FXP60" s="151"/>
      <c r="FXQ60" s="151"/>
      <c r="FXR60" s="151"/>
      <c r="FXS60" s="151"/>
      <c r="FXT60" s="151"/>
      <c r="FXU60" s="151"/>
      <c r="FXV60" s="151"/>
      <c r="FXW60" s="151"/>
      <c r="FXX60" s="151"/>
      <c r="FXY60" s="151"/>
      <c r="FXZ60" s="151"/>
      <c r="FYA60" s="151"/>
      <c r="FYB60" s="151"/>
      <c r="FYC60" s="151"/>
      <c r="FYD60" s="151"/>
      <c r="FYE60" s="151"/>
      <c r="FYF60" s="151"/>
      <c r="FYG60" s="151"/>
      <c r="FYH60" s="151"/>
      <c r="FYI60" s="151"/>
      <c r="FYJ60" s="151"/>
      <c r="FYK60" s="151"/>
      <c r="FYL60" s="151"/>
      <c r="FYM60" s="151"/>
      <c r="FYN60" s="151"/>
      <c r="FYO60" s="151"/>
      <c r="FYP60" s="151"/>
      <c r="FYQ60" s="151"/>
      <c r="FYR60" s="151"/>
      <c r="FYS60" s="151"/>
      <c r="FYT60" s="151"/>
      <c r="FYU60" s="151"/>
      <c r="FYV60" s="151"/>
      <c r="FYW60" s="151"/>
      <c r="FYX60" s="151"/>
      <c r="FYY60" s="151"/>
      <c r="FYZ60" s="151"/>
      <c r="FZA60" s="151"/>
      <c r="FZB60" s="151"/>
      <c r="FZC60" s="151"/>
      <c r="FZD60" s="151"/>
      <c r="FZE60" s="151"/>
      <c r="FZF60" s="151"/>
      <c r="FZG60" s="151"/>
      <c r="FZH60" s="151"/>
      <c r="FZI60" s="151"/>
      <c r="FZJ60" s="151"/>
      <c r="FZK60" s="151"/>
      <c r="FZL60" s="151"/>
      <c r="FZM60" s="151"/>
      <c r="FZN60" s="151"/>
      <c r="FZO60" s="151"/>
      <c r="FZP60" s="151"/>
      <c r="FZQ60" s="151"/>
      <c r="FZR60" s="151"/>
      <c r="FZS60" s="151"/>
      <c r="FZT60" s="151"/>
      <c r="FZU60" s="151"/>
      <c r="FZV60" s="151"/>
      <c r="FZW60" s="151"/>
      <c r="FZX60" s="151"/>
      <c r="FZY60" s="151"/>
      <c r="FZZ60" s="151"/>
      <c r="GAA60" s="151"/>
      <c r="GAB60" s="151"/>
      <c r="GAC60" s="151"/>
      <c r="GAD60" s="151"/>
      <c r="GAE60" s="151"/>
      <c r="GAF60" s="151"/>
      <c r="GAG60" s="151"/>
      <c r="GAH60" s="151"/>
      <c r="GAI60" s="151"/>
      <c r="GAJ60" s="151"/>
      <c r="GAK60" s="151"/>
      <c r="GAL60" s="151"/>
      <c r="GAM60" s="151"/>
      <c r="GAN60" s="151"/>
      <c r="GAO60" s="151"/>
      <c r="GAP60" s="151"/>
      <c r="GAQ60" s="151"/>
      <c r="GAR60" s="151"/>
      <c r="GAS60" s="151"/>
      <c r="GAT60" s="151"/>
      <c r="GAU60" s="151"/>
      <c r="GAV60" s="151"/>
      <c r="GAW60" s="151"/>
      <c r="GAX60" s="151"/>
      <c r="GAY60" s="151"/>
      <c r="GAZ60" s="151"/>
      <c r="GBA60" s="151"/>
      <c r="GBB60" s="151"/>
      <c r="GBC60" s="151"/>
      <c r="GBD60" s="151"/>
      <c r="GBE60" s="151"/>
      <c r="GBF60" s="151"/>
      <c r="GBG60" s="151"/>
      <c r="GBH60" s="151"/>
      <c r="GBI60" s="151"/>
      <c r="GBJ60" s="151"/>
      <c r="GBK60" s="151"/>
      <c r="GBL60" s="151"/>
      <c r="GBM60" s="151"/>
      <c r="GBN60" s="151"/>
      <c r="GBO60" s="151"/>
      <c r="GBP60" s="151"/>
      <c r="GBQ60" s="151"/>
      <c r="GBR60" s="151"/>
      <c r="GBS60" s="151"/>
      <c r="GBT60" s="151"/>
      <c r="GBU60" s="151"/>
      <c r="GBV60" s="151"/>
      <c r="GBW60" s="151"/>
      <c r="GBX60" s="151"/>
      <c r="GBY60" s="151"/>
      <c r="GBZ60" s="151"/>
      <c r="GCA60" s="151"/>
      <c r="GCB60" s="151"/>
      <c r="GCC60" s="151"/>
      <c r="GCD60" s="151"/>
      <c r="GCE60" s="151"/>
      <c r="GCF60" s="151"/>
      <c r="GCG60" s="151"/>
      <c r="GCH60" s="151"/>
      <c r="GCI60" s="151"/>
      <c r="GCJ60" s="151"/>
      <c r="GCK60" s="151"/>
      <c r="GCL60" s="151"/>
      <c r="GCM60" s="151"/>
      <c r="GCN60" s="151"/>
      <c r="GCO60" s="151"/>
      <c r="GCP60" s="151"/>
      <c r="GCQ60" s="151"/>
      <c r="GCR60" s="151"/>
      <c r="GCS60" s="151"/>
      <c r="GCT60" s="151"/>
      <c r="GCU60" s="151"/>
      <c r="GCV60" s="151"/>
      <c r="GCW60" s="151"/>
      <c r="GCX60" s="151"/>
      <c r="GCY60" s="151"/>
      <c r="GCZ60" s="151"/>
      <c r="GDA60" s="151"/>
      <c r="GDB60" s="151"/>
      <c r="GDC60" s="151"/>
      <c r="GDD60" s="151"/>
      <c r="GDE60" s="151"/>
      <c r="GDF60" s="151"/>
      <c r="GDG60" s="151"/>
      <c r="GDH60" s="151"/>
      <c r="GDI60" s="151"/>
      <c r="GDJ60" s="151"/>
      <c r="GDK60" s="151"/>
      <c r="GDL60" s="151"/>
      <c r="GDM60" s="151"/>
      <c r="GDN60" s="151"/>
      <c r="GDO60" s="151"/>
      <c r="GDP60" s="151"/>
      <c r="GDQ60" s="151"/>
      <c r="GDR60" s="151"/>
      <c r="GDS60" s="151"/>
      <c r="GDT60" s="151"/>
      <c r="GDU60" s="151"/>
      <c r="GDV60" s="151"/>
      <c r="GDW60" s="151"/>
      <c r="GDX60" s="151"/>
      <c r="GDY60" s="151"/>
      <c r="GDZ60" s="151"/>
      <c r="GEA60" s="151"/>
      <c r="GEB60" s="151"/>
      <c r="GEC60" s="151"/>
      <c r="GED60" s="151"/>
      <c r="GEE60" s="151"/>
      <c r="GEF60" s="151"/>
      <c r="GEG60" s="151"/>
      <c r="GEH60" s="151"/>
      <c r="GEI60" s="151"/>
      <c r="GEJ60" s="151"/>
      <c r="GEK60" s="151"/>
      <c r="GEL60" s="151"/>
      <c r="GEM60" s="151"/>
      <c r="GEN60" s="151"/>
      <c r="GEO60" s="151"/>
      <c r="GEP60" s="151"/>
      <c r="GEQ60" s="151"/>
      <c r="GER60" s="151"/>
      <c r="GES60" s="151"/>
      <c r="GET60" s="151"/>
      <c r="GEU60" s="151"/>
      <c r="GEV60" s="151"/>
      <c r="GEW60" s="151"/>
      <c r="GEX60" s="151"/>
      <c r="GEY60" s="151"/>
      <c r="GEZ60" s="151"/>
      <c r="GFA60" s="151"/>
      <c r="GFB60" s="151"/>
      <c r="GFC60" s="151"/>
      <c r="GFD60" s="151"/>
      <c r="GFE60" s="151"/>
      <c r="GFF60" s="151"/>
      <c r="GFG60" s="151"/>
      <c r="GFH60" s="151"/>
      <c r="GFI60" s="151"/>
      <c r="GFJ60" s="151"/>
      <c r="GFK60" s="151"/>
      <c r="GFL60" s="151"/>
      <c r="GFM60" s="151"/>
      <c r="GFN60" s="151"/>
      <c r="GFO60" s="151"/>
      <c r="GFP60" s="151"/>
      <c r="GFQ60" s="151"/>
      <c r="GFR60" s="151"/>
      <c r="GFS60" s="151"/>
      <c r="GFT60" s="151"/>
      <c r="GFU60" s="151"/>
      <c r="GFV60" s="151"/>
      <c r="GFW60" s="151"/>
      <c r="GFX60" s="151"/>
      <c r="GFY60" s="151"/>
      <c r="GFZ60" s="151"/>
      <c r="GGA60" s="151"/>
      <c r="GGB60" s="151"/>
      <c r="GGC60" s="151"/>
      <c r="GGD60" s="151"/>
      <c r="GGE60" s="151"/>
      <c r="GGF60" s="151"/>
      <c r="GGG60" s="151"/>
      <c r="GGH60" s="151"/>
      <c r="GGI60" s="151"/>
      <c r="GGJ60" s="151"/>
      <c r="GGK60" s="151"/>
      <c r="GGL60" s="151"/>
      <c r="GGM60" s="151"/>
      <c r="GGN60" s="151"/>
      <c r="GGO60" s="151"/>
      <c r="GGP60" s="151"/>
      <c r="GGQ60" s="151"/>
      <c r="GGR60" s="151"/>
      <c r="GGS60" s="151"/>
      <c r="GGT60" s="151"/>
      <c r="GGU60" s="151"/>
      <c r="GGV60" s="151"/>
      <c r="GGW60" s="151"/>
      <c r="GGX60" s="151"/>
      <c r="GGY60" s="151"/>
      <c r="GGZ60" s="151"/>
      <c r="GHA60" s="151"/>
      <c r="GHB60" s="151"/>
      <c r="GHC60" s="151"/>
      <c r="GHD60" s="151"/>
      <c r="GHE60" s="151"/>
      <c r="GHF60" s="151"/>
      <c r="GHG60" s="151"/>
      <c r="GHH60" s="151"/>
      <c r="GHI60" s="151"/>
      <c r="GHJ60" s="151"/>
      <c r="GHK60" s="151"/>
      <c r="GHL60" s="151"/>
      <c r="GHM60" s="151"/>
      <c r="GHN60" s="151"/>
      <c r="GHO60" s="151"/>
      <c r="GHP60" s="151"/>
      <c r="GHQ60" s="151"/>
      <c r="GHR60" s="151"/>
      <c r="GHS60" s="151"/>
      <c r="GHT60" s="151"/>
      <c r="GHU60" s="151"/>
      <c r="GHV60" s="151"/>
      <c r="GHW60" s="151"/>
      <c r="GHX60" s="151"/>
      <c r="GHY60" s="151"/>
      <c r="GHZ60" s="151"/>
      <c r="GIA60" s="151"/>
      <c r="GIB60" s="151"/>
      <c r="GIC60" s="151"/>
      <c r="GID60" s="151"/>
      <c r="GIE60" s="151"/>
      <c r="GIF60" s="151"/>
      <c r="GIG60" s="151"/>
      <c r="GIH60" s="151"/>
      <c r="GII60" s="151"/>
      <c r="GIJ60" s="151"/>
      <c r="GIK60" s="151"/>
      <c r="GIL60" s="151"/>
      <c r="GIM60" s="151"/>
      <c r="GIN60" s="151"/>
      <c r="GIO60" s="151"/>
      <c r="GIP60" s="151"/>
      <c r="GIQ60" s="151"/>
      <c r="GIR60" s="151"/>
      <c r="GIS60" s="151"/>
      <c r="GIT60" s="151"/>
      <c r="GIU60" s="151"/>
      <c r="GIV60" s="151"/>
      <c r="GIW60" s="151"/>
      <c r="GIX60" s="151"/>
      <c r="GIY60" s="151"/>
      <c r="GIZ60" s="151"/>
      <c r="GJA60" s="151"/>
      <c r="GJB60" s="151"/>
      <c r="GJC60" s="151"/>
      <c r="GJD60" s="151"/>
      <c r="GJE60" s="151"/>
      <c r="GJF60" s="151"/>
      <c r="GJG60" s="151"/>
      <c r="GJH60" s="151"/>
      <c r="GJI60" s="151"/>
      <c r="GJJ60" s="151"/>
      <c r="GJK60" s="151"/>
      <c r="GJL60" s="151"/>
      <c r="GJM60" s="151"/>
      <c r="GJN60" s="151"/>
      <c r="GJO60" s="151"/>
      <c r="GJP60" s="151"/>
      <c r="GJQ60" s="151"/>
      <c r="GJR60" s="151"/>
      <c r="GJS60" s="151"/>
      <c r="GJT60" s="151"/>
      <c r="GJU60" s="151"/>
      <c r="GJV60" s="151"/>
      <c r="GJW60" s="151"/>
      <c r="GJX60" s="151"/>
      <c r="GJY60" s="151"/>
      <c r="GJZ60" s="151"/>
      <c r="GKA60" s="151"/>
      <c r="GKB60" s="151"/>
      <c r="GKC60" s="151"/>
      <c r="GKD60" s="151"/>
      <c r="GKE60" s="151"/>
      <c r="GKF60" s="151"/>
      <c r="GKG60" s="151"/>
      <c r="GKH60" s="151"/>
      <c r="GKI60" s="151"/>
      <c r="GKJ60" s="151"/>
      <c r="GKK60" s="151"/>
      <c r="GKL60" s="151"/>
      <c r="GKM60" s="151"/>
      <c r="GKN60" s="151"/>
      <c r="GKO60" s="151"/>
      <c r="GKP60" s="151"/>
      <c r="GKQ60" s="151"/>
      <c r="GKR60" s="151"/>
      <c r="GKS60" s="151"/>
      <c r="GKT60" s="151"/>
      <c r="GKU60" s="151"/>
      <c r="GKV60" s="151"/>
      <c r="GKW60" s="151"/>
      <c r="GKX60" s="151"/>
      <c r="GKY60" s="151"/>
      <c r="GKZ60" s="151"/>
      <c r="GLA60" s="151"/>
      <c r="GLB60" s="151"/>
      <c r="GLC60" s="151"/>
      <c r="GLD60" s="151"/>
      <c r="GLE60" s="151"/>
      <c r="GLF60" s="151"/>
      <c r="GLG60" s="151"/>
      <c r="GLH60" s="151"/>
      <c r="GLI60" s="151"/>
      <c r="GLJ60" s="151"/>
      <c r="GLK60" s="151"/>
      <c r="GLL60" s="151"/>
      <c r="GLM60" s="151"/>
      <c r="GLN60" s="151"/>
      <c r="GLO60" s="151"/>
      <c r="GLP60" s="151"/>
      <c r="GLQ60" s="151"/>
      <c r="GLR60" s="151"/>
      <c r="GLS60" s="151"/>
      <c r="GLT60" s="151"/>
      <c r="GLU60" s="151"/>
      <c r="GLV60" s="151"/>
      <c r="GLW60" s="151"/>
      <c r="GLX60" s="151"/>
      <c r="GLY60" s="151"/>
      <c r="GLZ60" s="151"/>
      <c r="GMA60" s="151"/>
      <c r="GMB60" s="151"/>
      <c r="GMC60" s="151"/>
      <c r="GMD60" s="151"/>
      <c r="GME60" s="151"/>
      <c r="GMF60" s="151"/>
      <c r="GMG60" s="151"/>
      <c r="GMH60" s="151"/>
      <c r="GMI60" s="151"/>
      <c r="GMJ60" s="151"/>
      <c r="GMK60" s="151"/>
      <c r="GML60" s="151"/>
      <c r="GMM60" s="151"/>
      <c r="GMN60" s="151"/>
      <c r="GMO60" s="151"/>
      <c r="GMP60" s="151"/>
      <c r="GMQ60" s="151"/>
      <c r="GMR60" s="151"/>
      <c r="GMS60" s="151"/>
      <c r="GMT60" s="151"/>
      <c r="GMU60" s="151"/>
      <c r="GMV60" s="151"/>
      <c r="GMW60" s="151"/>
      <c r="GMX60" s="151"/>
      <c r="GMY60" s="151"/>
      <c r="GMZ60" s="151"/>
      <c r="GNA60" s="151"/>
      <c r="GNB60" s="151"/>
      <c r="GNC60" s="151"/>
      <c r="GND60" s="151"/>
      <c r="GNE60" s="151"/>
      <c r="GNF60" s="151"/>
      <c r="GNG60" s="151"/>
      <c r="GNH60" s="151"/>
      <c r="GNI60" s="151"/>
      <c r="GNJ60" s="151"/>
      <c r="GNK60" s="151"/>
      <c r="GNL60" s="151"/>
      <c r="GNM60" s="151"/>
      <c r="GNN60" s="151"/>
      <c r="GNO60" s="151"/>
      <c r="GNP60" s="151"/>
      <c r="GNQ60" s="151"/>
      <c r="GNR60" s="151"/>
      <c r="GNS60" s="151"/>
      <c r="GNT60" s="151"/>
      <c r="GNU60" s="151"/>
      <c r="GNV60" s="151"/>
      <c r="GNW60" s="151"/>
      <c r="GNX60" s="151"/>
      <c r="GNY60" s="151"/>
      <c r="GNZ60" s="151"/>
      <c r="GOA60" s="151"/>
      <c r="GOB60" s="151"/>
      <c r="GOC60" s="151"/>
      <c r="GOD60" s="151"/>
      <c r="GOE60" s="151"/>
      <c r="GOF60" s="151"/>
      <c r="GOG60" s="151"/>
      <c r="GOH60" s="151"/>
      <c r="GOI60" s="151"/>
      <c r="GOJ60" s="151"/>
      <c r="GOK60" s="151"/>
      <c r="GOL60" s="151"/>
      <c r="GOM60" s="151"/>
      <c r="GON60" s="151"/>
      <c r="GOO60" s="151"/>
      <c r="GOP60" s="151"/>
      <c r="GOQ60" s="151"/>
      <c r="GOR60" s="151"/>
      <c r="GOS60" s="151"/>
      <c r="GOT60" s="151"/>
      <c r="GOU60" s="151"/>
      <c r="GOV60" s="151"/>
      <c r="GOW60" s="151"/>
      <c r="GOX60" s="151"/>
      <c r="GOY60" s="151"/>
      <c r="GOZ60" s="151"/>
      <c r="GPA60" s="151"/>
      <c r="GPB60" s="151"/>
      <c r="GPC60" s="151"/>
      <c r="GPD60" s="151"/>
      <c r="GPE60" s="151"/>
      <c r="GPF60" s="151"/>
      <c r="GPG60" s="151"/>
      <c r="GPH60" s="151"/>
      <c r="GPI60" s="151"/>
      <c r="GPJ60" s="151"/>
      <c r="GPK60" s="151"/>
      <c r="GPL60" s="151"/>
      <c r="GPM60" s="151"/>
      <c r="GPN60" s="151"/>
      <c r="GPO60" s="151"/>
      <c r="GPP60" s="151"/>
      <c r="GPQ60" s="151"/>
      <c r="GPR60" s="151"/>
      <c r="GPS60" s="151"/>
      <c r="GPT60" s="151"/>
      <c r="GPU60" s="151"/>
      <c r="GPV60" s="151"/>
      <c r="GPW60" s="151"/>
      <c r="GPX60" s="151"/>
      <c r="GPY60" s="151"/>
      <c r="GPZ60" s="151"/>
      <c r="GQA60" s="151"/>
      <c r="GQB60" s="151"/>
      <c r="GQC60" s="151"/>
      <c r="GQD60" s="151"/>
      <c r="GQE60" s="151"/>
      <c r="GQF60" s="151"/>
      <c r="GQG60" s="151"/>
      <c r="GQH60" s="151"/>
      <c r="GQI60" s="151"/>
      <c r="GQJ60" s="151"/>
      <c r="GQK60" s="151"/>
      <c r="GQL60" s="151"/>
      <c r="GQM60" s="151"/>
      <c r="GQN60" s="151"/>
      <c r="GQO60" s="151"/>
      <c r="GQP60" s="151"/>
      <c r="GQQ60" s="151"/>
      <c r="GQR60" s="151"/>
      <c r="GQS60" s="151"/>
      <c r="GQT60" s="151"/>
      <c r="GQU60" s="151"/>
      <c r="GQV60" s="151"/>
      <c r="GQW60" s="151"/>
      <c r="GQX60" s="151"/>
      <c r="GQY60" s="151"/>
      <c r="GQZ60" s="151"/>
      <c r="GRA60" s="151"/>
      <c r="GRB60" s="151"/>
      <c r="GRC60" s="151"/>
      <c r="GRD60" s="151"/>
      <c r="GRE60" s="151"/>
      <c r="GRF60" s="151"/>
      <c r="GRG60" s="151"/>
      <c r="GRH60" s="151"/>
      <c r="GRI60" s="151"/>
      <c r="GRJ60" s="151"/>
      <c r="GRK60" s="151"/>
      <c r="GRL60" s="151"/>
      <c r="GRM60" s="151"/>
      <c r="GRN60" s="151"/>
      <c r="GRO60" s="151"/>
      <c r="GRP60" s="151"/>
      <c r="GRQ60" s="151"/>
      <c r="GRR60" s="151"/>
      <c r="GRS60" s="151"/>
      <c r="GRT60" s="151"/>
      <c r="GRU60" s="151"/>
      <c r="GRV60" s="151"/>
      <c r="GRW60" s="151"/>
      <c r="GRX60" s="151"/>
      <c r="GRY60" s="151"/>
      <c r="GRZ60" s="151"/>
      <c r="GSA60" s="151"/>
      <c r="GSB60" s="151"/>
      <c r="GSC60" s="151"/>
      <c r="GSD60" s="151"/>
      <c r="GSE60" s="151"/>
      <c r="GSF60" s="151"/>
      <c r="GSG60" s="151"/>
      <c r="GSH60" s="151"/>
      <c r="GSI60" s="151"/>
      <c r="GSJ60" s="151"/>
      <c r="GSK60" s="151"/>
      <c r="GSL60" s="151"/>
      <c r="GSM60" s="151"/>
      <c r="GSN60" s="151"/>
      <c r="GSO60" s="151"/>
      <c r="GSP60" s="151"/>
      <c r="GSQ60" s="151"/>
      <c r="GSR60" s="151"/>
      <c r="GSS60" s="151"/>
      <c r="GST60" s="151"/>
      <c r="GSU60" s="151"/>
      <c r="GSV60" s="151"/>
      <c r="GSW60" s="151"/>
      <c r="GSX60" s="151"/>
      <c r="GSY60" s="151"/>
      <c r="GSZ60" s="151"/>
      <c r="GTA60" s="151"/>
      <c r="GTB60" s="151"/>
      <c r="GTC60" s="151"/>
      <c r="GTD60" s="151"/>
      <c r="GTE60" s="151"/>
      <c r="GTF60" s="151"/>
      <c r="GTG60" s="151"/>
      <c r="GTH60" s="151"/>
      <c r="GTI60" s="151"/>
      <c r="GTJ60" s="151"/>
      <c r="GTK60" s="151"/>
      <c r="GTL60" s="151"/>
      <c r="GTM60" s="151"/>
      <c r="GTN60" s="151"/>
      <c r="GTO60" s="151"/>
      <c r="GTP60" s="151"/>
      <c r="GTQ60" s="151"/>
      <c r="GTR60" s="151"/>
      <c r="GTS60" s="151"/>
      <c r="GTT60" s="151"/>
      <c r="GTU60" s="151"/>
      <c r="GTV60" s="151"/>
      <c r="GTW60" s="151"/>
      <c r="GTX60" s="151"/>
      <c r="GTY60" s="151"/>
      <c r="GTZ60" s="151"/>
      <c r="GUA60" s="151"/>
      <c r="GUB60" s="151"/>
      <c r="GUC60" s="151"/>
      <c r="GUD60" s="151"/>
      <c r="GUE60" s="151"/>
      <c r="GUF60" s="151"/>
      <c r="GUG60" s="151"/>
      <c r="GUH60" s="151"/>
      <c r="GUI60" s="151"/>
      <c r="GUJ60" s="151"/>
      <c r="GUK60" s="151"/>
      <c r="GUL60" s="151"/>
      <c r="GUM60" s="151"/>
      <c r="GUN60" s="151"/>
      <c r="GUO60" s="151"/>
      <c r="GUP60" s="151"/>
      <c r="GUQ60" s="151"/>
      <c r="GUR60" s="151"/>
      <c r="GUS60" s="151"/>
      <c r="GUT60" s="151"/>
      <c r="GUU60" s="151"/>
      <c r="GUV60" s="151"/>
      <c r="GUW60" s="151"/>
      <c r="GUX60" s="151"/>
      <c r="GUY60" s="151"/>
      <c r="GUZ60" s="151"/>
      <c r="GVA60" s="151"/>
      <c r="GVB60" s="151"/>
      <c r="GVC60" s="151"/>
      <c r="GVD60" s="151"/>
      <c r="GVE60" s="151"/>
      <c r="GVF60" s="151"/>
      <c r="GVG60" s="151"/>
      <c r="GVH60" s="151"/>
      <c r="GVI60" s="151"/>
      <c r="GVJ60" s="151"/>
      <c r="GVK60" s="151"/>
      <c r="GVL60" s="151"/>
      <c r="GVM60" s="151"/>
      <c r="GVN60" s="151"/>
      <c r="GVO60" s="151"/>
      <c r="GVP60" s="151"/>
      <c r="GVQ60" s="151"/>
      <c r="GVR60" s="151"/>
      <c r="GVS60" s="151"/>
      <c r="GVT60" s="151"/>
      <c r="GVU60" s="151"/>
      <c r="GVV60" s="151"/>
      <c r="GVW60" s="151"/>
      <c r="GVX60" s="151"/>
      <c r="GVY60" s="151"/>
      <c r="GVZ60" s="151"/>
      <c r="GWA60" s="151"/>
      <c r="GWB60" s="151"/>
      <c r="GWC60" s="151"/>
      <c r="GWD60" s="151"/>
      <c r="GWE60" s="151"/>
      <c r="GWF60" s="151"/>
      <c r="GWG60" s="151"/>
      <c r="GWH60" s="151"/>
      <c r="GWI60" s="151"/>
      <c r="GWJ60" s="151"/>
      <c r="GWK60" s="151"/>
      <c r="GWL60" s="151"/>
      <c r="GWM60" s="151"/>
      <c r="GWN60" s="151"/>
      <c r="GWO60" s="151"/>
      <c r="GWP60" s="151"/>
      <c r="GWQ60" s="151"/>
      <c r="GWR60" s="151"/>
      <c r="GWS60" s="151"/>
      <c r="GWT60" s="151"/>
      <c r="GWU60" s="151"/>
      <c r="GWV60" s="151"/>
      <c r="GWW60" s="151"/>
      <c r="GWX60" s="151"/>
      <c r="GWY60" s="151"/>
      <c r="GWZ60" s="151"/>
      <c r="GXA60" s="151"/>
      <c r="GXB60" s="151"/>
      <c r="GXC60" s="151"/>
      <c r="GXD60" s="151"/>
      <c r="GXE60" s="151"/>
      <c r="GXF60" s="151"/>
      <c r="GXG60" s="151"/>
      <c r="GXH60" s="151"/>
      <c r="GXI60" s="151"/>
      <c r="GXJ60" s="151"/>
      <c r="GXK60" s="151"/>
      <c r="GXL60" s="151"/>
      <c r="GXM60" s="151"/>
      <c r="GXN60" s="151"/>
      <c r="GXO60" s="151"/>
      <c r="GXP60" s="151"/>
      <c r="GXQ60" s="151"/>
      <c r="GXR60" s="151"/>
      <c r="GXS60" s="151"/>
      <c r="GXT60" s="151"/>
      <c r="GXU60" s="151"/>
      <c r="GXV60" s="151"/>
      <c r="GXW60" s="151"/>
      <c r="GXX60" s="151"/>
      <c r="GXY60" s="151"/>
      <c r="GXZ60" s="151"/>
      <c r="GYA60" s="151"/>
      <c r="GYB60" s="151"/>
      <c r="GYC60" s="151"/>
      <c r="GYD60" s="151"/>
      <c r="GYE60" s="151"/>
      <c r="GYF60" s="151"/>
      <c r="GYG60" s="151"/>
      <c r="GYH60" s="151"/>
      <c r="GYI60" s="151"/>
      <c r="GYJ60" s="151"/>
      <c r="GYK60" s="151"/>
      <c r="GYL60" s="151"/>
      <c r="GYM60" s="151"/>
      <c r="GYN60" s="151"/>
      <c r="GYO60" s="151"/>
      <c r="GYP60" s="151"/>
      <c r="GYQ60" s="151"/>
      <c r="GYR60" s="151"/>
      <c r="GYS60" s="151"/>
      <c r="GYT60" s="151"/>
      <c r="GYU60" s="151"/>
      <c r="GYV60" s="151"/>
      <c r="GYW60" s="151"/>
      <c r="GYX60" s="151"/>
      <c r="GYY60" s="151"/>
      <c r="GYZ60" s="151"/>
      <c r="GZA60" s="151"/>
      <c r="GZB60" s="151"/>
      <c r="GZC60" s="151"/>
      <c r="GZD60" s="151"/>
      <c r="GZE60" s="151"/>
      <c r="GZF60" s="151"/>
      <c r="GZG60" s="151"/>
      <c r="GZH60" s="151"/>
      <c r="GZI60" s="151"/>
      <c r="GZJ60" s="151"/>
      <c r="GZK60" s="151"/>
      <c r="GZL60" s="151"/>
      <c r="GZM60" s="151"/>
      <c r="GZN60" s="151"/>
      <c r="GZO60" s="151"/>
      <c r="GZP60" s="151"/>
      <c r="GZQ60" s="151"/>
      <c r="GZR60" s="151"/>
      <c r="GZS60" s="151"/>
      <c r="GZT60" s="151"/>
      <c r="GZU60" s="151"/>
      <c r="GZV60" s="151"/>
      <c r="GZW60" s="151"/>
      <c r="GZX60" s="151"/>
      <c r="GZY60" s="151"/>
      <c r="GZZ60" s="151"/>
      <c r="HAA60" s="151"/>
      <c r="HAB60" s="151"/>
      <c r="HAC60" s="151"/>
      <c r="HAD60" s="151"/>
      <c r="HAE60" s="151"/>
      <c r="HAF60" s="151"/>
      <c r="HAG60" s="151"/>
      <c r="HAH60" s="151"/>
      <c r="HAI60" s="151"/>
      <c r="HAJ60" s="151"/>
      <c r="HAK60" s="151"/>
      <c r="HAL60" s="151"/>
      <c r="HAM60" s="151"/>
      <c r="HAN60" s="151"/>
      <c r="HAO60" s="151"/>
      <c r="HAP60" s="151"/>
      <c r="HAQ60" s="151"/>
      <c r="HAR60" s="151"/>
      <c r="HAS60" s="151"/>
      <c r="HAT60" s="151"/>
      <c r="HAU60" s="151"/>
      <c r="HAV60" s="151"/>
      <c r="HAW60" s="151"/>
      <c r="HAX60" s="151"/>
      <c r="HAY60" s="151"/>
      <c r="HAZ60" s="151"/>
      <c r="HBA60" s="151"/>
      <c r="HBB60" s="151"/>
      <c r="HBC60" s="151"/>
      <c r="HBD60" s="151"/>
      <c r="HBE60" s="151"/>
      <c r="HBF60" s="151"/>
      <c r="HBG60" s="151"/>
      <c r="HBH60" s="151"/>
      <c r="HBI60" s="151"/>
      <c r="HBJ60" s="151"/>
      <c r="HBK60" s="151"/>
      <c r="HBL60" s="151"/>
      <c r="HBM60" s="151"/>
      <c r="HBN60" s="151"/>
      <c r="HBO60" s="151"/>
      <c r="HBP60" s="151"/>
      <c r="HBQ60" s="151"/>
      <c r="HBR60" s="151"/>
      <c r="HBS60" s="151"/>
      <c r="HBT60" s="151"/>
      <c r="HBU60" s="151"/>
      <c r="HBV60" s="151"/>
      <c r="HBW60" s="151"/>
      <c r="HBX60" s="151"/>
      <c r="HBY60" s="151"/>
      <c r="HBZ60" s="151"/>
      <c r="HCA60" s="151"/>
      <c r="HCB60" s="151"/>
      <c r="HCC60" s="151"/>
      <c r="HCD60" s="151"/>
      <c r="HCE60" s="151"/>
      <c r="HCF60" s="151"/>
      <c r="HCG60" s="151"/>
      <c r="HCH60" s="151"/>
      <c r="HCI60" s="151"/>
      <c r="HCJ60" s="151"/>
      <c r="HCK60" s="151"/>
      <c r="HCL60" s="151"/>
      <c r="HCM60" s="151"/>
      <c r="HCN60" s="151"/>
      <c r="HCO60" s="151"/>
      <c r="HCP60" s="151"/>
      <c r="HCQ60" s="151"/>
      <c r="HCR60" s="151"/>
      <c r="HCS60" s="151"/>
      <c r="HCT60" s="151"/>
      <c r="HCU60" s="151"/>
      <c r="HCV60" s="151"/>
      <c r="HCW60" s="151"/>
      <c r="HCX60" s="151"/>
      <c r="HCY60" s="151"/>
      <c r="HCZ60" s="151"/>
      <c r="HDA60" s="151"/>
      <c r="HDB60" s="151"/>
      <c r="HDC60" s="151"/>
      <c r="HDD60" s="151"/>
      <c r="HDE60" s="151"/>
      <c r="HDF60" s="151"/>
      <c r="HDG60" s="151"/>
      <c r="HDH60" s="151"/>
      <c r="HDI60" s="151"/>
      <c r="HDJ60" s="151"/>
      <c r="HDK60" s="151"/>
      <c r="HDL60" s="151"/>
      <c r="HDM60" s="151"/>
      <c r="HDN60" s="151"/>
      <c r="HDO60" s="151"/>
      <c r="HDP60" s="151"/>
      <c r="HDQ60" s="151"/>
      <c r="HDR60" s="151"/>
      <c r="HDS60" s="151"/>
      <c r="HDT60" s="151"/>
      <c r="HDU60" s="151"/>
      <c r="HDV60" s="151"/>
      <c r="HDW60" s="151"/>
      <c r="HDX60" s="151"/>
      <c r="HDY60" s="151"/>
      <c r="HDZ60" s="151"/>
      <c r="HEA60" s="151"/>
      <c r="HEB60" s="151"/>
      <c r="HEC60" s="151"/>
      <c r="HED60" s="151"/>
      <c r="HEE60" s="151"/>
      <c r="HEF60" s="151"/>
      <c r="HEG60" s="151"/>
      <c r="HEH60" s="151"/>
      <c r="HEI60" s="151"/>
      <c r="HEJ60" s="151"/>
      <c r="HEK60" s="151"/>
      <c r="HEL60" s="151"/>
      <c r="HEM60" s="151"/>
      <c r="HEN60" s="151"/>
      <c r="HEO60" s="151"/>
      <c r="HEP60" s="151"/>
      <c r="HEQ60" s="151"/>
      <c r="HER60" s="151"/>
      <c r="HES60" s="151"/>
      <c r="HET60" s="151"/>
      <c r="HEU60" s="151"/>
      <c r="HEV60" s="151"/>
      <c r="HEW60" s="151"/>
      <c r="HEX60" s="151"/>
      <c r="HEY60" s="151"/>
      <c r="HEZ60" s="151"/>
      <c r="HFA60" s="151"/>
      <c r="HFB60" s="151"/>
      <c r="HFC60" s="151"/>
      <c r="HFD60" s="151"/>
      <c r="HFE60" s="151"/>
      <c r="HFF60" s="151"/>
      <c r="HFG60" s="151"/>
      <c r="HFH60" s="151"/>
      <c r="HFI60" s="151"/>
      <c r="HFJ60" s="151"/>
      <c r="HFK60" s="151"/>
      <c r="HFL60" s="151"/>
      <c r="HFM60" s="151"/>
      <c r="HFN60" s="151"/>
      <c r="HFO60" s="151"/>
      <c r="HFP60" s="151"/>
      <c r="HFQ60" s="151"/>
      <c r="HFR60" s="151"/>
      <c r="HFS60" s="151"/>
      <c r="HFT60" s="151"/>
      <c r="HFU60" s="151"/>
      <c r="HFV60" s="151"/>
      <c r="HFW60" s="151"/>
      <c r="HFX60" s="151"/>
      <c r="HFY60" s="151"/>
      <c r="HFZ60" s="151"/>
      <c r="HGA60" s="151"/>
      <c r="HGB60" s="151"/>
      <c r="HGC60" s="151"/>
      <c r="HGD60" s="151"/>
      <c r="HGE60" s="151"/>
      <c r="HGF60" s="151"/>
      <c r="HGG60" s="151"/>
      <c r="HGH60" s="151"/>
      <c r="HGI60" s="151"/>
      <c r="HGJ60" s="151"/>
      <c r="HGK60" s="151"/>
      <c r="HGL60" s="151"/>
      <c r="HGM60" s="151"/>
      <c r="HGN60" s="151"/>
      <c r="HGO60" s="151"/>
      <c r="HGP60" s="151"/>
      <c r="HGQ60" s="151"/>
      <c r="HGR60" s="151"/>
      <c r="HGS60" s="151"/>
      <c r="HGT60" s="151"/>
      <c r="HGU60" s="151"/>
      <c r="HGV60" s="151"/>
      <c r="HGW60" s="151"/>
      <c r="HGX60" s="151"/>
      <c r="HGY60" s="151"/>
      <c r="HGZ60" s="151"/>
      <c r="HHA60" s="151"/>
      <c r="HHB60" s="151"/>
      <c r="HHC60" s="151"/>
      <c r="HHD60" s="151"/>
      <c r="HHE60" s="151"/>
      <c r="HHF60" s="151"/>
      <c r="HHG60" s="151"/>
      <c r="HHH60" s="151"/>
      <c r="HHI60" s="151"/>
      <c r="HHJ60" s="151"/>
      <c r="HHK60" s="151"/>
      <c r="HHL60" s="151"/>
      <c r="HHM60" s="151"/>
      <c r="HHN60" s="151"/>
      <c r="HHO60" s="151"/>
      <c r="HHP60" s="151"/>
      <c r="HHQ60" s="151"/>
      <c r="HHR60" s="151"/>
      <c r="HHS60" s="151"/>
      <c r="HHT60" s="151"/>
      <c r="HHU60" s="151"/>
      <c r="HHV60" s="151"/>
      <c r="HHW60" s="151"/>
      <c r="HHX60" s="151"/>
      <c r="HHY60" s="151"/>
      <c r="HHZ60" s="151"/>
      <c r="HIA60" s="151"/>
      <c r="HIB60" s="151"/>
      <c r="HIC60" s="151"/>
      <c r="HID60" s="151"/>
      <c r="HIE60" s="151"/>
      <c r="HIF60" s="151"/>
      <c r="HIG60" s="151"/>
      <c r="HIH60" s="151"/>
      <c r="HII60" s="151"/>
      <c r="HIJ60" s="151"/>
      <c r="HIK60" s="151"/>
      <c r="HIL60" s="151"/>
      <c r="HIM60" s="151"/>
      <c r="HIN60" s="151"/>
      <c r="HIO60" s="151"/>
      <c r="HIP60" s="151"/>
      <c r="HIQ60" s="151"/>
      <c r="HIR60" s="151"/>
      <c r="HIS60" s="151"/>
      <c r="HIT60" s="151"/>
      <c r="HIU60" s="151"/>
      <c r="HIV60" s="151"/>
      <c r="HIW60" s="151"/>
      <c r="HIX60" s="151"/>
      <c r="HIY60" s="151"/>
      <c r="HIZ60" s="151"/>
      <c r="HJA60" s="151"/>
      <c r="HJB60" s="151"/>
      <c r="HJC60" s="151"/>
      <c r="HJD60" s="151"/>
      <c r="HJE60" s="151"/>
      <c r="HJF60" s="151"/>
      <c r="HJG60" s="151"/>
      <c r="HJH60" s="151"/>
      <c r="HJI60" s="151"/>
      <c r="HJJ60" s="151"/>
      <c r="HJK60" s="151"/>
      <c r="HJL60" s="151"/>
      <c r="HJM60" s="151"/>
      <c r="HJN60" s="151"/>
      <c r="HJO60" s="151"/>
      <c r="HJP60" s="151"/>
      <c r="HJQ60" s="151"/>
      <c r="HJR60" s="151"/>
      <c r="HJS60" s="151"/>
      <c r="HJT60" s="151"/>
      <c r="HJU60" s="151"/>
      <c r="HJV60" s="151"/>
      <c r="HJW60" s="151"/>
      <c r="HJX60" s="151"/>
      <c r="HJY60" s="151"/>
      <c r="HJZ60" s="151"/>
      <c r="HKA60" s="151"/>
      <c r="HKB60" s="151"/>
      <c r="HKC60" s="151"/>
      <c r="HKD60" s="151"/>
      <c r="HKE60" s="151"/>
      <c r="HKF60" s="151"/>
      <c r="HKG60" s="151"/>
      <c r="HKH60" s="151"/>
      <c r="HKI60" s="151"/>
      <c r="HKJ60" s="151"/>
      <c r="HKK60" s="151"/>
      <c r="HKL60" s="151"/>
      <c r="HKM60" s="151"/>
      <c r="HKN60" s="151"/>
      <c r="HKO60" s="151"/>
      <c r="HKP60" s="151"/>
      <c r="HKQ60" s="151"/>
      <c r="HKR60" s="151"/>
      <c r="HKS60" s="151"/>
      <c r="HKT60" s="151"/>
      <c r="HKU60" s="151"/>
      <c r="HKV60" s="151"/>
      <c r="HKW60" s="151"/>
      <c r="HKX60" s="151"/>
      <c r="HKY60" s="151"/>
      <c r="HKZ60" s="151"/>
      <c r="HLA60" s="151"/>
      <c r="HLB60" s="151"/>
      <c r="HLC60" s="151"/>
      <c r="HLD60" s="151"/>
      <c r="HLE60" s="151"/>
      <c r="HLF60" s="151"/>
      <c r="HLG60" s="151"/>
      <c r="HLH60" s="151"/>
      <c r="HLI60" s="151"/>
      <c r="HLJ60" s="151"/>
      <c r="HLK60" s="151"/>
      <c r="HLL60" s="151"/>
      <c r="HLM60" s="151"/>
      <c r="HLN60" s="151"/>
      <c r="HLO60" s="151"/>
      <c r="HLP60" s="151"/>
      <c r="HLQ60" s="151"/>
      <c r="HLR60" s="151"/>
      <c r="HLS60" s="151"/>
      <c r="HLT60" s="151"/>
      <c r="HLU60" s="151"/>
      <c r="HLV60" s="151"/>
      <c r="HLW60" s="151"/>
      <c r="HLX60" s="151"/>
      <c r="HLY60" s="151"/>
      <c r="HLZ60" s="151"/>
      <c r="HMA60" s="151"/>
      <c r="HMB60" s="151"/>
      <c r="HMC60" s="151"/>
      <c r="HMD60" s="151"/>
      <c r="HME60" s="151"/>
      <c r="HMF60" s="151"/>
      <c r="HMG60" s="151"/>
      <c r="HMH60" s="151"/>
      <c r="HMI60" s="151"/>
      <c r="HMJ60" s="151"/>
      <c r="HMK60" s="151"/>
      <c r="HML60" s="151"/>
      <c r="HMM60" s="151"/>
      <c r="HMN60" s="151"/>
      <c r="HMO60" s="151"/>
      <c r="HMP60" s="151"/>
      <c r="HMQ60" s="151"/>
      <c r="HMR60" s="151"/>
      <c r="HMS60" s="151"/>
      <c r="HMT60" s="151"/>
      <c r="HMU60" s="151"/>
      <c r="HMV60" s="151"/>
      <c r="HMW60" s="151"/>
      <c r="HMX60" s="151"/>
      <c r="HMY60" s="151"/>
      <c r="HMZ60" s="151"/>
      <c r="HNA60" s="151"/>
      <c r="HNB60" s="151"/>
      <c r="HNC60" s="151"/>
      <c r="HND60" s="151"/>
      <c r="HNE60" s="151"/>
      <c r="HNF60" s="151"/>
      <c r="HNG60" s="151"/>
      <c r="HNH60" s="151"/>
      <c r="HNI60" s="151"/>
      <c r="HNJ60" s="151"/>
      <c r="HNK60" s="151"/>
      <c r="HNL60" s="151"/>
      <c r="HNM60" s="151"/>
      <c r="HNN60" s="151"/>
      <c r="HNO60" s="151"/>
      <c r="HNP60" s="151"/>
      <c r="HNQ60" s="151"/>
      <c r="HNR60" s="151"/>
      <c r="HNS60" s="151"/>
      <c r="HNT60" s="151"/>
      <c r="HNU60" s="151"/>
      <c r="HNV60" s="151"/>
      <c r="HNW60" s="151"/>
      <c r="HNX60" s="151"/>
      <c r="HNY60" s="151"/>
      <c r="HNZ60" s="151"/>
      <c r="HOA60" s="151"/>
      <c r="HOB60" s="151"/>
      <c r="HOC60" s="151"/>
      <c r="HOD60" s="151"/>
      <c r="HOE60" s="151"/>
      <c r="HOF60" s="151"/>
      <c r="HOG60" s="151"/>
      <c r="HOH60" s="151"/>
      <c r="HOI60" s="151"/>
      <c r="HOJ60" s="151"/>
      <c r="HOK60" s="151"/>
      <c r="HOL60" s="151"/>
      <c r="HOM60" s="151"/>
      <c r="HON60" s="151"/>
      <c r="HOO60" s="151"/>
      <c r="HOP60" s="151"/>
      <c r="HOQ60" s="151"/>
      <c r="HOR60" s="151"/>
      <c r="HOS60" s="151"/>
      <c r="HOT60" s="151"/>
      <c r="HOU60" s="151"/>
      <c r="HOV60" s="151"/>
      <c r="HOW60" s="151"/>
      <c r="HOX60" s="151"/>
      <c r="HOY60" s="151"/>
      <c r="HOZ60" s="151"/>
      <c r="HPA60" s="151"/>
      <c r="HPB60" s="151"/>
      <c r="HPC60" s="151"/>
      <c r="HPD60" s="151"/>
      <c r="HPE60" s="151"/>
      <c r="HPF60" s="151"/>
      <c r="HPG60" s="151"/>
      <c r="HPH60" s="151"/>
      <c r="HPI60" s="151"/>
      <c r="HPJ60" s="151"/>
      <c r="HPK60" s="151"/>
      <c r="HPL60" s="151"/>
      <c r="HPM60" s="151"/>
      <c r="HPN60" s="151"/>
      <c r="HPO60" s="151"/>
      <c r="HPP60" s="151"/>
      <c r="HPQ60" s="151"/>
      <c r="HPR60" s="151"/>
      <c r="HPS60" s="151"/>
      <c r="HPT60" s="151"/>
      <c r="HPU60" s="151"/>
      <c r="HPV60" s="151"/>
      <c r="HPW60" s="151"/>
      <c r="HPX60" s="151"/>
      <c r="HPY60" s="151"/>
      <c r="HPZ60" s="151"/>
      <c r="HQA60" s="151"/>
      <c r="HQB60" s="151"/>
      <c r="HQC60" s="151"/>
      <c r="HQD60" s="151"/>
      <c r="HQE60" s="151"/>
      <c r="HQF60" s="151"/>
      <c r="HQG60" s="151"/>
      <c r="HQH60" s="151"/>
      <c r="HQI60" s="151"/>
      <c r="HQJ60" s="151"/>
      <c r="HQK60" s="151"/>
      <c r="HQL60" s="151"/>
      <c r="HQM60" s="151"/>
      <c r="HQN60" s="151"/>
      <c r="HQO60" s="151"/>
      <c r="HQP60" s="151"/>
      <c r="HQQ60" s="151"/>
      <c r="HQR60" s="151"/>
      <c r="HQS60" s="151"/>
      <c r="HQT60" s="151"/>
      <c r="HQU60" s="151"/>
      <c r="HQV60" s="151"/>
      <c r="HQW60" s="151"/>
      <c r="HQX60" s="151"/>
      <c r="HQY60" s="151"/>
      <c r="HQZ60" s="151"/>
      <c r="HRA60" s="151"/>
      <c r="HRB60" s="151"/>
      <c r="HRC60" s="151"/>
      <c r="HRD60" s="151"/>
      <c r="HRE60" s="151"/>
      <c r="HRF60" s="151"/>
      <c r="HRG60" s="151"/>
      <c r="HRH60" s="151"/>
      <c r="HRI60" s="151"/>
      <c r="HRJ60" s="151"/>
      <c r="HRK60" s="151"/>
      <c r="HRL60" s="151"/>
      <c r="HRM60" s="151"/>
      <c r="HRN60" s="151"/>
      <c r="HRO60" s="151"/>
      <c r="HRP60" s="151"/>
      <c r="HRQ60" s="151"/>
      <c r="HRR60" s="151"/>
      <c r="HRS60" s="151"/>
      <c r="HRT60" s="151"/>
      <c r="HRU60" s="151"/>
      <c r="HRV60" s="151"/>
      <c r="HRW60" s="151"/>
      <c r="HRX60" s="151"/>
      <c r="HRY60" s="151"/>
      <c r="HRZ60" s="151"/>
      <c r="HSA60" s="151"/>
      <c r="HSB60" s="151"/>
      <c r="HSC60" s="151"/>
      <c r="HSD60" s="151"/>
      <c r="HSE60" s="151"/>
      <c r="HSF60" s="151"/>
      <c r="HSG60" s="151"/>
      <c r="HSH60" s="151"/>
      <c r="HSI60" s="151"/>
      <c r="HSJ60" s="151"/>
      <c r="HSK60" s="151"/>
      <c r="HSL60" s="151"/>
      <c r="HSM60" s="151"/>
      <c r="HSN60" s="151"/>
      <c r="HSO60" s="151"/>
      <c r="HSP60" s="151"/>
      <c r="HSQ60" s="151"/>
      <c r="HSR60" s="151"/>
      <c r="HSS60" s="151"/>
      <c r="HST60" s="151"/>
      <c r="HSU60" s="151"/>
      <c r="HSV60" s="151"/>
      <c r="HSW60" s="151"/>
      <c r="HSX60" s="151"/>
      <c r="HSY60" s="151"/>
      <c r="HSZ60" s="151"/>
      <c r="HTA60" s="151"/>
      <c r="HTB60" s="151"/>
      <c r="HTC60" s="151"/>
      <c r="HTD60" s="151"/>
      <c r="HTE60" s="151"/>
      <c r="HTF60" s="151"/>
      <c r="HTG60" s="151"/>
      <c r="HTH60" s="151"/>
      <c r="HTI60" s="151"/>
      <c r="HTJ60" s="151"/>
      <c r="HTK60" s="151"/>
      <c r="HTL60" s="151"/>
      <c r="HTM60" s="151"/>
      <c r="HTN60" s="151"/>
      <c r="HTO60" s="151"/>
      <c r="HTP60" s="151"/>
      <c r="HTQ60" s="151"/>
      <c r="HTR60" s="151"/>
      <c r="HTS60" s="151"/>
      <c r="HTT60" s="151"/>
      <c r="HTU60" s="151"/>
      <c r="HTV60" s="151"/>
      <c r="HTW60" s="151"/>
      <c r="HTX60" s="151"/>
      <c r="HTY60" s="151"/>
      <c r="HTZ60" s="151"/>
      <c r="HUA60" s="151"/>
      <c r="HUB60" s="151"/>
      <c r="HUC60" s="151"/>
      <c r="HUD60" s="151"/>
      <c r="HUE60" s="151"/>
      <c r="HUF60" s="151"/>
      <c r="HUG60" s="151"/>
      <c r="HUH60" s="151"/>
      <c r="HUI60" s="151"/>
      <c r="HUJ60" s="151"/>
      <c r="HUK60" s="151"/>
      <c r="HUL60" s="151"/>
      <c r="HUM60" s="151"/>
      <c r="HUN60" s="151"/>
      <c r="HUO60" s="151"/>
      <c r="HUP60" s="151"/>
      <c r="HUQ60" s="151"/>
      <c r="HUR60" s="151"/>
      <c r="HUS60" s="151"/>
      <c r="HUT60" s="151"/>
      <c r="HUU60" s="151"/>
      <c r="HUV60" s="151"/>
      <c r="HUW60" s="151"/>
      <c r="HUX60" s="151"/>
      <c r="HUY60" s="151"/>
      <c r="HUZ60" s="151"/>
      <c r="HVA60" s="151"/>
      <c r="HVB60" s="151"/>
      <c r="HVC60" s="151"/>
      <c r="HVD60" s="151"/>
      <c r="HVE60" s="151"/>
      <c r="HVF60" s="151"/>
      <c r="HVG60" s="151"/>
      <c r="HVH60" s="151"/>
      <c r="HVI60" s="151"/>
      <c r="HVJ60" s="151"/>
      <c r="HVK60" s="151"/>
      <c r="HVL60" s="151"/>
      <c r="HVM60" s="151"/>
      <c r="HVN60" s="151"/>
      <c r="HVO60" s="151"/>
      <c r="HVP60" s="151"/>
      <c r="HVQ60" s="151"/>
      <c r="HVR60" s="151"/>
      <c r="HVS60" s="151"/>
      <c r="HVT60" s="151"/>
      <c r="HVU60" s="151"/>
      <c r="HVV60" s="151"/>
      <c r="HVW60" s="151"/>
      <c r="HVX60" s="151"/>
      <c r="HVY60" s="151"/>
      <c r="HVZ60" s="151"/>
      <c r="HWA60" s="151"/>
      <c r="HWB60" s="151"/>
      <c r="HWC60" s="151"/>
      <c r="HWD60" s="151"/>
      <c r="HWE60" s="151"/>
      <c r="HWF60" s="151"/>
      <c r="HWG60" s="151"/>
      <c r="HWH60" s="151"/>
      <c r="HWI60" s="151"/>
      <c r="HWJ60" s="151"/>
      <c r="HWK60" s="151"/>
      <c r="HWL60" s="151"/>
      <c r="HWM60" s="151"/>
      <c r="HWN60" s="151"/>
      <c r="HWO60" s="151"/>
      <c r="HWP60" s="151"/>
      <c r="HWQ60" s="151"/>
      <c r="HWR60" s="151"/>
      <c r="HWS60" s="151"/>
      <c r="HWT60" s="151"/>
      <c r="HWU60" s="151"/>
      <c r="HWV60" s="151"/>
      <c r="HWW60" s="151"/>
      <c r="HWX60" s="151"/>
      <c r="HWY60" s="151"/>
      <c r="HWZ60" s="151"/>
      <c r="HXA60" s="151"/>
      <c r="HXB60" s="151"/>
      <c r="HXC60" s="151"/>
      <c r="HXD60" s="151"/>
      <c r="HXE60" s="151"/>
      <c r="HXF60" s="151"/>
      <c r="HXG60" s="151"/>
      <c r="HXH60" s="151"/>
      <c r="HXI60" s="151"/>
      <c r="HXJ60" s="151"/>
      <c r="HXK60" s="151"/>
      <c r="HXL60" s="151"/>
      <c r="HXM60" s="151"/>
      <c r="HXN60" s="151"/>
      <c r="HXO60" s="151"/>
      <c r="HXP60" s="151"/>
      <c r="HXQ60" s="151"/>
      <c r="HXR60" s="151"/>
      <c r="HXS60" s="151"/>
      <c r="HXT60" s="151"/>
      <c r="HXU60" s="151"/>
      <c r="HXV60" s="151"/>
      <c r="HXW60" s="151"/>
      <c r="HXX60" s="151"/>
      <c r="HXY60" s="151"/>
      <c r="HXZ60" s="151"/>
      <c r="HYA60" s="151"/>
      <c r="HYB60" s="151"/>
      <c r="HYC60" s="151"/>
      <c r="HYD60" s="151"/>
      <c r="HYE60" s="151"/>
      <c r="HYF60" s="151"/>
      <c r="HYG60" s="151"/>
      <c r="HYH60" s="151"/>
      <c r="HYI60" s="151"/>
      <c r="HYJ60" s="151"/>
      <c r="HYK60" s="151"/>
      <c r="HYL60" s="151"/>
      <c r="HYM60" s="151"/>
      <c r="HYN60" s="151"/>
      <c r="HYO60" s="151"/>
      <c r="HYP60" s="151"/>
      <c r="HYQ60" s="151"/>
      <c r="HYR60" s="151"/>
      <c r="HYS60" s="151"/>
      <c r="HYT60" s="151"/>
      <c r="HYU60" s="151"/>
      <c r="HYV60" s="151"/>
      <c r="HYW60" s="151"/>
      <c r="HYX60" s="151"/>
      <c r="HYY60" s="151"/>
      <c r="HYZ60" s="151"/>
      <c r="HZA60" s="151"/>
      <c r="HZB60" s="151"/>
      <c r="HZC60" s="151"/>
      <c r="HZD60" s="151"/>
      <c r="HZE60" s="151"/>
      <c r="HZF60" s="151"/>
      <c r="HZG60" s="151"/>
      <c r="HZH60" s="151"/>
      <c r="HZI60" s="151"/>
      <c r="HZJ60" s="151"/>
      <c r="HZK60" s="151"/>
      <c r="HZL60" s="151"/>
      <c r="HZM60" s="151"/>
      <c r="HZN60" s="151"/>
      <c r="HZO60" s="151"/>
      <c r="HZP60" s="151"/>
      <c r="HZQ60" s="151"/>
      <c r="HZR60" s="151"/>
      <c r="HZS60" s="151"/>
      <c r="HZT60" s="151"/>
      <c r="HZU60" s="151"/>
      <c r="HZV60" s="151"/>
      <c r="HZW60" s="151"/>
      <c r="HZX60" s="151"/>
      <c r="HZY60" s="151"/>
      <c r="HZZ60" s="151"/>
      <c r="IAA60" s="151"/>
      <c r="IAB60" s="151"/>
      <c r="IAC60" s="151"/>
      <c r="IAD60" s="151"/>
      <c r="IAE60" s="151"/>
      <c r="IAF60" s="151"/>
      <c r="IAG60" s="151"/>
      <c r="IAH60" s="151"/>
      <c r="IAI60" s="151"/>
      <c r="IAJ60" s="151"/>
      <c r="IAK60" s="151"/>
      <c r="IAL60" s="151"/>
      <c r="IAM60" s="151"/>
      <c r="IAN60" s="151"/>
      <c r="IAO60" s="151"/>
      <c r="IAP60" s="151"/>
      <c r="IAQ60" s="151"/>
      <c r="IAR60" s="151"/>
      <c r="IAS60" s="151"/>
      <c r="IAT60" s="151"/>
      <c r="IAU60" s="151"/>
      <c r="IAV60" s="151"/>
      <c r="IAW60" s="151"/>
      <c r="IAX60" s="151"/>
      <c r="IAY60" s="151"/>
      <c r="IAZ60" s="151"/>
      <c r="IBA60" s="151"/>
      <c r="IBB60" s="151"/>
      <c r="IBC60" s="151"/>
      <c r="IBD60" s="151"/>
      <c r="IBE60" s="151"/>
      <c r="IBF60" s="151"/>
      <c r="IBG60" s="151"/>
      <c r="IBH60" s="151"/>
      <c r="IBI60" s="151"/>
      <c r="IBJ60" s="151"/>
      <c r="IBK60" s="151"/>
      <c r="IBL60" s="151"/>
      <c r="IBM60" s="151"/>
      <c r="IBN60" s="151"/>
      <c r="IBO60" s="151"/>
      <c r="IBP60" s="151"/>
      <c r="IBQ60" s="151"/>
      <c r="IBR60" s="151"/>
      <c r="IBS60" s="151"/>
      <c r="IBT60" s="151"/>
      <c r="IBU60" s="151"/>
      <c r="IBV60" s="151"/>
      <c r="IBW60" s="151"/>
      <c r="IBX60" s="151"/>
      <c r="IBY60" s="151"/>
      <c r="IBZ60" s="151"/>
      <c r="ICA60" s="151"/>
      <c r="ICB60" s="151"/>
      <c r="ICC60" s="151"/>
      <c r="ICD60" s="151"/>
      <c r="ICE60" s="151"/>
      <c r="ICF60" s="151"/>
      <c r="ICG60" s="151"/>
      <c r="ICH60" s="151"/>
      <c r="ICI60" s="151"/>
      <c r="ICJ60" s="151"/>
      <c r="ICK60" s="151"/>
      <c r="ICL60" s="151"/>
      <c r="ICM60" s="151"/>
      <c r="ICN60" s="151"/>
      <c r="ICO60" s="151"/>
      <c r="ICP60" s="151"/>
      <c r="ICQ60" s="151"/>
      <c r="ICR60" s="151"/>
      <c r="ICS60" s="151"/>
      <c r="ICT60" s="151"/>
      <c r="ICU60" s="151"/>
      <c r="ICV60" s="151"/>
      <c r="ICW60" s="151"/>
      <c r="ICX60" s="151"/>
      <c r="ICY60" s="151"/>
      <c r="ICZ60" s="151"/>
      <c r="IDA60" s="151"/>
      <c r="IDB60" s="151"/>
      <c r="IDC60" s="151"/>
      <c r="IDD60" s="151"/>
      <c r="IDE60" s="151"/>
      <c r="IDF60" s="151"/>
      <c r="IDG60" s="151"/>
      <c r="IDH60" s="151"/>
      <c r="IDI60" s="151"/>
      <c r="IDJ60" s="151"/>
      <c r="IDK60" s="151"/>
      <c r="IDL60" s="151"/>
      <c r="IDM60" s="151"/>
      <c r="IDN60" s="151"/>
      <c r="IDO60" s="151"/>
      <c r="IDP60" s="151"/>
      <c r="IDQ60" s="151"/>
      <c r="IDR60" s="151"/>
      <c r="IDS60" s="151"/>
      <c r="IDT60" s="151"/>
      <c r="IDU60" s="151"/>
      <c r="IDV60" s="151"/>
      <c r="IDW60" s="151"/>
      <c r="IDX60" s="151"/>
      <c r="IDY60" s="151"/>
      <c r="IDZ60" s="151"/>
      <c r="IEA60" s="151"/>
      <c r="IEB60" s="151"/>
      <c r="IEC60" s="151"/>
      <c r="IED60" s="151"/>
      <c r="IEE60" s="151"/>
      <c r="IEF60" s="151"/>
      <c r="IEG60" s="151"/>
      <c r="IEH60" s="151"/>
      <c r="IEI60" s="151"/>
      <c r="IEJ60" s="151"/>
      <c r="IEK60" s="151"/>
      <c r="IEL60" s="151"/>
      <c r="IEM60" s="151"/>
      <c r="IEN60" s="151"/>
      <c r="IEO60" s="151"/>
      <c r="IEP60" s="151"/>
      <c r="IEQ60" s="151"/>
      <c r="IER60" s="151"/>
      <c r="IES60" s="151"/>
      <c r="IET60" s="151"/>
      <c r="IEU60" s="151"/>
      <c r="IEV60" s="151"/>
      <c r="IEW60" s="151"/>
      <c r="IEX60" s="151"/>
      <c r="IEY60" s="151"/>
      <c r="IEZ60" s="151"/>
      <c r="IFA60" s="151"/>
      <c r="IFB60" s="151"/>
      <c r="IFC60" s="151"/>
      <c r="IFD60" s="151"/>
      <c r="IFE60" s="151"/>
      <c r="IFF60" s="151"/>
      <c r="IFG60" s="151"/>
      <c r="IFH60" s="151"/>
      <c r="IFI60" s="151"/>
      <c r="IFJ60" s="151"/>
      <c r="IFK60" s="151"/>
      <c r="IFL60" s="151"/>
      <c r="IFM60" s="151"/>
      <c r="IFN60" s="151"/>
      <c r="IFO60" s="151"/>
      <c r="IFP60" s="151"/>
      <c r="IFQ60" s="151"/>
      <c r="IFR60" s="151"/>
      <c r="IFS60" s="151"/>
      <c r="IFT60" s="151"/>
      <c r="IFU60" s="151"/>
      <c r="IFV60" s="151"/>
      <c r="IFW60" s="151"/>
      <c r="IFX60" s="151"/>
      <c r="IFY60" s="151"/>
      <c r="IFZ60" s="151"/>
      <c r="IGA60" s="151"/>
      <c r="IGB60" s="151"/>
      <c r="IGC60" s="151"/>
      <c r="IGD60" s="151"/>
      <c r="IGE60" s="151"/>
      <c r="IGF60" s="151"/>
      <c r="IGG60" s="151"/>
      <c r="IGH60" s="151"/>
      <c r="IGI60" s="151"/>
      <c r="IGJ60" s="151"/>
      <c r="IGK60" s="151"/>
      <c r="IGL60" s="151"/>
      <c r="IGM60" s="151"/>
      <c r="IGN60" s="151"/>
      <c r="IGO60" s="151"/>
      <c r="IGP60" s="151"/>
      <c r="IGQ60" s="151"/>
      <c r="IGR60" s="151"/>
      <c r="IGS60" s="151"/>
      <c r="IGT60" s="151"/>
      <c r="IGU60" s="151"/>
      <c r="IGV60" s="151"/>
      <c r="IGW60" s="151"/>
      <c r="IGX60" s="151"/>
      <c r="IGY60" s="151"/>
      <c r="IGZ60" s="151"/>
      <c r="IHA60" s="151"/>
      <c r="IHB60" s="151"/>
      <c r="IHC60" s="151"/>
      <c r="IHD60" s="151"/>
      <c r="IHE60" s="151"/>
      <c r="IHF60" s="151"/>
      <c r="IHG60" s="151"/>
      <c r="IHH60" s="151"/>
      <c r="IHI60" s="151"/>
      <c r="IHJ60" s="151"/>
      <c r="IHK60" s="151"/>
      <c r="IHL60" s="151"/>
      <c r="IHM60" s="151"/>
      <c r="IHN60" s="151"/>
      <c r="IHO60" s="151"/>
      <c r="IHP60" s="151"/>
      <c r="IHQ60" s="151"/>
      <c r="IHR60" s="151"/>
      <c r="IHS60" s="151"/>
      <c r="IHT60" s="151"/>
      <c r="IHU60" s="151"/>
      <c r="IHV60" s="151"/>
      <c r="IHW60" s="151"/>
      <c r="IHX60" s="151"/>
      <c r="IHY60" s="151"/>
      <c r="IHZ60" s="151"/>
      <c r="IIA60" s="151"/>
      <c r="IIB60" s="151"/>
      <c r="IIC60" s="151"/>
      <c r="IID60" s="151"/>
      <c r="IIE60" s="151"/>
      <c r="IIF60" s="151"/>
      <c r="IIG60" s="151"/>
      <c r="IIH60" s="151"/>
      <c r="III60" s="151"/>
      <c r="IIJ60" s="151"/>
      <c r="IIK60" s="151"/>
      <c r="IIL60" s="151"/>
      <c r="IIM60" s="151"/>
      <c r="IIN60" s="151"/>
      <c r="IIO60" s="151"/>
      <c r="IIP60" s="151"/>
      <c r="IIQ60" s="151"/>
      <c r="IIR60" s="151"/>
      <c r="IIS60" s="151"/>
      <c r="IIT60" s="151"/>
      <c r="IIU60" s="151"/>
      <c r="IIV60" s="151"/>
      <c r="IIW60" s="151"/>
      <c r="IIX60" s="151"/>
      <c r="IIY60" s="151"/>
      <c r="IIZ60" s="151"/>
      <c r="IJA60" s="151"/>
      <c r="IJB60" s="151"/>
      <c r="IJC60" s="151"/>
      <c r="IJD60" s="151"/>
      <c r="IJE60" s="151"/>
      <c r="IJF60" s="151"/>
      <c r="IJG60" s="151"/>
      <c r="IJH60" s="151"/>
      <c r="IJI60" s="151"/>
      <c r="IJJ60" s="151"/>
      <c r="IJK60" s="151"/>
      <c r="IJL60" s="151"/>
      <c r="IJM60" s="151"/>
      <c r="IJN60" s="151"/>
      <c r="IJO60" s="151"/>
      <c r="IJP60" s="151"/>
      <c r="IJQ60" s="151"/>
      <c r="IJR60" s="151"/>
      <c r="IJS60" s="151"/>
      <c r="IJT60" s="151"/>
      <c r="IJU60" s="151"/>
      <c r="IJV60" s="151"/>
      <c r="IJW60" s="151"/>
      <c r="IJX60" s="151"/>
      <c r="IJY60" s="151"/>
      <c r="IJZ60" s="151"/>
      <c r="IKA60" s="151"/>
      <c r="IKB60" s="151"/>
      <c r="IKC60" s="151"/>
      <c r="IKD60" s="151"/>
      <c r="IKE60" s="151"/>
      <c r="IKF60" s="151"/>
      <c r="IKG60" s="151"/>
      <c r="IKH60" s="151"/>
      <c r="IKI60" s="151"/>
      <c r="IKJ60" s="151"/>
      <c r="IKK60" s="151"/>
      <c r="IKL60" s="151"/>
      <c r="IKM60" s="151"/>
      <c r="IKN60" s="151"/>
      <c r="IKO60" s="151"/>
      <c r="IKP60" s="151"/>
      <c r="IKQ60" s="151"/>
      <c r="IKR60" s="151"/>
      <c r="IKS60" s="151"/>
      <c r="IKT60" s="151"/>
      <c r="IKU60" s="151"/>
      <c r="IKV60" s="151"/>
      <c r="IKW60" s="151"/>
      <c r="IKX60" s="151"/>
      <c r="IKY60" s="151"/>
      <c r="IKZ60" s="151"/>
      <c r="ILA60" s="151"/>
      <c r="ILB60" s="151"/>
      <c r="ILC60" s="151"/>
      <c r="ILD60" s="151"/>
      <c r="ILE60" s="151"/>
      <c r="ILF60" s="151"/>
      <c r="ILG60" s="151"/>
      <c r="ILH60" s="151"/>
      <c r="ILI60" s="151"/>
      <c r="ILJ60" s="151"/>
      <c r="ILK60" s="151"/>
      <c r="ILL60" s="151"/>
      <c r="ILM60" s="151"/>
      <c r="ILN60" s="151"/>
      <c r="ILO60" s="151"/>
      <c r="ILP60" s="151"/>
      <c r="ILQ60" s="151"/>
      <c r="ILR60" s="151"/>
      <c r="ILS60" s="151"/>
      <c r="ILT60" s="151"/>
      <c r="ILU60" s="151"/>
      <c r="ILV60" s="151"/>
      <c r="ILW60" s="151"/>
      <c r="ILX60" s="151"/>
      <c r="ILY60" s="151"/>
      <c r="ILZ60" s="151"/>
      <c r="IMA60" s="151"/>
      <c r="IMB60" s="151"/>
      <c r="IMC60" s="151"/>
      <c r="IMD60" s="151"/>
      <c r="IME60" s="151"/>
      <c r="IMF60" s="151"/>
      <c r="IMG60" s="151"/>
      <c r="IMH60" s="151"/>
      <c r="IMI60" s="151"/>
      <c r="IMJ60" s="151"/>
      <c r="IMK60" s="151"/>
      <c r="IML60" s="151"/>
      <c r="IMM60" s="151"/>
      <c r="IMN60" s="151"/>
      <c r="IMO60" s="151"/>
      <c r="IMP60" s="151"/>
      <c r="IMQ60" s="151"/>
      <c r="IMR60" s="151"/>
      <c r="IMS60" s="151"/>
      <c r="IMT60" s="151"/>
      <c r="IMU60" s="151"/>
      <c r="IMV60" s="151"/>
      <c r="IMW60" s="151"/>
      <c r="IMX60" s="151"/>
      <c r="IMY60" s="151"/>
      <c r="IMZ60" s="151"/>
      <c r="INA60" s="151"/>
      <c r="INB60" s="151"/>
      <c r="INC60" s="151"/>
      <c r="IND60" s="151"/>
      <c r="INE60" s="151"/>
      <c r="INF60" s="151"/>
      <c r="ING60" s="151"/>
      <c r="INH60" s="151"/>
      <c r="INI60" s="151"/>
      <c r="INJ60" s="151"/>
      <c r="INK60" s="151"/>
      <c r="INL60" s="151"/>
      <c r="INM60" s="151"/>
      <c r="INN60" s="151"/>
      <c r="INO60" s="151"/>
      <c r="INP60" s="151"/>
      <c r="INQ60" s="151"/>
      <c r="INR60" s="151"/>
      <c r="INS60" s="151"/>
      <c r="INT60" s="151"/>
      <c r="INU60" s="151"/>
      <c r="INV60" s="151"/>
      <c r="INW60" s="151"/>
      <c r="INX60" s="151"/>
      <c r="INY60" s="151"/>
      <c r="INZ60" s="151"/>
      <c r="IOA60" s="151"/>
      <c r="IOB60" s="151"/>
      <c r="IOC60" s="151"/>
      <c r="IOD60" s="151"/>
      <c r="IOE60" s="151"/>
      <c r="IOF60" s="151"/>
      <c r="IOG60" s="151"/>
      <c r="IOH60" s="151"/>
      <c r="IOI60" s="151"/>
      <c r="IOJ60" s="151"/>
      <c r="IOK60" s="151"/>
      <c r="IOL60" s="151"/>
      <c r="IOM60" s="151"/>
      <c r="ION60" s="151"/>
      <c r="IOO60" s="151"/>
      <c r="IOP60" s="151"/>
      <c r="IOQ60" s="151"/>
      <c r="IOR60" s="151"/>
      <c r="IOS60" s="151"/>
      <c r="IOT60" s="151"/>
      <c r="IOU60" s="151"/>
      <c r="IOV60" s="151"/>
      <c r="IOW60" s="151"/>
      <c r="IOX60" s="151"/>
      <c r="IOY60" s="151"/>
      <c r="IOZ60" s="151"/>
      <c r="IPA60" s="151"/>
      <c r="IPB60" s="151"/>
      <c r="IPC60" s="151"/>
      <c r="IPD60" s="151"/>
      <c r="IPE60" s="151"/>
      <c r="IPF60" s="151"/>
      <c r="IPG60" s="151"/>
      <c r="IPH60" s="151"/>
      <c r="IPI60" s="151"/>
      <c r="IPJ60" s="151"/>
      <c r="IPK60" s="151"/>
      <c r="IPL60" s="151"/>
      <c r="IPM60" s="151"/>
      <c r="IPN60" s="151"/>
      <c r="IPO60" s="151"/>
      <c r="IPP60" s="151"/>
      <c r="IPQ60" s="151"/>
      <c r="IPR60" s="151"/>
      <c r="IPS60" s="151"/>
      <c r="IPT60" s="151"/>
      <c r="IPU60" s="151"/>
      <c r="IPV60" s="151"/>
      <c r="IPW60" s="151"/>
      <c r="IPX60" s="151"/>
      <c r="IPY60" s="151"/>
      <c r="IPZ60" s="151"/>
      <c r="IQA60" s="151"/>
      <c r="IQB60" s="151"/>
      <c r="IQC60" s="151"/>
      <c r="IQD60" s="151"/>
      <c r="IQE60" s="151"/>
      <c r="IQF60" s="151"/>
      <c r="IQG60" s="151"/>
      <c r="IQH60" s="151"/>
      <c r="IQI60" s="151"/>
      <c r="IQJ60" s="151"/>
      <c r="IQK60" s="151"/>
      <c r="IQL60" s="151"/>
      <c r="IQM60" s="151"/>
      <c r="IQN60" s="151"/>
      <c r="IQO60" s="151"/>
      <c r="IQP60" s="151"/>
      <c r="IQQ60" s="151"/>
      <c r="IQR60" s="151"/>
      <c r="IQS60" s="151"/>
      <c r="IQT60" s="151"/>
      <c r="IQU60" s="151"/>
      <c r="IQV60" s="151"/>
      <c r="IQW60" s="151"/>
      <c r="IQX60" s="151"/>
      <c r="IQY60" s="151"/>
      <c r="IQZ60" s="151"/>
      <c r="IRA60" s="151"/>
      <c r="IRB60" s="151"/>
      <c r="IRC60" s="151"/>
      <c r="IRD60" s="151"/>
      <c r="IRE60" s="151"/>
      <c r="IRF60" s="151"/>
      <c r="IRG60" s="151"/>
      <c r="IRH60" s="151"/>
      <c r="IRI60" s="151"/>
      <c r="IRJ60" s="151"/>
      <c r="IRK60" s="151"/>
      <c r="IRL60" s="151"/>
      <c r="IRM60" s="151"/>
      <c r="IRN60" s="151"/>
      <c r="IRO60" s="151"/>
      <c r="IRP60" s="151"/>
      <c r="IRQ60" s="151"/>
      <c r="IRR60" s="151"/>
      <c r="IRS60" s="151"/>
      <c r="IRT60" s="151"/>
      <c r="IRU60" s="151"/>
      <c r="IRV60" s="151"/>
      <c r="IRW60" s="151"/>
      <c r="IRX60" s="151"/>
      <c r="IRY60" s="151"/>
      <c r="IRZ60" s="151"/>
      <c r="ISA60" s="151"/>
      <c r="ISB60" s="151"/>
      <c r="ISC60" s="151"/>
      <c r="ISD60" s="151"/>
      <c r="ISE60" s="151"/>
      <c r="ISF60" s="151"/>
      <c r="ISG60" s="151"/>
      <c r="ISH60" s="151"/>
      <c r="ISI60" s="151"/>
      <c r="ISJ60" s="151"/>
      <c r="ISK60" s="151"/>
      <c r="ISL60" s="151"/>
      <c r="ISM60" s="151"/>
      <c r="ISN60" s="151"/>
      <c r="ISO60" s="151"/>
      <c r="ISP60" s="151"/>
      <c r="ISQ60" s="151"/>
      <c r="ISR60" s="151"/>
      <c r="ISS60" s="151"/>
      <c r="IST60" s="151"/>
      <c r="ISU60" s="151"/>
      <c r="ISV60" s="151"/>
      <c r="ISW60" s="151"/>
      <c r="ISX60" s="151"/>
      <c r="ISY60" s="151"/>
      <c r="ISZ60" s="151"/>
      <c r="ITA60" s="151"/>
      <c r="ITB60" s="151"/>
      <c r="ITC60" s="151"/>
      <c r="ITD60" s="151"/>
      <c r="ITE60" s="151"/>
      <c r="ITF60" s="151"/>
      <c r="ITG60" s="151"/>
      <c r="ITH60" s="151"/>
      <c r="ITI60" s="151"/>
      <c r="ITJ60" s="151"/>
      <c r="ITK60" s="151"/>
      <c r="ITL60" s="151"/>
      <c r="ITM60" s="151"/>
      <c r="ITN60" s="151"/>
      <c r="ITO60" s="151"/>
      <c r="ITP60" s="151"/>
      <c r="ITQ60" s="151"/>
      <c r="ITR60" s="151"/>
      <c r="ITS60" s="151"/>
      <c r="ITT60" s="151"/>
      <c r="ITU60" s="151"/>
      <c r="ITV60" s="151"/>
      <c r="ITW60" s="151"/>
      <c r="ITX60" s="151"/>
      <c r="ITY60" s="151"/>
      <c r="ITZ60" s="151"/>
      <c r="IUA60" s="151"/>
      <c r="IUB60" s="151"/>
      <c r="IUC60" s="151"/>
      <c r="IUD60" s="151"/>
      <c r="IUE60" s="151"/>
      <c r="IUF60" s="151"/>
      <c r="IUG60" s="151"/>
      <c r="IUH60" s="151"/>
      <c r="IUI60" s="151"/>
      <c r="IUJ60" s="151"/>
      <c r="IUK60" s="151"/>
      <c r="IUL60" s="151"/>
      <c r="IUM60" s="151"/>
      <c r="IUN60" s="151"/>
      <c r="IUO60" s="151"/>
      <c r="IUP60" s="151"/>
      <c r="IUQ60" s="151"/>
      <c r="IUR60" s="151"/>
      <c r="IUS60" s="151"/>
      <c r="IUT60" s="151"/>
      <c r="IUU60" s="151"/>
      <c r="IUV60" s="151"/>
      <c r="IUW60" s="151"/>
      <c r="IUX60" s="151"/>
      <c r="IUY60" s="151"/>
      <c r="IUZ60" s="151"/>
      <c r="IVA60" s="151"/>
      <c r="IVB60" s="151"/>
      <c r="IVC60" s="151"/>
      <c r="IVD60" s="151"/>
      <c r="IVE60" s="151"/>
      <c r="IVF60" s="151"/>
      <c r="IVG60" s="151"/>
      <c r="IVH60" s="151"/>
      <c r="IVI60" s="151"/>
      <c r="IVJ60" s="151"/>
      <c r="IVK60" s="151"/>
      <c r="IVL60" s="151"/>
      <c r="IVM60" s="151"/>
      <c r="IVN60" s="151"/>
      <c r="IVO60" s="151"/>
      <c r="IVP60" s="151"/>
      <c r="IVQ60" s="151"/>
      <c r="IVR60" s="151"/>
      <c r="IVS60" s="151"/>
      <c r="IVT60" s="151"/>
      <c r="IVU60" s="151"/>
      <c r="IVV60" s="151"/>
      <c r="IVW60" s="151"/>
      <c r="IVX60" s="151"/>
      <c r="IVY60" s="151"/>
      <c r="IVZ60" s="151"/>
      <c r="IWA60" s="151"/>
      <c r="IWB60" s="151"/>
      <c r="IWC60" s="151"/>
      <c r="IWD60" s="151"/>
      <c r="IWE60" s="151"/>
      <c r="IWF60" s="151"/>
      <c r="IWG60" s="151"/>
      <c r="IWH60" s="151"/>
      <c r="IWI60" s="151"/>
      <c r="IWJ60" s="151"/>
      <c r="IWK60" s="151"/>
      <c r="IWL60" s="151"/>
      <c r="IWM60" s="151"/>
      <c r="IWN60" s="151"/>
      <c r="IWO60" s="151"/>
      <c r="IWP60" s="151"/>
      <c r="IWQ60" s="151"/>
      <c r="IWR60" s="151"/>
      <c r="IWS60" s="151"/>
      <c r="IWT60" s="151"/>
      <c r="IWU60" s="151"/>
      <c r="IWV60" s="151"/>
      <c r="IWW60" s="151"/>
      <c r="IWX60" s="151"/>
      <c r="IWY60" s="151"/>
      <c r="IWZ60" s="151"/>
      <c r="IXA60" s="151"/>
      <c r="IXB60" s="151"/>
      <c r="IXC60" s="151"/>
      <c r="IXD60" s="151"/>
      <c r="IXE60" s="151"/>
      <c r="IXF60" s="151"/>
      <c r="IXG60" s="151"/>
      <c r="IXH60" s="151"/>
      <c r="IXI60" s="151"/>
      <c r="IXJ60" s="151"/>
      <c r="IXK60" s="151"/>
      <c r="IXL60" s="151"/>
      <c r="IXM60" s="151"/>
      <c r="IXN60" s="151"/>
      <c r="IXO60" s="151"/>
      <c r="IXP60" s="151"/>
      <c r="IXQ60" s="151"/>
      <c r="IXR60" s="151"/>
      <c r="IXS60" s="151"/>
      <c r="IXT60" s="151"/>
      <c r="IXU60" s="151"/>
      <c r="IXV60" s="151"/>
      <c r="IXW60" s="151"/>
      <c r="IXX60" s="151"/>
      <c r="IXY60" s="151"/>
      <c r="IXZ60" s="151"/>
      <c r="IYA60" s="151"/>
      <c r="IYB60" s="151"/>
      <c r="IYC60" s="151"/>
      <c r="IYD60" s="151"/>
      <c r="IYE60" s="151"/>
      <c r="IYF60" s="151"/>
      <c r="IYG60" s="151"/>
      <c r="IYH60" s="151"/>
      <c r="IYI60" s="151"/>
      <c r="IYJ60" s="151"/>
      <c r="IYK60" s="151"/>
      <c r="IYL60" s="151"/>
      <c r="IYM60" s="151"/>
      <c r="IYN60" s="151"/>
      <c r="IYO60" s="151"/>
      <c r="IYP60" s="151"/>
      <c r="IYQ60" s="151"/>
      <c r="IYR60" s="151"/>
      <c r="IYS60" s="151"/>
      <c r="IYT60" s="151"/>
      <c r="IYU60" s="151"/>
      <c r="IYV60" s="151"/>
      <c r="IYW60" s="151"/>
      <c r="IYX60" s="151"/>
      <c r="IYY60" s="151"/>
      <c r="IYZ60" s="151"/>
      <c r="IZA60" s="151"/>
      <c r="IZB60" s="151"/>
      <c r="IZC60" s="151"/>
      <c r="IZD60" s="151"/>
      <c r="IZE60" s="151"/>
      <c r="IZF60" s="151"/>
      <c r="IZG60" s="151"/>
      <c r="IZH60" s="151"/>
      <c r="IZI60" s="151"/>
      <c r="IZJ60" s="151"/>
      <c r="IZK60" s="151"/>
      <c r="IZL60" s="151"/>
      <c r="IZM60" s="151"/>
      <c r="IZN60" s="151"/>
      <c r="IZO60" s="151"/>
      <c r="IZP60" s="151"/>
      <c r="IZQ60" s="151"/>
      <c r="IZR60" s="151"/>
      <c r="IZS60" s="151"/>
      <c r="IZT60" s="151"/>
      <c r="IZU60" s="151"/>
      <c r="IZV60" s="151"/>
      <c r="IZW60" s="151"/>
      <c r="IZX60" s="151"/>
      <c r="IZY60" s="151"/>
      <c r="IZZ60" s="151"/>
      <c r="JAA60" s="151"/>
      <c r="JAB60" s="151"/>
      <c r="JAC60" s="151"/>
      <c r="JAD60" s="151"/>
      <c r="JAE60" s="151"/>
      <c r="JAF60" s="151"/>
      <c r="JAG60" s="151"/>
      <c r="JAH60" s="151"/>
      <c r="JAI60" s="151"/>
      <c r="JAJ60" s="151"/>
      <c r="JAK60" s="151"/>
      <c r="JAL60" s="151"/>
      <c r="JAM60" s="151"/>
      <c r="JAN60" s="151"/>
      <c r="JAO60" s="151"/>
      <c r="JAP60" s="151"/>
      <c r="JAQ60" s="151"/>
      <c r="JAR60" s="151"/>
      <c r="JAS60" s="151"/>
      <c r="JAT60" s="151"/>
      <c r="JAU60" s="151"/>
      <c r="JAV60" s="151"/>
      <c r="JAW60" s="151"/>
      <c r="JAX60" s="151"/>
      <c r="JAY60" s="151"/>
      <c r="JAZ60" s="151"/>
      <c r="JBA60" s="151"/>
      <c r="JBB60" s="151"/>
      <c r="JBC60" s="151"/>
      <c r="JBD60" s="151"/>
      <c r="JBE60" s="151"/>
      <c r="JBF60" s="151"/>
      <c r="JBG60" s="151"/>
      <c r="JBH60" s="151"/>
      <c r="JBI60" s="151"/>
      <c r="JBJ60" s="151"/>
      <c r="JBK60" s="151"/>
      <c r="JBL60" s="151"/>
      <c r="JBM60" s="151"/>
      <c r="JBN60" s="151"/>
      <c r="JBO60" s="151"/>
      <c r="JBP60" s="151"/>
      <c r="JBQ60" s="151"/>
      <c r="JBR60" s="151"/>
      <c r="JBS60" s="151"/>
      <c r="JBT60" s="151"/>
      <c r="JBU60" s="151"/>
      <c r="JBV60" s="151"/>
      <c r="JBW60" s="151"/>
      <c r="JBX60" s="151"/>
      <c r="JBY60" s="151"/>
      <c r="JBZ60" s="151"/>
      <c r="JCA60" s="151"/>
      <c r="JCB60" s="151"/>
      <c r="JCC60" s="151"/>
      <c r="JCD60" s="151"/>
      <c r="JCE60" s="151"/>
      <c r="JCF60" s="151"/>
      <c r="JCG60" s="151"/>
      <c r="JCH60" s="151"/>
      <c r="JCI60" s="151"/>
      <c r="JCJ60" s="151"/>
      <c r="JCK60" s="151"/>
      <c r="JCL60" s="151"/>
      <c r="JCM60" s="151"/>
      <c r="JCN60" s="151"/>
      <c r="JCO60" s="151"/>
      <c r="JCP60" s="151"/>
      <c r="JCQ60" s="151"/>
      <c r="JCR60" s="151"/>
      <c r="JCS60" s="151"/>
      <c r="JCT60" s="151"/>
      <c r="JCU60" s="151"/>
      <c r="JCV60" s="151"/>
      <c r="JCW60" s="151"/>
      <c r="JCX60" s="151"/>
      <c r="JCY60" s="151"/>
      <c r="JCZ60" s="151"/>
      <c r="JDA60" s="151"/>
      <c r="JDB60" s="151"/>
      <c r="JDC60" s="151"/>
      <c r="JDD60" s="151"/>
      <c r="JDE60" s="151"/>
      <c r="JDF60" s="151"/>
      <c r="JDG60" s="151"/>
      <c r="JDH60" s="151"/>
      <c r="JDI60" s="151"/>
      <c r="JDJ60" s="151"/>
      <c r="JDK60" s="151"/>
      <c r="JDL60" s="151"/>
      <c r="JDM60" s="151"/>
      <c r="JDN60" s="151"/>
      <c r="JDO60" s="151"/>
      <c r="JDP60" s="151"/>
      <c r="JDQ60" s="151"/>
      <c r="JDR60" s="151"/>
      <c r="JDS60" s="151"/>
      <c r="JDT60" s="151"/>
      <c r="JDU60" s="151"/>
      <c r="JDV60" s="151"/>
      <c r="JDW60" s="151"/>
      <c r="JDX60" s="151"/>
      <c r="JDY60" s="151"/>
      <c r="JDZ60" s="151"/>
      <c r="JEA60" s="151"/>
      <c r="JEB60" s="151"/>
      <c r="JEC60" s="151"/>
      <c r="JED60" s="151"/>
      <c r="JEE60" s="151"/>
      <c r="JEF60" s="151"/>
      <c r="JEG60" s="151"/>
      <c r="JEH60" s="151"/>
      <c r="JEI60" s="151"/>
      <c r="JEJ60" s="151"/>
      <c r="JEK60" s="151"/>
      <c r="JEL60" s="151"/>
      <c r="JEM60" s="151"/>
      <c r="JEN60" s="151"/>
      <c r="JEO60" s="151"/>
      <c r="JEP60" s="151"/>
      <c r="JEQ60" s="151"/>
      <c r="JER60" s="151"/>
      <c r="JES60" s="151"/>
      <c r="JET60" s="151"/>
      <c r="JEU60" s="151"/>
      <c r="JEV60" s="151"/>
      <c r="JEW60" s="151"/>
      <c r="JEX60" s="151"/>
      <c r="JEY60" s="151"/>
      <c r="JEZ60" s="151"/>
      <c r="JFA60" s="151"/>
      <c r="JFB60" s="151"/>
      <c r="JFC60" s="151"/>
      <c r="JFD60" s="151"/>
      <c r="JFE60" s="151"/>
      <c r="JFF60" s="151"/>
      <c r="JFG60" s="151"/>
      <c r="JFH60" s="151"/>
      <c r="JFI60" s="151"/>
      <c r="JFJ60" s="151"/>
      <c r="JFK60" s="151"/>
      <c r="JFL60" s="151"/>
      <c r="JFM60" s="151"/>
      <c r="JFN60" s="151"/>
      <c r="JFO60" s="151"/>
      <c r="JFP60" s="151"/>
      <c r="JFQ60" s="151"/>
      <c r="JFR60" s="151"/>
      <c r="JFS60" s="151"/>
      <c r="JFT60" s="151"/>
      <c r="JFU60" s="151"/>
      <c r="JFV60" s="151"/>
      <c r="JFW60" s="151"/>
      <c r="JFX60" s="151"/>
      <c r="JFY60" s="151"/>
      <c r="JFZ60" s="151"/>
      <c r="JGA60" s="151"/>
      <c r="JGB60" s="151"/>
      <c r="JGC60" s="151"/>
      <c r="JGD60" s="151"/>
      <c r="JGE60" s="151"/>
      <c r="JGF60" s="151"/>
      <c r="JGG60" s="151"/>
      <c r="JGH60" s="151"/>
      <c r="JGI60" s="151"/>
      <c r="JGJ60" s="151"/>
      <c r="JGK60" s="151"/>
      <c r="JGL60" s="151"/>
      <c r="JGM60" s="151"/>
      <c r="JGN60" s="151"/>
      <c r="JGO60" s="151"/>
      <c r="JGP60" s="151"/>
      <c r="JGQ60" s="151"/>
      <c r="JGR60" s="151"/>
      <c r="JGS60" s="151"/>
      <c r="JGT60" s="151"/>
      <c r="JGU60" s="151"/>
      <c r="JGV60" s="151"/>
      <c r="JGW60" s="151"/>
      <c r="JGX60" s="151"/>
      <c r="JGY60" s="151"/>
      <c r="JGZ60" s="151"/>
      <c r="JHA60" s="151"/>
      <c r="JHB60" s="151"/>
      <c r="JHC60" s="151"/>
      <c r="JHD60" s="151"/>
      <c r="JHE60" s="151"/>
      <c r="JHF60" s="151"/>
      <c r="JHG60" s="151"/>
      <c r="JHH60" s="151"/>
      <c r="JHI60" s="151"/>
      <c r="JHJ60" s="151"/>
      <c r="JHK60" s="151"/>
      <c r="JHL60" s="151"/>
      <c r="JHM60" s="151"/>
      <c r="JHN60" s="151"/>
      <c r="JHO60" s="151"/>
      <c r="JHP60" s="151"/>
      <c r="JHQ60" s="151"/>
      <c r="JHR60" s="151"/>
      <c r="JHS60" s="151"/>
      <c r="JHT60" s="151"/>
      <c r="JHU60" s="151"/>
      <c r="JHV60" s="151"/>
      <c r="JHW60" s="151"/>
      <c r="JHX60" s="151"/>
      <c r="JHY60" s="151"/>
      <c r="JHZ60" s="151"/>
      <c r="JIA60" s="151"/>
      <c r="JIB60" s="151"/>
      <c r="JIC60" s="151"/>
      <c r="JID60" s="151"/>
      <c r="JIE60" s="151"/>
      <c r="JIF60" s="151"/>
      <c r="JIG60" s="151"/>
      <c r="JIH60" s="151"/>
      <c r="JII60" s="151"/>
      <c r="JIJ60" s="151"/>
      <c r="JIK60" s="151"/>
      <c r="JIL60" s="151"/>
      <c r="JIM60" s="151"/>
      <c r="JIN60" s="151"/>
      <c r="JIO60" s="151"/>
      <c r="JIP60" s="151"/>
      <c r="JIQ60" s="151"/>
      <c r="JIR60" s="151"/>
      <c r="JIS60" s="151"/>
      <c r="JIT60" s="151"/>
      <c r="JIU60" s="151"/>
      <c r="JIV60" s="151"/>
      <c r="JIW60" s="151"/>
      <c r="JIX60" s="151"/>
      <c r="JIY60" s="151"/>
      <c r="JIZ60" s="151"/>
      <c r="JJA60" s="151"/>
      <c r="JJB60" s="151"/>
      <c r="JJC60" s="151"/>
      <c r="JJD60" s="151"/>
      <c r="JJE60" s="151"/>
      <c r="JJF60" s="151"/>
      <c r="JJG60" s="151"/>
      <c r="JJH60" s="151"/>
      <c r="JJI60" s="151"/>
      <c r="JJJ60" s="151"/>
      <c r="JJK60" s="151"/>
      <c r="JJL60" s="151"/>
      <c r="JJM60" s="151"/>
      <c r="JJN60" s="151"/>
      <c r="JJO60" s="151"/>
      <c r="JJP60" s="151"/>
      <c r="JJQ60" s="151"/>
      <c r="JJR60" s="151"/>
      <c r="JJS60" s="151"/>
      <c r="JJT60" s="151"/>
      <c r="JJU60" s="151"/>
      <c r="JJV60" s="151"/>
      <c r="JJW60" s="151"/>
      <c r="JJX60" s="151"/>
      <c r="JJY60" s="151"/>
      <c r="JJZ60" s="151"/>
      <c r="JKA60" s="151"/>
      <c r="JKB60" s="151"/>
      <c r="JKC60" s="151"/>
      <c r="JKD60" s="151"/>
      <c r="JKE60" s="151"/>
      <c r="JKF60" s="151"/>
      <c r="JKG60" s="151"/>
      <c r="JKH60" s="151"/>
      <c r="JKI60" s="151"/>
      <c r="JKJ60" s="151"/>
      <c r="JKK60" s="151"/>
      <c r="JKL60" s="151"/>
      <c r="JKM60" s="151"/>
      <c r="JKN60" s="151"/>
      <c r="JKO60" s="151"/>
      <c r="JKP60" s="151"/>
      <c r="JKQ60" s="151"/>
      <c r="JKR60" s="151"/>
      <c r="JKS60" s="151"/>
      <c r="JKT60" s="151"/>
      <c r="JKU60" s="151"/>
      <c r="JKV60" s="151"/>
      <c r="JKW60" s="151"/>
      <c r="JKX60" s="151"/>
      <c r="JKY60" s="151"/>
      <c r="JKZ60" s="151"/>
      <c r="JLA60" s="151"/>
      <c r="JLB60" s="151"/>
      <c r="JLC60" s="151"/>
      <c r="JLD60" s="151"/>
      <c r="JLE60" s="151"/>
      <c r="JLF60" s="151"/>
      <c r="JLG60" s="151"/>
      <c r="JLH60" s="151"/>
      <c r="JLI60" s="151"/>
      <c r="JLJ60" s="151"/>
      <c r="JLK60" s="151"/>
      <c r="JLL60" s="151"/>
      <c r="JLM60" s="151"/>
      <c r="JLN60" s="151"/>
      <c r="JLO60" s="151"/>
      <c r="JLP60" s="151"/>
      <c r="JLQ60" s="151"/>
      <c r="JLR60" s="151"/>
      <c r="JLS60" s="151"/>
      <c r="JLT60" s="151"/>
      <c r="JLU60" s="151"/>
      <c r="JLV60" s="151"/>
      <c r="JLW60" s="151"/>
      <c r="JLX60" s="151"/>
      <c r="JLY60" s="151"/>
      <c r="JLZ60" s="151"/>
      <c r="JMA60" s="151"/>
      <c r="JMB60" s="151"/>
      <c r="JMC60" s="151"/>
      <c r="JMD60" s="151"/>
      <c r="JME60" s="151"/>
      <c r="JMF60" s="151"/>
      <c r="JMG60" s="151"/>
      <c r="JMH60" s="151"/>
      <c r="JMI60" s="151"/>
      <c r="JMJ60" s="151"/>
      <c r="JMK60" s="151"/>
      <c r="JML60" s="151"/>
      <c r="JMM60" s="151"/>
      <c r="JMN60" s="151"/>
      <c r="JMO60" s="151"/>
      <c r="JMP60" s="151"/>
      <c r="JMQ60" s="151"/>
      <c r="JMR60" s="151"/>
      <c r="JMS60" s="151"/>
      <c r="JMT60" s="151"/>
      <c r="JMU60" s="151"/>
      <c r="JMV60" s="151"/>
      <c r="JMW60" s="151"/>
      <c r="JMX60" s="151"/>
      <c r="JMY60" s="151"/>
      <c r="JMZ60" s="151"/>
      <c r="JNA60" s="151"/>
      <c r="JNB60" s="151"/>
      <c r="JNC60" s="151"/>
      <c r="JND60" s="151"/>
      <c r="JNE60" s="151"/>
      <c r="JNF60" s="151"/>
      <c r="JNG60" s="151"/>
      <c r="JNH60" s="151"/>
      <c r="JNI60" s="151"/>
      <c r="JNJ60" s="151"/>
      <c r="JNK60" s="151"/>
      <c r="JNL60" s="151"/>
      <c r="JNM60" s="151"/>
      <c r="JNN60" s="151"/>
      <c r="JNO60" s="151"/>
      <c r="JNP60" s="151"/>
      <c r="JNQ60" s="151"/>
      <c r="JNR60" s="151"/>
      <c r="JNS60" s="151"/>
      <c r="JNT60" s="151"/>
      <c r="JNU60" s="151"/>
      <c r="JNV60" s="151"/>
      <c r="JNW60" s="151"/>
      <c r="JNX60" s="151"/>
      <c r="JNY60" s="151"/>
      <c r="JNZ60" s="151"/>
      <c r="JOA60" s="151"/>
      <c r="JOB60" s="151"/>
      <c r="JOC60" s="151"/>
      <c r="JOD60" s="151"/>
      <c r="JOE60" s="151"/>
      <c r="JOF60" s="151"/>
      <c r="JOG60" s="151"/>
      <c r="JOH60" s="151"/>
      <c r="JOI60" s="151"/>
      <c r="JOJ60" s="151"/>
      <c r="JOK60" s="151"/>
      <c r="JOL60" s="151"/>
      <c r="JOM60" s="151"/>
      <c r="JON60" s="151"/>
      <c r="JOO60" s="151"/>
      <c r="JOP60" s="151"/>
      <c r="JOQ60" s="151"/>
      <c r="JOR60" s="151"/>
      <c r="JOS60" s="151"/>
      <c r="JOT60" s="151"/>
      <c r="JOU60" s="151"/>
      <c r="JOV60" s="151"/>
      <c r="JOW60" s="151"/>
      <c r="JOX60" s="151"/>
      <c r="JOY60" s="151"/>
      <c r="JOZ60" s="151"/>
      <c r="JPA60" s="151"/>
      <c r="JPB60" s="151"/>
      <c r="JPC60" s="151"/>
      <c r="JPD60" s="151"/>
      <c r="JPE60" s="151"/>
      <c r="JPF60" s="151"/>
      <c r="JPG60" s="151"/>
      <c r="JPH60" s="151"/>
      <c r="JPI60" s="151"/>
      <c r="JPJ60" s="151"/>
      <c r="JPK60" s="151"/>
      <c r="JPL60" s="151"/>
      <c r="JPM60" s="151"/>
      <c r="JPN60" s="151"/>
      <c r="JPO60" s="151"/>
      <c r="JPP60" s="151"/>
      <c r="JPQ60" s="151"/>
      <c r="JPR60" s="151"/>
      <c r="JPS60" s="151"/>
      <c r="JPT60" s="151"/>
      <c r="JPU60" s="151"/>
      <c r="JPV60" s="151"/>
      <c r="JPW60" s="151"/>
      <c r="JPX60" s="151"/>
      <c r="JPY60" s="151"/>
      <c r="JPZ60" s="151"/>
      <c r="JQA60" s="151"/>
      <c r="JQB60" s="151"/>
      <c r="JQC60" s="151"/>
      <c r="JQD60" s="151"/>
      <c r="JQE60" s="151"/>
      <c r="JQF60" s="151"/>
      <c r="JQG60" s="151"/>
      <c r="JQH60" s="151"/>
      <c r="JQI60" s="151"/>
      <c r="JQJ60" s="151"/>
      <c r="JQK60" s="151"/>
      <c r="JQL60" s="151"/>
      <c r="JQM60" s="151"/>
      <c r="JQN60" s="151"/>
      <c r="JQO60" s="151"/>
      <c r="JQP60" s="151"/>
      <c r="JQQ60" s="151"/>
      <c r="JQR60" s="151"/>
      <c r="JQS60" s="151"/>
      <c r="JQT60" s="151"/>
      <c r="JQU60" s="151"/>
      <c r="JQV60" s="151"/>
      <c r="JQW60" s="151"/>
      <c r="JQX60" s="151"/>
      <c r="JQY60" s="151"/>
      <c r="JQZ60" s="151"/>
      <c r="JRA60" s="151"/>
      <c r="JRB60" s="151"/>
      <c r="JRC60" s="151"/>
      <c r="JRD60" s="151"/>
      <c r="JRE60" s="151"/>
      <c r="JRF60" s="151"/>
      <c r="JRG60" s="151"/>
      <c r="JRH60" s="151"/>
      <c r="JRI60" s="151"/>
      <c r="JRJ60" s="151"/>
      <c r="JRK60" s="151"/>
      <c r="JRL60" s="151"/>
      <c r="JRM60" s="151"/>
      <c r="JRN60" s="151"/>
      <c r="JRO60" s="151"/>
      <c r="JRP60" s="151"/>
      <c r="JRQ60" s="151"/>
      <c r="JRR60" s="151"/>
      <c r="JRS60" s="151"/>
      <c r="JRT60" s="151"/>
      <c r="JRU60" s="151"/>
      <c r="JRV60" s="151"/>
      <c r="JRW60" s="151"/>
      <c r="JRX60" s="151"/>
      <c r="JRY60" s="151"/>
      <c r="JRZ60" s="151"/>
      <c r="JSA60" s="151"/>
      <c r="JSB60" s="151"/>
      <c r="JSC60" s="151"/>
      <c r="JSD60" s="151"/>
      <c r="JSE60" s="151"/>
      <c r="JSF60" s="151"/>
      <c r="JSG60" s="151"/>
      <c r="JSH60" s="151"/>
      <c r="JSI60" s="151"/>
      <c r="JSJ60" s="151"/>
      <c r="JSK60" s="151"/>
      <c r="JSL60" s="151"/>
      <c r="JSM60" s="151"/>
      <c r="JSN60" s="151"/>
      <c r="JSO60" s="151"/>
      <c r="JSP60" s="151"/>
      <c r="JSQ60" s="151"/>
      <c r="JSR60" s="151"/>
      <c r="JSS60" s="151"/>
      <c r="JST60" s="151"/>
      <c r="JSU60" s="151"/>
      <c r="JSV60" s="151"/>
      <c r="JSW60" s="151"/>
      <c r="JSX60" s="151"/>
      <c r="JSY60" s="151"/>
      <c r="JSZ60" s="151"/>
      <c r="JTA60" s="151"/>
      <c r="JTB60" s="151"/>
      <c r="JTC60" s="151"/>
      <c r="JTD60" s="151"/>
      <c r="JTE60" s="151"/>
      <c r="JTF60" s="151"/>
      <c r="JTG60" s="151"/>
      <c r="JTH60" s="151"/>
      <c r="JTI60" s="151"/>
      <c r="JTJ60" s="151"/>
      <c r="JTK60" s="151"/>
      <c r="JTL60" s="151"/>
      <c r="JTM60" s="151"/>
      <c r="JTN60" s="151"/>
      <c r="JTO60" s="151"/>
      <c r="JTP60" s="151"/>
      <c r="JTQ60" s="151"/>
      <c r="JTR60" s="151"/>
      <c r="JTS60" s="151"/>
      <c r="JTT60" s="151"/>
      <c r="JTU60" s="151"/>
      <c r="JTV60" s="151"/>
      <c r="JTW60" s="151"/>
      <c r="JTX60" s="151"/>
      <c r="JTY60" s="151"/>
      <c r="JTZ60" s="151"/>
      <c r="JUA60" s="151"/>
      <c r="JUB60" s="151"/>
      <c r="JUC60" s="151"/>
      <c r="JUD60" s="151"/>
      <c r="JUE60" s="151"/>
      <c r="JUF60" s="151"/>
      <c r="JUG60" s="151"/>
      <c r="JUH60" s="151"/>
      <c r="JUI60" s="151"/>
      <c r="JUJ60" s="151"/>
      <c r="JUK60" s="151"/>
      <c r="JUL60" s="151"/>
      <c r="JUM60" s="151"/>
      <c r="JUN60" s="151"/>
      <c r="JUO60" s="151"/>
      <c r="JUP60" s="151"/>
      <c r="JUQ60" s="151"/>
      <c r="JUR60" s="151"/>
      <c r="JUS60" s="151"/>
      <c r="JUT60" s="151"/>
      <c r="JUU60" s="151"/>
      <c r="JUV60" s="151"/>
      <c r="JUW60" s="151"/>
      <c r="JUX60" s="151"/>
      <c r="JUY60" s="151"/>
      <c r="JUZ60" s="151"/>
      <c r="JVA60" s="151"/>
      <c r="JVB60" s="151"/>
      <c r="JVC60" s="151"/>
      <c r="JVD60" s="151"/>
      <c r="JVE60" s="151"/>
      <c r="JVF60" s="151"/>
      <c r="JVG60" s="151"/>
      <c r="JVH60" s="151"/>
      <c r="JVI60" s="151"/>
      <c r="JVJ60" s="151"/>
      <c r="JVK60" s="151"/>
      <c r="JVL60" s="151"/>
      <c r="JVM60" s="151"/>
      <c r="JVN60" s="151"/>
      <c r="JVO60" s="151"/>
      <c r="JVP60" s="151"/>
      <c r="JVQ60" s="151"/>
      <c r="JVR60" s="151"/>
      <c r="JVS60" s="151"/>
      <c r="JVT60" s="151"/>
      <c r="JVU60" s="151"/>
      <c r="JVV60" s="151"/>
      <c r="JVW60" s="151"/>
      <c r="JVX60" s="151"/>
      <c r="JVY60" s="151"/>
      <c r="JVZ60" s="151"/>
      <c r="JWA60" s="151"/>
      <c r="JWB60" s="151"/>
      <c r="JWC60" s="151"/>
      <c r="JWD60" s="151"/>
      <c r="JWE60" s="151"/>
      <c r="JWF60" s="151"/>
      <c r="JWG60" s="151"/>
      <c r="JWH60" s="151"/>
      <c r="JWI60" s="151"/>
      <c r="JWJ60" s="151"/>
      <c r="JWK60" s="151"/>
      <c r="JWL60" s="151"/>
      <c r="JWM60" s="151"/>
      <c r="JWN60" s="151"/>
      <c r="JWO60" s="151"/>
      <c r="JWP60" s="151"/>
      <c r="JWQ60" s="151"/>
      <c r="JWR60" s="151"/>
      <c r="JWS60" s="151"/>
      <c r="JWT60" s="151"/>
      <c r="JWU60" s="151"/>
      <c r="JWV60" s="151"/>
      <c r="JWW60" s="151"/>
      <c r="JWX60" s="151"/>
      <c r="JWY60" s="151"/>
      <c r="JWZ60" s="151"/>
      <c r="JXA60" s="151"/>
      <c r="JXB60" s="151"/>
      <c r="JXC60" s="151"/>
      <c r="JXD60" s="151"/>
      <c r="JXE60" s="151"/>
      <c r="JXF60" s="151"/>
      <c r="JXG60" s="151"/>
      <c r="JXH60" s="151"/>
      <c r="JXI60" s="151"/>
      <c r="JXJ60" s="151"/>
      <c r="JXK60" s="151"/>
      <c r="JXL60" s="151"/>
      <c r="JXM60" s="151"/>
      <c r="JXN60" s="151"/>
      <c r="JXO60" s="151"/>
      <c r="JXP60" s="151"/>
      <c r="JXQ60" s="151"/>
      <c r="JXR60" s="151"/>
      <c r="JXS60" s="151"/>
      <c r="JXT60" s="151"/>
      <c r="JXU60" s="151"/>
      <c r="JXV60" s="151"/>
      <c r="JXW60" s="151"/>
      <c r="JXX60" s="151"/>
      <c r="JXY60" s="151"/>
      <c r="JXZ60" s="151"/>
      <c r="JYA60" s="151"/>
      <c r="JYB60" s="151"/>
      <c r="JYC60" s="151"/>
      <c r="JYD60" s="151"/>
      <c r="JYE60" s="151"/>
      <c r="JYF60" s="151"/>
      <c r="JYG60" s="151"/>
      <c r="JYH60" s="151"/>
      <c r="JYI60" s="151"/>
      <c r="JYJ60" s="151"/>
      <c r="JYK60" s="151"/>
      <c r="JYL60" s="151"/>
      <c r="JYM60" s="151"/>
      <c r="JYN60" s="151"/>
      <c r="JYO60" s="151"/>
      <c r="JYP60" s="151"/>
      <c r="JYQ60" s="151"/>
      <c r="JYR60" s="151"/>
      <c r="JYS60" s="151"/>
      <c r="JYT60" s="151"/>
      <c r="JYU60" s="151"/>
      <c r="JYV60" s="151"/>
      <c r="JYW60" s="151"/>
      <c r="JYX60" s="151"/>
      <c r="JYY60" s="151"/>
      <c r="JYZ60" s="151"/>
      <c r="JZA60" s="151"/>
      <c r="JZB60" s="151"/>
      <c r="JZC60" s="151"/>
      <c r="JZD60" s="151"/>
      <c r="JZE60" s="151"/>
      <c r="JZF60" s="151"/>
      <c r="JZG60" s="151"/>
      <c r="JZH60" s="151"/>
      <c r="JZI60" s="151"/>
      <c r="JZJ60" s="151"/>
      <c r="JZK60" s="151"/>
      <c r="JZL60" s="151"/>
      <c r="JZM60" s="151"/>
      <c r="JZN60" s="151"/>
      <c r="JZO60" s="151"/>
      <c r="JZP60" s="151"/>
      <c r="JZQ60" s="151"/>
      <c r="JZR60" s="151"/>
      <c r="JZS60" s="151"/>
      <c r="JZT60" s="151"/>
      <c r="JZU60" s="151"/>
      <c r="JZV60" s="151"/>
      <c r="JZW60" s="151"/>
      <c r="JZX60" s="151"/>
      <c r="JZY60" s="151"/>
      <c r="JZZ60" s="151"/>
      <c r="KAA60" s="151"/>
      <c r="KAB60" s="151"/>
      <c r="KAC60" s="151"/>
      <c r="KAD60" s="151"/>
      <c r="KAE60" s="151"/>
      <c r="KAF60" s="151"/>
      <c r="KAG60" s="151"/>
      <c r="KAH60" s="151"/>
      <c r="KAI60" s="151"/>
      <c r="KAJ60" s="151"/>
      <c r="KAK60" s="151"/>
      <c r="KAL60" s="151"/>
      <c r="KAM60" s="151"/>
      <c r="KAN60" s="151"/>
      <c r="KAO60" s="151"/>
      <c r="KAP60" s="151"/>
      <c r="KAQ60" s="151"/>
      <c r="KAR60" s="151"/>
      <c r="KAS60" s="151"/>
      <c r="KAT60" s="151"/>
      <c r="KAU60" s="151"/>
      <c r="KAV60" s="151"/>
      <c r="KAW60" s="151"/>
      <c r="KAX60" s="151"/>
      <c r="KAY60" s="151"/>
      <c r="KAZ60" s="151"/>
      <c r="KBA60" s="151"/>
      <c r="KBB60" s="151"/>
      <c r="KBC60" s="151"/>
      <c r="KBD60" s="151"/>
      <c r="KBE60" s="151"/>
      <c r="KBF60" s="151"/>
      <c r="KBG60" s="151"/>
      <c r="KBH60" s="151"/>
      <c r="KBI60" s="151"/>
      <c r="KBJ60" s="151"/>
      <c r="KBK60" s="151"/>
      <c r="KBL60" s="151"/>
      <c r="KBM60" s="151"/>
      <c r="KBN60" s="151"/>
      <c r="KBO60" s="151"/>
      <c r="KBP60" s="151"/>
      <c r="KBQ60" s="151"/>
      <c r="KBR60" s="151"/>
      <c r="KBS60" s="151"/>
      <c r="KBT60" s="151"/>
      <c r="KBU60" s="151"/>
      <c r="KBV60" s="151"/>
      <c r="KBW60" s="151"/>
      <c r="KBX60" s="151"/>
      <c r="KBY60" s="151"/>
      <c r="KBZ60" s="151"/>
      <c r="KCA60" s="151"/>
      <c r="KCB60" s="151"/>
      <c r="KCC60" s="151"/>
      <c r="KCD60" s="151"/>
      <c r="KCE60" s="151"/>
      <c r="KCF60" s="151"/>
      <c r="KCG60" s="151"/>
      <c r="KCH60" s="151"/>
      <c r="KCI60" s="151"/>
      <c r="KCJ60" s="151"/>
      <c r="KCK60" s="151"/>
      <c r="KCL60" s="151"/>
      <c r="KCM60" s="151"/>
      <c r="KCN60" s="151"/>
      <c r="KCO60" s="151"/>
      <c r="KCP60" s="151"/>
      <c r="KCQ60" s="151"/>
      <c r="KCR60" s="151"/>
      <c r="KCS60" s="151"/>
      <c r="KCT60" s="151"/>
      <c r="KCU60" s="151"/>
      <c r="KCV60" s="151"/>
      <c r="KCW60" s="151"/>
      <c r="KCX60" s="151"/>
      <c r="KCY60" s="151"/>
      <c r="KCZ60" s="151"/>
      <c r="KDA60" s="151"/>
      <c r="KDB60" s="151"/>
      <c r="KDC60" s="151"/>
      <c r="KDD60" s="151"/>
      <c r="KDE60" s="151"/>
      <c r="KDF60" s="151"/>
      <c r="KDG60" s="151"/>
      <c r="KDH60" s="151"/>
      <c r="KDI60" s="151"/>
      <c r="KDJ60" s="151"/>
      <c r="KDK60" s="151"/>
      <c r="KDL60" s="151"/>
      <c r="KDM60" s="151"/>
      <c r="KDN60" s="151"/>
      <c r="KDO60" s="151"/>
      <c r="KDP60" s="151"/>
      <c r="KDQ60" s="151"/>
      <c r="KDR60" s="151"/>
      <c r="KDS60" s="151"/>
      <c r="KDT60" s="151"/>
      <c r="KDU60" s="151"/>
      <c r="KDV60" s="151"/>
      <c r="KDW60" s="151"/>
      <c r="KDX60" s="151"/>
      <c r="KDY60" s="151"/>
      <c r="KDZ60" s="151"/>
      <c r="KEA60" s="151"/>
      <c r="KEB60" s="151"/>
      <c r="KEC60" s="151"/>
      <c r="KED60" s="151"/>
      <c r="KEE60" s="151"/>
      <c r="KEF60" s="151"/>
      <c r="KEG60" s="151"/>
      <c r="KEH60" s="151"/>
      <c r="KEI60" s="151"/>
      <c r="KEJ60" s="151"/>
      <c r="KEK60" s="151"/>
      <c r="KEL60" s="151"/>
      <c r="KEM60" s="151"/>
      <c r="KEN60" s="151"/>
      <c r="KEO60" s="151"/>
      <c r="KEP60" s="151"/>
      <c r="KEQ60" s="151"/>
      <c r="KER60" s="151"/>
      <c r="KES60" s="151"/>
      <c r="KET60" s="151"/>
      <c r="KEU60" s="151"/>
      <c r="KEV60" s="151"/>
      <c r="KEW60" s="151"/>
      <c r="KEX60" s="151"/>
      <c r="KEY60" s="151"/>
      <c r="KEZ60" s="151"/>
      <c r="KFA60" s="151"/>
      <c r="KFB60" s="151"/>
      <c r="KFC60" s="151"/>
      <c r="KFD60" s="151"/>
      <c r="KFE60" s="151"/>
      <c r="KFF60" s="151"/>
      <c r="KFG60" s="151"/>
      <c r="KFH60" s="151"/>
      <c r="KFI60" s="151"/>
      <c r="KFJ60" s="151"/>
      <c r="KFK60" s="151"/>
      <c r="KFL60" s="151"/>
      <c r="KFM60" s="151"/>
      <c r="KFN60" s="151"/>
      <c r="KFO60" s="151"/>
      <c r="KFP60" s="151"/>
      <c r="KFQ60" s="151"/>
      <c r="KFR60" s="151"/>
      <c r="KFS60" s="151"/>
      <c r="KFT60" s="151"/>
      <c r="KFU60" s="151"/>
      <c r="KFV60" s="151"/>
      <c r="KFW60" s="151"/>
      <c r="KFX60" s="151"/>
      <c r="KFY60" s="151"/>
      <c r="KFZ60" s="151"/>
      <c r="KGA60" s="151"/>
      <c r="KGB60" s="151"/>
      <c r="KGC60" s="151"/>
      <c r="KGD60" s="151"/>
      <c r="KGE60" s="151"/>
      <c r="KGF60" s="151"/>
      <c r="KGG60" s="151"/>
      <c r="KGH60" s="151"/>
      <c r="KGI60" s="151"/>
      <c r="KGJ60" s="151"/>
      <c r="KGK60" s="151"/>
      <c r="KGL60" s="151"/>
      <c r="KGM60" s="151"/>
      <c r="KGN60" s="151"/>
      <c r="KGO60" s="151"/>
      <c r="KGP60" s="151"/>
      <c r="KGQ60" s="151"/>
      <c r="KGR60" s="151"/>
      <c r="KGS60" s="151"/>
      <c r="KGT60" s="151"/>
      <c r="KGU60" s="151"/>
      <c r="KGV60" s="151"/>
      <c r="KGW60" s="151"/>
      <c r="KGX60" s="151"/>
      <c r="KGY60" s="151"/>
      <c r="KGZ60" s="151"/>
      <c r="KHA60" s="151"/>
      <c r="KHB60" s="151"/>
      <c r="KHC60" s="151"/>
      <c r="KHD60" s="151"/>
      <c r="KHE60" s="151"/>
      <c r="KHF60" s="151"/>
      <c r="KHG60" s="151"/>
      <c r="KHH60" s="151"/>
      <c r="KHI60" s="151"/>
      <c r="KHJ60" s="151"/>
      <c r="KHK60" s="151"/>
      <c r="KHL60" s="151"/>
      <c r="KHM60" s="151"/>
      <c r="KHN60" s="151"/>
      <c r="KHO60" s="151"/>
      <c r="KHP60" s="151"/>
      <c r="KHQ60" s="151"/>
      <c r="KHR60" s="151"/>
      <c r="KHS60" s="151"/>
      <c r="KHT60" s="151"/>
      <c r="KHU60" s="151"/>
      <c r="KHV60" s="151"/>
      <c r="KHW60" s="151"/>
      <c r="KHX60" s="151"/>
      <c r="KHY60" s="151"/>
      <c r="KHZ60" s="151"/>
      <c r="KIA60" s="151"/>
      <c r="KIB60" s="151"/>
      <c r="KIC60" s="151"/>
      <c r="KID60" s="151"/>
      <c r="KIE60" s="151"/>
      <c r="KIF60" s="151"/>
      <c r="KIG60" s="151"/>
      <c r="KIH60" s="151"/>
      <c r="KII60" s="151"/>
      <c r="KIJ60" s="151"/>
      <c r="KIK60" s="151"/>
      <c r="KIL60" s="151"/>
      <c r="KIM60" s="151"/>
      <c r="KIN60" s="151"/>
      <c r="KIO60" s="151"/>
      <c r="KIP60" s="151"/>
      <c r="KIQ60" s="151"/>
      <c r="KIR60" s="151"/>
      <c r="KIS60" s="151"/>
      <c r="KIT60" s="151"/>
      <c r="KIU60" s="151"/>
      <c r="KIV60" s="151"/>
      <c r="KIW60" s="151"/>
      <c r="KIX60" s="151"/>
      <c r="KIY60" s="151"/>
      <c r="KIZ60" s="151"/>
      <c r="KJA60" s="151"/>
      <c r="KJB60" s="151"/>
      <c r="KJC60" s="151"/>
      <c r="KJD60" s="151"/>
      <c r="KJE60" s="151"/>
      <c r="KJF60" s="151"/>
      <c r="KJG60" s="151"/>
      <c r="KJH60" s="151"/>
      <c r="KJI60" s="151"/>
      <c r="KJJ60" s="151"/>
      <c r="KJK60" s="151"/>
      <c r="KJL60" s="151"/>
      <c r="KJM60" s="151"/>
      <c r="KJN60" s="151"/>
      <c r="KJO60" s="151"/>
      <c r="KJP60" s="151"/>
      <c r="KJQ60" s="151"/>
      <c r="KJR60" s="151"/>
      <c r="KJS60" s="151"/>
      <c r="KJT60" s="151"/>
      <c r="KJU60" s="151"/>
      <c r="KJV60" s="151"/>
      <c r="KJW60" s="151"/>
      <c r="KJX60" s="151"/>
      <c r="KJY60" s="151"/>
      <c r="KJZ60" s="151"/>
      <c r="KKA60" s="151"/>
      <c r="KKB60" s="151"/>
      <c r="KKC60" s="151"/>
      <c r="KKD60" s="151"/>
      <c r="KKE60" s="151"/>
      <c r="KKF60" s="151"/>
      <c r="KKG60" s="151"/>
      <c r="KKH60" s="151"/>
      <c r="KKI60" s="151"/>
      <c r="KKJ60" s="151"/>
      <c r="KKK60" s="151"/>
      <c r="KKL60" s="151"/>
      <c r="KKM60" s="151"/>
      <c r="KKN60" s="151"/>
      <c r="KKO60" s="151"/>
      <c r="KKP60" s="151"/>
      <c r="KKQ60" s="151"/>
      <c r="KKR60" s="151"/>
      <c r="KKS60" s="151"/>
      <c r="KKT60" s="151"/>
      <c r="KKU60" s="151"/>
      <c r="KKV60" s="151"/>
      <c r="KKW60" s="151"/>
      <c r="KKX60" s="151"/>
      <c r="KKY60" s="151"/>
      <c r="KKZ60" s="151"/>
      <c r="KLA60" s="151"/>
      <c r="KLB60" s="151"/>
      <c r="KLC60" s="151"/>
      <c r="KLD60" s="151"/>
      <c r="KLE60" s="151"/>
      <c r="KLF60" s="151"/>
      <c r="KLG60" s="151"/>
      <c r="KLH60" s="151"/>
      <c r="KLI60" s="151"/>
      <c r="KLJ60" s="151"/>
      <c r="KLK60" s="151"/>
      <c r="KLL60" s="151"/>
      <c r="KLM60" s="151"/>
      <c r="KLN60" s="151"/>
      <c r="KLO60" s="151"/>
      <c r="KLP60" s="151"/>
      <c r="KLQ60" s="151"/>
      <c r="KLR60" s="151"/>
      <c r="KLS60" s="151"/>
      <c r="KLT60" s="151"/>
      <c r="KLU60" s="151"/>
      <c r="KLV60" s="151"/>
      <c r="KLW60" s="151"/>
      <c r="KLX60" s="151"/>
      <c r="KLY60" s="151"/>
      <c r="KLZ60" s="151"/>
      <c r="KMA60" s="151"/>
      <c r="KMB60" s="151"/>
      <c r="KMC60" s="151"/>
      <c r="KMD60" s="151"/>
      <c r="KME60" s="151"/>
      <c r="KMF60" s="151"/>
      <c r="KMG60" s="151"/>
      <c r="KMH60" s="151"/>
      <c r="KMI60" s="151"/>
      <c r="KMJ60" s="151"/>
      <c r="KMK60" s="151"/>
      <c r="KML60" s="151"/>
      <c r="KMM60" s="151"/>
      <c r="KMN60" s="151"/>
      <c r="KMO60" s="151"/>
      <c r="KMP60" s="151"/>
      <c r="KMQ60" s="151"/>
      <c r="KMR60" s="151"/>
      <c r="KMS60" s="151"/>
      <c r="KMT60" s="151"/>
      <c r="KMU60" s="151"/>
      <c r="KMV60" s="151"/>
      <c r="KMW60" s="151"/>
      <c r="KMX60" s="151"/>
      <c r="KMY60" s="151"/>
      <c r="KMZ60" s="151"/>
      <c r="KNA60" s="151"/>
      <c r="KNB60" s="151"/>
      <c r="KNC60" s="151"/>
      <c r="KND60" s="151"/>
      <c r="KNE60" s="151"/>
      <c r="KNF60" s="151"/>
      <c r="KNG60" s="151"/>
      <c r="KNH60" s="151"/>
      <c r="KNI60" s="151"/>
      <c r="KNJ60" s="151"/>
      <c r="KNK60" s="151"/>
      <c r="KNL60" s="151"/>
      <c r="KNM60" s="151"/>
      <c r="KNN60" s="151"/>
      <c r="KNO60" s="151"/>
      <c r="KNP60" s="151"/>
      <c r="KNQ60" s="151"/>
      <c r="KNR60" s="151"/>
      <c r="KNS60" s="151"/>
      <c r="KNT60" s="151"/>
      <c r="KNU60" s="151"/>
      <c r="KNV60" s="151"/>
      <c r="KNW60" s="151"/>
      <c r="KNX60" s="151"/>
      <c r="KNY60" s="151"/>
      <c r="KNZ60" s="151"/>
      <c r="KOA60" s="151"/>
      <c r="KOB60" s="151"/>
      <c r="KOC60" s="151"/>
      <c r="KOD60" s="151"/>
      <c r="KOE60" s="151"/>
      <c r="KOF60" s="151"/>
      <c r="KOG60" s="151"/>
      <c r="KOH60" s="151"/>
      <c r="KOI60" s="151"/>
      <c r="KOJ60" s="151"/>
      <c r="KOK60" s="151"/>
      <c r="KOL60" s="151"/>
      <c r="KOM60" s="151"/>
      <c r="KON60" s="151"/>
      <c r="KOO60" s="151"/>
      <c r="KOP60" s="151"/>
      <c r="KOQ60" s="151"/>
      <c r="KOR60" s="151"/>
      <c r="KOS60" s="151"/>
      <c r="KOT60" s="151"/>
      <c r="KOU60" s="151"/>
      <c r="KOV60" s="151"/>
      <c r="KOW60" s="151"/>
      <c r="KOX60" s="151"/>
      <c r="KOY60" s="151"/>
      <c r="KOZ60" s="151"/>
      <c r="KPA60" s="151"/>
      <c r="KPB60" s="151"/>
      <c r="KPC60" s="151"/>
      <c r="KPD60" s="151"/>
      <c r="KPE60" s="151"/>
      <c r="KPF60" s="151"/>
      <c r="KPG60" s="151"/>
      <c r="KPH60" s="151"/>
      <c r="KPI60" s="151"/>
      <c r="KPJ60" s="151"/>
      <c r="KPK60" s="151"/>
      <c r="KPL60" s="151"/>
      <c r="KPM60" s="151"/>
      <c r="KPN60" s="151"/>
      <c r="KPO60" s="151"/>
      <c r="KPP60" s="151"/>
      <c r="KPQ60" s="151"/>
      <c r="KPR60" s="151"/>
      <c r="KPS60" s="151"/>
      <c r="KPT60" s="151"/>
      <c r="KPU60" s="151"/>
      <c r="KPV60" s="151"/>
      <c r="KPW60" s="151"/>
      <c r="KPX60" s="151"/>
      <c r="KPY60" s="151"/>
      <c r="KPZ60" s="151"/>
      <c r="KQA60" s="151"/>
      <c r="KQB60" s="151"/>
      <c r="KQC60" s="151"/>
      <c r="KQD60" s="151"/>
      <c r="KQE60" s="151"/>
      <c r="KQF60" s="151"/>
      <c r="KQG60" s="151"/>
      <c r="KQH60" s="151"/>
      <c r="KQI60" s="151"/>
      <c r="KQJ60" s="151"/>
      <c r="KQK60" s="151"/>
      <c r="KQL60" s="151"/>
      <c r="KQM60" s="151"/>
      <c r="KQN60" s="151"/>
      <c r="KQO60" s="151"/>
      <c r="KQP60" s="151"/>
      <c r="KQQ60" s="151"/>
      <c r="KQR60" s="151"/>
      <c r="KQS60" s="151"/>
      <c r="KQT60" s="151"/>
      <c r="KQU60" s="151"/>
      <c r="KQV60" s="151"/>
      <c r="KQW60" s="151"/>
      <c r="KQX60" s="151"/>
      <c r="KQY60" s="151"/>
      <c r="KQZ60" s="151"/>
      <c r="KRA60" s="151"/>
      <c r="KRB60" s="151"/>
      <c r="KRC60" s="151"/>
      <c r="KRD60" s="151"/>
      <c r="KRE60" s="151"/>
      <c r="KRF60" s="151"/>
      <c r="KRG60" s="151"/>
      <c r="KRH60" s="151"/>
      <c r="KRI60" s="151"/>
      <c r="KRJ60" s="151"/>
      <c r="KRK60" s="151"/>
      <c r="KRL60" s="151"/>
      <c r="KRM60" s="151"/>
      <c r="KRN60" s="151"/>
      <c r="KRO60" s="151"/>
      <c r="KRP60" s="151"/>
      <c r="KRQ60" s="151"/>
      <c r="KRR60" s="151"/>
      <c r="KRS60" s="151"/>
      <c r="KRT60" s="151"/>
      <c r="KRU60" s="151"/>
      <c r="KRV60" s="151"/>
      <c r="KRW60" s="151"/>
      <c r="KRX60" s="151"/>
      <c r="KRY60" s="151"/>
      <c r="KRZ60" s="151"/>
      <c r="KSA60" s="151"/>
      <c r="KSB60" s="151"/>
      <c r="KSC60" s="151"/>
      <c r="KSD60" s="151"/>
      <c r="KSE60" s="151"/>
      <c r="KSF60" s="151"/>
      <c r="KSG60" s="151"/>
      <c r="KSH60" s="151"/>
      <c r="KSI60" s="151"/>
      <c r="KSJ60" s="151"/>
      <c r="KSK60" s="151"/>
      <c r="KSL60" s="151"/>
      <c r="KSM60" s="151"/>
      <c r="KSN60" s="151"/>
      <c r="KSO60" s="151"/>
      <c r="KSP60" s="151"/>
      <c r="KSQ60" s="151"/>
      <c r="KSR60" s="151"/>
      <c r="KSS60" s="151"/>
      <c r="KST60" s="151"/>
      <c r="KSU60" s="151"/>
      <c r="KSV60" s="151"/>
      <c r="KSW60" s="151"/>
      <c r="KSX60" s="151"/>
      <c r="KSY60" s="151"/>
      <c r="KSZ60" s="151"/>
      <c r="KTA60" s="151"/>
      <c r="KTB60" s="151"/>
      <c r="KTC60" s="151"/>
      <c r="KTD60" s="151"/>
      <c r="KTE60" s="151"/>
      <c r="KTF60" s="151"/>
      <c r="KTG60" s="151"/>
      <c r="KTH60" s="151"/>
      <c r="KTI60" s="151"/>
      <c r="KTJ60" s="151"/>
      <c r="KTK60" s="151"/>
      <c r="KTL60" s="151"/>
      <c r="KTM60" s="151"/>
      <c r="KTN60" s="151"/>
      <c r="KTO60" s="151"/>
      <c r="KTP60" s="151"/>
      <c r="KTQ60" s="151"/>
      <c r="KTR60" s="151"/>
      <c r="KTS60" s="151"/>
      <c r="KTT60" s="151"/>
      <c r="KTU60" s="151"/>
      <c r="KTV60" s="151"/>
      <c r="KTW60" s="151"/>
      <c r="KTX60" s="151"/>
      <c r="KTY60" s="151"/>
      <c r="KTZ60" s="151"/>
      <c r="KUA60" s="151"/>
      <c r="KUB60" s="151"/>
      <c r="KUC60" s="151"/>
      <c r="KUD60" s="151"/>
      <c r="KUE60" s="151"/>
      <c r="KUF60" s="151"/>
      <c r="KUG60" s="151"/>
      <c r="KUH60" s="151"/>
      <c r="KUI60" s="151"/>
      <c r="KUJ60" s="151"/>
      <c r="KUK60" s="151"/>
      <c r="KUL60" s="151"/>
      <c r="KUM60" s="151"/>
      <c r="KUN60" s="151"/>
      <c r="KUO60" s="151"/>
      <c r="KUP60" s="151"/>
      <c r="KUQ60" s="151"/>
      <c r="KUR60" s="151"/>
      <c r="KUS60" s="151"/>
      <c r="KUT60" s="151"/>
      <c r="KUU60" s="151"/>
      <c r="KUV60" s="151"/>
      <c r="KUW60" s="151"/>
      <c r="KUX60" s="151"/>
      <c r="KUY60" s="151"/>
      <c r="KUZ60" s="151"/>
      <c r="KVA60" s="151"/>
      <c r="KVB60" s="151"/>
      <c r="KVC60" s="151"/>
      <c r="KVD60" s="151"/>
      <c r="KVE60" s="151"/>
      <c r="KVF60" s="151"/>
      <c r="KVG60" s="151"/>
      <c r="KVH60" s="151"/>
      <c r="KVI60" s="151"/>
      <c r="KVJ60" s="151"/>
      <c r="KVK60" s="151"/>
      <c r="KVL60" s="151"/>
      <c r="KVM60" s="151"/>
      <c r="KVN60" s="151"/>
      <c r="KVO60" s="151"/>
      <c r="KVP60" s="151"/>
      <c r="KVQ60" s="151"/>
      <c r="KVR60" s="151"/>
      <c r="KVS60" s="151"/>
      <c r="KVT60" s="151"/>
      <c r="KVU60" s="151"/>
      <c r="KVV60" s="151"/>
      <c r="KVW60" s="151"/>
      <c r="KVX60" s="151"/>
      <c r="KVY60" s="151"/>
      <c r="KVZ60" s="151"/>
      <c r="KWA60" s="151"/>
      <c r="KWB60" s="151"/>
      <c r="KWC60" s="151"/>
      <c r="KWD60" s="151"/>
      <c r="KWE60" s="151"/>
      <c r="KWF60" s="151"/>
      <c r="KWG60" s="151"/>
      <c r="KWH60" s="151"/>
      <c r="KWI60" s="151"/>
      <c r="KWJ60" s="151"/>
      <c r="KWK60" s="151"/>
      <c r="KWL60" s="151"/>
      <c r="KWM60" s="151"/>
      <c r="KWN60" s="151"/>
      <c r="KWO60" s="151"/>
      <c r="KWP60" s="151"/>
      <c r="KWQ60" s="151"/>
      <c r="KWR60" s="151"/>
      <c r="KWS60" s="151"/>
      <c r="KWT60" s="151"/>
      <c r="KWU60" s="151"/>
      <c r="KWV60" s="151"/>
      <c r="KWW60" s="151"/>
      <c r="KWX60" s="151"/>
      <c r="KWY60" s="151"/>
      <c r="KWZ60" s="151"/>
      <c r="KXA60" s="151"/>
      <c r="KXB60" s="151"/>
      <c r="KXC60" s="151"/>
      <c r="KXD60" s="151"/>
      <c r="KXE60" s="151"/>
      <c r="KXF60" s="151"/>
      <c r="KXG60" s="151"/>
      <c r="KXH60" s="151"/>
      <c r="KXI60" s="151"/>
      <c r="KXJ60" s="151"/>
      <c r="KXK60" s="151"/>
      <c r="KXL60" s="151"/>
      <c r="KXM60" s="151"/>
      <c r="KXN60" s="151"/>
      <c r="KXO60" s="151"/>
      <c r="KXP60" s="151"/>
      <c r="KXQ60" s="151"/>
      <c r="KXR60" s="151"/>
      <c r="KXS60" s="151"/>
      <c r="KXT60" s="151"/>
      <c r="KXU60" s="151"/>
      <c r="KXV60" s="151"/>
      <c r="KXW60" s="151"/>
      <c r="KXX60" s="151"/>
      <c r="KXY60" s="151"/>
      <c r="KXZ60" s="151"/>
      <c r="KYA60" s="151"/>
      <c r="KYB60" s="151"/>
      <c r="KYC60" s="151"/>
      <c r="KYD60" s="151"/>
      <c r="KYE60" s="151"/>
      <c r="KYF60" s="151"/>
      <c r="KYG60" s="151"/>
      <c r="KYH60" s="151"/>
      <c r="KYI60" s="151"/>
      <c r="KYJ60" s="151"/>
      <c r="KYK60" s="151"/>
      <c r="KYL60" s="151"/>
      <c r="KYM60" s="151"/>
      <c r="KYN60" s="151"/>
      <c r="KYO60" s="151"/>
      <c r="KYP60" s="151"/>
      <c r="KYQ60" s="151"/>
      <c r="KYR60" s="151"/>
      <c r="KYS60" s="151"/>
      <c r="KYT60" s="151"/>
      <c r="KYU60" s="151"/>
      <c r="KYV60" s="151"/>
      <c r="KYW60" s="151"/>
      <c r="KYX60" s="151"/>
      <c r="KYY60" s="151"/>
      <c r="KYZ60" s="151"/>
      <c r="KZA60" s="151"/>
      <c r="KZB60" s="151"/>
      <c r="KZC60" s="151"/>
      <c r="KZD60" s="151"/>
      <c r="KZE60" s="151"/>
      <c r="KZF60" s="151"/>
      <c r="KZG60" s="151"/>
      <c r="KZH60" s="151"/>
      <c r="KZI60" s="151"/>
      <c r="KZJ60" s="151"/>
      <c r="KZK60" s="151"/>
      <c r="KZL60" s="151"/>
      <c r="KZM60" s="151"/>
      <c r="KZN60" s="151"/>
      <c r="KZO60" s="151"/>
      <c r="KZP60" s="151"/>
      <c r="KZQ60" s="151"/>
      <c r="KZR60" s="151"/>
      <c r="KZS60" s="151"/>
      <c r="KZT60" s="151"/>
      <c r="KZU60" s="151"/>
      <c r="KZV60" s="151"/>
      <c r="KZW60" s="151"/>
      <c r="KZX60" s="151"/>
      <c r="KZY60" s="151"/>
      <c r="KZZ60" s="151"/>
      <c r="LAA60" s="151"/>
      <c r="LAB60" s="151"/>
      <c r="LAC60" s="151"/>
      <c r="LAD60" s="151"/>
      <c r="LAE60" s="151"/>
      <c r="LAF60" s="151"/>
      <c r="LAG60" s="151"/>
      <c r="LAH60" s="151"/>
      <c r="LAI60" s="151"/>
      <c r="LAJ60" s="151"/>
      <c r="LAK60" s="151"/>
      <c r="LAL60" s="151"/>
      <c r="LAM60" s="151"/>
      <c r="LAN60" s="151"/>
      <c r="LAO60" s="151"/>
      <c r="LAP60" s="151"/>
      <c r="LAQ60" s="151"/>
      <c r="LAR60" s="151"/>
      <c r="LAS60" s="151"/>
      <c r="LAT60" s="151"/>
      <c r="LAU60" s="151"/>
      <c r="LAV60" s="151"/>
      <c r="LAW60" s="151"/>
      <c r="LAX60" s="151"/>
      <c r="LAY60" s="151"/>
      <c r="LAZ60" s="151"/>
      <c r="LBA60" s="151"/>
      <c r="LBB60" s="151"/>
      <c r="LBC60" s="151"/>
      <c r="LBD60" s="151"/>
      <c r="LBE60" s="151"/>
      <c r="LBF60" s="151"/>
      <c r="LBG60" s="151"/>
      <c r="LBH60" s="151"/>
      <c r="LBI60" s="151"/>
      <c r="LBJ60" s="151"/>
      <c r="LBK60" s="151"/>
      <c r="LBL60" s="151"/>
      <c r="LBM60" s="151"/>
      <c r="LBN60" s="151"/>
      <c r="LBO60" s="151"/>
      <c r="LBP60" s="151"/>
      <c r="LBQ60" s="151"/>
      <c r="LBR60" s="151"/>
      <c r="LBS60" s="151"/>
      <c r="LBT60" s="151"/>
      <c r="LBU60" s="151"/>
      <c r="LBV60" s="151"/>
      <c r="LBW60" s="151"/>
      <c r="LBX60" s="151"/>
      <c r="LBY60" s="151"/>
      <c r="LBZ60" s="151"/>
      <c r="LCA60" s="151"/>
      <c r="LCB60" s="151"/>
      <c r="LCC60" s="151"/>
      <c r="LCD60" s="151"/>
      <c r="LCE60" s="151"/>
      <c r="LCF60" s="151"/>
      <c r="LCG60" s="151"/>
      <c r="LCH60" s="151"/>
      <c r="LCI60" s="151"/>
      <c r="LCJ60" s="151"/>
      <c r="LCK60" s="151"/>
      <c r="LCL60" s="151"/>
      <c r="LCM60" s="151"/>
      <c r="LCN60" s="151"/>
      <c r="LCO60" s="151"/>
      <c r="LCP60" s="151"/>
      <c r="LCQ60" s="151"/>
      <c r="LCR60" s="151"/>
      <c r="LCS60" s="151"/>
      <c r="LCT60" s="151"/>
      <c r="LCU60" s="151"/>
      <c r="LCV60" s="151"/>
      <c r="LCW60" s="151"/>
      <c r="LCX60" s="151"/>
      <c r="LCY60" s="151"/>
      <c r="LCZ60" s="151"/>
      <c r="LDA60" s="151"/>
      <c r="LDB60" s="151"/>
      <c r="LDC60" s="151"/>
      <c r="LDD60" s="151"/>
      <c r="LDE60" s="151"/>
      <c r="LDF60" s="151"/>
      <c r="LDG60" s="151"/>
      <c r="LDH60" s="151"/>
      <c r="LDI60" s="151"/>
      <c r="LDJ60" s="151"/>
      <c r="LDK60" s="151"/>
      <c r="LDL60" s="151"/>
      <c r="LDM60" s="151"/>
      <c r="LDN60" s="151"/>
      <c r="LDO60" s="151"/>
      <c r="LDP60" s="151"/>
      <c r="LDQ60" s="151"/>
      <c r="LDR60" s="151"/>
      <c r="LDS60" s="151"/>
      <c r="LDT60" s="151"/>
      <c r="LDU60" s="151"/>
      <c r="LDV60" s="151"/>
      <c r="LDW60" s="151"/>
      <c r="LDX60" s="151"/>
      <c r="LDY60" s="151"/>
      <c r="LDZ60" s="151"/>
      <c r="LEA60" s="151"/>
      <c r="LEB60" s="151"/>
      <c r="LEC60" s="151"/>
      <c r="LED60" s="151"/>
      <c r="LEE60" s="151"/>
      <c r="LEF60" s="151"/>
      <c r="LEG60" s="151"/>
      <c r="LEH60" s="151"/>
      <c r="LEI60" s="151"/>
      <c r="LEJ60" s="151"/>
      <c r="LEK60" s="151"/>
      <c r="LEL60" s="151"/>
      <c r="LEM60" s="151"/>
      <c r="LEN60" s="151"/>
      <c r="LEO60" s="151"/>
      <c r="LEP60" s="151"/>
      <c r="LEQ60" s="151"/>
      <c r="LER60" s="151"/>
      <c r="LES60" s="151"/>
      <c r="LET60" s="151"/>
      <c r="LEU60" s="151"/>
      <c r="LEV60" s="151"/>
      <c r="LEW60" s="151"/>
      <c r="LEX60" s="151"/>
      <c r="LEY60" s="151"/>
      <c r="LEZ60" s="151"/>
      <c r="LFA60" s="151"/>
      <c r="LFB60" s="151"/>
      <c r="LFC60" s="151"/>
      <c r="LFD60" s="151"/>
      <c r="LFE60" s="151"/>
      <c r="LFF60" s="151"/>
      <c r="LFG60" s="151"/>
      <c r="LFH60" s="151"/>
      <c r="LFI60" s="151"/>
      <c r="LFJ60" s="151"/>
      <c r="LFK60" s="151"/>
      <c r="LFL60" s="151"/>
      <c r="LFM60" s="151"/>
      <c r="LFN60" s="151"/>
      <c r="LFO60" s="151"/>
      <c r="LFP60" s="151"/>
      <c r="LFQ60" s="151"/>
      <c r="LFR60" s="151"/>
      <c r="LFS60" s="151"/>
      <c r="LFT60" s="151"/>
      <c r="LFU60" s="151"/>
      <c r="LFV60" s="151"/>
      <c r="LFW60" s="151"/>
      <c r="LFX60" s="151"/>
      <c r="LFY60" s="151"/>
      <c r="LFZ60" s="151"/>
      <c r="LGA60" s="151"/>
      <c r="LGB60" s="151"/>
      <c r="LGC60" s="151"/>
      <c r="LGD60" s="151"/>
      <c r="LGE60" s="151"/>
      <c r="LGF60" s="151"/>
      <c r="LGG60" s="151"/>
      <c r="LGH60" s="151"/>
      <c r="LGI60" s="151"/>
      <c r="LGJ60" s="151"/>
      <c r="LGK60" s="151"/>
      <c r="LGL60" s="151"/>
      <c r="LGM60" s="151"/>
      <c r="LGN60" s="151"/>
      <c r="LGO60" s="151"/>
      <c r="LGP60" s="151"/>
      <c r="LGQ60" s="151"/>
      <c r="LGR60" s="151"/>
      <c r="LGS60" s="151"/>
      <c r="LGT60" s="151"/>
      <c r="LGU60" s="151"/>
      <c r="LGV60" s="151"/>
      <c r="LGW60" s="151"/>
      <c r="LGX60" s="151"/>
      <c r="LGY60" s="151"/>
      <c r="LGZ60" s="151"/>
      <c r="LHA60" s="151"/>
      <c r="LHB60" s="151"/>
      <c r="LHC60" s="151"/>
      <c r="LHD60" s="151"/>
      <c r="LHE60" s="151"/>
      <c r="LHF60" s="151"/>
      <c r="LHG60" s="151"/>
      <c r="LHH60" s="151"/>
      <c r="LHI60" s="151"/>
      <c r="LHJ60" s="151"/>
      <c r="LHK60" s="151"/>
      <c r="LHL60" s="151"/>
      <c r="LHM60" s="151"/>
      <c r="LHN60" s="151"/>
      <c r="LHO60" s="151"/>
      <c r="LHP60" s="151"/>
      <c r="LHQ60" s="151"/>
      <c r="LHR60" s="151"/>
      <c r="LHS60" s="151"/>
      <c r="LHT60" s="151"/>
      <c r="LHU60" s="151"/>
      <c r="LHV60" s="151"/>
      <c r="LHW60" s="151"/>
      <c r="LHX60" s="151"/>
      <c r="LHY60" s="151"/>
      <c r="LHZ60" s="151"/>
      <c r="LIA60" s="151"/>
      <c r="LIB60" s="151"/>
      <c r="LIC60" s="151"/>
      <c r="LID60" s="151"/>
      <c r="LIE60" s="151"/>
      <c r="LIF60" s="151"/>
      <c r="LIG60" s="151"/>
      <c r="LIH60" s="151"/>
      <c r="LII60" s="151"/>
      <c r="LIJ60" s="151"/>
      <c r="LIK60" s="151"/>
      <c r="LIL60" s="151"/>
      <c r="LIM60" s="151"/>
      <c r="LIN60" s="151"/>
      <c r="LIO60" s="151"/>
      <c r="LIP60" s="151"/>
      <c r="LIQ60" s="151"/>
      <c r="LIR60" s="151"/>
      <c r="LIS60" s="151"/>
      <c r="LIT60" s="151"/>
      <c r="LIU60" s="151"/>
      <c r="LIV60" s="151"/>
      <c r="LIW60" s="151"/>
      <c r="LIX60" s="151"/>
      <c r="LIY60" s="151"/>
      <c r="LIZ60" s="151"/>
      <c r="LJA60" s="151"/>
      <c r="LJB60" s="151"/>
      <c r="LJC60" s="151"/>
      <c r="LJD60" s="151"/>
      <c r="LJE60" s="151"/>
      <c r="LJF60" s="151"/>
      <c r="LJG60" s="151"/>
      <c r="LJH60" s="151"/>
      <c r="LJI60" s="151"/>
      <c r="LJJ60" s="151"/>
      <c r="LJK60" s="151"/>
      <c r="LJL60" s="151"/>
      <c r="LJM60" s="151"/>
      <c r="LJN60" s="151"/>
      <c r="LJO60" s="151"/>
      <c r="LJP60" s="151"/>
      <c r="LJQ60" s="151"/>
      <c r="LJR60" s="151"/>
      <c r="LJS60" s="151"/>
      <c r="LJT60" s="151"/>
      <c r="LJU60" s="151"/>
      <c r="LJV60" s="151"/>
      <c r="LJW60" s="151"/>
      <c r="LJX60" s="151"/>
      <c r="LJY60" s="151"/>
      <c r="LJZ60" s="151"/>
      <c r="LKA60" s="151"/>
      <c r="LKB60" s="151"/>
      <c r="LKC60" s="151"/>
      <c r="LKD60" s="151"/>
      <c r="LKE60" s="151"/>
      <c r="LKF60" s="151"/>
      <c r="LKG60" s="151"/>
      <c r="LKH60" s="151"/>
      <c r="LKI60" s="151"/>
      <c r="LKJ60" s="151"/>
      <c r="LKK60" s="151"/>
      <c r="LKL60" s="151"/>
      <c r="LKM60" s="151"/>
      <c r="LKN60" s="151"/>
      <c r="LKO60" s="151"/>
      <c r="LKP60" s="151"/>
      <c r="LKQ60" s="151"/>
      <c r="LKR60" s="151"/>
      <c r="LKS60" s="151"/>
      <c r="LKT60" s="151"/>
      <c r="LKU60" s="151"/>
      <c r="LKV60" s="151"/>
      <c r="LKW60" s="151"/>
      <c r="LKX60" s="151"/>
      <c r="LKY60" s="151"/>
      <c r="LKZ60" s="151"/>
      <c r="LLA60" s="151"/>
      <c r="LLB60" s="151"/>
      <c r="LLC60" s="151"/>
      <c r="LLD60" s="151"/>
      <c r="LLE60" s="151"/>
      <c r="LLF60" s="151"/>
      <c r="LLG60" s="151"/>
      <c r="LLH60" s="151"/>
      <c r="LLI60" s="151"/>
      <c r="LLJ60" s="151"/>
      <c r="LLK60" s="151"/>
      <c r="LLL60" s="151"/>
      <c r="LLM60" s="151"/>
      <c r="LLN60" s="151"/>
      <c r="LLO60" s="151"/>
      <c r="LLP60" s="151"/>
      <c r="LLQ60" s="151"/>
      <c r="LLR60" s="151"/>
      <c r="LLS60" s="151"/>
      <c r="LLT60" s="151"/>
      <c r="LLU60" s="151"/>
      <c r="LLV60" s="151"/>
      <c r="LLW60" s="151"/>
      <c r="LLX60" s="151"/>
      <c r="LLY60" s="151"/>
      <c r="LLZ60" s="151"/>
      <c r="LMA60" s="151"/>
      <c r="LMB60" s="151"/>
      <c r="LMC60" s="151"/>
      <c r="LMD60" s="151"/>
      <c r="LME60" s="151"/>
      <c r="LMF60" s="151"/>
      <c r="LMG60" s="151"/>
      <c r="LMH60" s="151"/>
      <c r="LMI60" s="151"/>
      <c r="LMJ60" s="151"/>
      <c r="LMK60" s="151"/>
      <c r="LML60" s="151"/>
      <c r="LMM60" s="151"/>
      <c r="LMN60" s="151"/>
      <c r="LMO60" s="151"/>
      <c r="LMP60" s="151"/>
      <c r="LMQ60" s="151"/>
      <c r="LMR60" s="151"/>
      <c r="LMS60" s="151"/>
      <c r="LMT60" s="151"/>
      <c r="LMU60" s="151"/>
      <c r="LMV60" s="151"/>
      <c r="LMW60" s="151"/>
      <c r="LMX60" s="151"/>
      <c r="LMY60" s="151"/>
      <c r="LMZ60" s="151"/>
      <c r="LNA60" s="151"/>
      <c r="LNB60" s="151"/>
      <c r="LNC60" s="151"/>
      <c r="LND60" s="151"/>
      <c r="LNE60" s="151"/>
      <c r="LNF60" s="151"/>
      <c r="LNG60" s="151"/>
      <c r="LNH60" s="151"/>
      <c r="LNI60" s="151"/>
      <c r="LNJ60" s="151"/>
      <c r="LNK60" s="151"/>
      <c r="LNL60" s="151"/>
      <c r="LNM60" s="151"/>
      <c r="LNN60" s="151"/>
      <c r="LNO60" s="151"/>
      <c r="LNP60" s="151"/>
      <c r="LNQ60" s="151"/>
      <c r="LNR60" s="151"/>
      <c r="LNS60" s="151"/>
      <c r="LNT60" s="151"/>
      <c r="LNU60" s="151"/>
      <c r="LNV60" s="151"/>
      <c r="LNW60" s="151"/>
      <c r="LNX60" s="151"/>
      <c r="LNY60" s="151"/>
      <c r="LNZ60" s="151"/>
      <c r="LOA60" s="151"/>
      <c r="LOB60" s="151"/>
      <c r="LOC60" s="151"/>
      <c r="LOD60" s="151"/>
      <c r="LOE60" s="151"/>
      <c r="LOF60" s="151"/>
      <c r="LOG60" s="151"/>
      <c r="LOH60" s="151"/>
      <c r="LOI60" s="151"/>
      <c r="LOJ60" s="151"/>
      <c r="LOK60" s="151"/>
      <c r="LOL60" s="151"/>
      <c r="LOM60" s="151"/>
      <c r="LON60" s="151"/>
      <c r="LOO60" s="151"/>
      <c r="LOP60" s="151"/>
      <c r="LOQ60" s="151"/>
      <c r="LOR60" s="151"/>
      <c r="LOS60" s="151"/>
      <c r="LOT60" s="151"/>
      <c r="LOU60" s="151"/>
      <c r="LOV60" s="151"/>
      <c r="LOW60" s="151"/>
      <c r="LOX60" s="151"/>
      <c r="LOY60" s="151"/>
      <c r="LOZ60" s="151"/>
      <c r="LPA60" s="151"/>
      <c r="LPB60" s="151"/>
      <c r="LPC60" s="151"/>
      <c r="LPD60" s="151"/>
      <c r="LPE60" s="151"/>
      <c r="LPF60" s="151"/>
      <c r="LPG60" s="151"/>
      <c r="LPH60" s="151"/>
      <c r="LPI60" s="151"/>
      <c r="LPJ60" s="151"/>
      <c r="LPK60" s="151"/>
      <c r="LPL60" s="151"/>
      <c r="LPM60" s="151"/>
      <c r="LPN60" s="151"/>
      <c r="LPO60" s="151"/>
      <c r="LPP60" s="151"/>
      <c r="LPQ60" s="151"/>
      <c r="LPR60" s="151"/>
      <c r="LPS60" s="151"/>
      <c r="LPT60" s="151"/>
      <c r="LPU60" s="151"/>
      <c r="LPV60" s="151"/>
      <c r="LPW60" s="151"/>
      <c r="LPX60" s="151"/>
      <c r="LPY60" s="151"/>
      <c r="LPZ60" s="151"/>
      <c r="LQA60" s="151"/>
      <c r="LQB60" s="151"/>
      <c r="LQC60" s="151"/>
      <c r="LQD60" s="151"/>
      <c r="LQE60" s="151"/>
      <c r="LQF60" s="151"/>
      <c r="LQG60" s="151"/>
      <c r="LQH60" s="151"/>
      <c r="LQI60" s="151"/>
      <c r="LQJ60" s="151"/>
      <c r="LQK60" s="151"/>
      <c r="LQL60" s="151"/>
      <c r="LQM60" s="151"/>
      <c r="LQN60" s="151"/>
      <c r="LQO60" s="151"/>
      <c r="LQP60" s="151"/>
      <c r="LQQ60" s="151"/>
      <c r="LQR60" s="151"/>
      <c r="LQS60" s="151"/>
      <c r="LQT60" s="151"/>
      <c r="LQU60" s="151"/>
      <c r="LQV60" s="151"/>
      <c r="LQW60" s="151"/>
      <c r="LQX60" s="151"/>
      <c r="LQY60" s="151"/>
      <c r="LQZ60" s="151"/>
      <c r="LRA60" s="151"/>
      <c r="LRB60" s="151"/>
      <c r="LRC60" s="151"/>
      <c r="LRD60" s="151"/>
      <c r="LRE60" s="151"/>
      <c r="LRF60" s="151"/>
      <c r="LRG60" s="151"/>
      <c r="LRH60" s="151"/>
      <c r="LRI60" s="151"/>
      <c r="LRJ60" s="151"/>
      <c r="LRK60" s="151"/>
      <c r="LRL60" s="151"/>
      <c r="LRM60" s="151"/>
      <c r="LRN60" s="151"/>
      <c r="LRO60" s="151"/>
      <c r="LRP60" s="151"/>
      <c r="LRQ60" s="151"/>
      <c r="LRR60" s="151"/>
      <c r="LRS60" s="151"/>
      <c r="LRT60" s="151"/>
      <c r="LRU60" s="151"/>
      <c r="LRV60" s="151"/>
      <c r="LRW60" s="151"/>
      <c r="LRX60" s="151"/>
      <c r="LRY60" s="151"/>
      <c r="LRZ60" s="151"/>
      <c r="LSA60" s="151"/>
      <c r="LSB60" s="151"/>
      <c r="LSC60" s="151"/>
      <c r="LSD60" s="151"/>
      <c r="LSE60" s="151"/>
      <c r="LSF60" s="151"/>
      <c r="LSG60" s="151"/>
      <c r="LSH60" s="151"/>
      <c r="LSI60" s="151"/>
      <c r="LSJ60" s="151"/>
      <c r="LSK60" s="151"/>
      <c r="LSL60" s="151"/>
      <c r="LSM60" s="151"/>
      <c r="LSN60" s="151"/>
      <c r="LSO60" s="151"/>
      <c r="LSP60" s="151"/>
      <c r="LSQ60" s="151"/>
      <c r="LSR60" s="151"/>
      <c r="LSS60" s="151"/>
      <c r="LST60" s="151"/>
      <c r="LSU60" s="151"/>
      <c r="LSV60" s="151"/>
      <c r="LSW60" s="151"/>
      <c r="LSX60" s="151"/>
      <c r="LSY60" s="151"/>
      <c r="LSZ60" s="151"/>
      <c r="LTA60" s="151"/>
      <c r="LTB60" s="151"/>
      <c r="LTC60" s="151"/>
      <c r="LTD60" s="151"/>
      <c r="LTE60" s="151"/>
      <c r="LTF60" s="151"/>
      <c r="LTG60" s="151"/>
      <c r="LTH60" s="151"/>
      <c r="LTI60" s="151"/>
      <c r="LTJ60" s="151"/>
      <c r="LTK60" s="151"/>
      <c r="LTL60" s="151"/>
      <c r="LTM60" s="151"/>
      <c r="LTN60" s="151"/>
      <c r="LTO60" s="151"/>
      <c r="LTP60" s="151"/>
      <c r="LTQ60" s="151"/>
      <c r="LTR60" s="151"/>
      <c r="LTS60" s="151"/>
      <c r="LTT60" s="151"/>
      <c r="LTU60" s="151"/>
      <c r="LTV60" s="151"/>
      <c r="LTW60" s="151"/>
      <c r="LTX60" s="151"/>
      <c r="LTY60" s="151"/>
      <c r="LTZ60" s="151"/>
      <c r="LUA60" s="151"/>
      <c r="LUB60" s="151"/>
      <c r="LUC60" s="151"/>
      <c r="LUD60" s="151"/>
      <c r="LUE60" s="151"/>
      <c r="LUF60" s="151"/>
      <c r="LUG60" s="151"/>
      <c r="LUH60" s="151"/>
      <c r="LUI60" s="151"/>
      <c r="LUJ60" s="151"/>
      <c r="LUK60" s="151"/>
      <c r="LUL60" s="151"/>
      <c r="LUM60" s="151"/>
      <c r="LUN60" s="151"/>
      <c r="LUO60" s="151"/>
      <c r="LUP60" s="151"/>
      <c r="LUQ60" s="151"/>
      <c r="LUR60" s="151"/>
      <c r="LUS60" s="151"/>
      <c r="LUT60" s="151"/>
      <c r="LUU60" s="151"/>
      <c r="LUV60" s="151"/>
      <c r="LUW60" s="151"/>
      <c r="LUX60" s="151"/>
      <c r="LUY60" s="151"/>
      <c r="LUZ60" s="151"/>
      <c r="LVA60" s="151"/>
      <c r="LVB60" s="151"/>
      <c r="LVC60" s="151"/>
      <c r="LVD60" s="151"/>
      <c r="LVE60" s="151"/>
      <c r="LVF60" s="151"/>
      <c r="LVG60" s="151"/>
      <c r="LVH60" s="151"/>
      <c r="LVI60" s="151"/>
      <c r="LVJ60" s="151"/>
      <c r="LVK60" s="151"/>
      <c r="LVL60" s="151"/>
      <c r="LVM60" s="151"/>
      <c r="LVN60" s="151"/>
      <c r="LVO60" s="151"/>
      <c r="LVP60" s="151"/>
      <c r="LVQ60" s="151"/>
      <c r="LVR60" s="151"/>
      <c r="LVS60" s="151"/>
      <c r="LVT60" s="151"/>
      <c r="LVU60" s="151"/>
      <c r="LVV60" s="151"/>
      <c r="LVW60" s="151"/>
      <c r="LVX60" s="151"/>
      <c r="LVY60" s="151"/>
      <c r="LVZ60" s="151"/>
      <c r="LWA60" s="151"/>
      <c r="LWB60" s="151"/>
      <c r="LWC60" s="151"/>
      <c r="LWD60" s="151"/>
      <c r="LWE60" s="151"/>
      <c r="LWF60" s="151"/>
      <c r="LWG60" s="151"/>
      <c r="LWH60" s="151"/>
      <c r="LWI60" s="151"/>
      <c r="LWJ60" s="151"/>
      <c r="LWK60" s="151"/>
      <c r="LWL60" s="151"/>
      <c r="LWM60" s="151"/>
      <c r="LWN60" s="151"/>
      <c r="LWO60" s="151"/>
      <c r="LWP60" s="151"/>
      <c r="LWQ60" s="151"/>
      <c r="LWR60" s="151"/>
      <c r="LWS60" s="151"/>
      <c r="LWT60" s="151"/>
      <c r="LWU60" s="151"/>
      <c r="LWV60" s="151"/>
      <c r="LWW60" s="151"/>
      <c r="LWX60" s="151"/>
      <c r="LWY60" s="151"/>
      <c r="LWZ60" s="151"/>
      <c r="LXA60" s="151"/>
      <c r="LXB60" s="151"/>
      <c r="LXC60" s="151"/>
      <c r="LXD60" s="151"/>
      <c r="LXE60" s="151"/>
      <c r="LXF60" s="151"/>
      <c r="LXG60" s="151"/>
      <c r="LXH60" s="151"/>
      <c r="LXI60" s="151"/>
      <c r="LXJ60" s="151"/>
      <c r="LXK60" s="151"/>
      <c r="LXL60" s="151"/>
      <c r="LXM60" s="151"/>
      <c r="LXN60" s="151"/>
      <c r="LXO60" s="151"/>
      <c r="LXP60" s="151"/>
      <c r="LXQ60" s="151"/>
      <c r="LXR60" s="151"/>
      <c r="LXS60" s="151"/>
      <c r="LXT60" s="151"/>
      <c r="LXU60" s="151"/>
      <c r="LXV60" s="151"/>
      <c r="LXW60" s="151"/>
      <c r="LXX60" s="151"/>
      <c r="LXY60" s="151"/>
      <c r="LXZ60" s="151"/>
      <c r="LYA60" s="151"/>
      <c r="LYB60" s="151"/>
      <c r="LYC60" s="151"/>
      <c r="LYD60" s="151"/>
      <c r="LYE60" s="151"/>
      <c r="LYF60" s="151"/>
      <c r="LYG60" s="151"/>
      <c r="LYH60" s="151"/>
      <c r="LYI60" s="151"/>
      <c r="LYJ60" s="151"/>
      <c r="LYK60" s="151"/>
      <c r="LYL60" s="151"/>
      <c r="LYM60" s="151"/>
      <c r="LYN60" s="151"/>
      <c r="LYO60" s="151"/>
      <c r="LYP60" s="151"/>
      <c r="LYQ60" s="151"/>
      <c r="LYR60" s="151"/>
      <c r="LYS60" s="151"/>
      <c r="LYT60" s="151"/>
      <c r="LYU60" s="151"/>
      <c r="LYV60" s="151"/>
      <c r="LYW60" s="151"/>
      <c r="LYX60" s="151"/>
      <c r="LYY60" s="151"/>
      <c r="LYZ60" s="151"/>
      <c r="LZA60" s="151"/>
      <c r="LZB60" s="151"/>
      <c r="LZC60" s="151"/>
      <c r="LZD60" s="151"/>
      <c r="LZE60" s="151"/>
      <c r="LZF60" s="151"/>
      <c r="LZG60" s="151"/>
      <c r="LZH60" s="151"/>
      <c r="LZI60" s="151"/>
      <c r="LZJ60" s="151"/>
      <c r="LZK60" s="151"/>
      <c r="LZL60" s="151"/>
      <c r="LZM60" s="151"/>
      <c r="LZN60" s="151"/>
      <c r="LZO60" s="151"/>
      <c r="LZP60" s="151"/>
      <c r="LZQ60" s="151"/>
      <c r="LZR60" s="151"/>
      <c r="LZS60" s="151"/>
      <c r="LZT60" s="151"/>
      <c r="LZU60" s="151"/>
      <c r="LZV60" s="151"/>
      <c r="LZW60" s="151"/>
      <c r="LZX60" s="151"/>
      <c r="LZY60" s="151"/>
      <c r="LZZ60" s="151"/>
      <c r="MAA60" s="151"/>
      <c r="MAB60" s="151"/>
      <c r="MAC60" s="151"/>
      <c r="MAD60" s="151"/>
      <c r="MAE60" s="151"/>
      <c r="MAF60" s="151"/>
      <c r="MAG60" s="151"/>
      <c r="MAH60" s="151"/>
      <c r="MAI60" s="151"/>
      <c r="MAJ60" s="151"/>
      <c r="MAK60" s="151"/>
      <c r="MAL60" s="151"/>
      <c r="MAM60" s="151"/>
      <c r="MAN60" s="151"/>
      <c r="MAO60" s="151"/>
      <c r="MAP60" s="151"/>
      <c r="MAQ60" s="151"/>
      <c r="MAR60" s="151"/>
      <c r="MAS60" s="151"/>
      <c r="MAT60" s="151"/>
      <c r="MAU60" s="151"/>
      <c r="MAV60" s="151"/>
      <c r="MAW60" s="151"/>
      <c r="MAX60" s="151"/>
      <c r="MAY60" s="151"/>
      <c r="MAZ60" s="151"/>
      <c r="MBA60" s="151"/>
      <c r="MBB60" s="151"/>
      <c r="MBC60" s="151"/>
      <c r="MBD60" s="151"/>
      <c r="MBE60" s="151"/>
      <c r="MBF60" s="151"/>
      <c r="MBG60" s="151"/>
      <c r="MBH60" s="151"/>
      <c r="MBI60" s="151"/>
      <c r="MBJ60" s="151"/>
      <c r="MBK60" s="151"/>
      <c r="MBL60" s="151"/>
      <c r="MBM60" s="151"/>
      <c r="MBN60" s="151"/>
      <c r="MBO60" s="151"/>
      <c r="MBP60" s="151"/>
      <c r="MBQ60" s="151"/>
      <c r="MBR60" s="151"/>
      <c r="MBS60" s="151"/>
      <c r="MBT60" s="151"/>
      <c r="MBU60" s="151"/>
      <c r="MBV60" s="151"/>
      <c r="MBW60" s="151"/>
      <c r="MBX60" s="151"/>
      <c r="MBY60" s="151"/>
      <c r="MBZ60" s="151"/>
      <c r="MCA60" s="151"/>
      <c r="MCB60" s="151"/>
      <c r="MCC60" s="151"/>
      <c r="MCD60" s="151"/>
      <c r="MCE60" s="151"/>
      <c r="MCF60" s="151"/>
      <c r="MCG60" s="151"/>
      <c r="MCH60" s="151"/>
      <c r="MCI60" s="151"/>
      <c r="MCJ60" s="151"/>
      <c r="MCK60" s="151"/>
      <c r="MCL60" s="151"/>
      <c r="MCM60" s="151"/>
      <c r="MCN60" s="151"/>
      <c r="MCO60" s="151"/>
      <c r="MCP60" s="151"/>
      <c r="MCQ60" s="151"/>
      <c r="MCR60" s="151"/>
      <c r="MCS60" s="151"/>
      <c r="MCT60" s="151"/>
      <c r="MCU60" s="151"/>
      <c r="MCV60" s="151"/>
      <c r="MCW60" s="151"/>
      <c r="MCX60" s="151"/>
      <c r="MCY60" s="151"/>
      <c r="MCZ60" s="151"/>
      <c r="MDA60" s="151"/>
      <c r="MDB60" s="151"/>
      <c r="MDC60" s="151"/>
      <c r="MDD60" s="151"/>
      <c r="MDE60" s="151"/>
      <c r="MDF60" s="151"/>
      <c r="MDG60" s="151"/>
      <c r="MDH60" s="151"/>
      <c r="MDI60" s="151"/>
      <c r="MDJ60" s="151"/>
      <c r="MDK60" s="151"/>
      <c r="MDL60" s="151"/>
      <c r="MDM60" s="151"/>
      <c r="MDN60" s="151"/>
      <c r="MDO60" s="151"/>
      <c r="MDP60" s="151"/>
      <c r="MDQ60" s="151"/>
      <c r="MDR60" s="151"/>
      <c r="MDS60" s="151"/>
      <c r="MDT60" s="151"/>
      <c r="MDU60" s="151"/>
      <c r="MDV60" s="151"/>
      <c r="MDW60" s="151"/>
      <c r="MDX60" s="151"/>
      <c r="MDY60" s="151"/>
      <c r="MDZ60" s="151"/>
      <c r="MEA60" s="151"/>
      <c r="MEB60" s="151"/>
      <c r="MEC60" s="151"/>
      <c r="MED60" s="151"/>
      <c r="MEE60" s="151"/>
      <c r="MEF60" s="151"/>
      <c r="MEG60" s="151"/>
      <c r="MEH60" s="151"/>
      <c r="MEI60" s="151"/>
      <c r="MEJ60" s="151"/>
      <c r="MEK60" s="151"/>
      <c r="MEL60" s="151"/>
      <c r="MEM60" s="151"/>
      <c r="MEN60" s="151"/>
      <c r="MEO60" s="151"/>
      <c r="MEP60" s="151"/>
      <c r="MEQ60" s="151"/>
      <c r="MER60" s="151"/>
      <c r="MES60" s="151"/>
      <c r="MET60" s="151"/>
      <c r="MEU60" s="151"/>
      <c r="MEV60" s="151"/>
      <c r="MEW60" s="151"/>
      <c r="MEX60" s="151"/>
      <c r="MEY60" s="151"/>
      <c r="MEZ60" s="151"/>
      <c r="MFA60" s="151"/>
      <c r="MFB60" s="151"/>
      <c r="MFC60" s="151"/>
      <c r="MFD60" s="151"/>
      <c r="MFE60" s="151"/>
      <c r="MFF60" s="151"/>
      <c r="MFG60" s="151"/>
      <c r="MFH60" s="151"/>
      <c r="MFI60" s="151"/>
      <c r="MFJ60" s="151"/>
      <c r="MFK60" s="151"/>
      <c r="MFL60" s="151"/>
      <c r="MFM60" s="151"/>
      <c r="MFN60" s="151"/>
      <c r="MFO60" s="151"/>
      <c r="MFP60" s="151"/>
      <c r="MFQ60" s="151"/>
      <c r="MFR60" s="151"/>
      <c r="MFS60" s="151"/>
      <c r="MFT60" s="151"/>
      <c r="MFU60" s="151"/>
      <c r="MFV60" s="151"/>
      <c r="MFW60" s="151"/>
      <c r="MFX60" s="151"/>
      <c r="MFY60" s="151"/>
      <c r="MFZ60" s="151"/>
      <c r="MGA60" s="151"/>
      <c r="MGB60" s="151"/>
      <c r="MGC60" s="151"/>
      <c r="MGD60" s="151"/>
      <c r="MGE60" s="151"/>
      <c r="MGF60" s="151"/>
      <c r="MGG60" s="151"/>
      <c r="MGH60" s="151"/>
      <c r="MGI60" s="151"/>
      <c r="MGJ60" s="151"/>
      <c r="MGK60" s="151"/>
      <c r="MGL60" s="151"/>
      <c r="MGM60" s="151"/>
      <c r="MGN60" s="151"/>
      <c r="MGO60" s="151"/>
      <c r="MGP60" s="151"/>
      <c r="MGQ60" s="151"/>
      <c r="MGR60" s="151"/>
      <c r="MGS60" s="151"/>
      <c r="MGT60" s="151"/>
      <c r="MGU60" s="151"/>
      <c r="MGV60" s="151"/>
      <c r="MGW60" s="151"/>
      <c r="MGX60" s="151"/>
      <c r="MGY60" s="151"/>
      <c r="MGZ60" s="151"/>
      <c r="MHA60" s="151"/>
      <c r="MHB60" s="151"/>
      <c r="MHC60" s="151"/>
      <c r="MHD60" s="151"/>
      <c r="MHE60" s="151"/>
      <c r="MHF60" s="151"/>
      <c r="MHG60" s="151"/>
      <c r="MHH60" s="151"/>
      <c r="MHI60" s="151"/>
      <c r="MHJ60" s="151"/>
      <c r="MHK60" s="151"/>
      <c r="MHL60" s="151"/>
      <c r="MHM60" s="151"/>
      <c r="MHN60" s="151"/>
      <c r="MHO60" s="151"/>
      <c r="MHP60" s="151"/>
      <c r="MHQ60" s="151"/>
      <c r="MHR60" s="151"/>
      <c r="MHS60" s="151"/>
      <c r="MHT60" s="151"/>
      <c r="MHU60" s="151"/>
      <c r="MHV60" s="151"/>
      <c r="MHW60" s="151"/>
      <c r="MHX60" s="151"/>
      <c r="MHY60" s="151"/>
      <c r="MHZ60" s="151"/>
      <c r="MIA60" s="151"/>
      <c r="MIB60" s="151"/>
      <c r="MIC60" s="151"/>
      <c r="MID60" s="151"/>
      <c r="MIE60" s="151"/>
      <c r="MIF60" s="151"/>
      <c r="MIG60" s="151"/>
      <c r="MIH60" s="151"/>
      <c r="MII60" s="151"/>
      <c r="MIJ60" s="151"/>
      <c r="MIK60" s="151"/>
      <c r="MIL60" s="151"/>
      <c r="MIM60" s="151"/>
      <c r="MIN60" s="151"/>
      <c r="MIO60" s="151"/>
      <c r="MIP60" s="151"/>
      <c r="MIQ60" s="151"/>
      <c r="MIR60" s="151"/>
      <c r="MIS60" s="151"/>
      <c r="MIT60" s="151"/>
      <c r="MIU60" s="151"/>
      <c r="MIV60" s="151"/>
      <c r="MIW60" s="151"/>
      <c r="MIX60" s="151"/>
      <c r="MIY60" s="151"/>
      <c r="MIZ60" s="151"/>
      <c r="MJA60" s="151"/>
      <c r="MJB60" s="151"/>
      <c r="MJC60" s="151"/>
      <c r="MJD60" s="151"/>
      <c r="MJE60" s="151"/>
      <c r="MJF60" s="151"/>
      <c r="MJG60" s="151"/>
      <c r="MJH60" s="151"/>
      <c r="MJI60" s="151"/>
      <c r="MJJ60" s="151"/>
      <c r="MJK60" s="151"/>
      <c r="MJL60" s="151"/>
      <c r="MJM60" s="151"/>
      <c r="MJN60" s="151"/>
      <c r="MJO60" s="151"/>
      <c r="MJP60" s="151"/>
      <c r="MJQ60" s="151"/>
      <c r="MJR60" s="151"/>
      <c r="MJS60" s="151"/>
      <c r="MJT60" s="151"/>
      <c r="MJU60" s="151"/>
      <c r="MJV60" s="151"/>
      <c r="MJW60" s="151"/>
      <c r="MJX60" s="151"/>
      <c r="MJY60" s="151"/>
      <c r="MJZ60" s="151"/>
      <c r="MKA60" s="151"/>
      <c r="MKB60" s="151"/>
      <c r="MKC60" s="151"/>
      <c r="MKD60" s="151"/>
      <c r="MKE60" s="151"/>
      <c r="MKF60" s="151"/>
      <c r="MKG60" s="151"/>
      <c r="MKH60" s="151"/>
      <c r="MKI60" s="151"/>
      <c r="MKJ60" s="151"/>
      <c r="MKK60" s="151"/>
      <c r="MKL60" s="151"/>
      <c r="MKM60" s="151"/>
      <c r="MKN60" s="151"/>
      <c r="MKO60" s="151"/>
      <c r="MKP60" s="151"/>
      <c r="MKQ60" s="151"/>
      <c r="MKR60" s="151"/>
      <c r="MKS60" s="151"/>
      <c r="MKT60" s="151"/>
      <c r="MKU60" s="151"/>
      <c r="MKV60" s="151"/>
      <c r="MKW60" s="151"/>
      <c r="MKX60" s="151"/>
      <c r="MKY60" s="151"/>
      <c r="MKZ60" s="151"/>
      <c r="MLA60" s="151"/>
      <c r="MLB60" s="151"/>
      <c r="MLC60" s="151"/>
      <c r="MLD60" s="151"/>
      <c r="MLE60" s="151"/>
      <c r="MLF60" s="151"/>
      <c r="MLG60" s="151"/>
      <c r="MLH60" s="151"/>
      <c r="MLI60" s="151"/>
      <c r="MLJ60" s="151"/>
      <c r="MLK60" s="151"/>
      <c r="MLL60" s="151"/>
      <c r="MLM60" s="151"/>
      <c r="MLN60" s="151"/>
      <c r="MLO60" s="151"/>
      <c r="MLP60" s="151"/>
      <c r="MLQ60" s="151"/>
      <c r="MLR60" s="151"/>
      <c r="MLS60" s="151"/>
      <c r="MLT60" s="151"/>
      <c r="MLU60" s="151"/>
      <c r="MLV60" s="151"/>
      <c r="MLW60" s="151"/>
      <c r="MLX60" s="151"/>
      <c r="MLY60" s="151"/>
      <c r="MLZ60" s="151"/>
      <c r="MMA60" s="151"/>
      <c r="MMB60" s="151"/>
      <c r="MMC60" s="151"/>
      <c r="MMD60" s="151"/>
      <c r="MME60" s="151"/>
      <c r="MMF60" s="151"/>
      <c r="MMG60" s="151"/>
      <c r="MMH60" s="151"/>
      <c r="MMI60" s="151"/>
      <c r="MMJ60" s="151"/>
      <c r="MMK60" s="151"/>
      <c r="MML60" s="151"/>
      <c r="MMM60" s="151"/>
      <c r="MMN60" s="151"/>
      <c r="MMO60" s="151"/>
      <c r="MMP60" s="151"/>
      <c r="MMQ60" s="151"/>
      <c r="MMR60" s="151"/>
      <c r="MMS60" s="151"/>
      <c r="MMT60" s="151"/>
      <c r="MMU60" s="151"/>
      <c r="MMV60" s="151"/>
      <c r="MMW60" s="151"/>
      <c r="MMX60" s="151"/>
      <c r="MMY60" s="151"/>
      <c r="MMZ60" s="151"/>
      <c r="MNA60" s="151"/>
      <c r="MNB60" s="151"/>
      <c r="MNC60" s="151"/>
      <c r="MND60" s="151"/>
      <c r="MNE60" s="151"/>
      <c r="MNF60" s="151"/>
      <c r="MNG60" s="151"/>
      <c r="MNH60" s="151"/>
      <c r="MNI60" s="151"/>
      <c r="MNJ60" s="151"/>
      <c r="MNK60" s="151"/>
      <c r="MNL60" s="151"/>
      <c r="MNM60" s="151"/>
      <c r="MNN60" s="151"/>
      <c r="MNO60" s="151"/>
      <c r="MNP60" s="151"/>
      <c r="MNQ60" s="151"/>
      <c r="MNR60" s="151"/>
      <c r="MNS60" s="151"/>
      <c r="MNT60" s="151"/>
      <c r="MNU60" s="151"/>
      <c r="MNV60" s="151"/>
      <c r="MNW60" s="151"/>
      <c r="MNX60" s="151"/>
      <c r="MNY60" s="151"/>
      <c r="MNZ60" s="151"/>
      <c r="MOA60" s="151"/>
      <c r="MOB60" s="151"/>
      <c r="MOC60" s="151"/>
      <c r="MOD60" s="151"/>
      <c r="MOE60" s="151"/>
      <c r="MOF60" s="151"/>
      <c r="MOG60" s="151"/>
      <c r="MOH60" s="151"/>
      <c r="MOI60" s="151"/>
      <c r="MOJ60" s="151"/>
      <c r="MOK60" s="151"/>
      <c r="MOL60" s="151"/>
      <c r="MOM60" s="151"/>
      <c r="MON60" s="151"/>
      <c r="MOO60" s="151"/>
      <c r="MOP60" s="151"/>
      <c r="MOQ60" s="151"/>
      <c r="MOR60" s="151"/>
      <c r="MOS60" s="151"/>
      <c r="MOT60" s="151"/>
      <c r="MOU60" s="151"/>
      <c r="MOV60" s="151"/>
      <c r="MOW60" s="151"/>
      <c r="MOX60" s="151"/>
      <c r="MOY60" s="151"/>
      <c r="MOZ60" s="151"/>
      <c r="MPA60" s="151"/>
      <c r="MPB60" s="151"/>
      <c r="MPC60" s="151"/>
      <c r="MPD60" s="151"/>
      <c r="MPE60" s="151"/>
      <c r="MPF60" s="151"/>
      <c r="MPG60" s="151"/>
      <c r="MPH60" s="151"/>
      <c r="MPI60" s="151"/>
      <c r="MPJ60" s="151"/>
      <c r="MPK60" s="151"/>
      <c r="MPL60" s="151"/>
      <c r="MPM60" s="151"/>
      <c r="MPN60" s="151"/>
      <c r="MPO60" s="151"/>
      <c r="MPP60" s="151"/>
      <c r="MPQ60" s="151"/>
      <c r="MPR60" s="151"/>
      <c r="MPS60" s="151"/>
      <c r="MPT60" s="151"/>
      <c r="MPU60" s="151"/>
      <c r="MPV60" s="151"/>
      <c r="MPW60" s="151"/>
      <c r="MPX60" s="151"/>
      <c r="MPY60" s="151"/>
      <c r="MPZ60" s="151"/>
      <c r="MQA60" s="151"/>
      <c r="MQB60" s="151"/>
      <c r="MQC60" s="151"/>
      <c r="MQD60" s="151"/>
      <c r="MQE60" s="151"/>
      <c r="MQF60" s="151"/>
      <c r="MQG60" s="151"/>
      <c r="MQH60" s="151"/>
      <c r="MQI60" s="151"/>
      <c r="MQJ60" s="151"/>
      <c r="MQK60" s="151"/>
      <c r="MQL60" s="151"/>
      <c r="MQM60" s="151"/>
      <c r="MQN60" s="151"/>
      <c r="MQO60" s="151"/>
      <c r="MQP60" s="151"/>
      <c r="MQQ60" s="151"/>
      <c r="MQR60" s="151"/>
      <c r="MQS60" s="151"/>
      <c r="MQT60" s="151"/>
      <c r="MQU60" s="151"/>
      <c r="MQV60" s="151"/>
      <c r="MQW60" s="151"/>
      <c r="MQX60" s="151"/>
      <c r="MQY60" s="151"/>
      <c r="MQZ60" s="151"/>
      <c r="MRA60" s="151"/>
      <c r="MRB60" s="151"/>
      <c r="MRC60" s="151"/>
      <c r="MRD60" s="151"/>
      <c r="MRE60" s="151"/>
      <c r="MRF60" s="151"/>
      <c r="MRG60" s="151"/>
      <c r="MRH60" s="151"/>
      <c r="MRI60" s="151"/>
      <c r="MRJ60" s="151"/>
      <c r="MRK60" s="151"/>
      <c r="MRL60" s="151"/>
      <c r="MRM60" s="151"/>
      <c r="MRN60" s="151"/>
      <c r="MRO60" s="151"/>
      <c r="MRP60" s="151"/>
      <c r="MRQ60" s="151"/>
      <c r="MRR60" s="151"/>
      <c r="MRS60" s="151"/>
      <c r="MRT60" s="151"/>
      <c r="MRU60" s="151"/>
      <c r="MRV60" s="151"/>
      <c r="MRW60" s="151"/>
      <c r="MRX60" s="151"/>
      <c r="MRY60" s="151"/>
      <c r="MRZ60" s="151"/>
      <c r="MSA60" s="151"/>
      <c r="MSB60" s="151"/>
      <c r="MSC60" s="151"/>
      <c r="MSD60" s="151"/>
      <c r="MSE60" s="151"/>
      <c r="MSF60" s="151"/>
      <c r="MSG60" s="151"/>
      <c r="MSH60" s="151"/>
      <c r="MSI60" s="151"/>
      <c r="MSJ60" s="151"/>
      <c r="MSK60" s="151"/>
      <c r="MSL60" s="151"/>
      <c r="MSM60" s="151"/>
      <c r="MSN60" s="151"/>
      <c r="MSO60" s="151"/>
      <c r="MSP60" s="151"/>
      <c r="MSQ60" s="151"/>
      <c r="MSR60" s="151"/>
      <c r="MSS60" s="151"/>
      <c r="MST60" s="151"/>
      <c r="MSU60" s="151"/>
      <c r="MSV60" s="151"/>
      <c r="MSW60" s="151"/>
      <c r="MSX60" s="151"/>
      <c r="MSY60" s="151"/>
      <c r="MSZ60" s="151"/>
      <c r="MTA60" s="151"/>
      <c r="MTB60" s="151"/>
      <c r="MTC60" s="151"/>
      <c r="MTD60" s="151"/>
      <c r="MTE60" s="151"/>
      <c r="MTF60" s="151"/>
      <c r="MTG60" s="151"/>
      <c r="MTH60" s="151"/>
      <c r="MTI60" s="151"/>
      <c r="MTJ60" s="151"/>
      <c r="MTK60" s="151"/>
      <c r="MTL60" s="151"/>
      <c r="MTM60" s="151"/>
      <c r="MTN60" s="151"/>
      <c r="MTO60" s="151"/>
      <c r="MTP60" s="151"/>
      <c r="MTQ60" s="151"/>
      <c r="MTR60" s="151"/>
      <c r="MTS60" s="151"/>
      <c r="MTT60" s="151"/>
      <c r="MTU60" s="151"/>
      <c r="MTV60" s="151"/>
      <c r="MTW60" s="151"/>
      <c r="MTX60" s="151"/>
      <c r="MTY60" s="151"/>
      <c r="MTZ60" s="151"/>
      <c r="MUA60" s="151"/>
      <c r="MUB60" s="151"/>
      <c r="MUC60" s="151"/>
      <c r="MUD60" s="151"/>
      <c r="MUE60" s="151"/>
      <c r="MUF60" s="151"/>
      <c r="MUG60" s="151"/>
      <c r="MUH60" s="151"/>
      <c r="MUI60" s="151"/>
      <c r="MUJ60" s="151"/>
      <c r="MUK60" s="151"/>
      <c r="MUL60" s="151"/>
      <c r="MUM60" s="151"/>
      <c r="MUN60" s="151"/>
      <c r="MUO60" s="151"/>
      <c r="MUP60" s="151"/>
      <c r="MUQ60" s="151"/>
      <c r="MUR60" s="151"/>
      <c r="MUS60" s="151"/>
      <c r="MUT60" s="151"/>
      <c r="MUU60" s="151"/>
      <c r="MUV60" s="151"/>
      <c r="MUW60" s="151"/>
      <c r="MUX60" s="151"/>
      <c r="MUY60" s="151"/>
      <c r="MUZ60" s="151"/>
      <c r="MVA60" s="151"/>
      <c r="MVB60" s="151"/>
      <c r="MVC60" s="151"/>
      <c r="MVD60" s="151"/>
      <c r="MVE60" s="151"/>
      <c r="MVF60" s="151"/>
      <c r="MVG60" s="151"/>
      <c r="MVH60" s="151"/>
      <c r="MVI60" s="151"/>
      <c r="MVJ60" s="151"/>
      <c r="MVK60" s="151"/>
      <c r="MVL60" s="151"/>
      <c r="MVM60" s="151"/>
      <c r="MVN60" s="151"/>
      <c r="MVO60" s="151"/>
      <c r="MVP60" s="151"/>
      <c r="MVQ60" s="151"/>
      <c r="MVR60" s="151"/>
      <c r="MVS60" s="151"/>
      <c r="MVT60" s="151"/>
      <c r="MVU60" s="151"/>
      <c r="MVV60" s="151"/>
      <c r="MVW60" s="151"/>
      <c r="MVX60" s="151"/>
      <c r="MVY60" s="151"/>
      <c r="MVZ60" s="151"/>
      <c r="MWA60" s="151"/>
      <c r="MWB60" s="151"/>
      <c r="MWC60" s="151"/>
      <c r="MWD60" s="151"/>
      <c r="MWE60" s="151"/>
      <c r="MWF60" s="151"/>
      <c r="MWG60" s="151"/>
      <c r="MWH60" s="151"/>
      <c r="MWI60" s="151"/>
      <c r="MWJ60" s="151"/>
      <c r="MWK60" s="151"/>
      <c r="MWL60" s="151"/>
      <c r="MWM60" s="151"/>
      <c r="MWN60" s="151"/>
      <c r="MWO60" s="151"/>
      <c r="MWP60" s="151"/>
      <c r="MWQ60" s="151"/>
      <c r="MWR60" s="151"/>
      <c r="MWS60" s="151"/>
      <c r="MWT60" s="151"/>
      <c r="MWU60" s="151"/>
      <c r="MWV60" s="151"/>
      <c r="MWW60" s="151"/>
      <c r="MWX60" s="151"/>
      <c r="MWY60" s="151"/>
      <c r="MWZ60" s="151"/>
      <c r="MXA60" s="151"/>
      <c r="MXB60" s="151"/>
      <c r="MXC60" s="151"/>
      <c r="MXD60" s="151"/>
      <c r="MXE60" s="151"/>
      <c r="MXF60" s="151"/>
      <c r="MXG60" s="151"/>
      <c r="MXH60" s="151"/>
      <c r="MXI60" s="151"/>
      <c r="MXJ60" s="151"/>
      <c r="MXK60" s="151"/>
      <c r="MXL60" s="151"/>
      <c r="MXM60" s="151"/>
      <c r="MXN60" s="151"/>
      <c r="MXO60" s="151"/>
      <c r="MXP60" s="151"/>
      <c r="MXQ60" s="151"/>
      <c r="MXR60" s="151"/>
      <c r="MXS60" s="151"/>
      <c r="MXT60" s="151"/>
      <c r="MXU60" s="151"/>
      <c r="MXV60" s="151"/>
      <c r="MXW60" s="151"/>
      <c r="MXX60" s="151"/>
      <c r="MXY60" s="151"/>
      <c r="MXZ60" s="151"/>
      <c r="MYA60" s="151"/>
      <c r="MYB60" s="151"/>
      <c r="MYC60" s="151"/>
      <c r="MYD60" s="151"/>
      <c r="MYE60" s="151"/>
      <c r="MYF60" s="151"/>
      <c r="MYG60" s="151"/>
      <c r="MYH60" s="151"/>
      <c r="MYI60" s="151"/>
      <c r="MYJ60" s="151"/>
      <c r="MYK60" s="151"/>
      <c r="MYL60" s="151"/>
      <c r="MYM60" s="151"/>
      <c r="MYN60" s="151"/>
      <c r="MYO60" s="151"/>
      <c r="MYP60" s="151"/>
      <c r="MYQ60" s="151"/>
      <c r="MYR60" s="151"/>
      <c r="MYS60" s="151"/>
      <c r="MYT60" s="151"/>
      <c r="MYU60" s="151"/>
      <c r="MYV60" s="151"/>
      <c r="MYW60" s="151"/>
      <c r="MYX60" s="151"/>
      <c r="MYY60" s="151"/>
      <c r="MYZ60" s="151"/>
      <c r="MZA60" s="151"/>
      <c r="MZB60" s="151"/>
      <c r="MZC60" s="151"/>
      <c r="MZD60" s="151"/>
      <c r="MZE60" s="151"/>
      <c r="MZF60" s="151"/>
      <c r="MZG60" s="151"/>
      <c r="MZH60" s="151"/>
      <c r="MZI60" s="151"/>
      <c r="MZJ60" s="151"/>
      <c r="MZK60" s="151"/>
      <c r="MZL60" s="151"/>
      <c r="MZM60" s="151"/>
      <c r="MZN60" s="151"/>
      <c r="MZO60" s="151"/>
      <c r="MZP60" s="151"/>
      <c r="MZQ60" s="151"/>
      <c r="MZR60" s="151"/>
      <c r="MZS60" s="151"/>
      <c r="MZT60" s="151"/>
      <c r="MZU60" s="151"/>
      <c r="MZV60" s="151"/>
      <c r="MZW60" s="151"/>
      <c r="MZX60" s="151"/>
      <c r="MZY60" s="151"/>
      <c r="MZZ60" s="151"/>
      <c r="NAA60" s="151"/>
      <c r="NAB60" s="151"/>
      <c r="NAC60" s="151"/>
      <c r="NAD60" s="151"/>
      <c r="NAE60" s="151"/>
      <c r="NAF60" s="151"/>
      <c r="NAG60" s="151"/>
      <c r="NAH60" s="151"/>
      <c r="NAI60" s="151"/>
      <c r="NAJ60" s="151"/>
      <c r="NAK60" s="151"/>
      <c r="NAL60" s="151"/>
      <c r="NAM60" s="151"/>
      <c r="NAN60" s="151"/>
      <c r="NAO60" s="151"/>
      <c r="NAP60" s="151"/>
      <c r="NAQ60" s="151"/>
      <c r="NAR60" s="151"/>
      <c r="NAS60" s="151"/>
      <c r="NAT60" s="151"/>
      <c r="NAU60" s="151"/>
      <c r="NAV60" s="151"/>
      <c r="NAW60" s="151"/>
      <c r="NAX60" s="151"/>
      <c r="NAY60" s="151"/>
      <c r="NAZ60" s="151"/>
      <c r="NBA60" s="151"/>
      <c r="NBB60" s="151"/>
      <c r="NBC60" s="151"/>
      <c r="NBD60" s="151"/>
      <c r="NBE60" s="151"/>
      <c r="NBF60" s="151"/>
      <c r="NBG60" s="151"/>
      <c r="NBH60" s="151"/>
      <c r="NBI60" s="151"/>
      <c r="NBJ60" s="151"/>
      <c r="NBK60" s="151"/>
      <c r="NBL60" s="151"/>
      <c r="NBM60" s="151"/>
      <c r="NBN60" s="151"/>
      <c r="NBO60" s="151"/>
      <c r="NBP60" s="151"/>
      <c r="NBQ60" s="151"/>
      <c r="NBR60" s="151"/>
      <c r="NBS60" s="151"/>
      <c r="NBT60" s="151"/>
      <c r="NBU60" s="151"/>
      <c r="NBV60" s="151"/>
      <c r="NBW60" s="151"/>
      <c r="NBX60" s="151"/>
      <c r="NBY60" s="151"/>
      <c r="NBZ60" s="151"/>
      <c r="NCA60" s="151"/>
      <c r="NCB60" s="151"/>
      <c r="NCC60" s="151"/>
      <c r="NCD60" s="151"/>
      <c r="NCE60" s="151"/>
      <c r="NCF60" s="151"/>
      <c r="NCG60" s="151"/>
      <c r="NCH60" s="151"/>
      <c r="NCI60" s="151"/>
      <c r="NCJ60" s="151"/>
      <c r="NCK60" s="151"/>
      <c r="NCL60" s="151"/>
      <c r="NCM60" s="151"/>
      <c r="NCN60" s="151"/>
      <c r="NCO60" s="151"/>
      <c r="NCP60" s="151"/>
      <c r="NCQ60" s="151"/>
      <c r="NCR60" s="151"/>
      <c r="NCS60" s="151"/>
      <c r="NCT60" s="151"/>
      <c r="NCU60" s="151"/>
      <c r="NCV60" s="151"/>
      <c r="NCW60" s="151"/>
      <c r="NCX60" s="151"/>
      <c r="NCY60" s="151"/>
      <c r="NCZ60" s="151"/>
      <c r="NDA60" s="151"/>
      <c r="NDB60" s="151"/>
      <c r="NDC60" s="151"/>
      <c r="NDD60" s="151"/>
      <c r="NDE60" s="151"/>
      <c r="NDF60" s="151"/>
      <c r="NDG60" s="151"/>
      <c r="NDH60" s="151"/>
      <c r="NDI60" s="151"/>
      <c r="NDJ60" s="151"/>
      <c r="NDK60" s="151"/>
      <c r="NDL60" s="151"/>
      <c r="NDM60" s="151"/>
      <c r="NDN60" s="151"/>
      <c r="NDO60" s="151"/>
      <c r="NDP60" s="151"/>
      <c r="NDQ60" s="151"/>
      <c r="NDR60" s="151"/>
      <c r="NDS60" s="151"/>
      <c r="NDT60" s="151"/>
      <c r="NDU60" s="151"/>
      <c r="NDV60" s="151"/>
      <c r="NDW60" s="151"/>
      <c r="NDX60" s="151"/>
      <c r="NDY60" s="151"/>
      <c r="NDZ60" s="151"/>
      <c r="NEA60" s="151"/>
      <c r="NEB60" s="151"/>
      <c r="NEC60" s="151"/>
      <c r="NED60" s="151"/>
      <c r="NEE60" s="151"/>
      <c r="NEF60" s="151"/>
      <c r="NEG60" s="151"/>
      <c r="NEH60" s="151"/>
      <c r="NEI60" s="151"/>
      <c r="NEJ60" s="151"/>
      <c r="NEK60" s="151"/>
      <c r="NEL60" s="151"/>
      <c r="NEM60" s="151"/>
      <c r="NEN60" s="151"/>
      <c r="NEO60" s="151"/>
      <c r="NEP60" s="151"/>
      <c r="NEQ60" s="151"/>
      <c r="NER60" s="151"/>
      <c r="NES60" s="151"/>
      <c r="NET60" s="151"/>
      <c r="NEU60" s="151"/>
      <c r="NEV60" s="151"/>
      <c r="NEW60" s="151"/>
      <c r="NEX60" s="151"/>
      <c r="NEY60" s="151"/>
      <c r="NEZ60" s="151"/>
      <c r="NFA60" s="151"/>
      <c r="NFB60" s="151"/>
      <c r="NFC60" s="151"/>
      <c r="NFD60" s="151"/>
      <c r="NFE60" s="151"/>
      <c r="NFF60" s="151"/>
      <c r="NFG60" s="151"/>
      <c r="NFH60" s="151"/>
      <c r="NFI60" s="151"/>
      <c r="NFJ60" s="151"/>
      <c r="NFK60" s="151"/>
      <c r="NFL60" s="151"/>
      <c r="NFM60" s="151"/>
      <c r="NFN60" s="151"/>
      <c r="NFO60" s="151"/>
      <c r="NFP60" s="151"/>
      <c r="NFQ60" s="151"/>
      <c r="NFR60" s="151"/>
      <c r="NFS60" s="151"/>
      <c r="NFT60" s="151"/>
      <c r="NFU60" s="151"/>
      <c r="NFV60" s="151"/>
      <c r="NFW60" s="151"/>
      <c r="NFX60" s="151"/>
      <c r="NFY60" s="151"/>
      <c r="NFZ60" s="151"/>
      <c r="NGA60" s="151"/>
      <c r="NGB60" s="151"/>
      <c r="NGC60" s="151"/>
      <c r="NGD60" s="151"/>
      <c r="NGE60" s="151"/>
      <c r="NGF60" s="151"/>
      <c r="NGG60" s="151"/>
      <c r="NGH60" s="151"/>
      <c r="NGI60" s="151"/>
      <c r="NGJ60" s="151"/>
      <c r="NGK60" s="151"/>
      <c r="NGL60" s="151"/>
      <c r="NGM60" s="151"/>
      <c r="NGN60" s="151"/>
      <c r="NGO60" s="151"/>
      <c r="NGP60" s="151"/>
      <c r="NGQ60" s="151"/>
      <c r="NGR60" s="151"/>
      <c r="NGS60" s="151"/>
      <c r="NGT60" s="151"/>
      <c r="NGU60" s="151"/>
      <c r="NGV60" s="151"/>
      <c r="NGW60" s="151"/>
      <c r="NGX60" s="151"/>
      <c r="NGY60" s="151"/>
      <c r="NGZ60" s="151"/>
      <c r="NHA60" s="151"/>
      <c r="NHB60" s="151"/>
      <c r="NHC60" s="151"/>
      <c r="NHD60" s="151"/>
      <c r="NHE60" s="151"/>
      <c r="NHF60" s="151"/>
      <c r="NHG60" s="151"/>
      <c r="NHH60" s="151"/>
      <c r="NHI60" s="151"/>
      <c r="NHJ60" s="151"/>
      <c r="NHK60" s="151"/>
      <c r="NHL60" s="151"/>
      <c r="NHM60" s="151"/>
      <c r="NHN60" s="151"/>
      <c r="NHO60" s="151"/>
      <c r="NHP60" s="151"/>
      <c r="NHQ60" s="151"/>
      <c r="NHR60" s="151"/>
      <c r="NHS60" s="151"/>
      <c r="NHT60" s="151"/>
      <c r="NHU60" s="151"/>
      <c r="NHV60" s="151"/>
      <c r="NHW60" s="151"/>
      <c r="NHX60" s="151"/>
      <c r="NHY60" s="151"/>
      <c r="NHZ60" s="151"/>
      <c r="NIA60" s="151"/>
      <c r="NIB60" s="151"/>
      <c r="NIC60" s="151"/>
      <c r="NID60" s="151"/>
      <c r="NIE60" s="151"/>
      <c r="NIF60" s="151"/>
      <c r="NIG60" s="151"/>
      <c r="NIH60" s="151"/>
      <c r="NII60" s="151"/>
      <c r="NIJ60" s="151"/>
      <c r="NIK60" s="151"/>
      <c r="NIL60" s="151"/>
      <c r="NIM60" s="151"/>
      <c r="NIN60" s="151"/>
      <c r="NIO60" s="151"/>
      <c r="NIP60" s="151"/>
      <c r="NIQ60" s="151"/>
      <c r="NIR60" s="151"/>
      <c r="NIS60" s="151"/>
      <c r="NIT60" s="151"/>
      <c r="NIU60" s="151"/>
      <c r="NIV60" s="151"/>
      <c r="NIW60" s="151"/>
      <c r="NIX60" s="151"/>
      <c r="NIY60" s="151"/>
      <c r="NIZ60" s="151"/>
      <c r="NJA60" s="151"/>
      <c r="NJB60" s="151"/>
      <c r="NJC60" s="151"/>
      <c r="NJD60" s="151"/>
      <c r="NJE60" s="151"/>
      <c r="NJF60" s="151"/>
      <c r="NJG60" s="151"/>
      <c r="NJH60" s="151"/>
      <c r="NJI60" s="151"/>
      <c r="NJJ60" s="151"/>
      <c r="NJK60" s="151"/>
      <c r="NJL60" s="151"/>
      <c r="NJM60" s="151"/>
      <c r="NJN60" s="151"/>
      <c r="NJO60" s="151"/>
      <c r="NJP60" s="151"/>
      <c r="NJQ60" s="151"/>
      <c r="NJR60" s="151"/>
      <c r="NJS60" s="151"/>
      <c r="NJT60" s="151"/>
      <c r="NJU60" s="151"/>
      <c r="NJV60" s="151"/>
      <c r="NJW60" s="151"/>
      <c r="NJX60" s="151"/>
      <c r="NJY60" s="151"/>
      <c r="NJZ60" s="151"/>
      <c r="NKA60" s="151"/>
      <c r="NKB60" s="151"/>
      <c r="NKC60" s="151"/>
      <c r="NKD60" s="151"/>
      <c r="NKE60" s="151"/>
      <c r="NKF60" s="151"/>
      <c r="NKG60" s="151"/>
      <c r="NKH60" s="151"/>
      <c r="NKI60" s="151"/>
      <c r="NKJ60" s="151"/>
      <c r="NKK60" s="151"/>
      <c r="NKL60" s="151"/>
      <c r="NKM60" s="151"/>
      <c r="NKN60" s="151"/>
      <c r="NKO60" s="151"/>
      <c r="NKP60" s="151"/>
      <c r="NKQ60" s="151"/>
      <c r="NKR60" s="151"/>
      <c r="NKS60" s="151"/>
      <c r="NKT60" s="151"/>
      <c r="NKU60" s="151"/>
      <c r="NKV60" s="151"/>
      <c r="NKW60" s="151"/>
      <c r="NKX60" s="151"/>
      <c r="NKY60" s="151"/>
      <c r="NKZ60" s="151"/>
      <c r="NLA60" s="151"/>
      <c r="NLB60" s="151"/>
      <c r="NLC60" s="151"/>
      <c r="NLD60" s="151"/>
      <c r="NLE60" s="151"/>
      <c r="NLF60" s="151"/>
      <c r="NLG60" s="151"/>
      <c r="NLH60" s="151"/>
      <c r="NLI60" s="151"/>
      <c r="NLJ60" s="151"/>
      <c r="NLK60" s="151"/>
      <c r="NLL60" s="151"/>
      <c r="NLM60" s="151"/>
      <c r="NLN60" s="151"/>
      <c r="NLO60" s="151"/>
      <c r="NLP60" s="151"/>
      <c r="NLQ60" s="151"/>
      <c r="NLR60" s="151"/>
      <c r="NLS60" s="151"/>
      <c r="NLT60" s="151"/>
      <c r="NLU60" s="151"/>
      <c r="NLV60" s="151"/>
      <c r="NLW60" s="151"/>
      <c r="NLX60" s="151"/>
      <c r="NLY60" s="151"/>
      <c r="NLZ60" s="151"/>
      <c r="NMA60" s="151"/>
      <c r="NMB60" s="151"/>
      <c r="NMC60" s="151"/>
      <c r="NMD60" s="151"/>
      <c r="NME60" s="151"/>
      <c r="NMF60" s="151"/>
      <c r="NMG60" s="151"/>
      <c r="NMH60" s="151"/>
      <c r="NMI60" s="151"/>
      <c r="NMJ60" s="151"/>
      <c r="NMK60" s="151"/>
      <c r="NML60" s="151"/>
      <c r="NMM60" s="151"/>
      <c r="NMN60" s="151"/>
      <c r="NMO60" s="151"/>
      <c r="NMP60" s="151"/>
      <c r="NMQ60" s="151"/>
      <c r="NMR60" s="151"/>
      <c r="NMS60" s="151"/>
      <c r="NMT60" s="151"/>
      <c r="NMU60" s="151"/>
      <c r="NMV60" s="151"/>
      <c r="NMW60" s="151"/>
      <c r="NMX60" s="151"/>
      <c r="NMY60" s="151"/>
      <c r="NMZ60" s="151"/>
      <c r="NNA60" s="151"/>
      <c r="NNB60" s="151"/>
      <c r="NNC60" s="151"/>
      <c r="NND60" s="151"/>
      <c r="NNE60" s="151"/>
      <c r="NNF60" s="151"/>
      <c r="NNG60" s="151"/>
      <c r="NNH60" s="151"/>
      <c r="NNI60" s="151"/>
      <c r="NNJ60" s="151"/>
      <c r="NNK60" s="151"/>
      <c r="NNL60" s="151"/>
      <c r="NNM60" s="151"/>
      <c r="NNN60" s="151"/>
      <c r="NNO60" s="151"/>
      <c r="NNP60" s="151"/>
      <c r="NNQ60" s="151"/>
      <c r="NNR60" s="151"/>
      <c r="NNS60" s="151"/>
      <c r="NNT60" s="151"/>
      <c r="NNU60" s="151"/>
      <c r="NNV60" s="151"/>
      <c r="NNW60" s="151"/>
      <c r="NNX60" s="151"/>
      <c r="NNY60" s="151"/>
      <c r="NNZ60" s="151"/>
      <c r="NOA60" s="151"/>
      <c r="NOB60" s="151"/>
      <c r="NOC60" s="151"/>
      <c r="NOD60" s="151"/>
      <c r="NOE60" s="151"/>
      <c r="NOF60" s="151"/>
      <c r="NOG60" s="151"/>
      <c r="NOH60" s="151"/>
      <c r="NOI60" s="151"/>
      <c r="NOJ60" s="151"/>
      <c r="NOK60" s="151"/>
      <c r="NOL60" s="151"/>
      <c r="NOM60" s="151"/>
      <c r="NON60" s="151"/>
      <c r="NOO60" s="151"/>
      <c r="NOP60" s="151"/>
      <c r="NOQ60" s="151"/>
      <c r="NOR60" s="151"/>
      <c r="NOS60" s="151"/>
      <c r="NOT60" s="151"/>
      <c r="NOU60" s="151"/>
      <c r="NOV60" s="151"/>
      <c r="NOW60" s="151"/>
      <c r="NOX60" s="151"/>
      <c r="NOY60" s="151"/>
      <c r="NOZ60" s="151"/>
      <c r="NPA60" s="151"/>
      <c r="NPB60" s="151"/>
      <c r="NPC60" s="151"/>
      <c r="NPD60" s="151"/>
      <c r="NPE60" s="151"/>
      <c r="NPF60" s="151"/>
      <c r="NPG60" s="151"/>
      <c r="NPH60" s="151"/>
      <c r="NPI60" s="151"/>
      <c r="NPJ60" s="151"/>
      <c r="NPK60" s="151"/>
      <c r="NPL60" s="151"/>
      <c r="NPM60" s="151"/>
      <c r="NPN60" s="151"/>
      <c r="NPO60" s="151"/>
      <c r="NPP60" s="151"/>
      <c r="NPQ60" s="151"/>
      <c r="NPR60" s="151"/>
      <c r="NPS60" s="151"/>
      <c r="NPT60" s="151"/>
      <c r="NPU60" s="151"/>
      <c r="NPV60" s="151"/>
      <c r="NPW60" s="151"/>
      <c r="NPX60" s="151"/>
      <c r="NPY60" s="151"/>
      <c r="NPZ60" s="151"/>
      <c r="NQA60" s="151"/>
      <c r="NQB60" s="151"/>
      <c r="NQC60" s="151"/>
      <c r="NQD60" s="151"/>
      <c r="NQE60" s="151"/>
      <c r="NQF60" s="151"/>
      <c r="NQG60" s="151"/>
      <c r="NQH60" s="151"/>
      <c r="NQI60" s="151"/>
      <c r="NQJ60" s="151"/>
      <c r="NQK60" s="151"/>
      <c r="NQL60" s="151"/>
      <c r="NQM60" s="151"/>
      <c r="NQN60" s="151"/>
      <c r="NQO60" s="151"/>
      <c r="NQP60" s="151"/>
      <c r="NQQ60" s="151"/>
      <c r="NQR60" s="151"/>
      <c r="NQS60" s="151"/>
      <c r="NQT60" s="151"/>
      <c r="NQU60" s="151"/>
      <c r="NQV60" s="151"/>
      <c r="NQW60" s="151"/>
      <c r="NQX60" s="151"/>
      <c r="NQY60" s="151"/>
      <c r="NQZ60" s="151"/>
      <c r="NRA60" s="151"/>
      <c r="NRB60" s="151"/>
      <c r="NRC60" s="151"/>
      <c r="NRD60" s="151"/>
      <c r="NRE60" s="151"/>
      <c r="NRF60" s="151"/>
      <c r="NRG60" s="151"/>
      <c r="NRH60" s="151"/>
      <c r="NRI60" s="151"/>
      <c r="NRJ60" s="151"/>
      <c r="NRK60" s="151"/>
      <c r="NRL60" s="151"/>
      <c r="NRM60" s="151"/>
      <c r="NRN60" s="151"/>
      <c r="NRO60" s="151"/>
      <c r="NRP60" s="151"/>
      <c r="NRQ60" s="151"/>
      <c r="NRR60" s="151"/>
      <c r="NRS60" s="151"/>
      <c r="NRT60" s="151"/>
      <c r="NRU60" s="151"/>
      <c r="NRV60" s="151"/>
      <c r="NRW60" s="151"/>
      <c r="NRX60" s="151"/>
      <c r="NRY60" s="151"/>
      <c r="NRZ60" s="151"/>
      <c r="NSA60" s="151"/>
      <c r="NSB60" s="151"/>
      <c r="NSC60" s="151"/>
      <c r="NSD60" s="151"/>
      <c r="NSE60" s="151"/>
      <c r="NSF60" s="151"/>
      <c r="NSG60" s="151"/>
      <c r="NSH60" s="151"/>
      <c r="NSI60" s="151"/>
      <c r="NSJ60" s="151"/>
      <c r="NSK60" s="151"/>
      <c r="NSL60" s="151"/>
      <c r="NSM60" s="151"/>
      <c r="NSN60" s="151"/>
      <c r="NSO60" s="151"/>
      <c r="NSP60" s="151"/>
      <c r="NSQ60" s="151"/>
      <c r="NSR60" s="151"/>
      <c r="NSS60" s="151"/>
      <c r="NST60" s="151"/>
      <c r="NSU60" s="151"/>
      <c r="NSV60" s="151"/>
      <c r="NSW60" s="151"/>
      <c r="NSX60" s="151"/>
      <c r="NSY60" s="151"/>
      <c r="NSZ60" s="151"/>
      <c r="NTA60" s="151"/>
      <c r="NTB60" s="151"/>
      <c r="NTC60" s="151"/>
      <c r="NTD60" s="151"/>
      <c r="NTE60" s="151"/>
      <c r="NTF60" s="151"/>
      <c r="NTG60" s="151"/>
      <c r="NTH60" s="151"/>
      <c r="NTI60" s="151"/>
      <c r="NTJ60" s="151"/>
      <c r="NTK60" s="151"/>
      <c r="NTL60" s="151"/>
      <c r="NTM60" s="151"/>
      <c r="NTN60" s="151"/>
      <c r="NTO60" s="151"/>
      <c r="NTP60" s="151"/>
      <c r="NTQ60" s="151"/>
      <c r="NTR60" s="151"/>
      <c r="NTS60" s="151"/>
      <c r="NTT60" s="151"/>
      <c r="NTU60" s="151"/>
      <c r="NTV60" s="151"/>
      <c r="NTW60" s="151"/>
      <c r="NTX60" s="151"/>
      <c r="NTY60" s="151"/>
      <c r="NTZ60" s="151"/>
      <c r="NUA60" s="151"/>
      <c r="NUB60" s="151"/>
      <c r="NUC60" s="151"/>
      <c r="NUD60" s="151"/>
      <c r="NUE60" s="151"/>
      <c r="NUF60" s="151"/>
      <c r="NUG60" s="151"/>
      <c r="NUH60" s="151"/>
      <c r="NUI60" s="151"/>
      <c r="NUJ60" s="151"/>
      <c r="NUK60" s="151"/>
      <c r="NUL60" s="151"/>
      <c r="NUM60" s="151"/>
      <c r="NUN60" s="151"/>
      <c r="NUO60" s="151"/>
      <c r="NUP60" s="151"/>
      <c r="NUQ60" s="151"/>
      <c r="NUR60" s="151"/>
      <c r="NUS60" s="151"/>
      <c r="NUT60" s="151"/>
      <c r="NUU60" s="151"/>
      <c r="NUV60" s="151"/>
      <c r="NUW60" s="151"/>
      <c r="NUX60" s="151"/>
      <c r="NUY60" s="151"/>
      <c r="NUZ60" s="151"/>
      <c r="NVA60" s="151"/>
      <c r="NVB60" s="151"/>
      <c r="NVC60" s="151"/>
      <c r="NVD60" s="151"/>
      <c r="NVE60" s="151"/>
      <c r="NVF60" s="151"/>
      <c r="NVG60" s="151"/>
      <c r="NVH60" s="151"/>
      <c r="NVI60" s="151"/>
      <c r="NVJ60" s="151"/>
      <c r="NVK60" s="151"/>
      <c r="NVL60" s="151"/>
      <c r="NVM60" s="151"/>
      <c r="NVN60" s="151"/>
      <c r="NVO60" s="151"/>
      <c r="NVP60" s="151"/>
      <c r="NVQ60" s="151"/>
      <c r="NVR60" s="151"/>
      <c r="NVS60" s="151"/>
      <c r="NVT60" s="151"/>
      <c r="NVU60" s="151"/>
      <c r="NVV60" s="151"/>
      <c r="NVW60" s="151"/>
      <c r="NVX60" s="151"/>
      <c r="NVY60" s="151"/>
      <c r="NVZ60" s="151"/>
      <c r="NWA60" s="151"/>
      <c r="NWB60" s="151"/>
      <c r="NWC60" s="151"/>
      <c r="NWD60" s="151"/>
      <c r="NWE60" s="151"/>
      <c r="NWF60" s="151"/>
      <c r="NWG60" s="151"/>
      <c r="NWH60" s="151"/>
      <c r="NWI60" s="151"/>
      <c r="NWJ60" s="151"/>
      <c r="NWK60" s="151"/>
      <c r="NWL60" s="151"/>
      <c r="NWM60" s="151"/>
      <c r="NWN60" s="151"/>
      <c r="NWO60" s="151"/>
      <c r="NWP60" s="151"/>
      <c r="NWQ60" s="151"/>
      <c r="NWR60" s="151"/>
      <c r="NWS60" s="151"/>
      <c r="NWT60" s="151"/>
      <c r="NWU60" s="151"/>
      <c r="NWV60" s="151"/>
      <c r="NWW60" s="151"/>
      <c r="NWX60" s="151"/>
      <c r="NWY60" s="151"/>
      <c r="NWZ60" s="151"/>
      <c r="NXA60" s="151"/>
      <c r="NXB60" s="151"/>
      <c r="NXC60" s="151"/>
      <c r="NXD60" s="151"/>
      <c r="NXE60" s="151"/>
      <c r="NXF60" s="151"/>
      <c r="NXG60" s="151"/>
      <c r="NXH60" s="151"/>
      <c r="NXI60" s="151"/>
      <c r="NXJ60" s="151"/>
      <c r="NXK60" s="151"/>
      <c r="NXL60" s="151"/>
      <c r="NXM60" s="151"/>
      <c r="NXN60" s="151"/>
      <c r="NXO60" s="151"/>
      <c r="NXP60" s="151"/>
      <c r="NXQ60" s="151"/>
      <c r="NXR60" s="151"/>
      <c r="NXS60" s="151"/>
      <c r="NXT60" s="151"/>
      <c r="NXU60" s="151"/>
      <c r="NXV60" s="151"/>
      <c r="NXW60" s="151"/>
      <c r="NXX60" s="151"/>
      <c r="NXY60" s="151"/>
      <c r="NXZ60" s="151"/>
      <c r="NYA60" s="151"/>
      <c r="NYB60" s="151"/>
      <c r="NYC60" s="151"/>
      <c r="NYD60" s="151"/>
      <c r="NYE60" s="151"/>
      <c r="NYF60" s="151"/>
      <c r="NYG60" s="151"/>
      <c r="NYH60" s="151"/>
      <c r="NYI60" s="151"/>
      <c r="NYJ60" s="151"/>
      <c r="NYK60" s="151"/>
      <c r="NYL60" s="151"/>
      <c r="NYM60" s="151"/>
      <c r="NYN60" s="151"/>
      <c r="NYO60" s="151"/>
      <c r="NYP60" s="151"/>
      <c r="NYQ60" s="151"/>
      <c r="NYR60" s="151"/>
      <c r="NYS60" s="151"/>
      <c r="NYT60" s="151"/>
      <c r="NYU60" s="151"/>
      <c r="NYV60" s="151"/>
      <c r="NYW60" s="151"/>
      <c r="NYX60" s="151"/>
      <c r="NYY60" s="151"/>
      <c r="NYZ60" s="151"/>
      <c r="NZA60" s="151"/>
      <c r="NZB60" s="151"/>
      <c r="NZC60" s="151"/>
      <c r="NZD60" s="151"/>
      <c r="NZE60" s="151"/>
      <c r="NZF60" s="151"/>
      <c r="NZG60" s="151"/>
      <c r="NZH60" s="151"/>
      <c r="NZI60" s="151"/>
      <c r="NZJ60" s="151"/>
      <c r="NZK60" s="151"/>
      <c r="NZL60" s="151"/>
      <c r="NZM60" s="151"/>
      <c r="NZN60" s="151"/>
      <c r="NZO60" s="151"/>
      <c r="NZP60" s="151"/>
      <c r="NZQ60" s="151"/>
      <c r="NZR60" s="151"/>
      <c r="NZS60" s="151"/>
      <c r="NZT60" s="151"/>
      <c r="NZU60" s="151"/>
      <c r="NZV60" s="151"/>
      <c r="NZW60" s="151"/>
      <c r="NZX60" s="151"/>
      <c r="NZY60" s="151"/>
      <c r="NZZ60" s="151"/>
      <c r="OAA60" s="151"/>
      <c r="OAB60" s="151"/>
      <c r="OAC60" s="151"/>
      <c r="OAD60" s="151"/>
      <c r="OAE60" s="151"/>
      <c r="OAF60" s="151"/>
      <c r="OAG60" s="151"/>
      <c r="OAH60" s="151"/>
      <c r="OAI60" s="151"/>
      <c r="OAJ60" s="151"/>
      <c r="OAK60" s="151"/>
      <c r="OAL60" s="151"/>
      <c r="OAM60" s="151"/>
      <c r="OAN60" s="151"/>
      <c r="OAO60" s="151"/>
      <c r="OAP60" s="151"/>
      <c r="OAQ60" s="151"/>
      <c r="OAR60" s="151"/>
      <c r="OAS60" s="151"/>
      <c r="OAT60" s="151"/>
      <c r="OAU60" s="151"/>
      <c r="OAV60" s="151"/>
      <c r="OAW60" s="151"/>
      <c r="OAX60" s="151"/>
      <c r="OAY60" s="151"/>
      <c r="OAZ60" s="151"/>
      <c r="OBA60" s="151"/>
      <c r="OBB60" s="151"/>
      <c r="OBC60" s="151"/>
      <c r="OBD60" s="151"/>
      <c r="OBE60" s="151"/>
      <c r="OBF60" s="151"/>
      <c r="OBG60" s="151"/>
      <c r="OBH60" s="151"/>
      <c r="OBI60" s="151"/>
      <c r="OBJ60" s="151"/>
      <c r="OBK60" s="151"/>
      <c r="OBL60" s="151"/>
      <c r="OBM60" s="151"/>
      <c r="OBN60" s="151"/>
      <c r="OBO60" s="151"/>
      <c r="OBP60" s="151"/>
      <c r="OBQ60" s="151"/>
      <c r="OBR60" s="151"/>
      <c r="OBS60" s="151"/>
      <c r="OBT60" s="151"/>
      <c r="OBU60" s="151"/>
      <c r="OBV60" s="151"/>
      <c r="OBW60" s="151"/>
      <c r="OBX60" s="151"/>
      <c r="OBY60" s="151"/>
      <c r="OBZ60" s="151"/>
      <c r="OCA60" s="151"/>
      <c r="OCB60" s="151"/>
      <c r="OCC60" s="151"/>
      <c r="OCD60" s="151"/>
      <c r="OCE60" s="151"/>
      <c r="OCF60" s="151"/>
      <c r="OCG60" s="151"/>
      <c r="OCH60" s="151"/>
      <c r="OCI60" s="151"/>
      <c r="OCJ60" s="151"/>
      <c r="OCK60" s="151"/>
      <c r="OCL60" s="151"/>
      <c r="OCM60" s="151"/>
      <c r="OCN60" s="151"/>
      <c r="OCO60" s="151"/>
      <c r="OCP60" s="151"/>
      <c r="OCQ60" s="151"/>
      <c r="OCR60" s="151"/>
      <c r="OCS60" s="151"/>
      <c r="OCT60" s="151"/>
      <c r="OCU60" s="151"/>
      <c r="OCV60" s="151"/>
      <c r="OCW60" s="151"/>
      <c r="OCX60" s="151"/>
      <c r="OCY60" s="151"/>
      <c r="OCZ60" s="151"/>
      <c r="ODA60" s="151"/>
      <c r="ODB60" s="151"/>
      <c r="ODC60" s="151"/>
      <c r="ODD60" s="151"/>
      <c r="ODE60" s="151"/>
      <c r="ODF60" s="151"/>
      <c r="ODG60" s="151"/>
      <c r="ODH60" s="151"/>
      <c r="ODI60" s="151"/>
      <c r="ODJ60" s="151"/>
      <c r="ODK60" s="151"/>
      <c r="ODL60" s="151"/>
      <c r="ODM60" s="151"/>
      <c r="ODN60" s="151"/>
      <c r="ODO60" s="151"/>
      <c r="ODP60" s="151"/>
      <c r="ODQ60" s="151"/>
      <c r="ODR60" s="151"/>
      <c r="ODS60" s="151"/>
      <c r="ODT60" s="151"/>
      <c r="ODU60" s="151"/>
      <c r="ODV60" s="151"/>
      <c r="ODW60" s="151"/>
      <c r="ODX60" s="151"/>
      <c r="ODY60" s="151"/>
      <c r="ODZ60" s="151"/>
      <c r="OEA60" s="151"/>
      <c r="OEB60" s="151"/>
      <c r="OEC60" s="151"/>
      <c r="OED60" s="151"/>
      <c r="OEE60" s="151"/>
      <c r="OEF60" s="151"/>
      <c r="OEG60" s="151"/>
      <c r="OEH60" s="151"/>
      <c r="OEI60" s="151"/>
      <c r="OEJ60" s="151"/>
      <c r="OEK60" s="151"/>
      <c r="OEL60" s="151"/>
      <c r="OEM60" s="151"/>
      <c r="OEN60" s="151"/>
      <c r="OEO60" s="151"/>
      <c r="OEP60" s="151"/>
      <c r="OEQ60" s="151"/>
      <c r="OER60" s="151"/>
      <c r="OES60" s="151"/>
      <c r="OET60" s="151"/>
      <c r="OEU60" s="151"/>
      <c r="OEV60" s="151"/>
      <c r="OEW60" s="151"/>
      <c r="OEX60" s="151"/>
      <c r="OEY60" s="151"/>
      <c r="OEZ60" s="151"/>
      <c r="OFA60" s="151"/>
      <c r="OFB60" s="151"/>
      <c r="OFC60" s="151"/>
      <c r="OFD60" s="151"/>
      <c r="OFE60" s="151"/>
      <c r="OFF60" s="151"/>
      <c r="OFG60" s="151"/>
      <c r="OFH60" s="151"/>
      <c r="OFI60" s="151"/>
      <c r="OFJ60" s="151"/>
      <c r="OFK60" s="151"/>
      <c r="OFL60" s="151"/>
      <c r="OFM60" s="151"/>
      <c r="OFN60" s="151"/>
      <c r="OFO60" s="151"/>
      <c r="OFP60" s="151"/>
      <c r="OFQ60" s="151"/>
      <c r="OFR60" s="151"/>
      <c r="OFS60" s="151"/>
      <c r="OFT60" s="151"/>
      <c r="OFU60" s="151"/>
      <c r="OFV60" s="151"/>
      <c r="OFW60" s="151"/>
      <c r="OFX60" s="151"/>
      <c r="OFY60" s="151"/>
      <c r="OFZ60" s="151"/>
      <c r="OGA60" s="151"/>
      <c r="OGB60" s="151"/>
      <c r="OGC60" s="151"/>
      <c r="OGD60" s="151"/>
      <c r="OGE60" s="151"/>
      <c r="OGF60" s="151"/>
      <c r="OGG60" s="151"/>
      <c r="OGH60" s="151"/>
      <c r="OGI60" s="151"/>
      <c r="OGJ60" s="151"/>
      <c r="OGK60" s="151"/>
      <c r="OGL60" s="151"/>
      <c r="OGM60" s="151"/>
      <c r="OGN60" s="151"/>
      <c r="OGO60" s="151"/>
      <c r="OGP60" s="151"/>
      <c r="OGQ60" s="151"/>
      <c r="OGR60" s="151"/>
      <c r="OGS60" s="151"/>
      <c r="OGT60" s="151"/>
      <c r="OGU60" s="151"/>
      <c r="OGV60" s="151"/>
      <c r="OGW60" s="151"/>
      <c r="OGX60" s="151"/>
      <c r="OGY60" s="151"/>
      <c r="OGZ60" s="151"/>
      <c r="OHA60" s="151"/>
      <c r="OHB60" s="151"/>
      <c r="OHC60" s="151"/>
      <c r="OHD60" s="151"/>
      <c r="OHE60" s="151"/>
      <c r="OHF60" s="151"/>
      <c r="OHG60" s="151"/>
      <c r="OHH60" s="151"/>
      <c r="OHI60" s="151"/>
      <c r="OHJ60" s="151"/>
      <c r="OHK60" s="151"/>
      <c r="OHL60" s="151"/>
      <c r="OHM60" s="151"/>
      <c r="OHN60" s="151"/>
      <c r="OHO60" s="151"/>
      <c r="OHP60" s="151"/>
      <c r="OHQ60" s="151"/>
      <c r="OHR60" s="151"/>
      <c r="OHS60" s="151"/>
      <c r="OHT60" s="151"/>
      <c r="OHU60" s="151"/>
      <c r="OHV60" s="151"/>
      <c r="OHW60" s="151"/>
      <c r="OHX60" s="151"/>
      <c r="OHY60" s="151"/>
      <c r="OHZ60" s="151"/>
      <c r="OIA60" s="151"/>
      <c r="OIB60" s="151"/>
      <c r="OIC60" s="151"/>
      <c r="OID60" s="151"/>
      <c r="OIE60" s="151"/>
      <c r="OIF60" s="151"/>
      <c r="OIG60" s="151"/>
      <c r="OIH60" s="151"/>
      <c r="OII60" s="151"/>
      <c r="OIJ60" s="151"/>
      <c r="OIK60" s="151"/>
      <c r="OIL60" s="151"/>
      <c r="OIM60" s="151"/>
      <c r="OIN60" s="151"/>
      <c r="OIO60" s="151"/>
      <c r="OIP60" s="151"/>
      <c r="OIQ60" s="151"/>
      <c r="OIR60" s="151"/>
      <c r="OIS60" s="151"/>
      <c r="OIT60" s="151"/>
      <c r="OIU60" s="151"/>
      <c r="OIV60" s="151"/>
      <c r="OIW60" s="151"/>
      <c r="OIX60" s="151"/>
      <c r="OIY60" s="151"/>
      <c r="OIZ60" s="151"/>
      <c r="OJA60" s="151"/>
      <c r="OJB60" s="151"/>
      <c r="OJC60" s="151"/>
      <c r="OJD60" s="151"/>
      <c r="OJE60" s="151"/>
      <c r="OJF60" s="151"/>
      <c r="OJG60" s="151"/>
      <c r="OJH60" s="151"/>
      <c r="OJI60" s="151"/>
      <c r="OJJ60" s="151"/>
      <c r="OJK60" s="151"/>
      <c r="OJL60" s="151"/>
      <c r="OJM60" s="151"/>
      <c r="OJN60" s="151"/>
      <c r="OJO60" s="151"/>
      <c r="OJP60" s="151"/>
      <c r="OJQ60" s="151"/>
      <c r="OJR60" s="151"/>
      <c r="OJS60" s="151"/>
      <c r="OJT60" s="151"/>
      <c r="OJU60" s="151"/>
      <c r="OJV60" s="151"/>
      <c r="OJW60" s="151"/>
      <c r="OJX60" s="151"/>
      <c r="OJY60" s="151"/>
      <c r="OJZ60" s="151"/>
      <c r="OKA60" s="151"/>
      <c r="OKB60" s="151"/>
      <c r="OKC60" s="151"/>
      <c r="OKD60" s="151"/>
      <c r="OKE60" s="151"/>
      <c r="OKF60" s="151"/>
      <c r="OKG60" s="151"/>
      <c r="OKH60" s="151"/>
      <c r="OKI60" s="151"/>
      <c r="OKJ60" s="151"/>
      <c r="OKK60" s="151"/>
      <c r="OKL60" s="151"/>
      <c r="OKM60" s="151"/>
      <c r="OKN60" s="151"/>
      <c r="OKO60" s="151"/>
      <c r="OKP60" s="151"/>
      <c r="OKQ60" s="151"/>
      <c r="OKR60" s="151"/>
      <c r="OKS60" s="151"/>
      <c r="OKT60" s="151"/>
      <c r="OKU60" s="151"/>
      <c r="OKV60" s="151"/>
      <c r="OKW60" s="151"/>
      <c r="OKX60" s="151"/>
      <c r="OKY60" s="151"/>
      <c r="OKZ60" s="151"/>
      <c r="OLA60" s="151"/>
      <c r="OLB60" s="151"/>
      <c r="OLC60" s="151"/>
      <c r="OLD60" s="151"/>
      <c r="OLE60" s="151"/>
      <c r="OLF60" s="151"/>
      <c r="OLG60" s="151"/>
      <c r="OLH60" s="151"/>
      <c r="OLI60" s="151"/>
      <c r="OLJ60" s="151"/>
      <c r="OLK60" s="151"/>
      <c r="OLL60" s="151"/>
      <c r="OLM60" s="151"/>
      <c r="OLN60" s="151"/>
      <c r="OLO60" s="151"/>
      <c r="OLP60" s="151"/>
      <c r="OLQ60" s="151"/>
      <c r="OLR60" s="151"/>
      <c r="OLS60" s="151"/>
      <c r="OLT60" s="151"/>
      <c r="OLU60" s="151"/>
      <c r="OLV60" s="151"/>
      <c r="OLW60" s="151"/>
      <c r="OLX60" s="151"/>
      <c r="OLY60" s="151"/>
      <c r="OLZ60" s="151"/>
      <c r="OMA60" s="151"/>
      <c r="OMB60" s="151"/>
      <c r="OMC60" s="151"/>
      <c r="OMD60" s="151"/>
      <c r="OME60" s="151"/>
      <c r="OMF60" s="151"/>
      <c r="OMG60" s="151"/>
      <c r="OMH60" s="151"/>
      <c r="OMI60" s="151"/>
      <c r="OMJ60" s="151"/>
      <c r="OMK60" s="151"/>
      <c r="OML60" s="151"/>
      <c r="OMM60" s="151"/>
      <c r="OMN60" s="151"/>
      <c r="OMO60" s="151"/>
      <c r="OMP60" s="151"/>
      <c r="OMQ60" s="151"/>
      <c r="OMR60" s="151"/>
      <c r="OMS60" s="151"/>
      <c r="OMT60" s="151"/>
      <c r="OMU60" s="151"/>
      <c r="OMV60" s="151"/>
      <c r="OMW60" s="151"/>
      <c r="OMX60" s="151"/>
      <c r="OMY60" s="151"/>
      <c r="OMZ60" s="151"/>
      <c r="ONA60" s="151"/>
      <c r="ONB60" s="151"/>
      <c r="ONC60" s="151"/>
      <c r="OND60" s="151"/>
      <c r="ONE60" s="151"/>
      <c r="ONF60" s="151"/>
      <c r="ONG60" s="151"/>
      <c r="ONH60" s="151"/>
      <c r="ONI60" s="151"/>
      <c r="ONJ60" s="151"/>
      <c r="ONK60" s="151"/>
      <c r="ONL60" s="151"/>
      <c r="ONM60" s="151"/>
      <c r="ONN60" s="151"/>
      <c r="ONO60" s="151"/>
      <c r="ONP60" s="151"/>
      <c r="ONQ60" s="151"/>
      <c r="ONR60" s="151"/>
      <c r="ONS60" s="151"/>
      <c r="ONT60" s="151"/>
      <c r="ONU60" s="151"/>
      <c r="ONV60" s="151"/>
      <c r="ONW60" s="151"/>
      <c r="ONX60" s="151"/>
      <c r="ONY60" s="151"/>
      <c r="ONZ60" s="151"/>
      <c r="OOA60" s="151"/>
      <c r="OOB60" s="151"/>
      <c r="OOC60" s="151"/>
      <c r="OOD60" s="151"/>
      <c r="OOE60" s="151"/>
      <c r="OOF60" s="151"/>
      <c r="OOG60" s="151"/>
      <c r="OOH60" s="151"/>
      <c r="OOI60" s="151"/>
      <c r="OOJ60" s="151"/>
      <c r="OOK60" s="151"/>
      <c r="OOL60" s="151"/>
      <c r="OOM60" s="151"/>
      <c r="OON60" s="151"/>
      <c r="OOO60" s="151"/>
      <c r="OOP60" s="151"/>
      <c r="OOQ60" s="151"/>
      <c r="OOR60" s="151"/>
      <c r="OOS60" s="151"/>
      <c r="OOT60" s="151"/>
      <c r="OOU60" s="151"/>
      <c r="OOV60" s="151"/>
      <c r="OOW60" s="151"/>
      <c r="OOX60" s="151"/>
      <c r="OOY60" s="151"/>
      <c r="OOZ60" s="151"/>
      <c r="OPA60" s="151"/>
      <c r="OPB60" s="151"/>
      <c r="OPC60" s="151"/>
      <c r="OPD60" s="151"/>
      <c r="OPE60" s="151"/>
      <c r="OPF60" s="151"/>
      <c r="OPG60" s="151"/>
      <c r="OPH60" s="151"/>
      <c r="OPI60" s="151"/>
      <c r="OPJ60" s="151"/>
      <c r="OPK60" s="151"/>
      <c r="OPL60" s="151"/>
      <c r="OPM60" s="151"/>
      <c r="OPN60" s="151"/>
      <c r="OPO60" s="151"/>
      <c r="OPP60" s="151"/>
      <c r="OPQ60" s="151"/>
      <c r="OPR60" s="151"/>
      <c r="OPS60" s="151"/>
      <c r="OPT60" s="151"/>
      <c r="OPU60" s="151"/>
      <c r="OPV60" s="151"/>
      <c r="OPW60" s="151"/>
      <c r="OPX60" s="151"/>
      <c r="OPY60" s="151"/>
      <c r="OPZ60" s="151"/>
      <c r="OQA60" s="151"/>
      <c r="OQB60" s="151"/>
      <c r="OQC60" s="151"/>
      <c r="OQD60" s="151"/>
      <c r="OQE60" s="151"/>
      <c r="OQF60" s="151"/>
      <c r="OQG60" s="151"/>
      <c r="OQH60" s="151"/>
      <c r="OQI60" s="151"/>
      <c r="OQJ60" s="151"/>
      <c r="OQK60" s="151"/>
      <c r="OQL60" s="151"/>
      <c r="OQM60" s="151"/>
      <c r="OQN60" s="151"/>
      <c r="OQO60" s="151"/>
      <c r="OQP60" s="151"/>
      <c r="OQQ60" s="151"/>
      <c r="OQR60" s="151"/>
      <c r="OQS60" s="151"/>
      <c r="OQT60" s="151"/>
      <c r="OQU60" s="151"/>
      <c r="OQV60" s="151"/>
      <c r="OQW60" s="151"/>
      <c r="OQX60" s="151"/>
      <c r="OQY60" s="151"/>
      <c r="OQZ60" s="151"/>
      <c r="ORA60" s="151"/>
      <c r="ORB60" s="151"/>
      <c r="ORC60" s="151"/>
      <c r="ORD60" s="151"/>
      <c r="ORE60" s="151"/>
      <c r="ORF60" s="151"/>
      <c r="ORG60" s="151"/>
      <c r="ORH60" s="151"/>
      <c r="ORI60" s="151"/>
      <c r="ORJ60" s="151"/>
      <c r="ORK60" s="151"/>
      <c r="ORL60" s="151"/>
      <c r="ORM60" s="151"/>
      <c r="ORN60" s="151"/>
      <c r="ORO60" s="151"/>
      <c r="ORP60" s="151"/>
      <c r="ORQ60" s="151"/>
      <c r="ORR60" s="151"/>
      <c r="ORS60" s="151"/>
      <c r="ORT60" s="151"/>
      <c r="ORU60" s="151"/>
      <c r="ORV60" s="151"/>
      <c r="ORW60" s="151"/>
      <c r="ORX60" s="151"/>
      <c r="ORY60" s="151"/>
      <c r="ORZ60" s="151"/>
      <c r="OSA60" s="151"/>
      <c r="OSB60" s="151"/>
      <c r="OSC60" s="151"/>
      <c r="OSD60" s="151"/>
      <c r="OSE60" s="151"/>
      <c r="OSF60" s="151"/>
      <c r="OSG60" s="151"/>
      <c r="OSH60" s="151"/>
      <c r="OSI60" s="151"/>
      <c r="OSJ60" s="151"/>
      <c r="OSK60" s="151"/>
      <c r="OSL60" s="151"/>
      <c r="OSM60" s="151"/>
      <c r="OSN60" s="151"/>
      <c r="OSO60" s="151"/>
      <c r="OSP60" s="151"/>
      <c r="OSQ60" s="151"/>
      <c r="OSR60" s="151"/>
      <c r="OSS60" s="151"/>
      <c r="OST60" s="151"/>
      <c r="OSU60" s="151"/>
      <c r="OSV60" s="151"/>
      <c r="OSW60" s="151"/>
      <c r="OSX60" s="151"/>
      <c r="OSY60" s="151"/>
      <c r="OSZ60" s="151"/>
      <c r="OTA60" s="151"/>
      <c r="OTB60" s="151"/>
      <c r="OTC60" s="151"/>
      <c r="OTD60" s="151"/>
      <c r="OTE60" s="151"/>
      <c r="OTF60" s="151"/>
      <c r="OTG60" s="151"/>
      <c r="OTH60" s="151"/>
      <c r="OTI60" s="151"/>
      <c r="OTJ60" s="151"/>
      <c r="OTK60" s="151"/>
      <c r="OTL60" s="151"/>
      <c r="OTM60" s="151"/>
      <c r="OTN60" s="151"/>
      <c r="OTO60" s="151"/>
      <c r="OTP60" s="151"/>
      <c r="OTQ60" s="151"/>
      <c r="OTR60" s="151"/>
      <c r="OTS60" s="151"/>
      <c r="OTT60" s="151"/>
      <c r="OTU60" s="151"/>
      <c r="OTV60" s="151"/>
      <c r="OTW60" s="151"/>
      <c r="OTX60" s="151"/>
      <c r="OTY60" s="151"/>
      <c r="OTZ60" s="151"/>
      <c r="OUA60" s="151"/>
      <c r="OUB60" s="151"/>
      <c r="OUC60" s="151"/>
      <c r="OUD60" s="151"/>
      <c r="OUE60" s="151"/>
      <c r="OUF60" s="151"/>
      <c r="OUG60" s="151"/>
      <c r="OUH60" s="151"/>
      <c r="OUI60" s="151"/>
      <c r="OUJ60" s="151"/>
      <c r="OUK60" s="151"/>
      <c r="OUL60" s="151"/>
      <c r="OUM60" s="151"/>
      <c r="OUN60" s="151"/>
      <c r="OUO60" s="151"/>
      <c r="OUP60" s="151"/>
      <c r="OUQ60" s="151"/>
      <c r="OUR60" s="151"/>
      <c r="OUS60" s="151"/>
      <c r="OUT60" s="151"/>
      <c r="OUU60" s="151"/>
      <c r="OUV60" s="151"/>
      <c r="OUW60" s="151"/>
      <c r="OUX60" s="151"/>
      <c r="OUY60" s="151"/>
      <c r="OUZ60" s="151"/>
      <c r="OVA60" s="151"/>
      <c r="OVB60" s="151"/>
      <c r="OVC60" s="151"/>
      <c r="OVD60" s="151"/>
      <c r="OVE60" s="151"/>
      <c r="OVF60" s="151"/>
      <c r="OVG60" s="151"/>
      <c r="OVH60" s="151"/>
      <c r="OVI60" s="151"/>
      <c r="OVJ60" s="151"/>
      <c r="OVK60" s="151"/>
      <c r="OVL60" s="151"/>
      <c r="OVM60" s="151"/>
      <c r="OVN60" s="151"/>
      <c r="OVO60" s="151"/>
      <c r="OVP60" s="151"/>
      <c r="OVQ60" s="151"/>
      <c r="OVR60" s="151"/>
      <c r="OVS60" s="151"/>
      <c r="OVT60" s="151"/>
      <c r="OVU60" s="151"/>
      <c r="OVV60" s="151"/>
      <c r="OVW60" s="151"/>
      <c r="OVX60" s="151"/>
      <c r="OVY60" s="151"/>
      <c r="OVZ60" s="151"/>
      <c r="OWA60" s="151"/>
      <c r="OWB60" s="151"/>
      <c r="OWC60" s="151"/>
      <c r="OWD60" s="151"/>
      <c r="OWE60" s="151"/>
      <c r="OWF60" s="151"/>
      <c r="OWG60" s="151"/>
      <c r="OWH60" s="151"/>
      <c r="OWI60" s="151"/>
      <c r="OWJ60" s="151"/>
      <c r="OWK60" s="151"/>
      <c r="OWL60" s="151"/>
      <c r="OWM60" s="151"/>
      <c r="OWN60" s="151"/>
      <c r="OWO60" s="151"/>
      <c r="OWP60" s="151"/>
      <c r="OWQ60" s="151"/>
      <c r="OWR60" s="151"/>
      <c r="OWS60" s="151"/>
      <c r="OWT60" s="151"/>
      <c r="OWU60" s="151"/>
      <c r="OWV60" s="151"/>
      <c r="OWW60" s="151"/>
      <c r="OWX60" s="151"/>
      <c r="OWY60" s="151"/>
      <c r="OWZ60" s="151"/>
      <c r="OXA60" s="151"/>
      <c r="OXB60" s="151"/>
      <c r="OXC60" s="151"/>
      <c r="OXD60" s="151"/>
      <c r="OXE60" s="151"/>
      <c r="OXF60" s="151"/>
      <c r="OXG60" s="151"/>
      <c r="OXH60" s="151"/>
      <c r="OXI60" s="151"/>
      <c r="OXJ60" s="151"/>
      <c r="OXK60" s="151"/>
      <c r="OXL60" s="151"/>
      <c r="OXM60" s="151"/>
      <c r="OXN60" s="151"/>
      <c r="OXO60" s="151"/>
      <c r="OXP60" s="151"/>
      <c r="OXQ60" s="151"/>
      <c r="OXR60" s="151"/>
      <c r="OXS60" s="151"/>
      <c r="OXT60" s="151"/>
      <c r="OXU60" s="151"/>
      <c r="OXV60" s="151"/>
      <c r="OXW60" s="151"/>
      <c r="OXX60" s="151"/>
      <c r="OXY60" s="151"/>
      <c r="OXZ60" s="151"/>
      <c r="OYA60" s="151"/>
      <c r="OYB60" s="151"/>
      <c r="OYC60" s="151"/>
      <c r="OYD60" s="151"/>
      <c r="OYE60" s="151"/>
      <c r="OYF60" s="151"/>
      <c r="OYG60" s="151"/>
      <c r="OYH60" s="151"/>
      <c r="OYI60" s="151"/>
      <c r="OYJ60" s="151"/>
      <c r="OYK60" s="151"/>
      <c r="OYL60" s="151"/>
      <c r="OYM60" s="151"/>
      <c r="OYN60" s="151"/>
      <c r="OYO60" s="151"/>
      <c r="OYP60" s="151"/>
      <c r="OYQ60" s="151"/>
      <c r="OYR60" s="151"/>
      <c r="OYS60" s="151"/>
      <c r="OYT60" s="151"/>
      <c r="OYU60" s="151"/>
      <c r="OYV60" s="151"/>
      <c r="OYW60" s="151"/>
      <c r="OYX60" s="151"/>
      <c r="OYY60" s="151"/>
      <c r="OYZ60" s="151"/>
      <c r="OZA60" s="151"/>
      <c r="OZB60" s="151"/>
      <c r="OZC60" s="151"/>
      <c r="OZD60" s="151"/>
      <c r="OZE60" s="151"/>
      <c r="OZF60" s="151"/>
      <c r="OZG60" s="151"/>
      <c r="OZH60" s="151"/>
      <c r="OZI60" s="151"/>
      <c r="OZJ60" s="151"/>
      <c r="OZK60" s="151"/>
      <c r="OZL60" s="151"/>
      <c r="OZM60" s="151"/>
      <c r="OZN60" s="151"/>
      <c r="OZO60" s="151"/>
      <c r="OZP60" s="151"/>
      <c r="OZQ60" s="151"/>
      <c r="OZR60" s="151"/>
      <c r="OZS60" s="151"/>
      <c r="OZT60" s="151"/>
      <c r="OZU60" s="151"/>
      <c r="OZV60" s="151"/>
      <c r="OZW60" s="151"/>
      <c r="OZX60" s="151"/>
      <c r="OZY60" s="151"/>
      <c r="OZZ60" s="151"/>
      <c r="PAA60" s="151"/>
      <c r="PAB60" s="151"/>
      <c r="PAC60" s="151"/>
      <c r="PAD60" s="151"/>
      <c r="PAE60" s="151"/>
      <c r="PAF60" s="151"/>
      <c r="PAG60" s="151"/>
      <c r="PAH60" s="151"/>
      <c r="PAI60" s="151"/>
      <c r="PAJ60" s="151"/>
      <c r="PAK60" s="151"/>
      <c r="PAL60" s="151"/>
      <c r="PAM60" s="151"/>
      <c r="PAN60" s="151"/>
      <c r="PAO60" s="151"/>
      <c r="PAP60" s="151"/>
      <c r="PAQ60" s="151"/>
      <c r="PAR60" s="151"/>
      <c r="PAS60" s="151"/>
      <c r="PAT60" s="151"/>
      <c r="PAU60" s="151"/>
      <c r="PAV60" s="151"/>
      <c r="PAW60" s="151"/>
      <c r="PAX60" s="151"/>
      <c r="PAY60" s="151"/>
      <c r="PAZ60" s="151"/>
      <c r="PBA60" s="151"/>
      <c r="PBB60" s="151"/>
      <c r="PBC60" s="151"/>
      <c r="PBD60" s="151"/>
      <c r="PBE60" s="151"/>
      <c r="PBF60" s="151"/>
      <c r="PBG60" s="151"/>
      <c r="PBH60" s="151"/>
      <c r="PBI60" s="151"/>
      <c r="PBJ60" s="151"/>
      <c r="PBK60" s="151"/>
      <c r="PBL60" s="151"/>
      <c r="PBM60" s="151"/>
      <c r="PBN60" s="151"/>
      <c r="PBO60" s="151"/>
      <c r="PBP60" s="151"/>
      <c r="PBQ60" s="151"/>
      <c r="PBR60" s="151"/>
      <c r="PBS60" s="151"/>
      <c r="PBT60" s="151"/>
      <c r="PBU60" s="151"/>
      <c r="PBV60" s="151"/>
      <c r="PBW60" s="151"/>
      <c r="PBX60" s="151"/>
      <c r="PBY60" s="151"/>
      <c r="PBZ60" s="151"/>
      <c r="PCA60" s="151"/>
      <c r="PCB60" s="151"/>
      <c r="PCC60" s="151"/>
      <c r="PCD60" s="151"/>
      <c r="PCE60" s="151"/>
      <c r="PCF60" s="151"/>
      <c r="PCG60" s="151"/>
      <c r="PCH60" s="151"/>
      <c r="PCI60" s="151"/>
      <c r="PCJ60" s="151"/>
      <c r="PCK60" s="151"/>
      <c r="PCL60" s="151"/>
      <c r="PCM60" s="151"/>
      <c r="PCN60" s="151"/>
      <c r="PCO60" s="151"/>
      <c r="PCP60" s="151"/>
      <c r="PCQ60" s="151"/>
      <c r="PCR60" s="151"/>
      <c r="PCS60" s="151"/>
      <c r="PCT60" s="151"/>
      <c r="PCU60" s="151"/>
      <c r="PCV60" s="151"/>
      <c r="PCW60" s="151"/>
      <c r="PCX60" s="151"/>
      <c r="PCY60" s="151"/>
      <c r="PCZ60" s="151"/>
      <c r="PDA60" s="151"/>
      <c r="PDB60" s="151"/>
      <c r="PDC60" s="151"/>
      <c r="PDD60" s="151"/>
      <c r="PDE60" s="151"/>
      <c r="PDF60" s="151"/>
      <c r="PDG60" s="151"/>
      <c r="PDH60" s="151"/>
      <c r="PDI60" s="151"/>
      <c r="PDJ60" s="151"/>
      <c r="PDK60" s="151"/>
      <c r="PDL60" s="151"/>
      <c r="PDM60" s="151"/>
      <c r="PDN60" s="151"/>
      <c r="PDO60" s="151"/>
      <c r="PDP60" s="151"/>
      <c r="PDQ60" s="151"/>
      <c r="PDR60" s="151"/>
      <c r="PDS60" s="151"/>
      <c r="PDT60" s="151"/>
      <c r="PDU60" s="151"/>
      <c r="PDV60" s="151"/>
      <c r="PDW60" s="151"/>
      <c r="PDX60" s="151"/>
      <c r="PDY60" s="151"/>
      <c r="PDZ60" s="151"/>
      <c r="PEA60" s="151"/>
      <c r="PEB60" s="151"/>
      <c r="PEC60" s="151"/>
      <c r="PED60" s="151"/>
      <c r="PEE60" s="151"/>
      <c r="PEF60" s="151"/>
      <c r="PEG60" s="151"/>
      <c r="PEH60" s="151"/>
      <c r="PEI60" s="151"/>
      <c r="PEJ60" s="151"/>
      <c r="PEK60" s="151"/>
      <c r="PEL60" s="151"/>
      <c r="PEM60" s="151"/>
      <c r="PEN60" s="151"/>
      <c r="PEO60" s="151"/>
      <c r="PEP60" s="151"/>
      <c r="PEQ60" s="151"/>
      <c r="PER60" s="151"/>
      <c r="PES60" s="151"/>
      <c r="PET60" s="151"/>
      <c r="PEU60" s="151"/>
      <c r="PEV60" s="151"/>
      <c r="PEW60" s="151"/>
      <c r="PEX60" s="151"/>
      <c r="PEY60" s="151"/>
      <c r="PEZ60" s="151"/>
      <c r="PFA60" s="151"/>
      <c r="PFB60" s="151"/>
      <c r="PFC60" s="151"/>
      <c r="PFD60" s="151"/>
      <c r="PFE60" s="151"/>
      <c r="PFF60" s="151"/>
      <c r="PFG60" s="151"/>
      <c r="PFH60" s="151"/>
      <c r="PFI60" s="151"/>
      <c r="PFJ60" s="151"/>
      <c r="PFK60" s="151"/>
      <c r="PFL60" s="151"/>
      <c r="PFM60" s="151"/>
      <c r="PFN60" s="151"/>
      <c r="PFO60" s="151"/>
      <c r="PFP60" s="151"/>
      <c r="PFQ60" s="151"/>
      <c r="PFR60" s="151"/>
      <c r="PFS60" s="151"/>
      <c r="PFT60" s="151"/>
      <c r="PFU60" s="151"/>
      <c r="PFV60" s="151"/>
      <c r="PFW60" s="151"/>
      <c r="PFX60" s="151"/>
      <c r="PFY60" s="151"/>
      <c r="PFZ60" s="151"/>
      <c r="PGA60" s="151"/>
      <c r="PGB60" s="151"/>
      <c r="PGC60" s="151"/>
      <c r="PGD60" s="151"/>
      <c r="PGE60" s="151"/>
      <c r="PGF60" s="151"/>
      <c r="PGG60" s="151"/>
      <c r="PGH60" s="151"/>
      <c r="PGI60" s="151"/>
      <c r="PGJ60" s="151"/>
      <c r="PGK60" s="151"/>
      <c r="PGL60" s="151"/>
      <c r="PGM60" s="151"/>
      <c r="PGN60" s="151"/>
      <c r="PGO60" s="151"/>
      <c r="PGP60" s="151"/>
      <c r="PGQ60" s="151"/>
      <c r="PGR60" s="151"/>
      <c r="PGS60" s="151"/>
      <c r="PGT60" s="151"/>
      <c r="PGU60" s="151"/>
      <c r="PGV60" s="151"/>
      <c r="PGW60" s="151"/>
      <c r="PGX60" s="151"/>
      <c r="PGY60" s="151"/>
      <c r="PGZ60" s="151"/>
      <c r="PHA60" s="151"/>
      <c r="PHB60" s="151"/>
      <c r="PHC60" s="151"/>
      <c r="PHD60" s="151"/>
      <c r="PHE60" s="151"/>
      <c r="PHF60" s="151"/>
      <c r="PHG60" s="151"/>
      <c r="PHH60" s="151"/>
      <c r="PHI60" s="151"/>
      <c r="PHJ60" s="151"/>
      <c r="PHK60" s="151"/>
      <c r="PHL60" s="151"/>
      <c r="PHM60" s="151"/>
      <c r="PHN60" s="151"/>
      <c r="PHO60" s="151"/>
      <c r="PHP60" s="151"/>
      <c r="PHQ60" s="151"/>
      <c r="PHR60" s="151"/>
      <c r="PHS60" s="151"/>
      <c r="PHT60" s="151"/>
      <c r="PHU60" s="151"/>
      <c r="PHV60" s="151"/>
      <c r="PHW60" s="151"/>
      <c r="PHX60" s="151"/>
      <c r="PHY60" s="151"/>
      <c r="PHZ60" s="151"/>
      <c r="PIA60" s="151"/>
      <c r="PIB60" s="151"/>
      <c r="PIC60" s="151"/>
      <c r="PID60" s="151"/>
      <c r="PIE60" s="151"/>
      <c r="PIF60" s="151"/>
      <c r="PIG60" s="151"/>
      <c r="PIH60" s="151"/>
      <c r="PII60" s="151"/>
      <c r="PIJ60" s="151"/>
      <c r="PIK60" s="151"/>
      <c r="PIL60" s="151"/>
      <c r="PIM60" s="151"/>
      <c r="PIN60" s="151"/>
      <c r="PIO60" s="151"/>
      <c r="PIP60" s="151"/>
      <c r="PIQ60" s="151"/>
      <c r="PIR60" s="151"/>
      <c r="PIS60" s="151"/>
      <c r="PIT60" s="151"/>
      <c r="PIU60" s="151"/>
      <c r="PIV60" s="151"/>
      <c r="PIW60" s="151"/>
      <c r="PIX60" s="151"/>
      <c r="PIY60" s="151"/>
      <c r="PIZ60" s="151"/>
      <c r="PJA60" s="151"/>
      <c r="PJB60" s="151"/>
      <c r="PJC60" s="151"/>
      <c r="PJD60" s="151"/>
      <c r="PJE60" s="151"/>
      <c r="PJF60" s="151"/>
      <c r="PJG60" s="151"/>
      <c r="PJH60" s="151"/>
      <c r="PJI60" s="151"/>
      <c r="PJJ60" s="151"/>
      <c r="PJK60" s="151"/>
      <c r="PJL60" s="151"/>
      <c r="PJM60" s="151"/>
      <c r="PJN60" s="151"/>
      <c r="PJO60" s="151"/>
      <c r="PJP60" s="151"/>
      <c r="PJQ60" s="151"/>
      <c r="PJR60" s="151"/>
      <c r="PJS60" s="151"/>
      <c r="PJT60" s="151"/>
      <c r="PJU60" s="151"/>
      <c r="PJV60" s="151"/>
      <c r="PJW60" s="151"/>
      <c r="PJX60" s="151"/>
      <c r="PJY60" s="151"/>
      <c r="PJZ60" s="151"/>
      <c r="PKA60" s="151"/>
      <c r="PKB60" s="151"/>
      <c r="PKC60" s="151"/>
      <c r="PKD60" s="151"/>
      <c r="PKE60" s="151"/>
      <c r="PKF60" s="151"/>
      <c r="PKG60" s="151"/>
      <c r="PKH60" s="151"/>
      <c r="PKI60" s="151"/>
      <c r="PKJ60" s="151"/>
      <c r="PKK60" s="151"/>
      <c r="PKL60" s="151"/>
      <c r="PKM60" s="151"/>
      <c r="PKN60" s="151"/>
      <c r="PKO60" s="151"/>
      <c r="PKP60" s="151"/>
      <c r="PKQ60" s="151"/>
      <c r="PKR60" s="151"/>
      <c r="PKS60" s="151"/>
      <c r="PKT60" s="151"/>
      <c r="PKU60" s="151"/>
      <c r="PKV60" s="151"/>
      <c r="PKW60" s="151"/>
      <c r="PKX60" s="151"/>
      <c r="PKY60" s="151"/>
      <c r="PKZ60" s="151"/>
      <c r="PLA60" s="151"/>
      <c r="PLB60" s="151"/>
      <c r="PLC60" s="151"/>
      <c r="PLD60" s="151"/>
      <c r="PLE60" s="151"/>
      <c r="PLF60" s="151"/>
      <c r="PLG60" s="151"/>
      <c r="PLH60" s="151"/>
      <c r="PLI60" s="151"/>
      <c r="PLJ60" s="151"/>
      <c r="PLK60" s="151"/>
      <c r="PLL60" s="151"/>
      <c r="PLM60" s="151"/>
      <c r="PLN60" s="151"/>
      <c r="PLO60" s="151"/>
      <c r="PLP60" s="151"/>
      <c r="PLQ60" s="151"/>
      <c r="PLR60" s="151"/>
      <c r="PLS60" s="151"/>
      <c r="PLT60" s="151"/>
      <c r="PLU60" s="151"/>
      <c r="PLV60" s="151"/>
      <c r="PLW60" s="151"/>
      <c r="PLX60" s="151"/>
      <c r="PLY60" s="151"/>
      <c r="PLZ60" s="151"/>
      <c r="PMA60" s="151"/>
      <c r="PMB60" s="151"/>
      <c r="PMC60" s="151"/>
      <c r="PMD60" s="151"/>
      <c r="PME60" s="151"/>
      <c r="PMF60" s="151"/>
      <c r="PMG60" s="151"/>
      <c r="PMH60" s="151"/>
      <c r="PMI60" s="151"/>
      <c r="PMJ60" s="151"/>
      <c r="PMK60" s="151"/>
      <c r="PML60" s="151"/>
      <c r="PMM60" s="151"/>
      <c r="PMN60" s="151"/>
      <c r="PMO60" s="151"/>
      <c r="PMP60" s="151"/>
      <c r="PMQ60" s="151"/>
      <c r="PMR60" s="151"/>
      <c r="PMS60" s="151"/>
      <c r="PMT60" s="151"/>
      <c r="PMU60" s="151"/>
      <c r="PMV60" s="151"/>
      <c r="PMW60" s="151"/>
      <c r="PMX60" s="151"/>
      <c r="PMY60" s="151"/>
      <c r="PMZ60" s="151"/>
      <c r="PNA60" s="151"/>
      <c r="PNB60" s="151"/>
      <c r="PNC60" s="151"/>
      <c r="PND60" s="151"/>
      <c r="PNE60" s="151"/>
      <c r="PNF60" s="151"/>
      <c r="PNG60" s="151"/>
      <c r="PNH60" s="151"/>
      <c r="PNI60" s="151"/>
      <c r="PNJ60" s="151"/>
      <c r="PNK60" s="151"/>
      <c r="PNL60" s="151"/>
      <c r="PNM60" s="151"/>
      <c r="PNN60" s="151"/>
      <c r="PNO60" s="151"/>
      <c r="PNP60" s="151"/>
      <c r="PNQ60" s="151"/>
      <c r="PNR60" s="151"/>
      <c r="PNS60" s="151"/>
      <c r="PNT60" s="151"/>
      <c r="PNU60" s="151"/>
      <c r="PNV60" s="151"/>
      <c r="PNW60" s="151"/>
      <c r="PNX60" s="151"/>
      <c r="PNY60" s="151"/>
      <c r="PNZ60" s="151"/>
      <c r="POA60" s="151"/>
      <c r="POB60" s="151"/>
      <c r="POC60" s="151"/>
      <c r="POD60" s="151"/>
      <c r="POE60" s="151"/>
      <c r="POF60" s="151"/>
      <c r="POG60" s="151"/>
      <c r="POH60" s="151"/>
      <c r="POI60" s="151"/>
      <c r="POJ60" s="151"/>
      <c r="POK60" s="151"/>
      <c r="POL60" s="151"/>
      <c r="POM60" s="151"/>
      <c r="PON60" s="151"/>
      <c r="POO60" s="151"/>
      <c r="POP60" s="151"/>
      <c r="POQ60" s="151"/>
      <c r="POR60" s="151"/>
      <c r="POS60" s="151"/>
      <c r="POT60" s="151"/>
      <c r="POU60" s="151"/>
      <c r="POV60" s="151"/>
      <c r="POW60" s="151"/>
      <c r="POX60" s="151"/>
      <c r="POY60" s="151"/>
      <c r="POZ60" s="151"/>
      <c r="PPA60" s="151"/>
      <c r="PPB60" s="151"/>
      <c r="PPC60" s="151"/>
      <c r="PPD60" s="151"/>
      <c r="PPE60" s="151"/>
      <c r="PPF60" s="151"/>
      <c r="PPG60" s="151"/>
      <c r="PPH60" s="151"/>
      <c r="PPI60" s="151"/>
      <c r="PPJ60" s="151"/>
      <c r="PPK60" s="151"/>
      <c r="PPL60" s="151"/>
      <c r="PPM60" s="151"/>
      <c r="PPN60" s="151"/>
      <c r="PPO60" s="151"/>
      <c r="PPP60" s="151"/>
      <c r="PPQ60" s="151"/>
      <c r="PPR60" s="151"/>
      <c r="PPS60" s="151"/>
      <c r="PPT60" s="151"/>
      <c r="PPU60" s="151"/>
      <c r="PPV60" s="151"/>
      <c r="PPW60" s="151"/>
      <c r="PPX60" s="151"/>
      <c r="PPY60" s="151"/>
      <c r="PPZ60" s="151"/>
      <c r="PQA60" s="151"/>
      <c r="PQB60" s="151"/>
      <c r="PQC60" s="151"/>
      <c r="PQD60" s="151"/>
      <c r="PQE60" s="151"/>
      <c r="PQF60" s="151"/>
      <c r="PQG60" s="151"/>
      <c r="PQH60" s="151"/>
      <c r="PQI60" s="151"/>
      <c r="PQJ60" s="151"/>
      <c r="PQK60" s="151"/>
      <c r="PQL60" s="151"/>
      <c r="PQM60" s="151"/>
      <c r="PQN60" s="151"/>
      <c r="PQO60" s="151"/>
      <c r="PQP60" s="151"/>
      <c r="PQQ60" s="151"/>
      <c r="PQR60" s="151"/>
      <c r="PQS60" s="151"/>
      <c r="PQT60" s="151"/>
      <c r="PQU60" s="151"/>
      <c r="PQV60" s="151"/>
      <c r="PQW60" s="151"/>
      <c r="PQX60" s="151"/>
      <c r="PQY60" s="151"/>
      <c r="PQZ60" s="151"/>
      <c r="PRA60" s="151"/>
      <c r="PRB60" s="151"/>
      <c r="PRC60" s="151"/>
      <c r="PRD60" s="151"/>
      <c r="PRE60" s="151"/>
      <c r="PRF60" s="151"/>
      <c r="PRG60" s="151"/>
      <c r="PRH60" s="151"/>
      <c r="PRI60" s="151"/>
      <c r="PRJ60" s="151"/>
      <c r="PRK60" s="151"/>
      <c r="PRL60" s="151"/>
      <c r="PRM60" s="151"/>
      <c r="PRN60" s="151"/>
      <c r="PRO60" s="151"/>
      <c r="PRP60" s="151"/>
      <c r="PRQ60" s="151"/>
      <c r="PRR60" s="151"/>
      <c r="PRS60" s="151"/>
      <c r="PRT60" s="151"/>
      <c r="PRU60" s="151"/>
      <c r="PRV60" s="151"/>
      <c r="PRW60" s="151"/>
      <c r="PRX60" s="151"/>
      <c r="PRY60" s="151"/>
      <c r="PRZ60" s="151"/>
      <c r="PSA60" s="151"/>
      <c r="PSB60" s="151"/>
      <c r="PSC60" s="151"/>
      <c r="PSD60" s="151"/>
      <c r="PSE60" s="151"/>
      <c r="PSF60" s="151"/>
      <c r="PSG60" s="151"/>
      <c r="PSH60" s="151"/>
      <c r="PSI60" s="151"/>
      <c r="PSJ60" s="151"/>
      <c r="PSK60" s="151"/>
      <c r="PSL60" s="151"/>
      <c r="PSM60" s="151"/>
      <c r="PSN60" s="151"/>
      <c r="PSO60" s="151"/>
      <c r="PSP60" s="151"/>
      <c r="PSQ60" s="151"/>
      <c r="PSR60" s="151"/>
      <c r="PSS60" s="151"/>
      <c r="PST60" s="151"/>
      <c r="PSU60" s="151"/>
      <c r="PSV60" s="151"/>
      <c r="PSW60" s="151"/>
      <c r="PSX60" s="151"/>
      <c r="PSY60" s="151"/>
      <c r="PSZ60" s="151"/>
      <c r="PTA60" s="151"/>
      <c r="PTB60" s="151"/>
      <c r="PTC60" s="151"/>
      <c r="PTD60" s="151"/>
      <c r="PTE60" s="151"/>
      <c r="PTF60" s="151"/>
      <c r="PTG60" s="151"/>
      <c r="PTH60" s="151"/>
      <c r="PTI60" s="151"/>
      <c r="PTJ60" s="151"/>
      <c r="PTK60" s="151"/>
      <c r="PTL60" s="151"/>
      <c r="PTM60" s="151"/>
      <c r="PTN60" s="151"/>
      <c r="PTO60" s="151"/>
      <c r="PTP60" s="151"/>
      <c r="PTQ60" s="151"/>
      <c r="PTR60" s="151"/>
      <c r="PTS60" s="151"/>
      <c r="PTT60" s="151"/>
      <c r="PTU60" s="151"/>
      <c r="PTV60" s="151"/>
      <c r="PTW60" s="151"/>
      <c r="PTX60" s="151"/>
      <c r="PTY60" s="151"/>
      <c r="PTZ60" s="151"/>
      <c r="PUA60" s="151"/>
      <c r="PUB60" s="151"/>
      <c r="PUC60" s="151"/>
      <c r="PUD60" s="151"/>
      <c r="PUE60" s="151"/>
      <c r="PUF60" s="151"/>
      <c r="PUG60" s="151"/>
      <c r="PUH60" s="151"/>
      <c r="PUI60" s="151"/>
      <c r="PUJ60" s="151"/>
      <c r="PUK60" s="151"/>
      <c r="PUL60" s="151"/>
      <c r="PUM60" s="151"/>
      <c r="PUN60" s="151"/>
      <c r="PUO60" s="151"/>
      <c r="PUP60" s="151"/>
      <c r="PUQ60" s="151"/>
      <c r="PUR60" s="151"/>
      <c r="PUS60" s="151"/>
      <c r="PUT60" s="151"/>
      <c r="PUU60" s="151"/>
      <c r="PUV60" s="151"/>
      <c r="PUW60" s="151"/>
      <c r="PUX60" s="151"/>
      <c r="PUY60" s="151"/>
      <c r="PUZ60" s="151"/>
      <c r="PVA60" s="151"/>
      <c r="PVB60" s="151"/>
      <c r="PVC60" s="151"/>
      <c r="PVD60" s="151"/>
      <c r="PVE60" s="151"/>
      <c r="PVF60" s="151"/>
      <c r="PVG60" s="151"/>
      <c r="PVH60" s="151"/>
      <c r="PVI60" s="151"/>
      <c r="PVJ60" s="151"/>
      <c r="PVK60" s="151"/>
      <c r="PVL60" s="151"/>
      <c r="PVM60" s="151"/>
      <c r="PVN60" s="151"/>
      <c r="PVO60" s="151"/>
      <c r="PVP60" s="151"/>
      <c r="PVQ60" s="151"/>
      <c r="PVR60" s="151"/>
      <c r="PVS60" s="151"/>
      <c r="PVT60" s="151"/>
      <c r="PVU60" s="151"/>
      <c r="PVV60" s="151"/>
      <c r="PVW60" s="151"/>
      <c r="PVX60" s="151"/>
      <c r="PVY60" s="151"/>
      <c r="PVZ60" s="151"/>
      <c r="PWA60" s="151"/>
      <c r="PWB60" s="151"/>
      <c r="PWC60" s="151"/>
      <c r="PWD60" s="151"/>
      <c r="PWE60" s="151"/>
      <c r="PWF60" s="151"/>
      <c r="PWG60" s="151"/>
      <c r="PWH60" s="151"/>
      <c r="PWI60" s="151"/>
      <c r="PWJ60" s="151"/>
      <c r="PWK60" s="151"/>
      <c r="PWL60" s="151"/>
      <c r="PWM60" s="151"/>
      <c r="PWN60" s="151"/>
      <c r="PWO60" s="151"/>
      <c r="PWP60" s="151"/>
      <c r="PWQ60" s="151"/>
      <c r="PWR60" s="151"/>
      <c r="PWS60" s="151"/>
      <c r="PWT60" s="151"/>
      <c r="PWU60" s="151"/>
      <c r="PWV60" s="151"/>
      <c r="PWW60" s="151"/>
      <c r="PWX60" s="151"/>
      <c r="PWY60" s="151"/>
      <c r="PWZ60" s="151"/>
      <c r="PXA60" s="151"/>
      <c r="PXB60" s="151"/>
      <c r="PXC60" s="151"/>
      <c r="PXD60" s="151"/>
      <c r="PXE60" s="151"/>
      <c r="PXF60" s="151"/>
      <c r="PXG60" s="151"/>
      <c r="PXH60" s="151"/>
      <c r="PXI60" s="151"/>
      <c r="PXJ60" s="151"/>
      <c r="PXK60" s="151"/>
      <c r="PXL60" s="151"/>
      <c r="PXM60" s="151"/>
      <c r="PXN60" s="151"/>
      <c r="PXO60" s="151"/>
      <c r="PXP60" s="151"/>
      <c r="PXQ60" s="151"/>
      <c r="PXR60" s="151"/>
      <c r="PXS60" s="151"/>
      <c r="PXT60" s="151"/>
      <c r="PXU60" s="151"/>
      <c r="PXV60" s="151"/>
      <c r="PXW60" s="151"/>
      <c r="PXX60" s="151"/>
      <c r="PXY60" s="151"/>
      <c r="PXZ60" s="151"/>
      <c r="PYA60" s="151"/>
      <c r="PYB60" s="151"/>
      <c r="PYC60" s="151"/>
      <c r="PYD60" s="151"/>
      <c r="PYE60" s="151"/>
      <c r="PYF60" s="151"/>
      <c r="PYG60" s="151"/>
      <c r="PYH60" s="151"/>
      <c r="PYI60" s="151"/>
      <c r="PYJ60" s="151"/>
      <c r="PYK60" s="151"/>
      <c r="PYL60" s="151"/>
      <c r="PYM60" s="151"/>
      <c r="PYN60" s="151"/>
      <c r="PYO60" s="151"/>
      <c r="PYP60" s="151"/>
      <c r="PYQ60" s="151"/>
      <c r="PYR60" s="151"/>
      <c r="PYS60" s="151"/>
      <c r="PYT60" s="151"/>
      <c r="PYU60" s="151"/>
      <c r="PYV60" s="151"/>
      <c r="PYW60" s="151"/>
      <c r="PYX60" s="151"/>
      <c r="PYY60" s="151"/>
      <c r="PYZ60" s="151"/>
      <c r="PZA60" s="151"/>
      <c r="PZB60" s="151"/>
      <c r="PZC60" s="151"/>
      <c r="PZD60" s="151"/>
      <c r="PZE60" s="151"/>
      <c r="PZF60" s="151"/>
      <c r="PZG60" s="151"/>
      <c r="PZH60" s="151"/>
      <c r="PZI60" s="151"/>
      <c r="PZJ60" s="151"/>
      <c r="PZK60" s="151"/>
      <c r="PZL60" s="151"/>
      <c r="PZM60" s="151"/>
      <c r="PZN60" s="151"/>
      <c r="PZO60" s="151"/>
      <c r="PZP60" s="151"/>
      <c r="PZQ60" s="151"/>
      <c r="PZR60" s="151"/>
      <c r="PZS60" s="151"/>
      <c r="PZT60" s="151"/>
      <c r="PZU60" s="151"/>
      <c r="PZV60" s="151"/>
      <c r="PZW60" s="151"/>
      <c r="PZX60" s="151"/>
      <c r="PZY60" s="151"/>
      <c r="PZZ60" s="151"/>
      <c r="QAA60" s="151"/>
      <c r="QAB60" s="151"/>
      <c r="QAC60" s="151"/>
      <c r="QAD60" s="151"/>
      <c r="QAE60" s="151"/>
      <c r="QAF60" s="151"/>
      <c r="QAG60" s="151"/>
      <c r="QAH60" s="151"/>
      <c r="QAI60" s="151"/>
      <c r="QAJ60" s="151"/>
      <c r="QAK60" s="151"/>
      <c r="QAL60" s="151"/>
      <c r="QAM60" s="151"/>
      <c r="QAN60" s="151"/>
      <c r="QAO60" s="151"/>
      <c r="QAP60" s="151"/>
      <c r="QAQ60" s="151"/>
      <c r="QAR60" s="151"/>
      <c r="QAS60" s="151"/>
      <c r="QAT60" s="151"/>
      <c r="QAU60" s="151"/>
      <c r="QAV60" s="151"/>
      <c r="QAW60" s="151"/>
      <c r="QAX60" s="151"/>
      <c r="QAY60" s="151"/>
      <c r="QAZ60" s="151"/>
      <c r="QBA60" s="151"/>
      <c r="QBB60" s="151"/>
      <c r="QBC60" s="151"/>
      <c r="QBD60" s="151"/>
      <c r="QBE60" s="151"/>
      <c r="QBF60" s="151"/>
      <c r="QBG60" s="151"/>
      <c r="QBH60" s="151"/>
      <c r="QBI60" s="151"/>
      <c r="QBJ60" s="151"/>
      <c r="QBK60" s="151"/>
      <c r="QBL60" s="151"/>
      <c r="QBM60" s="151"/>
      <c r="QBN60" s="151"/>
      <c r="QBO60" s="151"/>
      <c r="QBP60" s="151"/>
      <c r="QBQ60" s="151"/>
      <c r="QBR60" s="151"/>
      <c r="QBS60" s="151"/>
      <c r="QBT60" s="151"/>
      <c r="QBU60" s="151"/>
      <c r="QBV60" s="151"/>
      <c r="QBW60" s="151"/>
      <c r="QBX60" s="151"/>
      <c r="QBY60" s="151"/>
      <c r="QBZ60" s="151"/>
      <c r="QCA60" s="151"/>
      <c r="QCB60" s="151"/>
      <c r="QCC60" s="151"/>
      <c r="QCD60" s="151"/>
      <c r="QCE60" s="151"/>
      <c r="QCF60" s="151"/>
      <c r="QCG60" s="151"/>
      <c r="QCH60" s="151"/>
      <c r="QCI60" s="151"/>
      <c r="QCJ60" s="151"/>
      <c r="QCK60" s="151"/>
      <c r="QCL60" s="151"/>
      <c r="QCM60" s="151"/>
      <c r="QCN60" s="151"/>
      <c r="QCO60" s="151"/>
      <c r="QCP60" s="151"/>
      <c r="QCQ60" s="151"/>
      <c r="QCR60" s="151"/>
      <c r="QCS60" s="151"/>
      <c r="QCT60" s="151"/>
      <c r="QCU60" s="151"/>
      <c r="QCV60" s="151"/>
      <c r="QCW60" s="151"/>
      <c r="QCX60" s="151"/>
      <c r="QCY60" s="151"/>
      <c r="QCZ60" s="151"/>
      <c r="QDA60" s="151"/>
      <c r="QDB60" s="151"/>
      <c r="QDC60" s="151"/>
      <c r="QDD60" s="151"/>
      <c r="QDE60" s="151"/>
      <c r="QDF60" s="151"/>
      <c r="QDG60" s="151"/>
      <c r="QDH60" s="151"/>
      <c r="QDI60" s="151"/>
      <c r="QDJ60" s="151"/>
      <c r="QDK60" s="151"/>
      <c r="QDL60" s="151"/>
      <c r="QDM60" s="151"/>
      <c r="QDN60" s="151"/>
      <c r="QDO60" s="151"/>
      <c r="QDP60" s="151"/>
      <c r="QDQ60" s="151"/>
      <c r="QDR60" s="151"/>
      <c r="QDS60" s="151"/>
      <c r="QDT60" s="151"/>
      <c r="QDU60" s="151"/>
      <c r="QDV60" s="151"/>
      <c r="QDW60" s="151"/>
      <c r="QDX60" s="151"/>
      <c r="QDY60" s="151"/>
      <c r="QDZ60" s="151"/>
      <c r="QEA60" s="151"/>
      <c r="QEB60" s="151"/>
      <c r="QEC60" s="151"/>
      <c r="QED60" s="151"/>
      <c r="QEE60" s="151"/>
      <c r="QEF60" s="151"/>
      <c r="QEG60" s="151"/>
      <c r="QEH60" s="151"/>
      <c r="QEI60" s="151"/>
      <c r="QEJ60" s="151"/>
      <c r="QEK60" s="151"/>
      <c r="QEL60" s="151"/>
      <c r="QEM60" s="151"/>
      <c r="QEN60" s="151"/>
      <c r="QEO60" s="151"/>
      <c r="QEP60" s="151"/>
      <c r="QEQ60" s="151"/>
      <c r="QER60" s="151"/>
      <c r="QES60" s="151"/>
      <c r="QET60" s="151"/>
      <c r="QEU60" s="151"/>
      <c r="QEV60" s="151"/>
      <c r="QEW60" s="151"/>
      <c r="QEX60" s="151"/>
      <c r="QEY60" s="151"/>
      <c r="QEZ60" s="151"/>
      <c r="QFA60" s="151"/>
      <c r="QFB60" s="151"/>
      <c r="QFC60" s="151"/>
      <c r="QFD60" s="151"/>
      <c r="QFE60" s="151"/>
      <c r="QFF60" s="151"/>
      <c r="QFG60" s="151"/>
      <c r="QFH60" s="151"/>
      <c r="QFI60" s="151"/>
      <c r="QFJ60" s="151"/>
      <c r="QFK60" s="151"/>
      <c r="QFL60" s="151"/>
      <c r="QFM60" s="151"/>
      <c r="QFN60" s="151"/>
      <c r="QFO60" s="151"/>
      <c r="QFP60" s="151"/>
      <c r="QFQ60" s="151"/>
      <c r="QFR60" s="151"/>
      <c r="QFS60" s="151"/>
      <c r="QFT60" s="151"/>
      <c r="QFU60" s="151"/>
      <c r="QFV60" s="151"/>
      <c r="QFW60" s="151"/>
      <c r="QFX60" s="151"/>
      <c r="QFY60" s="151"/>
      <c r="QFZ60" s="151"/>
      <c r="QGA60" s="151"/>
      <c r="QGB60" s="151"/>
      <c r="QGC60" s="151"/>
      <c r="QGD60" s="151"/>
      <c r="QGE60" s="151"/>
      <c r="QGF60" s="151"/>
      <c r="QGG60" s="151"/>
      <c r="QGH60" s="151"/>
      <c r="QGI60" s="151"/>
      <c r="QGJ60" s="151"/>
      <c r="QGK60" s="151"/>
      <c r="QGL60" s="151"/>
      <c r="QGM60" s="151"/>
      <c r="QGN60" s="151"/>
      <c r="QGO60" s="151"/>
      <c r="QGP60" s="151"/>
      <c r="QGQ60" s="151"/>
      <c r="QGR60" s="151"/>
      <c r="QGS60" s="151"/>
      <c r="QGT60" s="151"/>
      <c r="QGU60" s="151"/>
      <c r="QGV60" s="151"/>
      <c r="QGW60" s="151"/>
      <c r="QGX60" s="151"/>
      <c r="QGY60" s="151"/>
      <c r="QGZ60" s="151"/>
      <c r="QHA60" s="151"/>
      <c r="QHB60" s="151"/>
      <c r="QHC60" s="151"/>
      <c r="QHD60" s="151"/>
      <c r="QHE60" s="151"/>
      <c r="QHF60" s="151"/>
      <c r="QHG60" s="151"/>
      <c r="QHH60" s="151"/>
      <c r="QHI60" s="151"/>
      <c r="QHJ60" s="151"/>
      <c r="QHK60" s="151"/>
      <c r="QHL60" s="151"/>
      <c r="QHM60" s="151"/>
      <c r="QHN60" s="151"/>
      <c r="QHO60" s="151"/>
      <c r="QHP60" s="151"/>
      <c r="QHQ60" s="151"/>
      <c r="QHR60" s="151"/>
      <c r="QHS60" s="151"/>
      <c r="QHT60" s="151"/>
      <c r="QHU60" s="151"/>
      <c r="QHV60" s="151"/>
      <c r="QHW60" s="151"/>
      <c r="QHX60" s="151"/>
      <c r="QHY60" s="151"/>
      <c r="QHZ60" s="151"/>
      <c r="QIA60" s="151"/>
      <c r="QIB60" s="151"/>
      <c r="QIC60" s="151"/>
      <c r="QID60" s="151"/>
      <c r="QIE60" s="151"/>
      <c r="QIF60" s="151"/>
      <c r="QIG60" s="151"/>
      <c r="QIH60" s="151"/>
      <c r="QII60" s="151"/>
      <c r="QIJ60" s="151"/>
      <c r="QIK60" s="151"/>
      <c r="QIL60" s="151"/>
      <c r="QIM60" s="151"/>
      <c r="QIN60" s="151"/>
      <c r="QIO60" s="151"/>
      <c r="QIP60" s="151"/>
      <c r="QIQ60" s="151"/>
      <c r="QIR60" s="151"/>
      <c r="QIS60" s="151"/>
      <c r="QIT60" s="151"/>
      <c r="QIU60" s="151"/>
      <c r="QIV60" s="151"/>
      <c r="QIW60" s="151"/>
      <c r="QIX60" s="151"/>
      <c r="QIY60" s="151"/>
      <c r="QIZ60" s="151"/>
      <c r="QJA60" s="151"/>
      <c r="QJB60" s="151"/>
      <c r="QJC60" s="151"/>
      <c r="QJD60" s="151"/>
      <c r="QJE60" s="151"/>
      <c r="QJF60" s="151"/>
      <c r="QJG60" s="151"/>
      <c r="QJH60" s="151"/>
      <c r="QJI60" s="151"/>
      <c r="QJJ60" s="151"/>
      <c r="QJK60" s="151"/>
      <c r="QJL60" s="151"/>
      <c r="QJM60" s="151"/>
      <c r="QJN60" s="151"/>
      <c r="QJO60" s="151"/>
      <c r="QJP60" s="151"/>
      <c r="QJQ60" s="151"/>
      <c r="QJR60" s="151"/>
      <c r="QJS60" s="151"/>
      <c r="QJT60" s="151"/>
      <c r="QJU60" s="151"/>
      <c r="QJV60" s="151"/>
      <c r="QJW60" s="151"/>
      <c r="QJX60" s="151"/>
      <c r="QJY60" s="151"/>
      <c r="QJZ60" s="151"/>
      <c r="QKA60" s="151"/>
      <c r="QKB60" s="151"/>
      <c r="QKC60" s="151"/>
      <c r="QKD60" s="151"/>
      <c r="QKE60" s="151"/>
      <c r="QKF60" s="151"/>
      <c r="QKG60" s="151"/>
      <c r="QKH60" s="151"/>
      <c r="QKI60" s="151"/>
      <c r="QKJ60" s="151"/>
      <c r="QKK60" s="151"/>
      <c r="QKL60" s="151"/>
      <c r="QKM60" s="151"/>
      <c r="QKN60" s="151"/>
      <c r="QKO60" s="151"/>
      <c r="QKP60" s="151"/>
      <c r="QKQ60" s="151"/>
      <c r="QKR60" s="151"/>
      <c r="QKS60" s="151"/>
      <c r="QKT60" s="151"/>
      <c r="QKU60" s="151"/>
      <c r="QKV60" s="151"/>
      <c r="QKW60" s="151"/>
      <c r="QKX60" s="151"/>
      <c r="QKY60" s="151"/>
      <c r="QKZ60" s="151"/>
      <c r="QLA60" s="151"/>
      <c r="QLB60" s="151"/>
      <c r="QLC60" s="151"/>
      <c r="QLD60" s="151"/>
      <c r="QLE60" s="151"/>
      <c r="QLF60" s="151"/>
      <c r="QLG60" s="151"/>
      <c r="QLH60" s="151"/>
      <c r="QLI60" s="151"/>
      <c r="QLJ60" s="151"/>
      <c r="QLK60" s="151"/>
      <c r="QLL60" s="151"/>
      <c r="QLM60" s="151"/>
      <c r="QLN60" s="151"/>
      <c r="QLO60" s="151"/>
      <c r="QLP60" s="151"/>
      <c r="QLQ60" s="151"/>
      <c r="QLR60" s="151"/>
      <c r="QLS60" s="151"/>
      <c r="QLT60" s="151"/>
      <c r="QLU60" s="151"/>
      <c r="QLV60" s="151"/>
      <c r="QLW60" s="151"/>
      <c r="QLX60" s="151"/>
      <c r="QLY60" s="151"/>
      <c r="QLZ60" s="151"/>
      <c r="QMA60" s="151"/>
      <c r="QMB60" s="151"/>
      <c r="QMC60" s="151"/>
      <c r="QMD60" s="151"/>
      <c r="QME60" s="151"/>
      <c r="QMF60" s="151"/>
      <c r="QMG60" s="151"/>
      <c r="QMH60" s="151"/>
      <c r="QMI60" s="151"/>
      <c r="QMJ60" s="151"/>
      <c r="QMK60" s="151"/>
      <c r="QML60" s="151"/>
      <c r="QMM60" s="151"/>
      <c r="QMN60" s="151"/>
      <c r="QMO60" s="151"/>
      <c r="QMP60" s="151"/>
      <c r="QMQ60" s="151"/>
      <c r="QMR60" s="151"/>
      <c r="QMS60" s="151"/>
      <c r="QMT60" s="151"/>
      <c r="QMU60" s="151"/>
      <c r="QMV60" s="151"/>
      <c r="QMW60" s="151"/>
      <c r="QMX60" s="151"/>
      <c r="QMY60" s="151"/>
      <c r="QMZ60" s="151"/>
      <c r="QNA60" s="151"/>
      <c r="QNB60" s="151"/>
      <c r="QNC60" s="151"/>
      <c r="QND60" s="151"/>
      <c r="QNE60" s="151"/>
      <c r="QNF60" s="151"/>
      <c r="QNG60" s="151"/>
      <c r="QNH60" s="151"/>
      <c r="QNI60" s="151"/>
      <c r="QNJ60" s="151"/>
      <c r="QNK60" s="151"/>
      <c r="QNL60" s="151"/>
      <c r="QNM60" s="151"/>
      <c r="QNN60" s="151"/>
      <c r="QNO60" s="151"/>
      <c r="QNP60" s="151"/>
      <c r="QNQ60" s="151"/>
      <c r="QNR60" s="151"/>
      <c r="QNS60" s="151"/>
      <c r="QNT60" s="151"/>
      <c r="QNU60" s="151"/>
      <c r="QNV60" s="151"/>
      <c r="QNW60" s="151"/>
      <c r="QNX60" s="151"/>
      <c r="QNY60" s="151"/>
      <c r="QNZ60" s="151"/>
      <c r="QOA60" s="151"/>
      <c r="QOB60" s="151"/>
      <c r="QOC60" s="151"/>
      <c r="QOD60" s="151"/>
      <c r="QOE60" s="151"/>
      <c r="QOF60" s="151"/>
      <c r="QOG60" s="151"/>
      <c r="QOH60" s="151"/>
      <c r="QOI60" s="151"/>
      <c r="QOJ60" s="151"/>
      <c r="QOK60" s="151"/>
      <c r="QOL60" s="151"/>
      <c r="QOM60" s="151"/>
      <c r="QON60" s="151"/>
      <c r="QOO60" s="151"/>
      <c r="QOP60" s="151"/>
      <c r="QOQ60" s="151"/>
      <c r="QOR60" s="151"/>
      <c r="QOS60" s="151"/>
      <c r="QOT60" s="151"/>
      <c r="QOU60" s="151"/>
      <c r="QOV60" s="151"/>
      <c r="QOW60" s="151"/>
      <c r="QOX60" s="151"/>
      <c r="QOY60" s="151"/>
      <c r="QOZ60" s="151"/>
      <c r="QPA60" s="151"/>
      <c r="QPB60" s="151"/>
      <c r="QPC60" s="151"/>
      <c r="QPD60" s="151"/>
      <c r="QPE60" s="151"/>
      <c r="QPF60" s="151"/>
      <c r="QPG60" s="151"/>
      <c r="QPH60" s="151"/>
      <c r="QPI60" s="151"/>
      <c r="QPJ60" s="151"/>
      <c r="QPK60" s="151"/>
      <c r="QPL60" s="151"/>
      <c r="QPM60" s="151"/>
      <c r="QPN60" s="151"/>
      <c r="QPO60" s="151"/>
      <c r="QPP60" s="151"/>
      <c r="QPQ60" s="151"/>
      <c r="QPR60" s="151"/>
      <c r="QPS60" s="151"/>
      <c r="QPT60" s="151"/>
      <c r="QPU60" s="151"/>
      <c r="QPV60" s="151"/>
      <c r="QPW60" s="151"/>
      <c r="QPX60" s="151"/>
      <c r="QPY60" s="151"/>
      <c r="QPZ60" s="151"/>
      <c r="QQA60" s="151"/>
      <c r="QQB60" s="151"/>
      <c r="QQC60" s="151"/>
      <c r="QQD60" s="151"/>
      <c r="QQE60" s="151"/>
      <c r="QQF60" s="151"/>
      <c r="QQG60" s="151"/>
      <c r="QQH60" s="151"/>
      <c r="QQI60" s="151"/>
      <c r="QQJ60" s="151"/>
      <c r="QQK60" s="151"/>
      <c r="QQL60" s="151"/>
      <c r="QQM60" s="151"/>
      <c r="QQN60" s="151"/>
      <c r="QQO60" s="151"/>
      <c r="QQP60" s="151"/>
      <c r="QQQ60" s="151"/>
      <c r="QQR60" s="151"/>
      <c r="QQS60" s="151"/>
      <c r="QQT60" s="151"/>
      <c r="QQU60" s="151"/>
      <c r="QQV60" s="151"/>
      <c r="QQW60" s="151"/>
      <c r="QQX60" s="151"/>
      <c r="QQY60" s="151"/>
      <c r="QQZ60" s="151"/>
      <c r="QRA60" s="151"/>
      <c r="QRB60" s="151"/>
      <c r="QRC60" s="151"/>
      <c r="QRD60" s="151"/>
      <c r="QRE60" s="151"/>
      <c r="QRF60" s="151"/>
      <c r="QRG60" s="151"/>
      <c r="QRH60" s="151"/>
      <c r="QRI60" s="151"/>
      <c r="QRJ60" s="151"/>
      <c r="QRK60" s="151"/>
      <c r="QRL60" s="151"/>
      <c r="QRM60" s="151"/>
      <c r="QRN60" s="151"/>
      <c r="QRO60" s="151"/>
      <c r="QRP60" s="151"/>
      <c r="QRQ60" s="151"/>
      <c r="QRR60" s="151"/>
      <c r="QRS60" s="151"/>
      <c r="QRT60" s="151"/>
      <c r="QRU60" s="151"/>
      <c r="QRV60" s="151"/>
      <c r="QRW60" s="151"/>
      <c r="QRX60" s="151"/>
      <c r="QRY60" s="151"/>
      <c r="QRZ60" s="151"/>
      <c r="QSA60" s="151"/>
      <c r="QSB60" s="151"/>
      <c r="QSC60" s="151"/>
      <c r="QSD60" s="151"/>
      <c r="QSE60" s="151"/>
      <c r="QSF60" s="151"/>
      <c r="QSG60" s="151"/>
      <c r="QSH60" s="151"/>
      <c r="QSI60" s="151"/>
      <c r="QSJ60" s="151"/>
      <c r="QSK60" s="151"/>
      <c r="QSL60" s="151"/>
      <c r="QSM60" s="151"/>
      <c r="QSN60" s="151"/>
      <c r="QSO60" s="151"/>
      <c r="QSP60" s="151"/>
      <c r="QSQ60" s="151"/>
      <c r="QSR60" s="151"/>
      <c r="QSS60" s="151"/>
      <c r="QST60" s="151"/>
      <c r="QSU60" s="151"/>
      <c r="QSV60" s="151"/>
      <c r="QSW60" s="151"/>
      <c r="QSX60" s="151"/>
      <c r="QSY60" s="151"/>
      <c r="QSZ60" s="151"/>
      <c r="QTA60" s="151"/>
      <c r="QTB60" s="151"/>
      <c r="QTC60" s="151"/>
      <c r="QTD60" s="151"/>
      <c r="QTE60" s="151"/>
      <c r="QTF60" s="151"/>
      <c r="QTG60" s="151"/>
      <c r="QTH60" s="151"/>
      <c r="QTI60" s="151"/>
      <c r="QTJ60" s="151"/>
      <c r="QTK60" s="151"/>
      <c r="QTL60" s="151"/>
      <c r="QTM60" s="151"/>
      <c r="QTN60" s="151"/>
      <c r="QTO60" s="151"/>
      <c r="QTP60" s="151"/>
      <c r="QTQ60" s="151"/>
      <c r="QTR60" s="151"/>
      <c r="QTS60" s="151"/>
      <c r="QTT60" s="151"/>
      <c r="QTU60" s="151"/>
      <c r="QTV60" s="151"/>
      <c r="QTW60" s="151"/>
      <c r="QTX60" s="151"/>
      <c r="QTY60" s="151"/>
      <c r="QTZ60" s="151"/>
      <c r="QUA60" s="151"/>
      <c r="QUB60" s="151"/>
      <c r="QUC60" s="151"/>
      <c r="QUD60" s="151"/>
      <c r="QUE60" s="151"/>
      <c r="QUF60" s="151"/>
      <c r="QUG60" s="151"/>
      <c r="QUH60" s="151"/>
      <c r="QUI60" s="151"/>
      <c r="QUJ60" s="151"/>
      <c r="QUK60" s="151"/>
      <c r="QUL60" s="151"/>
      <c r="QUM60" s="151"/>
      <c r="QUN60" s="151"/>
      <c r="QUO60" s="151"/>
      <c r="QUP60" s="151"/>
      <c r="QUQ60" s="151"/>
      <c r="QUR60" s="151"/>
      <c r="QUS60" s="151"/>
      <c r="QUT60" s="151"/>
      <c r="QUU60" s="151"/>
      <c r="QUV60" s="151"/>
      <c r="QUW60" s="151"/>
      <c r="QUX60" s="151"/>
      <c r="QUY60" s="151"/>
      <c r="QUZ60" s="151"/>
      <c r="QVA60" s="151"/>
      <c r="QVB60" s="151"/>
      <c r="QVC60" s="151"/>
      <c r="QVD60" s="151"/>
      <c r="QVE60" s="151"/>
      <c r="QVF60" s="151"/>
      <c r="QVG60" s="151"/>
      <c r="QVH60" s="151"/>
      <c r="QVI60" s="151"/>
      <c r="QVJ60" s="151"/>
      <c r="QVK60" s="151"/>
      <c r="QVL60" s="151"/>
      <c r="QVM60" s="151"/>
      <c r="QVN60" s="151"/>
      <c r="QVO60" s="151"/>
      <c r="QVP60" s="151"/>
      <c r="QVQ60" s="151"/>
      <c r="QVR60" s="151"/>
      <c r="QVS60" s="151"/>
      <c r="QVT60" s="151"/>
      <c r="QVU60" s="151"/>
      <c r="QVV60" s="151"/>
      <c r="QVW60" s="151"/>
      <c r="QVX60" s="151"/>
      <c r="QVY60" s="151"/>
      <c r="QVZ60" s="151"/>
      <c r="QWA60" s="151"/>
      <c r="QWB60" s="151"/>
      <c r="QWC60" s="151"/>
      <c r="QWD60" s="151"/>
      <c r="QWE60" s="151"/>
      <c r="QWF60" s="151"/>
      <c r="QWG60" s="151"/>
      <c r="QWH60" s="151"/>
      <c r="QWI60" s="151"/>
      <c r="QWJ60" s="151"/>
      <c r="QWK60" s="151"/>
      <c r="QWL60" s="151"/>
      <c r="QWM60" s="151"/>
      <c r="QWN60" s="151"/>
      <c r="QWO60" s="151"/>
      <c r="QWP60" s="151"/>
      <c r="QWQ60" s="151"/>
      <c r="QWR60" s="151"/>
      <c r="QWS60" s="151"/>
      <c r="QWT60" s="151"/>
      <c r="QWU60" s="151"/>
      <c r="QWV60" s="151"/>
      <c r="QWW60" s="151"/>
      <c r="QWX60" s="151"/>
      <c r="QWY60" s="151"/>
      <c r="QWZ60" s="151"/>
      <c r="QXA60" s="151"/>
      <c r="QXB60" s="151"/>
      <c r="QXC60" s="151"/>
      <c r="QXD60" s="151"/>
      <c r="QXE60" s="151"/>
      <c r="QXF60" s="151"/>
      <c r="QXG60" s="151"/>
      <c r="QXH60" s="151"/>
      <c r="QXI60" s="151"/>
      <c r="QXJ60" s="151"/>
      <c r="QXK60" s="151"/>
      <c r="QXL60" s="151"/>
      <c r="QXM60" s="151"/>
      <c r="QXN60" s="151"/>
      <c r="QXO60" s="151"/>
      <c r="QXP60" s="151"/>
      <c r="QXQ60" s="151"/>
      <c r="QXR60" s="151"/>
      <c r="QXS60" s="151"/>
      <c r="QXT60" s="151"/>
      <c r="QXU60" s="151"/>
      <c r="QXV60" s="151"/>
      <c r="QXW60" s="151"/>
      <c r="QXX60" s="151"/>
      <c r="QXY60" s="151"/>
      <c r="QXZ60" s="151"/>
      <c r="QYA60" s="151"/>
      <c r="QYB60" s="151"/>
      <c r="QYC60" s="151"/>
      <c r="QYD60" s="151"/>
      <c r="QYE60" s="151"/>
      <c r="QYF60" s="151"/>
      <c r="QYG60" s="151"/>
      <c r="QYH60" s="151"/>
      <c r="QYI60" s="151"/>
      <c r="QYJ60" s="151"/>
      <c r="QYK60" s="151"/>
      <c r="QYL60" s="151"/>
      <c r="QYM60" s="151"/>
      <c r="QYN60" s="151"/>
      <c r="QYO60" s="151"/>
      <c r="QYP60" s="151"/>
      <c r="QYQ60" s="151"/>
      <c r="QYR60" s="151"/>
      <c r="QYS60" s="151"/>
      <c r="QYT60" s="151"/>
      <c r="QYU60" s="151"/>
      <c r="QYV60" s="151"/>
      <c r="QYW60" s="151"/>
      <c r="QYX60" s="151"/>
      <c r="QYY60" s="151"/>
      <c r="QYZ60" s="151"/>
      <c r="QZA60" s="151"/>
      <c r="QZB60" s="151"/>
      <c r="QZC60" s="151"/>
      <c r="QZD60" s="151"/>
      <c r="QZE60" s="151"/>
      <c r="QZF60" s="151"/>
      <c r="QZG60" s="151"/>
      <c r="QZH60" s="151"/>
      <c r="QZI60" s="151"/>
      <c r="QZJ60" s="151"/>
      <c r="QZK60" s="151"/>
      <c r="QZL60" s="151"/>
      <c r="QZM60" s="151"/>
      <c r="QZN60" s="151"/>
      <c r="QZO60" s="151"/>
      <c r="QZP60" s="151"/>
      <c r="QZQ60" s="151"/>
      <c r="QZR60" s="151"/>
      <c r="QZS60" s="151"/>
      <c r="QZT60" s="151"/>
      <c r="QZU60" s="151"/>
      <c r="QZV60" s="151"/>
      <c r="QZW60" s="151"/>
      <c r="QZX60" s="151"/>
      <c r="QZY60" s="151"/>
      <c r="QZZ60" s="151"/>
      <c r="RAA60" s="151"/>
      <c r="RAB60" s="151"/>
      <c r="RAC60" s="151"/>
      <c r="RAD60" s="151"/>
      <c r="RAE60" s="151"/>
      <c r="RAF60" s="151"/>
      <c r="RAG60" s="151"/>
      <c r="RAH60" s="151"/>
      <c r="RAI60" s="151"/>
      <c r="RAJ60" s="151"/>
      <c r="RAK60" s="151"/>
      <c r="RAL60" s="151"/>
      <c r="RAM60" s="151"/>
      <c r="RAN60" s="151"/>
      <c r="RAO60" s="151"/>
      <c r="RAP60" s="151"/>
      <c r="RAQ60" s="151"/>
      <c r="RAR60" s="151"/>
      <c r="RAS60" s="151"/>
      <c r="RAT60" s="151"/>
      <c r="RAU60" s="151"/>
      <c r="RAV60" s="151"/>
      <c r="RAW60" s="151"/>
      <c r="RAX60" s="151"/>
      <c r="RAY60" s="151"/>
      <c r="RAZ60" s="151"/>
      <c r="RBA60" s="151"/>
      <c r="RBB60" s="151"/>
      <c r="RBC60" s="151"/>
      <c r="RBD60" s="151"/>
      <c r="RBE60" s="151"/>
      <c r="RBF60" s="151"/>
      <c r="RBG60" s="151"/>
      <c r="RBH60" s="151"/>
      <c r="RBI60" s="151"/>
      <c r="RBJ60" s="151"/>
      <c r="RBK60" s="151"/>
      <c r="RBL60" s="151"/>
      <c r="RBM60" s="151"/>
      <c r="RBN60" s="151"/>
      <c r="RBO60" s="151"/>
      <c r="RBP60" s="151"/>
      <c r="RBQ60" s="151"/>
      <c r="RBR60" s="151"/>
      <c r="RBS60" s="151"/>
      <c r="RBT60" s="151"/>
      <c r="RBU60" s="151"/>
      <c r="RBV60" s="151"/>
      <c r="RBW60" s="151"/>
      <c r="RBX60" s="151"/>
      <c r="RBY60" s="151"/>
      <c r="RBZ60" s="151"/>
      <c r="RCA60" s="151"/>
      <c r="RCB60" s="151"/>
      <c r="RCC60" s="151"/>
      <c r="RCD60" s="151"/>
      <c r="RCE60" s="151"/>
      <c r="RCF60" s="151"/>
      <c r="RCG60" s="151"/>
      <c r="RCH60" s="151"/>
      <c r="RCI60" s="151"/>
      <c r="RCJ60" s="151"/>
      <c r="RCK60" s="151"/>
      <c r="RCL60" s="151"/>
      <c r="RCM60" s="151"/>
      <c r="RCN60" s="151"/>
      <c r="RCO60" s="151"/>
      <c r="RCP60" s="151"/>
      <c r="RCQ60" s="151"/>
      <c r="RCR60" s="151"/>
      <c r="RCS60" s="151"/>
      <c r="RCT60" s="151"/>
      <c r="RCU60" s="151"/>
      <c r="RCV60" s="151"/>
      <c r="RCW60" s="151"/>
      <c r="RCX60" s="151"/>
      <c r="RCY60" s="151"/>
      <c r="RCZ60" s="151"/>
      <c r="RDA60" s="151"/>
      <c r="RDB60" s="151"/>
      <c r="RDC60" s="151"/>
      <c r="RDD60" s="151"/>
      <c r="RDE60" s="151"/>
      <c r="RDF60" s="151"/>
      <c r="RDG60" s="151"/>
      <c r="RDH60" s="151"/>
      <c r="RDI60" s="151"/>
      <c r="RDJ60" s="151"/>
      <c r="RDK60" s="151"/>
      <c r="RDL60" s="151"/>
      <c r="RDM60" s="151"/>
      <c r="RDN60" s="151"/>
      <c r="RDO60" s="151"/>
      <c r="RDP60" s="151"/>
      <c r="RDQ60" s="151"/>
      <c r="RDR60" s="151"/>
      <c r="RDS60" s="151"/>
      <c r="RDT60" s="151"/>
      <c r="RDU60" s="151"/>
      <c r="RDV60" s="151"/>
      <c r="RDW60" s="151"/>
      <c r="RDX60" s="151"/>
      <c r="RDY60" s="151"/>
      <c r="RDZ60" s="151"/>
      <c r="REA60" s="151"/>
      <c r="REB60" s="151"/>
      <c r="REC60" s="151"/>
      <c r="RED60" s="151"/>
      <c r="REE60" s="151"/>
      <c r="REF60" s="151"/>
      <c r="REG60" s="151"/>
      <c r="REH60" s="151"/>
      <c r="REI60" s="151"/>
      <c r="REJ60" s="151"/>
      <c r="REK60" s="151"/>
      <c r="REL60" s="151"/>
      <c r="REM60" s="151"/>
      <c r="REN60" s="151"/>
      <c r="REO60" s="151"/>
      <c r="REP60" s="151"/>
      <c r="REQ60" s="151"/>
      <c r="RER60" s="151"/>
      <c r="RES60" s="151"/>
      <c r="RET60" s="151"/>
      <c r="REU60" s="151"/>
      <c r="REV60" s="151"/>
      <c r="REW60" s="151"/>
      <c r="REX60" s="151"/>
      <c r="REY60" s="151"/>
      <c r="REZ60" s="151"/>
      <c r="RFA60" s="151"/>
      <c r="RFB60" s="151"/>
      <c r="RFC60" s="151"/>
      <c r="RFD60" s="151"/>
      <c r="RFE60" s="151"/>
      <c r="RFF60" s="151"/>
      <c r="RFG60" s="151"/>
      <c r="RFH60" s="151"/>
      <c r="RFI60" s="151"/>
      <c r="RFJ60" s="151"/>
      <c r="RFK60" s="151"/>
      <c r="RFL60" s="151"/>
      <c r="RFM60" s="151"/>
      <c r="RFN60" s="151"/>
      <c r="RFO60" s="151"/>
      <c r="RFP60" s="151"/>
      <c r="RFQ60" s="151"/>
      <c r="RFR60" s="151"/>
      <c r="RFS60" s="151"/>
      <c r="RFT60" s="151"/>
      <c r="RFU60" s="151"/>
      <c r="RFV60" s="151"/>
      <c r="RFW60" s="151"/>
      <c r="RFX60" s="151"/>
      <c r="RFY60" s="151"/>
      <c r="RFZ60" s="151"/>
      <c r="RGA60" s="151"/>
      <c r="RGB60" s="151"/>
      <c r="RGC60" s="151"/>
      <c r="RGD60" s="151"/>
      <c r="RGE60" s="151"/>
      <c r="RGF60" s="151"/>
      <c r="RGG60" s="151"/>
      <c r="RGH60" s="151"/>
      <c r="RGI60" s="151"/>
      <c r="RGJ60" s="151"/>
      <c r="RGK60" s="151"/>
      <c r="RGL60" s="151"/>
      <c r="RGM60" s="151"/>
      <c r="RGN60" s="151"/>
      <c r="RGO60" s="151"/>
      <c r="RGP60" s="151"/>
      <c r="RGQ60" s="151"/>
      <c r="RGR60" s="151"/>
      <c r="RGS60" s="151"/>
      <c r="RGT60" s="151"/>
      <c r="RGU60" s="151"/>
      <c r="RGV60" s="151"/>
      <c r="RGW60" s="151"/>
      <c r="RGX60" s="151"/>
      <c r="RGY60" s="151"/>
      <c r="RGZ60" s="151"/>
      <c r="RHA60" s="151"/>
      <c r="RHB60" s="151"/>
      <c r="RHC60" s="151"/>
      <c r="RHD60" s="151"/>
      <c r="RHE60" s="151"/>
      <c r="RHF60" s="151"/>
      <c r="RHG60" s="151"/>
      <c r="RHH60" s="151"/>
      <c r="RHI60" s="151"/>
      <c r="RHJ60" s="151"/>
      <c r="RHK60" s="151"/>
      <c r="RHL60" s="151"/>
      <c r="RHM60" s="151"/>
      <c r="RHN60" s="151"/>
      <c r="RHO60" s="151"/>
      <c r="RHP60" s="151"/>
      <c r="RHQ60" s="151"/>
      <c r="RHR60" s="151"/>
      <c r="RHS60" s="151"/>
      <c r="RHT60" s="151"/>
      <c r="RHU60" s="151"/>
      <c r="RHV60" s="151"/>
      <c r="RHW60" s="151"/>
      <c r="RHX60" s="151"/>
      <c r="RHY60" s="151"/>
      <c r="RHZ60" s="151"/>
      <c r="RIA60" s="151"/>
      <c r="RIB60" s="151"/>
      <c r="RIC60" s="151"/>
      <c r="RID60" s="151"/>
      <c r="RIE60" s="151"/>
      <c r="RIF60" s="151"/>
      <c r="RIG60" s="151"/>
      <c r="RIH60" s="151"/>
      <c r="RII60" s="151"/>
      <c r="RIJ60" s="151"/>
      <c r="RIK60" s="151"/>
      <c r="RIL60" s="151"/>
      <c r="RIM60" s="151"/>
      <c r="RIN60" s="151"/>
      <c r="RIO60" s="151"/>
      <c r="RIP60" s="151"/>
      <c r="RIQ60" s="151"/>
      <c r="RIR60" s="151"/>
      <c r="RIS60" s="151"/>
      <c r="RIT60" s="151"/>
      <c r="RIU60" s="151"/>
      <c r="RIV60" s="151"/>
      <c r="RIW60" s="151"/>
      <c r="RIX60" s="151"/>
      <c r="RIY60" s="151"/>
      <c r="RIZ60" s="151"/>
      <c r="RJA60" s="151"/>
      <c r="RJB60" s="151"/>
      <c r="RJC60" s="151"/>
      <c r="RJD60" s="151"/>
      <c r="RJE60" s="151"/>
      <c r="RJF60" s="151"/>
      <c r="RJG60" s="151"/>
      <c r="RJH60" s="151"/>
      <c r="RJI60" s="151"/>
      <c r="RJJ60" s="151"/>
      <c r="RJK60" s="151"/>
      <c r="RJL60" s="151"/>
      <c r="RJM60" s="151"/>
      <c r="RJN60" s="151"/>
      <c r="RJO60" s="151"/>
      <c r="RJP60" s="151"/>
      <c r="RJQ60" s="151"/>
      <c r="RJR60" s="151"/>
      <c r="RJS60" s="151"/>
      <c r="RJT60" s="151"/>
      <c r="RJU60" s="151"/>
      <c r="RJV60" s="151"/>
      <c r="RJW60" s="151"/>
      <c r="RJX60" s="151"/>
      <c r="RJY60" s="151"/>
      <c r="RJZ60" s="151"/>
      <c r="RKA60" s="151"/>
      <c r="RKB60" s="151"/>
      <c r="RKC60" s="151"/>
      <c r="RKD60" s="151"/>
      <c r="RKE60" s="151"/>
      <c r="RKF60" s="151"/>
      <c r="RKG60" s="151"/>
      <c r="RKH60" s="151"/>
      <c r="RKI60" s="151"/>
      <c r="RKJ60" s="151"/>
      <c r="RKK60" s="151"/>
      <c r="RKL60" s="151"/>
      <c r="RKM60" s="151"/>
      <c r="RKN60" s="151"/>
      <c r="RKO60" s="151"/>
      <c r="RKP60" s="151"/>
      <c r="RKQ60" s="151"/>
      <c r="RKR60" s="151"/>
      <c r="RKS60" s="151"/>
      <c r="RKT60" s="151"/>
      <c r="RKU60" s="151"/>
      <c r="RKV60" s="151"/>
      <c r="RKW60" s="151"/>
      <c r="RKX60" s="151"/>
      <c r="RKY60" s="151"/>
      <c r="RKZ60" s="151"/>
      <c r="RLA60" s="151"/>
      <c r="RLB60" s="151"/>
      <c r="RLC60" s="151"/>
      <c r="RLD60" s="151"/>
      <c r="RLE60" s="151"/>
      <c r="RLF60" s="151"/>
      <c r="RLG60" s="151"/>
      <c r="RLH60" s="151"/>
      <c r="RLI60" s="151"/>
      <c r="RLJ60" s="151"/>
      <c r="RLK60" s="151"/>
      <c r="RLL60" s="151"/>
      <c r="RLM60" s="151"/>
      <c r="RLN60" s="151"/>
      <c r="RLO60" s="151"/>
      <c r="RLP60" s="151"/>
      <c r="RLQ60" s="151"/>
      <c r="RLR60" s="151"/>
      <c r="RLS60" s="151"/>
      <c r="RLT60" s="151"/>
      <c r="RLU60" s="151"/>
      <c r="RLV60" s="151"/>
      <c r="RLW60" s="151"/>
      <c r="RLX60" s="151"/>
      <c r="RLY60" s="151"/>
      <c r="RLZ60" s="151"/>
      <c r="RMA60" s="151"/>
      <c r="RMB60" s="151"/>
      <c r="RMC60" s="151"/>
      <c r="RMD60" s="151"/>
      <c r="RME60" s="151"/>
      <c r="RMF60" s="151"/>
      <c r="RMG60" s="151"/>
      <c r="RMH60" s="151"/>
      <c r="RMI60" s="151"/>
      <c r="RMJ60" s="151"/>
      <c r="RMK60" s="151"/>
      <c r="RML60" s="151"/>
      <c r="RMM60" s="151"/>
      <c r="RMN60" s="151"/>
      <c r="RMO60" s="151"/>
      <c r="RMP60" s="151"/>
      <c r="RMQ60" s="151"/>
      <c r="RMR60" s="151"/>
      <c r="RMS60" s="151"/>
      <c r="RMT60" s="151"/>
      <c r="RMU60" s="151"/>
      <c r="RMV60" s="151"/>
      <c r="RMW60" s="151"/>
      <c r="RMX60" s="151"/>
      <c r="RMY60" s="151"/>
      <c r="RMZ60" s="151"/>
      <c r="RNA60" s="151"/>
      <c r="RNB60" s="151"/>
      <c r="RNC60" s="151"/>
      <c r="RND60" s="151"/>
      <c r="RNE60" s="151"/>
      <c r="RNF60" s="151"/>
      <c r="RNG60" s="151"/>
      <c r="RNH60" s="151"/>
      <c r="RNI60" s="151"/>
      <c r="RNJ60" s="151"/>
      <c r="RNK60" s="151"/>
      <c r="RNL60" s="151"/>
      <c r="RNM60" s="151"/>
      <c r="RNN60" s="151"/>
      <c r="RNO60" s="151"/>
      <c r="RNP60" s="151"/>
      <c r="RNQ60" s="151"/>
      <c r="RNR60" s="151"/>
      <c r="RNS60" s="151"/>
      <c r="RNT60" s="151"/>
      <c r="RNU60" s="151"/>
      <c r="RNV60" s="151"/>
      <c r="RNW60" s="151"/>
      <c r="RNX60" s="151"/>
      <c r="RNY60" s="151"/>
      <c r="RNZ60" s="151"/>
      <c r="ROA60" s="151"/>
      <c r="ROB60" s="151"/>
      <c r="ROC60" s="151"/>
      <c r="ROD60" s="151"/>
      <c r="ROE60" s="151"/>
      <c r="ROF60" s="151"/>
      <c r="ROG60" s="151"/>
      <c r="ROH60" s="151"/>
      <c r="ROI60" s="151"/>
      <c r="ROJ60" s="151"/>
      <c r="ROK60" s="151"/>
      <c r="ROL60" s="151"/>
      <c r="ROM60" s="151"/>
      <c r="RON60" s="151"/>
      <c r="ROO60" s="151"/>
      <c r="ROP60" s="151"/>
      <c r="ROQ60" s="151"/>
      <c r="ROR60" s="151"/>
      <c r="ROS60" s="151"/>
      <c r="ROT60" s="151"/>
      <c r="ROU60" s="151"/>
      <c r="ROV60" s="151"/>
      <c r="ROW60" s="151"/>
      <c r="ROX60" s="151"/>
      <c r="ROY60" s="151"/>
      <c r="ROZ60" s="151"/>
      <c r="RPA60" s="151"/>
      <c r="RPB60" s="151"/>
      <c r="RPC60" s="151"/>
      <c r="RPD60" s="151"/>
      <c r="RPE60" s="151"/>
      <c r="RPF60" s="151"/>
      <c r="RPG60" s="151"/>
      <c r="RPH60" s="151"/>
      <c r="RPI60" s="151"/>
      <c r="RPJ60" s="151"/>
      <c r="RPK60" s="151"/>
      <c r="RPL60" s="151"/>
      <c r="RPM60" s="151"/>
      <c r="RPN60" s="151"/>
      <c r="RPO60" s="151"/>
      <c r="RPP60" s="151"/>
      <c r="RPQ60" s="151"/>
      <c r="RPR60" s="151"/>
      <c r="RPS60" s="151"/>
      <c r="RPT60" s="151"/>
      <c r="RPU60" s="151"/>
      <c r="RPV60" s="151"/>
      <c r="RPW60" s="151"/>
      <c r="RPX60" s="151"/>
      <c r="RPY60" s="151"/>
      <c r="RPZ60" s="151"/>
      <c r="RQA60" s="151"/>
      <c r="RQB60" s="151"/>
      <c r="RQC60" s="151"/>
      <c r="RQD60" s="151"/>
      <c r="RQE60" s="151"/>
      <c r="RQF60" s="151"/>
      <c r="RQG60" s="151"/>
      <c r="RQH60" s="151"/>
      <c r="RQI60" s="151"/>
      <c r="RQJ60" s="151"/>
      <c r="RQK60" s="151"/>
      <c r="RQL60" s="151"/>
      <c r="RQM60" s="151"/>
      <c r="RQN60" s="151"/>
      <c r="RQO60" s="151"/>
      <c r="RQP60" s="151"/>
      <c r="RQQ60" s="151"/>
      <c r="RQR60" s="151"/>
      <c r="RQS60" s="151"/>
      <c r="RQT60" s="151"/>
      <c r="RQU60" s="151"/>
      <c r="RQV60" s="151"/>
      <c r="RQW60" s="151"/>
      <c r="RQX60" s="151"/>
      <c r="RQY60" s="151"/>
      <c r="RQZ60" s="151"/>
      <c r="RRA60" s="151"/>
      <c r="RRB60" s="151"/>
      <c r="RRC60" s="151"/>
      <c r="RRD60" s="151"/>
      <c r="RRE60" s="151"/>
      <c r="RRF60" s="151"/>
      <c r="RRG60" s="151"/>
      <c r="RRH60" s="151"/>
      <c r="RRI60" s="151"/>
      <c r="RRJ60" s="151"/>
      <c r="RRK60" s="151"/>
      <c r="RRL60" s="151"/>
      <c r="RRM60" s="151"/>
      <c r="RRN60" s="151"/>
      <c r="RRO60" s="151"/>
      <c r="RRP60" s="151"/>
      <c r="RRQ60" s="151"/>
      <c r="RRR60" s="151"/>
      <c r="RRS60" s="151"/>
      <c r="RRT60" s="151"/>
      <c r="RRU60" s="151"/>
      <c r="RRV60" s="151"/>
      <c r="RRW60" s="151"/>
      <c r="RRX60" s="151"/>
      <c r="RRY60" s="151"/>
      <c r="RRZ60" s="151"/>
      <c r="RSA60" s="151"/>
      <c r="RSB60" s="151"/>
      <c r="RSC60" s="151"/>
      <c r="RSD60" s="151"/>
      <c r="RSE60" s="151"/>
      <c r="RSF60" s="151"/>
      <c r="RSG60" s="151"/>
      <c r="RSH60" s="151"/>
      <c r="RSI60" s="151"/>
      <c r="RSJ60" s="151"/>
      <c r="RSK60" s="151"/>
      <c r="RSL60" s="151"/>
      <c r="RSM60" s="151"/>
      <c r="RSN60" s="151"/>
      <c r="RSO60" s="151"/>
      <c r="RSP60" s="151"/>
      <c r="RSQ60" s="151"/>
      <c r="RSR60" s="151"/>
      <c r="RSS60" s="151"/>
      <c r="RST60" s="151"/>
      <c r="RSU60" s="151"/>
      <c r="RSV60" s="151"/>
      <c r="RSW60" s="151"/>
      <c r="RSX60" s="151"/>
      <c r="RSY60" s="151"/>
      <c r="RSZ60" s="151"/>
      <c r="RTA60" s="151"/>
      <c r="RTB60" s="151"/>
      <c r="RTC60" s="151"/>
      <c r="RTD60" s="151"/>
      <c r="RTE60" s="151"/>
      <c r="RTF60" s="151"/>
      <c r="RTG60" s="151"/>
      <c r="RTH60" s="151"/>
      <c r="RTI60" s="151"/>
      <c r="RTJ60" s="151"/>
      <c r="RTK60" s="151"/>
      <c r="RTL60" s="151"/>
      <c r="RTM60" s="151"/>
      <c r="RTN60" s="151"/>
      <c r="RTO60" s="151"/>
      <c r="RTP60" s="151"/>
      <c r="RTQ60" s="151"/>
      <c r="RTR60" s="151"/>
      <c r="RTS60" s="151"/>
      <c r="RTT60" s="151"/>
      <c r="RTU60" s="151"/>
      <c r="RTV60" s="151"/>
      <c r="RTW60" s="151"/>
      <c r="RTX60" s="151"/>
      <c r="RTY60" s="151"/>
      <c r="RTZ60" s="151"/>
      <c r="RUA60" s="151"/>
      <c r="RUB60" s="151"/>
      <c r="RUC60" s="151"/>
      <c r="RUD60" s="151"/>
      <c r="RUE60" s="151"/>
      <c r="RUF60" s="151"/>
      <c r="RUG60" s="151"/>
      <c r="RUH60" s="151"/>
      <c r="RUI60" s="151"/>
      <c r="RUJ60" s="151"/>
      <c r="RUK60" s="151"/>
      <c r="RUL60" s="151"/>
      <c r="RUM60" s="151"/>
      <c r="RUN60" s="151"/>
      <c r="RUO60" s="151"/>
      <c r="RUP60" s="151"/>
      <c r="RUQ60" s="151"/>
      <c r="RUR60" s="151"/>
      <c r="RUS60" s="151"/>
      <c r="RUT60" s="151"/>
      <c r="RUU60" s="151"/>
      <c r="RUV60" s="151"/>
      <c r="RUW60" s="151"/>
      <c r="RUX60" s="151"/>
      <c r="RUY60" s="151"/>
      <c r="RUZ60" s="151"/>
      <c r="RVA60" s="151"/>
      <c r="RVB60" s="151"/>
      <c r="RVC60" s="151"/>
      <c r="RVD60" s="151"/>
      <c r="RVE60" s="151"/>
      <c r="RVF60" s="151"/>
      <c r="RVG60" s="151"/>
      <c r="RVH60" s="151"/>
      <c r="RVI60" s="151"/>
      <c r="RVJ60" s="151"/>
      <c r="RVK60" s="151"/>
      <c r="RVL60" s="151"/>
      <c r="RVM60" s="151"/>
      <c r="RVN60" s="151"/>
      <c r="RVO60" s="151"/>
      <c r="RVP60" s="151"/>
      <c r="RVQ60" s="151"/>
      <c r="RVR60" s="151"/>
      <c r="RVS60" s="151"/>
      <c r="RVT60" s="151"/>
      <c r="RVU60" s="151"/>
      <c r="RVV60" s="151"/>
      <c r="RVW60" s="151"/>
      <c r="RVX60" s="151"/>
      <c r="RVY60" s="151"/>
      <c r="RVZ60" s="151"/>
      <c r="RWA60" s="151"/>
      <c r="RWB60" s="151"/>
      <c r="RWC60" s="151"/>
      <c r="RWD60" s="151"/>
      <c r="RWE60" s="151"/>
      <c r="RWF60" s="151"/>
      <c r="RWG60" s="151"/>
      <c r="RWH60" s="151"/>
      <c r="RWI60" s="151"/>
      <c r="RWJ60" s="151"/>
      <c r="RWK60" s="151"/>
      <c r="RWL60" s="151"/>
      <c r="RWM60" s="151"/>
      <c r="RWN60" s="151"/>
      <c r="RWO60" s="151"/>
      <c r="RWP60" s="151"/>
      <c r="RWQ60" s="151"/>
      <c r="RWR60" s="151"/>
      <c r="RWS60" s="151"/>
      <c r="RWT60" s="151"/>
      <c r="RWU60" s="151"/>
      <c r="RWV60" s="151"/>
      <c r="RWW60" s="151"/>
      <c r="RWX60" s="151"/>
      <c r="RWY60" s="151"/>
      <c r="RWZ60" s="151"/>
      <c r="RXA60" s="151"/>
      <c r="RXB60" s="151"/>
      <c r="RXC60" s="151"/>
      <c r="RXD60" s="151"/>
      <c r="RXE60" s="151"/>
      <c r="RXF60" s="151"/>
      <c r="RXG60" s="151"/>
      <c r="RXH60" s="151"/>
      <c r="RXI60" s="151"/>
      <c r="RXJ60" s="151"/>
      <c r="RXK60" s="151"/>
      <c r="RXL60" s="151"/>
      <c r="RXM60" s="151"/>
      <c r="RXN60" s="151"/>
      <c r="RXO60" s="151"/>
      <c r="RXP60" s="151"/>
      <c r="RXQ60" s="151"/>
      <c r="RXR60" s="151"/>
      <c r="RXS60" s="151"/>
      <c r="RXT60" s="151"/>
      <c r="RXU60" s="151"/>
      <c r="RXV60" s="151"/>
      <c r="RXW60" s="151"/>
      <c r="RXX60" s="151"/>
      <c r="RXY60" s="151"/>
      <c r="RXZ60" s="151"/>
      <c r="RYA60" s="151"/>
      <c r="RYB60" s="151"/>
      <c r="RYC60" s="151"/>
      <c r="RYD60" s="151"/>
      <c r="RYE60" s="151"/>
      <c r="RYF60" s="151"/>
      <c r="RYG60" s="151"/>
      <c r="RYH60" s="151"/>
      <c r="RYI60" s="151"/>
      <c r="RYJ60" s="151"/>
      <c r="RYK60" s="151"/>
      <c r="RYL60" s="151"/>
      <c r="RYM60" s="151"/>
      <c r="RYN60" s="151"/>
      <c r="RYO60" s="151"/>
      <c r="RYP60" s="151"/>
      <c r="RYQ60" s="151"/>
      <c r="RYR60" s="151"/>
      <c r="RYS60" s="151"/>
      <c r="RYT60" s="151"/>
      <c r="RYU60" s="151"/>
      <c r="RYV60" s="151"/>
      <c r="RYW60" s="151"/>
      <c r="RYX60" s="151"/>
      <c r="RYY60" s="151"/>
      <c r="RYZ60" s="151"/>
      <c r="RZA60" s="151"/>
      <c r="RZB60" s="151"/>
      <c r="RZC60" s="151"/>
      <c r="RZD60" s="151"/>
      <c r="RZE60" s="151"/>
      <c r="RZF60" s="151"/>
      <c r="RZG60" s="151"/>
      <c r="RZH60" s="151"/>
      <c r="RZI60" s="151"/>
      <c r="RZJ60" s="151"/>
      <c r="RZK60" s="151"/>
      <c r="RZL60" s="151"/>
      <c r="RZM60" s="151"/>
      <c r="RZN60" s="151"/>
      <c r="RZO60" s="151"/>
      <c r="RZP60" s="151"/>
      <c r="RZQ60" s="151"/>
      <c r="RZR60" s="151"/>
      <c r="RZS60" s="151"/>
      <c r="RZT60" s="151"/>
      <c r="RZU60" s="151"/>
      <c r="RZV60" s="151"/>
      <c r="RZW60" s="151"/>
      <c r="RZX60" s="151"/>
      <c r="RZY60" s="151"/>
      <c r="RZZ60" s="151"/>
      <c r="SAA60" s="151"/>
      <c r="SAB60" s="151"/>
      <c r="SAC60" s="151"/>
      <c r="SAD60" s="151"/>
      <c r="SAE60" s="151"/>
      <c r="SAF60" s="151"/>
      <c r="SAG60" s="151"/>
      <c r="SAH60" s="151"/>
      <c r="SAI60" s="151"/>
      <c r="SAJ60" s="151"/>
      <c r="SAK60" s="151"/>
      <c r="SAL60" s="151"/>
      <c r="SAM60" s="151"/>
      <c r="SAN60" s="151"/>
      <c r="SAO60" s="151"/>
      <c r="SAP60" s="151"/>
      <c r="SAQ60" s="151"/>
      <c r="SAR60" s="151"/>
      <c r="SAS60" s="151"/>
      <c r="SAT60" s="151"/>
      <c r="SAU60" s="151"/>
      <c r="SAV60" s="151"/>
      <c r="SAW60" s="151"/>
      <c r="SAX60" s="151"/>
      <c r="SAY60" s="151"/>
      <c r="SAZ60" s="151"/>
      <c r="SBA60" s="151"/>
      <c r="SBB60" s="151"/>
      <c r="SBC60" s="151"/>
      <c r="SBD60" s="151"/>
      <c r="SBE60" s="151"/>
      <c r="SBF60" s="151"/>
      <c r="SBG60" s="151"/>
      <c r="SBH60" s="151"/>
      <c r="SBI60" s="151"/>
      <c r="SBJ60" s="151"/>
      <c r="SBK60" s="151"/>
      <c r="SBL60" s="151"/>
      <c r="SBM60" s="151"/>
      <c r="SBN60" s="151"/>
      <c r="SBO60" s="151"/>
      <c r="SBP60" s="151"/>
      <c r="SBQ60" s="151"/>
      <c r="SBR60" s="151"/>
      <c r="SBS60" s="151"/>
      <c r="SBT60" s="151"/>
      <c r="SBU60" s="151"/>
      <c r="SBV60" s="151"/>
      <c r="SBW60" s="151"/>
      <c r="SBX60" s="151"/>
      <c r="SBY60" s="151"/>
      <c r="SBZ60" s="151"/>
      <c r="SCA60" s="151"/>
      <c r="SCB60" s="151"/>
      <c r="SCC60" s="151"/>
      <c r="SCD60" s="151"/>
      <c r="SCE60" s="151"/>
      <c r="SCF60" s="151"/>
      <c r="SCG60" s="151"/>
      <c r="SCH60" s="151"/>
      <c r="SCI60" s="151"/>
      <c r="SCJ60" s="151"/>
      <c r="SCK60" s="151"/>
      <c r="SCL60" s="151"/>
      <c r="SCM60" s="151"/>
      <c r="SCN60" s="151"/>
      <c r="SCO60" s="151"/>
      <c r="SCP60" s="151"/>
      <c r="SCQ60" s="151"/>
      <c r="SCR60" s="151"/>
      <c r="SCS60" s="151"/>
      <c r="SCT60" s="151"/>
      <c r="SCU60" s="151"/>
      <c r="SCV60" s="151"/>
      <c r="SCW60" s="151"/>
      <c r="SCX60" s="151"/>
      <c r="SCY60" s="151"/>
      <c r="SCZ60" s="151"/>
      <c r="SDA60" s="151"/>
      <c r="SDB60" s="151"/>
      <c r="SDC60" s="151"/>
      <c r="SDD60" s="151"/>
      <c r="SDE60" s="151"/>
      <c r="SDF60" s="151"/>
      <c r="SDG60" s="151"/>
      <c r="SDH60" s="151"/>
      <c r="SDI60" s="151"/>
      <c r="SDJ60" s="151"/>
      <c r="SDK60" s="151"/>
      <c r="SDL60" s="151"/>
      <c r="SDM60" s="151"/>
      <c r="SDN60" s="151"/>
      <c r="SDO60" s="151"/>
      <c r="SDP60" s="151"/>
      <c r="SDQ60" s="151"/>
      <c r="SDR60" s="151"/>
      <c r="SDS60" s="151"/>
      <c r="SDT60" s="151"/>
      <c r="SDU60" s="151"/>
      <c r="SDV60" s="151"/>
      <c r="SDW60" s="151"/>
      <c r="SDX60" s="151"/>
      <c r="SDY60" s="151"/>
      <c r="SDZ60" s="151"/>
      <c r="SEA60" s="151"/>
      <c r="SEB60" s="151"/>
      <c r="SEC60" s="151"/>
      <c r="SED60" s="151"/>
      <c r="SEE60" s="151"/>
      <c r="SEF60" s="151"/>
      <c r="SEG60" s="151"/>
      <c r="SEH60" s="151"/>
      <c r="SEI60" s="151"/>
      <c r="SEJ60" s="151"/>
      <c r="SEK60" s="151"/>
      <c r="SEL60" s="151"/>
      <c r="SEM60" s="151"/>
      <c r="SEN60" s="151"/>
      <c r="SEO60" s="151"/>
      <c r="SEP60" s="151"/>
      <c r="SEQ60" s="151"/>
      <c r="SER60" s="151"/>
      <c r="SES60" s="151"/>
      <c r="SET60" s="151"/>
      <c r="SEU60" s="151"/>
      <c r="SEV60" s="151"/>
      <c r="SEW60" s="151"/>
      <c r="SEX60" s="151"/>
      <c r="SEY60" s="151"/>
      <c r="SEZ60" s="151"/>
      <c r="SFA60" s="151"/>
      <c r="SFB60" s="151"/>
      <c r="SFC60" s="151"/>
      <c r="SFD60" s="151"/>
      <c r="SFE60" s="151"/>
      <c r="SFF60" s="151"/>
      <c r="SFG60" s="151"/>
      <c r="SFH60" s="151"/>
      <c r="SFI60" s="151"/>
      <c r="SFJ60" s="151"/>
      <c r="SFK60" s="151"/>
      <c r="SFL60" s="151"/>
      <c r="SFM60" s="151"/>
      <c r="SFN60" s="151"/>
      <c r="SFO60" s="151"/>
      <c r="SFP60" s="151"/>
      <c r="SFQ60" s="151"/>
      <c r="SFR60" s="151"/>
      <c r="SFS60" s="151"/>
      <c r="SFT60" s="151"/>
      <c r="SFU60" s="151"/>
      <c r="SFV60" s="151"/>
      <c r="SFW60" s="151"/>
      <c r="SFX60" s="151"/>
      <c r="SFY60" s="151"/>
      <c r="SFZ60" s="151"/>
      <c r="SGA60" s="151"/>
      <c r="SGB60" s="151"/>
      <c r="SGC60" s="151"/>
      <c r="SGD60" s="151"/>
      <c r="SGE60" s="151"/>
      <c r="SGF60" s="151"/>
      <c r="SGG60" s="151"/>
      <c r="SGH60" s="151"/>
      <c r="SGI60" s="151"/>
      <c r="SGJ60" s="151"/>
      <c r="SGK60" s="151"/>
      <c r="SGL60" s="151"/>
      <c r="SGM60" s="151"/>
      <c r="SGN60" s="151"/>
      <c r="SGO60" s="151"/>
      <c r="SGP60" s="151"/>
      <c r="SGQ60" s="151"/>
      <c r="SGR60" s="151"/>
      <c r="SGS60" s="151"/>
      <c r="SGT60" s="151"/>
      <c r="SGU60" s="151"/>
      <c r="SGV60" s="151"/>
      <c r="SGW60" s="151"/>
      <c r="SGX60" s="151"/>
      <c r="SGY60" s="151"/>
      <c r="SGZ60" s="151"/>
      <c r="SHA60" s="151"/>
      <c r="SHB60" s="151"/>
      <c r="SHC60" s="151"/>
      <c r="SHD60" s="151"/>
      <c r="SHE60" s="151"/>
      <c r="SHF60" s="151"/>
      <c r="SHG60" s="151"/>
      <c r="SHH60" s="151"/>
      <c r="SHI60" s="151"/>
      <c r="SHJ60" s="151"/>
      <c r="SHK60" s="151"/>
      <c r="SHL60" s="151"/>
      <c r="SHM60" s="151"/>
      <c r="SHN60" s="151"/>
      <c r="SHO60" s="151"/>
      <c r="SHP60" s="151"/>
      <c r="SHQ60" s="151"/>
      <c r="SHR60" s="151"/>
      <c r="SHS60" s="151"/>
      <c r="SHT60" s="151"/>
      <c r="SHU60" s="151"/>
      <c r="SHV60" s="151"/>
      <c r="SHW60" s="151"/>
      <c r="SHX60" s="151"/>
      <c r="SHY60" s="151"/>
      <c r="SHZ60" s="151"/>
      <c r="SIA60" s="151"/>
      <c r="SIB60" s="151"/>
      <c r="SIC60" s="151"/>
      <c r="SID60" s="151"/>
      <c r="SIE60" s="151"/>
      <c r="SIF60" s="151"/>
      <c r="SIG60" s="151"/>
      <c r="SIH60" s="151"/>
      <c r="SII60" s="151"/>
      <c r="SIJ60" s="151"/>
      <c r="SIK60" s="151"/>
      <c r="SIL60" s="151"/>
      <c r="SIM60" s="151"/>
      <c r="SIN60" s="151"/>
      <c r="SIO60" s="151"/>
      <c r="SIP60" s="151"/>
      <c r="SIQ60" s="151"/>
      <c r="SIR60" s="151"/>
      <c r="SIS60" s="151"/>
      <c r="SIT60" s="151"/>
      <c r="SIU60" s="151"/>
      <c r="SIV60" s="151"/>
      <c r="SIW60" s="151"/>
      <c r="SIX60" s="151"/>
      <c r="SIY60" s="151"/>
      <c r="SIZ60" s="151"/>
      <c r="SJA60" s="151"/>
      <c r="SJB60" s="151"/>
      <c r="SJC60" s="151"/>
      <c r="SJD60" s="151"/>
      <c r="SJE60" s="151"/>
      <c r="SJF60" s="151"/>
      <c r="SJG60" s="151"/>
      <c r="SJH60" s="151"/>
      <c r="SJI60" s="151"/>
      <c r="SJJ60" s="151"/>
      <c r="SJK60" s="151"/>
      <c r="SJL60" s="151"/>
      <c r="SJM60" s="151"/>
      <c r="SJN60" s="151"/>
      <c r="SJO60" s="151"/>
      <c r="SJP60" s="151"/>
      <c r="SJQ60" s="151"/>
      <c r="SJR60" s="151"/>
      <c r="SJS60" s="151"/>
      <c r="SJT60" s="151"/>
      <c r="SJU60" s="151"/>
      <c r="SJV60" s="151"/>
      <c r="SJW60" s="151"/>
      <c r="SJX60" s="151"/>
      <c r="SJY60" s="151"/>
      <c r="SJZ60" s="151"/>
      <c r="SKA60" s="151"/>
      <c r="SKB60" s="151"/>
      <c r="SKC60" s="151"/>
      <c r="SKD60" s="151"/>
      <c r="SKE60" s="151"/>
      <c r="SKF60" s="151"/>
      <c r="SKG60" s="151"/>
      <c r="SKH60" s="151"/>
      <c r="SKI60" s="151"/>
      <c r="SKJ60" s="151"/>
      <c r="SKK60" s="151"/>
      <c r="SKL60" s="151"/>
      <c r="SKM60" s="151"/>
      <c r="SKN60" s="151"/>
      <c r="SKO60" s="151"/>
      <c r="SKP60" s="151"/>
      <c r="SKQ60" s="151"/>
      <c r="SKR60" s="151"/>
      <c r="SKS60" s="151"/>
      <c r="SKT60" s="151"/>
      <c r="SKU60" s="151"/>
      <c r="SKV60" s="151"/>
      <c r="SKW60" s="151"/>
      <c r="SKX60" s="151"/>
      <c r="SKY60" s="151"/>
      <c r="SKZ60" s="151"/>
      <c r="SLA60" s="151"/>
      <c r="SLB60" s="151"/>
      <c r="SLC60" s="151"/>
      <c r="SLD60" s="151"/>
      <c r="SLE60" s="151"/>
      <c r="SLF60" s="151"/>
      <c r="SLG60" s="151"/>
      <c r="SLH60" s="151"/>
      <c r="SLI60" s="151"/>
      <c r="SLJ60" s="151"/>
      <c r="SLK60" s="151"/>
      <c r="SLL60" s="151"/>
      <c r="SLM60" s="151"/>
      <c r="SLN60" s="151"/>
      <c r="SLO60" s="151"/>
      <c r="SLP60" s="151"/>
      <c r="SLQ60" s="151"/>
      <c r="SLR60" s="151"/>
      <c r="SLS60" s="151"/>
      <c r="SLT60" s="151"/>
      <c r="SLU60" s="151"/>
      <c r="SLV60" s="151"/>
      <c r="SLW60" s="151"/>
      <c r="SLX60" s="151"/>
      <c r="SLY60" s="151"/>
      <c r="SLZ60" s="151"/>
      <c r="SMA60" s="151"/>
      <c r="SMB60" s="151"/>
      <c r="SMC60" s="151"/>
      <c r="SMD60" s="151"/>
      <c r="SME60" s="151"/>
      <c r="SMF60" s="151"/>
      <c r="SMG60" s="151"/>
      <c r="SMH60" s="151"/>
      <c r="SMI60" s="151"/>
      <c r="SMJ60" s="151"/>
      <c r="SMK60" s="151"/>
      <c r="SML60" s="151"/>
      <c r="SMM60" s="151"/>
      <c r="SMN60" s="151"/>
      <c r="SMO60" s="151"/>
      <c r="SMP60" s="151"/>
      <c r="SMQ60" s="151"/>
      <c r="SMR60" s="151"/>
      <c r="SMS60" s="151"/>
      <c r="SMT60" s="151"/>
      <c r="SMU60" s="151"/>
      <c r="SMV60" s="151"/>
      <c r="SMW60" s="151"/>
      <c r="SMX60" s="151"/>
      <c r="SMY60" s="151"/>
      <c r="SMZ60" s="151"/>
      <c r="SNA60" s="151"/>
      <c r="SNB60" s="151"/>
      <c r="SNC60" s="151"/>
      <c r="SND60" s="151"/>
      <c r="SNE60" s="151"/>
      <c r="SNF60" s="151"/>
      <c r="SNG60" s="151"/>
      <c r="SNH60" s="151"/>
      <c r="SNI60" s="151"/>
      <c r="SNJ60" s="151"/>
      <c r="SNK60" s="151"/>
      <c r="SNL60" s="151"/>
      <c r="SNM60" s="151"/>
      <c r="SNN60" s="151"/>
      <c r="SNO60" s="151"/>
      <c r="SNP60" s="151"/>
      <c r="SNQ60" s="151"/>
      <c r="SNR60" s="151"/>
      <c r="SNS60" s="151"/>
      <c r="SNT60" s="151"/>
      <c r="SNU60" s="151"/>
      <c r="SNV60" s="151"/>
      <c r="SNW60" s="151"/>
      <c r="SNX60" s="151"/>
      <c r="SNY60" s="151"/>
      <c r="SNZ60" s="151"/>
      <c r="SOA60" s="151"/>
      <c r="SOB60" s="151"/>
      <c r="SOC60" s="151"/>
      <c r="SOD60" s="151"/>
      <c r="SOE60" s="151"/>
      <c r="SOF60" s="151"/>
      <c r="SOG60" s="151"/>
      <c r="SOH60" s="151"/>
      <c r="SOI60" s="151"/>
      <c r="SOJ60" s="151"/>
      <c r="SOK60" s="151"/>
      <c r="SOL60" s="151"/>
      <c r="SOM60" s="151"/>
      <c r="SON60" s="151"/>
      <c r="SOO60" s="151"/>
      <c r="SOP60" s="151"/>
      <c r="SOQ60" s="151"/>
      <c r="SOR60" s="151"/>
      <c r="SOS60" s="151"/>
      <c r="SOT60" s="151"/>
      <c r="SOU60" s="151"/>
      <c r="SOV60" s="151"/>
      <c r="SOW60" s="151"/>
      <c r="SOX60" s="151"/>
      <c r="SOY60" s="151"/>
      <c r="SOZ60" s="151"/>
      <c r="SPA60" s="151"/>
      <c r="SPB60" s="151"/>
      <c r="SPC60" s="151"/>
      <c r="SPD60" s="151"/>
      <c r="SPE60" s="151"/>
      <c r="SPF60" s="151"/>
      <c r="SPG60" s="151"/>
      <c r="SPH60" s="151"/>
      <c r="SPI60" s="151"/>
      <c r="SPJ60" s="151"/>
      <c r="SPK60" s="151"/>
      <c r="SPL60" s="151"/>
      <c r="SPM60" s="151"/>
      <c r="SPN60" s="151"/>
      <c r="SPO60" s="151"/>
      <c r="SPP60" s="151"/>
      <c r="SPQ60" s="151"/>
      <c r="SPR60" s="151"/>
      <c r="SPS60" s="151"/>
      <c r="SPT60" s="151"/>
      <c r="SPU60" s="151"/>
      <c r="SPV60" s="151"/>
      <c r="SPW60" s="151"/>
      <c r="SPX60" s="151"/>
      <c r="SPY60" s="151"/>
      <c r="SPZ60" s="151"/>
      <c r="SQA60" s="151"/>
      <c r="SQB60" s="151"/>
      <c r="SQC60" s="151"/>
      <c r="SQD60" s="151"/>
      <c r="SQE60" s="151"/>
      <c r="SQF60" s="151"/>
      <c r="SQG60" s="151"/>
      <c r="SQH60" s="151"/>
      <c r="SQI60" s="151"/>
      <c r="SQJ60" s="151"/>
      <c r="SQK60" s="151"/>
      <c r="SQL60" s="151"/>
      <c r="SQM60" s="151"/>
      <c r="SQN60" s="151"/>
      <c r="SQO60" s="151"/>
      <c r="SQP60" s="151"/>
      <c r="SQQ60" s="151"/>
      <c r="SQR60" s="151"/>
      <c r="SQS60" s="151"/>
      <c r="SQT60" s="151"/>
      <c r="SQU60" s="151"/>
      <c r="SQV60" s="151"/>
      <c r="SQW60" s="151"/>
      <c r="SQX60" s="151"/>
      <c r="SQY60" s="151"/>
      <c r="SQZ60" s="151"/>
      <c r="SRA60" s="151"/>
      <c r="SRB60" s="151"/>
      <c r="SRC60" s="151"/>
      <c r="SRD60" s="151"/>
      <c r="SRE60" s="151"/>
      <c r="SRF60" s="151"/>
      <c r="SRG60" s="151"/>
      <c r="SRH60" s="151"/>
      <c r="SRI60" s="151"/>
      <c r="SRJ60" s="151"/>
      <c r="SRK60" s="151"/>
      <c r="SRL60" s="151"/>
      <c r="SRM60" s="151"/>
      <c r="SRN60" s="151"/>
      <c r="SRO60" s="151"/>
      <c r="SRP60" s="151"/>
      <c r="SRQ60" s="151"/>
      <c r="SRR60" s="151"/>
      <c r="SRS60" s="151"/>
      <c r="SRT60" s="151"/>
      <c r="SRU60" s="151"/>
      <c r="SRV60" s="151"/>
      <c r="SRW60" s="151"/>
      <c r="SRX60" s="151"/>
      <c r="SRY60" s="151"/>
      <c r="SRZ60" s="151"/>
      <c r="SSA60" s="151"/>
      <c r="SSB60" s="151"/>
      <c r="SSC60" s="151"/>
      <c r="SSD60" s="151"/>
      <c r="SSE60" s="151"/>
      <c r="SSF60" s="151"/>
      <c r="SSG60" s="151"/>
      <c r="SSH60" s="151"/>
      <c r="SSI60" s="151"/>
      <c r="SSJ60" s="151"/>
      <c r="SSK60" s="151"/>
      <c r="SSL60" s="151"/>
      <c r="SSM60" s="151"/>
      <c r="SSN60" s="151"/>
      <c r="SSO60" s="151"/>
      <c r="SSP60" s="151"/>
      <c r="SSQ60" s="151"/>
      <c r="SSR60" s="151"/>
      <c r="SSS60" s="151"/>
      <c r="SST60" s="151"/>
      <c r="SSU60" s="151"/>
      <c r="SSV60" s="151"/>
      <c r="SSW60" s="151"/>
      <c r="SSX60" s="151"/>
      <c r="SSY60" s="151"/>
      <c r="SSZ60" s="151"/>
      <c r="STA60" s="151"/>
      <c r="STB60" s="151"/>
      <c r="STC60" s="151"/>
      <c r="STD60" s="151"/>
      <c r="STE60" s="151"/>
      <c r="STF60" s="151"/>
      <c r="STG60" s="151"/>
      <c r="STH60" s="151"/>
      <c r="STI60" s="151"/>
      <c r="STJ60" s="151"/>
      <c r="STK60" s="151"/>
      <c r="STL60" s="151"/>
      <c r="STM60" s="151"/>
      <c r="STN60" s="151"/>
      <c r="STO60" s="151"/>
      <c r="STP60" s="151"/>
      <c r="STQ60" s="151"/>
      <c r="STR60" s="151"/>
      <c r="STS60" s="151"/>
      <c r="STT60" s="151"/>
      <c r="STU60" s="151"/>
      <c r="STV60" s="151"/>
      <c r="STW60" s="151"/>
      <c r="STX60" s="151"/>
      <c r="STY60" s="151"/>
      <c r="STZ60" s="151"/>
      <c r="SUA60" s="151"/>
      <c r="SUB60" s="151"/>
      <c r="SUC60" s="151"/>
      <c r="SUD60" s="151"/>
      <c r="SUE60" s="151"/>
      <c r="SUF60" s="151"/>
      <c r="SUG60" s="151"/>
      <c r="SUH60" s="151"/>
      <c r="SUI60" s="151"/>
      <c r="SUJ60" s="151"/>
      <c r="SUK60" s="151"/>
      <c r="SUL60" s="151"/>
      <c r="SUM60" s="151"/>
      <c r="SUN60" s="151"/>
      <c r="SUO60" s="151"/>
      <c r="SUP60" s="151"/>
      <c r="SUQ60" s="151"/>
      <c r="SUR60" s="151"/>
      <c r="SUS60" s="151"/>
      <c r="SUT60" s="151"/>
      <c r="SUU60" s="151"/>
      <c r="SUV60" s="151"/>
      <c r="SUW60" s="151"/>
      <c r="SUX60" s="151"/>
      <c r="SUY60" s="151"/>
      <c r="SUZ60" s="151"/>
      <c r="SVA60" s="151"/>
      <c r="SVB60" s="151"/>
      <c r="SVC60" s="151"/>
      <c r="SVD60" s="151"/>
      <c r="SVE60" s="151"/>
      <c r="SVF60" s="151"/>
      <c r="SVG60" s="151"/>
      <c r="SVH60" s="151"/>
      <c r="SVI60" s="151"/>
      <c r="SVJ60" s="151"/>
      <c r="SVK60" s="151"/>
      <c r="SVL60" s="151"/>
      <c r="SVM60" s="151"/>
      <c r="SVN60" s="151"/>
      <c r="SVO60" s="151"/>
      <c r="SVP60" s="151"/>
      <c r="SVQ60" s="151"/>
      <c r="SVR60" s="151"/>
      <c r="SVS60" s="151"/>
      <c r="SVT60" s="151"/>
      <c r="SVU60" s="151"/>
      <c r="SVV60" s="151"/>
      <c r="SVW60" s="151"/>
      <c r="SVX60" s="151"/>
      <c r="SVY60" s="151"/>
      <c r="SVZ60" s="151"/>
      <c r="SWA60" s="151"/>
      <c r="SWB60" s="151"/>
      <c r="SWC60" s="151"/>
      <c r="SWD60" s="151"/>
      <c r="SWE60" s="151"/>
      <c r="SWF60" s="151"/>
      <c r="SWG60" s="151"/>
      <c r="SWH60" s="151"/>
      <c r="SWI60" s="151"/>
      <c r="SWJ60" s="151"/>
      <c r="SWK60" s="151"/>
      <c r="SWL60" s="151"/>
      <c r="SWM60" s="151"/>
      <c r="SWN60" s="151"/>
      <c r="SWO60" s="151"/>
      <c r="SWP60" s="151"/>
      <c r="SWQ60" s="151"/>
      <c r="SWR60" s="151"/>
      <c r="SWS60" s="151"/>
      <c r="SWT60" s="151"/>
      <c r="SWU60" s="151"/>
      <c r="SWV60" s="151"/>
      <c r="SWW60" s="151"/>
      <c r="SWX60" s="151"/>
      <c r="SWY60" s="151"/>
      <c r="SWZ60" s="151"/>
      <c r="SXA60" s="151"/>
      <c r="SXB60" s="151"/>
      <c r="SXC60" s="151"/>
      <c r="SXD60" s="151"/>
      <c r="SXE60" s="151"/>
      <c r="SXF60" s="151"/>
      <c r="SXG60" s="151"/>
      <c r="SXH60" s="151"/>
      <c r="SXI60" s="151"/>
      <c r="SXJ60" s="151"/>
      <c r="SXK60" s="151"/>
      <c r="SXL60" s="151"/>
      <c r="SXM60" s="151"/>
      <c r="SXN60" s="151"/>
      <c r="SXO60" s="151"/>
      <c r="SXP60" s="151"/>
      <c r="SXQ60" s="151"/>
      <c r="SXR60" s="151"/>
      <c r="SXS60" s="151"/>
      <c r="SXT60" s="151"/>
      <c r="SXU60" s="151"/>
      <c r="SXV60" s="151"/>
      <c r="SXW60" s="151"/>
      <c r="SXX60" s="151"/>
      <c r="SXY60" s="151"/>
      <c r="SXZ60" s="151"/>
      <c r="SYA60" s="151"/>
      <c r="SYB60" s="151"/>
      <c r="SYC60" s="151"/>
      <c r="SYD60" s="151"/>
      <c r="SYE60" s="151"/>
      <c r="SYF60" s="151"/>
      <c r="SYG60" s="151"/>
      <c r="SYH60" s="151"/>
      <c r="SYI60" s="151"/>
      <c r="SYJ60" s="151"/>
      <c r="SYK60" s="151"/>
      <c r="SYL60" s="151"/>
      <c r="SYM60" s="151"/>
      <c r="SYN60" s="151"/>
      <c r="SYO60" s="151"/>
      <c r="SYP60" s="151"/>
      <c r="SYQ60" s="151"/>
      <c r="SYR60" s="151"/>
      <c r="SYS60" s="151"/>
      <c r="SYT60" s="151"/>
      <c r="SYU60" s="151"/>
      <c r="SYV60" s="151"/>
      <c r="SYW60" s="151"/>
      <c r="SYX60" s="151"/>
      <c r="SYY60" s="151"/>
      <c r="SYZ60" s="151"/>
      <c r="SZA60" s="151"/>
      <c r="SZB60" s="151"/>
      <c r="SZC60" s="151"/>
      <c r="SZD60" s="151"/>
      <c r="SZE60" s="151"/>
      <c r="SZF60" s="151"/>
      <c r="SZG60" s="151"/>
      <c r="SZH60" s="151"/>
      <c r="SZI60" s="151"/>
      <c r="SZJ60" s="151"/>
      <c r="SZK60" s="151"/>
      <c r="SZL60" s="151"/>
      <c r="SZM60" s="151"/>
      <c r="SZN60" s="151"/>
      <c r="SZO60" s="151"/>
      <c r="SZP60" s="151"/>
      <c r="SZQ60" s="151"/>
      <c r="SZR60" s="151"/>
      <c r="SZS60" s="151"/>
      <c r="SZT60" s="151"/>
      <c r="SZU60" s="151"/>
      <c r="SZV60" s="151"/>
      <c r="SZW60" s="151"/>
      <c r="SZX60" s="151"/>
      <c r="SZY60" s="151"/>
      <c r="SZZ60" s="151"/>
      <c r="TAA60" s="151"/>
      <c r="TAB60" s="151"/>
      <c r="TAC60" s="151"/>
      <c r="TAD60" s="151"/>
      <c r="TAE60" s="151"/>
      <c r="TAF60" s="151"/>
      <c r="TAG60" s="151"/>
      <c r="TAH60" s="151"/>
      <c r="TAI60" s="151"/>
      <c r="TAJ60" s="151"/>
      <c r="TAK60" s="151"/>
      <c r="TAL60" s="151"/>
      <c r="TAM60" s="151"/>
      <c r="TAN60" s="151"/>
      <c r="TAO60" s="151"/>
      <c r="TAP60" s="151"/>
      <c r="TAQ60" s="151"/>
      <c r="TAR60" s="151"/>
      <c r="TAS60" s="151"/>
      <c r="TAT60" s="151"/>
      <c r="TAU60" s="151"/>
      <c r="TAV60" s="151"/>
      <c r="TAW60" s="151"/>
      <c r="TAX60" s="151"/>
      <c r="TAY60" s="151"/>
      <c r="TAZ60" s="151"/>
      <c r="TBA60" s="151"/>
      <c r="TBB60" s="151"/>
      <c r="TBC60" s="151"/>
      <c r="TBD60" s="151"/>
      <c r="TBE60" s="151"/>
      <c r="TBF60" s="151"/>
      <c r="TBG60" s="151"/>
      <c r="TBH60" s="151"/>
      <c r="TBI60" s="151"/>
      <c r="TBJ60" s="151"/>
      <c r="TBK60" s="151"/>
      <c r="TBL60" s="151"/>
      <c r="TBM60" s="151"/>
      <c r="TBN60" s="151"/>
      <c r="TBO60" s="151"/>
      <c r="TBP60" s="151"/>
      <c r="TBQ60" s="151"/>
      <c r="TBR60" s="151"/>
      <c r="TBS60" s="151"/>
      <c r="TBT60" s="151"/>
      <c r="TBU60" s="151"/>
      <c r="TBV60" s="151"/>
      <c r="TBW60" s="151"/>
      <c r="TBX60" s="151"/>
      <c r="TBY60" s="151"/>
      <c r="TBZ60" s="151"/>
      <c r="TCA60" s="151"/>
      <c r="TCB60" s="151"/>
      <c r="TCC60" s="151"/>
      <c r="TCD60" s="151"/>
      <c r="TCE60" s="151"/>
      <c r="TCF60" s="151"/>
      <c r="TCG60" s="151"/>
      <c r="TCH60" s="151"/>
      <c r="TCI60" s="151"/>
      <c r="TCJ60" s="151"/>
      <c r="TCK60" s="151"/>
      <c r="TCL60" s="151"/>
      <c r="TCM60" s="151"/>
      <c r="TCN60" s="151"/>
      <c r="TCO60" s="151"/>
      <c r="TCP60" s="151"/>
      <c r="TCQ60" s="151"/>
      <c r="TCR60" s="151"/>
      <c r="TCS60" s="151"/>
      <c r="TCT60" s="151"/>
      <c r="TCU60" s="151"/>
      <c r="TCV60" s="151"/>
      <c r="TCW60" s="151"/>
      <c r="TCX60" s="151"/>
      <c r="TCY60" s="151"/>
      <c r="TCZ60" s="151"/>
      <c r="TDA60" s="151"/>
      <c r="TDB60" s="151"/>
      <c r="TDC60" s="151"/>
      <c r="TDD60" s="151"/>
      <c r="TDE60" s="151"/>
      <c r="TDF60" s="151"/>
      <c r="TDG60" s="151"/>
      <c r="TDH60" s="151"/>
      <c r="TDI60" s="151"/>
      <c r="TDJ60" s="151"/>
      <c r="TDK60" s="151"/>
      <c r="TDL60" s="151"/>
      <c r="TDM60" s="151"/>
      <c r="TDN60" s="151"/>
      <c r="TDO60" s="151"/>
      <c r="TDP60" s="151"/>
      <c r="TDQ60" s="151"/>
      <c r="TDR60" s="151"/>
      <c r="TDS60" s="151"/>
      <c r="TDT60" s="151"/>
      <c r="TDU60" s="151"/>
      <c r="TDV60" s="151"/>
      <c r="TDW60" s="151"/>
      <c r="TDX60" s="151"/>
      <c r="TDY60" s="151"/>
      <c r="TDZ60" s="151"/>
      <c r="TEA60" s="151"/>
      <c r="TEB60" s="151"/>
      <c r="TEC60" s="151"/>
      <c r="TED60" s="151"/>
      <c r="TEE60" s="151"/>
      <c r="TEF60" s="151"/>
      <c r="TEG60" s="151"/>
      <c r="TEH60" s="151"/>
      <c r="TEI60" s="151"/>
      <c r="TEJ60" s="151"/>
      <c r="TEK60" s="151"/>
      <c r="TEL60" s="151"/>
      <c r="TEM60" s="151"/>
      <c r="TEN60" s="151"/>
      <c r="TEO60" s="151"/>
      <c r="TEP60" s="151"/>
      <c r="TEQ60" s="151"/>
      <c r="TER60" s="151"/>
      <c r="TES60" s="151"/>
      <c r="TET60" s="151"/>
      <c r="TEU60" s="151"/>
      <c r="TEV60" s="151"/>
      <c r="TEW60" s="151"/>
      <c r="TEX60" s="151"/>
      <c r="TEY60" s="151"/>
      <c r="TEZ60" s="151"/>
      <c r="TFA60" s="151"/>
      <c r="TFB60" s="151"/>
      <c r="TFC60" s="151"/>
      <c r="TFD60" s="151"/>
      <c r="TFE60" s="151"/>
      <c r="TFF60" s="151"/>
      <c r="TFG60" s="151"/>
      <c r="TFH60" s="151"/>
      <c r="TFI60" s="151"/>
      <c r="TFJ60" s="151"/>
      <c r="TFK60" s="151"/>
      <c r="TFL60" s="151"/>
      <c r="TFM60" s="151"/>
      <c r="TFN60" s="151"/>
      <c r="TFO60" s="151"/>
      <c r="TFP60" s="151"/>
      <c r="TFQ60" s="151"/>
      <c r="TFR60" s="151"/>
      <c r="TFS60" s="151"/>
      <c r="TFT60" s="151"/>
      <c r="TFU60" s="151"/>
      <c r="TFV60" s="151"/>
      <c r="TFW60" s="151"/>
      <c r="TFX60" s="151"/>
      <c r="TFY60" s="151"/>
      <c r="TFZ60" s="151"/>
      <c r="TGA60" s="151"/>
      <c r="TGB60" s="151"/>
      <c r="TGC60" s="151"/>
      <c r="TGD60" s="151"/>
      <c r="TGE60" s="151"/>
      <c r="TGF60" s="151"/>
      <c r="TGG60" s="151"/>
      <c r="TGH60" s="151"/>
      <c r="TGI60" s="151"/>
      <c r="TGJ60" s="151"/>
      <c r="TGK60" s="151"/>
      <c r="TGL60" s="151"/>
      <c r="TGM60" s="151"/>
      <c r="TGN60" s="151"/>
      <c r="TGO60" s="151"/>
      <c r="TGP60" s="151"/>
      <c r="TGQ60" s="151"/>
      <c r="TGR60" s="151"/>
      <c r="TGS60" s="151"/>
      <c r="TGT60" s="151"/>
      <c r="TGU60" s="151"/>
      <c r="TGV60" s="151"/>
      <c r="TGW60" s="151"/>
      <c r="TGX60" s="151"/>
      <c r="TGY60" s="151"/>
      <c r="TGZ60" s="151"/>
      <c r="THA60" s="151"/>
      <c r="THB60" s="151"/>
      <c r="THC60" s="151"/>
      <c r="THD60" s="151"/>
      <c r="THE60" s="151"/>
      <c r="THF60" s="151"/>
      <c r="THG60" s="151"/>
      <c r="THH60" s="151"/>
      <c r="THI60" s="151"/>
      <c r="THJ60" s="151"/>
      <c r="THK60" s="151"/>
      <c r="THL60" s="151"/>
      <c r="THM60" s="151"/>
      <c r="THN60" s="151"/>
      <c r="THO60" s="151"/>
      <c r="THP60" s="151"/>
      <c r="THQ60" s="151"/>
      <c r="THR60" s="151"/>
      <c r="THS60" s="151"/>
      <c r="THT60" s="151"/>
      <c r="THU60" s="151"/>
      <c r="THV60" s="151"/>
      <c r="THW60" s="151"/>
      <c r="THX60" s="151"/>
      <c r="THY60" s="151"/>
      <c r="THZ60" s="151"/>
      <c r="TIA60" s="151"/>
      <c r="TIB60" s="151"/>
      <c r="TIC60" s="151"/>
      <c r="TID60" s="151"/>
      <c r="TIE60" s="151"/>
      <c r="TIF60" s="151"/>
      <c r="TIG60" s="151"/>
      <c r="TIH60" s="151"/>
      <c r="TII60" s="151"/>
      <c r="TIJ60" s="151"/>
      <c r="TIK60" s="151"/>
      <c r="TIL60" s="151"/>
      <c r="TIM60" s="151"/>
      <c r="TIN60" s="151"/>
      <c r="TIO60" s="151"/>
      <c r="TIP60" s="151"/>
      <c r="TIQ60" s="151"/>
      <c r="TIR60" s="151"/>
      <c r="TIS60" s="151"/>
      <c r="TIT60" s="151"/>
      <c r="TIU60" s="151"/>
      <c r="TIV60" s="151"/>
      <c r="TIW60" s="151"/>
      <c r="TIX60" s="151"/>
      <c r="TIY60" s="151"/>
      <c r="TIZ60" s="151"/>
      <c r="TJA60" s="151"/>
      <c r="TJB60" s="151"/>
      <c r="TJC60" s="151"/>
      <c r="TJD60" s="151"/>
      <c r="TJE60" s="151"/>
      <c r="TJF60" s="151"/>
      <c r="TJG60" s="151"/>
      <c r="TJH60" s="151"/>
      <c r="TJI60" s="151"/>
      <c r="TJJ60" s="151"/>
      <c r="TJK60" s="151"/>
      <c r="TJL60" s="151"/>
      <c r="TJM60" s="151"/>
      <c r="TJN60" s="151"/>
      <c r="TJO60" s="151"/>
      <c r="TJP60" s="151"/>
      <c r="TJQ60" s="151"/>
      <c r="TJR60" s="151"/>
      <c r="TJS60" s="151"/>
      <c r="TJT60" s="151"/>
      <c r="TJU60" s="151"/>
      <c r="TJV60" s="151"/>
      <c r="TJW60" s="151"/>
      <c r="TJX60" s="151"/>
      <c r="TJY60" s="151"/>
      <c r="TJZ60" s="151"/>
      <c r="TKA60" s="151"/>
      <c r="TKB60" s="151"/>
      <c r="TKC60" s="151"/>
      <c r="TKD60" s="151"/>
      <c r="TKE60" s="151"/>
      <c r="TKF60" s="151"/>
      <c r="TKG60" s="151"/>
      <c r="TKH60" s="151"/>
      <c r="TKI60" s="151"/>
      <c r="TKJ60" s="151"/>
      <c r="TKK60" s="151"/>
      <c r="TKL60" s="151"/>
      <c r="TKM60" s="151"/>
      <c r="TKN60" s="151"/>
      <c r="TKO60" s="151"/>
      <c r="TKP60" s="151"/>
      <c r="TKQ60" s="151"/>
      <c r="TKR60" s="151"/>
      <c r="TKS60" s="151"/>
      <c r="TKT60" s="151"/>
      <c r="TKU60" s="151"/>
      <c r="TKV60" s="151"/>
      <c r="TKW60" s="151"/>
      <c r="TKX60" s="151"/>
      <c r="TKY60" s="151"/>
      <c r="TKZ60" s="151"/>
      <c r="TLA60" s="151"/>
      <c r="TLB60" s="151"/>
      <c r="TLC60" s="151"/>
      <c r="TLD60" s="151"/>
      <c r="TLE60" s="151"/>
      <c r="TLF60" s="151"/>
      <c r="TLG60" s="151"/>
      <c r="TLH60" s="151"/>
      <c r="TLI60" s="151"/>
      <c r="TLJ60" s="151"/>
      <c r="TLK60" s="151"/>
      <c r="TLL60" s="151"/>
      <c r="TLM60" s="151"/>
      <c r="TLN60" s="151"/>
      <c r="TLO60" s="151"/>
      <c r="TLP60" s="151"/>
      <c r="TLQ60" s="151"/>
      <c r="TLR60" s="151"/>
      <c r="TLS60" s="151"/>
      <c r="TLT60" s="151"/>
      <c r="TLU60" s="151"/>
      <c r="TLV60" s="151"/>
      <c r="TLW60" s="151"/>
      <c r="TLX60" s="151"/>
      <c r="TLY60" s="151"/>
      <c r="TLZ60" s="151"/>
      <c r="TMA60" s="151"/>
      <c r="TMB60" s="151"/>
      <c r="TMC60" s="151"/>
      <c r="TMD60" s="151"/>
      <c r="TME60" s="151"/>
      <c r="TMF60" s="151"/>
      <c r="TMG60" s="151"/>
      <c r="TMH60" s="151"/>
      <c r="TMI60" s="151"/>
      <c r="TMJ60" s="151"/>
      <c r="TMK60" s="151"/>
      <c r="TML60" s="151"/>
      <c r="TMM60" s="151"/>
      <c r="TMN60" s="151"/>
      <c r="TMO60" s="151"/>
      <c r="TMP60" s="151"/>
      <c r="TMQ60" s="151"/>
      <c r="TMR60" s="151"/>
      <c r="TMS60" s="151"/>
      <c r="TMT60" s="151"/>
      <c r="TMU60" s="151"/>
      <c r="TMV60" s="151"/>
      <c r="TMW60" s="151"/>
      <c r="TMX60" s="151"/>
      <c r="TMY60" s="151"/>
      <c r="TMZ60" s="151"/>
      <c r="TNA60" s="151"/>
      <c r="TNB60" s="151"/>
      <c r="TNC60" s="151"/>
      <c r="TND60" s="151"/>
      <c r="TNE60" s="151"/>
      <c r="TNF60" s="151"/>
      <c r="TNG60" s="151"/>
      <c r="TNH60" s="151"/>
      <c r="TNI60" s="151"/>
      <c r="TNJ60" s="151"/>
      <c r="TNK60" s="151"/>
      <c r="TNL60" s="151"/>
      <c r="TNM60" s="151"/>
      <c r="TNN60" s="151"/>
      <c r="TNO60" s="151"/>
      <c r="TNP60" s="151"/>
      <c r="TNQ60" s="151"/>
      <c r="TNR60" s="151"/>
      <c r="TNS60" s="151"/>
      <c r="TNT60" s="151"/>
      <c r="TNU60" s="151"/>
      <c r="TNV60" s="151"/>
      <c r="TNW60" s="151"/>
      <c r="TNX60" s="151"/>
      <c r="TNY60" s="151"/>
      <c r="TNZ60" s="151"/>
      <c r="TOA60" s="151"/>
      <c r="TOB60" s="151"/>
      <c r="TOC60" s="151"/>
      <c r="TOD60" s="151"/>
      <c r="TOE60" s="151"/>
      <c r="TOF60" s="151"/>
      <c r="TOG60" s="151"/>
      <c r="TOH60" s="151"/>
      <c r="TOI60" s="151"/>
      <c r="TOJ60" s="151"/>
      <c r="TOK60" s="151"/>
      <c r="TOL60" s="151"/>
      <c r="TOM60" s="151"/>
      <c r="TON60" s="151"/>
      <c r="TOO60" s="151"/>
      <c r="TOP60" s="151"/>
      <c r="TOQ60" s="151"/>
      <c r="TOR60" s="151"/>
      <c r="TOS60" s="151"/>
      <c r="TOT60" s="151"/>
      <c r="TOU60" s="151"/>
      <c r="TOV60" s="151"/>
      <c r="TOW60" s="151"/>
      <c r="TOX60" s="151"/>
      <c r="TOY60" s="151"/>
      <c r="TOZ60" s="151"/>
      <c r="TPA60" s="151"/>
      <c r="TPB60" s="151"/>
      <c r="TPC60" s="151"/>
      <c r="TPD60" s="151"/>
      <c r="TPE60" s="151"/>
      <c r="TPF60" s="151"/>
      <c r="TPG60" s="151"/>
      <c r="TPH60" s="151"/>
      <c r="TPI60" s="151"/>
      <c r="TPJ60" s="151"/>
      <c r="TPK60" s="151"/>
      <c r="TPL60" s="151"/>
      <c r="TPM60" s="151"/>
      <c r="TPN60" s="151"/>
      <c r="TPO60" s="151"/>
      <c r="TPP60" s="151"/>
      <c r="TPQ60" s="151"/>
      <c r="TPR60" s="151"/>
      <c r="TPS60" s="151"/>
      <c r="TPT60" s="151"/>
      <c r="TPU60" s="151"/>
      <c r="TPV60" s="151"/>
      <c r="TPW60" s="151"/>
      <c r="TPX60" s="151"/>
      <c r="TPY60" s="151"/>
      <c r="TPZ60" s="151"/>
      <c r="TQA60" s="151"/>
      <c r="TQB60" s="151"/>
      <c r="TQC60" s="151"/>
      <c r="TQD60" s="151"/>
      <c r="TQE60" s="151"/>
      <c r="TQF60" s="151"/>
      <c r="TQG60" s="151"/>
      <c r="TQH60" s="151"/>
      <c r="TQI60" s="151"/>
      <c r="TQJ60" s="151"/>
      <c r="TQK60" s="151"/>
      <c r="TQL60" s="151"/>
      <c r="TQM60" s="151"/>
      <c r="TQN60" s="151"/>
      <c r="TQO60" s="151"/>
      <c r="TQP60" s="151"/>
      <c r="TQQ60" s="151"/>
      <c r="TQR60" s="151"/>
      <c r="TQS60" s="151"/>
      <c r="TQT60" s="151"/>
      <c r="TQU60" s="151"/>
      <c r="TQV60" s="151"/>
      <c r="TQW60" s="151"/>
      <c r="TQX60" s="151"/>
      <c r="TQY60" s="151"/>
      <c r="TQZ60" s="151"/>
      <c r="TRA60" s="151"/>
      <c r="TRB60" s="151"/>
      <c r="TRC60" s="151"/>
      <c r="TRD60" s="151"/>
      <c r="TRE60" s="151"/>
      <c r="TRF60" s="151"/>
      <c r="TRG60" s="151"/>
      <c r="TRH60" s="151"/>
      <c r="TRI60" s="151"/>
      <c r="TRJ60" s="151"/>
      <c r="TRK60" s="151"/>
      <c r="TRL60" s="151"/>
      <c r="TRM60" s="151"/>
      <c r="TRN60" s="151"/>
      <c r="TRO60" s="151"/>
      <c r="TRP60" s="151"/>
      <c r="TRQ60" s="151"/>
      <c r="TRR60" s="151"/>
      <c r="TRS60" s="151"/>
      <c r="TRT60" s="151"/>
      <c r="TRU60" s="151"/>
      <c r="TRV60" s="151"/>
      <c r="TRW60" s="151"/>
      <c r="TRX60" s="151"/>
      <c r="TRY60" s="151"/>
      <c r="TRZ60" s="151"/>
      <c r="TSA60" s="151"/>
      <c r="TSB60" s="151"/>
      <c r="TSC60" s="151"/>
      <c r="TSD60" s="151"/>
      <c r="TSE60" s="151"/>
      <c r="TSF60" s="151"/>
      <c r="TSG60" s="151"/>
      <c r="TSH60" s="151"/>
      <c r="TSI60" s="151"/>
      <c r="TSJ60" s="151"/>
      <c r="TSK60" s="151"/>
      <c r="TSL60" s="151"/>
      <c r="TSM60" s="151"/>
      <c r="TSN60" s="151"/>
      <c r="TSO60" s="151"/>
      <c r="TSP60" s="151"/>
      <c r="TSQ60" s="151"/>
      <c r="TSR60" s="151"/>
      <c r="TSS60" s="151"/>
      <c r="TST60" s="151"/>
      <c r="TSU60" s="151"/>
      <c r="TSV60" s="151"/>
      <c r="TSW60" s="151"/>
      <c r="TSX60" s="151"/>
      <c r="TSY60" s="151"/>
      <c r="TSZ60" s="151"/>
      <c r="TTA60" s="151"/>
      <c r="TTB60" s="151"/>
      <c r="TTC60" s="151"/>
      <c r="TTD60" s="151"/>
      <c r="TTE60" s="151"/>
      <c r="TTF60" s="151"/>
      <c r="TTG60" s="151"/>
      <c r="TTH60" s="151"/>
      <c r="TTI60" s="151"/>
      <c r="TTJ60" s="151"/>
      <c r="TTK60" s="151"/>
      <c r="TTL60" s="151"/>
      <c r="TTM60" s="151"/>
      <c r="TTN60" s="151"/>
      <c r="TTO60" s="151"/>
      <c r="TTP60" s="151"/>
      <c r="TTQ60" s="151"/>
      <c r="TTR60" s="151"/>
      <c r="TTS60" s="151"/>
      <c r="TTT60" s="151"/>
      <c r="TTU60" s="151"/>
      <c r="TTV60" s="151"/>
      <c r="TTW60" s="151"/>
      <c r="TTX60" s="151"/>
      <c r="TTY60" s="151"/>
      <c r="TTZ60" s="151"/>
      <c r="TUA60" s="151"/>
      <c r="TUB60" s="151"/>
      <c r="TUC60" s="151"/>
      <c r="TUD60" s="151"/>
      <c r="TUE60" s="151"/>
      <c r="TUF60" s="151"/>
      <c r="TUG60" s="151"/>
      <c r="TUH60" s="151"/>
      <c r="TUI60" s="151"/>
      <c r="TUJ60" s="151"/>
      <c r="TUK60" s="151"/>
      <c r="TUL60" s="151"/>
      <c r="TUM60" s="151"/>
      <c r="TUN60" s="151"/>
      <c r="TUO60" s="151"/>
      <c r="TUP60" s="151"/>
      <c r="TUQ60" s="151"/>
      <c r="TUR60" s="151"/>
      <c r="TUS60" s="151"/>
      <c r="TUT60" s="151"/>
      <c r="TUU60" s="151"/>
      <c r="TUV60" s="151"/>
      <c r="TUW60" s="151"/>
      <c r="TUX60" s="151"/>
      <c r="TUY60" s="151"/>
      <c r="TUZ60" s="151"/>
      <c r="TVA60" s="151"/>
      <c r="TVB60" s="151"/>
      <c r="TVC60" s="151"/>
      <c r="TVD60" s="151"/>
      <c r="TVE60" s="151"/>
      <c r="TVF60" s="151"/>
      <c r="TVG60" s="151"/>
      <c r="TVH60" s="151"/>
      <c r="TVI60" s="151"/>
      <c r="TVJ60" s="151"/>
      <c r="TVK60" s="151"/>
      <c r="TVL60" s="151"/>
      <c r="TVM60" s="151"/>
      <c r="TVN60" s="151"/>
      <c r="TVO60" s="151"/>
      <c r="TVP60" s="151"/>
      <c r="TVQ60" s="151"/>
      <c r="TVR60" s="151"/>
      <c r="TVS60" s="151"/>
      <c r="TVT60" s="151"/>
      <c r="TVU60" s="151"/>
      <c r="TVV60" s="151"/>
      <c r="TVW60" s="151"/>
      <c r="TVX60" s="151"/>
      <c r="TVY60" s="151"/>
      <c r="TVZ60" s="151"/>
      <c r="TWA60" s="151"/>
      <c r="TWB60" s="151"/>
      <c r="TWC60" s="151"/>
      <c r="TWD60" s="151"/>
      <c r="TWE60" s="151"/>
      <c r="TWF60" s="151"/>
      <c r="TWG60" s="151"/>
      <c r="TWH60" s="151"/>
      <c r="TWI60" s="151"/>
      <c r="TWJ60" s="151"/>
      <c r="TWK60" s="151"/>
      <c r="TWL60" s="151"/>
      <c r="TWM60" s="151"/>
      <c r="TWN60" s="151"/>
      <c r="TWO60" s="151"/>
      <c r="TWP60" s="151"/>
      <c r="TWQ60" s="151"/>
      <c r="TWR60" s="151"/>
      <c r="TWS60" s="151"/>
      <c r="TWT60" s="151"/>
      <c r="TWU60" s="151"/>
      <c r="TWV60" s="151"/>
      <c r="TWW60" s="151"/>
      <c r="TWX60" s="151"/>
      <c r="TWY60" s="151"/>
      <c r="TWZ60" s="151"/>
      <c r="TXA60" s="151"/>
      <c r="TXB60" s="151"/>
      <c r="TXC60" s="151"/>
      <c r="TXD60" s="151"/>
      <c r="TXE60" s="151"/>
      <c r="TXF60" s="151"/>
      <c r="TXG60" s="151"/>
      <c r="TXH60" s="151"/>
      <c r="TXI60" s="151"/>
      <c r="TXJ60" s="151"/>
      <c r="TXK60" s="151"/>
      <c r="TXL60" s="151"/>
      <c r="TXM60" s="151"/>
      <c r="TXN60" s="151"/>
      <c r="TXO60" s="151"/>
      <c r="TXP60" s="151"/>
      <c r="TXQ60" s="151"/>
      <c r="TXR60" s="151"/>
      <c r="TXS60" s="151"/>
      <c r="TXT60" s="151"/>
      <c r="TXU60" s="151"/>
      <c r="TXV60" s="151"/>
      <c r="TXW60" s="151"/>
      <c r="TXX60" s="151"/>
      <c r="TXY60" s="151"/>
      <c r="TXZ60" s="151"/>
      <c r="TYA60" s="151"/>
      <c r="TYB60" s="151"/>
      <c r="TYC60" s="151"/>
      <c r="TYD60" s="151"/>
      <c r="TYE60" s="151"/>
      <c r="TYF60" s="151"/>
      <c r="TYG60" s="151"/>
      <c r="TYH60" s="151"/>
      <c r="TYI60" s="151"/>
      <c r="TYJ60" s="151"/>
      <c r="TYK60" s="151"/>
      <c r="TYL60" s="151"/>
      <c r="TYM60" s="151"/>
      <c r="TYN60" s="151"/>
      <c r="TYO60" s="151"/>
      <c r="TYP60" s="151"/>
      <c r="TYQ60" s="151"/>
      <c r="TYR60" s="151"/>
      <c r="TYS60" s="151"/>
      <c r="TYT60" s="151"/>
      <c r="TYU60" s="151"/>
      <c r="TYV60" s="151"/>
      <c r="TYW60" s="151"/>
      <c r="TYX60" s="151"/>
      <c r="TYY60" s="151"/>
      <c r="TYZ60" s="151"/>
      <c r="TZA60" s="151"/>
      <c r="TZB60" s="151"/>
      <c r="TZC60" s="151"/>
      <c r="TZD60" s="151"/>
      <c r="TZE60" s="151"/>
      <c r="TZF60" s="151"/>
      <c r="TZG60" s="151"/>
      <c r="TZH60" s="151"/>
      <c r="TZI60" s="151"/>
      <c r="TZJ60" s="151"/>
      <c r="TZK60" s="151"/>
      <c r="TZL60" s="151"/>
      <c r="TZM60" s="151"/>
      <c r="TZN60" s="151"/>
      <c r="TZO60" s="151"/>
      <c r="TZP60" s="151"/>
      <c r="TZQ60" s="151"/>
      <c r="TZR60" s="151"/>
      <c r="TZS60" s="151"/>
      <c r="TZT60" s="151"/>
      <c r="TZU60" s="151"/>
      <c r="TZV60" s="151"/>
      <c r="TZW60" s="151"/>
      <c r="TZX60" s="151"/>
      <c r="TZY60" s="151"/>
      <c r="TZZ60" s="151"/>
      <c r="UAA60" s="151"/>
      <c r="UAB60" s="151"/>
      <c r="UAC60" s="151"/>
      <c r="UAD60" s="151"/>
      <c r="UAE60" s="151"/>
      <c r="UAF60" s="151"/>
      <c r="UAG60" s="151"/>
      <c r="UAH60" s="151"/>
      <c r="UAI60" s="151"/>
      <c r="UAJ60" s="151"/>
      <c r="UAK60" s="151"/>
      <c r="UAL60" s="151"/>
      <c r="UAM60" s="151"/>
      <c r="UAN60" s="151"/>
      <c r="UAO60" s="151"/>
      <c r="UAP60" s="151"/>
      <c r="UAQ60" s="151"/>
      <c r="UAR60" s="151"/>
      <c r="UAS60" s="151"/>
      <c r="UAT60" s="151"/>
      <c r="UAU60" s="151"/>
      <c r="UAV60" s="151"/>
      <c r="UAW60" s="151"/>
      <c r="UAX60" s="151"/>
      <c r="UAY60" s="151"/>
      <c r="UAZ60" s="151"/>
      <c r="UBA60" s="151"/>
      <c r="UBB60" s="151"/>
      <c r="UBC60" s="151"/>
      <c r="UBD60" s="151"/>
      <c r="UBE60" s="151"/>
      <c r="UBF60" s="151"/>
      <c r="UBG60" s="151"/>
      <c r="UBH60" s="151"/>
      <c r="UBI60" s="151"/>
      <c r="UBJ60" s="151"/>
      <c r="UBK60" s="151"/>
      <c r="UBL60" s="151"/>
      <c r="UBM60" s="151"/>
      <c r="UBN60" s="151"/>
      <c r="UBO60" s="151"/>
      <c r="UBP60" s="151"/>
      <c r="UBQ60" s="151"/>
      <c r="UBR60" s="151"/>
      <c r="UBS60" s="151"/>
      <c r="UBT60" s="151"/>
      <c r="UBU60" s="151"/>
      <c r="UBV60" s="151"/>
      <c r="UBW60" s="151"/>
      <c r="UBX60" s="151"/>
      <c r="UBY60" s="151"/>
      <c r="UBZ60" s="151"/>
      <c r="UCA60" s="151"/>
      <c r="UCB60" s="151"/>
      <c r="UCC60" s="151"/>
      <c r="UCD60" s="151"/>
      <c r="UCE60" s="151"/>
      <c r="UCF60" s="151"/>
      <c r="UCG60" s="151"/>
      <c r="UCH60" s="151"/>
      <c r="UCI60" s="151"/>
      <c r="UCJ60" s="151"/>
      <c r="UCK60" s="151"/>
      <c r="UCL60" s="151"/>
      <c r="UCM60" s="151"/>
      <c r="UCN60" s="151"/>
      <c r="UCO60" s="151"/>
      <c r="UCP60" s="151"/>
      <c r="UCQ60" s="151"/>
      <c r="UCR60" s="151"/>
      <c r="UCS60" s="151"/>
      <c r="UCT60" s="151"/>
      <c r="UCU60" s="151"/>
      <c r="UCV60" s="151"/>
      <c r="UCW60" s="151"/>
      <c r="UCX60" s="151"/>
      <c r="UCY60" s="151"/>
      <c r="UCZ60" s="151"/>
      <c r="UDA60" s="151"/>
      <c r="UDB60" s="151"/>
      <c r="UDC60" s="151"/>
      <c r="UDD60" s="151"/>
      <c r="UDE60" s="151"/>
      <c r="UDF60" s="151"/>
      <c r="UDG60" s="151"/>
      <c r="UDH60" s="151"/>
      <c r="UDI60" s="151"/>
      <c r="UDJ60" s="151"/>
      <c r="UDK60" s="151"/>
      <c r="UDL60" s="151"/>
      <c r="UDM60" s="151"/>
      <c r="UDN60" s="151"/>
      <c r="UDO60" s="151"/>
      <c r="UDP60" s="151"/>
      <c r="UDQ60" s="151"/>
      <c r="UDR60" s="151"/>
      <c r="UDS60" s="151"/>
      <c r="UDT60" s="151"/>
      <c r="UDU60" s="151"/>
      <c r="UDV60" s="151"/>
      <c r="UDW60" s="151"/>
      <c r="UDX60" s="151"/>
      <c r="UDY60" s="151"/>
      <c r="UDZ60" s="151"/>
      <c r="UEA60" s="151"/>
      <c r="UEB60" s="151"/>
      <c r="UEC60" s="151"/>
      <c r="UED60" s="151"/>
      <c r="UEE60" s="151"/>
      <c r="UEF60" s="151"/>
      <c r="UEG60" s="151"/>
      <c r="UEH60" s="151"/>
      <c r="UEI60" s="151"/>
      <c r="UEJ60" s="151"/>
      <c r="UEK60" s="151"/>
      <c r="UEL60" s="151"/>
      <c r="UEM60" s="151"/>
      <c r="UEN60" s="151"/>
      <c r="UEO60" s="151"/>
      <c r="UEP60" s="151"/>
      <c r="UEQ60" s="151"/>
      <c r="UER60" s="151"/>
      <c r="UES60" s="151"/>
      <c r="UET60" s="151"/>
      <c r="UEU60" s="151"/>
      <c r="UEV60" s="151"/>
      <c r="UEW60" s="151"/>
      <c r="UEX60" s="151"/>
      <c r="UEY60" s="151"/>
      <c r="UEZ60" s="151"/>
      <c r="UFA60" s="151"/>
      <c r="UFB60" s="151"/>
      <c r="UFC60" s="151"/>
      <c r="UFD60" s="151"/>
      <c r="UFE60" s="151"/>
      <c r="UFF60" s="151"/>
      <c r="UFG60" s="151"/>
      <c r="UFH60" s="151"/>
      <c r="UFI60" s="151"/>
      <c r="UFJ60" s="151"/>
      <c r="UFK60" s="151"/>
      <c r="UFL60" s="151"/>
      <c r="UFM60" s="151"/>
      <c r="UFN60" s="151"/>
      <c r="UFO60" s="151"/>
      <c r="UFP60" s="151"/>
      <c r="UFQ60" s="151"/>
      <c r="UFR60" s="151"/>
      <c r="UFS60" s="151"/>
      <c r="UFT60" s="151"/>
      <c r="UFU60" s="151"/>
      <c r="UFV60" s="151"/>
      <c r="UFW60" s="151"/>
      <c r="UFX60" s="151"/>
      <c r="UFY60" s="151"/>
      <c r="UFZ60" s="151"/>
      <c r="UGA60" s="151"/>
      <c r="UGB60" s="151"/>
      <c r="UGC60" s="151"/>
      <c r="UGD60" s="151"/>
      <c r="UGE60" s="151"/>
      <c r="UGF60" s="151"/>
      <c r="UGG60" s="151"/>
      <c r="UGH60" s="151"/>
      <c r="UGI60" s="151"/>
      <c r="UGJ60" s="151"/>
      <c r="UGK60" s="151"/>
      <c r="UGL60" s="151"/>
      <c r="UGM60" s="151"/>
      <c r="UGN60" s="151"/>
      <c r="UGO60" s="151"/>
      <c r="UGP60" s="151"/>
      <c r="UGQ60" s="151"/>
      <c r="UGR60" s="151"/>
      <c r="UGS60" s="151"/>
      <c r="UGT60" s="151"/>
      <c r="UGU60" s="151"/>
      <c r="UGV60" s="151"/>
      <c r="UGW60" s="151"/>
      <c r="UGX60" s="151"/>
      <c r="UGY60" s="151"/>
      <c r="UGZ60" s="151"/>
      <c r="UHA60" s="151"/>
      <c r="UHB60" s="151"/>
      <c r="UHC60" s="151"/>
      <c r="UHD60" s="151"/>
      <c r="UHE60" s="151"/>
      <c r="UHF60" s="151"/>
      <c r="UHG60" s="151"/>
      <c r="UHH60" s="151"/>
      <c r="UHI60" s="151"/>
      <c r="UHJ60" s="151"/>
      <c r="UHK60" s="151"/>
      <c r="UHL60" s="151"/>
      <c r="UHM60" s="151"/>
      <c r="UHN60" s="151"/>
      <c r="UHO60" s="151"/>
      <c r="UHP60" s="151"/>
      <c r="UHQ60" s="151"/>
      <c r="UHR60" s="151"/>
      <c r="UHS60" s="151"/>
      <c r="UHT60" s="151"/>
      <c r="UHU60" s="151"/>
      <c r="UHV60" s="151"/>
      <c r="UHW60" s="151"/>
      <c r="UHX60" s="151"/>
      <c r="UHY60" s="151"/>
      <c r="UHZ60" s="151"/>
      <c r="UIA60" s="151"/>
      <c r="UIB60" s="151"/>
      <c r="UIC60" s="151"/>
      <c r="UID60" s="151"/>
      <c r="UIE60" s="151"/>
      <c r="UIF60" s="151"/>
      <c r="UIG60" s="151"/>
      <c r="UIH60" s="151"/>
      <c r="UII60" s="151"/>
      <c r="UIJ60" s="151"/>
      <c r="UIK60" s="151"/>
      <c r="UIL60" s="151"/>
      <c r="UIM60" s="151"/>
      <c r="UIN60" s="151"/>
      <c r="UIO60" s="151"/>
      <c r="UIP60" s="151"/>
      <c r="UIQ60" s="151"/>
      <c r="UIR60" s="151"/>
      <c r="UIS60" s="151"/>
      <c r="UIT60" s="151"/>
      <c r="UIU60" s="151"/>
      <c r="UIV60" s="151"/>
      <c r="UIW60" s="151"/>
      <c r="UIX60" s="151"/>
      <c r="UIY60" s="151"/>
      <c r="UIZ60" s="151"/>
      <c r="UJA60" s="151"/>
      <c r="UJB60" s="151"/>
      <c r="UJC60" s="151"/>
      <c r="UJD60" s="151"/>
      <c r="UJE60" s="151"/>
      <c r="UJF60" s="151"/>
      <c r="UJG60" s="151"/>
      <c r="UJH60" s="151"/>
      <c r="UJI60" s="151"/>
      <c r="UJJ60" s="151"/>
      <c r="UJK60" s="151"/>
      <c r="UJL60" s="151"/>
      <c r="UJM60" s="151"/>
      <c r="UJN60" s="151"/>
      <c r="UJO60" s="151"/>
      <c r="UJP60" s="151"/>
      <c r="UJQ60" s="151"/>
      <c r="UJR60" s="151"/>
      <c r="UJS60" s="151"/>
      <c r="UJT60" s="151"/>
      <c r="UJU60" s="151"/>
      <c r="UJV60" s="151"/>
      <c r="UJW60" s="151"/>
      <c r="UJX60" s="151"/>
      <c r="UJY60" s="151"/>
      <c r="UJZ60" s="151"/>
      <c r="UKA60" s="151"/>
      <c r="UKB60" s="151"/>
      <c r="UKC60" s="151"/>
      <c r="UKD60" s="151"/>
      <c r="UKE60" s="151"/>
      <c r="UKF60" s="151"/>
      <c r="UKG60" s="151"/>
      <c r="UKH60" s="151"/>
      <c r="UKI60" s="151"/>
      <c r="UKJ60" s="151"/>
      <c r="UKK60" s="151"/>
      <c r="UKL60" s="151"/>
      <c r="UKM60" s="151"/>
      <c r="UKN60" s="151"/>
      <c r="UKO60" s="151"/>
      <c r="UKP60" s="151"/>
      <c r="UKQ60" s="151"/>
      <c r="UKR60" s="151"/>
      <c r="UKS60" s="151"/>
      <c r="UKT60" s="151"/>
      <c r="UKU60" s="151"/>
      <c r="UKV60" s="151"/>
      <c r="UKW60" s="151"/>
      <c r="UKX60" s="151"/>
      <c r="UKY60" s="151"/>
      <c r="UKZ60" s="151"/>
      <c r="ULA60" s="151"/>
      <c r="ULB60" s="151"/>
      <c r="ULC60" s="151"/>
      <c r="ULD60" s="151"/>
      <c r="ULE60" s="151"/>
      <c r="ULF60" s="151"/>
      <c r="ULG60" s="151"/>
      <c r="ULH60" s="151"/>
      <c r="ULI60" s="151"/>
      <c r="ULJ60" s="151"/>
      <c r="ULK60" s="151"/>
      <c r="ULL60" s="151"/>
      <c r="ULM60" s="151"/>
      <c r="ULN60" s="151"/>
      <c r="ULO60" s="151"/>
      <c r="ULP60" s="151"/>
      <c r="ULQ60" s="151"/>
      <c r="ULR60" s="151"/>
      <c r="ULS60" s="151"/>
      <c r="ULT60" s="151"/>
      <c r="ULU60" s="151"/>
      <c r="ULV60" s="151"/>
      <c r="ULW60" s="151"/>
      <c r="ULX60" s="151"/>
      <c r="ULY60" s="151"/>
      <c r="ULZ60" s="151"/>
      <c r="UMA60" s="151"/>
      <c r="UMB60" s="151"/>
      <c r="UMC60" s="151"/>
      <c r="UMD60" s="151"/>
      <c r="UME60" s="151"/>
      <c r="UMF60" s="151"/>
      <c r="UMG60" s="151"/>
      <c r="UMH60" s="151"/>
      <c r="UMI60" s="151"/>
      <c r="UMJ60" s="151"/>
      <c r="UMK60" s="151"/>
      <c r="UML60" s="151"/>
      <c r="UMM60" s="151"/>
      <c r="UMN60" s="151"/>
      <c r="UMO60" s="151"/>
      <c r="UMP60" s="151"/>
      <c r="UMQ60" s="151"/>
      <c r="UMR60" s="151"/>
      <c r="UMS60" s="151"/>
      <c r="UMT60" s="151"/>
      <c r="UMU60" s="151"/>
      <c r="UMV60" s="151"/>
      <c r="UMW60" s="151"/>
      <c r="UMX60" s="151"/>
      <c r="UMY60" s="151"/>
      <c r="UMZ60" s="151"/>
      <c r="UNA60" s="151"/>
      <c r="UNB60" s="151"/>
      <c r="UNC60" s="151"/>
      <c r="UND60" s="151"/>
      <c r="UNE60" s="151"/>
      <c r="UNF60" s="151"/>
      <c r="UNG60" s="151"/>
      <c r="UNH60" s="151"/>
      <c r="UNI60" s="151"/>
      <c r="UNJ60" s="151"/>
      <c r="UNK60" s="151"/>
      <c r="UNL60" s="151"/>
      <c r="UNM60" s="151"/>
      <c r="UNN60" s="151"/>
      <c r="UNO60" s="151"/>
      <c r="UNP60" s="151"/>
      <c r="UNQ60" s="151"/>
      <c r="UNR60" s="151"/>
      <c r="UNS60" s="151"/>
      <c r="UNT60" s="151"/>
      <c r="UNU60" s="151"/>
      <c r="UNV60" s="151"/>
      <c r="UNW60" s="151"/>
      <c r="UNX60" s="151"/>
      <c r="UNY60" s="151"/>
      <c r="UNZ60" s="151"/>
      <c r="UOA60" s="151"/>
      <c r="UOB60" s="151"/>
      <c r="UOC60" s="151"/>
      <c r="UOD60" s="151"/>
      <c r="UOE60" s="151"/>
      <c r="UOF60" s="151"/>
      <c r="UOG60" s="151"/>
      <c r="UOH60" s="151"/>
      <c r="UOI60" s="151"/>
      <c r="UOJ60" s="151"/>
      <c r="UOK60" s="151"/>
      <c r="UOL60" s="151"/>
      <c r="UOM60" s="151"/>
      <c r="UON60" s="151"/>
      <c r="UOO60" s="151"/>
      <c r="UOP60" s="151"/>
      <c r="UOQ60" s="151"/>
      <c r="UOR60" s="151"/>
      <c r="UOS60" s="151"/>
      <c r="UOT60" s="151"/>
      <c r="UOU60" s="151"/>
      <c r="UOV60" s="151"/>
      <c r="UOW60" s="151"/>
      <c r="UOX60" s="151"/>
      <c r="UOY60" s="151"/>
      <c r="UOZ60" s="151"/>
      <c r="UPA60" s="151"/>
      <c r="UPB60" s="151"/>
      <c r="UPC60" s="151"/>
      <c r="UPD60" s="151"/>
      <c r="UPE60" s="151"/>
      <c r="UPF60" s="151"/>
      <c r="UPG60" s="151"/>
      <c r="UPH60" s="151"/>
      <c r="UPI60" s="151"/>
      <c r="UPJ60" s="151"/>
      <c r="UPK60" s="151"/>
      <c r="UPL60" s="151"/>
      <c r="UPM60" s="151"/>
      <c r="UPN60" s="151"/>
      <c r="UPO60" s="151"/>
      <c r="UPP60" s="151"/>
      <c r="UPQ60" s="151"/>
      <c r="UPR60" s="151"/>
      <c r="UPS60" s="151"/>
      <c r="UPT60" s="151"/>
      <c r="UPU60" s="151"/>
      <c r="UPV60" s="151"/>
      <c r="UPW60" s="151"/>
      <c r="UPX60" s="151"/>
      <c r="UPY60" s="151"/>
      <c r="UPZ60" s="151"/>
      <c r="UQA60" s="151"/>
      <c r="UQB60" s="151"/>
      <c r="UQC60" s="151"/>
      <c r="UQD60" s="151"/>
      <c r="UQE60" s="151"/>
      <c r="UQF60" s="151"/>
      <c r="UQG60" s="151"/>
      <c r="UQH60" s="151"/>
      <c r="UQI60" s="151"/>
      <c r="UQJ60" s="151"/>
      <c r="UQK60" s="151"/>
      <c r="UQL60" s="151"/>
      <c r="UQM60" s="151"/>
      <c r="UQN60" s="151"/>
      <c r="UQO60" s="151"/>
      <c r="UQP60" s="151"/>
      <c r="UQQ60" s="151"/>
      <c r="UQR60" s="151"/>
      <c r="UQS60" s="151"/>
      <c r="UQT60" s="151"/>
      <c r="UQU60" s="151"/>
      <c r="UQV60" s="151"/>
      <c r="UQW60" s="151"/>
      <c r="UQX60" s="151"/>
      <c r="UQY60" s="151"/>
      <c r="UQZ60" s="151"/>
      <c r="URA60" s="151"/>
      <c r="URB60" s="151"/>
      <c r="URC60" s="151"/>
      <c r="URD60" s="151"/>
      <c r="URE60" s="151"/>
      <c r="URF60" s="151"/>
      <c r="URG60" s="151"/>
      <c r="URH60" s="151"/>
      <c r="URI60" s="151"/>
      <c r="URJ60" s="151"/>
      <c r="URK60" s="151"/>
      <c r="URL60" s="151"/>
      <c r="URM60" s="151"/>
      <c r="URN60" s="151"/>
      <c r="URO60" s="151"/>
      <c r="URP60" s="151"/>
      <c r="URQ60" s="151"/>
      <c r="URR60" s="151"/>
      <c r="URS60" s="151"/>
      <c r="URT60" s="151"/>
      <c r="URU60" s="151"/>
      <c r="URV60" s="151"/>
      <c r="URW60" s="151"/>
      <c r="URX60" s="151"/>
      <c r="URY60" s="151"/>
      <c r="URZ60" s="151"/>
      <c r="USA60" s="151"/>
      <c r="USB60" s="151"/>
      <c r="USC60" s="151"/>
      <c r="USD60" s="151"/>
      <c r="USE60" s="151"/>
      <c r="USF60" s="151"/>
      <c r="USG60" s="151"/>
      <c r="USH60" s="151"/>
      <c r="USI60" s="151"/>
      <c r="USJ60" s="151"/>
      <c r="USK60" s="151"/>
      <c r="USL60" s="151"/>
      <c r="USM60" s="151"/>
      <c r="USN60" s="151"/>
      <c r="USO60" s="151"/>
      <c r="USP60" s="151"/>
      <c r="USQ60" s="151"/>
      <c r="USR60" s="151"/>
      <c r="USS60" s="151"/>
      <c r="UST60" s="151"/>
      <c r="USU60" s="151"/>
      <c r="USV60" s="151"/>
      <c r="USW60" s="151"/>
      <c r="USX60" s="151"/>
      <c r="USY60" s="151"/>
      <c r="USZ60" s="151"/>
      <c r="UTA60" s="151"/>
      <c r="UTB60" s="151"/>
      <c r="UTC60" s="151"/>
      <c r="UTD60" s="151"/>
      <c r="UTE60" s="151"/>
      <c r="UTF60" s="151"/>
      <c r="UTG60" s="151"/>
      <c r="UTH60" s="151"/>
      <c r="UTI60" s="151"/>
      <c r="UTJ60" s="151"/>
      <c r="UTK60" s="151"/>
      <c r="UTL60" s="151"/>
      <c r="UTM60" s="151"/>
      <c r="UTN60" s="151"/>
      <c r="UTO60" s="151"/>
      <c r="UTP60" s="151"/>
      <c r="UTQ60" s="151"/>
      <c r="UTR60" s="151"/>
      <c r="UTS60" s="151"/>
      <c r="UTT60" s="151"/>
      <c r="UTU60" s="151"/>
      <c r="UTV60" s="151"/>
      <c r="UTW60" s="151"/>
      <c r="UTX60" s="151"/>
      <c r="UTY60" s="151"/>
      <c r="UTZ60" s="151"/>
      <c r="UUA60" s="151"/>
      <c r="UUB60" s="151"/>
      <c r="UUC60" s="151"/>
      <c r="UUD60" s="151"/>
      <c r="UUE60" s="151"/>
      <c r="UUF60" s="151"/>
      <c r="UUG60" s="151"/>
      <c r="UUH60" s="151"/>
      <c r="UUI60" s="151"/>
      <c r="UUJ60" s="151"/>
      <c r="UUK60" s="151"/>
      <c r="UUL60" s="151"/>
      <c r="UUM60" s="151"/>
      <c r="UUN60" s="151"/>
      <c r="UUO60" s="151"/>
      <c r="UUP60" s="151"/>
      <c r="UUQ60" s="151"/>
      <c r="UUR60" s="151"/>
      <c r="UUS60" s="151"/>
      <c r="UUT60" s="151"/>
      <c r="UUU60" s="151"/>
      <c r="UUV60" s="151"/>
      <c r="UUW60" s="151"/>
      <c r="UUX60" s="151"/>
      <c r="UUY60" s="151"/>
      <c r="UUZ60" s="151"/>
      <c r="UVA60" s="151"/>
      <c r="UVB60" s="151"/>
      <c r="UVC60" s="151"/>
      <c r="UVD60" s="151"/>
      <c r="UVE60" s="151"/>
      <c r="UVF60" s="151"/>
      <c r="UVG60" s="151"/>
      <c r="UVH60" s="151"/>
      <c r="UVI60" s="151"/>
      <c r="UVJ60" s="151"/>
      <c r="UVK60" s="151"/>
      <c r="UVL60" s="151"/>
      <c r="UVM60" s="151"/>
      <c r="UVN60" s="151"/>
      <c r="UVO60" s="151"/>
      <c r="UVP60" s="151"/>
      <c r="UVQ60" s="151"/>
      <c r="UVR60" s="151"/>
      <c r="UVS60" s="151"/>
      <c r="UVT60" s="151"/>
      <c r="UVU60" s="151"/>
      <c r="UVV60" s="151"/>
      <c r="UVW60" s="151"/>
      <c r="UVX60" s="151"/>
      <c r="UVY60" s="151"/>
      <c r="UVZ60" s="151"/>
      <c r="UWA60" s="151"/>
      <c r="UWB60" s="151"/>
      <c r="UWC60" s="151"/>
      <c r="UWD60" s="151"/>
      <c r="UWE60" s="151"/>
      <c r="UWF60" s="151"/>
      <c r="UWG60" s="151"/>
      <c r="UWH60" s="151"/>
      <c r="UWI60" s="151"/>
      <c r="UWJ60" s="151"/>
      <c r="UWK60" s="151"/>
      <c r="UWL60" s="151"/>
      <c r="UWM60" s="151"/>
      <c r="UWN60" s="151"/>
      <c r="UWO60" s="151"/>
      <c r="UWP60" s="151"/>
      <c r="UWQ60" s="151"/>
      <c r="UWR60" s="151"/>
      <c r="UWS60" s="151"/>
      <c r="UWT60" s="151"/>
      <c r="UWU60" s="151"/>
      <c r="UWV60" s="151"/>
      <c r="UWW60" s="151"/>
      <c r="UWX60" s="151"/>
      <c r="UWY60" s="151"/>
      <c r="UWZ60" s="151"/>
      <c r="UXA60" s="151"/>
      <c r="UXB60" s="151"/>
      <c r="UXC60" s="151"/>
      <c r="UXD60" s="151"/>
      <c r="UXE60" s="151"/>
      <c r="UXF60" s="151"/>
      <c r="UXG60" s="151"/>
      <c r="UXH60" s="151"/>
      <c r="UXI60" s="151"/>
      <c r="UXJ60" s="151"/>
      <c r="UXK60" s="151"/>
      <c r="UXL60" s="151"/>
      <c r="UXM60" s="151"/>
      <c r="UXN60" s="151"/>
      <c r="UXO60" s="151"/>
      <c r="UXP60" s="151"/>
      <c r="UXQ60" s="151"/>
      <c r="UXR60" s="151"/>
      <c r="UXS60" s="151"/>
      <c r="UXT60" s="151"/>
      <c r="UXU60" s="151"/>
      <c r="UXV60" s="151"/>
      <c r="UXW60" s="151"/>
      <c r="UXX60" s="151"/>
      <c r="UXY60" s="151"/>
      <c r="UXZ60" s="151"/>
      <c r="UYA60" s="151"/>
      <c r="UYB60" s="151"/>
      <c r="UYC60" s="151"/>
      <c r="UYD60" s="151"/>
      <c r="UYE60" s="151"/>
      <c r="UYF60" s="151"/>
      <c r="UYG60" s="151"/>
      <c r="UYH60" s="151"/>
      <c r="UYI60" s="151"/>
      <c r="UYJ60" s="151"/>
      <c r="UYK60" s="151"/>
      <c r="UYL60" s="151"/>
      <c r="UYM60" s="151"/>
      <c r="UYN60" s="151"/>
      <c r="UYO60" s="151"/>
      <c r="UYP60" s="151"/>
      <c r="UYQ60" s="151"/>
      <c r="UYR60" s="151"/>
      <c r="UYS60" s="151"/>
      <c r="UYT60" s="151"/>
      <c r="UYU60" s="151"/>
      <c r="UYV60" s="151"/>
      <c r="UYW60" s="151"/>
      <c r="UYX60" s="151"/>
      <c r="UYY60" s="151"/>
      <c r="UYZ60" s="151"/>
      <c r="UZA60" s="151"/>
      <c r="UZB60" s="151"/>
      <c r="UZC60" s="151"/>
      <c r="UZD60" s="151"/>
      <c r="UZE60" s="151"/>
      <c r="UZF60" s="151"/>
      <c r="UZG60" s="151"/>
      <c r="UZH60" s="151"/>
      <c r="UZI60" s="151"/>
      <c r="UZJ60" s="151"/>
      <c r="UZK60" s="151"/>
      <c r="UZL60" s="151"/>
      <c r="UZM60" s="151"/>
      <c r="UZN60" s="151"/>
      <c r="UZO60" s="151"/>
      <c r="UZP60" s="151"/>
      <c r="UZQ60" s="151"/>
      <c r="UZR60" s="151"/>
      <c r="UZS60" s="151"/>
      <c r="UZT60" s="151"/>
      <c r="UZU60" s="151"/>
      <c r="UZV60" s="151"/>
      <c r="UZW60" s="151"/>
      <c r="UZX60" s="151"/>
      <c r="UZY60" s="151"/>
      <c r="UZZ60" s="151"/>
      <c r="VAA60" s="151"/>
      <c r="VAB60" s="151"/>
      <c r="VAC60" s="151"/>
      <c r="VAD60" s="151"/>
      <c r="VAE60" s="151"/>
      <c r="VAF60" s="151"/>
      <c r="VAG60" s="151"/>
      <c r="VAH60" s="151"/>
      <c r="VAI60" s="151"/>
      <c r="VAJ60" s="151"/>
      <c r="VAK60" s="151"/>
      <c r="VAL60" s="151"/>
      <c r="VAM60" s="151"/>
      <c r="VAN60" s="151"/>
      <c r="VAO60" s="151"/>
      <c r="VAP60" s="151"/>
      <c r="VAQ60" s="151"/>
      <c r="VAR60" s="151"/>
      <c r="VAS60" s="151"/>
      <c r="VAT60" s="151"/>
      <c r="VAU60" s="151"/>
      <c r="VAV60" s="151"/>
      <c r="VAW60" s="151"/>
      <c r="VAX60" s="151"/>
      <c r="VAY60" s="151"/>
      <c r="VAZ60" s="151"/>
      <c r="VBA60" s="151"/>
      <c r="VBB60" s="151"/>
      <c r="VBC60" s="151"/>
      <c r="VBD60" s="151"/>
      <c r="VBE60" s="151"/>
      <c r="VBF60" s="151"/>
      <c r="VBG60" s="151"/>
      <c r="VBH60" s="151"/>
      <c r="VBI60" s="151"/>
      <c r="VBJ60" s="151"/>
      <c r="VBK60" s="151"/>
      <c r="VBL60" s="151"/>
      <c r="VBM60" s="151"/>
      <c r="VBN60" s="151"/>
      <c r="VBO60" s="151"/>
      <c r="VBP60" s="151"/>
      <c r="VBQ60" s="151"/>
      <c r="VBR60" s="151"/>
      <c r="VBS60" s="151"/>
      <c r="VBT60" s="151"/>
      <c r="VBU60" s="151"/>
      <c r="VBV60" s="151"/>
      <c r="VBW60" s="151"/>
      <c r="VBX60" s="151"/>
      <c r="VBY60" s="151"/>
      <c r="VBZ60" s="151"/>
      <c r="VCA60" s="151"/>
      <c r="VCB60" s="151"/>
      <c r="VCC60" s="151"/>
      <c r="VCD60" s="151"/>
      <c r="VCE60" s="151"/>
      <c r="VCF60" s="151"/>
      <c r="VCG60" s="151"/>
      <c r="VCH60" s="151"/>
      <c r="VCI60" s="151"/>
      <c r="VCJ60" s="151"/>
      <c r="VCK60" s="151"/>
      <c r="VCL60" s="151"/>
      <c r="VCM60" s="151"/>
      <c r="VCN60" s="151"/>
      <c r="VCO60" s="151"/>
      <c r="VCP60" s="151"/>
      <c r="VCQ60" s="151"/>
      <c r="VCR60" s="151"/>
      <c r="VCS60" s="151"/>
      <c r="VCT60" s="151"/>
      <c r="VCU60" s="151"/>
      <c r="VCV60" s="151"/>
      <c r="VCW60" s="151"/>
      <c r="VCX60" s="151"/>
      <c r="VCY60" s="151"/>
      <c r="VCZ60" s="151"/>
      <c r="VDA60" s="151"/>
      <c r="VDB60" s="151"/>
      <c r="VDC60" s="151"/>
      <c r="VDD60" s="151"/>
      <c r="VDE60" s="151"/>
      <c r="VDF60" s="151"/>
      <c r="VDG60" s="151"/>
      <c r="VDH60" s="151"/>
      <c r="VDI60" s="151"/>
      <c r="VDJ60" s="151"/>
      <c r="VDK60" s="151"/>
      <c r="VDL60" s="151"/>
      <c r="VDM60" s="151"/>
      <c r="VDN60" s="151"/>
      <c r="VDO60" s="151"/>
      <c r="VDP60" s="151"/>
      <c r="VDQ60" s="151"/>
      <c r="VDR60" s="151"/>
      <c r="VDS60" s="151"/>
      <c r="VDT60" s="151"/>
      <c r="VDU60" s="151"/>
      <c r="VDV60" s="151"/>
      <c r="VDW60" s="151"/>
      <c r="VDX60" s="151"/>
      <c r="VDY60" s="151"/>
      <c r="VDZ60" s="151"/>
      <c r="VEA60" s="151"/>
      <c r="VEB60" s="151"/>
      <c r="VEC60" s="151"/>
      <c r="VED60" s="151"/>
      <c r="VEE60" s="151"/>
      <c r="VEF60" s="151"/>
      <c r="VEG60" s="151"/>
      <c r="VEH60" s="151"/>
      <c r="VEI60" s="151"/>
      <c r="VEJ60" s="151"/>
      <c r="VEK60" s="151"/>
      <c r="VEL60" s="151"/>
      <c r="VEM60" s="151"/>
      <c r="VEN60" s="151"/>
      <c r="VEO60" s="151"/>
      <c r="VEP60" s="151"/>
      <c r="VEQ60" s="151"/>
      <c r="VER60" s="151"/>
      <c r="VES60" s="151"/>
      <c r="VET60" s="151"/>
      <c r="VEU60" s="151"/>
      <c r="VEV60" s="151"/>
      <c r="VEW60" s="151"/>
      <c r="VEX60" s="151"/>
      <c r="VEY60" s="151"/>
      <c r="VEZ60" s="151"/>
      <c r="VFA60" s="151"/>
      <c r="VFB60" s="151"/>
      <c r="VFC60" s="151"/>
      <c r="VFD60" s="151"/>
      <c r="VFE60" s="151"/>
      <c r="VFF60" s="151"/>
      <c r="VFG60" s="151"/>
      <c r="VFH60" s="151"/>
      <c r="VFI60" s="151"/>
      <c r="VFJ60" s="151"/>
      <c r="VFK60" s="151"/>
      <c r="VFL60" s="151"/>
      <c r="VFM60" s="151"/>
      <c r="VFN60" s="151"/>
      <c r="VFO60" s="151"/>
      <c r="VFP60" s="151"/>
      <c r="VFQ60" s="151"/>
      <c r="VFR60" s="151"/>
      <c r="VFS60" s="151"/>
      <c r="VFT60" s="151"/>
      <c r="VFU60" s="151"/>
      <c r="VFV60" s="151"/>
      <c r="VFW60" s="151"/>
      <c r="VFX60" s="151"/>
      <c r="VFY60" s="151"/>
      <c r="VFZ60" s="151"/>
      <c r="VGA60" s="151"/>
      <c r="VGB60" s="151"/>
      <c r="VGC60" s="151"/>
      <c r="VGD60" s="151"/>
      <c r="VGE60" s="151"/>
      <c r="VGF60" s="151"/>
      <c r="VGG60" s="151"/>
      <c r="VGH60" s="151"/>
      <c r="VGI60" s="151"/>
      <c r="VGJ60" s="151"/>
      <c r="VGK60" s="151"/>
      <c r="VGL60" s="151"/>
      <c r="VGM60" s="151"/>
      <c r="VGN60" s="151"/>
      <c r="VGO60" s="151"/>
      <c r="VGP60" s="151"/>
      <c r="VGQ60" s="151"/>
      <c r="VGR60" s="151"/>
      <c r="VGS60" s="151"/>
      <c r="VGT60" s="151"/>
      <c r="VGU60" s="151"/>
      <c r="VGV60" s="151"/>
      <c r="VGW60" s="151"/>
      <c r="VGX60" s="151"/>
      <c r="VGY60" s="151"/>
      <c r="VGZ60" s="151"/>
      <c r="VHA60" s="151"/>
      <c r="VHB60" s="151"/>
      <c r="VHC60" s="151"/>
      <c r="VHD60" s="151"/>
      <c r="VHE60" s="151"/>
      <c r="VHF60" s="151"/>
      <c r="VHG60" s="151"/>
      <c r="VHH60" s="151"/>
      <c r="VHI60" s="151"/>
      <c r="VHJ60" s="151"/>
      <c r="VHK60" s="151"/>
      <c r="VHL60" s="151"/>
      <c r="VHM60" s="151"/>
      <c r="VHN60" s="151"/>
      <c r="VHO60" s="151"/>
      <c r="VHP60" s="151"/>
      <c r="VHQ60" s="151"/>
      <c r="VHR60" s="151"/>
      <c r="VHS60" s="151"/>
      <c r="VHT60" s="151"/>
      <c r="VHU60" s="151"/>
      <c r="VHV60" s="151"/>
      <c r="VHW60" s="151"/>
      <c r="VHX60" s="151"/>
      <c r="VHY60" s="151"/>
      <c r="VHZ60" s="151"/>
      <c r="VIA60" s="151"/>
      <c r="VIB60" s="151"/>
      <c r="VIC60" s="151"/>
      <c r="VID60" s="151"/>
      <c r="VIE60" s="151"/>
      <c r="VIF60" s="151"/>
      <c r="VIG60" s="151"/>
      <c r="VIH60" s="151"/>
      <c r="VII60" s="151"/>
      <c r="VIJ60" s="151"/>
      <c r="VIK60" s="151"/>
      <c r="VIL60" s="151"/>
      <c r="VIM60" s="151"/>
      <c r="VIN60" s="151"/>
      <c r="VIO60" s="151"/>
      <c r="VIP60" s="151"/>
      <c r="VIQ60" s="151"/>
      <c r="VIR60" s="151"/>
      <c r="VIS60" s="151"/>
      <c r="VIT60" s="151"/>
      <c r="VIU60" s="151"/>
      <c r="VIV60" s="151"/>
      <c r="VIW60" s="151"/>
      <c r="VIX60" s="151"/>
      <c r="VIY60" s="151"/>
      <c r="VIZ60" s="151"/>
      <c r="VJA60" s="151"/>
      <c r="VJB60" s="151"/>
      <c r="VJC60" s="151"/>
      <c r="VJD60" s="151"/>
      <c r="VJE60" s="151"/>
      <c r="VJF60" s="151"/>
      <c r="VJG60" s="151"/>
      <c r="VJH60" s="151"/>
      <c r="VJI60" s="151"/>
      <c r="VJJ60" s="151"/>
      <c r="VJK60" s="151"/>
      <c r="VJL60" s="151"/>
      <c r="VJM60" s="151"/>
      <c r="VJN60" s="151"/>
      <c r="VJO60" s="151"/>
      <c r="VJP60" s="151"/>
      <c r="VJQ60" s="151"/>
      <c r="VJR60" s="151"/>
      <c r="VJS60" s="151"/>
      <c r="VJT60" s="151"/>
      <c r="VJU60" s="151"/>
      <c r="VJV60" s="151"/>
      <c r="VJW60" s="151"/>
      <c r="VJX60" s="151"/>
      <c r="VJY60" s="151"/>
      <c r="VJZ60" s="151"/>
      <c r="VKA60" s="151"/>
      <c r="VKB60" s="151"/>
      <c r="VKC60" s="151"/>
      <c r="VKD60" s="151"/>
      <c r="VKE60" s="151"/>
      <c r="VKF60" s="151"/>
      <c r="VKG60" s="151"/>
      <c r="VKH60" s="151"/>
      <c r="VKI60" s="151"/>
      <c r="VKJ60" s="151"/>
      <c r="VKK60" s="151"/>
      <c r="VKL60" s="151"/>
      <c r="VKM60" s="151"/>
      <c r="VKN60" s="151"/>
      <c r="VKO60" s="151"/>
      <c r="VKP60" s="151"/>
      <c r="VKQ60" s="151"/>
      <c r="VKR60" s="151"/>
      <c r="VKS60" s="151"/>
      <c r="VKT60" s="151"/>
      <c r="VKU60" s="151"/>
      <c r="VKV60" s="151"/>
      <c r="VKW60" s="151"/>
      <c r="VKX60" s="151"/>
      <c r="VKY60" s="151"/>
      <c r="VKZ60" s="151"/>
      <c r="VLA60" s="151"/>
      <c r="VLB60" s="151"/>
      <c r="VLC60" s="151"/>
      <c r="VLD60" s="151"/>
      <c r="VLE60" s="151"/>
      <c r="VLF60" s="151"/>
      <c r="VLG60" s="151"/>
      <c r="VLH60" s="151"/>
      <c r="VLI60" s="151"/>
      <c r="VLJ60" s="151"/>
      <c r="VLK60" s="151"/>
      <c r="VLL60" s="151"/>
      <c r="VLM60" s="151"/>
      <c r="VLN60" s="151"/>
      <c r="VLO60" s="151"/>
      <c r="VLP60" s="151"/>
      <c r="VLQ60" s="151"/>
      <c r="VLR60" s="151"/>
      <c r="VLS60" s="151"/>
      <c r="VLT60" s="151"/>
      <c r="VLU60" s="151"/>
      <c r="VLV60" s="151"/>
      <c r="VLW60" s="151"/>
      <c r="VLX60" s="151"/>
      <c r="VLY60" s="151"/>
      <c r="VLZ60" s="151"/>
      <c r="VMA60" s="151"/>
      <c r="VMB60" s="151"/>
      <c r="VMC60" s="151"/>
      <c r="VMD60" s="151"/>
      <c r="VME60" s="151"/>
      <c r="VMF60" s="151"/>
      <c r="VMG60" s="151"/>
      <c r="VMH60" s="151"/>
      <c r="VMI60" s="151"/>
      <c r="VMJ60" s="151"/>
      <c r="VMK60" s="151"/>
      <c r="VML60" s="151"/>
      <c r="VMM60" s="151"/>
      <c r="VMN60" s="151"/>
      <c r="VMO60" s="151"/>
      <c r="VMP60" s="151"/>
      <c r="VMQ60" s="151"/>
      <c r="VMR60" s="151"/>
      <c r="VMS60" s="151"/>
      <c r="VMT60" s="151"/>
      <c r="VMU60" s="151"/>
      <c r="VMV60" s="151"/>
      <c r="VMW60" s="151"/>
      <c r="VMX60" s="151"/>
      <c r="VMY60" s="151"/>
      <c r="VMZ60" s="151"/>
      <c r="VNA60" s="151"/>
      <c r="VNB60" s="151"/>
      <c r="VNC60" s="151"/>
      <c r="VND60" s="151"/>
      <c r="VNE60" s="151"/>
      <c r="VNF60" s="151"/>
      <c r="VNG60" s="151"/>
      <c r="VNH60" s="151"/>
      <c r="VNI60" s="151"/>
      <c r="VNJ60" s="151"/>
      <c r="VNK60" s="151"/>
      <c r="VNL60" s="151"/>
      <c r="VNM60" s="151"/>
      <c r="VNN60" s="151"/>
      <c r="VNO60" s="151"/>
      <c r="VNP60" s="151"/>
      <c r="VNQ60" s="151"/>
      <c r="VNR60" s="151"/>
      <c r="VNS60" s="151"/>
      <c r="VNT60" s="151"/>
      <c r="VNU60" s="151"/>
      <c r="VNV60" s="151"/>
      <c r="VNW60" s="151"/>
      <c r="VNX60" s="151"/>
      <c r="VNY60" s="151"/>
      <c r="VNZ60" s="151"/>
      <c r="VOA60" s="151"/>
      <c r="VOB60" s="151"/>
      <c r="VOC60" s="151"/>
      <c r="VOD60" s="151"/>
      <c r="VOE60" s="151"/>
      <c r="VOF60" s="151"/>
      <c r="VOG60" s="151"/>
      <c r="VOH60" s="151"/>
      <c r="VOI60" s="151"/>
      <c r="VOJ60" s="151"/>
      <c r="VOK60" s="151"/>
      <c r="VOL60" s="151"/>
      <c r="VOM60" s="151"/>
      <c r="VON60" s="151"/>
      <c r="VOO60" s="151"/>
      <c r="VOP60" s="151"/>
      <c r="VOQ60" s="151"/>
      <c r="VOR60" s="151"/>
      <c r="VOS60" s="151"/>
      <c r="VOT60" s="151"/>
      <c r="VOU60" s="151"/>
      <c r="VOV60" s="151"/>
      <c r="VOW60" s="151"/>
      <c r="VOX60" s="151"/>
      <c r="VOY60" s="151"/>
      <c r="VOZ60" s="151"/>
      <c r="VPA60" s="151"/>
      <c r="VPB60" s="151"/>
      <c r="VPC60" s="151"/>
      <c r="VPD60" s="151"/>
      <c r="VPE60" s="151"/>
      <c r="VPF60" s="151"/>
      <c r="VPG60" s="151"/>
      <c r="VPH60" s="151"/>
      <c r="VPI60" s="151"/>
      <c r="VPJ60" s="151"/>
      <c r="VPK60" s="151"/>
      <c r="VPL60" s="151"/>
      <c r="VPM60" s="151"/>
      <c r="VPN60" s="151"/>
      <c r="VPO60" s="151"/>
      <c r="VPP60" s="151"/>
      <c r="VPQ60" s="151"/>
      <c r="VPR60" s="151"/>
      <c r="VPS60" s="151"/>
      <c r="VPT60" s="151"/>
      <c r="VPU60" s="151"/>
      <c r="VPV60" s="151"/>
      <c r="VPW60" s="151"/>
      <c r="VPX60" s="151"/>
      <c r="VPY60" s="151"/>
      <c r="VPZ60" s="151"/>
      <c r="VQA60" s="151"/>
      <c r="VQB60" s="151"/>
      <c r="VQC60" s="151"/>
      <c r="VQD60" s="151"/>
      <c r="VQE60" s="151"/>
      <c r="VQF60" s="151"/>
      <c r="VQG60" s="151"/>
      <c r="VQH60" s="151"/>
      <c r="VQI60" s="151"/>
      <c r="VQJ60" s="151"/>
      <c r="VQK60" s="151"/>
      <c r="VQL60" s="151"/>
      <c r="VQM60" s="151"/>
      <c r="VQN60" s="151"/>
      <c r="VQO60" s="151"/>
      <c r="VQP60" s="151"/>
      <c r="VQQ60" s="151"/>
      <c r="VQR60" s="151"/>
      <c r="VQS60" s="151"/>
      <c r="VQT60" s="151"/>
      <c r="VQU60" s="151"/>
      <c r="VQV60" s="151"/>
      <c r="VQW60" s="151"/>
      <c r="VQX60" s="151"/>
      <c r="VQY60" s="151"/>
      <c r="VQZ60" s="151"/>
      <c r="VRA60" s="151"/>
      <c r="VRB60" s="151"/>
      <c r="VRC60" s="151"/>
      <c r="VRD60" s="151"/>
      <c r="VRE60" s="151"/>
      <c r="VRF60" s="151"/>
      <c r="VRG60" s="151"/>
      <c r="VRH60" s="151"/>
      <c r="VRI60" s="151"/>
      <c r="VRJ60" s="151"/>
      <c r="VRK60" s="151"/>
      <c r="VRL60" s="151"/>
      <c r="VRM60" s="151"/>
      <c r="VRN60" s="151"/>
      <c r="VRO60" s="151"/>
      <c r="VRP60" s="151"/>
      <c r="VRQ60" s="151"/>
      <c r="VRR60" s="151"/>
      <c r="VRS60" s="151"/>
      <c r="VRT60" s="151"/>
      <c r="VRU60" s="151"/>
      <c r="VRV60" s="151"/>
      <c r="VRW60" s="151"/>
      <c r="VRX60" s="151"/>
      <c r="VRY60" s="151"/>
      <c r="VRZ60" s="151"/>
      <c r="VSA60" s="151"/>
      <c r="VSB60" s="151"/>
      <c r="VSC60" s="151"/>
      <c r="VSD60" s="151"/>
      <c r="VSE60" s="151"/>
      <c r="VSF60" s="151"/>
      <c r="VSG60" s="151"/>
      <c r="VSH60" s="151"/>
      <c r="VSI60" s="151"/>
      <c r="VSJ60" s="151"/>
      <c r="VSK60" s="151"/>
      <c r="VSL60" s="151"/>
      <c r="VSM60" s="151"/>
      <c r="VSN60" s="151"/>
      <c r="VSO60" s="151"/>
      <c r="VSP60" s="151"/>
      <c r="VSQ60" s="151"/>
      <c r="VSR60" s="151"/>
      <c r="VSS60" s="151"/>
      <c r="VST60" s="151"/>
      <c r="VSU60" s="151"/>
      <c r="VSV60" s="151"/>
      <c r="VSW60" s="151"/>
      <c r="VSX60" s="151"/>
      <c r="VSY60" s="151"/>
      <c r="VSZ60" s="151"/>
      <c r="VTA60" s="151"/>
      <c r="VTB60" s="151"/>
      <c r="VTC60" s="151"/>
      <c r="VTD60" s="151"/>
      <c r="VTE60" s="151"/>
      <c r="VTF60" s="151"/>
      <c r="VTG60" s="151"/>
      <c r="VTH60" s="151"/>
      <c r="VTI60" s="151"/>
      <c r="VTJ60" s="151"/>
      <c r="VTK60" s="151"/>
      <c r="VTL60" s="151"/>
      <c r="VTM60" s="151"/>
      <c r="VTN60" s="151"/>
      <c r="VTO60" s="151"/>
      <c r="VTP60" s="151"/>
      <c r="VTQ60" s="151"/>
      <c r="VTR60" s="151"/>
      <c r="VTS60" s="151"/>
      <c r="VTT60" s="151"/>
      <c r="VTU60" s="151"/>
      <c r="VTV60" s="151"/>
      <c r="VTW60" s="151"/>
      <c r="VTX60" s="151"/>
      <c r="VTY60" s="151"/>
      <c r="VTZ60" s="151"/>
      <c r="VUA60" s="151"/>
      <c r="VUB60" s="151"/>
      <c r="VUC60" s="151"/>
      <c r="VUD60" s="151"/>
      <c r="VUE60" s="151"/>
      <c r="VUF60" s="151"/>
      <c r="VUG60" s="151"/>
      <c r="VUH60" s="151"/>
      <c r="VUI60" s="151"/>
      <c r="VUJ60" s="151"/>
      <c r="VUK60" s="151"/>
      <c r="VUL60" s="151"/>
      <c r="VUM60" s="151"/>
      <c r="VUN60" s="151"/>
      <c r="VUO60" s="151"/>
      <c r="VUP60" s="151"/>
      <c r="VUQ60" s="151"/>
      <c r="VUR60" s="151"/>
      <c r="VUS60" s="151"/>
      <c r="VUT60" s="151"/>
      <c r="VUU60" s="151"/>
      <c r="VUV60" s="151"/>
      <c r="VUW60" s="151"/>
      <c r="VUX60" s="151"/>
      <c r="VUY60" s="151"/>
      <c r="VUZ60" s="151"/>
      <c r="VVA60" s="151"/>
      <c r="VVB60" s="151"/>
      <c r="VVC60" s="151"/>
      <c r="VVD60" s="151"/>
      <c r="VVE60" s="151"/>
      <c r="VVF60" s="151"/>
      <c r="VVG60" s="151"/>
      <c r="VVH60" s="151"/>
      <c r="VVI60" s="151"/>
      <c r="VVJ60" s="151"/>
      <c r="VVK60" s="151"/>
      <c r="VVL60" s="151"/>
      <c r="VVM60" s="151"/>
      <c r="VVN60" s="151"/>
      <c r="VVO60" s="151"/>
      <c r="VVP60" s="151"/>
      <c r="VVQ60" s="151"/>
      <c r="VVR60" s="151"/>
      <c r="VVS60" s="151"/>
      <c r="VVT60" s="151"/>
      <c r="VVU60" s="151"/>
      <c r="VVV60" s="151"/>
      <c r="VVW60" s="151"/>
      <c r="VVX60" s="151"/>
      <c r="VVY60" s="151"/>
      <c r="VVZ60" s="151"/>
      <c r="VWA60" s="151"/>
      <c r="VWB60" s="151"/>
      <c r="VWC60" s="151"/>
      <c r="VWD60" s="151"/>
      <c r="VWE60" s="151"/>
      <c r="VWF60" s="151"/>
      <c r="VWG60" s="151"/>
      <c r="VWH60" s="151"/>
      <c r="VWI60" s="151"/>
      <c r="VWJ60" s="151"/>
      <c r="VWK60" s="151"/>
      <c r="VWL60" s="151"/>
      <c r="VWM60" s="151"/>
      <c r="VWN60" s="151"/>
      <c r="VWO60" s="151"/>
      <c r="VWP60" s="151"/>
      <c r="VWQ60" s="151"/>
      <c r="VWR60" s="151"/>
      <c r="VWS60" s="151"/>
      <c r="VWT60" s="151"/>
      <c r="VWU60" s="151"/>
      <c r="VWV60" s="151"/>
      <c r="VWW60" s="151"/>
      <c r="VWX60" s="151"/>
      <c r="VWY60" s="151"/>
      <c r="VWZ60" s="151"/>
      <c r="VXA60" s="151"/>
      <c r="VXB60" s="151"/>
      <c r="VXC60" s="151"/>
      <c r="VXD60" s="151"/>
      <c r="VXE60" s="151"/>
      <c r="VXF60" s="151"/>
      <c r="VXG60" s="151"/>
      <c r="VXH60" s="151"/>
      <c r="VXI60" s="151"/>
      <c r="VXJ60" s="151"/>
      <c r="VXK60" s="151"/>
      <c r="VXL60" s="151"/>
      <c r="VXM60" s="151"/>
      <c r="VXN60" s="151"/>
      <c r="VXO60" s="151"/>
      <c r="VXP60" s="151"/>
      <c r="VXQ60" s="151"/>
      <c r="VXR60" s="151"/>
      <c r="VXS60" s="151"/>
      <c r="VXT60" s="151"/>
      <c r="VXU60" s="151"/>
      <c r="VXV60" s="151"/>
      <c r="VXW60" s="151"/>
      <c r="VXX60" s="151"/>
      <c r="VXY60" s="151"/>
      <c r="VXZ60" s="151"/>
      <c r="VYA60" s="151"/>
      <c r="VYB60" s="151"/>
      <c r="VYC60" s="151"/>
      <c r="VYD60" s="151"/>
      <c r="VYE60" s="151"/>
      <c r="VYF60" s="151"/>
      <c r="VYG60" s="151"/>
      <c r="VYH60" s="151"/>
      <c r="VYI60" s="151"/>
      <c r="VYJ60" s="151"/>
      <c r="VYK60" s="151"/>
      <c r="VYL60" s="151"/>
      <c r="VYM60" s="151"/>
      <c r="VYN60" s="151"/>
      <c r="VYO60" s="151"/>
      <c r="VYP60" s="151"/>
      <c r="VYQ60" s="151"/>
      <c r="VYR60" s="151"/>
      <c r="VYS60" s="151"/>
      <c r="VYT60" s="151"/>
      <c r="VYU60" s="151"/>
      <c r="VYV60" s="151"/>
      <c r="VYW60" s="151"/>
      <c r="VYX60" s="151"/>
      <c r="VYY60" s="151"/>
      <c r="VYZ60" s="151"/>
      <c r="VZA60" s="151"/>
      <c r="VZB60" s="151"/>
      <c r="VZC60" s="151"/>
      <c r="VZD60" s="151"/>
      <c r="VZE60" s="151"/>
      <c r="VZF60" s="151"/>
      <c r="VZG60" s="151"/>
      <c r="VZH60" s="151"/>
      <c r="VZI60" s="151"/>
      <c r="VZJ60" s="151"/>
      <c r="VZK60" s="151"/>
      <c r="VZL60" s="151"/>
      <c r="VZM60" s="151"/>
      <c r="VZN60" s="151"/>
      <c r="VZO60" s="151"/>
      <c r="VZP60" s="151"/>
      <c r="VZQ60" s="151"/>
      <c r="VZR60" s="151"/>
      <c r="VZS60" s="151"/>
      <c r="VZT60" s="151"/>
      <c r="VZU60" s="151"/>
      <c r="VZV60" s="151"/>
      <c r="VZW60" s="151"/>
      <c r="VZX60" s="151"/>
      <c r="VZY60" s="151"/>
      <c r="VZZ60" s="151"/>
      <c r="WAA60" s="151"/>
      <c r="WAB60" s="151"/>
      <c r="WAC60" s="151"/>
      <c r="WAD60" s="151"/>
      <c r="WAE60" s="151"/>
      <c r="WAF60" s="151"/>
      <c r="WAG60" s="151"/>
      <c r="WAH60" s="151"/>
      <c r="WAI60" s="151"/>
      <c r="WAJ60" s="151"/>
      <c r="WAK60" s="151"/>
      <c r="WAL60" s="151"/>
      <c r="WAM60" s="151"/>
      <c r="WAN60" s="151"/>
      <c r="WAO60" s="151"/>
      <c r="WAP60" s="151"/>
      <c r="WAQ60" s="151"/>
      <c r="WAR60" s="151"/>
      <c r="WAS60" s="151"/>
      <c r="WAT60" s="151"/>
      <c r="WAU60" s="151"/>
      <c r="WAV60" s="151"/>
      <c r="WAW60" s="151"/>
      <c r="WAX60" s="151"/>
      <c r="WAY60" s="151"/>
      <c r="WAZ60" s="151"/>
      <c r="WBA60" s="151"/>
      <c r="WBB60" s="151"/>
      <c r="WBC60" s="151"/>
      <c r="WBD60" s="151"/>
      <c r="WBE60" s="151"/>
      <c r="WBF60" s="151"/>
      <c r="WBG60" s="151"/>
      <c r="WBH60" s="151"/>
      <c r="WBI60" s="151"/>
      <c r="WBJ60" s="151"/>
      <c r="WBK60" s="151"/>
      <c r="WBL60" s="151"/>
      <c r="WBM60" s="151"/>
      <c r="WBN60" s="151"/>
      <c r="WBO60" s="151"/>
      <c r="WBP60" s="151"/>
      <c r="WBQ60" s="151"/>
      <c r="WBR60" s="151"/>
      <c r="WBS60" s="151"/>
      <c r="WBT60" s="151"/>
      <c r="WBU60" s="151"/>
      <c r="WBV60" s="151"/>
      <c r="WBW60" s="151"/>
      <c r="WBX60" s="151"/>
      <c r="WBY60" s="151"/>
      <c r="WBZ60" s="151"/>
      <c r="WCA60" s="151"/>
      <c r="WCB60" s="151"/>
      <c r="WCC60" s="151"/>
      <c r="WCD60" s="151"/>
      <c r="WCE60" s="151"/>
      <c r="WCF60" s="151"/>
      <c r="WCG60" s="151"/>
      <c r="WCH60" s="151"/>
      <c r="WCI60" s="151"/>
      <c r="WCJ60" s="151"/>
      <c r="WCK60" s="151"/>
      <c r="WCL60" s="151"/>
      <c r="WCM60" s="151"/>
      <c r="WCN60" s="151"/>
      <c r="WCO60" s="151"/>
      <c r="WCP60" s="151"/>
      <c r="WCQ60" s="151"/>
      <c r="WCR60" s="151"/>
      <c r="WCS60" s="151"/>
      <c r="WCT60" s="151"/>
      <c r="WCU60" s="151"/>
      <c r="WCV60" s="151"/>
      <c r="WCW60" s="151"/>
      <c r="WCX60" s="151"/>
      <c r="WCY60" s="151"/>
      <c r="WCZ60" s="151"/>
      <c r="WDA60" s="151"/>
      <c r="WDB60" s="151"/>
      <c r="WDC60" s="151"/>
      <c r="WDD60" s="151"/>
      <c r="WDE60" s="151"/>
      <c r="WDF60" s="151"/>
      <c r="WDG60" s="151"/>
      <c r="WDH60" s="151"/>
      <c r="WDI60" s="151"/>
      <c r="WDJ60" s="151"/>
      <c r="WDK60" s="151"/>
      <c r="WDL60" s="151"/>
      <c r="WDM60" s="151"/>
      <c r="WDN60" s="151"/>
      <c r="WDO60" s="151"/>
      <c r="WDP60" s="151"/>
      <c r="WDQ60" s="151"/>
      <c r="WDR60" s="151"/>
      <c r="WDS60" s="151"/>
      <c r="WDT60" s="151"/>
      <c r="WDU60" s="151"/>
      <c r="WDV60" s="151"/>
      <c r="WDW60" s="151"/>
      <c r="WDX60" s="151"/>
      <c r="WDY60" s="151"/>
      <c r="WDZ60" s="151"/>
      <c r="WEA60" s="151"/>
      <c r="WEB60" s="151"/>
      <c r="WEC60" s="151"/>
      <c r="WED60" s="151"/>
      <c r="WEE60" s="151"/>
      <c r="WEF60" s="151"/>
      <c r="WEG60" s="151"/>
      <c r="WEH60" s="151"/>
      <c r="WEI60" s="151"/>
      <c r="WEJ60" s="151"/>
      <c r="WEK60" s="151"/>
      <c r="WEL60" s="151"/>
      <c r="WEM60" s="151"/>
      <c r="WEN60" s="151"/>
      <c r="WEO60" s="151"/>
      <c r="WEP60" s="151"/>
      <c r="WEQ60" s="151"/>
      <c r="WER60" s="151"/>
      <c r="WES60" s="151"/>
      <c r="WET60" s="151"/>
      <c r="WEU60" s="151"/>
      <c r="WEV60" s="151"/>
      <c r="WEW60" s="151"/>
      <c r="WEX60" s="151"/>
      <c r="WEY60" s="151"/>
      <c r="WEZ60" s="151"/>
      <c r="WFA60" s="151"/>
      <c r="WFB60" s="151"/>
      <c r="WFC60" s="151"/>
      <c r="WFD60" s="151"/>
      <c r="WFE60" s="151"/>
      <c r="WFF60" s="151"/>
      <c r="WFG60" s="151"/>
      <c r="WFH60" s="151"/>
      <c r="WFI60" s="151"/>
      <c r="WFJ60" s="151"/>
      <c r="WFK60" s="151"/>
      <c r="WFL60" s="151"/>
      <c r="WFM60" s="151"/>
      <c r="WFN60" s="151"/>
      <c r="WFO60" s="151"/>
      <c r="WFP60" s="151"/>
      <c r="WFQ60" s="151"/>
      <c r="WFR60" s="151"/>
      <c r="WFS60" s="151"/>
      <c r="WFT60" s="151"/>
      <c r="WFU60" s="151"/>
      <c r="WFV60" s="151"/>
      <c r="WFW60" s="151"/>
      <c r="WFX60" s="151"/>
      <c r="WFY60" s="151"/>
      <c r="WFZ60" s="151"/>
      <c r="WGA60" s="151"/>
      <c r="WGB60" s="151"/>
      <c r="WGC60" s="151"/>
      <c r="WGD60" s="151"/>
      <c r="WGE60" s="151"/>
      <c r="WGF60" s="151"/>
      <c r="WGG60" s="151"/>
      <c r="WGH60" s="151"/>
      <c r="WGI60" s="151"/>
      <c r="WGJ60" s="151"/>
      <c r="WGK60" s="151"/>
      <c r="WGL60" s="151"/>
      <c r="WGM60" s="151"/>
      <c r="WGN60" s="151"/>
      <c r="WGO60" s="151"/>
      <c r="WGP60" s="151"/>
      <c r="WGQ60" s="151"/>
      <c r="WGR60" s="151"/>
      <c r="WGS60" s="151"/>
      <c r="WGT60" s="151"/>
      <c r="WGU60" s="151"/>
      <c r="WGV60" s="151"/>
      <c r="WGW60" s="151"/>
      <c r="WGX60" s="151"/>
      <c r="WGY60" s="151"/>
      <c r="WGZ60" s="151"/>
      <c r="WHA60" s="151"/>
      <c r="WHB60" s="151"/>
      <c r="WHC60" s="151"/>
      <c r="WHD60" s="151"/>
      <c r="WHE60" s="151"/>
      <c r="WHF60" s="151"/>
      <c r="WHG60" s="151"/>
      <c r="WHH60" s="151"/>
      <c r="WHI60" s="151"/>
      <c r="WHJ60" s="151"/>
      <c r="WHK60" s="151"/>
      <c r="WHL60" s="151"/>
      <c r="WHM60" s="151"/>
      <c r="WHN60" s="151"/>
      <c r="WHO60" s="151"/>
      <c r="WHP60" s="151"/>
      <c r="WHQ60" s="151"/>
      <c r="WHR60" s="151"/>
      <c r="WHS60" s="151"/>
      <c r="WHT60" s="151"/>
      <c r="WHU60" s="151"/>
      <c r="WHV60" s="151"/>
      <c r="WHW60" s="151"/>
      <c r="WHX60" s="151"/>
      <c r="WHY60" s="151"/>
      <c r="WHZ60" s="151"/>
      <c r="WIA60" s="151"/>
      <c r="WIB60" s="151"/>
      <c r="WIC60" s="151"/>
      <c r="WID60" s="151"/>
      <c r="WIE60" s="151"/>
      <c r="WIF60" s="151"/>
      <c r="WIG60" s="151"/>
      <c r="WIH60" s="151"/>
      <c r="WII60" s="151"/>
      <c r="WIJ60" s="151"/>
      <c r="WIK60" s="151"/>
      <c r="WIL60" s="151"/>
      <c r="WIM60" s="151"/>
      <c r="WIN60" s="151"/>
      <c r="WIO60" s="151"/>
      <c r="WIP60" s="151"/>
      <c r="WIQ60" s="151"/>
      <c r="WIR60" s="151"/>
      <c r="WIS60" s="151"/>
      <c r="WIT60" s="151"/>
      <c r="WIU60" s="151"/>
      <c r="WIV60" s="151"/>
      <c r="WIW60" s="151"/>
      <c r="WIX60" s="151"/>
      <c r="WIY60" s="151"/>
      <c r="WIZ60" s="151"/>
      <c r="WJA60" s="151"/>
      <c r="WJB60" s="151"/>
      <c r="WJC60" s="151"/>
      <c r="WJD60" s="151"/>
      <c r="WJE60" s="151"/>
      <c r="WJF60" s="151"/>
      <c r="WJG60" s="151"/>
      <c r="WJH60" s="151"/>
      <c r="WJI60" s="151"/>
      <c r="WJJ60" s="151"/>
      <c r="WJK60" s="151"/>
      <c r="WJL60" s="151"/>
      <c r="WJM60" s="151"/>
      <c r="WJN60" s="151"/>
      <c r="WJO60" s="151"/>
      <c r="WJP60" s="151"/>
      <c r="WJQ60" s="151"/>
      <c r="WJR60" s="151"/>
      <c r="WJS60" s="151"/>
      <c r="WJT60" s="151"/>
      <c r="WJU60" s="151"/>
      <c r="WJV60" s="151"/>
      <c r="WJW60" s="151"/>
      <c r="WJX60" s="151"/>
      <c r="WJY60" s="151"/>
      <c r="WJZ60" s="151"/>
      <c r="WKA60" s="151"/>
      <c r="WKB60" s="151"/>
      <c r="WKC60" s="151"/>
      <c r="WKD60" s="151"/>
      <c r="WKE60" s="151"/>
      <c r="WKF60" s="151"/>
      <c r="WKG60" s="151"/>
      <c r="WKH60" s="151"/>
      <c r="WKI60" s="151"/>
      <c r="WKJ60" s="151"/>
      <c r="WKK60" s="151"/>
      <c r="WKL60" s="151"/>
      <c r="WKM60" s="151"/>
      <c r="WKN60" s="151"/>
      <c r="WKO60" s="151"/>
      <c r="WKP60" s="151"/>
      <c r="WKQ60" s="151"/>
      <c r="WKR60" s="151"/>
      <c r="WKS60" s="151"/>
      <c r="WKT60" s="151"/>
      <c r="WKU60" s="151"/>
      <c r="WKV60" s="151"/>
      <c r="WKW60" s="151"/>
      <c r="WKX60" s="151"/>
      <c r="WKY60" s="151"/>
      <c r="WKZ60" s="151"/>
      <c r="WLA60" s="151"/>
      <c r="WLB60" s="151"/>
      <c r="WLC60" s="151"/>
      <c r="WLD60" s="151"/>
      <c r="WLE60" s="151"/>
      <c r="WLF60" s="151"/>
      <c r="WLG60" s="151"/>
      <c r="WLH60" s="151"/>
      <c r="WLI60" s="151"/>
      <c r="WLJ60" s="151"/>
      <c r="WLK60" s="151"/>
      <c r="WLL60" s="151"/>
      <c r="WLM60" s="151"/>
      <c r="WLN60" s="151"/>
      <c r="WLO60" s="151"/>
      <c r="WLP60" s="151"/>
      <c r="WLQ60" s="151"/>
      <c r="WLR60" s="151"/>
      <c r="WLS60" s="151"/>
      <c r="WLT60" s="151"/>
      <c r="WLU60" s="151"/>
      <c r="WLV60" s="151"/>
      <c r="WLW60" s="151"/>
      <c r="WLX60" s="151"/>
      <c r="WLY60" s="151"/>
      <c r="WLZ60" s="151"/>
      <c r="WMA60" s="151"/>
      <c r="WMB60" s="151"/>
      <c r="WMC60" s="151"/>
      <c r="WMD60" s="151"/>
      <c r="WME60" s="151"/>
      <c r="WMF60" s="151"/>
      <c r="WMG60" s="151"/>
      <c r="WMH60" s="151"/>
      <c r="WMI60" s="151"/>
      <c r="WMJ60" s="151"/>
      <c r="WMK60" s="151"/>
      <c r="WML60" s="151"/>
      <c r="WMM60" s="151"/>
      <c r="WMN60" s="151"/>
      <c r="WMO60" s="151"/>
      <c r="WMP60" s="151"/>
      <c r="WMQ60" s="151"/>
      <c r="WMR60" s="151"/>
      <c r="WMS60" s="151"/>
      <c r="WMT60" s="151"/>
      <c r="WMU60" s="151"/>
      <c r="WMV60" s="151"/>
      <c r="WMW60" s="151"/>
      <c r="WMX60" s="151"/>
      <c r="WMY60" s="151"/>
      <c r="WMZ60" s="151"/>
      <c r="WNA60" s="151"/>
      <c r="WNB60" s="151"/>
      <c r="WNC60" s="151"/>
      <c r="WND60" s="151"/>
      <c r="WNE60" s="151"/>
      <c r="WNF60" s="151"/>
      <c r="WNG60" s="151"/>
      <c r="WNH60" s="151"/>
      <c r="WNI60" s="151"/>
      <c r="WNJ60" s="151"/>
      <c r="WNK60" s="151"/>
      <c r="WNL60" s="151"/>
      <c r="WNM60" s="151"/>
      <c r="WNN60" s="151"/>
      <c r="WNO60" s="151"/>
      <c r="WNP60" s="151"/>
      <c r="WNQ60" s="151"/>
      <c r="WNR60" s="151"/>
      <c r="WNS60" s="151"/>
      <c r="WNT60" s="151"/>
      <c r="WNU60" s="151"/>
      <c r="WNV60" s="151"/>
      <c r="WNW60" s="151"/>
      <c r="WNX60" s="151"/>
      <c r="WNY60" s="151"/>
      <c r="WNZ60" s="151"/>
      <c r="WOA60" s="151"/>
      <c r="WOB60" s="151"/>
      <c r="WOC60" s="151"/>
      <c r="WOD60" s="151"/>
      <c r="WOE60" s="151"/>
      <c r="WOF60" s="151"/>
      <c r="WOG60" s="151"/>
      <c r="WOH60" s="151"/>
      <c r="WOI60" s="151"/>
      <c r="WOJ60" s="151"/>
      <c r="WOK60" s="151"/>
      <c r="WOL60" s="151"/>
      <c r="WOM60" s="151"/>
      <c r="WON60" s="151"/>
      <c r="WOO60" s="151"/>
      <c r="WOP60" s="151"/>
      <c r="WOQ60" s="151"/>
      <c r="WOR60" s="151"/>
      <c r="WOS60" s="151"/>
      <c r="WOT60" s="151"/>
      <c r="WOU60" s="151"/>
      <c r="WOV60" s="151"/>
      <c r="WOW60" s="151"/>
      <c r="WOX60" s="151"/>
      <c r="WOY60" s="151"/>
      <c r="WOZ60" s="151"/>
      <c r="WPA60" s="151"/>
      <c r="WPB60" s="151"/>
      <c r="WPC60" s="151"/>
      <c r="WPD60" s="151"/>
      <c r="WPE60" s="151"/>
      <c r="WPF60" s="151"/>
      <c r="WPG60" s="151"/>
      <c r="WPH60" s="151"/>
      <c r="WPI60" s="151"/>
      <c r="WPJ60" s="151"/>
      <c r="WPK60" s="151"/>
      <c r="WPL60" s="151"/>
      <c r="WPM60" s="151"/>
      <c r="WPN60" s="151"/>
      <c r="WPO60" s="151"/>
      <c r="WPP60" s="151"/>
      <c r="WPQ60" s="151"/>
      <c r="WPR60" s="151"/>
      <c r="WPS60" s="151"/>
      <c r="WPT60" s="151"/>
      <c r="WPU60" s="151"/>
      <c r="WPV60" s="151"/>
      <c r="WPW60" s="151"/>
      <c r="WPX60" s="151"/>
      <c r="WPY60" s="151"/>
      <c r="WPZ60" s="151"/>
      <c r="WQA60" s="151"/>
      <c r="WQB60" s="151"/>
      <c r="WQC60" s="151"/>
      <c r="WQD60" s="151"/>
      <c r="WQE60" s="151"/>
      <c r="WQF60" s="151"/>
      <c r="WQG60" s="151"/>
      <c r="WQH60" s="151"/>
      <c r="WQI60" s="151"/>
      <c r="WQJ60" s="151"/>
      <c r="WQK60" s="151"/>
      <c r="WQL60" s="151"/>
      <c r="WQM60" s="151"/>
      <c r="WQN60" s="151"/>
      <c r="WQO60" s="151"/>
      <c r="WQP60" s="151"/>
      <c r="WQQ60" s="151"/>
      <c r="WQR60" s="151"/>
      <c r="WQS60" s="151"/>
      <c r="WQT60" s="151"/>
      <c r="WQU60" s="151"/>
      <c r="WQV60" s="151"/>
      <c r="WQW60" s="151"/>
      <c r="WQX60" s="151"/>
      <c r="WQY60" s="151"/>
      <c r="WQZ60" s="151"/>
      <c r="WRA60" s="151"/>
      <c r="WRB60" s="151"/>
      <c r="WRC60" s="151"/>
      <c r="WRD60" s="151"/>
      <c r="WRE60" s="151"/>
      <c r="WRF60" s="151"/>
      <c r="WRG60" s="151"/>
      <c r="WRH60" s="151"/>
      <c r="WRI60" s="151"/>
      <c r="WRJ60" s="151"/>
      <c r="WRK60" s="151"/>
      <c r="WRL60" s="151"/>
      <c r="WRM60" s="151"/>
      <c r="WRN60" s="151"/>
      <c r="WRO60" s="151"/>
      <c r="WRP60" s="151"/>
      <c r="WRQ60" s="151"/>
      <c r="WRR60" s="151"/>
      <c r="WRS60" s="151"/>
      <c r="WRT60" s="151"/>
      <c r="WRU60" s="151"/>
      <c r="WRV60" s="151"/>
      <c r="WRW60" s="151"/>
      <c r="WRX60" s="151"/>
      <c r="WRY60" s="151"/>
      <c r="WRZ60" s="151"/>
      <c r="WSA60" s="151"/>
      <c r="WSB60" s="151"/>
      <c r="WSC60" s="151"/>
      <c r="WSD60" s="151"/>
      <c r="WSE60" s="151"/>
      <c r="WSF60" s="151"/>
      <c r="WSG60" s="151"/>
      <c r="WSH60" s="151"/>
      <c r="WSI60" s="151"/>
      <c r="WSJ60" s="151"/>
      <c r="WSK60" s="151"/>
      <c r="WSL60" s="151"/>
      <c r="WSM60" s="151"/>
      <c r="WSN60" s="151"/>
      <c r="WSO60" s="151"/>
      <c r="WSP60" s="151"/>
      <c r="WSQ60" s="151"/>
      <c r="WSR60" s="151"/>
      <c r="WSS60" s="151"/>
      <c r="WST60" s="151"/>
      <c r="WSU60" s="151"/>
      <c r="WSV60" s="151"/>
      <c r="WSW60" s="151"/>
      <c r="WSX60" s="151"/>
      <c r="WSY60" s="151"/>
      <c r="WSZ60" s="151"/>
      <c r="WTA60" s="151"/>
      <c r="WTB60" s="151"/>
      <c r="WTC60" s="151"/>
      <c r="WTD60" s="151"/>
      <c r="WTE60" s="151"/>
      <c r="WTF60" s="151"/>
      <c r="WTG60" s="151"/>
      <c r="WTH60" s="151"/>
      <c r="WTI60" s="151"/>
      <c r="WTJ60" s="151"/>
      <c r="WTK60" s="151"/>
      <c r="WTL60" s="151"/>
      <c r="WTM60" s="151"/>
      <c r="WTN60" s="151"/>
      <c r="WTO60" s="151"/>
      <c r="WTP60" s="151"/>
      <c r="WTQ60" s="151"/>
      <c r="WTR60" s="151"/>
      <c r="WTS60" s="151"/>
      <c r="WTT60" s="151"/>
      <c r="WTU60" s="151"/>
      <c r="WTV60" s="151"/>
      <c r="WTW60" s="151"/>
      <c r="WTX60" s="151"/>
      <c r="WTY60" s="151"/>
      <c r="WTZ60" s="151"/>
      <c r="WUA60" s="151"/>
      <c r="WUB60" s="151"/>
      <c r="WUC60" s="151"/>
      <c r="WUD60" s="151"/>
      <c r="WUE60" s="151"/>
      <c r="WUF60" s="151"/>
      <c r="WUG60" s="151"/>
      <c r="WUH60" s="151"/>
      <c r="WUI60" s="151"/>
      <c r="WUJ60" s="151"/>
      <c r="WUK60" s="151"/>
      <c r="WUL60" s="151"/>
      <c r="WUM60" s="151"/>
      <c r="WUN60" s="151"/>
      <c r="WUO60" s="151"/>
      <c r="WUP60" s="151"/>
      <c r="WUQ60" s="151"/>
      <c r="WUR60" s="151"/>
      <c r="WUS60" s="151"/>
      <c r="WUT60" s="151"/>
      <c r="WUU60" s="151"/>
      <c r="WUV60" s="151"/>
      <c r="WUW60" s="151"/>
      <c r="WUX60" s="151"/>
      <c r="WUY60" s="151"/>
      <c r="WUZ60" s="151"/>
      <c r="WVA60" s="151"/>
      <c r="WVB60" s="151"/>
      <c r="WVC60" s="151"/>
      <c r="WVD60" s="151"/>
      <c r="WVE60" s="151"/>
      <c r="WVF60" s="151"/>
      <c r="WVG60" s="151"/>
      <c r="WVH60" s="151"/>
      <c r="WVI60" s="151"/>
      <c r="WVJ60" s="151"/>
      <c r="WVK60" s="151"/>
      <c r="WVL60" s="151"/>
      <c r="WVM60" s="151"/>
      <c r="WVN60" s="151"/>
      <c r="WVO60" s="151"/>
      <c r="WVP60" s="151"/>
      <c r="WVQ60" s="151"/>
      <c r="WVR60" s="151"/>
      <c r="WVS60" s="151"/>
      <c r="WVT60" s="151"/>
      <c r="WVU60" s="151"/>
      <c r="WVV60" s="151"/>
      <c r="WVW60" s="151"/>
      <c r="WVX60" s="151"/>
      <c r="WVY60" s="151"/>
      <c r="WVZ60" s="151"/>
      <c r="WWA60" s="151"/>
      <c r="WWB60" s="151"/>
      <c r="WWC60" s="151"/>
      <c r="WWD60" s="151"/>
      <c r="WWE60" s="151"/>
      <c r="WWF60" s="151"/>
      <c r="WWG60" s="151"/>
      <c r="WWH60" s="151"/>
      <c r="WWI60" s="151"/>
      <c r="WWJ60" s="151"/>
      <c r="WWK60" s="151"/>
      <c r="WWL60" s="151"/>
      <c r="WWM60" s="151"/>
      <c r="WWN60" s="151"/>
      <c r="WWO60" s="151"/>
      <c r="WWP60" s="151"/>
      <c r="WWQ60" s="151"/>
      <c r="WWR60" s="151"/>
      <c r="WWS60" s="151"/>
      <c r="WWT60" s="151"/>
      <c r="WWU60" s="151"/>
      <c r="WWV60" s="151"/>
      <c r="WWW60" s="151"/>
      <c r="WWX60" s="151"/>
      <c r="WWY60" s="151"/>
      <c r="WWZ60" s="151"/>
      <c r="WXA60" s="151"/>
      <c r="WXB60" s="151"/>
      <c r="WXC60" s="151"/>
      <c r="WXD60" s="151"/>
      <c r="WXE60" s="151"/>
      <c r="WXF60" s="151"/>
      <c r="WXG60" s="151"/>
      <c r="WXH60" s="151"/>
      <c r="WXI60" s="151"/>
      <c r="WXJ60" s="151"/>
      <c r="WXK60" s="151"/>
      <c r="WXL60" s="151"/>
      <c r="WXM60" s="151"/>
      <c r="WXN60" s="151"/>
      <c r="WXO60" s="151"/>
      <c r="WXP60" s="151"/>
      <c r="WXQ60" s="151"/>
      <c r="WXR60" s="151"/>
      <c r="WXS60" s="151"/>
      <c r="WXT60" s="151"/>
      <c r="WXU60" s="151"/>
      <c r="WXV60" s="151"/>
      <c r="WXW60" s="151"/>
      <c r="WXX60" s="151"/>
      <c r="WXY60" s="151"/>
      <c r="WXZ60" s="151"/>
      <c r="WYA60" s="151"/>
      <c r="WYB60" s="151"/>
      <c r="WYC60" s="151"/>
      <c r="WYD60" s="151"/>
      <c r="WYE60" s="151"/>
      <c r="WYF60" s="151"/>
      <c r="WYG60" s="151"/>
      <c r="WYH60" s="151"/>
      <c r="WYI60" s="151"/>
      <c r="WYJ60" s="151"/>
      <c r="WYK60" s="151"/>
      <c r="WYL60" s="151"/>
      <c r="WYM60" s="151"/>
      <c r="WYN60" s="151"/>
      <c r="WYO60" s="151"/>
      <c r="WYP60" s="151"/>
      <c r="WYQ60" s="151"/>
      <c r="WYR60" s="151"/>
      <c r="WYS60" s="151"/>
      <c r="WYT60" s="151"/>
      <c r="WYU60" s="151"/>
      <c r="WYV60" s="151"/>
      <c r="WYW60" s="151"/>
      <c r="WYX60" s="151"/>
      <c r="WYY60" s="151"/>
      <c r="WYZ60" s="151"/>
      <c r="WZA60" s="151"/>
      <c r="WZB60" s="151"/>
      <c r="WZC60" s="151"/>
      <c r="WZD60" s="151"/>
      <c r="WZE60" s="151"/>
      <c r="WZF60" s="151"/>
      <c r="WZG60" s="151"/>
      <c r="WZH60" s="151"/>
      <c r="WZI60" s="151"/>
      <c r="WZJ60" s="151"/>
      <c r="WZK60" s="151"/>
      <c r="WZL60" s="151"/>
      <c r="WZM60" s="151"/>
      <c r="WZN60" s="151"/>
      <c r="WZO60" s="151"/>
      <c r="WZP60" s="151"/>
      <c r="WZQ60" s="151"/>
      <c r="WZR60" s="151"/>
      <c r="WZS60" s="151"/>
      <c r="WZT60" s="151"/>
      <c r="WZU60" s="151"/>
      <c r="WZV60" s="151"/>
      <c r="WZW60" s="151"/>
      <c r="WZX60" s="151"/>
      <c r="WZY60" s="151"/>
      <c r="WZZ60" s="151"/>
      <c r="XAA60" s="151"/>
      <c r="XAB60" s="151"/>
      <c r="XAC60" s="151"/>
      <c r="XAD60" s="151"/>
      <c r="XAE60" s="151"/>
      <c r="XAF60" s="151"/>
      <c r="XAG60" s="151"/>
      <c r="XAH60" s="151"/>
      <c r="XAI60" s="151"/>
      <c r="XAJ60" s="151"/>
      <c r="XAK60" s="151"/>
      <c r="XAL60" s="151"/>
      <c r="XAM60" s="151"/>
      <c r="XAN60" s="151"/>
      <c r="XAO60" s="151"/>
      <c r="XAP60" s="151"/>
      <c r="XAQ60" s="151"/>
      <c r="XAR60" s="151"/>
      <c r="XAS60" s="151"/>
      <c r="XAT60" s="151"/>
      <c r="XAU60" s="151"/>
      <c r="XAV60" s="151"/>
      <c r="XAW60" s="151"/>
      <c r="XAX60" s="151"/>
      <c r="XAY60" s="151"/>
      <c r="XAZ60" s="151"/>
      <c r="XBA60" s="151"/>
      <c r="XBB60" s="151"/>
      <c r="XBC60" s="151"/>
      <c r="XBD60" s="151"/>
      <c r="XBE60" s="151"/>
      <c r="XBF60" s="151"/>
      <c r="XBG60" s="151"/>
      <c r="XBH60" s="151"/>
      <c r="XBI60" s="151"/>
      <c r="XBJ60" s="151"/>
      <c r="XBK60" s="151"/>
      <c r="XBL60" s="151"/>
      <c r="XBM60" s="151"/>
      <c r="XBN60" s="151"/>
      <c r="XBO60" s="151"/>
      <c r="XBP60" s="151"/>
      <c r="XBQ60" s="151"/>
      <c r="XBR60" s="151"/>
      <c r="XBS60" s="151"/>
      <c r="XBT60" s="151"/>
      <c r="XBU60" s="151"/>
      <c r="XBV60" s="151"/>
      <c r="XBW60" s="151"/>
      <c r="XBX60" s="151"/>
      <c r="XBY60" s="151"/>
      <c r="XBZ60" s="151"/>
      <c r="XCA60" s="151"/>
      <c r="XCB60" s="151"/>
      <c r="XCC60" s="151"/>
      <c r="XCD60" s="151"/>
      <c r="XCE60" s="151"/>
      <c r="XCF60" s="151"/>
      <c r="XCG60" s="151"/>
      <c r="XCH60" s="151"/>
      <c r="XCI60" s="151"/>
      <c r="XCJ60" s="151"/>
      <c r="XCK60" s="151"/>
      <c r="XCL60" s="151"/>
      <c r="XCM60" s="151"/>
      <c r="XCN60" s="151"/>
      <c r="XCO60" s="151"/>
      <c r="XCP60" s="151"/>
      <c r="XCQ60" s="151"/>
      <c r="XCR60" s="151"/>
      <c r="XCS60" s="151"/>
      <c r="XCT60" s="151"/>
      <c r="XCU60" s="151"/>
      <c r="XCV60" s="151"/>
      <c r="XCW60" s="151"/>
      <c r="XCX60" s="151"/>
      <c r="XCY60" s="151"/>
      <c r="XCZ60" s="151"/>
      <c r="XDA60" s="151"/>
      <c r="XDB60" s="151"/>
      <c r="XDC60" s="151"/>
      <c r="XDD60" s="151"/>
      <c r="XDE60" s="151"/>
      <c r="XDF60" s="151"/>
      <c r="XDG60" s="151"/>
      <c r="XDH60" s="151"/>
      <c r="XDI60" s="151"/>
      <c r="XDJ60" s="151"/>
      <c r="XDK60" s="151"/>
      <c r="XDL60" s="151"/>
      <c r="XDM60" s="151"/>
      <c r="XDN60" s="151"/>
      <c r="XDO60" s="151"/>
      <c r="XDP60" s="151"/>
      <c r="XDQ60" s="151"/>
      <c r="XDR60" s="151"/>
      <c r="XDS60" s="151"/>
      <c r="XDT60" s="151"/>
      <c r="XDU60" s="151"/>
      <c r="XDV60" s="151"/>
      <c r="XDW60" s="151"/>
      <c r="XDX60" s="151"/>
      <c r="XDY60" s="151"/>
      <c r="XDZ60" s="151"/>
      <c r="XEA60" s="151"/>
      <c r="XEB60" s="151"/>
      <c r="XEC60" s="151"/>
      <c r="XED60" s="151"/>
      <c r="XEE60" s="151"/>
      <c r="XEF60" s="151"/>
      <c r="XEG60" s="151"/>
      <c r="XEH60" s="151"/>
      <c r="XEI60" s="151"/>
      <c r="XEJ60" s="151"/>
      <c r="XEK60" s="151"/>
      <c r="XEL60" s="151"/>
      <c r="XEM60" s="151"/>
      <c r="XEN60" s="151"/>
      <c r="XEO60" s="151"/>
      <c r="XEP60" s="151"/>
      <c r="XEQ60" s="151"/>
      <c r="XER60" s="151"/>
      <c r="XES60" s="151"/>
      <c r="XET60" s="151"/>
      <c r="XEU60" s="151"/>
      <c r="XEV60" s="151"/>
      <c r="XEW60" s="151"/>
      <c r="XEX60" s="151"/>
      <c r="XEY60" s="151"/>
      <c r="XEZ60" s="151"/>
      <c r="XFA60" s="151"/>
      <c r="XFB60" s="151"/>
      <c r="XFC60" s="151"/>
    </row>
    <row r="61" spans="1:16383" x14ac:dyDescent="0.2">
      <c r="A61" s="150" t="s">
        <v>554</v>
      </c>
      <c r="B61" s="118" t="s">
        <v>75</v>
      </c>
      <c r="C61" s="118" t="s">
        <v>438</v>
      </c>
      <c r="D61" s="118" t="s">
        <v>439</v>
      </c>
      <c r="E61" s="58">
        <v>100034792128190</v>
      </c>
      <c r="F61" s="118" t="s">
        <v>505</v>
      </c>
      <c r="G61" s="119">
        <v>43535</v>
      </c>
      <c r="H61" s="119"/>
      <c r="I61" s="120">
        <f>VLOOKUP(A61,'Consolidated Data'!$A$1:$AL$100,38,FALSE)</f>
        <v>16</v>
      </c>
      <c r="J61" s="120">
        <f>(VLOOKUP(A61,'Consolidated Data'!$A$1:$AM$100,39,FALSE))/8</f>
        <v>2.0625</v>
      </c>
      <c r="K61" s="120">
        <f t="shared" si="1"/>
        <v>18.0625</v>
      </c>
      <c r="L61" s="118"/>
      <c r="M61" s="112" t="s">
        <v>555</v>
      </c>
      <c r="N61" s="118"/>
      <c r="O61" s="120"/>
    </row>
    <row r="62" spans="1:16383" x14ac:dyDescent="0.2">
      <c r="A62" s="59" t="s">
        <v>134</v>
      </c>
      <c r="B62" s="118" t="s">
        <v>75</v>
      </c>
      <c r="C62" s="118" t="s">
        <v>438</v>
      </c>
      <c r="D62" s="118" t="s">
        <v>439</v>
      </c>
      <c r="E62" s="58">
        <v>100025786989380</v>
      </c>
      <c r="F62" s="118" t="s">
        <v>505</v>
      </c>
      <c r="G62" s="119">
        <v>43220</v>
      </c>
      <c r="H62" s="119"/>
      <c r="I62" s="120">
        <f>VLOOKUP(A62,'Consolidated Data'!$A$1:$AL$100,38,FALSE)</f>
        <v>14</v>
      </c>
      <c r="J62" s="120">
        <f>(VLOOKUP(A62,'Consolidated Data'!$A$1:$AM$100,39,FALSE))/8</f>
        <v>0.5625</v>
      </c>
      <c r="K62" s="120">
        <f t="shared" si="1"/>
        <v>14.5625</v>
      </c>
      <c r="L62" s="118"/>
      <c r="M62" s="112" t="s">
        <v>556</v>
      </c>
      <c r="N62" s="118"/>
      <c r="O62" s="120"/>
    </row>
    <row r="63" spans="1:16383" x14ac:dyDescent="0.2">
      <c r="A63" s="149" t="s">
        <v>557</v>
      </c>
      <c r="B63" s="118" t="s">
        <v>75</v>
      </c>
      <c r="C63" s="118" t="s">
        <v>438</v>
      </c>
      <c r="D63" s="118" t="s">
        <v>439</v>
      </c>
      <c r="E63" s="58">
        <v>100035602686127</v>
      </c>
      <c r="F63" s="118" t="s">
        <v>505</v>
      </c>
      <c r="G63" s="119">
        <v>43563</v>
      </c>
      <c r="H63" s="119"/>
      <c r="I63" s="120">
        <f>VLOOKUP(A63,'Consolidated Data'!$A$1:$AL$100,38,FALSE)</f>
        <v>10</v>
      </c>
      <c r="J63" s="120">
        <f>(VLOOKUP(A63,'Consolidated Data'!$A$1:$AM$100,39,FALSE))/8</f>
        <v>0.3125</v>
      </c>
      <c r="K63" s="120">
        <f t="shared" si="1"/>
        <v>10.3125</v>
      </c>
      <c r="L63" s="118"/>
      <c r="M63" s="112" t="s">
        <v>558</v>
      </c>
      <c r="N63" s="118"/>
      <c r="O63" s="120"/>
    </row>
    <row r="64" spans="1:16383" x14ac:dyDescent="0.2">
      <c r="A64" s="148" t="s">
        <v>559</v>
      </c>
      <c r="B64" s="118" t="s">
        <v>75</v>
      </c>
      <c r="C64" s="118" t="s">
        <v>438</v>
      </c>
      <c r="D64" s="118" t="s">
        <v>439</v>
      </c>
      <c r="E64" s="58">
        <v>100041140063370</v>
      </c>
      <c r="F64" s="118" t="s">
        <v>505</v>
      </c>
      <c r="G64" s="119">
        <v>43711</v>
      </c>
      <c r="H64" s="118"/>
      <c r="I64" s="120">
        <f>VLOOKUP(A64,'Consolidated Data'!$A$1:$AL$100,38,FALSE)</f>
        <v>0</v>
      </c>
      <c r="J64" s="120">
        <f>(VLOOKUP(A64,'Consolidated Data'!$A$1:$AM$100,39,FALSE))/8</f>
        <v>0</v>
      </c>
      <c r="K64" s="120">
        <f t="shared" si="1"/>
        <v>0</v>
      </c>
      <c r="L64" s="118"/>
      <c r="M64" s="112" t="s">
        <v>560</v>
      </c>
      <c r="N64" s="118"/>
      <c r="O64" s="120"/>
    </row>
    <row r="65" spans="1:16383" x14ac:dyDescent="0.2">
      <c r="A65" s="148" t="s">
        <v>561</v>
      </c>
      <c r="B65" s="118" t="s">
        <v>75</v>
      </c>
      <c r="C65" s="118" t="s">
        <v>438</v>
      </c>
      <c r="D65" s="118" t="s">
        <v>439</v>
      </c>
      <c r="E65" s="58">
        <v>100041388132663</v>
      </c>
      <c r="F65" s="118" t="s">
        <v>505</v>
      </c>
      <c r="G65" s="119">
        <v>43717</v>
      </c>
      <c r="H65" s="118"/>
      <c r="I65" s="120">
        <f>VLOOKUP(A65,'Consolidated Data'!$A$1:$AL$100,38,FALSE)</f>
        <v>4</v>
      </c>
      <c r="J65" s="120">
        <f>(VLOOKUP(A65,'Consolidated Data'!$A$1:$AM$100,39,FALSE))/8</f>
        <v>0</v>
      </c>
      <c r="K65" s="120">
        <f t="shared" si="1"/>
        <v>4</v>
      </c>
      <c r="L65" s="118"/>
      <c r="M65" s="112" t="s">
        <v>562</v>
      </c>
      <c r="N65" s="118"/>
      <c r="O65" s="120"/>
    </row>
    <row r="66" spans="1:16383" x14ac:dyDescent="0.2">
      <c r="A66" s="148" t="s">
        <v>563</v>
      </c>
      <c r="B66" s="118" t="s">
        <v>75</v>
      </c>
      <c r="C66" s="118" t="s">
        <v>438</v>
      </c>
      <c r="D66" s="118" t="s">
        <v>439</v>
      </c>
      <c r="E66" s="58">
        <v>100041434870471</v>
      </c>
      <c r="F66" s="118" t="s">
        <v>505</v>
      </c>
      <c r="G66" s="119">
        <v>43717</v>
      </c>
      <c r="H66" s="118"/>
      <c r="I66" s="120">
        <f>VLOOKUP(A66,'Consolidated Data'!$A$1:$AL$100,38,FALSE)</f>
        <v>2</v>
      </c>
      <c r="J66" s="120">
        <f>(VLOOKUP(A66,'Consolidated Data'!$A$1:$AM$100,39,FALSE))/8</f>
        <v>0</v>
      </c>
      <c r="K66" s="120">
        <f t="shared" ref="K66:K97" si="2">SUM(I66:J66)</f>
        <v>2</v>
      </c>
      <c r="L66" s="118"/>
      <c r="M66" s="112" t="s">
        <v>564</v>
      </c>
      <c r="N66" s="118"/>
      <c r="O66" s="120"/>
    </row>
    <row r="67" spans="1:16383" x14ac:dyDescent="0.2">
      <c r="A67" s="148" t="s">
        <v>565</v>
      </c>
      <c r="B67" s="118" t="s">
        <v>75</v>
      </c>
      <c r="C67" s="118" t="s">
        <v>438</v>
      </c>
      <c r="D67" s="118" t="s">
        <v>439</v>
      </c>
      <c r="F67" s="118" t="s">
        <v>505</v>
      </c>
      <c r="G67" s="119">
        <v>43745</v>
      </c>
      <c r="H67" s="118"/>
      <c r="I67" s="120">
        <f>VLOOKUP(A67,'Consolidated Data'!$A$1:$AL$100,38,FALSE)</f>
        <v>0</v>
      </c>
      <c r="J67" s="120">
        <f>(VLOOKUP(A67,'Consolidated Data'!$A$1:$AM$100,39,FALSE))/8</f>
        <v>0</v>
      </c>
      <c r="K67" s="120">
        <f t="shared" si="2"/>
        <v>0</v>
      </c>
      <c r="L67" s="118"/>
      <c r="N67" s="118"/>
      <c r="O67" s="120"/>
    </row>
    <row r="68" spans="1:16383" x14ac:dyDescent="0.2">
      <c r="A68" s="148" t="s">
        <v>566</v>
      </c>
      <c r="B68" s="118" t="s">
        <v>75</v>
      </c>
      <c r="C68" s="118" t="s">
        <v>438</v>
      </c>
      <c r="D68" s="118" t="s">
        <v>439</v>
      </c>
      <c r="F68" s="118" t="s">
        <v>505</v>
      </c>
      <c r="G68" s="119">
        <v>43759</v>
      </c>
      <c r="H68" s="118"/>
      <c r="I68" s="120">
        <f>VLOOKUP(A68,'Consolidated Data'!$A$1:$AL$100,38,FALSE)</f>
        <v>0</v>
      </c>
      <c r="J68" s="120">
        <f>(VLOOKUP(A68,'Consolidated Data'!$A$1:$AM$100,39,FALSE))/8</f>
        <v>0</v>
      </c>
      <c r="K68" s="120">
        <f t="shared" si="2"/>
        <v>0</v>
      </c>
      <c r="L68" s="118"/>
      <c r="N68" s="118"/>
      <c r="O68" s="120"/>
    </row>
    <row r="69" spans="1:16383" x14ac:dyDescent="0.2">
      <c r="A69" s="181" t="s">
        <v>567</v>
      </c>
      <c r="B69" s="182" t="s">
        <v>126</v>
      </c>
      <c r="C69" s="182" t="s">
        <v>438</v>
      </c>
      <c r="D69" s="182" t="s">
        <v>439</v>
      </c>
      <c r="E69" s="183">
        <v>100034415107877</v>
      </c>
      <c r="F69" s="182" t="s">
        <v>568</v>
      </c>
      <c r="G69" s="184">
        <v>43521</v>
      </c>
      <c r="H69" s="184"/>
      <c r="I69" s="182">
        <f>VLOOKUP(A69,'Consolidated Data'!$A$1:$AL$100,38,FALSE)</f>
        <v>10</v>
      </c>
      <c r="J69" s="182">
        <f>(VLOOKUP(A69,'Consolidated Data'!$A$1:$AM$100,39,FALSE))/8</f>
        <v>0</v>
      </c>
      <c r="K69" s="182">
        <f t="shared" si="2"/>
        <v>10</v>
      </c>
      <c r="L69" s="182"/>
      <c r="M69" s="185" t="s">
        <v>569</v>
      </c>
      <c r="N69" s="182"/>
      <c r="O69" s="182"/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  <c r="AC69" s="185"/>
      <c r="AD69" s="185"/>
      <c r="AE69" s="185"/>
      <c r="AF69" s="185"/>
      <c r="AG69" s="185"/>
      <c r="AH69" s="185"/>
      <c r="AI69" s="185"/>
      <c r="AJ69" s="185"/>
      <c r="AK69" s="185"/>
      <c r="AL69" s="185"/>
      <c r="AM69" s="185"/>
      <c r="AN69" s="185"/>
      <c r="AO69" s="185"/>
      <c r="AP69" s="185"/>
      <c r="AQ69" s="185"/>
      <c r="AR69" s="185"/>
      <c r="AS69" s="185"/>
      <c r="AT69" s="185"/>
      <c r="AU69" s="185"/>
      <c r="AV69" s="185"/>
      <c r="AW69" s="185"/>
      <c r="AX69" s="185"/>
      <c r="AY69" s="185"/>
      <c r="AZ69" s="185"/>
      <c r="BA69" s="185"/>
      <c r="BB69" s="185"/>
      <c r="BC69" s="185"/>
      <c r="BD69" s="185"/>
      <c r="BE69" s="185"/>
      <c r="BF69" s="185"/>
      <c r="BG69" s="185"/>
      <c r="BH69" s="185"/>
      <c r="BI69" s="185"/>
      <c r="BJ69" s="185"/>
      <c r="BK69" s="185"/>
      <c r="BL69" s="185"/>
      <c r="BM69" s="185"/>
      <c r="BN69" s="185"/>
      <c r="BO69" s="185"/>
      <c r="BP69" s="185"/>
      <c r="BQ69" s="185"/>
      <c r="BR69" s="185"/>
      <c r="BS69" s="185"/>
      <c r="BT69" s="185"/>
      <c r="BU69" s="185"/>
      <c r="BV69" s="185"/>
      <c r="BW69" s="185"/>
      <c r="BX69" s="185"/>
      <c r="BY69" s="185"/>
      <c r="BZ69" s="185"/>
      <c r="CA69" s="185"/>
      <c r="CB69" s="185"/>
      <c r="CC69" s="185"/>
      <c r="CD69" s="185"/>
      <c r="CE69" s="185"/>
      <c r="CF69" s="185"/>
      <c r="CG69" s="185"/>
      <c r="CH69" s="185"/>
      <c r="CI69" s="185"/>
      <c r="CJ69" s="185"/>
      <c r="CK69" s="185"/>
      <c r="CL69" s="185"/>
      <c r="CM69" s="185"/>
      <c r="CN69" s="185"/>
      <c r="CO69" s="185"/>
      <c r="CP69" s="185"/>
      <c r="CQ69" s="185"/>
      <c r="CR69" s="185"/>
      <c r="CS69" s="185"/>
      <c r="CT69" s="185"/>
      <c r="CU69" s="185"/>
      <c r="CV69" s="185"/>
      <c r="CW69" s="185"/>
      <c r="CX69" s="185"/>
      <c r="CY69" s="185"/>
      <c r="CZ69" s="185"/>
      <c r="DA69" s="185"/>
      <c r="DB69" s="185"/>
      <c r="DC69" s="185"/>
      <c r="DD69" s="185"/>
      <c r="DE69" s="185"/>
      <c r="DF69" s="185"/>
      <c r="DG69" s="185"/>
      <c r="DH69" s="185"/>
      <c r="DI69" s="185"/>
      <c r="DJ69" s="185"/>
      <c r="DK69" s="185"/>
      <c r="DL69" s="185"/>
      <c r="DM69" s="185"/>
      <c r="DN69" s="185"/>
      <c r="DO69" s="185"/>
      <c r="DP69" s="185"/>
      <c r="DQ69" s="185"/>
      <c r="DR69" s="185"/>
      <c r="DS69" s="185"/>
      <c r="DT69" s="185"/>
      <c r="DU69" s="185"/>
      <c r="DV69" s="185"/>
      <c r="DW69" s="185"/>
      <c r="DX69" s="185"/>
      <c r="DY69" s="185"/>
      <c r="DZ69" s="185"/>
      <c r="EA69" s="185"/>
      <c r="EB69" s="185"/>
      <c r="EC69" s="185"/>
      <c r="ED69" s="185"/>
      <c r="EE69" s="185"/>
      <c r="EF69" s="185"/>
      <c r="EG69" s="185"/>
      <c r="EH69" s="185"/>
      <c r="EI69" s="185"/>
      <c r="EJ69" s="185"/>
      <c r="EK69" s="185"/>
      <c r="EL69" s="185"/>
      <c r="EM69" s="185"/>
      <c r="EN69" s="185"/>
      <c r="EO69" s="185"/>
      <c r="EP69" s="185"/>
      <c r="EQ69" s="185"/>
      <c r="ER69" s="185"/>
      <c r="ES69" s="185"/>
      <c r="ET69" s="185"/>
      <c r="EU69" s="185"/>
      <c r="EV69" s="185"/>
      <c r="EW69" s="185"/>
      <c r="EX69" s="185"/>
      <c r="EY69" s="185"/>
      <c r="EZ69" s="185"/>
      <c r="FA69" s="185"/>
      <c r="FB69" s="185"/>
      <c r="FC69" s="185"/>
      <c r="FD69" s="185"/>
      <c r="FE69" s="185"/>
      <c r="FF69" s="185"/>
      <c r="FG69" s="185"/>
      <c r="FH69" s="185"/>
      <c r="FI69" s="185"/>
      <c r="FJ69" s="185"/>
      <c r="FK69" s="185"/>
      <c r="FL69" s="185"/>
      <c r="FM69" s="185"/>
      <c r="FN69" s="185"/>
      <c r="FO69" s="185"/>
      <c r="FP69" s="185"/>
      <c r="FQ69" s="185"/>
      <c r="FR69" s="185"/>
      <c r="FS69" s="185"/>
      <c r="FT69" s="185"/>
      <c r="FU69" s="185"/>
      <c r="FV69" s="185"/>
      <c r="FW69" s="185"/>
      <c r="FX69" s="185"/>
      <c r="FY69" s="185"/>
      <c r="FZ69" s="185"/>
      <c r="GA69" s="185"/>
      <c r="GB69" s="185"/>
      <c r="GC69" s="185"/>
      <c r="GD69" s="185"/>
      <c r="GE69" s="185"/>
      <c r="GF69" s="185"/>
      <c r="GG69" s="185"/>
      <c r="GH69" s="185"/>
      <c r="GI69" s="185"/>
      <c r="GJ69" s="185"/>
      <c r="GK69" s="185"/>
      <c r="GL69" s="185"/>
      <c r="GM69" s="185"/>
      <c r="GN69" s="185"/>
      <c r="GO69" s="185"/>
      <c r="GP69" s="185"/>
      <c r="GQ69" s="185"/>
      <c r="GR69" s="185"/>
      <c r="GS69" s="185"/>
      <c r="GT69" s="185"/>
      <c r="GU69" s="185"/>
      <c r="GV69" s="185"/>
      <c r="GW69" s="185"/>
      <c r="GX69" s="185"/>
      <c r="GY69" s="185"/>
      <c r="GZ69" s="185"/>
      <c r="HA69" s="185"/>
      <c r="HB69" s="185"/>
      <c r="HC69" s="185"/>
      <c r="HD69" s="185"/>
      <c r="HE69" s="185"/>
      <c r="HF69" s="185"/>
      <c r="HG69" s="185"/>
      <c r="HH69" s="185"/>
      <c r="HI69" s="185"/>
      <c r="HJ69" s="185"/>
      <c r="HK69" s="185"/>
      <c r="HL69" s="185"/>
      <c r="HM69" s="185"/>
      <c r="HN69" s="185"/>
      <c r="HO69" s="185"/>
      <c r="HP69" s="185"/>
      <c r="HQ69" s="185"/>
      <c r="HR69" s="185"/>
      <c r="HS69" s="185"/>
      <c r="HT69" s="185"/>
      <c r="HU69" s="185"/>
      <c r="HV69" s="185"/>
      <c r="HW69" s="185"/>
      <c r="HX69" s="185"/>
      <c r="HY69" s="185"/>
      <c r="HZ69" s="185"/>
      <c r="IA69" s="185"/>
      <c r="IB69" s="185"/>
      <c r="IC69" s="185"/>
      <c r="ID69" s="185"/>
      <c r="IE69" s="185"/>
      <c r="IF69" s="185"/>
      <c r="IG69" s="185"/>
      <c r="IH69" s="185"/>
      <c r="II69" s="185"/>
      <c r="IJ69" s="185"/>
      <c r="IK69" s="185"/>
      <c r="IL69" s="185"/>
      <c r="IM69" s="185"/>
      <c r="IN69" s="185"/>
      <c r="IO69" s="185"/>
      <c r="IP69" s="185"/>
      <c r="IQ69" s="185"/>
      <c r="IR69" s="185"/>
      <c r="IS69" s="185"/>
      <c r="IT69" s="185"/>
      <c r="IU69" s="185"/>
      <c r="IV69" s="185"/>
      <c r="IW69" s="185"/>
      <c r="IX69" s="185"/>
      <c r="IY69" s="185"/>
      <c r="IZ69" s="185"/>
      <c r="JA69" s="185"/>
      <c r="JB69" s="185"/>
      <c r="JC69" s="185"/>
      <c r="JD69" s="185"/>
      <c r="JE69" s="185"/>
      <c r="JF69" s="185"/>
      <c r="JG69" s="185"/>
      <c r="JH69" s="185"/>
      <c r="JI69" s="185"/>
      <c r="JJ69" s="185"/>
      <c r="JK69" s="185"/>
      <c r="JL69" s="185"/>
      <c r="JM69" s="185"/>
      <c r="JN69" s="185"/>
      <c r="JO69" s="185"/>
      <c r="JP69" s="185"/>
      <c r="JQ69" s="185"/>
      <c r="JR69" s="185"/>
      <c r="JS69" s="185"/>
      <c r="JT69" s="185"/>
      <c r="JU69" s="185"/>
      <c r="JV69" s="185"/>
      <c r="JW69" s="185"/>
      <c r="JX69" s="185"/>
      <c r="JY69" s="185"/>
      <c r="JZ69" s="185"/>
      <c r="KA69" s="185"/>
      <c r="KB69" s="185"/>
      <c r="KC69" s="185"/>
      <c r="KD69" s="185"/>
      <c r="KE69" s="185"/>
      <c r="KF69" s="185"/>
      <c r="KG69" s="185"/>
      <c r="KH69" s="185"/>
      <c r="KI69" s="185"/>
      <c r="KJ69" s="185"/>
      <c r="KK69" s="185"/>
      <c r="KL69" s="185"/>
      <c r="KM69" s="185"/>
      <c r="KN69" s="185"/>
      <c r="KO69" s="185"/>
      <c r="KP69" s="185"/>
      <c r="KQ69" s="185"/>
      <c r="KR69" s="185"/>
      <c r="KS69" s="185"/>
      <c r="KT69" s="185"/>
      <c r="KU69" s="185"/>
      <c r="KV69" s="185"/>
      <c r="KW69" s="185"/>
      <c r="KX69" s="185"/>
      <c r="KY69" s="185"/>
      <c r="KZ69" s="185"/>
      <c r="LA69" s="185"/>
      <c r="LB69" s="185"/>
      <c r="LC69" s="185"/>
      <c r="LD69" s="185"/>
      <c r="LE69" s="185"/>
      <c r="LF69" s="185"/>
      <c r="LG69" s="185"/>
      <c r="LH69" s="185"/>
      <c r="LI69" s="185"/>
      <c r="LJ69" s="185"/>
      <c r="LK69" s="185"/>
      <c r="LL69" s="185"/>
      <c r="LM69" s="185"/>
      <c r="LN69" s="185"/>
      <c r="LO69" s="185"/>
      <c r="LP69" s="185"/>
      <c r="LQ69" s="185"/>
      <c r="LR69" s="185"/>
      <c r="LS69" s="185"/>
      <c r="LT69" s="185"/>
      <c r="LU69" s="185"/>
      <c r="LV69" s="185"/>
      <c r="LW69" s="185"/>
      <c r="LX69" s="185"/>
      <c r="LY69" s="185"/>
      <c r="LZ69" s="185"/>
      <c r="MA69" s="185"/>
      <c r="MB69" s="185"/>
      <c r="MC69" s="185"/>
      <c r="MD69" s="185"/>
      <c r="ME69" s="185"/>
      <c r="MF69" s="185"/>
      <c r="MG69" s="185"/>
      <c r="MH69" s="185"/>
      <c r="MI69" s="185"/>
      <c r="MJ69" s="185"/>
      <c r="MK69" s="185"/>
      <c r="ML69" s="185"/>
      <c r="MM69" s="185"/>
      <c r="MN69" s="185"/>
      <c r="MO69" s="185"/>
      <c r="MP69" s="185"/>
      <c r="MQ69" s="185"/>
      <c r="MR69" s="185"/>
      <c r="MS69" s="185"/>
      <c r="MT69" s="185"/>
      <c r="MU69" s="185"/>
      <c r="MV69" s="185"/>
      <c r="MW69" s="185"/>
      <c r="MX69" s="185"/>
      <c r="MY69" s="185"/>
      <c r="MZ69" s="185"/>
      <c r="NA69" s="185"/>
      <c r="NB69" s="185"/>
      <c r="NC69" s="185"/>
      <c r="ND69" s="185"/>
      <c r="NE69" s="185"/>
      <c r="NF69" s="185"/>
      <c r="NG69" s="185"/>
      <c r="NH69" s="185"/>
      <c r="NI69" s="185"/>
      <c r="NJ69" s="185"/>
      <c r="NK69" s="185"/>
      <c r="NL69" s="185"/>
      <c r="NM69" s="185"/>
      <c r="NN69" s="185"/>
      <c r="NO69" s="185"/>
      <c r="NP69" s="185"/>
      <c r="NQ69" s="185"/>
      <c r="NR69" s="185"/>
      <c r="NS69" s="185"/>
      <c r="NT69" s="185"/>
      <c r="NU69" s="185"/>
      <c r="NV69" s="185"/>
      <c r="NW69" s="185"/>
      <c r="NX69" s="185"/>
      <c r="NY69" s="185"/>
      <c r="NZ69" s="185"/>
      <c r="OA69" s="185"/>
      <c r="OB69" s="185"/>
      <c r="OC69" s="185"/>
      <c r="OD69" s="185"/>
      <c r="OE69" s="185"/>
      <c r="OF69" s="185"/>
      <c r="OG69" s="185"/>
      <c r="OH69" s="185"/>
      <c r="OI69" s="185"/>
      <c r="OJ69" s="185"/>
      <c r="OK69" s="185"/>
      <c r="OL69" s="185"/>
      <c r="OM69" s="185"/>
      <c r="ON69" s="185"/>
      <c r="OO69" s="185"/>
      <c r="OP69" s="185"/>
      <c r="OQ69" s="185"/>
      <c r="OR69" s="185"/>
      <c r="OS69" s="185"/>
      <c r="OT69" s="185"/>
      <c r="OU69" s="185"/>
      <c r="OV69" s="185"/>
      <c r="OW69" s="185"/>
      <c r="OX69" s="185"/>
      <c r="OY69" s="185"/>
      <c r="OZ69" s="185"/>
      <c r="PA69" s="185"/>
      <c r="PB69" s="185"/>
      <c r="PC69" s="185"/>
      <c r="PD69" s="185"/>
      <c r="PE69" s="185"/>
      <c r="PF69" s="185"/>
      <c r="PG69" s="185"/>
      <c r="PH69" s="185"/>
      <c r="PI69" s="185"/>
      <c r="PJ69" s="185"/>
      <c r="PK69" s="185"/>
      <c r="PL69" s="185"/>
      <c r="PM69" s="185"/>
      <c r="PN69" s="185"/>
      <c r="PO69" s="185"/>
      <c r="PP69" s="185"/>
      <c r="PQ69" s="185"/>
      <c r="PR69" s="185"/>
      <c r="PS69" s="185"/>
      <c r="PT69" s="185"/>
      <c r="PU69" s="185"/>
      <c r="PV69" s="185"/>
      <c r="PW69" s="185"/>
      <c r="PX69" s="185"/>
      <c r="PY69" s="185"/>
      <c r="PZ69" s="185"/>
      <c r="QA69" s="185"/>
      <c r="QB69" s="185"/>
      <c r="QC69" s="185"/>
      <c r="QD69" s="185"/>
      <c r="QE69" s="185"/>
      <c r="QF69" s="185"/>
      <c r="QG69" s="185"/>
      <c r="QH69" s="185"/>
      <c r="QI69" s="185"/>
      <c r="QJ69" s="185"/>
      <c r="QK69" s="185"/>
      <c r="QL69" s="185"/>
      <c r="QM69" s="185"/>
      <c r="QN69" s="185"/>
      <c r="QO69" s="185"/>
      <c r="QP69" s="185"/>
      <c r="QQ69" s="185"/>
      <c r="QR69" s="185"/>
      <c r="QS69" s="185"/>
      <c r="QT69" s="185"/>
      <c r="QU69" s="185"/>
      <c r="QV69" s="185"/>
      <c r="QW69" s="185"/>
      <c r="QX69" s="185"/>
      <c r="QY69" s="185"/>
      <c r="QZ69" s="185"/>
      <c r="RA69" s="185"/>
      <c r="RB69" s="185"/>
      <c r="RC69" s="185"/>
      <c r="RD69" s="185"/>
      <c r="RE69" s="185"/>
      <c r="RF69" s="185"/>
      <c r="RG69" s="185"/>
      <c r="RH69" s="185"/>
      <c r="RI69" s="185"/>
      <c r="RJ69" s="185"/>
      <c r="RK69" s="185"/>
      <c r="RL69" s="185"/>
      <c r="RM69" s="185"/>
      <c r="RN69" s="185"/>
      <c r="RO69" s="185"/>
      <c r="RP69" s="185"/>
      <c r="RQ69" s="185"/>
      <c r="RR69" s="185"/>
      <c r="RS69" s="185"/>
      <c r="RT69" s="185"/>
      <c r="RU69" s="185"/>
      <c r="RV69" s="185"/>
      <c r="RW69" s="185"/>
      <c r="RX69" s="185"/>
      <c r="RY69" s="185"/>
      <c r="RZ69" s="185"/>
      <c r="SA69" s="185"/>
      <c r="SB69" s="185"/>
      <c r="SC69" s="185"/>
      <c r="SD69" s="185"/>
      <c r="SE69" s="185"/>
      <c r="SF69" s="185"/>
      <c r="SG69" s="185"/>
      <c r="SH69" s="185"/>
      <c r="SI69" s="185"/>
      <c r="SJ69" s="185"/>
      <c r="SK69" s="185"/>
      <c r="SL69" s="185"/>
      <c r="SM69" s="185"/>
      <c r="SN69" s="185"/>
      <c r="SO69" s="185"/>
      <c r="SP69" s="185"/>
      <c r="SQ69" s="185"/>
      <c r="SR69" s="185"/>
      <c r="SS69" s="185"/>
      <c r="ST69" s="185"/>
      <c r="SU69" s="185"/>
      <c r="SV69" s="185"/>
      <c r="SW69" s="185"/>
      <c r="SX69" s="185"/>
      <c r="SY69" s="185"/>
      <c r="SZ69" s="185"/>
      <c r="TA69" s="185"/>
      <c r="TB69" s="185"/>
      <c r="TC69" s="185"/>
      <c r="TD69" s="185"/>
      <c r="TE69" s="185"/>
      <c r="TF69" s="185"/>
      <c r="TG69" s="185"/>
      <c r="TH69" s="185"/>
      <c r="TI69" s="185"/>
      <c r="TJ69" s="185"/>
      <c r="TK69" s="185"/>
      <c r="TL69" s="185"/>
      <c r="TM69" s="185"/>
      <c r="TN69" s="185"/>
      <c r="TO69" s="185"/>
      <c r="TP69" s="185"/>
      <c r="TQ69" s="185"/>
      <c r="TR69" s="185"/>
      <c r="TS69" s="185"/>
      <c r="TT69" s="185"/>
      <c r="TU69" s="185"/>
      <c r="TV69" s="185"/>
      <c r="TW69" s="185"/>
      <c r="TX69" s="185"/>
      <c r="TY69" s="185"/>
      <c r="TZ69" s="185"/>
      <c r="UA69" s="185"/>
      <c r="UB69" s="185"/>
      <c r="UC69" s="185"/>
      <c r="UD69" s="185"/>
      <c r="UE69" s="185"/>
      <c r="UF69" s="185"/>
      <c r="UG69" s="185"/>
      <c r="UH69" s="185"/>
      <c r="UI69" s="185"/>
      <c r="UJ69" s="185"/>
      <c r="UK69" s="185"/>
      <c r="UL69" s="185"/>
      <c r="UM69" s="185"/>
      <c r="UN69" s="185"/>
      <c r="UO69" s="185"/>
      <c r="UP69" s="185"/>
      <c r="UQ69" s="185"/>
      <c r="UR69" s="185"/>
      <c r="US69" s="185"/>
      <c r="UT69" s="185"/>
      <c r="UU69" s="185"/>
      <c r="UV69" s="185"/>
      <c r="UW69" s="185"/>
      <c r="UX69" s="185"/>
      <c r="UY69" s="185"/>
      <c r="UZ69" s="185"/>
      <c r="VA69" s="185"/>
      <c r="VB69" s="185"/>
      <c r="VC69" s="185"/>
      <c r="VD69" s="185"/>
      <c r="VE69" s="185"/>
      <c r="VF69" s="185"/>
      <c r="VG69" s="185"/>
      <c r="VH69" s="185"/>
      <c r="VI69" s="185"/>
      <c r="VJ69" s="185"/>
      <c r="VK69" s="185"/>
      <c r="VL69" s="185"/>
      <c r="VM69" s="185"/>
      <c r="VN69" s="185"/>
      <c r="VO69" s="185"/>
      <c r="VP69" s="185"/>
      <c r="VQ69" s="185"/>
      <c r="VR69" s="185"/>
      <c r="VS69" s="185"/>
      <c r="VT69" s="185"/>
      <c r="VU69" s="185"/>
      <c r="VV69" s="185"/>
      <c r="VW69" s="185"/>
      <c r="VX69" s="185"/>
      <c r="VY69" s="185"/>
      <c r="VZ69" s="185"/>
      <c r="WA69" s="185"/>
      <c r="WB69" s="185"/>
      <c r="WC69" s="185"/>
      <c r="WD69" s="185"/>
      <c r="WE69" s="185"/>
      <c r="WF69" s="185"/>
      <c r="WG69" s="185"/>
      <c r="WH69" s="185"/>
      <c r="WI69" s="185"/>
      <c r="WJ69" s="185"/>
      <c r="WK69" s="185"/>
      <c r="WL69" s="185"/>
      <c r="WM69" s="185"/>
      <c r="WN69" s="185"/>
      <c r="WO69" s="185"/>
      <c r="WP69" s="185"/>
      <c r="WQ69" s="185"/>
      <c r="WR69" s="185"/>
      <c r="WS69" s="185"/>
      <c r="WT69" s="185"/>
      <c r="WU69" s="185"/>
      <c r="WV69" s="185"/>
      <c r="WW69" s="185"/>
      <c r="WX69" s="185"/>
      <c r="WY69" s="185"/>
      <c r="WZ69" s="185"/>
      <c r="XA69" s="185"/>
      <c r="XB69" s="185"/>
      <c r="XC69" s="185"/>
      <c r="XD69" s="185"/>
      <c r="XE69" s="185"/>
      <c r="XF69" s="185"/>
      <c r="XG69" s="185"/>
      <c r="XH69" s="185"/>
      <c r="XI69" s="185"/>
      <c r="XJ69" s="185"/>
      <c r="XK69" s="185"/>
      <c r="XL69" s="185"/>
      <c r="XM69" s="185"/>
      <c r="XN69" s="185"/>
      <c r="XO69" s="185"/>
      <c r="XP69" s="185"/>
      <c r="XQ69" s="185"/>
      <c r="XR69" s="185"/>
      <c r="XS69" s="185"/>
      <c r="XT69" s="185"/>
      <c r="XU69" s="185"/>
      <c r="XV69" s="185"/>
      <c r="XW69" s="185"/>
      <c r="XX69" s="185"/>
      <c r="XY69" s="185"/>
      <c r="XZ69" s="185"/>
      <c r="YA69" s="185"/>
      <c r="YB69" s="185"/>
      <c r="YC69" s="185"/>
      <c r="YD69" s="185"/>
      <c r="YE69" s="185"/>
      <c r="YF69" s="185"/>
      <c r="YG69" s="185"/>
      <c r="YH69" s="185"/>
      <c r="YI69" s="185"/>
      <c r="YJ69" s="185"/>
      <c r="YK69" s="185"/>
      <c r="YL69" s="185"/>
      <c r="YM69" s="185"/>
      <c r="YN69" s="185"/>
      <c r="YO69" s="185"/>
      <c r="YP69" s="185"/>
      <c r="YQ69" s="185"/>
      <c r="YR69" s="185"/>
      <c r="YS69" s="185"/>
      <c r="YT69" s="185"/>
      <c r="YU69" s="185"/>
      <c r="YV69" s="185"/>
      <c r="YW69" s="185"/>
      <c r="YX69" s="185"/>
      <c r="YY69" s="185"/>
      <c r="YZ69" s="185"/>
      <c r="ZA69" s="185"/>
      <c r="ZB69" s="185"/>
      <c r="ZC69" s="185"/>
      <c r="ZD69" s="185"/>
      <c r="ZE69" s="185"/>
      <c r="ZF69" s="185"/>
      <c r="ZG69" s="185"/>
      <c r="ZH69" s="185"/>
      <c r="ZI69" s="185"/>
      <c r="ZJ69" s="185"/>
      <c r="ZK69" s="185"/>
      <c r="ZL69" s="185"/>
      <c r="ZM69" s="185"/>
      <c r="ZN69" s="185"/>
      <c r="ZO69" s="185"/>
      <c r="ZP69" s="185"/>
      <c r="ZQ69" s="185"/>
      <c r="ZR69" s="185"/>
      <c r="ZS69" s="185"/>
      <c r="ZT69" s="185"/>
      <c r="ZU69" s="185"/>
      <c r="ZV69" s="185"/>
      <c r="ZW69" s="185"/>
      <c r="ZX69" s="185"/>
      <c r="ZY69" s="185"/>
      <c r="ZZ69" s="185"/>
      <c r="AAA69" s="185"/>
      <c r="AAB69" s="185"/>
      <c r="AAC69" s="185"/>
      <c r="AAD69" s="185"/>
      <c r="AAE69" s="185"/>
      <c r="AAF69" s="185"/>
      <c r="AAG69" s="185"/>
      <c r="AAH69" s="185"/>
      <c r="AAI69" s="185"/>
      <c r="AAJ69" s="185"/>
      <c r="AAK69" s="185"/>
      <c r="AAL69" s="185"/>
      <c r="AAM69" s="185"/>
      <c r="AAN69" s="185"/>
      <c r="AAO69" s="185"/>
      <c r="AAP69" s="185"/>
      <c r="AAQ69" s="185"/>
      <c r="AAR69" s="185"/>
      <c r="AAS69" s="185"/>
      <c r="AAT69" s="185"/>
      <c r="AAU69" s="185"/>
      <c r="AAV69" s="185"/>
      <c r="AAW69" s="185"/>
      <c r="AAX69" s="185"/>
      <c r="AAY69" s="185"/>
      <c r="AAZ69" s="185"/>
      <c r="ABA69" s="185"/>
      <c r="ABB69" s="185"/>
      <c r="ABC69" s="185"/>
      <c r="ABD69" s="185"/>
      <c r="ABE69" s="185"/>
      <c r="ABF69" s="185"/>
      <c r="ABG69" s="185"/>
      <c r="ABH69" s="185"/>
      <c r="ABI69" s="185"/>
      <c r="ABJ69" s="185"/>
      <c r="ABK69" s="185"/>
      <c r="ABL69" s="185"/>
      <c r="ABM69" s="185"/>
      <c r="ABN69" s="185"/>
      <c r="ABO69" s="185"/>
      <c r="ABP69" s="185"/>
      <c r="ABQ69" s="185"/>
      <c r="ABR69" s="185"/>
      <c r="ABS69" s="185"/>
      <c r="ABT69" s="185"/>
      <c r="ABU69" s="185"/>
      <c r="ABV69" s="185"/>
      <c r="ABW69" s="185"/>
      <c r="ABX69" s="185"/>
      <c r="ABY69" s="185"/>
      <c r="ABZ69" s="185"/>
      <c r="ACA69" s="185"/>
      <c r="ACB69" s="185"/>
      <c r="ACC69" s="185"/>
      <c r="ACD69" s="185"/>
      <c r="ACE69" s="185"/>
      <c r="ACF69" s="185"/>
      <c r="ACG69" s="185"/>
      <c r="ACH69" s="185"/>
      <c r="ACI69" s="185"/>
      <c r="ACJ69" s="185"/>
      <c r="ACK69" s="185"/>
      <c r="ACL69" s="185"/>
      <c r="ACM69" s="185"/>
      <c r="ACN69" s="185"/>
      <c r="ACO69" s="185"/>
      <c r="ACP69" s="185"/>
      <c r="ACQ69" s="185"/>
      <c r="ACR69" s="185"/>
      <c r="ACS69" s="185"/>
      <c r="ACT69" s="185"/>
      <c r="ACU69" s="185"/>
      <c r="ACV69" s="185"/>
      <c r="ACW69" s="185"/>
      <c r="ACX69" s="185"/>
      <c r="ACY69" s="185"/>
      <c r="ACZ69" s="185"/>
      <c r="ADA69" s="185"/>
      <c r="ADB69" s="185"/>
      <c r="ADC69" s="185"/>
      <c r="ADD69" s="185"/>
      <c r="ADE69" s="185"/>
      <c r="ADF69" s="185"/>
      <c r="ADG69" s="185"/>
      <c r="ADH69" s="185"/>
      <c r="ADI69" s="185"/>
      <c r="ADJ69" s="185"/>
      <c r="ADK69" s="185"/>
      <c r="ADL69" s="185"/>
      <c r="ADM69" s="185"/>
      <c r="ADN69" s="185"/>
      <c r="ADO69" s="185"/>
      <c r="ADP69" s="185"/>
      <c r="ADQ69" s="185"/>
      <c r="ADR69" s="185"/>
      <c r="ADS69" s="185"/>
      <c r="ADT69" s="185"/>
      <c r="ADU69" s="185"/>
      <c r="ADV69" s="185"/>
      <c r="ADW69" s="185"/>
      <c r="ADX69" s="185"/>
      <c r="ADY69" s="185"/>
      <c r="ADZ69" s="185"/>
      <c r="AEA69" s="185"/>
      <c r="AEB69" s="185"/>
      <c r="AEC69" s="185"/>
      <c r="AED69" s="185"/>
      <c r="AEE69" s="185"/>
      <c r="AEF69" s="185"/>
      <c r="AEG69" s="185"/>
      <c r="AEH69" s="185"/>
      <c r="AEI69" s="185"/>
      <c r="AEJ69" s="185"/>
      <c r="AEK69" s="185"/>
      <c r="AEL69" s="185"/>
      <c r="AEM69" s="185"/>
      <c r="AEN69" s="185"/>
      <c r="AEO69" s="185"/>
      <c r="AEP69" s="185"/>
      <c r="AEQ69" s="185"/>
      <c r="AER69" s="185"/>
      <c r="AES69" s="185"/>
      <c r="AET69" s="185"/>
      <c r="AEU69" s="185"/>
      <c r="AEV69" s="185"/>
      <c r="AEW69" s="185"/>
      <c r="AEX69" s="185"/>
      <c r="AEY69" s="185"/>
      <c r="AEZ69" s="185"/>
      <c r="AFA69" s="185"/>
      <c r="AFB69" s="185"/>
      <c r="AFC69" s="185"/>
      <c r="AFD69" s="185"/>
      <c r="AFE69" s="185"/>
      <c r="AFF69" s="185"/>
      <c r="AFG69" s="185"/>
      <c r="AFH69" s="185"/>
      <c r="AFI69" s="185"/>
      <c r="AFJ69" s="185"/>
      <c r="AFK69" s="185"/>
      <c r="AFL69" s="185"/>
      <c r="AFM69" s="185"/>
      <c r="AFN69" s="185"/>
      <c r="AFO69" s="185"/>
      <c r="AFP69" s="185"/>
      <c r="AFQ69" s="185"/>
      <c r="AFR69" s="185"/>
      <c r="AFS69" s="185"/>
      <c r="AFT69" s="185"/>
      <c r="AFU69" s="185"/>
      <c r="AFV69" s="185"/>
      <c r="AFW69" s="185"/>
      <c r="AFX69" s="185"/>
      <c r="AFY69" s="185"/>
      <c r="AFZ69" s="185"/>
      <c r="AGA69" s="185"/>
      <c r="AGB69" s="185"/>
      <c r="AGC69" s="185"/>
      <c r="AGD69" s="185"/>
      <c r="AGE69" s="185"/>
      <c r="AGF69" s="185"/>
      <c r="AGG69" s="185"/>
      <c r="AGH69" s="185"/>
      <c r="AGI69" s="185"/>
      <c r="AGJ69" s="185"/>
      <c r="AGK69" s="185"/>
      <c r="AGL69" s="185"/>
      <c r="AGM69" s="185"/>
      <c r="AGN69" s="185"/>
      <c r="AGO69" s="185"/>
      <c r="AGP69" s="185"/>
      <c r="AGQ69" s="185"/>
      <c r="AGR69" s="185"/>
      <c r="AGS69" s="185"/>
      <c r="AGT69" s="185"/>
      <c r="AGU69" s="185"/>
      <c r="AGV69" s="185"/>
      <c r="AGW69" s="185"/>
      <c r="AGX69" s="185"/>
      <c r="AGY69" s="185"/>
      <c r="AGZ69" s="185"/>
      <c r="AHA69" s="185"/>
      <c r="AHB69" s="185"/>
      <c r="AHC69" s="185"/>
      <c r="AHD69" s="185"/>
      <c r="AHE69" s="185"/>
      <c r="AHF69" s="185"/>
      <c r="AHG69" s="185"/>
      <c r="AHH69" s="185"/>
      <c r="AHI69" s="185"/>
      <c r="AHJ69" s="185"/>
      <c r="AHK69" s="185"/>
      <c r="AHL69" s="185"/>
      <c r="AHM69" s="185"/>
      <c r="AHN69" s="185"/>
      <c r="AHO69" s="185"/>
      <c r="AHP69" s="185"/>
      <c r="AHQ69" s="185"/>
      <c r="AHR69" s="185"/>
      <c r="AHS69" s="185"/>
      <c r="AHT69" s="185"/>
      <c r="AHU69" s="185"/>
      <c r="AHV69" s="185"/>
      <c r="AHW69" s="185"/>
      <c r="AHX69" s="185"/>
      <c r="AHY69" s="185"/>
      <c r="AHZ69" s="185"/>
      <c r="AIA69" s="185"/>
      <c r="AIB69" s="185"/>
      <c r="AIC69" s="185"/>
      <c r="AID69" s="185"/>
      <c r="AIE69" s="185"/>
      <c r="AIF69" s="185"/>
      <c r="AIG69" s="185"/>
      <c r="AIH69" s="185"/>
      <c r="AII69" s="185"/>
      <c r="AIJ69" s="185"/>
      <c r="AIK69" s="185"/>
      <c r="AIL69" s="185"/>
      <c r="AIM69" s="185"/>
      <c r="AIN69" s="185"/>
      <c r="AIO69" s="185"/>
      <c r="AIP69" s="185"/>
      <c r="AIQ69" s="185"/>
      <c r="AIR69" s="185"/>
      <c r="AIS69" s="185"/>
      <c r="AIT69" s="185"/>
      <c r="AIU69" s="185"/>
      <c r="AIV69" s="185"/>
      <c r="AIW69" s="185"/>
      <c r="AIX69" s="185"/>
      <c r="AIY69" s="185"/>
      <c r="AIZ69" s="185"/>
      <c r="AJA69" s="185"/>
      <c r="AJB69" s="185"/>
      <c r="AJC69" s="185"/>
      <c r="AJD69" s="185"/>
      <c r="AJE69" s="185"/>
      <c r="AJF69" s="185"/>
      <c r="AJG69" s="185"/>
      <c r="AJH69" s="185"/>
      <c r="AJI69" s="185"/>
      <c r="AJJ69" s="185"/>
      <c r="AJK69" s="185"/>
      <c r="AJL69" s="185"/>
      <c r="AJM69" s="185"/>
      <c r="AJN69" s="185"/>
      <c r="AJO69" s="185"/>
      <c r="AJP69" s="185"/>
      <c r="AJQ69" s="185"/>
      <c r="AJR69" s="185"/>
      <c r="AJS69" s="185"/>
      <c r="AJT69" s="185"/>
      <c r="AJU69" s="185"/>
      <c r="AJV69" s="185"/>
      <c r="AJW69" s="185"/>
      <c r="AJX69" s="185"/>
      <c r="AJY69" s="185"/>
      <c r="AJZ69" s="185"/>
      <c r="AKA69" s="185"/>
      <c r="AKB69" s="185"/>
      <c r="AKC69" s="185"/>
      <c r="AKD69" s="185"/>
      <c r="AKE69" s="185"/>
      <c r="AKF69" s="185"/>
      <c r="AKG69" s="185"/>
      <c r="AKH69" s="185"/>
      <c r="AKI69" s="185"/>
      <c r="AKJ69" s="185"/>
      <c r="AKK69" s="185"/>
      <c r="AKL69" s="185"/>
      <c r="AKM69" s="185"/>
      <c r="AKN69" s="185"/>
      <c r="AKO69" s="185"/>
      <c r="AKP69" s="185"/>
      <c r="AKQ69" s="185"/>
      <c r="AKR69" s="185"/>
      <c r="AKS69" s="185"/>
      <c r="AKT69" s="185"/>
      <c r="AKU69" s="185"/>
      <c r="AKV69" s="185"/>
      <c r="AKW69" s="185"/>
      <c r="AKX69" s="185"/>
      <c r="AKY69" s="185"/>
      <c r="AKZ69" s="185"/>
      <c r="ALA69" s="185"/>
      <c r="ALB69" s="185"/>
      <c r="ALC69" s="185"/>
      <c r="ALD69" s="185"/>
      <c r="ALE69" s="185"/>
      <c r="ALF69" s="185"/>
      <c r="ALG69" s="185"/>
      <c r="ALH69" s="185"/>
      <c r="ALI69" s="185"/>
      <c r="ALJ69" s="185"/>
      <c r="ALK69" s="185"/>
      <c r="ALL69" s="185"/>
      <c r="ALM69" s="185"/>
      <c r="ALN69" s="185"/>
      <c r="ALO69" s="185"/>
      <c r="ALP69" s="185"/>
      <c r="ALQ69" s="185"/>
      <c r="ALR69" s="185"/>
      <c r="ALS69" s="185"/>
      <c r="ALT69" s="185"/>
      <c r="ALU69" s="185"/>
      <c r="ALV69" s="185"/>
      <c r="ALW69" s="185"/>
      <c r="ALX69" s="185"/>
      <c r="ALY69" s="185"/>
      <c r="ALZ69" s="185"/>
      <c r="AMA69" s="185"/>
      <c r="AMB69" s="185"/>
      <c r="AMC69" s="185"/>
      <c r="AMD69" s="185"/>
      <c r="AME69" s="185"/>
      <c r="AMF69" s="185"/>
      <c r="AMG69" s="185"/>
      <c r="AMH69" s="185"/>
      <c r="AMI69" s="185"/>
      <c r="AMJ69" s="185"/>
      <c r="AMK69" s="185"/>
      <c r="AML69" s="185"/>
      <c r="AMM69" s="185"/>
      <c r="AMN69" s="185"/>
      <c r="AMO69" s="185"/>
      <c r="AMP69" s="185"/>
      <c r="AMQ69" s="185"/>
      <c r="AMR69" s="185"/>
      <c r="AMS69" s="185"/>
      <c r="AMT69" s="185"/>
      <c r="AMU69" s="185"/>
      <c r="AMV69" s="185"/>
      <c r="AMW69" s="185"/>
      <c r="AMX69" s="185"/>
      <c r="AMY69" s="185"/>
      <c r="AMZ69" s="185"/>
      <c r="ANA69" s="185"/>
      <c r="ANB69" s="185"/>
      <c r="ANC69" s="185"/>
      <c r="AND69" s="185"/>
      <c r="ANE69" s="185"/>
      <c r="ANF69" s="185"/>
      <c r="ANG69" s="185"/>
      <c r="ANH69" s="185"/>
      <c r="ANI69" s="185"/>
      <c r="ANJ69" s="185"/>
      <c r="ANK69" s="185"/>
      <c r="ANL69" s="185"/>
      <c r="ANM69" s="185"/>
      <c r="ANN69" s="185"/>
      <c r="ANO69" s="185"/>
      <c r="ANP69" s="185"/>
      <c r="ANQ69" s="185"/>
      <c r="ANR69" s="185"/>
      <c r="ANS69" s="185"/>
      <c r="ANT69" s="185"/>
      <c r="ANU69" s="185"/>
      <c r="ANV69" s="185"/>
      <c r="ANW69" s="185"/>
      <c r="ANX69" s="185"/>
      <c r="ANY69" s="185"/>
      <c r="ANZ69" s="185"/>
      <c r="AOA69" s="185"/>
      <c r="AOB69" s="185"/>
      <c r="AOC69" s="185"/>
      <c r="AOD69" s="185"/>
      <c r="AOE69" s="185"/>
      <c r="AOF69" s="185"/>
      <c r="AOG69" s="185"/>
      <c r="AOH69" s="185"/>
      <c r="AOI69" s="185"/>
      <c r="AOJ69" s="185"/>
      <c r="AOK69" s="185"/>
      <c r="AOL69" s="185"/>
      <c r="AOM69" s="185"/>
      <c r="AON69" s="185"/>
      <c r="AOO69" s="185"/>
      <c r="AOP69" s="185"/>
      <c r="AOQ69" s="185"/>
      <c r="AOR69" s="185"/>
      <c r="AOS69" s="185"/>
      <c r="AOT69" s="185"/>
      <c r="AOU69" s="185"/>
      <c r="AOV69" s="185"/>
      <c r="AOW69" s="185"/>
      <c r="AOX69" s="185"/>
      <c r="AOY69" s="185"/>
      <c r="AOZ69" s="185"/>
      <c r="APA69" s="185"/>
      <c r="APB69" s="185"/>
      <c r="APC69" s="185"/>
      <c r="APD69" s="185"/>
      <c r="APE69" s="185"/>
      <c r="APF69" s="185"/>
      <c r="APG69" s="185"/>
      <c r="APH69" s="185"/>
      <c r="API69" s="185"/>
      <c r="APJ69" s="185"/>
      <c r="APK69" s="185"/>
      <c r="APL69" s="185"/>
      <c r="APM69" s="185"/>
      <c r="APN69" s="185"/>
      <c r="APO69" s="185"/>
      <c r="APP69" s="185"/>
      <c r="APQ69" s="185"/>
      <c r="APR69" s="185"/>
      <c r="APS69" s="185"/>
      <c r="APT69" s="185"/>
      <c r="APU69" s="185"/>
      <c r="APV69" s="185"/>
      <c r="APW69" s="185"/>
      <c r="APX69" s="185"/>
      <c r="APY69" s="185"/>
      <c r="APZ69" s="185"/>
      <c r="AQA69" s="185"/>
      <c r="AQB69" s="185"/>
      <c r="AQC69" s="185"/>
      <c r="AQD69" s="185"/>
      <c r="AQE69" s="185"/>
      <c r="AQF69" s="185"/>
      <c r="AQG69" s="185"/>
      <c r="AQH69" s="185"/>
      <c r="AQI69" s="185"/>
      <c r="AQJ69" s="185"/>
      <c r="AQK69" s="185"/>
      <c r="AQL69" s="185"/>
      <c r="AQM69" s="185"/>
      <c r="AQN69" s="185"/>
      <c r="AQO69" s="185"/>
      <c r="AQP69" s="185"/>
      <c r="AQQ69" s="185"/>
      <c r="AQR69" s="185"/>
      <c r="AQS69" s="185"/>
      <c r="AQT69" s="185"/>
      <c r="AQU69" s="185"/>
      <c r="AQV69" s="185"/>
      <c r="AQW69" s="185"/>
      <c r="AQX69" s="185"/>
      <c r="AQY69" s="185"/>
      <c r="AQZ69" s="185"/>
      <c r="ARA69" s="185"/>
      <c r="ARB69" s="185"/>
      <c r="ARC69" s="185"/>
      <c r="ARD69" s="185"/>
      <c r="ARE69" s="185"/>
      <c r="ARF69" s="185"/>
      <c r="ARG69" s="185"/>
      <c r="ARH69" s="185"/>
      <c r="ARI69" s="185"/>
      <c r="ARJ69" s="185"/>
      <c r="ARK69" s="185"/>
      <c r="ARL69" s="185"/>
      <c r="ARM69" s="185"/>
      <c r="ARN69" s="185"/>
      <c r="ARO69" s="185"/>
      <c r="ARP69" s="185"/>
      <c r="ARQ69" s="185"/>
      <c r="ARR69" s="185"/>
      <c r="ARS69" s="185"/>
      <c r="ART69" s="185"/>
      <c r="ARU69" s="185"/>
      <c r="ARV69" s="185"/>
      <c r="ARW69" s="185"/>
      <c r="ARX69" s="185"/>
      <c r="ARY69" s="185"/>
      <c r="ARZ69" s="185"/>
      <c r="ASA69" s="185"/>
      <c r="ASB69" s="185"/>
      <c r="ASC69" s="185"/>
      <c r="ASD69" s="185"/>
      <c r="ASE69" s="185"/>
      <c r="ASF69" s="185"/>
      <c r="ASG69" s="185"/>
      <c r="ASH69" s="185"/>
      <c r="ASI69" s="185"/>
      <c r="ASJ69" s="185"/>
      <c r="ASK69" s="185"/>
      <c r="ASL69" s="185"/>
      <c r="ASM69" s="185"/>
      <c r="ASN69" s="185"/>
      <c r="ASO69" s="185"/>
      <c r="ASP69" s="185"/>
      <c r="ASQ69" s="185"/>
      <c r="ASR69" s="185"/>
      <c r="ASS69" s="185"/>
      <c r="AST69" s="185"/>
      <c r="ASU69" s="185"/>
      <c r="ASV69" s="185"/>
      <c r="ASW69" s="185"/>
      <c r="ASX69" s="185"/>
      <c r="ASY69" s="185"/>
      <c r="ASZ69" s="185"/>
      <c r="ATA69" s="185"/>
      <c r="ATB69" s="185"/>
      <c r="ATC69" s="185"/>
      <c r="ATD69" s="185"/>
      <c r="ATE69" s="185"/>
      <c r="ATF69" s="185"/>
      <c r="ATG69" s="185"/>
      <c r="ATH69" s="185"/>
      <c r="ATI69" s="185"/>
      <c r="ATJ69" s="185"/>
      <c r="ATK69" s="185"/>
      <c r="ATL69" s="185"/>
      <c r="ATM69" s="185"/>
      <c r="ATN69" s="185"/>
      <c r="ATO69" s="185"/>
      <c r="ATP69" s="185"/>
      <c r="ATQ69" s="185"/>
      <c r="ATR69" s="185"/>
      <c r="ATS69" s="185"/>
      <c r="ATT69" s="185"/>
      <c r="ATU69" s="185"/>
      <c r="ATV69" s="185"/>
      <c r="ATW69" s="185"/>
      <c r="ATX69" s="185"/>
      <c r="ATY69" s="185"/>
      <c r="ATZ69" s="185"/>
      <c r="AUA69" s="185"/>
      <c r="AUB69" s="185"/>
      <c r="AUC69" s="185"/>
      <c r="AUD69" s="185"/>
      <c r="AUE69" s="185"/>
      <c r="AUF69" s="185"/>
      <c r="AUG69" s="185"/>
      <c r="AUH69" s="185"/>
      <c r="AUI69" s="185"/>
      <c r="AUJ69" s="185"/>
      <c r="AUK69" s="185"/>
      <c r="AUL69" s="185"/>
      <c r="AUM69" s="185"/>
      <c r="AUN69" s="185"/>
      <c r="AUO69" s="185"/>
      <c r="AUP69" s="185"/>
      <c r="AUQ69" s="185"/>
      <c r="AUR69" s="185"/>
      <c r="AUS69" s="185"/>
      <c r="AUT69" s="185"/>
      <c r="AUU69" s="185"/>
      <c r="AUV69" s="185"/>
      <c r="AUW69" s="185"/>
      <c r="AUX69" s="185"/>
      <c r="AUY69" s="185"/>
      <c r="AUZ69" s="185"/>
      <c r="AVA69" s="185"/>
      <c r="AVB69" s="185"/>
      <c r="AVC69" s="185"/>
      <c r="AVD69" s="185"/>
      <c r="AVE69" s="185"/>
      <c r="AVF69" s="185"/>
      <c r="AVG69" s="185"/>
      <c r="AVH69" s="185"/>
      <c r="AVI69" s="185"/>
      <c r="AVJ69" s="185"/>
      <c r="AVK69" s="185"/>
      <c r="AVL69" s="185"/>
      <c r="AVM69" s="185"/>
      <c r="AVN69" s="185"/>
      <c r="AVO69" s="185"/>
      <c r="AVP69" s="185"/>
      <c r="AVQ69" s="185"/>
      <c r="AVR69" s="185"/>
      <c r="AVS69" s="185"/>
      <c r="AVT69" s="185"/>
      <c r="AVU69" s="185"/>
      <c r="AVV69" s="185"/>
      <c r="AVW69" s="185"/>
      <c r="AVX69" s="185"/>
      <c r="AVY69" s="185"/>
      <c r="AVZ69" s="185"/>
      <c r="AWA69" s="185"/>
      <c r="AWB69" s="185"/>
      <c r="AWC69" s="185"/>
      <c r="AWD69" s="185"/>
      <c r="AWE69" s="185"/>
      <c r="AWF69" s="185"/>
      <c r="AWG69" s="185"/>
      <c r="AWH69" s="185"/>
      <c r="AWI69" s="185"/>
      <c r="AWJ69" s="185"/>
      <c r="AWK69" s="185"/>
      <c r="AWL69" s="185"/>
      <c r="AWM69" s="185"/>
      <c r="AWN69" s="185"/>
      <c r="AWO69" s="185"/>
      <c r="AWP69" s="185"/>
      <c r="AWQ69" s="185"/>
      <c r="AWR69" s="185"/>
      <c r="AWS69" s="185"/>
      <c r="AWT69" s="185"/>
      <c r="AWU69" s="185"/>
      <c r="AWV69" s="185"/>
      <c r="AWW69" s="185"/>
      <c r="AWX69" s="185"/>
      <c r="AWY69" s="185"/>
      <c r="AWZ69" s="185"/>
      <c r="AXA69" s="185"/>
      <c r="AXB69" s="185"/>
      <c r="AXC69" s="185"/>
      <c r="AXD69" s="185"/>
      <c r="AXE69" s="185"/>
      <c r="AXF69" s="185"/>
      <c r="AXG69" s="185"/>
      <c r="AXH69" s="185"/>
      <c r="AXI69" s="185"/>
      <c r="AXJ69" s="185"/>
      <c r="AXK69" s="185"/>
      <c r="AXL69" s="185"/>
      <c r="AXM69" s="185"/>
      <c r="AXN69" s="185"/>
      <c r="AXO69" s="185"/>
      <c r="AXP69" s="185"/>
      <c r="AXQ69" s="185"/>
      <c r="AXR69" s="185"/>
      <c r="AXS69" s="185"/>
      <c r="AXT69" s="185"/>
      <c r="AXU69" s="185"/>
      <c r="AXV69" s="185"/>
      <c r="AXW69" s="185"/>
      <c r="AXX69" s="185"/>
      <c r="AXY69" s="185"/>
      <c r="AXZ69" s="185"/>
      <c r="AYA69" s="185"/>
      <c r="AYB69" s="185"/>
      <c r="AYC69" s="185"/>
      <c r="AYD69" s="185"/>
      <c r="AYE69" s="185"/>
      <c r="AYF69" s="185"/>
      <c r="AYG69" s="185"/>
      <c r="AYH69" s="185"/>
      <c r="AYI69" s="185"/>
      <c r="AYJ69" s="185"/>
      <c r="AYK69" s="185"/>
      <c r="AYL69" s="185"/>
      <c r="AYM69" s="185"/>
      <c r="AYN69" s="185"/>
      <c r="AYO69" s="185"/>
      <c r="AYP69" s="185"/>
      <c r="AYQ69" s="185"/>
      <c r="AYR69" s="185"/>
      <c r="AYS69" s="185"/>
      <c r="AYT69" s="185"/>
      <c r="AYU69" s="185"/>
      <c r="AYV69" s="185"/>
      <c r="AYW69" s="185"/>
      <c r="AYX69" s="185"/>
      <c r="AYY69" s="185"/>
      <c r="AYZ69" s="185"/>
      <c r="AZA69" s="185"/>
      <c r="AZB69" s="185"/>
      <c r="AZC69" s="185"/>
      <c r="AZD69" s="185"/>
      <c r="AZE69" s="185"/>
      <c r="AZF69" s="185"/>
      <c r="AZG69" s="185"/>
      <c r="AZH69" s="185"/>
      <c r="AZI69" s="185"/>
      <c r="AZJ69" s="185"/>
      <c r="AZK69" s="185"/>
      <c r="AZL69" s="185"/>
      <c r="AZM69" s="185"/>
      <c r="AZN69" s="185"/>
      <c r="AZO69" s="185"/>
      <c r="AZP69" s="185"/>
      <c r="AZQ69" s="185"/>
      <c r="AZR69" s="185"/>
      <c r="AZS69" s="185"/>
      <c r="AZT69" s="185"/>
      <c r="AZU69" s="185"/>
      <c r="AZV69" s="185"/>
      <c r="AZW69" s="185"/>
      <c r="AZX69" s="185"/>
      <c r="AZY69" s="185"/>
      <c r="AZZ69" s="185"/>
      <c r="BAA69" s="185"/>
      <c r="BAB69" s="185"/>
      <c r="BAC69" s="185"/>
      <c r="BAD69" s="185"/>
      <c r="BAE69" s="185"/>
      <c r="BAF69" s="185"/>
      <c r="BAG69" s="185"/>
      <c r="BAH69" s="185"/>
      <c r="BAI69" s="185"/>
      <c r="BAJ69" s="185"/>
      <c r="BAK69" s="185"/>
      <c r="BAL69" s="185"/>
      <c r="BAM69" s="185"/>
      <c r="BAN69" s="185"/>
      <c r="BAO69" s="185"/>
      <c r="BAP69" s="185"/>
      <c r="BAQ69" s="185"/>
      <c r="BAR69" s="185"/>
      <c r="BAS69" s="185"/>
      <c r="BAT69" s="185"/>
      <c r="BAU69" s="185"/>
      <c r="BAV69" s="185"/>
      <c r="BAW69" s="185"/>
      <c r="BAX69" s="185"/>
      <c r="BAY69" s="185"/>
      <c r="BAZ69" s="185"/>
      <c r="BBA69" s="185"/>
      <c r="BBB69" s="185"/>
      <c r="BBC69" s="185"/>
      <c r="BBD69" s="185"/>
      <c r="BBE69" s="185"/>
      <c r="BBF69" s="185"/>
      <c r="BBG69" s="185"/>
      <c r="BBH69" s="185"/>
      <c r="BBI69" s="185"/>
      <c r="BBJ69" s="185"/>
      <c r="BBK69" s="185"/>
      <c r="BBL69" s="185"/>
      <c r="BBM69" s="185"/>
      <c r="BBN69" s="185"/>
      <c r="BBO69" s="185"/>
      <c r="BBP69" s="185"/>
      <c r="BBQ69" s="185"/>
      <c r="BBR69" s="185"/>
      <c r="BBS69" s="185"/>
      <c r="BBT69" s="185"/>
      <c r="BBU69" s="185"/>
      <c r="BBV69" s="185"/>
      <c r="BBW69" s="185"/>
      <c r="BBX69" s="185"/>
      <c r="BBY69" s="185"/>
      <c r="BBZ69" s="185"/>
      <c r="BCA69" s="185"/>
      <c r="BCB69" s="185"/>
      <c r="BCC69" s="185"/>
      <c r="BCD69" s="185"/>
      <c r="BCE69" s="185"/>
      <c r="BCF69" s="185"/>
      <c r="BCG69" s="185"/>
      <c r="BCH69" s="185"/>
      <c r="BCI69" s="185"/>
      <c r="BCJ69" s="185"/>
      <c r="BCK69" s="185"/>
      <c r="BCL69" s="185"/>
      <c r="BCM69" s="185"/>
      <c r="BCN69" s="185"/>
      <c r="BCO69" s="185"/>
      <c r="BCP69" s="185"/>
      <c r="BCQ69" s="185"/>
      <c r="BCR69" s="185"/>
      <c r="BCS69" s="185"/>
      <c r="BCT69" s="185"/>
      <c r="BCU69" s="185"/>
      <c r="BCV69" s="185"/>
      <c r="BCW69" s="185"/>
      <c r="BCX69" s="185"/>
      <c r="BCY69" s="185"/>
      <c r="BCZ69" s="185"/>
      <c r="BDA69" s="185"/>
      <c r="BDB69" s="185"/>
      <c r="BDC69" s="185"/>
      <c r="BDD69" s="185"/>
      <c r="BDE69" s="185"/>
      <c r="BDF69" s="185"/>
      <c r="BDG69" s="185"/>
      <c r="BDH69" s="185"/>
      <c r="BDI69" s="185"/>
      <c r="BDJ69" s="185"/>
      <c r="BDK69" s="185"/>
      <c r="BDL69" s="185"/>
      <c r="BDM69" s="185"/>
      <c r="BDN69" s="185"/>
      <c r="BDO69" s="185"/>
      <c r="BDP69" s="185"/>
      <c r="BDQ69" s="185"/>
      <c r="BDR69" s="185"/>
      <c r="BDS69" s="185"/>
      <c r="BDT69" s="185"/>
      <c r="BDU69" s="185"/>
      <c r="BDV69" s="185"/>
      <c r="BDW69" s="185"/>
      <c r="BDX69" s="185"/>
      <c r="BDY69" s="185"/>
      <c r="BDZ69" s="185"/>
      <c r="BEA69" s="185"/>
      <c r="BEB69" s="185"/>
      <c r="BEC69" s="185"/>
      <c r="BED69" s="185"/>
      <c r="BEE69" s="185"/>
      <c r="BEF69" s="185"/>
      <c r="BEG69" s="185"/>
      <c r="BEH69" s="185"/>
      <c r="BEI69" s="185"/>
      <c r="BEJ69" s="185"/>
      <c r="BEK69" s="185"/>
      <c r="BEL69" s="185"/>
      <c r="BEM69" s="185"/>
      <c r="BEN69" s="185"/>
      <c r="BEO69" s="185"/>
      <c r="BEP69" s="185"/>
      <c r="BEQ69" s="185"/>
      <c r="BER69" s="185"/>
      <c r="BES69" s="185"/>
      <c r="BET69" s="185"/>
      <c r="BEU69" s="185"/>
      <c r="BEV69" s="185"/>
      <c r="BEW69" s="185"/>
      <c r="BEX69" s="185"/>
      <c r="BEY69" s="185"/>
      <c r="BEZ69" s="185"/>
      <c r="BFA69" s="185"/>
      <c r="BFB69" s="185"/>
      <c r="BFC69" s="185"/>
      <c r="BFD69" s="185"/>
      <c r="BFE69" s="185"/>
      <c r="BFF69" s="185"/>
      <c r="BFG69" s="185"/>
      <c r="BFH69" s="185"/>
      <c r="BFI69" s="185"/>
      <c r="BFJ69" s="185"/>
      <c r="BFK69" s="185"/>
      <c r="BFL69" s="185"/>
      <c r="BFM69" s="185"/>
      <c r="BFN69" s="185"/>
      <c r="BFO69" s="185"/>
      <c r="BFP69" s="185"/>
      <c r="BFQ69" s="185"/>
      <c r="BFR69" s="185"/>
      <c r="BFS69" s="185"/>
      <c r="BFT69" s="185"/>
      <c r="BFU69" s="185"/>
      <c r="BFV69" s="185"/>
      <c r="BFW69" s="185"/>
      <c r="BFX69" s="185"/>
      <c r="BFY69" s="185"/>
      <c r="BFZ69" s="185"/>
      <c r="BGA69" s="185"/>
      <c r="BGB69" s="185"/>
      <c r="BGC69" s="185"/>
      <c r="BGD69" s="185"/>
      <c r="BGE69" s="185"/>
      <c r="BGF69" s="185"/>
      <c r="BGG69" s="185"/>
      <c r="BGH69" s="185"/>
      <c r="BGI69" s="185"/>
      <c r="BGJ69" s="185"/>
      <c r="BGK69" s="185"/>
      <c r="BGL69" s="185"/>
      <c r="BGM69" s="185"/>
      <c r="BGN69" s="185"/>
      <c r="BGO69" s="185"/>
      <c r="BGP69" s="185"/>
      <c r="BGQ69" s="185"/>
      <c r="BGR69" s="185"/>
      <c r="BGS69" s="185"/>
      <c r="BGT69" s="185"/>
      <c r="BGU69" s="185"/>
      <c r="BGV69" s="185"/>
      <c r="BGW69" s="185"/>
      <c r="BGX69" s="185"/>
      <c r="BGY69" s="185"/>
      <c r="BGZ69" s="185"/>
      <c r="BHA69" s="185"/>
      <c r="BHB69" s="185"/>
      <c r="BHC69" s="185"/>
      <c r="BHD69" s="185"/>
      <c r="BHE69" s="185"/>
      <c r="BHF69" s="185"/>
      <c r="BHG69" s="185"/>
      <c r="BHH69" s="185"/>
      <c r="BHI69" s="185"/>
      <c r="BHJ69" s="185"/>
      <c r="BHK69" s="185"/>
      <c r="BHL69" s="185"/>
      <c r="BHM69" s="185"/>
      <c r="BHN69" s="185"/>
      <c r="BHO69" s="185"/>
      <c r="BHP69" s="185"/>
      <c r="BHQ69" s="185"/>
      <c r="BHR69" s="185"/>
      <c r="BHS69" s="185"/>
      <c r="BHT69" s="185"/>
      <c r="BHU69" s="185"/>
      <c r="BHV69" s="185"/>
      <c r="BHW69" s="185"/>
      <c r="BHX69" s="185"/>
      <c r="BHY69" s="185"/>
      <c r="BHZ69" s="185"/>
      <c r="BIA69" s="185"/>
      <c r="BIB69" s="185"/>
      <c r="BIC69" s="185"/>
      <c r="BID69" s="185"/>
      <c r="BIE69" s="185"/>
      <c r="BIF69" s="185"/>
      <c r="BIG69" s="185"/>
      <c r="BIH69" s="185"/>
      <c r="BII69" s="185"/>
      <c r="BIJ69" s="185"/>
      <c r="BIK69" s="185"/>
      <c r="BIL69" s="185"/>
      <c r="BIM69" s="185"/>
      <c r="BIN69" s="185"/>
      <c r="BIO69" s="185"/>
      <c r="BIP69" s="185"/>
      <c r="BIQ69" s="185"/>
      <c r="BIR69" s="185"/>
      <c r="BIS69" s="185"/>
      <c r="BIT69" s="185"/>
      <c r="BIU69" s="185"/>
      <c r="BIV69" s="185"/>
      <c r="BIW69" s="185"/>
      <c r="BIX69" s="185"/>
      <c r="BIY69" s="185"/>
      <c r="BIZ69" s="185"/>
      <c r="BJA69" s="185"/>
      <c r="BJB69" s="185"/>
      <c r="BJC69" s="185"/>
      <c r="BJD69" s="185"/>
      <c r="BJE69" s="185"/>
      <c r="BJF69" s="185"/>
      <c r="BJG69" s="185"/>
      <c r="BJH69" s="185"/>
      <c r="BJI69" s="185"/>
      <c r="BJJ69" s="185"/>
      <c r="BJK69" s="185"/>
      <c r="BJL69" s="185"/>
      <c r="BJM69" s="185"/>
      <c r="BJN69" s="185"/>
      <c r="BJO69" s="185"/>
      <c r="BJP69" s="185"/>
      <c r="BJQ69" s="185"/>
      <c r="BJR69" s="185"/>
      <c r="BJS69" s="185"/>
      <c r="BJT69" s="185"/>
      <c r="BJU69" s="185"/>
      <c r="BJV69" s="185"/>
      <c r="BJW69" s="185"/>
      <c r="BJX69" s="185"/>
      <c r="BJY69" s="185"/>
      <c r="BJZ69" s="185"/>
      <c r="BKA69" s="185"/>
      <c r="BKB69" s="185"/>
      <c r="BKC69" s="185"/>
      <c r="BKD69" s="185"/>
      <c r="BKE69" s="185"/>
      <c r="BKF69" s="185"/>
      <c r="BKG69" s="185"/>
      <c r="BKH69" s="185"/>
      <c r="BKI69" s="185"/>
      <c r="BKJ69" s="185"/>
      <c r="BKK69" s="185"/>
      <c r="BKL69" s="185"/>
      <c r="BKM69" s="185"/>
      <c r="BKN69" s="185"/>
      <c r="BKO69" s="185"/>
      <c r="BKP69" s="185"/>
      <c r="BKQ69" s="185"/>
      <c r="BKR69" s="185"/>
      <c r="BKS69" s="185"/>
      <c r="BKT69" s="185"/>
      <c r="BKU69" s="185"/>
      <c r="BKV69" s="185"/>
      <c r="BKW69" s="185"/>
      <c r="BKX69" s="185"/>
      <c r="BKY69" s="185"/>
      <c r="BKZ69" s="185"/>
      <c r="BLA69" s="185"/>
      <c r="BLB69" s="185"/>
      <c r="BLC69" s="185"/>
      <c r="BLD69" s="185"/>
      <c r="BLE69" s="185"/>
      <c r="BLF69" s="185"/>
      <c r="BLG69" s="185"/>
      <c r="BLH69" s="185"/>
      <c r="BLI69" s="185"/>
      <c r="BLJ69" s="185"/>
      <c r="BLK69" s="185"/>
      <c r="BLL69" s="185"/>
      <c r="BLM69" s="185"/>
      <c r="BLN69" s="185"/>
      <c r="BLO69" s="185"/>
      <c r="BLP69" s="185"/>
      <c r="BLQ69" s="185"/>
      <c r="BLR69" s="185"/>
      <c r="BLS69" s="185"/>
      <c r="BLT69" s="185"/>
      <c r="BLU69" s="185"/>
      <c r="BLV69" s="185"/>
      <c r="BLW69" s="185"/>
      <c r="BLX69" s="185"/>
      <c r="BLY69" s="185"/>
      <c r="BLZ69" s="185"/>
      <c r="BMA69" s="185"/>
      <c r="BMB69" s="185"/>
      <c r="BMC69" s="185"/>
      <c r="BMD69" s="185"/>
      <c r="BME69" s="185"/>
      <c r="BMF69" s="185"/>
      <c r="BMG69" s="185"/>
      <c r="BMH69" s="185"/>
      <c r="BMI69" s="185"/>
      <c r="BMJ69" s="185"/>
      <c r="BMK69" s="185"/>
      <c r="BML69" s="185"/>
      <c r="BMM69" s="185"/>
      <c r="BMN69" s="185"/>
      <c r="BMO69" s="185"/>
      <c r="BMP69" s="185"/>
      <c r="BMQ69" s="185"/>
      <c r="BMR69" s="185"/>
      <c r="BMS69" s="185"/>
      <c r="BMT69" s="185"/>
      <c r="BMU69" s="185"/>
      <c r="BMV69" s="185"/>
      <c r="BMW69" s="185"/>
      <c r="BMX69" s="185"/>
      <c r="BMY69" s="185"/>
      <c r="BMZ69" s="185"/>
      <c r="BNA69" s="185"/>
      <c r="BNB69" s="185"/>
      <c r="BNC69" s="185"/>
      <c r="BND69" s="185"/>
      <c r="BNE69" s="185"/>
      <c r="BNF69" s="185"/>
      <c r="BNG69" s="185"/>
      <c r="BNH69" s="185"/>
      <c r="BNI69" s="185"/>
      <c r="BNJ69" s="185"/>
      <c r="BNK69" s="185"/>
      <c r="BNL69" s="185"/>
      <c r="BNM69" s="185"/>
      <c r="BNN69" s="185"/>
      <c r="BNO69" s="185"/>
      <c r="BNP69" s="185"/>
      <c r="BNQ69" s="185"/>
      <c r="BNR69" s="185"/>
      <c r="BNS69" s="185"/>
      <c r="BNT69" s="185"/>
      <c r="BNU69" s="185"/>
      <c r="BNV69" s="185"/>
      <c r="BNW69" s="185"/>
      <c r="BNX69" s="185"/>
      <c r="BNY69" s="185"/>
      <c r="BNZ69" s="185"/>
      <c r="BOA69" s="185"/>
      <c r="BOB69" s="185"/>
      <c r="BOC69" s="185"/>
      <c r="BOD69" s="185"/>
      <c r="BOE69" s="185"/>
      <c r="BOF69" s="185"/>
      <c r="BOG69" s="185"/>
      <c r="BOH69" s="185"/>
      <c r="BOI69" s="185"/>
      <c r="BOJ69" s="185"/>
      <c r="BOK69" s="185"/>
      <c r="BOL69" s="185"/>
      <c r="BOM69" s="185"/>
      <c r="BON69" s="185"/>
      <c r="BOO69" s="185"/>
      <c r="BOP69" s="185"/>
      <c r="BOQ69" s="185"/>
      <c r="BOR69" s="185"/>
      <c r="BOS69" s="185"/>
      <c r="BOT69" s="185"/>
      <c r="BOU69" s="185"/>
      <c r="BOV69" s="185"/>
      <c r="BOW69" s="185"/>
      <c r="BOX69" s="185"/>
      <c r="BOY69" s="185"/>
      <c r="BOZ69" s="185"/>
      <c r="BPA69" s="185"/>
      <c r="BPB69" s="185"/>
      <c r="BPC69" s="185"/>
      <c r="BPD69" s="185"/>
      <c r="BPE69" s="185"/>
      <c r="BPF69" s="185"/>
      <c r="BPG69" s="185"/>
      <c r="BPH69" s="185"/>
      <c r="BPI69" s="185"/>
      <c r="BPJ69" s="185"/>
      <c r="BPK69" s="185"/>
      <c r="BPL69" s="185"/>
      <c r="BPM69" s="185"/>
      <c r="BPN69" s="185"/>
      <c r="BPO69" s="185"/>
      <c r="BPP69" s="185"/>
      <c r="BPQ69" s="185"/>
      <c r="BPR69" s="185"/>
      <c r="BPS69" s="185"/>
      <c r="BPT69" s="185"/>
      <c r="BPU69" s="185"/>
      <c r="BPV69" s="185"/>
      <c r="BPW69" s="185"/>
      <c r="BPX69" s="185"/>
      <c r="BPY69" s="185"/>
      <c r="BPZ69" s="185"/>
      <c r="BQA69" s="185"/>
      <c r="BQB69" s="185"/>
      <c r="BQC69" s="185"/>
      <c r="BQD69" s="185"/>
      <c r="BQE69" s="185"/>
      <c r="BQF69" s="185"/>
      <c r="BQG69" s="185"/>
      <c r="BQH69" s="185"/>
      <c r="BQI69" s="185"/>
      <c r="BQJ69" s="185"/>
      <c r="BQK69" s="185"/>
      <c r="BQL69" s="185"/>
      <c r="BQM69" s="185"/>
      <c r="BQN69" s="185"/>
      <c r="BQO69" s="185"/>
      <c r="BQP69" s="185"/>
      <c r="BQQ69" s="185"/>
      <c r="BQR69" s="185"/>
      <c r="BQS69" s="185"/>
      <c r="BQT69" s="185"/>
      <c r="BQU69" s="185"/>
      <c r="BQV69" s="185"/>
      <c r="BQW69" s="185"/>
      <c r="BQX69" s="185"/>
      <c r="BQY69" s="185"/>
      <c r="BQZ69" s="185"/>
      <c r="BRA69" s="185"/>
      <c r="BRB69" s="185"/>
      <c r="BRC69" s="185"/>
      <c r="BRD69" s="185"/>
      <c r="BRE69" s="185"/>
      <c r="BRF69" s="185"/>
      <c r="BRG69" s="185"/>
      <c r="BRH69" s="185"/>
      <c r="BRI69" s="185"/>
      <c r="BRJ69" s="185"/>
      <c r="BRK69" s="185"/>
      <c r="BRL69" s="185"/>
      <c r="BRM69" s="185"/>
      <c r="BRN69" s="185"/>
      <c r="BRO69" s="185"/>
      <c r="BRP69" s="185"/>
      <c r="BRQ69" s="185"/>
      <c r="BRR69" s="185"/>
      <c r="BRS69" s="185"/>
      <c r="BRT69" s="185"/>
      <c r="BRU69" s="185"/>
      <c r="BRV69" s="185"/>
      <c r="BRW69" s="185"/>
      <c r="BRX69" s="185"/>
      <c r="BRY69" s="185"/>
      <c r="BRZ69" s="185"/>
      <c r="BSA69" s="185"/>
      <c r="BSB69" s="185"/>
      <c r="BSC69" s="185"/>
      <c r="BSD69" s="185"/>
      <c r="BSE69" s="185"/>
      <c r="BSF69" s="185"/>
      <c r="BSG69" s="185"/>
      <c r="BSH69" s="185"/>
      <c r="BSI69" s="185"/>
      <c r="BSJ69" s="185"/>
      <c r="BSK69" s="185"/>
      <c r="BSL69" s="185"/>
      <c r="BSM69" s="185"/>
      <c r="BSN69" s="185"/>
      <c r="BSO69" s="185"/>
      <c r="BSP69" s="185"/>
      <c r="BSQ69" s="185"/>
      <c r="BSR69" s="185"/>
      <c r="BSS69" s="185"/>
      <c r="BST69" s="185"/>
      <c r="BSU69" s="185"/>
      <c r="BSV69" s="185"/>
      <c r="BSW69" s="185"/>
      <c r="BSX69" s="185"/>
      <c r="BSY69" s="185"/>
      <c r="BSZ69" s="185"/>
      <c r="BTA69" s="185"/>
      <c r="BTB69" s="185"/>
      <c r="BTC69" s="185"/>
      <c r="BTD69" s="185"/>
      <c r="BTE69" s="185"/>
      <c r="BTF69" s="185"/>
      <c r="BTG69" s="185"/>
      <c r="BTH69" s="185"/>
      <c r="BTI69" s="185"/>
      <c r="BTJ69" s="185"/>
      <c r="BTK69" s="185"/>
      <c r="BTL69" s="185"/>
      <c r="BTM69" s="185"/>
      <c r="BTN69" s="185"/>
      <c r="BTO69" s="185"/>
      <c r="BTP69" s="185"/>
      <c r="BTQ69" s="185"/>
      <c r="BTR69" s="185"/>
      <c r="BTS69" s="185"/>
      <c r="BTT69" s="185"/>
      <c r="BTU69" s="185"/>
      <c r="BTV69" s="185"/>
      <c r="BTW69" s="185"/>
      <c r="BTX69" s="185"/>
      <c r="BTY69" s="185"/>
      <c r="BTZ69" s="185"/>
      <c r="BUA69" s="185"/>
      <c r="BUB69" s="185"/>
      <c r="BUC69" s="185"/>
      <c r="BUD69" s="185"/>
      <c r="BUE69" s="185"/>
      <c r="BUF69" s="185"/>
      <c r="BUG69" s="185"/>
      <c r="BUH69" s="185"/>
      <c r="BUI69" s="185"/>
      <c r="BUJ69" s="185"/>
      <c r="BUK69" s="185"/>
      <c r="BUL69" s="185"/>
      <c r="BUM69" s="185"/>
      <c r="BUN69" s="185"/>
      <c r="BUO69" s="185"/>
      <c r="BUP69" s="185"/>
      <c r="BUQ69" s="185"/>
      <c r="BUR69" s="185"/>
      <c r="BUS69" s="185"/>
      <c r="BUT69" s="185"/>
      <c r="BUU69" s="185"/>
      <c r="BUV69" s="185"/>
      <c r="BUW69" s="185"/>
      <c r="BUX69" s="185"/>
      <c r="BUY69" s="185"/>
      <c r="BUZ69" s="185"/>
      <c r="BVA69" s="185"/>
      <c r="BVB69" s="185"/>
      <c r="BVC69" s="185"/>
      <c r="BVD69" s="185"/>
      <c r="BVE69" s="185"/>
      <c r="BVF69" s="185"/>
      <c r="BVG69" s="185"/>
      <c r="BVH69" s="185"/>
      <c r="BVI69" s="185"/>
      <c r="BVJ69" s="185"/>
      <c r="BVK69" s="185"/>
      <c r="BVL69" s="185"/>
      <c r="BVM69" s="185"/>
      <c r="BVN69" s="185"/>
      <c r="BVO69" s="185"/>
      <c r="BVP69" s="185"/>
      <c r="BVQ69" s="185"/>
      <c r="BVR69" s="185"/>
      <c r="BVS69" s="185"/>
      <c r="BVT69" s="185"/>
      <c r="BVU69" s="185"/>
      <c r="BVV69" s="185"/>
      <c r="BVW69" s="185"/>
      <c r="BVX69" s="185"/>
      <c r="BVY69" s="185"/>
      <c r="BVZ69" s="185"/>
      <c r="BWA69" s="185"/>
      <c r="BWB69" s="185"/>
      <c r="BWC69" s="185"/>
      <c r="BWD69" s="185"/>
      <c r="BWE69" s="185"/>
      <c r="BWF69" s="185"/>
      <c r="BWG69" s="185"/>
      <c r="BWH69" s="185"/>
      <c r="BWI69" s="185"/>
      <c r="BWJ69" s="185"/>
      <c r="BWK69" s="185"/>
      <c r="BWL69" s="185"/>
      <c r="BWM69" s="185"/>
      <c r="BWN69" s="185"/>
      <c r="BWO69" s="185"/>
      <c r="BWP69" s="185"/>
      <c r="BWQ69" s="185"/>
      <c r="BWR69" s="185"/>
      <c r="BWS69" s="185"/>
      <c r="BWT69" s="185"/>
      <c r="BWU69" s="185"/>
      <c r="BWV69" s="185"/>
      <c r="BWW69" s="185"/>
      <c r="BWX69" s="185"/>
      <c r="BWY69" s="185"/>
      <c r="BWZ69" s="185"/>
      <c r="BXA69" s="185"/>
      <c r="BXB69" s="185"/>
      <c r="BXC69" s="185"/>
      <c r="BXD69" s="185"/>
      <c r="BXE69" s="185"/>
      <c r="BXF69" s="185"/>
      <c r="BXG69" s="185"/>
      <c r="BXH69" s="185"/>
      <c r="BXI69" s="185"/>
      <c r="BXJ69" s="185"/>
      <c r="BXK69" s="185"/>
      <c r="BXL69" s="185"/>
      <c r="BXM69" s="185"/>
      <c r="BXN69" s="185"/>
      <c r="BXO69" s="185"/>
      <c r="BXP69" s="185"/>
      <c r="BXQ69" s="185"/>
      <c r="BXR69" s="185"/>
      <c r="BXS69" s="185"/>
      <c r="BXT69" s="185"/>
      <c r="BXU69" s="185"/>
      <c r="BXV69" s="185"/>
      <c r="BXW69" s="185"/>
      <c r="BXX69" s="185"/>
      <c r="BXY69" s="185"/>
      <c r="BXZ69" s="185"/>
      <c r="BYA69" s="185"/>
      <c r="BYB69" s="185"/>
      <c r="BYC69" s="185"/>
      <c r="BYD69" s="185"/>
      <c r="BYE69" s="185"/>
      <c r="BYF69" s="185"/>
      <c r="BYG69" s="185"/>
      <c r="BYH69" s="185"/>
      <c r="BYI69" s="185"/>
      <c r="BYJ69" s="185"/>
      <c r="BYK69" s="185"/>
      <c r="BYL69" s="185"/>
      <c r="BYM69" s="185"/>
      <c r="BYN69" s="185"/>
      <c r="BYO69" s="185"/>
      <c r="BYP69" s="185"/>
      <c r="BYQ69" s="185"/>
      <c r="BYR69" s="185"/>
      <c r="BYS69" s="185"/>
      <c r="BYT69" s="185"/>
      <c r="BYU69" s="185"/>
      <c r="BYV69" s="185"/>
      <c r="BYW69" s="185"/>
      <c r="BYX69" s="185"/>
      <c r="BYY69" s="185"/>
      <c r="BYZ69" s="185"/>
      <c r="BZA69" s="185"/>
      <c r="BZB69" s="185"/>
      <c r="BZC69" s="185"/>
      <c r="BZD69" s="185"/>
      <c r="BZE69" s="185"/>
      <c r="BZF69" s="185"/>
      <c r="BZG69" s="185"/>
      <c r="BZH69" s="185"/>
      <c r="BZI69" s="185"/>
      <c r="BZJ69" s="185"/>
      <c r="BZK69" s="185"/>
      <c r="BZL69" s="185"/>
      <c r="BZM69" s="185"/>
      <c r="BZN69" s="185"/>
      <c r="BZO69" s="185"/>
      <c r="BZP69" s="185"/>
      <c r="BZQ69" s="185"/>
      <c r="BZR69" s="185"/>
      <c r="BZS69" s="185"/>
      <c r="BZT69" s="185"/>
      <c r="BZU69" s="185"/>
      <c r="BZV69" s="185"/>
      <c r="BZW69" s="185"/>
      <c r="BZX69" s="185"/>
      <c r="BZY69" s="185"/>
      <c r="BZZ69" s="185"/>
      <c r="CAA69" s="185"/>
      <c r="CAB69" s="185"/>
      <c r="CAC69" s="185"/>
      <c r="CAD69" s="185"/>
      <c r="CAE69" s="185"/>
      <c r="CAF69" s="185"/>
      <c r="CAG69" s="185"/>
      <c r="CAH69" s="185"/>
      <c r="CAI69" s="185"/>
      <c r="CAJ69" s="185"/>
      <c r="CAK69" s="185"/>
      <c r="CAL69" s="185"/>
      <c r="CAM69" s="185"/>
      <c r="CAN69" s="185"/>
      <c r="CAO69" s="185"/>
      <c r="CAP69" s="185"/>
      <c r="CAQ69" s="185"/>
      <c r="CAR69" s="185"/>
      <c r="CAS69" s="185"/>
      <c r="CAT69" s="185"/>
      <c r="CAU69" s="185"/>
      <c r="CAV69" s="185"/>
      <c r="CAW69" s="185"/>
      <c r="CAX69" s="185"/>
      <c r="CAY69" s="185"/>
      <c r="CAZ69" s="185"/>
      <c r="CBA69" s="185"/>
      <c r="CBB69" s="185"/>
      <c r="CBC69" s="185"/>
      <c r="CBD69" s="185"/>
      <c r="CBE69" s="185"/>
      <c r="CBF69" s="185"/>
      <c r="CBG69" s="185"/>
      <c r="CBH69" s="185"/>
      <c r="CBI69" s="185"/>
      <c r="CBJ69" s="185"/>
      <c r="CBK69" s="185"/>
      <c r="CBL69" s="185"/>
      <c r="CBM69" s="185"/>
      <c r="CBN69" s="185"/>
      <c r="CBO69" s="185"/>
      <c r="CBP69" s="185"/>
      <c r="CBQ69" s="185"/>
      <c r="CBR69" s="185"/>
      <c r="CBS69" s="185"/>
      <c r="CBT69" s="185"/>
      <c r="CBU69" s="185"/>
      <c r="CBV69" s="185"/>
      <c r="CBW69" s="185"/>
      <c r="CBX69" s="185"/>
      <c r="CBY69" s="185"/>
      <c r="CBZ69" s="185"/>
      <c r="CCA69" s="185"/>
      <c r="CCB69" s="185"/>
      <c r="CCC69" s="185"/>
      <c r="CCD69" s="185"/>
      <c r="CCE69" s="185"/>
      <c r="CCF69" s="185"/>
      <c r="CCG69" s="185"/>
      <c r="CCH69" s="185"/>
      <c r="CCI69" s="185"/>
      <c r="CCJ69" s="185"/>
      <c r="CCK69" s="185"/>
      <c r="CCL69" s="185"/>
      <c r="CCM69" s="185"/>
      <c r="CCN69" s="185"/>
      <c r="CCO69" s="185"/>
      <c r="CCP69" s="185"/>
      <c r="CCQ69" s="185"/>
      <c r="CCR69" s="185"/>
      <c r="CCS69" s="185"/>
      <c r="CCT69" s="185"/>
      <c r="CCU69" s="185"/>
      <c r="CCV69" s="185"/>
      <c r="CCW69" s="185"/>
      <c r="CCX69" s="185"/>
      <c r="CCY69" s="185"/>
      <c r="CCZ69" s="185"/>
      <c r="CDA69" s="185"/>
      <c r="CDB69" s="185"/>
      <c r="CDC69" s="185"/>
      <c r="CDD69" s="185"/>
      <c r="CDE69" s="185"/>
      <c r="CDF69" s="185"/>
      <c r="CDG69" s="185"/>
      <c r="CDH69" s="185"/>
      <c r="CDI69" s="185"/>
      <c r="CDJ69" s="185"/>
      <c r="CDK69" s="185"/>
      <c r="CDL69" s="185"/>
      <c r="CDM69" s="185"/>
      <c r="CDN69" s="185"/>
      <c r="CDO69" s="185"/>
      <c r="CDP69" s="185"/>
      <c r="CDQ69" s="185"/>
      <c r="CDR69" s="185"/>
      <c r="CDS69" s="185"/>
      <c r="CDT69" s="185"/>
      <c r="CDU69" s="185"/>
      <c r="CDV69" s="185"/>
      <c r="CDW69" s="185"/>
      <c r="CDX69" s="185"/>
      <c r="CDY69" s="185"/>
      <c r="CDZ69" s="185"/>
      <c r="CEA69" s="185"/>
      <c r="CEB69" s="185"/>
      <c r="CEC69" s="185"/>
      <c r="CED69" s="185"/>
      <c r="CEE69" s="185"/>
      <c r="CEF69" s="185"/>
      <c r="CEG69" s="185"/>
      <c r="CEH69" s="185"/>
      <c r="CEI69" s="185"/>
      <c r="CEJ69" s="185"/>
      <c r="CEK69" s="185"/>
      <c r="CEL69" s="185"/>
      <c r="CEM69" s="185"/>
      <c r="CEN69" s="185"/>
      <c r="CEO69" s="185"/>
      <c r="CEP69" s="185"/>
      <c r="CEQ69" s="185"/>
      <c r="CER69" s="185"/>
      <c r="CES69" s="185"/>
      <c r="CET69" s="185"/>
      <c r="CEU69" s="185"/>
      <c r="CEV69" s="185"/>
      <c r="CEW69" s="185"/>
      <c r="CEX69" s="185"/>
      <c r="CEY69" s="185"/>
      <c r="CEZ69" s="185"/>
      <c r="CFA69" s="185"/>
      <c r="CFB69" s="185"/>
      <c r="CFC69" s="185"/>
      <c r="CFD69" s="185"/>
      <c r="CFE69" s="185"/>
      <c r="CFF69" s="185"/>
      <c r="CFG69" s="185"/>
      <c r="CFH69" s="185"/>
      <c r="CFI69" s="185"/>
      <c r="CFJ69" s="185"/>
      <c r="CFK69" s="185"/>
      <c r="CFL69" s="185"/>
      <c r="CFM69" s="185"/>
      <c r="CFN69" s="185"/>
      <c r="CFO69" s="185"/>
      <c r="CFP69" s="185"/>
      <c r="CFQ69" s="185"/>
      <c r="CFR69" s="185"/>
      <c r="CFS69" s="185"/>
      <c r="CFT69" s="185"/>
      <c r="CFU69" s="185"/>
      <c r="CFV69" s="185"/>
      <c r="CFW69" s="185"/>
      <c r="CFX69" s="185"/>
      <c r="CFY69" s="185"/>
      <c r="CFZ69" s="185"/>
      <c r="CGA69" s="185"/>
      <c r="CGB69" s="185"/>
      <c r="CGC69" s="185"/>
      <c r="CGD69" s="185"/>
      <c r="CGE69" s="185"/>
      <c r="CGF69" s="185"/>
      <c r="CGG69" s="185"/>
      <c r="CGH69" s="185"/>
      <c r="CGI69" s="185"/>
      <c r="CGJ69" s="185"/>
      <c r="CGK69" s="185"/>
      <c r="CGL69" s="185"/>
      <c r="CGM69" s="185"/>
      <c r="CGN69" s="185"/>
      <c r="CGO69" s="185"/>
      <c r="CGP69" s="185"/>
      <c r="CGQ69" s="185"/>
      <c r="CGR69" s="185"/>
      <c r="CGS69" s="185"/>
      <c r="CGT69" s="185"/>
      <c r="CGU69" s="185"/>
      <c r="CGV69" s="185"/>
      <c r="CGW69" s="185"/>
      <c r="CGX69" s="185"/>
      <c r="CGY69" s="185"/>
      <c r="CGZ69" s="185"/>
      <c r="CHA69" s="185"/>
      <c r="CHB69" s="185"/>
      <c r="CHC69" s="185"/>
      <c r="CHD69" s="185"/>
      <c r="CHE69" s="185"/>
      <c r="CHF69" s="185"/>
      <c r="CHG69" s="185"/>
      <c r="CHH69" s="185"/>
      <c r="CHI69" s="185"/>
      <c r="CHJ69" s="185"/>
      <c r="CHK69" s="185"/>
      <c r="CHL69" s="185"/>
      <c r="CHM69" s="185"/>
      <c r="CHN69" s="185"/>
      <c r="CHO69" s="185"/>
      <c r="CHP69" s="185"/>
      <c r="CHQ69" s="185"/>
      <c r="CHR69" s="185"/>
      <c r="CHS69" s="185"/>
      <c r="CHT69" s="185"/>
      <c r="CHU69" s="185"/>
      <c r="CHV69" s="185"/>
      <c r="CHW69" s="185"/>
      <c r="CHX69" s="185"/>
      <c r="CHY69" s="185"/>
      <c r="CHZ69" s="185"/>
      <c r="CIA69" s="185"/>
      <c r="CIB69" s="185"/>
      <c r="CIC69" s="185"/>
      <c r="CID69" s="185"/>
      <c r="CIE69" s="185"/>
      <c r="CIF69" s="185"/>
      <c r="CIG69" s="185"/>
      <c r="CIH69" s="185"/>
      <c r="CII69" s="185"/>
      <c r="CIJ69" s="185"/>
      <c r="CIK69" s="185"/>
      <c r="CIL69" s="185"/>
      <c r="CIM69" s="185"/>
      <c r="CIN69" s="185"/>
      <c r="CIO69" s="185"/>
      <c r="CIP69" s="185"/>
      <c r="CIQ69" s="185"/>
      <c r="CIR69" s="185"/>
      <c r="CIS69" s="185"/>
      <c r="CIT69" s="185"/>
      <c r="CIU69" s="185"/>
      <c r="CIV69" s="185"/>
      <c r="CIW69" s="185"/>
      <c r="CIX69" s="185"/>
      <c r="CIY69" s="185"/>
      <c r="CIZ69" s="185"/>
      <c r="CJA69" s="185"/>
      <c r="CJB69" s="185"/>
      <c r="CJC69" s="185"/>
      <c r="CJD69" s="185"/>
      <c r="CJE69" s="185"/>
      <c r="CJF69" s="185"/>
      <c r="CJG69" s="185"/>
      <c r="CJH69" s="185"/>
      <c r="CJI69" s="185"/>
      <c r="CJJ69" s="185"/>
      <c r="CJK69" s="185"/>
      <c r="CJL69" s="185"/>
      <c r="CJM69" s="185"/>
      <c r="CJN69" s="185"/>
      <c r="CJO69" s="185"/>
      <c r="CJP69" s="185"/>
      <c r="CJQ69" s="185"/>
      <c r="CJR69" s="185"/>
      <c r="CJS69" s="185"/>
      <c r="CJT69" s="185"/>
      <c r="CJU69" s="185"/>
      <c r="CJV69" s="185"/>
      <c r="CJW69" s="185"/>
      <c r="CJX69" s="185"/>
      <c r="CJY69" s="185"/>
      <c r="CJZ69" s="185"/>
      <c r="CKA69" s="185"/>
      <c r="CKB69" s="185"/>
      <c r="CKC69" s="185"/>
      <c r="CKD69" s="185"/>
      <c r="CKE69" s="185"/>
      <c r="CKF69" s="185"/>
      <c r="CKG69" s="185"/>
      <c r="CKH69" s="185"/>
      <c r="CKI69" s="185"/>
      <c r="CKJ69" s="185"/>
      <c r="CKK69" s="185"/>
      <c r="CKL69" s="185"/>
      <c r="CKM69" s="185"/>
      <c r="CKN69" s="185"/>
      <c r="CKO69" s="185"/>
      <c r="CKP69" s="185"/>
      <c r="CKQ69" s="185"/>
      <c r="CKR69" s="185"/>
      <c r="CKS69" s="185"/>
      <c r="CKT69" s="185"/>
      <c r="CKU69" s="185"/>
      <c r="CKV69" s="185"/>
      <c r="CKW69" s="185"/>
      <c r="CKX69" s="185"/>
      <c r="CKY69" s="185"/>
      <c r="CKZ69" s="185"/>
      <c r="CLA69" s="185"/>
      <c r="CLB69" s="185"/>
      <c r="CLC69" s="185"/>
      <c r="CLD69" s="185"/>
      <c r="CLE69" s="185"/>
      <c r="CLF69" s="185"/>
      <c r="CLG69" s="185"/>
      <c r="CLH69" s="185"/>
      <c r="CLI69" s="185"/>
      <c r="CLJ69" s="185"/>
      <c r="CLK69" s="185"/>
      <c r="CLL69" s="185"/>
      <c r="CLM69" s="185"/>
      <c r="CLN69" s="185"/>
      <c r="CLO69" s="185"/>
      <c r="CLP69" s="185"/>
      <c r="CLQ69" s="185"/>
      <c r="CLR69" s="185"/>
      <c r="CLS69" s="185"/>
      <c r="CLT69" s="185"/>
      <c r="CLU69" s="185"/>
      <c r="CLV69" s="185"/>
      <c r="CLW69" s="185"/>
      <c r="CLX69" s="185"/>
      <c r="CLY69" s="185"/>
      <c r="CLZ69" s="185"/>
      <c r="CMA69" s="185"/>
      <c r="CMB69" s="185"/>
      <c r="CMC69" s="185"/>
      <c r="CMD69" s="185"/>
      <c r="CME69" s="185"/>
      <c r="CMF69" s="185"/>
      <c r="CMG69" s="185"/>
      <c r="CMH69" s="185"/>
      <c r="CMI69" s="185"/>
      <c r="CMJ69" s="185"/>
      <c r="CMK69" s="185"/>
      <c r="CML69" s="185"/>
      <c r="CMM69" s="185"/>
      <c r="CMN69" s="185"/>
      <c r="CMO69" s="185"/>
      <c r="CMP69" s="185"/>
      <c r="CMQ69" s="185"/>
      <c r="CMR69" s="185"/>
      <c r="CMS69" s="185"/>
      <c r="CMT69" s="185"/>
      <c r="CMU69" s="185"/>
      <c r="CMV69" s="185"/>
      <c r="CMW69" s="185"/>
      <c r="CMX69" s="185"/>
      <c r="CMY69" s="185"/>
      <c r="CMZ69" s="185"/>
      <c r="CNA69" s="185"/>
      <c r="CNB69" s="185"/>
      <c r="CNC69" s="185"/>
      <c r="CND69" s="185"/>
      <c r="CNE69" s="185"/>
      <c r="CNF69" s="185"/>
      <c r="CNG69" s="185"/>
      <c r="CNH69" s="185"/>
      <c r="CNI69" s="185"/>
      <c r="CNJ69" s="185"/>
      <c r="CNK69" s="185"/>
      <c r="CNL69" s="185"/>
      <c r="CNM69" s="185"/>
      <c r="CNN69" s="185"/>
      <c r="CNO69" s="185"/>
      <c r="CNP69" s="185"/>
      <c r="CNQ69" s="185"/>
      <c r="CNR69" s="185"/>
      <c r="CNS69" s="185"/>
      <c r="CNT69" s="185"/>
      <c r="CNU69" s="185"/>
      <c r="CNV69" s="185"/>
      <c r="CNW69" s="185"/>
      <c r="CNX69" s="185"/>
      <c r="CNY69" s="185"/>
      <c r="CNZ69" s="185"/>
      <c r="COA69" s="185"/>
      <c r="COB69" s="185"/>
      <c r="COC69" s="185"/>
      <c r="COD69" s="185"/>
      <c r="COE69" s="185"/>
      <c r="COF69" s="185"/>
      <c r="COG69" s="185"/>
      <c r="COH69" s="185"/>
      <c r="COI69" s="185"/>
      <c r="COJ69" s="185"/>
      <c r="COK69" s="185"/>
      <c r="COL69" s="185"/>
      <c r="COM69" s="185"/>
      <c r="CON69" s="185"/>
      <c r="COO69" s="185"/>
      <c r="COP69" s="185"/>
      <c r="COQ69" s="185"/>
      <c r="COR69" s="185"/>
      <c r="COS69" s="185"/>
      <c r="COT69" s="185"/>
      <c r="COU69" s="185"/>
      <c r="COV69" s="185"/>
      <c r="COW69" s="185"/>
      <c r="COX69" s="185"/>
      <c r="COY69" s="185"/>
      <c r="COZ69" s="185"/>
      <c r="CPA69" s="185"/>
      <c r="CPB69" s="185"/>
      <c r="CPC69" s="185"/>
      <c r="CPD69" s="185"/>
      <c r="CPE69" s="185"/>
      <c r="CPF69" s="185"/>
      <c r="CPG69" s="185"/>
      <c r="CPH69" s="185"/>
      <c r="CPI69" s="185"/>
      <c r="CPJ69" s="185"/>
      <c r="CPK69" s="185"/>
      <c r="CPL69" s="185"/>
      <c r="CPM69" s="185"/>
      <c r="CPN69" s="185"/>
      <c r="CPO69" s="185"/>
      <c r="CPP69" s="185"/>
      <c r="CPQ69" s="185"/>
      <c r="CPR69" s="185"/>
      <c r="CPS69" s="185"/>
      <c r="CPT69" s="185"/>
      <c r="CPU69" s="185"/>
      <c r="CPV69" s="185"/>
      <c r="CPW69" s="185"/>
      <c r="CPX69" s="185"/>
      <c r="CPY69" s="185"/>
      <c r="CPZ69" s="185"/>
      <c r="CQA69" s="185"/>
      <c r="CQB69" s="185"/>
      <c r="CQC69" s="185"/>
      <c r="CQD69" s="185"/>
      <c r="CQE69" s="185"/>
      <c r="CQF69" s="185"/>
      <c r="CQG69" s="185"/>
      <c r="CQH69" s="185"/>
      <c r="CQI69" s="185"/>
      <c r="CQJ69" s="185"/>
      <c r="CQK69" s="185"/>
      <c r="CQL69" s="185"/>
      <c r="CQM69" s="185"/>
      <c r="CQN69" s="185"/>
      <c r="CQO69" s="185"/>
      <c r="CQP69" s="185"/>
      <c r="CQQ69" s="185"/>
      <c r="CQR69" s="185"/>
      <c r="CQS69" s="185"/>
      <c r="CQT69" s="185"/>
      <c r="CQU69" s="185"/>
      <c r="CQV69" s="185"/>
      <c r="CQW69" s="185"/>
      <c r="CQX69" s="185"/>
      <c r="CQY69" s="185"/>
      <c r="CQZ69" s="185"/>
      <c r="CRA69" s="185"/>
      <c r="CRB69" s="185"/>
      <c r="CRC69" s="185"/>
      <c r="CRD69" s="185"/>
      <c r="CRE69" s="185"/>
      <c r="CRF69" s="185"/>
      <c r="CRG69" s="185"/>
      <c r="CRH69" s="185"/>
      <c r="CRI69" s="185"/>
      <c r="CRJ69" s="185"/>
      <c r="CRK69" s="185"/>
      <c r="CRL69" s="185"/>
      <c r="CRM69" s="185"/>
      <c r="CRN69" s="185"/>
      <c r="CRO69" s="185"/>
      <c r="CRP69" s="185"/>
      <c r="CRQ69" s="185"/>
      <c r="CRR69" s="185"/>
      <c r="CRS69" s="185"/>
      <c r="CRT69" s="185"/>
      <c r="CRU69" s="185"/>
      <c r="CRV69" s="185"/>
      <c r="CRW69" s="185"/>
      <c r="CRX69" s="185"/>
      <c r="CRY69" s="185"/>
      <c r="CRZ69" s="185"/>
      <c r="CSA69" s="185"/>
      <c r="CSB69" s="185"/>
      <c r="CSC69" s="185"/>
      <c r="CSD69" s="185"/>
      <c r="CSE69" s="185"/>
      <c r="CSF69" s="185"/>
      <c r="CSG69" s="185"/>
      <c r="CSH69" s="185"/>
      <c r="CSI69" s="185"/>
      <c r="CSJ69" s="185"/>
      <c r="CSK69" s="185"/>
      <c r="CSL69" s="185"/>
      <c r="CSM69" s="185"/>
      <c r="CSN69" s="185"/>
      <c r="CSO69" s="185"/>
      <c r="CSP69" s="185"/>
      <c r="CSQ69" s="185"/>
      <c r="CSR69" s="185"/>
      <c r="CSS69" s="185"/>
      <c r="CST69" s="185"/>
      <c r="CSU69" s="185"/>
      <c r="CSV69" s="185"/>
      <c r="CSW69" s="185"/>
      <c r="CSX69" s="185"/>
      <c r="CSY69" s="185"/>
      <c r="CSZ69" s="185"/>
      <c r="CTA69" s="185"/>
      <c r="CTB69" s="185"/>
      <c r="CTC69" s="185"/>
      <c r="CTD69" s="185"/>
      <c r="CTE69" s="185"/>
      <c r="CTF69" s="185"/>
      <c r="CTG69" s="185"/>
      <c r="CTH69" s="185"/>
      <c r="CTI69" s="185"/>
      <c r="CTJ69" s="185"/>
      <c r="CTK69" s="185"/>
      <c r="CTL69" s="185"/>
      <c r="CTM69" s="185"/>
      <c r="CTN69" s="185"/>
      <c r="CTO69" s="185"/>
      <c r="CTP69" s="185"/>
      <c r="CTQ69" s="185"/>
      <c r="CTR69" s="185"/>
      <c r="CTS69" s="185"/>
      <c r="CTT69" s="185"/>
      <c r="CTU69" s="185"/>
      <c r="CTV69" s="185"/>
      <c r="CTW69" s="185"/>
      <c r="CTX69" s="185"/>
      <c r="CTY69" s="185"/>
      <c r="CTZ69" s="185"/>
      <c r="CUA69" s="185"/>
      <c r="CUB69" s="185"/>
      <c r="CUC69" s="185"/>
      <c r="CUD69" s="185"/>
      <c r="CUE69" s="185"/>
      <c r="CUF69" s="185"/>
      <c r="CUG69" s="185"/>
      <c r="CUH69" s="185"/>
      <c r="CUI69" s="185"/>
      <c r="CUJ69" s="185"/>
      <c r="CUK69" s="185"/>
      <c r="CUL69" s="185"/>
      <c r="CUM69" s="185"/>
      <c r="CUN69" s="185"/>
      <c r="CUO69" s="185"/>
      <c r="CUP69" s="185"/>
      <c r="CUQ69" s="185"/>
      <c r="CUR69" s="185"/>
      <c r="CUS69" s="185"/>
      <c r="CUT69" s="185"/>
      <c r="CUU69" s="185"/>
      <c r="CUV69" s="185"/>
      <c r="CUW69" s="185"/>
      <c r="CUX69" s="185"/>
      <c r="CUY69" s="185"/>
      <c r="CUZ69" s="185"/>
      <c r="CVA69" s="185"/>
      <c r="CVB69" s="185"/>
      <c r="CVC69" s="185"/>
      <c r="CVD69" s="185"/>
      <c r="CVE69" s="185"/>
      <c r="CVF69" s="185"/>
      <c r="CVG69" s="185"/>
      <c r="CVH69" s="185"/>
      <c r="CVI69" s="185"/>
      <c r="CVJ69" s="185"/>
      <c r="CVK69" s="185"/>
      <c r="CVL69" s="185"/>
      <c r="CVM69" s="185"/>
      <c r="CVN69" s="185"/>
      <c r="CVO69" s="185"/>
      <c r="CVP69" s="185"/>
      <c r="CVQ69" s="185"/>
      <c r="CVR69" s="185"/>
      <c r="CVS69" s="185"/>
      <c r="CVT69" s="185"/>
      <c r="CVU69" s="185"/>
      <c r="CVV69" s="185"/>
      <c r="CVW69" s="185"/>
      <c r="CVX69" s="185"/>
      <c r="CVY69" s="185"/>
      <c r="CVZ69" s="185"/>
      <c r="CWA69" s="185"/>
      <c r="CWB69" s="185"/>
      <c r="CWC69" s="185"/>
      <c r="CWD69" s="185"/>
      <c r="CWE69" s="185"/>
      <c r="CWF69" s="185"/>
      <c r="CWG69" s="185"/>
      <c r="CWH69" s="185"/>
      <c r="CWI69" s="185"/>
      <c r="CWJ69" s="185"/>
      <c r="CWK69" s="185"/>
      <c r="CWL69" s="185"/>
      <c r="CWM69" s="185"/>
      <c r="CWN69" s="185"/>
      <c r="CWO69" s="185"/>
      <c r="CWP69" s="185"/>
      <c r="CWQ69" s="185"/>
      <c r="CWR69" s="185"/>
      <c r="CWS69" s="185"/>
      <c r="CWT69" s="185"/>
      <c r="CWU69" s="185"/>
      <c r="CWV69" s="185"/>
      <c r="CWW69" s="185"/>
      <c r="CWX69" s="185"/>
      <c r="CWY69" s="185"/>
      <c r="CWZ69" s="185"/>
      <c r="CXA69" s="185"/>
      <c r="CXB69" s="185"/>
      <c r="CXC69" s="185"/>
      <c r="CXD69" s="185"/>
      <c r="CXE69" s="185"/>
      <c r="CXF69" s="185"/>
      <c r="CXG69" s="185"/>
      <c r="CXH69" s="185"/>
      <c r="CXI69" s="185"/>
      <c r="CXJ69" s="185"/>
      <c r="CXK69" s="185"/>
      <c r="CXL69" s="185"/>
      <c r="CXM69" s="185"/>
      <c r="CXN69" s="185"/>
      <c r="CXO69" s="185"/>
      <c r="CXP69" s="185"/>
      <c r="CXQ69" s="185"/>
      <c r="CXR69" s="185"/>
      <c r="CXS69" s="185"/>
      <c r="CXT69" s="185"/>
      <c r="CXU69" s="185"/>
      <c r="CXV69" s="185"/>
      <c r="CXW69" s="185"/>
      <c r="CXX69" s="185"/>
      <c r="CXY69" s="185"/>
      <c r="CXZ69" s="185"/>
      <c r="CYA69" s="185"/>
      <c r="CYB69" s="185"/>
      <c r="CYC69" s="185"/>
      <c r="CYD69" s="185"/>
      <c r="CYE69" s="185"/>
      <c r="CYF69" s="185"/>
      <c r="CYG69" s="185"/>
      <c r="CYH69" s="185"/>
      <c r="CYI69" s="185"/>
      <c r="CYJ69" s="185"/>
      <c r="CYK69" s="185"/>
      <c r="CYL69" s="185"/>
      <c r="CYM69" s="185"/>
      <c r="CYN69" s="185"/>
      <c r="CYO69" s="185"/>
      <c r="CYP69" s="185"/>
      <c r="CYQ69" s="185"/>
      <c r="CYR69" s="185"/>
      <c r="CYS69" s="185"/>
      <c r="CYT69" s="185"/>
      <c r="CYU69" s="185"/>
      <c r="CYV69" s="185"/>
      <c r="CYW69" s="185"/>
      <c r="CYX69" s="185"/>
      <c r="CYY69" s="185"/>
      <c r="CYZ69" s="185"/>
      <c r="CZA69" s="185"/>
      <c r="CZB69" s="185"/>
      <c r="CZC69" s="185"/>
      <c r="CZD69" s="185"/>
      <c r="CZE69" s="185"/>
      <c r="CZF69" s="185"/>
      <c r="CZG69" s="185"/>
      <c r="CZH69" s="185"/>
      <c r="CZI69" s="185"/>
      <c r="CZJ69" s="185"/>
      <c r="CZK69" s="185"/>
      <c r="CZL69" s="185"/>
      <c r="CZM69" s="185"/>
      <c r="CZN69" s="185"/>
      <c r="CZO69" s="185"/>
      <c r="CZP69" s="185"/>
      <c r="CZQ69" s="185"/>
      <c r="CZR69" s="185"/>
      <c r="CZS69" s="185"/>
      <c r="CZT69" s="185"/>
      <c r="CZU69" s="185"/>
      <c r="CZV69" s="185"/>
      <c r="CZW69" s="185"/>
      <c r="CZX69" s="185"/>
      <c r="CZY69" s="185"/>
      <c r="CZZ69" s="185"/>
      <c r="DAA69" s="185"/>
      <c r="DAB69" s="185"/>
      <c r="DAC69" s="185"/>
      <c r="DAD69" s="185"/>
      <c r="DAE69" s="185"/>
      <c r="DAF69" s="185"/>
      <c r="DAG69" s="185"/>
      <c r="DAH69" s="185"/>
      <c r="DAI69" s="185"/>
      <c r="DAJ69" s="185"/>
      <c r="DAK69" s="185"/>
      <c r="DAL69" s="185"/>
      <c r="DAM69" s="185"/>
      <c r="DAN69" s="185"/>
      <c r="DAO69" s="185"/>
      <c r="DAP69" s="185"/>
      <c r="DAQ69" s="185"/>
      <c r="DAR69" s="185"/>
      <c r="DAS69" s="185"/>
      <c r="DAT69" s="185"/>
      <c r="DAU69" s="185"/>
      <c r="DAV69" s="185"/>
      <c r="DAW69" s="185"/>
      <c r="DAX69" s="185"/>
      <c r="DAY69" s="185"/>
      <c r="DAZ69" s="185"/>
      <c r="DBA69" s="185"/>
      <c r="DBB69" s="185"/>
      <c r="DBC69" s="185"/>
      <c r="DBD69" s="185"/>
      <c r="DBE69" s="185"/>
      <c r="DBF69" s="185"/>
      <c r="DBG69" s="185"/>
      <c r="DBH69" s="185"/>
      <c r="DBI69" s="185"/>
      <c r="DBJ69" s="185"/>
      <c r="DBK69" s="185"/>
      <c r="DBL69" s="185"/>
      <c r="DBM69" s="185"/>
      <c r="DBN69" s="185"/>
      <c r="DBO69" s="185"/>
      <c r="DBP69" s="185"/>
      <c r="DBQ69" s="185"/>
      <c r="DBR69" s="185"/>
      <c r="DBS69" s="185"/>
      <c r="DBT69" s="185"/>
      <c r="DBU69" s="185"/>
      <c r="DBV69" s="185"/>
      <c r="DBW69" s="185"/>
      <c r="DBX69" s="185"/>
      <c r="DBY69" s="185"/>
      <c r="DBZ69" s="185"/>
      <c r="DCA69" s="185"/>
      <c r="DCB69" s="185"/>
      <c r="DCC69" s="185"/>
      <c r="DCD69" s="185"/>
      <c r="DCE69" s="185"/>
      <c r="DCF69" s="185"/>
      <c r="DCG69" s="185"/>
      <c r="DCH69" s="185"/>
      <c r="DCI69" s="185"/>
      <c r="DCJ69" s="185"/>
      <c r="DCK69" s="185"/>
      <c r="DCL69" s="185"/>
      <c r="DCM69" s="185"/>
      <c r="DCN69" s="185"/>
      <c r="DCO69" s="185"/>
      <c r="DCP69" s="185"/>
      <c r="DCQ69" s="185"/>
      <c r="DCR69" s="185"/>
      <c r="DCS69" s="185"/>
      <c r="DCT69" s="185"/>
      <c r="DCU69" s="185"/>
      <c r="DCV69" s="185"/>
      <c r="DCW69" s="185"/>
      <c r="DCX69" s="185"/>
      <c r="DCY69" s="185"/>
      <c r="DCZ69" s="185"/>
      <c r="DDA69" s="185"/>
      <c r="DDB69" s="185"/>
      <c r="DDC69" s="185"/>
      <c r="DDD69" s="185"/>
      <c r="DDE69" s="185"/>
      <c r="DDF69" s="185"/>
      <c r="DDG69" s="185"/>
      <c r="DDH69" s="185"/>
      <c r="DDI69" s="185"/>
      <c r="DDJ69" s="185"/>
      <c r="DDK69" s="185"/>
      <c r="DDL69" s="185"/>
      <c r="DDM69" s="185"/>
      <c r="DDN69" s="185"/>
      <c r="DDO69" s="185"/>
      <c r="DDP69" s="185"/>
      <c r="DDQ69" s="185"/>
      <c r="DDR69" s="185"/>
      <c r="DDS69" s="185"/>
      <c r="DDT69" s="185"/>
      <c r="DDU69" s="185"/>
      <c r="DDV69" s="185"/>
      <c r="DDW69" s="185"/>
      <c r="DDX69" s="185"/>
      <c r="DDY69" s="185"/>
      <c r="DDZ69" s="185"/>
      <c r="DEA69" s="185"/>
      <c r="DEB69" s="185"/>
      <c r="DEC69" s="185"/>
      <c r="DED69" s="185"/>
      <c r="DEE69" s="185"/>
      <c r="DEF69" s="185"/>
      <c r="DEG69" s="185"/>
      <c r="DEH69" s="185"/>
      <c r="DEI69" s="185"/>
      <c r="DEJ69" s="185"/>
      <c r="DEK69" s="185"/>
      <c r="DEL69" s="185"/>
      <c r="DEM69" s="185"/>
      <c r="DEN69" s="185"/>
      <c r="DEO69" s="185"/>
      <c r="DEP69" s="185"/>
      <c r="DEQ69" s="185"/>
      <c r="DER69" s="185"/>
      <c r="DES69" s="185"/>
      <c r="DET69" s="185"/>
      <c r="DEU69" s="185"/>
      <c r="DEV69" s="185"/>
      <c r="DEW69" s="185"/>
      <c r="DEX69" s="185"/>
      <c r="DEY69" s="185"/>
      <c r="DEZ69" s="185"/>
      <c r="DFA69" s="185"/>
      <c r="DFB69" s="185"/>
      <c r="DFC69" s="185"/>
      <c r="DFD69" s="185"/>
      <c r="DFE69" s="185"/>
      <c r="DFF69" s="185"/>
      <c r="DFG69" s="185"/>
      <c r="DFH69" s="185"/>
      <c r="DFI69" s="185"/>
      <c r="DFJ69" s="185"/>
      <c r="DFK69" s="185"/>
      <c r="DFL69" s="185"/>
      <c r="DFM69" s="185"/>
      <c r="DFN69" s="185"/>
      <c r="DFO69" s="185"/>
      <c r="DFP69" s="185"/>
      <c r="DFQ69" s="185"/>
      <c r="DFR69" s="185"/>
      <c r="DFS69" s="185"/>
      <c r="DFT69" s="185"/>
      <c r="DFU69" s="185"/>
      <c r="DFV69" s="185"/>
      <c r="DFW69" s="185"/>
      <c r="DFX69" s="185"/>
      <c r="DFY69" s="185"/>
      <c r="DFZ69" s="185"/>
      <c r="DGA69" s="185"/>
      <c r="DGB69" s="185"/>
      <c r="DGC69" s="185"/>
      <c r="DGD69" s="185"/>
      <c r="DGE69" s="185"/>
      <c r="DGF69" s="185"/>
      <c r="DGG69" s="185"/>
      <c r="DGH69" s="185"/>
      <c r="DGI69" s="185"/>
      <c r="DGJ69" s="185"/>
      <c r="DGK69" s="185"/>
      <c r="DGL69" s="185"/>
      <c r="DGM69" s="185"/>
      <c r="DGN69" s="185"/>
      <c r="DGO69" s="185"/>
      <c r="DGP69" s="185"/>
      <c r="DGQ69" s="185"/>
      <c r="DGR69" s="185"/>
      <c r="DGS69" s="185"/>
      <c r="DGT69" s="185"/>
      <c r="DGU69" s="185"/>
      <c r="DGV69" s="185"/>
      <c r="DGW69" s="185"/>
      <c r="DGX69" s="185"/>
      <c r="DGY69" s="185"/>
      <c r="DGZ69" s="185"/>
      <c r="DHA69" s="185"/>
      <c r="DHB69" s="185"/>
      <c r="DHC69" s="185"/>
      <c r="DHD69" s="185"/>
      <c r="DHE69" s="185"/>
      <c r="DHF69" s="185"/>
      <c r="DHG69" s="185"/>
      <c r="DHH69" s="185"/>
      <c r="DHI69" s="185"/>
      <c r="DHJ69" s="185"/>
      <c r="DHK69" s="185"/>
      <c r="DHL69" s="185"/>
      <c r="DHM69" s="185"/>
      <c r="DHN69" s="185"/>
      <c r="DHO69" s="185"/>
      <c r="DHP69" s="185"/>
      <c r="DHQ69" s="185"/>
      <c r="DHR69" s="185"/>
      <c r="DHS69" s="185"/>
      <c r="DHT69" s="185"/>
      <c r="DHU69" s="185"/>
      <c r="DHV69" s="185"/>
      <c r="DHW69" s="185"/>
      <c r="DHX69" s="185"/>
      <c r="DHY69" s="185"/>
      <c r="DHZ69" s="185"/>
      <c r="DIA69" s="185"/>
      <c r="DIB69" s="185"/>
      <c r="DIC69" s="185"/>
      <c r="DID69" s="185"/>
      <c r="DIE69" s="185"/>
      <c r="DIF69" s="185"/>
      <c r="DIG69" s="185"/>
      <c r="DIH69" s="185"/>
      <c r="DII69" s="185"/>
      <c r="DIJ69" s="185"/>
      <c r="DIK69" s="185"/>
      <c r="DIL69" s="185"/>
      <c r="DIM69" s="185"/>
      <c r="DIN69" s="185"/>
      <c r="DIO69" s="185"/>
      <c r="DIP69" s="185"/>
      <c r="DIQ69" s="185"/>
      <c r="DIR69" s="185"/>
      <c r="DIS69" s="185"/>
      <c r="DIT69" s="185"/>
      <c r="DIU69" s="185"/>
      <c r="DIV69" s="185"/>
      <c r="DIW69" s="185"/>
      <c r="DIX69" s="185"/>
      <c r="DIY69" s="185"/>
      <c r="DIZ69" s="185"/>
      <c r="DJA69" s="185"/>
      <c r="DJB69" s="185"/>
      <c r="DJC69" s="185"/>
      <c r="DJD69" s="185"/>
      <c r="DJE69" s="185"/>
      <c r="DJF69" s="185"/>
      <c r="DJG69" s="185"/>
      <c r="DJH69" s="185"/>
      <c r="DJI69" s="185"/>
      <c r="DJJ69" s="185"/>
      <c r="DJK69" s="185"/>
      <c r="DJL69" s="185"/>
      <c r="DJM69" s="185"/>
      <c r="DJN69" s="185"/>
      <c r="DJO69" s="185"/>
      <c r="DJP69" s="185"/>
      <c r="DJQ69" s="185"/>
      <c r="DJR69" s="185"/>
      <c r="DJS69" s="185"/>
      <c r="DJT69" s="185"/>
      <c r="DJU69" s="185"/>
      <c r="DJV69" s="185"/>
      <c r="DJW69" s="185"/>
      <c r="DJX69" s="185"/>
      <c r="DJY69" s="185"/>
      <c r="DJZ69" s="185"/>
      <c r="DKA69" s="185"/>
      <c r="DKB69" s="185"/>
      <c r="DKC69" s="185"/>
      <c r="DKD69" s="185"/>
      <c r="DKE69" s="185"/>
      <c r="DKF69" s="185"/>
      <c r="DKG69" s="185"/>
      <c r="DKH69" s="185"/>
      <c r="DKI69" s="185"/>
      <c r="DKJ69" s="185"/>
      <c r="DKK69" s="185"/>
      <c r="DKL69" s="185"/>
      <c r="DKM69" s="185"/>
      <c r="DKN69" s="185"/>
      <c r="DKO69" s="185"/>
      <c r="DKP69" s="185"/>
      <c r="DKQ69" s="185"/>
      <c r="DKR69" s="185"/>
      <c r="DKS69" s="185"/>
      <c r="DKT69" s="185"/>
      <c r="DKU69" s="185"/>
      <c r="DKV69" s="185"/>
      <c r="DKW69" s="185"/>
      <c r="DKX69" s="185"/>
      <c r="DKY69" s="185"/>
      <c r="DKZ69" s="185"/>
      <c r="DLA69" s="185"/>
      <c r="DLB69" s="185"/>
      <c r="DLC69" s="185"/>
      <c r="DLD69" s="185"/>
      <c r="DLE69" s="185"/>
      <c r="DLF69" s="185"/>
      <c r="DLG69" s="185"/>
      <c r="DLH69" s="185"/>
      <c r="DLI69" s="185"/>
      <c r="DLJ69" s="185"/>
      <c r="DLK69" s="185"/>
      <c r="DLL69" s="185"/>
      <c r="DLM69" s="185"/>
      <c r="DLN69" s="185"/>
      <c r="DLO69" s="185"/>
      <c r="DLP69" s="185"/>
      <c r="DLQ69" s="185"/>
      <c r="DLR69" s="185"/>
      <c r="DLS69" s="185"/>
      <c r="DLT69" s="185"/>
      <c r="DLU69" s="185"/>
      <c r="DLV69" s="185"/>
      <c r="DLW69" s="185"/>
      <c r="DLX69" s="185"/>
      <c r="DLY69" s="185"/>
      <c r="DLZ69" s="185"/>
      <c r="DMA69" s="185"/>
      <c r="DMB69" s="185"/>
      <c r="DMC69" s="185"/>
      <c r="DMD69" s="185"/>
      <c r="DME69" s="185"/>
      <c r="DMF69" s="185"/>
      <c r="DMG69" s="185"/>
      <c r="DMH69" s="185"/>
      <c r="DMI69" s="185"/>
      <c r="DMJ69" s="185"/>
      <c r="DMK69" s="185"/>
      <c r="DML69" s="185"/>
      <c r="DMM69" s="185"/>
      <c r="DMN69" s="185"/>
      <c r="DMO69" s="185"/>
      <c r="DMP69" s="185"/>
      <c r="DMQ69" s="185"/>
      <c r="DMR69" s="185"/>
      <c r="DMS69" s="185"/>
      <c r="DMT69" s="185"/>
      <c r="DMU69" s="185"/>
      <c r="DMV69" s="185"/>
      <c r="DMW69" s="185"/>
      <c r="DMX69" s="185"/>
      <c r="DMY69" s="185"/>
      <c r="DMZ69" s="185"/>
      <c r="DNA69" s="185"/>
      <c r="DNB69" s="185"/>
      <c r="DNC69" s="185"/>
      <c r="DND69" s="185"/>
      <c r="DNE69" s="185"/>
      <c r="DNF69" s="185"/>
      <c r="DNG69" s="185"/>
      <c r="DNH69" s="185"/>
      <c r="DNI69" s="185"/>
      <c r="DNJ69" s="185"/>
      <c r="DNK69" s="185"/>
      <c r="DNL69" s="185"/>
      <c r="DNM69" s="185"/>
      <c r="DNN69" s="185"/>
      <c r="DNO69" s="185"/>
      <c r="DNP69" s="185"/>
      <c r="DNQ69" s="185"/>
      <c r="DNR69" s="185"/>
      <c r="DNS69" s="185"/>
      <c r="DNT69" s="185"/>
      <c r="DNU69" s="185"/>
      <c r="DNV69" s="185"/>
      <c r="DNW69" s="185"/>
      <c r="DNX69" s="185"/>
      <c r="DNY69" s="185"/>
      <c r="DNZ69" s="185"/>
      <c r="DOA69" s="185"/>
      <c r="DOB69" s="185"/>
      <c r="DOC69" s="185"/>
      <c r="DOD69" s="185"/>
      <c r="DOE69" s="185"/>
      <c r="DOF69" s="185"/>
      <c r="DOG69" s="185"/>
      <c r="DOH69" s="185"/>
      <c r="DOI69" s="185"/>
      <c r="DOJ69" s="185"/>
      <c r="DOK69" s="185"/>
      <c r="DOL69" s="185"/>
      <c r="DOM69" s="185"/>
      <c r="DON69" s="185"/>
      <c r="DOO69" s="185"/>
      <c r="DOP69" s="185"/>
      <c r="DOQ69" s="185"/>
      <c r="DOR69" s="185"/>
      <c r="DOS69" s="185"/>
      <c r="DOT69" s="185"/>
      <c r="DOU69" s="185"/>
      <c r="DOV69" s="185"/>
      <c r="DOW69" s="185"/>
      <c r="DOX69" s="185"/>
      <c r="DOY69" s="185"/>
      <c r="DOZ69" s="185"/>
      <c r="DPA69" s="185"/>
      <c r="DPB69" s="185"/>
      <c r="DPC69" s="185"/>
      <c r="DPD69" s="185"/>
      <c r="DPE69" s="185"/>
      <c r="DPF69" s="185"/>
      <c r="DPG69" s="185"/>
      <c r="DPH69" s="185"/>
      <c r="DPI69" s="185"/>
      <c r="DPJ69" s="185"/>
      <c r="DPK69" s="185"/>
      <c r="DPL69" s="185"/>
      <c r="DPM69" s="185"/>
      <c r="DPN69" s="185"/>
      <c r="DPO69" s="185"/>
      <c r="DPP69" s="185"/>
      <c r="DPQ69" s="185"/>
      <c r="DPR69" s="185"/>
      <c r="DPS69" s="185"/>
      <c r="DPT69" s="185"/>
      <c r="DPU69" s="185"/>
      <c r="DPV69" s="185"/>
      <c r="DPW69" s="185"/>
      <c r="DPX69" s="185"/>
      <c r="DPY69" s="185"/>
      <c r="DPZ69" s="185"/>
      <c r="DQA69" s="185"/>
      <c r="DQB69" s="185"/>
      <c r="DQC69" s="185"/>
      <c r="DQD69" s="185"/>
      <c r="DQE69" s="185"/>
      <c r="DQF69" s="185"/>
      <c r="DQG69" s="185"/>
      <c r="DQH69" s="185"/>
      <c r="DQI69" s="185"/>
      <c r="DQJ69" s="185"/>
      <c r="DQK69" s="185"/>
      <c r="DQL69" s="185"/>
      <c r="DQM69" s="185"/>
      <c r="DQN69" s="185"/>
      <c r="DQO69" s="185"/>
      <c r="DQP69" s="185"/>
      <c r="DQQ69" s="185"/>
      <c r="DQR69" s="185"/>
      <c r="DQS69" s="185"/>
      <c r="DQT69" s="185"/>
      <c r="DQU69" s="185"/>
      <c r="DQV69" s="185"/>
      <c r="DQW69" s="185"/>
      <c r="DQX69" s="185"/>
      <c r="DQY69" s="185"/>
      <c r="DQZ69" s="185"/>
      <c r="DRA69" s="185"/>
      <c r="DRB69" s="185"/>
      <c r="DRC69" s="185"/>
      <c r="DRD69" s="185"/>
      <c r="DRE69" s="185"/>
      <c r="DRF69" s="185"/>
      <c r="DRG69" s="185"/>
      <c r="DRH69" s="185"/>
      <c r="DRI69" s="185"/>
      <c r="DRJ69" s="185"/>
      <c r="DRK69" s="185"/>
      <c r="DRL69" s="185"/>
      <c r="DRM69" s="185"/>
      <c r="DRN69" s="185"/>
      <c r="DRO69" s="185"/>
      <c r="DRP69" s="185"/>
      <c r="DRQ69" s="185"/>
      <c r="DRR69" s="185"/>
      <c r="DRS69" s="185"/>
      <c r="DRT69" s="185"/>
      <c r="DRU69" s="185"/>
      <c r="DRV69" s="185"/>
      <c r="DRW69" s="185"/>
      <c r="DRX69" s="185"/>
      <c r="DRY69" s="185"/>
      <c r="DRZ69" s="185"/>
      <c r="DSA69" s="185"/>
      <c r="DSB69" s="185"/>
      <c r="DSC69" s="185"/>
      <c r="DSD69" s="185"/>
      <c r="DSE69" s="185"/>
      <c r="DSF69" s="185"/>
      <c r="DSG69" s="185"/>
      <c r="DSH69" s="185"/>
      <c r="DSI69" s="185"/>
      <c r="DSJ69" s="185"/>
      <c r="DSK69" s="185"/>
      <c r="DSL69" s="185"/>
      <c r="DSM69" s="185"/>
      <c r="DSN69" s="185"/>
      <c r="DSO69" s="185"/>
      <c r="DSP69" s="185"/>
      <c r="DSQ69" s="185"/>
      <c r="DSR69" s="185"/>
      <c r="DSS69" s="185"/>
      <c r="DST69" s="185"/>
      <c r="DSU69" s="185"/>
      <c r="DSV69" s="185"/>
      <c r="DSW69" s="185"/>
      <c r="DSX69" s="185"/>
      <c r="DSY69" s="185"/>
      <c r="DSZ69" s="185"/>
      <c r="DTA69" s="185"/>
      <c r="DTB69" s="185"/>
      <c r="DTC69" s="185"/>
      <c r="DTD69" s="185"/>
      <c r="DTE69" s="185"/>
      <c r="DTF69" s="185"/>
      <c r="DTG69" s="185"/>
      <c r="DTH69" s="185"/>
      <c r="DTI69" s="185"/>
      <c r="DTJ69" s="185"/>
      <c r="DTK69" s="185"/>
      <c r="DTL69" s="185"/>
      <c r="DTM69" s="185"/>
      <c r="DTN69" s="185"/>
      <c r="DTO69" s="185"/>
      <c r="DTP69" s="185"/>
      <c r="DTQ69" s="185"/>
      <c r="DTR69" s="185"/>
      <c r="DTS69" s="185"/>
      <c r="DTT69" s="185"/>
      <c r="DTU69" s="185"/>
      <c r="DTV69" s="185"/>
      <c r="DTW69" s="185"/>
      <c r="DTX69" s="185"/>
      <c r="DTY69" s="185"/>
      <c r="DTZ69" s="185"/>
      <c r="DUA69" s="185"/>
      <c r="DUB69" s="185"/>
      <c r="DUC69" s="185"/>
      <c r="DUD69" s="185"/>
      <c r="DUE69" s="185"/>
      <c r="DUF69" s="185"/>
      <c r="DUG69" s="185"/>
      <c r="DUH69" s="185"/>
      <c r="DUI69" s="185"/>
      <c r="DUJ69" s="185"/>
      <c r="DUK69" s="185"/>
      <c r="DUL69" s="185"/>
      <c r="DUM69" s="185"/>
      <c r="DUN69" s="185"/>
      <c r="DUO69" s="185"/>
      <c r="DUP69" s="185"/>
      <c r="DUQ69" s="185"/>
      <c r="DUR69" s="185"/>
      <c r="DUS69" s="185"/>
      <c r="DUT69" s="185"/>
      <c r="DUU69" s="185"/>
      <c r="DUV69" s="185"/>
      <c r="DUW69" s="185"/>
      <c r="DUX69" s="185"/>
      <c r="DUY69" s="185"/>
      <c r="DUZ69" s="185"/>
      <c r="DVA69" s="185"/>
      <c r="DVB69" s="185"/>
      <c r="DVC69" s="185"/>
      <c r="DVD69" s="185"/>
      <c r="DVE69" s="185"/>
      <c r="DVF69" s="185"/>
      <c r="DVG69" s="185"/>
      <c r="DVH69" s="185"/>
      <c r="DVI69" s="185"/>
      <c r="DVJ69" s="185"/>
      <c r="DVK69" s="185"/>
      <c r="DVL69" s="185"/>
      <c r="DVM69" s="185"/>
      <c r="DVN69" s="185"/>
      <c r="DVO69" s="185"/>
      <c r="DVP69" s="185"/>
      <c r="DVQ69" s="185"/>
      <c r="DVR69" s="185"/>
      <c r="DVS69" s="185"/>
      <c r="DVT69" s="185"/>
      <c r="DVU69" s="185"/>
      <c r="DVV69" s="185"/>
      <c r="DVW69" s="185"/>
      <c r="DVX69" s="185"/>
      <c r="DVY69" s="185"/>
      <c r="DVZ69" s="185"/>
      <c r="DWA69" s="185"/>
      <c r="DWB69" s="185"/>
      <c r="DWC69" s="185"/>
      <c r="DWD69" s="185"/>
      <c r="DWE69" s="185"/>
      <c r="DWF69" s="185"/>
      <c r="DWG69" s="185"/>
      <c r="DWH69" s="185"/>
      <c r="DWI69" s="185"/>
      <c r="DWJ69" s="185"/>
      <c r="DWK69" s="185"/>
      <c r="DWL69" s="185"/>
      <c r="DWM69" s="185"/>
      <c r="DWN69" s="185"/>
      <c r="DWO69" s="185"/>
      <c r="DWP69" s="185"/>
      <c r="DWQ69" s="185"/>
      <c r="DWR69" s="185"/>
      <c r="DWS69" s="185"/>
      <c r="DWT69" s="185"/>
      <c r="DWU69" s="185"/>
      <c r="DWV69" s="185"/>
      <c r="DWW69" s="185"/>
      <c r="DWX69" s="185"/>
      <c r="DWY69" s="185"/>
      <c r="DWZ69" s="185"/>
      <c r="DXA69" s="185"/>
      <c r="DXB69" s="185"/>
      <c r="DXC69" s="185"/>
      <c r="DXD69" s="185"/>
      <c r="DXE69" s="185"/>
      <c r="DXF69" s="185"/>
      <c r="DXG69" s="185"/>
      <c r="DXH69" s="185"/>
      <c r="DXI69" s="185"/>
      <c r="DXJ69" s="185"/>
      <c r="DXK69" s="185"/>
      <c r="DXL69" s="185"/>
      <c r="DXM69" s="185"/>
      <c r="DXN69" s="185"/>
      <c r="DXO69" s="185"/>
      <c r="DXP69" s="185"/>
      <c r="DXQ69" s="185"/>
      <c r="DXR69" s="185"/>
      <c r="DXS69" s="185"/>
      <c r="DXT69" s="185"/>
      <c r="DXU69" s="185"/>
      <c r="DXV69" s="185"/>
      <c r="DXW69" s="185"/>
      <c r="DXX69" s="185"/>
      <c r="DXY69" s="185"/>
      <c r="DXZ69" s="185"/>
      <c r="DYA69" s="185"/>
      <c r="DYB69" s="185"/>
      <c r="DYC69" s="185"/>
      <c r="DYD69" s="185"/>
      <c r="DYE69" s="185"/>
      <c r="DYF69" s="185"/>
      <c r="DYG69" s="185"/>
      <c r="DYH69" s="185"/>
      <c r="DYI69" s="185"/>
      <c r="DYJ69" s="185"/>
      <c r="DYK69" s="185"/>
      <c r="DYL69" s="185"/>
      <c r="DYM69" s="185"/>
      <c r="DYN69" s="185"/>
      <c r="DYO69" s="185"/>
      <c r="DYP69" s="185"/>
      <c r="DYQ69" s="185"/>
      <c r="DYR69" s="185"/>
      <c r="DYS69" s="185"/>
      <c r="DYT69" s="185"/>
      <c r="DYU69" s="185"/>
      <c r="DYV69" s="185"/>
      <c r="DYW69" s="185"/>
      <c r="DYX69" s="185"/>
      <c r="DYY69" s="185"/>
      <c r="DYZ69" s="185"/>
      <c r="DZA69" s="185"/>
      <c r="DZB69" s="185"/>
      <c r="DZC69" s="185"/>
      <c r="DZD69" s="185"/>
      <c r="DZE69" s="185"/>
      <c r="DZF69" s="185"/>
      <c r="DZG69" s="185"/>
      <c r="DZH69" s="185"/>
      <c r="DZI69" s="185"/>
      <c r="DZJ69" s="185"/>
      <c r="DZK69" s="185"/>
      <c r="DZL69" s="185"/>
      <c r="DZM69" s="185"/>
      <c r="DZN69" s="185"/>
      <c r="DZO69" s="185"/>
      <c r="DZP69" s="185"/>
      <c r="DZQ69" s="185"/>
      <c r="DZR69" s="185"/>
      <c r="DZS69" s="185"/>
      <c r="DZT69" s="185"/>
      <c r="DZU69" s="185"/>
      <c r="DZV69" s="185"/>
      <c r="DZW69" s="185"/>
      <c r="DZX69" s="185"/>
      <c r="DZY69" s="185"/>
      <c r="DZZ69" s="185"/>
      <c r="EAA69" s="185"/>
      <c r="EAB69" s="185"/>
      <c r="EAC69" s="185"/>
      <c r="EAD69" s="185"/>
      <c r="EAE69" s="185"/>
      <c r="EAF69" s="185"/>
      <c r="EAG69" s="185"/>
      <c r="EAH69" s="185"/>
      <c r="EAI69" s="185"/>
      <c r="EAJ69" s="185"/>
      <c r="EAK69" s="185"/>
      <c r="EAL69" s="185"/>
      <c r="EAM69" s="185"/>
      <c r="EAN69" s="185"/>
      <c r="EAO69" s="185"/>
      <c r="EAP69" s="185"/>
      <c r="EAQ69" s="185"/>
      <c r="EAR69" s="185"/>
      <c r="EAS69" s="185"/>
      <c r="EAT69" s="185"/>
      <c r="EAU69" s="185"/>
      <c r="EAV69" s="185"/>
      <c r="EAW69" s="185"/>
      <c r="EAX69" s="185"/>
      <c r="EAY69" s="185"/>
      <c r="EAZ69" s="185"/>
      <c r="EBA69" s="185"/>
      <c r="EBB69" s="185"/>
      <c r="EBC69" s="185"/>
      <c r="EBD69" s="185"/>
      <c r="EBE69" s="185"/>
      <c r="EBF69" s="185"/>
      <c r="EBG69" s="185"/>
      <c r="EBH69" s="185"/>
      <c r="EBI69" s="185"/>
      <c r="EBJ69" s="185"/>
      <c r="EBK69" s="185"/>
      <c r="EBL69" s="185"/>
      <c r="EBM69" s="185"/>
      <c r="EBN69" s="185"/>
      <c r="EBO69" s="185"/>
      <c r="EBP69" s="185"/>
      <c r="EBQ69" s="185"/>
      <c r="EBR69" s="185"/>
      <c r="EBS69" s="185"/>
      <c r="EBT69" s="185"/>
      <c r="EBU69" s="185"/>
      <c r="EBV69" s="185"/>
      <c r="EBW69" s="185"/>
      <c r="EBX69" s="185"/>
      <c r="EBY69" s="185"/>
      <c r="EBZ69" s="185"/>
      <c r="ECA69" s="185"/>
      <c r="ECB69" s="185"/>
      <c r="ECC69" s="185"/>
      <c r="ECD69" s="185"/>
      <c r="ECE69" s="185"/>
      <c r="ECF69" s="185"/>
      <c r="ECG69" s="185"/>
      <c r="ECH69" s="185"/>
      <c r="ECI69" s="185"/>
      <c r="ECJ69" s="185"/>
      <c r="ECK69" s="185"/>
      <c r="ECL69" s="185"/>
      <c r="ECM69" s="185"/>
      <c r="ECN69" s="185"/>
      <c r="ECO69" s="185"/>
      <c r="ECP69" s="185"/>
      <c r="ECQ69" s="185"/>
      <c r="ECR69" s="185"/>
      <c r="ECS69" s="185"/>
      <c r="ECT69" s="185"/>
      <c r="ECU69" s="185"/>
      <c r="ECV69" s="185"/>
      <c r="ECW69" s="185"/>
      <c r="ECX69" s="185"/>
      <c r="ECY69" s="185"/>
      <c r="ECZ69" s="185"/>
      <c r="EDA69" s="185"/>
      <c r="EDB69" s="185"/>
      <c r="EDC69" s="185"/>
      <c r="EDD69" s="185"/>
      <c r="EDE69" s="185"/>
      <c r="EDF69" s="185"/>
      <c r="EDG69" s="185"/>
      <c r="EDH69" s="185"/>
      <c r="EDI69" s="185"/>
      <c r="EDJ69" s="185"/>
      <c r="EDK69" s="185"/>
      <c r="EDL69" s="185"/>
      <c r="EDM69" s="185"/>
      <c r="EDN69" s="185"/>
      <c r="EDO69" s="185"/>
      <c r="EDP69" s="185"/>
      <c r="EDQ69" s="185"/>
      <c r="EDR69" s="185"/>
      <c r="EDS69" s="185"/>
      <c r="EDT69" s="185"/>
      <c r="EDU69" s="185"/>
      <c r="EDV69" s="185"/>
      <c r="EDW69" s="185"/>
      <c r="EDX69" s="185"/>
      <c r="EDY69" s="185"/>
      <c r="EDZ69" s="185"/>
      <c r="EEA69" s="185"/>
      <c r="EEB69" s="185"/>
      <c r="EEC69" s="185"/>
      <c r="EED69" s="185"/>
      <c r="EEE69" s="185"/>
      <c r="EEF69" s="185"/>
      <c r="EEG69" s="185"/>
      <c r="EEH69" s="185"/>
      <c r="EEI69" s="185"/>
      <c r="EEJ69" s="185"/>
      <c r="EEK69" s="185"/>
      <c r="EEL69" s="185"/>
      <c r="EEM69" s="185"/>
      <c r="EEN69" s="185"/>
      <c r="EEO69" s="185"/>
      <c r="EEP69" s="185"/>
      <c r="EEQ69" s="185"/>
      <c r="EER69" s="185"/>
      <c r="EES69" s="185"/>
      <c r="EET69" s="185"/>
      <c r="EEU69" s="185"/>
      <c r="EEV69" s="185"/>
      <c r="EEW69" s="185"/>
      <c r="EEX69" s="185"/>
      <c r="EEY69" s="185"/>
      <c r="EEZ69" s="185"/>
      <c r="EFA69" s="185"/>
      <c r="EFB69" s="185"/>
      <c r="EFC69" s="185"/>
      <c r="EFD69" s="185"/>
      <c r="EFE69" s="185"/>
      <c r="EFF69" s="185"/>
      <c r="EFG69" s="185"/>
      <c r="EFH69" s="185"/>
      <c r="EFI69" s="185"/>
      <c r="EFJ69" s="185"/>
      <c r="EFK69" s="185"/>
      <c r="EFL69" s="185"/>
      <c r="EFM69" s="185"/>
      <c r="EFN69" s="185"/>
      <c r="EFO69" s="185"/>
      <c r="EFP69" s="185"/>
      <c r="EFQ69" s="185"/>
      <c r="EFR69" s="185"/>
      <c r="EFS69" s="185"/>
      <c r="EFT69" s="185"/>
      <c r="EFU69" s="185"/>
      <c r="EFV69" s="185"/>
      <c r="EFW69" s="185"/>
      <c r="EFX69" s="185"/>
      <c r="EFY69" s="185"/>
      <c r="EFZ69" s="185"/>
      <c r="EGA69" s="185"/>
      <c r="EGB69" s="185"/>
      <c r="EGC69" s="185"/>
      <c r="EGD69" s="185"/>
      <c r="EGE69" s="185"/>
      <c r="EGF69" s="185"/>
      <c r="EGG69" s="185"/>
      <c r="EGH69" s="185"/>
      <c r="EGI69" s="185"/>
      <c r="EGJ69" s="185"/>
      <c r="EGK69" s="185"/>
      <c r="EGL69" s="185"/>
      <c r="EGM69" s="185"/>
      <c r="EGN69" s="185"/>
      <c r="EGO69" s="185"/>
      <c r="EGP69" s="185"/>
      <c r="EGQ69" s="185"/>
      <c r="EGR69" s="185"/>
      <c r="EGS69" s="185"/>
      <c r="EGT69" s="185"/>
      <c r="EGU69" s="185"/>
      <c r="EGV69" s="185"/>
      <c r="EGW69" s="185"/>
      <c r="EGX69" s="185"/>
      <c r="EGY69" s="185"/>
      <c r="EGZ69" s="185"/>
      <c r="EHA69" s="185"/>
      <c r="EHB69" s="185"/>
      <c r="EHC69" s="185"/>
      <c r="EHD69" s="185"/>
      <c r="EHE69" s="185"/>
      <c r="EHF69" s="185"/>
      <c r="EHG69" s="185"/>
      <c r="EHH69" s="185"/>
      <c r="EHI69" s="185"/>
      <c r="EHJ69" s="185"/>
      <c r="EHK69" s="185"/>
      <c r="EHL69" s="185"/>
      <c r="EHM69" s="185"/>
      <c r="EHN69" s="185"/>
      <c r="EHO69" s="185"/>
      <c r="EHP69" s="185"/>
      <c r="EHQ69" s="185"/>
      <c r="EHR69" s="185"/>
      <c r="EHS69" s="185"/>
      <c r="EHT69" s="185"/>
      <c r="EHU69" s="185"/>
      <c r="EHV69" s="185"/>
      <c r="EHW69" s="185"/>
      <c r="EHX69" s="185"/>
      <c r="EHY69" s="185"/>
      <c r="EHZ69" s="185"/>
      <c r="EIA69" s="185"/>
      <c r="EIB69" s="185"/>
      <c r="EIC69" s="185"/>
      <c r="EID69" s="185"/>
      <c r="EIE69" s="185"/>
      <c r="EIF69" s="185"/>
      <c r="EIG69" s="185"/>
      <c r="EIH69" s="185"/>
      <c r="EII69" s="185"/>
      <c r="EIJ69" s="185"/>
      <c r="EIK69" s="185"/>
      <c r="EIL69" s="185"/>
      <c r="EIM69" s="185"/>
      <c r="EIN69" s="185"/>
      <c r="EIO69" s="185"/>
      <c r="EIP69" s="185"/>
      <c r="EIQ69" s="185"/>
      <c r="EIR69" s="185"/>
      <c r="EIS69" s="185"/>
      <c r="EIT69" s="185"/>
      <c r="EIU69" s="185"/>
      <c r="EIV69" s="185"/>
      <c r="EIW69" s="185"/>
      <c r="EIX69" s="185"/>
      <c r="EIY69" s="185"/>
      <c r="EIZ69" s="185"/>
      <c r="EJA69" s="185"/>
      <c r="EJB69" s="185"/>
      <c r="EJC69" s="185"/>
      <c r="EJD69" s="185"/>
      <c r="EJE69" s="185"/>
      <c r="EJF69" s="185"/>
      <c r="EJG69" s="185"/>
      <c r="EJH69" s="185"/>
      <c r="EJI69" s="185"/>
      <c r="EJJ69" s="185"/>
      <c r="EJK69" s="185"/>
      <c r="EJL69" s="185"/>
      <c r="EJM69" s="185"/>
      <c r="EJN69" s="185"/>
      <c r="EJO69" s="185"/>
      <c r="EJP69" s="185"/>
      <c r="EJQ69" s="185"/>
      <c r="EJR69" s="185"/>
      <c r="EJS69" s="185"/>
      <c r="EJT69" s="185"/>
      <c r="EJU69" s="185"/>
      <c r="EJV69" s="185"/>
      <c r="EJW69" s="185"/>
      <c r="EJX69" s="185"/>
      <c r="EJY69" s="185"/>
      <c r="EJZ69" s="185"/>
      <c r="EKA69" s="185"/>
      <c r="EKB69" s="185"/>
      <c r="EKC69" s="185"/>
      <c r="EKD69" s="185"/>
      <c r="EKE69" s="185"/>
      <c r="EKF69" s="185"/>
      <c r="EKG69" s="185"/>
      <c r="EKH69" s="185"/>
      <c r="EKI69" s="185"/>
      <c r="EKJ69" s="185"/>
      <c r="EKK69" s="185"/>
      <c r="EKL69" s="185"/>
      <c r="EKM69" s="185"/>
      <c r="EKN69" s="185"/>
      <c r="EKO69" s="185"/>
      <c r="EKP69" s="185"/>
      <c r="EKQ69" s="185"/>
      <c r="EKR69" s="185"/>
      <c r="EKS69" s="185"/>
      <c r="EKT69" s="185"/>
      <c r="EKU69" s="185"/>
      <c r="EKV69" s="185"/>
      <c r="EKW69" s="185"/>
      <c r="EKX69" s="185"/>
      <c r="EKY69" s="185"/>
      <c r="EKZ69" s="185"/>
      <c r="ELA69" s="185"/>
      <c r="ELB69" s="185"/>
      <c r="ELC69" s="185"/>
      <c r="ELD69" s="185"/>
      <c r="ELE69" s="185"/>
      <c r="ELF69" s="185"/>
      <c r="ELG69" s="185"/>
      <c r="ELH69" s="185"/>
      <c r="ELI69" s="185"/>
      <c r="ELJ69" s="185"/>
      <c r="ELK69" s="185"/>
      <c r="ELL69" s="185"/>
      <c r="ELM69" s="185"/>
      <c r="ELN69" s="185"/>
      <c r="ELO69" s="185"/>
      <c r="ELP69" s="185"/>
      <c r="ELQ69" s="185"/>
      <c r="ELR69" s="185"/>
      <c r="ELS69" s="185"/>
      <c r="ELT69" s="185"/>
      <c r="ELU69" s="185"/>
      <c r="ELV69" s="185"/>
      <c r="ELW69" s="185"/>
      <c r="ELX69" s="185"/>
      <c r="ELY69" s="185"/>
      <c r="ELZ69" s="185"/>
      <c r="EMA69" s="185"/>
      <c r="EMB69" s="185"/>
      <c r="EMC69" s="185"/>
      <c r="EMD69" s="185"/>
      <c r="EME69" s="185"/>
      <c r="EMF69" s="185"/>
      <c r="EMG69" s="185"/>
      <c r="EMH69" s="185"/>
      <c r="EMI69" s="185"/>
      <c r="EMJ69" s="185"/>
      <c r="EMK69" s="185"/>
      <c r="EML69" s="185"/>
      <c r="EMM69" s="185"/>
      <c r="EMN69" s="185"/>
      <c r="EMO69" s="185"/>
      <c r="EMP69" s="185"/>
      <c r="EMQ69" s="185"/>
      <c r="EMR69" s="185"/>
      <c r="EMS69" s="185"/>
      <c r="EMT69" s="185"/>
      <c r="EMU69" s="185"/>
      <c r="EMV69" s="185"/>
      <c r="EMW69" s="185"/>
      <c r="EMX69" s="185"/>
      <c r="EMY69" s="185"/>
      <c r="EMZ69" s="185"/>
      <c r="ENA69" s="185"/>
      <c r="ENB69" s="185"/>
      <c r="ENC69" s="185"/>
      <c r="END69" s="185"/>
      <c r="ENE69" s="185"/>
      <c r="ENF69" s="185"/>
      <c r="ENG69" s="185"/>
      <c r="ENH69" s="185"/>
      <c r="ENI69" s="185"/>
      <c r="ENJ69" s="185"/>
      <c r="ENK69" s="185"/>
      <c r="ENL69" s="185"/>
      <c r="ENM69" s="185"/>
      <c r="ENN69" s="185"/>
      <c r="ENO69" s="185"/>
      <c r="ENP69" s="185"/>
      <c r="ENQ69" s="185"/>
      <c r="ENR69" s="185"/>
      <c r="ENS69" s="185"/>
      <c r="ENT69" s="185"/>
      <c r="ENU69" s="185"/>
      <c r="ENV69" s="185"/>
      <c r="ENW69" s="185"/>
      <c r="ENX69" s="185"/>
      <c r="ENY69" s="185"/>
      <c r="ENZ69" s="185"/>
      <c r="EOA69" s="185"/>
      <c r="EOB69" s="185"/>
      <c r="EOC69" s="185"/>
      <c r="EOD69" s="185"/>
      <c r="EOE69" s="185"/>
      <c r="EOF69" s="185"/>
      <c r="EOG69" s="185"/>
      <c r="EOH69" s="185"/>
      <c r="EOI69" s="185"/>
      <c r="EOJ69" s="185"/>
      <c r="EOK69" s="185"/>
      <c r="EOL69" s="185"/>
      <c r="EOM69" s="185"/>
      <c r="EON69" s="185"/>
      <c r="EOO69" s="185"/>
      <c r="EOP69" s="185"/>
      <c r="EOQ69" s="185"/>
      <c r="EOR69" s="185"/>
      <c r="EOS69" s="185"/>
      <c r="EOT69" s="185"/>
      <c r="EOU69" s="185"/>
      <c r="EOV69" s="185"/>
      <c r="EOW69" s="185"/>
      <c r="EOX69" s="185"/>
      <c r="EOY69" s="185"/>
      <c r="EOZ69" s="185"/>
      <c r="EPA69" s="185"/>
      <c r="EPB69" s="185"/>
      <c r="EPC69" s="185"/>
      <c r="EPD69" s="185"/>
      <c r="EPE69" s="185"/>
      <c r="EPF69" s="185"/>
      <c r="EPG69" s="185"/>
      <c r="EPH69" s="185"/>
      <c r="EPI69" s="185"/>
      <c r="EPJ69" s="185"/>
      <c r="EPK69" s="185"/>
      <c r="EPL69" s="185"/>
      <c r="EPM69" s="185"/>
      <c r="EPN69" s="185"/>
      <c r="EPO69" s="185"/>
      <c r="EPP69" s="185"/>
      <c r="EPQ69" s="185"/>
      <c r="EPR69" s="185"/>
      <c r="EPS69" s="185"/>
      <c r="EPT69" s="185"/>
      <c r="EPU69" s="185"/>
      <c r="EPV69" s="185"/>
      <c r="EPW69" s="185"/>
      <c r="EPX69" s="185"/>
      <c r="EPY69" s="185"/>
      <c r="EPZ69" s="185"/>
      <c r="EQA69" s="185"/>
      <c r="EQB69" s="185"/>
      <c r="EQC69" s="185"/>
      <c r="EQD69" s="185"/>
      <c r="EQE69" s="185"/>
      <c r="EQF69" s="185"/>
      <c r="EQG69" s="185"/>
      <c r="EQH69" s="185"/>
      <c r="EQI69" s="185"/>
      <c r="EQJ69" s="185"/>
      <c r="EQK69" s="185"/>
      <c r="EQL69" s="185"/>
      <c r="EQM69" s="185"/>
      <c r="EQN69" s="185"/>
      <c r="EQO69" s="185"/>
      <c r="EQP69" s="185"/>
      <c r="EQQ69" s="185"/>
      <c r="EQR69" s="185"/>
      <c r="EQS69" s="185"/>
      <c r="EQT69" s="185"/>
      <c r="EQU69" s="185"/>
      <c r="EQV69" s="185"/>
      <c r="EQW69" s="185"/>
      <c r="EQX69" s="185"/>
      <c r="EQY69" s="185"/>
      <c r="EQZ69" s="185"/>
      <c r="ERA69" s="185"/>
      <c r="ERB69" s="185"/>
      <c r="ERC69" s="185"/>
      <c r="ERD69" s="185"/>
      <c r="ERE69" s="185"/>
      <c r="ERF69" s="185"/>
      <c r="ERG69" s="185"/>
      <c r="ERH69" s="185"/>
      <c r="ERI69" s="185"/>
      <c r="ERJ69" s="185"/>
      <c r="ERK69" s="185"/>
      <c r="ERL69" s="185"/>
      <c r="ERM69" s="185"/>
      <c r="ERN69" s="185"/>
      <c r="ERO69" s="185"/>
      <c r="ERP69" s="185"/>
      <c r="ERQ69" s="185"/>
      <c r="ERR69" s="185"/>
      <c r="ERS69" s="185"/>
      <c r="ERT69" s="185"/>
      <c r="ERU69" s="185"/>
      <c r="ERV69" s="185"/>
      <c r="ERW69" s="185"/>
      <c r="ERX69" s="185"/>
      <c r="ERY69" s="185"/>
      <c r="ERZ69" s="185"/>
      <c r="ESA69" s="185"/>
      <c r="ESB69" s="185"/>
      <c r="ESC69" s="185"/>
      <c r="ESD69" s="185"/>
      <c r="ESE69" s="185"/>
      <c r="ESF69" s="185"/>
      <c r="ESG69" s="185"/>
      <c r="ESH69" s="185"/>
      <c r="ESI69" s="185"/>
      <c r="ESJ69" s="185"/>
      <c r="ESK69" s="185"/>
      <c r="ESL69" s="185"/>
      <c r="ESM69" s="185"/>
      <c r="ESN69" s="185"/>
      <c r="ESO69" s="185"/>
      <c r="ESP69" s="185"/>
      <c r="ESQ69" s="185"/>
      <c r="ESR69" s="185"/>
      <c r="ESS69" s="185"/>
      <c r="EST69" s="185"/>
      <c r="ESU69" s="185"/>
      <c r="ESV69" s="185"/>
      <c r="ESW69" s="185"/>
      <c r="ESX69" s="185"/>
      <c r="ESY69" s="185"/>
      <c r="ESZ69" s="185"/>
      <c r="ETA69" s="185"/>
      <c r="ETB69" s="185"/>
      <c r="ETC69" s="185"/>
      <c r="ETD69" s="185"/>
      <c r="ETE69" s="185"/>
      <c r="ETF69" s="185"/>
      <c r="ETG69" s="185"/>
      <c r="ETH69" s="185"/>
      <c r="ETI69" s="185"/>
      <c r="ETJ69" s="185"/>
      <c r="ETK69" s="185"/>
      <c r="ETL69" s="185"/>
      <c r="ETM69" s="185"/>
      <c r="ETN69" s="185"/>
      <c r="ETO69" s="185"/>
      <c r="ETP69" s="185"/>
      <c r="ETQ69" s="185"/>
      <c r="ETR69" s="185"/>
      <c r="ETS69" s="185"/>
      <c r="ETT69" s="185"/>
      <c r="ETU69" s="185"/>
      <c r="ETV69" s="185"/>
      <c r="ETW69" s="185"/>
      <c r="ETX69" s="185"/>
      <c r="ETY69" s="185"/>
      <c r="ETZ69" s="185"/>
      <c r="EUA69" s="185"/>
      <c r="EUB69" s="185"/>
      <c r="EUC69" s="185"/>
      <c r="EUD69" s="185"/>
      <c r="EUE69" s="185"/>
      <c r="EUF69" s="185"/>
      <c r="EUG69" s="185"/>
      <c r="EUH69" s="185"/>
      <c r="EUI69" s="185"/>
      <c r="EUJ69" s="185"/>
      <c r="EUK69" s="185"/>
      <c r="EUL69" s="185"/>
      <c r="EUM69" s="185"/>
      <c r="EUN69" s="185"/>
      <c r="EUO69" s="185"/>
      <c r="EUP69" s="185"/>
      <c r="EUQ69" s="185"/>
      <c r="EUR69" s="185"/>
      <c r="EUS69" s="185"/>
      <c r="EUT69" s="185"/>
      <c r="EUU69" s="185"/>
      <c r="EUV69" s="185"/>
      <c r="EUW69" s="185"/>
      <c r="EUX69" s="185"/>
      <c r="EUY69" s="185"/>
      <c r="EUZ69" s="185"/>
      <c r="EVA69" s="185"/>
      <c r="EVB69" s="185"/>
      <c r="EVC69" s="185"/>
      <c r="EVD69" s="185"/>
      <c r="EVE69" s="185"/>
      <c r="EVF69" s="185"/>
      <c r="EVG69" s="185"/>
      <c r="EVH69" s="185"/>
      <c r="EVI69" s="185"/>
      <c r="EVJ69" s="185"/>
      <c r="EVK69" s="185"/>
      <c r="EVL69" s="185"/>
      <c r="EVM69" s="185"/>
      <c r="EVN69" s="185"/>
      <c r="EVO69" s="185"/>
      <c r="EVP69" s="185"/>
      <c r="EVQ69" s="185"/>
      <c r="EVR69" s="185"/>
      <c r="EVS69" s="185"/>
      <c r="EVT69" s="185"/>
      <c r="EVU69" s="185"/>
      <c r="EVV69" s="185"/>
      <c r="EVW69" s="185"/>
      <c r="EVX69" s="185"/>
      <c r="EVY69" s="185"/>
      <c r="EVZ69" s="185"/>
      <c r="EWA69" s="185"/>
      <c r="EWB69" s="185"/>
      <c r="EWC69" s="185"/>
      <c r="EWD69" s="185"/>
      <c r="EWE69" s="185"/>
      <c r="EWF69" s="185"/>
      <c r="EWG69" s="185"/>
      <c r="EWH69" s="185"/>
      <c r="EWI69" s="185"/>
      <c r="EWJ69" s="185"/>
      <c r="EWK69" s="185"/>
      <c r="EWL69" s="185"/>
      <c r="EWM69" s="185"/>
      <c r="EWN69" s="185"/>
      <c r="EWO69" s="185"/>
      <c r="EWP69" s="185"/>
      <c r="EWQ69" s="185"/>
      <c r="EWR69" s="185"/>
      <c r="EWS69" s="185"/>
      <c r="EWT69" s="185"/>
      <c r="EWU69" s="185"/>
      <c r="EWV69" s="185"/>
      <c r="EWW69" s="185"/>
      <c r="EWX69" s="185"/>
      <c r="EWY69" s="185"/>
      <c r="EWZ69" s="185"/>
      <c r="EXA69" s="185"/>
      <c r="EXB69" s="185"/>
      <c r="EXC69" s="185"/>
      <c r="EXD69" s="185"/>
      <c r="EXE69" s="185"/>
      <c r="EXF69" s="185"/>
      <c r="EXG69" s="185"/>
      <c r="EXH69" s="185"/>
      <c r="EXI69" s="185"/>
      <c r="EXJ69" s="185"/>
      <c r="EXK69" s="185"/>
      <c r="EXL69" s="185"/>
      <c r="EXM69" s="185"/>
      <c r="EXN69" s="185"/>
      <c r="EXO69" s="185"/>
      <c r="EXP69" s="185"/>
      <c r="EXQ69" s="185"/>
      <c r="EXR69" s="185"/>
      <c r="EXS69" s="185"/>
      <c r="EXT69" s="185"/>
      <c r="EXU69" s="185"/>
      <c r="EXV69" s="185"/>
      <c r="EXW69" s="185"/>
      <c r="EXX69" s="185"/>
      <c r="EXY69" s="185"/>
      <c r="EXZ69" s="185"/>
      <c r="EYA69" s="185"/>
      <c r="EYB69" s="185"/>
      <c r="EYC69" s="185"/>
      <c r="EYD69" s="185"/>
      <c r="EYE69" s="185"/>
      <c r="EYF69" s="185"/>
      <c r="EYG69" s="185"/>
      <c r="EYH69" s="185"/>
      <c r="EYI69" s="185"/>
      <c r="EYJ69" s="185"/>
      <c r="EYK69" s="185"/>
      <c r="EYL69" s="185"/>
      <c r="EYM69" s="185"/>
      <c r="EYN69" s="185"/>
      <c r="EYO69" s="185"/>
      <c r="EYP69" s="185"/>
      <c r="EYQ69" s="185"/>
      <c r="EYR69" s="185"/>
      <c r="EYS69" s="185"/>
      <c r="EYT69" s="185"/>
      <c r="EYU69" s="185"/>
      <c r="EYV69" s="185"/>
      <c r="EYW69" s="185"/>
      <c r="EYX69" s="185"/>
      <c r="EYY69" s="185"/>
      <c r="EYZ69" s="185"/>
      <c r="EZA69" s="185"/>
      <c r="EZB69" s="185"/>
      <c r="EZC69" s="185"/>
      <c r="EZD69" s="185"/>
      <c r="EZE69" s="185"/>
      <c r="EZF69" s="185"/>
      <c r="EZG69" s="185"/>
      <c r="EZH69" s="185"/>
      <c r="EZI69" s="185"/>
      <c r="EZJ69" s="185"/>
      <c r="EZK69" s="185"/>
      <c r="EZL69" s="185"/>
      <c r="EZM69" s="185"/>
      <c r="EZN69" s="185"/>
      <c r="EZO69" s="185"/>
      <c r="EZP69" s="185"/>
      <c r="EZQ69" s="185"/>
      <c r="EZR69" s="185"/>
      <c r="EZS69" s="185"/>
      <c r="EZT69" s="185"/>
      <c r="EZU69" s="185"/>
      <c r="EZV69" s="185"/>
      <c r="EZW69" s="185"/>
      <c r="EZX69" s="185"/>
      <c r="EZY69" s="185"/>
      <c r="EZZ69" s="185"/>
      <c r="FAA69" s="185"/>
      <c r="FAB69" s="185"/>
      <c r="FAC69" s="185"/>
      <c r="FAD69" s="185"/>
      <c r="FAE69" s="185"/>
      <c r="FAF69" s="185"/>
      <c r="FAG69" s="185"/>
      <c r="FAH69" s="185"/>
      <c r="FAI69" s="185"/>
      <c r="FAJ69" s="185"/>
      <c r="FAK69" s="185"/>
      <c r="FAL69" s="185"/>
      <c r="FAM69" s="185"/>
      <c r="FAN69" s="185"/>
      <c r="FAO69" s="185"/>
      <c r="FAP69" s="185"/>
      <c r="FAQ69" s="185"/>
      <c r="FAR69" s="185"/>
      <c r="FAS69" s="185"/>
      <c r="FAT69" s="185"/>
      <c r="FAU69" s="185"/>
      <c r="FAV69" s="185"/>
      <c r="FAW69" s="185"/>
      <c r="FAX69" s="185"/>
      <c r="FAY69" s="185"/>
      <c r="FAZ69" s="185"/>
      <c r="FBA69" s="185"/>
      <c r="FBB69" s="185"/>
      <c r="FBC69" s="185"/>
      <c r="FBD69" s="185"/>
      <c r="FBE69" s="185"/>
      <c r="FBF69" s="185"/>
      <c r="FBG69" s="185"/>
      <c r="FBH69" s="185"/>
      <c r="FBI69" s="185"/>
      <c r="FBJ69" s="185"/>
      <c r="FBK69" s="185"/>
      <c r="FBL69" s="185"/>
      <c r="FBM69" s="185"/>
      <c r="FBN69" s="185"/>
      <c r="FBO69" s="185"/>
      <c r="FBP69" s="185"/>
      <c r="FBQ69" s="185"/>
      <c r="FBR69" s="185"/>
      <c r="FBS69" s="185"/>
      <c r="FBT69" s="185"/>
      <c r="FBU69" s="185"/>
      <c r="FBV69" s="185"/>
      <c r="FBW69" s="185"/>
      <c r="FBX69" s="185"/>
      <c r="FBY69" s="185"/>
      <c r="FBZ69" s="185"/>
      <c r="FCA69" s="185"/>
      <c r="FCB69" s="185"/>
      <c r="FCC69" s="185"/>
      <c r="FCD69" s="185"/>
      <c r="FCE69" s="185"/>
      <c r="FCF69" s="185"/>
      <c r="FCG69" s="185"/>
      <c r="FCH69" s="185"/>
      <c r="FCI69" s="185"/>
      <c r="FCJ69" s="185"/>
      <c r="FCK69" s="185"/>
      <c r="FCL69" s="185"/>
      <c r="FCM69" s="185"/>
      <c r="FCN69" s="185"/>
      <c r="FCO69" s="185"/>
      <c r="FCP69" s="185"/>
      <c r="FCQ69" s="185"/>
      <c r="FCR69" s="185"/>
      <c r="FCS69" s="185"/>
      <c r="FCT69" s="185"/>
      <c r="FCU69" s="185"/>
      <c r="FCV69" s="185"/>
      <c r="FCW69" s="185"/>
      <c r="FCX69" s="185"/>
      <c r="FCY69" s="185"/>
      <c r="FCZ69" s="185"/>
      <c r="FDA69" s="185"/>
      <c r="FDB69" s="185"/>
      <c r="FDC69" s="185"/>
      <c r="FDD69" s="185"/>
      <c r="FDE69" s="185"/>
      <c r="FDF69" s="185"/>
      <c r="FDG69" s="185"/>
      <c r="FDH69" s="185"/>
      <c r="FDI69" s="185"/>
      <c r="FDJ69" s="185"/>
      <c r="FDK69" s="185"/>
      <c r="FDL69" s="185"/>
      <c r="FDM69" s="185"/>
      <c r="FDN69" s="185"/>
      <c r="FDO69" s="185"/>
      <c r="FDP69" s="185"/>
      <c r="FDQ69" s="185"/>
      <c r="FDR69" s="185"/>
      <c r="FDS69" s="185"/>
      <c r="FDT69" s="185"/>
      <c r="FDU69" s="185"/>
      <c r="FDV69" s="185"/>
      <c r="FDW69" s="185"/>
      <c r="FDX69" s="185"/>
      <c r="FDY69" s="185"/>
      <c r="FDZ69" s="185"/>
      <c r="FEA69" s="185"/>
      <c r="FEB69" s="185"/>
      <c r="FEC69" s="185"/>
      <c r="FED69" s="185"/>
      <c r="FEE69" s="185"/>
      <c r="FEF69" s="185"/>
      <c r="FEG69" s="185"/>
      <c r="FEH69" s="185"/>
      <c r="FEI69" s="185"/>
      <c r="FEJ69" s="185"/>
      <c r="FEK69" s="185"/>
      <c r="FEL69" s="185"/>
      <c r="FEM69" s="185"/>
      <c r="FEN69" s="185"/>
      <c r="FEO69" s="185"/>
      <c r="FEP69" s="185"/>
      <c r="FEQ69" s="185"/>
      <c r="FER69" s="185"/>
      <c r="FES69" s="185"/>
      <c r="FET69" s="185"/>
      <c r="FEU69" s="185"/>
      <c r="FEV69" s="185"/>
      <c r="FEW69" s="185"/>
      <c r="FEX69" s="185"/>
      <c r="FEY69" s="185"/>
      <c r="FEZ69" s="185"/>
      <c r="FFA69" s="185"/>
      <c r="FFB69" s="185"/>
      <c r="FFC69" s="185"/>
      <c r="FFD69" s="185"/>
      <c r="FFE69" s="185"/>
      <c r="FFF69" s="185"/>
      <c r="FFG69" s="185"/>
      <c r="FFH69" s="185"/>
      <c r="FFI69" s="185"/>
      <c r="FFJ69" s="185"/>
      <c r="FFK69" s="185"/>
      <c r="FFL69" s="185"/>
      <c r="FFM69" s="185"/>
      <c r="FFN69" s="185"/>
      <c r="FFO69" s="185"/>
      <c r="FFP69" s="185"/>
      <c r="FFQ69" s="185"/>
      <c r="FFR69" s="185"/>
      <c r="FFS69" s="185"/>
      <c r="FFT69" s="185"/>
      <c r="FFU69" s="185"/>
      <c r="FFV69" s="185"/>
      <c r="FFW69" s="185"/>
      <c r="FFX69" s="185"/>
      <c r="FFY69" s="185"/>
      <c r="FFZ69" s="185"/>
      <c r="FGA69" s="185"/>
      <c r="FGB69" s="185"/>
      <c r="FGC69" s="185"/>
      <c r="FGD69" s="185"/>
      <c r="FGE69" s="185"/>
      <c r="FGF69" s="185"/>
      <c r="FGG69" s="185"/>
      <c r="FGH69" s="185"/>
      <c r="FGI69" s="185"/>
      <c r="FGJ69" s="185"/>
      <c r="FGK69" s="185"/>
      <c r="FGL69" s="185"/>
      <c r="FGM69" s="185"/>
      <c r="FGN69" s="185"/>
      <c r="FGO69" s="185"/>
      <c r="FGP69" s="185"/>
      <c r="FGQ69" s="185"/>
      <c r="FGR69" s="185"/>
      <c r="FGS69" s="185"/>
      <c r="FGT69" s="185"/>
      <c r="FGU69" s="185"/>
      <c r="FGV69" s="185"/>
      <c r="FGW69" s="185"/>
      <c r="FGX69" s="185"/>
      <c r="FGY69" s="185"/>
      <c r="FGZ69" s="185"/>
      <c r="FHA69" s="185"/>
      <c r="FHB69" s="185"/>
      <c r="FHC69" s="185"/>
      <c r="FHD69" s="185"/>
      <c r="FHE69" s="185"/>
      <c r="FHF69" s="185"/>
      <c r="FHG69" s="185"/>
      <c r="FHH69" s="185"/>
      <c r="FHI69" s="185"/>
      <c r="FHJ69" s="185"/>
      <c r="FHK69" s="185"/>
      <c r="FHL69" s="185"/>
      <c r="FHM69" s="185"/>
      <c r="FHN69" s="185"/>
      <c r="FHO69" s="185"/>
      <c r="FHP69" s="185"/>
      <c r="FHQ69" s="185"/>
      <c r="FHR69" s="185"/>
      <c r="FHS69" s="185"/>
      <c r="FHT69" s="185"/>
      <c r="FHU69" s="185"/>
      <c r="FHV69" s="185"/>
      <c r="FHW69" s="185"/>
      <c r="FHX69" s="185"/>
      <c r="FHY69" s="185"/>
      <c r="FHZ69" s="185"/>
      <c r="FIA69" s="185"/>
      <c r="FIB69" s="185"/>
      <c r="FIC69" s="185"/>
      <c r="FID69" s="185"/>
      <c r="FIE69" s="185"/>
      <c r="FIF69" s="185"/>
      <c r="FIG69" s="185"/>
      <c r="FIH69" s="185"/>
      <c r="FII69" s="185"/>
      <c r="FIJ69" s="185"/>
      <c r="FIK69" s="185"/>
      <c r="FIL69" s="185"/>
      <c r="FIM69" s="185"/>
      <c r="FIN69" s="185"/>
      <c r="FIO69" s="185"/>
      <c r="FIP69" s="185"/>
      <c r="FIQ69" s="185"/>
      <c r="FIR69" s="185"/>
      <c r="FIS69" s="185"/>
      <c r="FIT69" s="185"/>
      <c r="FIU69" s="185"/>
      <c r="FIV69" s="185"/>
      <c r="FIW69" s="185"/>
      <c r="FIX69" s="185"/>
      <c r="FIY69" s="185"/>
      <c r="FIZ69" s="185"/>
      <c r="FJA69" s="185"/>
      <c r="FJB69" s="185"/>
      <c r="FJC69" s="185"/>
      <c r="FJD69" s="185"/>
      <c r="FJE69" s="185"/>
      <c r="FJF69" s="185"/>
      <c r="FJG69" s="185"/>
      <c r="FJH69" s="185"/>
      <c r="FJI69" s="185"/>
      <c r="FJJ69" s="185"/>
      <c r="FJK69" s="185"/>
      <c r="FJL69" s="185"/>
      <c r="FJM69" s="185"/>
      <c r="FJN69" s="185"/>
      <c r="FJO69" s="185"/>
      <c r="FJP69" s="185"/>
      <c r="FJQ69" s="185"/>
      <c r="FJR69" s="185"/>
      <c r="FJS69" s="185"/>
      <c r="FJT69" s="185"/>
      <c r="FJU69" s="185"/>
      <c r="FJV69" s="185"/>
      <c r="FJW69" s="185"/>
      <c r="FJX69" s="185"/>
      <c r="FJY69" s="185"/>
      <c r="FJZ69" s="185"/>
      <c r="FKA69" s="185"/>
      <c r="FKB69" s="185"/>
      <c r="FKC69" s="185"/>
      <c r="FKD69" s="185"/>
      <c r="FKE69" s="185"/>
      <c r="FKF69" s="185"/>
      <c r="FKG69" s="185"/>
      <c r="FKH69" s="185"/>
      <c r="FKI69" s="185"/>
      <c r="FKJ69" s="185"/>
      <c r="FKK69" s="185"/>
      <c r="FKL69" s="185"/>
      <c r="FKM69" s="185"/>
      <c r="FKN69" s="185"/>
      <c r="FKO69" s="185"/>
      <c r="FKP69" s="185"/>
      <c r="FKQ69" s="185"/>
      <c r="FKR69" s="185"/>
      <c r="FKS69" s="185"/>
      <c r="FKT69" s="185"/>
      <c r="FKU69" s="185"/>
      <c r="FKV69" s="185"/>
      <c r="FKW69" s="185"/>
      <c r="FKX69" s="185"/>
      <c r="FKY69" s="185"/>
      <c r="FKZ69" s="185"/>
      <c r="FLA69" s="185"/>
      <c r="FLB69" s="185"/>
      <c r="FLC69" s="185"/>
      <c r="FLD69" s="185"/>
      <c r="FLE69" s="185"/>
      <c r="FLF69" s="185"/>
      <c r="FLG69" s="185"/>
      <c r="FLH69" s="185"/>
      <c r="FLI69" s="185"/>
      <c r="FLJ69" s="185"/>
      <c r="FLK69" s="185"/>
      <c r="FLL69" s="185"/>
      <c r="FLM69" s="185"/>
      <c r="FLN69" s="185"/>
      <c r="FLO69" s="185"/>
      <c r="FLP69" s="185"/>
      <c r="FLQ69" s="185"/>
      <c r="FLR69" s="185"/>
      <c r="FLS69" s="185"/>
      <c r="FLT69" s="185"/>
      <c r="FLU69" s="185"/>
      <c r="FLV69" s="185"/>
      <c r="FLW69" s="185"/>
      <c r="FLX69" s="185"/>
      <c r="FLY69" s="185"/>
      <c r="FLZ69" s="185"/>
      <c r="FMA69" s="185"/>
      <c r="FMB69" s="185"/>
      <c r="FMC69" s="185"/>
      <c r="FMD69" s="185"/>
      <c r="FME69" s="185"/>
      <c r="FMF69" s="185"/>
      <c r="FMG69" s="185"/>
      <c r="FMH69" s="185"/>
      <c r="FMI69" s="185"/>
      <c r="FMJ69" s="185"/>
      <c r="FMK69" s="185"/>
      <c r="FML69" s="185"/>
      <c r="FMM69" s="185"/>
      <c r="FMN69" s="185"/>
      <c r="FMO69" s="185"/>
      <c r="FMP69" s="185"/>
      <c r="FMQ69" s="185"/>
      <c r="FMR69" s="185"/>
      <c r="FMS69" s="185"/>
      <c r="FMT69" s="185"/>
      <c r="FMU69" s="185"/>
      <c r="FMV69" s="185"/>
      <c r="FMW69" s="185"/>
      <c r="FMX69" s="185"/>
      <c r="FMY69" s="185"/>
      <c r="FMZ69" s="185"/>
      <c r="FNA69" s="185"/>
      <c r="FNB69" s="185"/>
      <c r="FNC69" s="185"/>
      <c r="FND69" s="185"/>
      <c r="FNE69" s="185"/>
      <c r="FNF69" s="185"/>
      <c r="FNG69" s="185"/>
      <c r="FNH69" s="185"/>
      <c r="FNI69" s="185"/>
      <c r="FNJ69" s="185"/>
      <c r="FNK69" s="185"/>
      <c r="FNL69" s="185"/>
      <c r="FNM69" s="185"/>
      <c r="FNN69" s="185"/>
      <c r="FNO69" s="185"/>
      <c r="FNP69" s="185"/>
      <c r="FNQ69" s="185"/>
      <c r="FNR69" s="185"/>
      <c r="FNS69" s="185"/>
      <c r="FNT69" s="185"/>
      <c r="FNU69" s="185"/>
      <c r="FNV69" s="185"/>
      <c r="FNW69" s="185"/>
      <c r="FNX69" s="185"/>
      <c r="FNY69" s="185"/>
      <c r="FNZ69" s="185"/>
      <c r="FOA69" s="185"/>
      <c r="FOB69" s="185"/>
      <c r="FOC69" s="185"/>
      <c r="FOD69" s="185"/>
      <c r="FOE69" s="185"/>
      <c r="FOF69" s="185"/>
      <c r="FOG69" s="185"/>
      <c r="FOH69" s="185"/>
      <c r="FOI69" s="185"/>
      <c r="FOJ69" s="185"/>
      <c r="FOK69" s="185"/>
      <c r="FOL69" s="185"/>
      <c r="FOM69" s="185"/>
      <c r="FON69" s="185"/>
      <c r="FOO69" s="185"/>
      <c r="FOP69" s="185"/>
      <c r="FOQ69" s="185"/>
      <c r="FOR69" s="185"/>
      <c r="FOS69" s="185"/>
      <c r="FOT69" s="185"/>
      <c r="FOU69" s="185"/>
      <c r="FOV69" s="185"/>
      <c r="FOW69" s="185"/>
      <c r="FOX69" s="185"/>
      <c r="FOY69" s="185"/>
      <c r="FOZ69" s="185"/>
      <c r="FPA69" s="185"/>
      <c r="FPB69" s="185"/>
      <c r="FPC69" s="185"/>
      <c r="FPD69" s="185"/>
      <c r="FPE69" s="185"/>
      <c r="FPF69" s="185"/>
      <c r="FPG69" s="185"/>
      <c r="FPH69" s="185"/>
      <c r="FPI69" s="185"/>
      <c r="FPJ69" s="185"/>
      <c r="FPK69" s="185"/>
      <c r="FPL69" s="185"/>
      <c r="FPM69" s="185"/>
      <c r="FPN69" s="185"/>
      <c r="FPO69" s="185"/>
      <c r="FPP69" s="185"/>
      <c r="FPQ69" s="185"/>
      <c r="FPR69" s="185"/>
      <c r="FPS69" s="185"/>
      <c r="FPT69" s="185"/>
      <c r="FPU69" s="185"/>
      <c r="FPV69" s="185"/>
      <c r="FPW69" s="185"/>
      <c r="FPX69" s="185"/>
      <c r="FPY69" s="185"/>
      <c r="FPZ69" s="185"/>
      <c r="FQA69" s="185"/>
      <c r="FQB69" s="185"/>
      <c r="FQC69" s="185"/>
      <c r="FQD69" s="185"/>
      <c r="FQE69" s="185"/>
      <c r="FQF69" s="185"/>
      <c r="FQG69" s="185"/>
      <c r="FQH69" s="185"/>
      <c r="FQI69" s="185"/>
      <c r="FQJ69" s="185"/>
      <c r="FQK69" s="185"/>
      <c r="FQL69" s="185"/>
      <c r="FQM69" s="185"/>
      <c r="FQN69" s="185"/>
      <c r="FQO69" s="185"/>
      <c r="FQP69" s="185"/>
      <c r="FQQ69" s="185"/>
      <c r="FQR69" s="185"/>
      <c r="FQS69" s="185"/>
      <c r="FQT69" s="185"/>
      <c r="FQU69" s="185"/>
      <c r="FQV69" s="185"/>
      <c r="FQW69" s="185"/>
      <c r="FQX69" s="185"/>
      <c r="FQY69" s="185"/>
      <c r="FQZ69" s="185"/>
      <c r="FRA69" s="185"/>
      <c r="FRB69" s="185"/>
      <c r="FRC69" s="185"/>
      <c r="FRD69" s="185"/>
      <c r="FRE69" s="185"/>
      <c r="FRF69" s="185"/>
      <c r="FRG69" s="185"/>
      <c r="FRH69" s="185"/>
      <c r="FRI69" s="185"/>
      <c r="FRJ69" s="185"/>
      <c r="FRK69" s="185"/>
      <c r="FRL69" s="185"/>
      <c r="FRM69" s="185"/>
      <c r="FRN69" s="185"/>
      <c r="FRO69" s="185"/>
      <c r="FRP69" s="185"/>
      <c r="FRQ69" s="185"/>
      <c r="FRR69" s="185"/>
      <c r="FRS69" s="185"/>
      <c r="FRT69" s="185"/>
      <c r="FRU69" s="185"/>
      <c r="FRV69" s="185"/>
      <c r="FRW69" s="185"/>
      <c r="FRX69" s="185"/>
      <c r="FRY69" s="185"/>
      <c r="FRZ69" s="185"/>
      <c r="FSA69" s="185"/>
      <c r="FSB69" s="185"/>
      <c r="FSC69" s="185"/>
      <c r="FSD69" s="185"/>
      <c r="FSE69" s="185"/>
      <c r="FSF69" s="185"/>
      <c r="FSG69" s="185"/>
      <c r="FSH69" s="185"/>
      <c r="FSI69" s="185"/>
      <c r="FSJ69" s="185"/>
      <c r="FSK69" s="185"/>
      <c r="FSL69" s="185"/>
      <c r="FSM69" s="185"/>
      <c r="FSN69" s="185"/>
      <c r="FSO69" s="185"/>
      <c r="FSP69" s="185"/>
      <c r="FSQ69" s="185"/>
      <c r="FSR69" s="185"/>
      <c r="FSS69" s="185"/>
      <c r="FST69" s="185"/>
      <c r="FSU69" s="185"/>
      <c r="FSV69" s="185"/>
      <c r="FSW69" s="185"/>
      <c r="FSX69" s="185"/>
      <c r="FSY69" s="185"/>
      <c r="FSZ69" s="185"/>
      <c r="FTA69" s="185"/>
      <c r="FTB69" s="185"/>
      <c r="FTC69" s="185"/>
      <c r="FTD69" s="185"/>
      <c r="FTE69" s="185"/>
      <c r="FTF69" s="185"/>
      <c r="FTG69" s="185"/>
      <c r="FTH69" s="185"/>
      <c r="FTI69" s="185"/>
      <c r="FTJ69" s="185"/>
      <c r="FTK69" s="185"/>
      <c r="FTL69" s="185"/>
      <c r="FTM69" s="185"/>
      <c r="FTN69" s="185"/>
      <c r="FTO69" s="185"/>
      <c r="FTP69" s="185"/>
      <c r="FTQ69" s="185"/>
      <c r="FTR69" s="185"/>
      <c r="FTS69" s="185"/>
      <c r="FTT69" s="185"/>
      <c r="FTU69" s="185"/>
      <c r="FTV69" s="185"/>
      <c r="FTW69" s="185"/>
      <c r="FTX69" s="185"/>
      <c r="FTY69" s="185"/>
      <c r="FTZ69" s="185"/>
      <c r="FUA69" s="185"/>
      <c r="FUB69" s="185"/>
      <c r="FUC69" s="185"/>
      <c r="FUD69" s="185"/>
      <c r="FUE69" s="185"/>
      <c r="FUF69" s="185"/>
      <c r="FUG69" s="185"/>
      <c r="FUH69" s="185"/>
      <c r="FUI69" s="185"/>
      <c r="FUJ69" s="185"/>
      <c r="FUK69" s="185"/>
      <c r="FUL69" s="185"/>
      <c r="FUM69" s="185"/>
      <c r="FUN69" s="185"/>
      <c r="FUO69" s="185"/>
      <c r="FUP69" s="185"/>
      <c r="FUQ69" s="185"/>
      <c r="FUR69" s="185"/>
      <c r="FUS69" s="185"/>
      <c r="FUT69" s="185"/>
      <c r="FUU69" s="185"/>
      <c r="FUV69" s="185"/>
      <c r="FUW69" s="185"/>
      <c r="FUX69" s="185"/>
      <c r="FUY69" s="185"/>
      <c r="FUZ69" s="185"/>
      <c r="FVA69" s="185"/>
      <c r="FVB69" s="185"/>
      <c r="FVC69" s="185"/>
      <c r="FVD69" s="185"/>
      <c r="FVE69" s="185"/>
      <c r="FVF69" s="185"/>
      <c r="FVG69" s="185"/>
      <c r="FVH69" s="185"/>
      <c r="FVI69" s="185"/>
      <c r="FVJ69" s="185"/>
      <c r="FVK69" s="185"/>
      <c r="FVL69" s="185"/>
      <c r="FVM69" s="185"/>
      <c r="FVN69" s="185"/>
      <c r="FVO69" s="185"/>
      <c r="FVP69" s="185"/>
      <c r="FVQ69" s="185"/>
      <c r="FVR69" s="185"/>
      <c r="FVS69" s="185"/>
      <c r="FVT69" s="185"/>
      <c r="FVU69" s="185"/>
      <c r="FVV69" s="185"/>
      <c r="FVW69" s="185"/>
      <c r="FVX69" s="185"/>
      <c r="FVY69" s="185"/>
      <c r="FVZ69" s="185"/>
      <c r="FWA69" s="185"/>
      <c r="FWB69" s="185"/>
      <c r="FWC69" s="185"/>
      <c r="FWD69" s="185"/>
      <c r="FWE69" s="185"/>
      <c r="FWF69" s="185"/>
      <c r="FWG69" s="185"/>
      <c r="FWH69" s="185"/>
      <c r="FWI69" s="185"/>
      <c r="FWJ69" s="185"/>
      <c r="FWK69" s="185"/>
      <c r="FWL69" s="185"/>
      <c r="FWM69" s="185"/>
      <c r="FWN69" s="185"/>
      <c r="FWO69" s="185"/>
      <c r="FWP69" s="185"/>
      <c r="FWQ69" s="185"/>
      <c r="FWR69" s="185"/>
      <c r="FWS69" s="185"/>
      <c r="FWT69" s="185"/>
      <c r="FWU69" s="185"/>
      <c r="FWV69" s="185"/>
      <c r="FWW69" s="185"/>
      <c r="FWX69" s="185"/>
      <c r="FWY69" s="185"/>
      <c r="FWZ69" s="185"/>
      <c r="FXA69" s="185"/>
      <c r="FXB69" s="185"/>
      <c r="FXC69" s="185"/>
      <c r="FXD69" s="185"/>
      <c r="FXE69" s="185"/>
      <c r="FXF69" s="185"/>
      <c r="FXG69" s="185"/>
      <c r="FXH69" s="185"/>
      <c r="FXI69" s="185"/>
      <c r="FXJ69" s="185"/>
      <c r="FXK69" s="185"/>
      <c r="FXL69" s="185"/>
      <c r="FXM69" s="185"/>
      <c r="FXN69" s="185"/>
      <c r="FXO69" s="185"/>
      <c r="FXP69" s="185"/>
      <c r="FXQ69" s="185"/>
      <c r="FXR69" s="185"/>
      <c r="FXS69" s="185"/>
      <c r="FXT69" s="185"/>
      <c r="FXU69" s="185"/>
      <c r="FXV69" s="185"/>
      <c r="FXW69" s="185"/>
      <c r="FXX69" s="185"/>
      <c r="FXY69" s="185"/>
      <c r="FXZ69" s="185"/>
      <c r="FYA69" s="185"/>
      <c r="FYB69" s="185"/>
      <c r="FYC69" s="185"/>
      <c r="FYD69" s="185"/>
      <c r="FYE69" s="185"/>
      <c r="FYF69" s="185"/>
      <c r="FYG69" s="185"/>
      <c r="FYH69" s="185"/>
      <c r="FYI69" s="185"/>
      <c r="FYJ69" s="185"/>
      <c r="FYK69" s="185"/>
      <c r="FYL69" s="185"/>
      <c r="FYM69" s="185"/>
      <c r="FYN69" s="185"/>
      <c r="FYO69" s="185"/>
      <c r="FYP69" s="185"/>
      <c r="FYQ69" s="185"/>
      <c r="FYR69" s="185"/>
      <c r="FYS69" s="185"/>
      <c r="FYT69" s="185"/>
      <c r="FYU69" s="185"/>
      <c r="FYV69" s="185"/>
      <c r="FYW69" s="185"/>
      <c r="FYX69" s="185"/>
      <c r="FYY69" s="185"/>
      <c r="FYZ69" s="185"/>
      <c r="FZA69" s="185"/>
      <c r="FZB69" s="185"/>
      <c r="FZC69" s="185"/>
      <c r="FZD69" s="185"/>
      <c r="FZE69" s="185"/>
      <c r="FZF69" s="185"/>
      <c r="FZG69" s="185"/>
      <c r="FZH69" s="185"/>
      <c r="FZI69" s="185"/>
      <c r="FZJ69" s="185"/>
      <c r="FZK69" s="185"/>
      <c r="FZL69" s="185"/>
      <c r="FZM69" s="185"/>
      <c r="FZN69" s="185"/>
      <c r="FZO69" s="185"/>
      <c r="FZP69" s="185"/>
      <c r="FZQ69" s="185"/>
      <c r="FZR69" s="185"/>
      <c r="FZS69" s="185"/>
      <c r="FZT69" s="185"/>
      <c r="FZU69" s="185"/>
      <c r="FZV69" s="185"/>
      <c r="FZW69" s="185"/>
      <c r="FZX69" s="185"/>
      <c r="FZY69" s="185"/>
      <c r="FZZ69" s="185"/>
      <c r="GAA69" s="185"/>
      <c r="GAB69" s="185"/>
      <c r="GAC69" s="185"/>
      <c r="GAD69" s="185"/>
      <c r="GAE69" s="185"/>
      <c r="GAF69" s="185"/>
      <c r="GAG69" s="185"/>
      <c r="GAH69" s="185"/>
      <c r="GAI69" s="185"/>
      <c r="GAJ69" s="185"/>
      <c r="GAK69" s="185"/>
      <c r="GAL69" s="185"/>
      <c r="GAM69" s="185"/>
      <c r="GAN69" s="185"/>
      <c r="GAO69" s="185"/>
      <c r="GAP69" s="185"/>
      <c r="GAQ69" s="185"/>
      <c r="GAR69" s="185"/>
      <c r="GAS69" s="185"/>
      <c r="GAT69" s="185"/>
      <c r="GAU69" s="185"/>
      <c r="GAV69" s="185"/>
      <c r="GAW69" s="185"/>
      <c r="GAX69" s="185"/>
      <c r="GAY69" s="185"/>
      <c r="GAZ69" s="185"/>
      <c r="GBA69" s="185"/>
      <c r="GBB69" s="185"/>
      <c r="GBC69" s="185"/>
      <c r="GBD69" s="185"/>
      <c r="GBE69" s="185"/>
      <c r="GBF69" s="185"/>
      <c r="GBG69" s="185"/>
      <c r="GBH69" s="185"/>
      <c r="GBI69" s="185"/>
      <c r="GBJ69" s="185"/>
      <c r="GBK69" s="185"/>
      <c r="GBL69" s="185"/>
      <c r="GBM69" s="185"/>
      <c r="GBN69" s="185"/>
      <c r="GBO69" s="185"/>
      <c r="GBP69" s="185"/>
      <c r="GBQ69" s="185"/>
      <c r="GBR69" s="185"/>
      <c r="GBS69" s="185"/>
      <c r="GBT69" s="185"/>
      <c r="GBU69" s="185"/>
      <c r="GBV69" s="185"/>
      <c r="GBW69" s="185"/>
      <c r="GBX69" s="185"/>
      <c r="GBY69" s="185"/>
      <c r="GBZ69" s="185"/>
      <c r="GCA69" s="185"/>
      <c r="GCB69" s="185"/>
      <c r="GCC69" s="185"/>
      <c r="GCD69" s="185"/>
      <c r="GCE69" s="185"/>
      <c r="GCF69" s="185"/>
      <c r="GCG69" s="185"/>
      <c r="GCH69" s="185"/>
      <c r="GCI69" s="185"/>
      <c r="GCJ69" s="185"/>
      <c r="GCK69" s="185"/>
      <c r="GCL69" s="185"/>
      <c r="GCM69" s="185"/>
      <c r="GCN69" s="185"/>
      <c r="GCO69" s="185"/>
      <c r="GCP69" s="185"/>
      <c r="GCQ69" s="185"/>
      <c r="GCR69" s="185"/>
      <c r="GCS69" s="185"/>
      <c r="GCT69" s="185"/>
      <c r="GCU69" s="185"/>
      <c r="GCV69" s="185"/>
      <c r="GCW69" s="185"/>
      <c r="GCX69" s="185"/>
      <c r="GCY69" s="185"/>
      <c r="GCZ69" s="185"/>
      <c r="GDA69" s="185"/>
      <c r="GDB69" s="185"/>
      <c r="GDC69" s="185"/>
      <c r="GDD69" s="185"/>
      <c r="GDE69" s="185"/>
      <c r="GDF69" s="185"/>
      <c r="GDG69" s="185"/>
      <c r="GDH69" s="185"/>
      <c r="GDI69" s="185"/>
      <c r="GDJ69" s="185"/>
      <c r="GDK69" s="185"/>
      <c r="GDL69" s="185"/>
      <c r="GDM69" s="185"/>
      <c r="GDN69" s="185"/>
      <c r="GDO69" s="185"/>
      <c r="GDP69" s="185"/>
      <c r="GDQ69" s="185"/>
      <c r="GDR69" s="185"/>
      <c r="GDS69" s="185"/>
      <c r="GDT69" s="185"/>
      <c r="GDU69" s="185"/>
      <c r="GDV69" s="185"/>
      <c r="GDW69" s="185"/>
      <c r="GDX69" s="185"/>
      <c r="GDY69" s="185"/>
      <c r="GDZ69" s="185"/>
      <c r="GEA69" s="185"/>
      <c r="GEB69" s="185"/>
      <c r="GEC69" s="185"/>
      <c r="GED69" s="185"/>
      <c r="GEE69" s="185"/>
      <c r="GEF69" s="185"/>
      <c r="GEG69" s="185"/>
      <c r="GEH69" s="185"/>
      <c r="GEI69" s="185"/>
      <c r="GEJ69" s="185"/>
      <c r="GEK69" s="185"/>
      <c r="GEL69" s="185"/>
      <c r="GEM69" s="185"/>
      <c r="GEN69" s="185"/>
      <c r="GEO69" s="185"/>
      <c r="GEP69" s="185"/>
      <c r="GEQ69" s="185"/>
      <c r="GER69" s="185"/>
      <c r="GES69" s="185"/>
      <c r="GET69" s="185"/>
      <c r="GEU69" s="185"/>
      <c r="GEV69" s="185"/>
      <c r="GEW69" s="185"/>
      <c r="GEX69" s="185"/>
      <c r="GEY69" s="185"/>
      <c r="GEZ69" s="185"/>
      <c r="GFA69" s="185"/>
      <c r="GFB69" s="185"/>
      <c r="GFC69" s="185"/>
      <c r="GFD69" s="185"/>
      <c r="GFE69" s="185"/>
      <c r="GFF69" s="185"/>
      <c r="GFG69" s="185"/>
      <c r="GFH69" s="185"/>
      <c r="GFI69" s="185"/>
      <c r="GFJ69" s="185"/>
      <c r="GFK69" s="185"/>
      <c r="GFL69" s="185"/>
      <c r="GFM69" s="185"/>
      <c r="GFN69" s="185"/>
      <c r="GFO69" s="185"/>
      <c r="GFP69" s="185"/>
      <c r="GFQ69" s="185"/>
      <c r="GFR69" s="185"/>
      <c r="GFS69" s="185"/>
      <c r="GFT69" s="185"/>
      <c r="GFU69" s="185"/>
      <c r="GFV69" s="185"/>
      <c r="GFW69" s="185"/>
      <c r="GFX69" s="185"/>
      <c r="GFY69" s="185"/>
      <c r="GFZ69" s="185"/>
      <c r="GGA69" s="185"/>
      <c r="GGB69" s="185"/>
      <c r="GGC69" s="185"/>
      <c r="GGD69" s="185"/>
      <c r="GGE69" s="185"/>
      <c r="GGF69" s="185"/>
      <c r="GGG69" s="185"/>
      <c r="GGH69" s="185"/>
      <c r="GGI69" s="185"/>
      <c r="GGJ69" s="185"/>
      <c r="GGK69" s="185"/>
      <c r="GGL69" s="185"/>
      <c r="GGM69" s="185"/>
      <c r="GGN69" s="185"/>
      <c r="GGO69" s="185"/>
      <c r="GGP69" s="185"/>
      <c r="GGQ69" s="185"/>
      <c r="GGR69" s="185"/>
      <c r="GGS69" s="185"/>
      <c r="GGT69" s="185"/>
      <c r="GGU69" s="185"/>
      <c r="GGV69" s="185"/>
      <c r="GGW69" s="185"/>
      <c r="GGX69" s="185"/>
      <c r="GGY69" s="185"/>
      <c r="GGZ69" s="185"/>
      <c r="GHA69" s="185"/>
      <c r="GHB69" s="185"/>
      <c r="GHC69" s="185"/>
      <c r="GHD69" s="185"/>
      <c r="GHE69" s="185"/>
      <c r="GHF69" s="185"/>
      <c r="GHG69" s="185"/>
      <c r="GHH69" s="185"/>
      <c r="GHI69" s="185"/>
      <c r="GHJ69" s="185"/>
      <c r="GHK69" s="185"/>
      <c r="GHL69" s="185"/>
      <c r="GHM69" s="185"/>
      <c r="GHN69" s="185"/>
      <c r="GHO69" s="185"/>
      <c r="GHP69" s="185"/>
      <c r="GHQ69" s="185"/>
      <c r="GHR69" s="185"/>
      <c r="GHS69" s="185"/>
      <c r="GHT69" s="185"/>
      <c r="GHU69" s="185"/>
      <c r="GHV69" s="185"/>
      <c r="GHW69" s="185"/>
      <c r="GHX69" s="185"/>
      <c r="GHY69" s="185"/>
      <c r="GHZ69" s="185"/>
      <c r="GIA69" s="185"/>
      <c r="GIB69" s="185"/>
      <c r="GIC69" s="185"/>
      <c r="GID69" s="185"/>
      <c r="GIE69" s="185"/>
      <c r="GIF69" s="185"/>
      <c r="GIG69" s="185"/>
      <c r="GIH69" s="185"/>
      <c r="GII69" s="185"/>
      <c r="GIJ69" s="185"/>
      <c r="GIK69" s="185"/>
      <c r="GIL69" s="185"/>
      <c r="GIM69" s="185"/>
      <c r="GIN69" s="185"/>
      <c r="GIO69" s="185"/>
      <c r="GIP69" s="185"/>
      <c r="GIQ69" s="185"/>
      <c r="GIR69" s="185"/>
      <c r="GIS69" s="185"/>
      <c r="GIT69" s="185"/>
      <c r="GIU69" s="185"/>
      <c r="GIV69" s="185"/>
      <c r="GIW69" s="185"/>
      <c r="GIX69" s="185"/>
      <c r="GIY69" s="185"/>
      <c r="GIZ69" s="185"/>
      <c r="GJA69" s="185"/>
      <c r="GJB69" s="185"/>
      <c r="GJC69" s="185"/>
      <c r="GJD69" s="185"/>
      <c r="GJE69" s="185"/>
      <c r="GJF69" s="185"/>
      <c r="GJG69" s="185"/>
      <c r="GJH69" s="185"/>
      <c r="GJI69" s="185"/>
      <c r="GJJ69" s="185"/>
      <c r="GJK69" s="185"/>
      <c r="GJL69" s="185"/>
      <c r="GJM69" s="185"/>
      <c r="GJN69" s="185"/>
      <c r="GJO69" s="185"/>
      <c r="GJP69" s="185"/>
      <c r="GJQ69" s="185"/>
      <c r="GJR69" s="185"/>
      <c r="GJS69" s="185"/>
      <c r="GJT69" s="185"/>
      <c r="GJU69" s="185"/>
      <c r="GJV69" s="185"/>
      <c r="GJW69" s="185"/>
      <c r="GJX69" s="185"/>
      <c r="GJY69" s="185"/>
      <c r="GJZ69" s="185"/>
      <c r="GKA69" s="185"/>
      <c r="GKB69" s="185"/>
      <c r="GKC69" s="185"/>
      <c r="GKD69" s="185"/>
      <c r="GKE69" s="185"/>
      <c r="GKF69" s="185"/>
      <c r="GKG69" s="185"/>
      <c r="GKH69" s="185"/>
      <c r="GKI69" s="185"/>
      <c r="GKJ69" s="185"/>
      <c r="GKK69" s="185"/>
      <c r="GKL69" s="185"/>
      <c r="GKM69" s="185"/>
      <c r="GKN69" s="185"/>
      <c r="GKO69" s="185"/>
      <c r="GKP69" s="185"/>
      <c r="GKQ69" s="185"/>
      <c r="GKR69" s="185"/>
      <c r="GKS69" s="185"/>
      <c r="GKT69" s="185"/>
      <c r="GKU69" s="185"/>
      <c r="GKV69" s="185"/>
      <c r="GKW69" s="185"/>
      <c r="GKX69" s="185"/>
      <c r="GKY69" s="185"/>
      <c r="GKZ69" s="185"/>
      <c r="GLA69" s="185"/>
      <c r="GLB69" s="185"/>
      <c r="GLC69" s="185"/>
      <c r="GLD69" s="185"/>
      <c r="GLE69" s="185"/>
      <c r="GLF69" s="185"/>
      <c r="GLG69" s="185"/>
      <c r="GLH69" s="185"/>
      <c r="GLI69" s="185"/>
      <c r="GLJ69" s="185"/>
      <c r="GLK69" s="185"/>
      <c r="GLL69" s="185"/>
      <c r="GLM69" s="185"/>
      <c r="GLN69" s="185"/>
      <c r="GLO69" s="185"/>
      <c r="GLP69" s="185"/>
      <c r="GLQ69" s="185"/>
      <c r="GLR69" s="185"/>
      <c r="GLS69" s="185"/>
      <c r="GLT69" s="185"/>
      <c r="GLU69" s="185"/>
      <c r="GLV69" s="185"/>
      <c r="GLW69" s="185"/>
      <c r="GLX69" s="185"/>
      <c r="GLY69" s="185"/>
      <c r="GLZ69" s="185"/>
      <c r="GMA69" s="185"/>
      <c r="GMB69" s="185"/>
      <c r="GMC69" s="185"/>
      <c r="GMD69" s="185"/>
      <c r="GME69" s="185"/>
      <c r="GMF69" s="185"/>
      <c r="GMG69" s="185"/>
      <c r="GMH69" s="185"/>
      <c r="GMI69" s="185"/>
      <c r="GMJ69" s="185"/>
      <c r="GMK69" s="185"/>
      <c r="GML69" s="185"/>
      <c r="GMM69" s="185"/>
      <c r="GMN69" s="185"/>
      <c r="GMO69" s="185"/>
      <c r="GMP69" s="185"/>
      <c r="GMQ69" s="185"/>
      <c r="GMR69" s="185"/>
      <c r="GMS69" s="185"/>
      <c r="GMT69" s="185"/>
      <c r="GMU69" s="185"/>
      <c r="GMV69" s="185"/>
      <c r="GMW69" s="185"/>
      <c r="GMX69" s="185"/>
      <c r="GMY69" s="185"/>
      <c r="GMZ69" s="185"/>
      <c r="GNA69" s="185"/>
      <c r="GNB69" s="185"/>
      <c r="GNC69" s="185"/>
      <c r="GND69" s="185"/>
      <c r="GNE69" s="185"/>
      <c r="GNF69" s="185"/>
      <c r="GNG69" s="185"/>
      <c r="GNH69" s="185"/>
      <c r="GNI69" s="185"/>
      <c r="GNJ69" s="185"/>
      <c r="GNK69" s="185"/>
      <c r="GNL69" s="185"/>
      <c r="GNM69" s="185"/>
      <c r="GNN69" s="185"/>
      <c r="GNO69" s="185"/>
      <c r="GNP69" s="185"/>
      <c r="GNQ69" s="185"/>
      <c r="GNR69" s="185"/>
      <c r="GNS69" s="185"/>
      <c r="GNT69" s="185"/>
      <c r="GNU69" s="185"/>
      <c r="GNV69" s="185"/>
      <c r="GNW69" s="185"/>
      <c r="GNX69" s="185"/>
      <c r="GNY69" s="185"/>
      <c r="GNZ69" s="185"/>
      <c r="GOA69" s="185"/>
      <c r="GOB69" s="185"/>
      <c r="GOC69" s="185"/>
      <c r="GOD69" s="185"/>
      <c r="GOE69" s="185"/>
      <c r="GOF69" s="185"/>
      <c r="GOG69" s="185"/>
      <c r="GOH69" s="185"/>
      <c r="GOI69" s="185"/>
      <c r="GOJ69" s="185"/>
      <c r="GOK69" s="185"/>
      <c r="GOL69" s="185"/>
      <c r="GOM69" s="185"/>
      <c r="GON69" s="185"/>
      <c r="GOO69" s="185"/>
      <c r="GOP69" s="185"/>
      <c r="GOQ69" s="185"/>
      <c r="GOR69" s="185"/>
      <c r="GOS69" s="185"/>
      <c r="GOT69" s="185"/>
      <c r="GOU69" s="185"/>
      <c r="GOV69" s="185"/>
      <c r="GOW69" s="185"/>
      <c r="GOX69" s="185"/>
      <c r="GOY69" s="185"/>
      <c r="GOZ69" s="185"/>
      <c r="GPA69" s="185"/>
      <c r="GPB69" s="185"/>
      <c r="GPC69" s="185"/>
      <c r="GPD69" s="185"/>
      <c r="GPE69" s="185"/>
      <c r="GPF69" s="185"/>
      <c r="GPG69" s="185"/>
      <c r="GPH69" s="185"/>
      <c r="GPI69" s="185"/>
      <c r="GPJ69" s="185"/>
      <c r="GPK69" s="185"/>
      <c r="GPL69" s="185"/>
      <c r="GPM69" s="185"/>
      <c r="GPN69" s="185"/>
      <c r="GPO69" s="185"/>
      <c r="GPP69" s="185"/>
      <c r="GPQ69" s="185"/>
      <c r="GPR69" s="185"/>
      <c r="GPS69" s="185"/>
      <c r="GPT69" s="185"/>
      <c r="GPU69" s="185"/>
      <c r="GPV69" s="185"/>
      <c r="GPW69" s="185"/>
      <c r="GPX69" s="185"/>
      <c r="GPY69" s="185"/>
      <c r="GPZ69" s="185"/>
      <c r="GQA69" s="185"/>
      <c r="GQB69" s="185"/>
      <c r="GQC69" s="185"/>
      <c r="GQD69" s="185"/>
      <c r="GQE69" s="185"/>
      <c r="GQF69" s="185"/>
      <c r="GQG69" s="185"/>
      <c r="GQH69" s="185"/>
      <c r="GQI69" s="185"/>
      <c r="GQJ69" s="185"/>
      <c r="GQK69" s="185"/>
      <c r="GQL69" s="185"/>
      <c r="GQM69" s="185"/>
      <c r="GQN69" s="185"/>
      <c r="GQO69" s="185"/>
      <c r="GQP69" s="185"/>
      <c r="GQQ69" s="185"/>
      <c r="GQR69" s="185"/>
      <c r="GQS69" s="185"/>
      <c r="GQT69" s="185"/>
      <c r="GQU69" s="185"/>
      <c r="GQV69" s="185"/>
      <c r="GQW69" s="185"/>
      <c r="GQX69" s="185"/>
      <c r="GQY69" s="185"/>
      <c r="GQZ69" s="185"/>
      <c r="GRA69" s="185"/>
      <c r="GRB69" s="185"/>
      <c r="GRC69" s="185"/>
      <c r="GRD69" s="185"/>
      <c r="GRE69" s="185"/>
      <c r="GRF69" s="185"/>
      <c r="GRG69" s="185"/>
      <c r="GRH69" s="185"/>
      <c r="GRI69" s="185"/>
      <c r="GRJ69" s="185"/>
      <c r="GRK69" s="185"/>
      <c r="GRL69" s="185"/>
      <c r="GRM69" s="185"/>
      <c r="GRN69" s="185"/>
      <c r="GRO69" s="185"/>
      <c r="GRP69" s="185"/>
      <c r="GRQ69" s="185"/>
      <c r="GRR69" s="185"/>
      <c r="GRS69" s="185"/>
      <c r="GRT69" s="185"/>
      <c r="GRU69" s="185"/>
      <c r="GRV69" s="185"/>
      <c r="GRW69" s="185"/>
      <c r="GRX69" s="185"/>
      <c r="GRY69" s="185"/>
      <c r="GRZ69" s="185"/>
      <c r="GSA69" s="185"/>
      <c r="GSB69" s="185"/>
      <c r="GSC69" s="185"/>
      <c r="GSD69" s="185"/>
      <c r="GSE69" s="185"/>
      <c r="GSF69" s="185"/>
      <c r="GSG69" s="185"/>
      <c r="GSH69" s="185"/>
      <c r="GSI69" s="185"/>
      <c r="GSJ69" s="185"/>
      <c r="GSK69" s="185"/>
      <c r="GSL69" s="185"/>
      <c r="GSM69" s="185"/>
      <c r="GSN69" s="185"/>
      <c r="GSO69" s="185"/>
      <c r="GSP69" s="185"/>
      <c r="GSQ69" s="185"/>
      <c r="GSR69" s="185"/>
      <c r="GSS69" s="185"/>
      <c r="GST69" s="185"/>
      <c r="GSU69" s="185"/>
      <c r="GSV69" s="185"/>
      <c r="GSW69" s="185"/>
      <c r="GSX69" s="185"/>
      <c r="GSY69" s="185"/>
      <c r="GSZ69" s="185"/>
      <c r="GTA69" s="185"/>
      <c r="GTB69" s="185"/>
      <c r="GTC69" s="185"/>
      <c r="GTD69" s="185"/>
      <c r="GTE69" s="185"/>
      <c r="GTF69" s="185"/>
      <c r="GTG69" s="185"/>
      <c r="GTH69" s="185"/>
      <c r="GTI69" s="185"/>
      <c r="GTJ69" s="185"/>
      <c r="GTK69" s="185"/>
      <c r="GTL69" s="185"/>
      <c r="GTM69" s="185"/>
      <c r="GTN69" s="185"/>
      <c r="GTO69" s="185"/>
      <c r="GTP69" s="185"/>
      <c r="GTQ69" s="185"/>
      <c r="GTR69" s="185"/>
      <c r="GTS69" s="185"/>
      <c r="GTT69" s="185"/>
      <c r="GTU69" s="185"/>
      <c r="GTV69" s="185"/>
      <c r="GTW69" s="185"/>
      <c r="GTX69" s="185"/>
      <c r="GTY69" s="185"/>
      <c r="GTZ69" s="185"/>
      <c r="GUA69" s="185"/>
      <c r="GUB69" s="185"/>
      <c r="GUC69" s="185"/>
      <c r="GUD69" s="185"/>
      <c r="GUE69" s="185"/>
      <c r="GUF69" s="185"/>
      <c r="GUG69" s="185"/>
      <c r="GUH69" s="185"/>
      <c r="GUI69" s="185"/>
      <c r="GUJ69" s="185"/>
      <c r="GUK69" s="185"/>
      <c r="GUL69" s="185"/>
      <c r="GUM69" s="185"/>
      <c r="GUN69" s="185"/>
      <c r="GUO69" s="185"/>
      <c r="GUP69" s="185"/>
      <c r="GUQ69" s="185"/>
      <c r="GUR69" s="185"/>
      <c r="GUS69" s="185"/>
      <c r="GUT69" s="185"/>
      <c r="GUU69" s="185"/>
      <c r="GUV69" s="185"/>
      <c r="GUW69" s="185"/>
      <c r="GUX69" s="185"/>
      <c r="GUY69" s="185"/>
      <c r="GUZ69" s="185"/>
      <c r="GVA69" s="185"/>
      <c r="GVB69" s="185"/>
      <c r="GVC69" s="185"/>
      <c r="GVD69" s="185"/>
      <c r="GVE69" s="185"/>
      <c r="GVF69" s="185"/>
      <c r="GVG69" s="185"/>
      <c r="GVH69" s="185"/>
      <c r="GVI69" s="185"/>
      <c r="GVJ69" s="185"/>
      <c r="GVK69" s="185"/>
      <c r="GVL69" s="185"/>
      <c r="GVM69" s="185"/>
      <c r="GVN69" s="185"/>
      <c r="GVO69" s="185"/>
      <c r="GVP69" s="185"/>
      <c r="GVQ69" s="185"/>
      <c r="GVR69" s="185"/>
      <c r="GVS69" s="185"/>
      <c r="GVT69" s="185"/>
      <c r="GVU69" s="185"/>
      <c r="GVV69" s="185"/>
      <c r="GVW69" s="185"/>
      <c r="GVX69" s="185"/>
      <c r="GVY69" s="185"/>
      <c r="GVZ69" s="185"/>
      <c r="GWA69" s="185"/>
      <c r="GWB69" s="185"/>
      <c r="GWC69" s="185"/>
      <c r="GWD69" s="185"/>
      <c r="GWE69" s="185"/>
      <c r="GWF69" s="185"/>
      <c r="GWG69" s="185"/>
      <c r="GWH69" s="185"/>
      <c r="GWI69" s="185"/>
      <c r="GWJ69" s="185"/>
      <c r="GWK69" s="185"/>
      <c r="GWL69" s="185"/>
      <c r="GWM69" s="185"/>
      <c r="GWN69" s="185"/>
      <c r="GWO69" s="185"/>
      <c r="GWP69" s="185"/>
      <c r="GWQ69" s="185"/>
      <c r="GWR69" s="185"/>
      <c r="GWS69" s="185"/>
      <c r="GWT69" s="185"/>
      <c r="GWU69" s="185"/>
      <c r="GWV69" s="185"/>
      <c r="GWW69" s="185"/>
      <c r="GWX69" s="185"/>
      <c r="GWY69" s="185"/>
      <c r="GWZ69" s="185"/>
      <c r="GXA69" s="185"/>
      <c r="GXB69" s="185"/>
      <c r="GXC69" s="185"/>
      <c r="GXD69" s="185"/>
      <c r="GXE69" s="185"/>
      <c r="GXF69" s="185"/>
      <c r="GXG69" s="185"/>
      <c r="GXH69" s="185"/>
      <c r="GXI69" s="185"/>
      <c r="GXJ69" s="185"/>
      <c r="GXK69" s="185"/>
      <c r="GXL69" s="185"/>
      <c r="GXM69" s="185"/>
      <c r="GXN69" s="185"/>
      <c r="GXO69" s="185"/>
      <c r="GXP69" s="185"/>
      <c r="GXQ69" s="185"/>
      <c r="GXR69" s="185"/>
      <c r="GXS69" s="185"/>
      <c r="GXT69" s="185"/>
      <c r="GXU69" s="185"/>
      <c r="GXV69" s="185"/>
      <c r="GXW69" s="185"/>
      <c r="GXX69" s="185"/>
      <c r="GXY69" s="185"/>
      <c r="GXZ69" s="185"/>
      <c r="GYA69" s="185"/>
      <c r="GYB69" s="185"/>
      <c r="GYC69" s="185"/>
      <c r="GYD69" s="185"/>
      <c r="GYE69" s="185"/>
      <c r="GYF69" s="185"/>
      <c r="GYG69" s="185"/>
      <c r="GYH69" s="185"/>
      <c r="GYI69" s="185"/>
      <c r="GYJ69" s="185"/>
      <c r="GYK69" s="185"/>
      <c r="GYL69" s="185"/>
      <c r="GYM69" s="185"/>
      <c r="GYN69" s="185"/>
      <c r="GYO69" s="185"/>
      <c r="GYP69" s="185"/>
      <c r="GYQ69" s="185"/>
      <c r="GYR69" s="185"/>
      <c r="GYS69" s="185"/>
      <c r="GYT69" s="185"/>
      <c r="GYU69" s="185"/>
      <c r="GYV69" s="185"/>
      <c r="GYW69" s="185"/>
      <c r="GYX69" s="185"/>
      <c r="GYY69" s="185"/>
      <c r="GYZ69" s="185"/>
      <c r="GZA69" s="185"/>
      <c r="GZB69" s="185"/>
      <c r="GZC69" s="185"/>
      <c r="GZD69" s="185"/>
      <c r="GZE69" s="185"/>
      <c r="GZF69" s="185"/>
      <c r="GZG69" s="185"/>
      <c r="GZH69" s="185"/>
      <c r="GZI69" s="185"/>
      <c r="GZJ69" s="185"/>
      <c r="GZK69" s="185"/>
      <c r="GZL69" s="185"/>
      <c r="GZM69" s="185"/>
      <c r="GZN69" s="185"/>
      <c r="GZO69" s="185"/>
      <c r="GZP69" s="185"/>
      <c r="GZQ69" s="185"/>
      <c r="GZR69" s="185"/>
      <c r="GZS69" s="185"/>
      <c r="GZT69" s="185"/>
      <c r="GZU69" s="185"/>
      <c r="GZV69" s="185"/>
      <c r="GZW69" s="185"/>
      <c r="GZX69" s="185"/>
      <c r="GZY69" s="185"/>
      <c r="GZZ69" s="185"/>
      <c r="HAA69" s="185"/>
      <c r="HAB69" s="185"/>
      <c r="HAC69" s="185"/>
      <c r="HAD69" s="185"/>
      <c r="HAE69" s="185"/>
      <c r="HAF69" s="185"/>
      <c r="HAG69" s="185"/>
      <c r="HAH69" s="185"/>
      <c r="HAI69" s="185"/>
      <c r="HAJ69" s="185"/>
      <c r="HAK69" s="185"/>
      <c r="HAL69" s="185"/>
      <c r="HAM69" s="185"/>
      <c r="HAN69" s="185"/>
      <c r="HAO69" s="185"/>
      <c r="HAP69" s="185"/>
      <c r="HAQ69" s="185"/>
      <c r="HAR69" s="185"/>
      <c r="HAS69" s="185"/>
      <c r="HAT69" s="185"/>
      <c r="HAU69" s="185"/>
      <c r="HAV69" s="185"/>
      <c r="HAW69" s="185"/>
      <c r="HAX69" s="185"/>
      <c r="HAY69" s="185"/>
      <c r="HAZ69" s="185"/>
      <c r="HBA69" s="185"/>
      <c r="HBB69" s="185"/>
      <c r="HBC69" s="185"/>
      <c r="HBD69" s="185"/>
      <c r="HBE69" s="185"/>
      <c r="HBF69" s="185"/>
      <c r="HBG69" s="185"/>
      <c r="HBH69" s="185"/>
      <c r="HBI69" s="185"/>
      <c r="HBJ69" s="185"/>
      <c r="HBK69" s="185"/>
      <c r="HBL69" s="185"/>
      <c r="HBM69" s="185"/>
      <c r="HBN69" s="185"/>
      <c r="HBO69" s="185"/>
      <c r="HBP69" s="185"/>
      <c r="HBQ69" s="185"/>
      <c r="HBR69" s="185"/>
      <c r="HBS69" s="185"/>
      <c r="HBT69" s="185"/>
      <c r="HBU69" s="185"/>
      <c r="HBV69" s="185"/>
      <c r="HBW69" s="185"/>
      <c r="HBX69" s="185"/>
      <c r="HBY69" s="185"/>
      <c r="HBZ69" s="185"/>
      <c r="HCA69" s="185"/>
      <c r="HCB69" s="185"/>
      <c r="HCC69" s="185"/>
      <c r="HCD69" s="185"/>
      <c r="HCE69" s="185"/>
      <c r="HCF69" s="185"/>
      <c r="HCG69" s="185"/>
      <c r="HCH69" s="185"/>
      <c r="HCI69" s="185"/>
      <c r="HCJ69" s="185"/>
      <c r="HCK69" s="185"/>
      <c r="HCL69" s="185"/>
      <c r="HCM69" s="185"/>
      <c r="HCN69" s="185"/>
      <c r="HCO69" s="185"/>
      <c r="HCP69" s="185"/>
      <c r="HCQ69" s="185"/>
      <c r="HCR69" s="185"/>
      <c r="HCS69" s="185"/>
      <c r="HCT69" s="185"/>
      <c r="HCU69" s="185"/>
      <c r="HCV69" s="185"/>
      <c r="HCW69" s="185"/>
      <c r="HCX69" s="185"/>
      <c r="HCY69" s="185"/>
      <c r="HCZ69" s="185"/>
      <c r="HDA69" s="185"/>
      <c r="HDB69" s="185"/>
      <c r="HDC69" s="185"/>
      <c r="HDD69" s="185"/>
      <c r="HDE69" s="185"/>
      <c r="HDF69" s="185"/>
      <c r="HDG69" s="185"/>
      <c r="HDH69" s="185"/>
      <c r="HDI69" s="185"/>
      <c r="HDJ69" s="185"/>
      <c r="HDK69" s="185"/>
      <c r="HDL69" s="185"/>
      <c r="HDM69" s="185"/>
      <c r="HDN69" s="185"/>
      <c r="HDO69" s="185"/>
      <c r="HDP69" s="185"/>
      <c r="HDQ69" s="185"/>
      <c r="HDR69" s="185"/>
      <c r="HDS69" s="185"/>
      <c r="HDT69" s="185"/>
      <c r="HDU69" s="185"/>
      <c r="HDV69" s="185"/>
      <c r="HDW69" s="185"/>
      <c r="HDX69" s="185"/>
      <c r="HDY69" s="185"/>
      <c r="HDZ69" s="185"/>
      <c r="HEA69" s="185"/>
      <c r="HEB69" s="185"/>
      <c r="HEC69" s="185"/>
      <c r="HED69" s="185"/>
      <c r="HEE69" s="185"/>
      <c r="HEF69" s="185"/>
      <c r="HEG69" s="185"/>
      <c r="HEH69" s="185"/>
      <c r="HEI69" s="185"/>
      <c r="HEJ69" s="185"/>
      <c r="HEK69" s="185"/>
      <c r="HEL69" s="185"/>
      <c r="HEM69" s="185"/>
      <c r="HEN69" s="185"/>
      <c r="HEO69" s="185"/>
      <c r="HEP69" s="185"/>
      <c r="HEQ69" s="185"/>
      <c r="HER69" s="185"/>
      <c r="HES69" s="185"/>
      <c r="HET69" s="185"/>
      <c r="HEU69" s="185"/>
      <c r="HEV69" s="185"/>
      <c r="HEW69" s="185"/>
      <c r="HEX69" s="185"/>
      <c r="HEY69" s="185"/>
      <c r="HEZ69" s="185"/>
      <c r="HFA69" s="185"/>
      <c r="HFB69" s="185"/>
      <c r="HFC69" s="185"/>
      <c r="HFD69" s="185"/>
      <c r="HFE69" s="185"/>
      <c r="HFF69" s="185"/>
      <c r="HFG69" s="185"/>
      <c r="HFH69" s="185"/>
      <c r="HFI69" s="185"/>
      <c r="HFJ69" s="185"/>
      <c r="HFK69" s="185"/>
      <c r="HFL69" s="185"/>
      <c r="HFM69" s="185"/>
      <c r="HFN69" s="185"/>
      <c r="HFO69" s="185"/>
      <c r="HFP69" s="185"/>
      <c r="HFQ69" s="185"/>
      <c r="HFR69" s="185"/>
      <c r="HFS69" s="185"/>
      <c r="HFT69" s="185"/>
      <c r="HFU69" s="185"/>
      <c r="HFV69" s="185"/>
      <c r="HFW69" s="185"/>
      <c r="HFX69" s="185"/>
      <c r="HFY69" s="185"/>
      <c r="HFZ69" s="185"/>
      <c r="HGA69" s="185"/>
      <c r="HGB69" s="185"/>
      <c r="HGC69" s="185"/>
      <c r="HGD69" s="185"/>
      <c r="HGE69" s="185"/>
      <c r="HGF69" s="185"/>
      <c r="HGG69" s="185"/>
      <c r="HGH69" s="185"/>
      <c r="HGI69" s="185"/>
      <c r="HGJ69" s="185"/>
      <c r="HGK69" s="185"/>
      <c r="HGL69" s="185"/>
      <c r="HGM69" s="185"/>
      <c r="HGN69" s="185"/>
      <c r="HGO69" s="185"/>
      <c r="HGP69" s="185"/>
      <c r="HGQ69" s="185"/>
      <c r="HGR69" s="185"/>
      <c r="HGS69" s="185"/>
      <c r="HGT69" s="185"/>
      <c r="HGU69" s="185"/>
      <c r="HGV69" s="185"/>
      <c r="HGW69" s="185"/>
      <c r="HGX69" s="185"/>
      <c r="HGY69" s="185"/>
      <c r="HGZ69" s="185"/>
      <c r="HHA69" s="185"/>
      <c r="HHB69" s="185"/>
      <c r="HHC69" s="185"/>
      <c r="HHD69" s="185"/>
      <c r="HHE69" s="185"/>
      <c r="HHF69" s="185"/>
      <c r="HHG69" s="185"/>
      <c r="HHH69" s="185"/>
      <c r="HHI69" s="185"/>
      <c r="HHJ69" s="185"/>
      <c r="HHK69" s="185"/>
      <c r="HHL69" s="185"/>
      <c r="HHM69" s="185"/>
      <c r="HHN69" s="185"/>
      <c r="HHO69" s="185"/>
      <c r="HHP69" s="185"/>
      <c r="HHQ69" s="185"/>
      <c r="HHR69" s="185"/>
      <c r="HHS69" s="185"/>
      <c r="HHT69" s="185"/>
      <c r="HHU69" s="185"/>
      <c r="HHV69" s="185"/>
      <c r="HHW69" s="185"/>
      <c r="HHX69" s="185"/>
      <c r="HHY69" s="185"/>
      <c r="HHZ69" s="185"/>
      <c r="HIA69" s="185"/>
      <c r="HIB69" s="185"/>
      <c r="HIC69" s="185"/>
      <c r="HID69" s="185"/>
      <c r="HIE69" s="185"/>
      <c r="HIF69" s="185"/>
      <c r="HIG69" s="185"/>
      <c r="HIH69" s="185"/>
      <c r="HII69" s="185"/>
      <c r="HIJ69" s="185"/>
      <c r="HIK69" s="185"/>
      <c r="HIL69" s="185"/>
      <c r="HIM69" s="185"/>
      <c r="HIN69" s="185"/>
      <c r="HIO69" s="185"/>
      <c r="HIP69" s="185"/>
      <c r="HIQ69" s="185"/>
      <c r="HIR69" s="185"/>
      <c r="HIS69" s="185"/>
      <c r="HIT69" s="185"/>
      <c r="HIU69" s="185"/>
      <c r="HIV69" s="185"/>
      <c r="HIW69" s="185"/>
      <c r="HIX69" s="185"/>
      <c r="HIY69" s="185"/>
      <c r="HIZ69" s="185"/>
      <c r="HJA69" s="185"/>
      <c r="HJB69" s="185"/>
      <c r="HJC69" s="185"/>
      <c r="HJD69" s="185"/>
      <c r="HJE69" s="185"/>
      <c r="HJF69" s="185"/>
      <c r="HJG69" s="185"/>
      <c r="HJH69" s="185"/>
      <c r="HJI69" s="185"/>
      <c r="HJJ69" s="185"/>
      <c r="HJK69" s="185"/>
      <c r="HJL69" s="185"/>
      <c r="HJM69" s="185"/>
      <c r="HJN69" s="185"/>
      <c r="HJO69" s="185"/>
      <c r="HJP69" s="185"/>
      <c r="HJQ69" s="185"/>
      <c r="HJR69" s="185"/>
      <c r="HJS69" s="185"/>
      <c r="HJT69" s="185"/>
      <c r="HJU69" s="185"/>
      <c r="HJV69" s="185"/>
      <c r="HJW69" s="185"/>
      <c r="HJX69" s="185"/>
      <c r="HJY69" s="185"/>
      <c r="HJZ69" s="185"/>
      <c r="HKA69" s="185"/>
      <c r="HKB69" s="185"/>
      <c r="HKC69" s="185"/>
      <c r="HKD69" s="185"/>
      <c r="HKE69" s="185"/>
      <c r="HKF69" s="185"/>
      <c r="HKG69" s="185"/>
      <c r="HKH69" s="185"/>
      <c r="HKI69" s="185"/>
      <c r="HKJ69" s="185"/>
      <c r="HKK69" s="185"/>
      <c r="HKL69" s="185"/>
      <c r="HKM69" s="185"/>
      <c r="HKN69" s="185"/>
      <c r="HKO69" s="185"/>
      <c r="HKP69" s="185"/>
      <c r="HKQ69" s="185"/>
      <c r="HKR69" s="185"/>
      <c r="HKS69" s="185"/>
      <c r="HKT69" s="185"/>
      <c r="HKU69" s="185"/>
      <c r="HKV69" s="185"/>
      <c r="HKW69" s="185"/>
      <c r="HKX69" s="185"/>
      <c r="HKY69" s="185"/>
      <c r="HKZ69" s="185"/>
      <c r="HLA69" s="185"/>
      <c r="HLB69" s="185"/>
      <c r="HLC69" s="185"/>
      <c r="HLD69" s="185"/>
      <c r="HLE69" s="185"/>
      <c r="HLF69" s="185"/>
      <c r="HLG69" s="185"/>
      <c r="HLH69" s="185"/>
      <c r="HLI69" s="185"/>
      <c r="HLJ69" s="185"/>
      <c r="HLK69" s="185"/>
      <c r="HLL69" s="185"/>
      <c r="HLM69" s="185"/>
      <c r="HLN69" s="185"/>
      <c r="HLO69" s="185"/>
      <c r="HLP69" s="185"/>
      <c r="HLQ69" s="185"/>
      <c r="HLR69" s="185"/>
      <c r="HLS69" s="185"/>
      <c r="HLT69" s="185"/>
      <c r="HLU69" s="185"/>
      <c r="HLV69" s="185"/>
      <c r="HLW69" s="185"/>
      <c r="HLX69" s="185"/>
      <c r="HLY69" s="185"/>
      <c r="HLZ69" s="185"/>
      <c r="HMA69" s="185"/>
      <c r="HMB69" s="185"/>
      <c r="HMC69" s="185"/>
      <c r="HMD69" s="185"/>
      <c r="HME69" s="185"/>
      <c r="HMF69" s="185"/>
      <c r="HMG69" s="185"/>
      <c r="HMH69" s="185"/>
      <c r="HMI69" s="185"/>
      <c r="HMJ69" s="185"/>
      <c r="HMK69" s="185"/>
      <c r="HML69" s="185"/>
      <c r="HMM69" s="185"/>
      <c r="HMN69" s="185"/>
      <c r="HMO69" s="185"/>
      <c r="HMP69" s="185"/>
      <c r="HMQ69" s="185"/>
      <c r="HMR69" s="185"/>
      <c r="HMS69" s="185"/>
      <c r="HMT69" s="185"/>
      <c r="HMU69" s="185"/>
      <c r="HMV69" s="185"/>
      <c r="HMW69" s="185"/>
      <c r="HMX69" s="185"/>
      <c r="HMY69" s="185"/>
      <c r="HMZ69" s="185"/>
      <c r="HNA69" s="185"/>
      <c r="HNB69" s="185"/>
      <c r="HNC69" s="185"/>
      <c r="HND69" s="185"/>
      <c r="HNE69" s="185"/>
      <c r="HNF69" s="185"/>
      <c r="HNG69" s="185"/>
      <c r="HNH69" s="185"/>
      <c r="HNI69" s="185"/>
      <c r="HNJ69" s="185"/>
      <c r="HNK69" s="185"/>
      <c r="HNL69" s="185"/>
      <c r="HNM69" s="185"/>
      <c r="HNN69" s="185"/>
      <c r="HNO69" s="185"/>
      <c r="HNP69" s="185"/>
      <c r="HNQ69" s="185"/>
      <c r="HNR69" s="185"/>
      <c r="HNS69" s="185"/>
      <c r="HNT69" s="185"/>
      <c r="HNU69" s="185"/>
      <c r="HNV69" s="185"/>
      <c r="HNW69" s="185"/>
      <c r="HNX69" s="185"/>
      <c r="HNY69" s="185"/>
      <c r="HNZ69" s="185"/>
      <c r="HOA69" s="185"/>
      <c r="HOB69" s="185"/>
      <c r="HOC69" s="185"/>
      <c r="HOD69" s="185"/>
      <c r="HOE69" s="185"/>
      <c r="HOF69" s="185"/>
      <c r="HOG69" s="185"/>
      <c r="HOH69" s="185"/>
      <c r="HOI69" s="185"/>
      <c r="HOJ69" s="185"/>
      <c r="HOK69" s="185"/>
      <c r="HOL69" s="185"/>
      <c r="HOM69" s="185"/>
      <c r="HON69" s="185"/>
      <c r="HOO69" s="185"/>
      <c r="HOP69" s="185"/>
      <c r="HOQ69" s="185"/>
      <c r="HOR69" s="185"/>
      <c r="HOS69" s="185"/>
      <c r="HOT69" s="185"/>
      <c r="HOU69" s="185"/>
      <c r="HOV69" s="185"/>
      <c r="HOW69" s="185"/>
      <c r="HOX69" s="185"/>
      <c r="HOY69" s="185"/>
      <c r="HOZ69" s="185"/>
      <c r="HPA69" s="185"/>
      <c r="HPB69" s="185"/>
      <c r="HPC69" s="185"/>
      <c r="HPD69" s="185"/>
      <c r="HPE69" s="185"/>
      <c r="HPF69" s="185"/>
      <c r="HPG69" s="185"/>
      <c r="HPH69" s="185"/>
      <c r="HPI69" s="185"/>
      <c r="HPJ69" s="185"/>
      <c r="HPK69" s="185"/>
      <c r="HPL69" s="185"/>
      <c r="HPM69" s="185"/>
      <c r="HPN69" s="185"/>
      <c r="HPO69" s="185"/>
      <c r="HPP69" s="185"/>
      <c r="HPQ69" s="185"/>
      <c r="HPR69" s="185"/>
      <c r="HPS69" s="185"/>
      <c r="HPT69" s="185"/>
      <c r="HPU69" s="185"/>
      <c r="HPV69" s="185"/>
      <c r="HPW69" s="185"/>
      <c r="HPX69" s="185"/>
      <c r="HPY69" s="185"/>
      <c r="HPZ69" s="185"/>
      <c r="HQA69" s="185"/>
      <c r="HQB69" s="185"/>
      <c r="HQC69" s="185"/>
      <c r="HQD69" s="185"/>
      <c r="HQE69" s="185"/>
      <c r="HQF69" s="185"/>
      <c r="HQG69" s="185"/>
      <c r="HQH69" s="185"/>
      <c r="HQI69" s="185"/>
      <c r="HQJ69" s="185"/>
      <c r="HQK69" s="185"/>
      <c r="HQL69" s="185"/>
      <c r="HQM69" s="185"/>
      <c r="HQN69" s="185"/>
      <c r="HQO69" s="185"/>
      <c r="HQP69" s="185"/>
      <c r="HQQ69" s="185"/>
      <c r="HQR69" s="185"/>
      <c r="HQS69" s="185"/>
      <c r="HQT69" s="185"/>
      <c r="HQU69" s="185"/>
      <c r="HQV69" s="185"/>
      <c r="HQW69" s="185"/>
      <c r="HQX69" s="185"/>
      <c r="HQY69" s="185"/>
      <c r="HQZ69" s="185"/>
      <c r="HRA69" s="185"/>
      <c r="HRB69" s="185"/>
      <c r="HRC69" s="185"/>
      <c r="HRD69" s="185"/>
      <c r="HRE69" s="185"/>
      <c r="HRF69" s="185"/>
      <c r="HRG69" s="185"/>
      <c r="HRH69" s="185"/>
      <c r="HRI69" s="185"/>
      <c r="HRJ69" s="185"/>
      <c r="HRK69" s="185"/>
      <c r="HRL69" s="185"/>
      <c r="HRM69" s="185"/>
      <c r="HRN69" s="185"/>
      <c r="HRO69" s="185"/>
      <c r="HRP69" s="185"/>
      <c r="HRQ69" s="185"/>
      <c r="HRR69" s="185"/>
      <c r="HRS69" s="185"/>
      <c r="HRT69" s="185"/>
      <c r="HRU69" s="185"/>
      <c r="HRV69" s="185"/>
      <c r="HRW69" s="185"/>
      <c r="HRX69" s="185"/>
      <c r="HRY69" s="185"/>
      <c r="HRZ69" s="185"/>
      <c r="HSA69" s="185"/>
      <c r="HSB69" s="185"/>
      <c r="HSC69" s="185"/>
      <c r="HSD69" s="185"/>
      <c r="HSE69" s="185"/>
      <c r="HSF69" s="185"/>
      <c r="HSG69" s="185"/>
      <c r="HSH69" s="185"/>
      <c r="HSI69" s="185"/>
      <c r="HSJ69" s="185"/>
      <c r="HSK69" s="185"/>
      <c r="HSL69" s="185"/>
      <c r="HSM69" s="185"/>
      <c r="HSN69" s="185"/>
      <c r="HSO69" s="185"/>
      <c r="HSP69" s="185"/>
      <c r="HSQ69" s="185"/>
      <c r="HSR69" s="185"/>
      <c r="HSS69" s="185"/>
      <c r="HST69" s="185"/>
      <c r="HSU69" s="185"/>
      <c r="HSV69" s="185"/>
      <c r="HSW69" s="185"/>
      <c r="HSX69" s="185"/>
      <c r="HSY69" s="185"/>
      <c r="HSZ69" s="185"/>
      <c r="HTA69" s="185"/>
      <c r="HTB69" s="185"/>
      <c r="HTC69" s="185"/>
      <c r="HTD69" s="185"/>
      <c r="HTE69" s="185"/>
      <c r="HTF69" s="185"/>
      <c r="HTG69" s="185"/>
      <c r="HTH69" s="185"/>
      <c r="HTI69" s="185"/>
      <c r="HTJ69" s="185"/>
      <c r="HTK69" s="185"/>
      <c r="HTL69" s="185"/>
      <c r="HTM69" s="185"/>
      <c r="HTN69" s="185"/>
      <c r="HTO69" s="185"/>
      <c r="HTP69" s="185"/>
      <c r="HTQ69" s="185"/>
      <c r="HTR69" s="185"/>
      <c r="HTS69" s="185"/>
      <c r="HTT69" s="185"/>
      <c r="HTU69" s="185"/>
      <c r="HTV69" s="185"/>
      <c r="HTW69" s="185"/>
      <c r="HTX69" s="185"/>
      <c r="HTY69" s="185"/>
      <c r="HTZ69" s="185"/>
      <c r="HUA69" s="185"/>
      <c r="HUB69" s="185"/>
      <c r="HUC69" s="185"/>
      <c r="HUD69" s="185"/>
      <c r="HUE69" s="185"/>
      <c r="HUF69" s="185"/>
      <c r="HUG69" s="185"/>
      <c r="HUH69" s="185"/>
      <c r="HUI69" s="185"/>
      <c r="HUJ69" s="185"/>
      <c r="HUK69" s="185"/>
      <c r="HUL69" s="185"/>
      <c r="HUM69" s="185"/>
      <c r="HUN69" s="185"/>
      <c r="HUO69" s="185"/>
      <c r="HUP69" s="185"/>
      <c r="HUQ69" s="185"/>
      <c r="HUR69" s="185"/>
      <c r="HUS69" s="185"/>
      <c r="HUT69" s="185"/>
      <c r="HUU69" s="185"/>
      <c r="HUV69" s="185"/>
      <c r="HUW69" s="185"/>
      <c r="HUX69" s="185"/>
      <c r="HUY69" s="185"/>
      <c r="HUZ69" s="185"/>
      <c r="HVA69" s="185"/>
      <c r="HVB69" s="185"/>
      <c r="HVC69" s="185"/>
      <c r="HVD69" s="185"/>
      <c r="HVE69" s="185"/>
      <c r="HVF69" s="185"/>
      <c r="HVG69" s="185"/>
      <c r="HVH69" s="185"/>
      <c r="HVI69" s="185"/>
      <c r="HVJ69" s="185"/>
      <c r="HVK69" s="185"/>
      <c r="HVL69" s="185"/>
      <c r="HVM69" s="185"/>
      <c r="HVN69" s="185"/>
      <c r="HVO69" s="185"/>
      <c r="HVP69" s="185"/>
      <c r="HVQ69" s="185"/>
      <c r="HVR69" s="185"/>
      <c r="HVS69" s="185"/>
      <c r="HVT69" s="185"/>
      <c r="HVU69" s="185"/>
      <c r="HVV69" s="185"/>
      <c r="HVW69" s="185"/>
      <c r="HVX69" s="185"/>
      <c r="HVY69" s="185"/>
      <c r="HVZ69" s="185"/>
      <c r="HWA69" s="185"/>
      <c r="HWB69" s="185"/>
      <c r="HWC69" s="185"/>
      <c r="HWD69" s="185"/>
      <c r="HWE69" s="185"/>
      <c r="HWF69" s="185"/>
      <c r="HWG69" s="185"/>
      <c r="HWH69" s="185"/>
      <c r="HWI69" s="185"/>
      <c r="HWJ69" s="185"/>
      <c r="HWK69" s="185"/>
      <c r="HWL69" s="185"/>
      <c r="HWM69" s="185"/>
      <c r="HWN69" s="185"/>
      <c r="HWO69" s="185"/>
      <c r="HWP69" s="185"/>
      <c r="HWQ69" s="185"/>
      <c r="HWR69" s="185"/>
      <c r="HWS69" s="185"/>
      <c r="HWT69" s="185"/>
      <c r="HWU69" s="185"/>
      <c r="HWV69" s="185"/>
      <c r="HWW69" s="185"/>
      <c r="HWX69" s="185"/>
      <c r="HWY69" s="185"/>
      <c r="HWZ69" s="185"/>
      <c r="HXA69" s="185"/>
      <c r="HXB69" s="185"/>
      <c r="HXC69" s="185"/>
      <c r="HXD69" s="185"/>
      <c r="HXE69" s="185"/>
      <c r="HXF69" s="185"/>
      <c r="HXG69" s="185"/>
      <c r="HXH69" s="185"/>
      <c r="HXI69" s="185"/>
      <c r="HXJ69" s="185"/>
      <c r="HXK69" s="185"/>
      <c r="HXL69" s="185"/>
      <c r="HXM69" s="185"/>
      <c r="HXN69" s="185"/>
      <c r="HXO69" s="185"/>
      <c r="HXP69" s="185"/>
      <c r="HXQ69" s="185"/>
      <c r="HXR69" s="185"/>
      <c r="HXS69" s="185"/>
      <c r="HXT69" s="185"/>
      <c r="HXU69" s="185"/>
      <c r="HXV69" s="185"/>
      <c r="HXW69" s="185"/>
      <c r="HXX69" s="185"/>
      <c r="HXY69" s="185"/>
      <c r="HXZ69" s="185"/>
      <c r="HYA69" s="185"/>
      <c r="HYB69" s="185"/>
      <c r="HYC69" s="185"/>
      <c r="HYD69" s="185"/>
      <c r="HYE69" s="185"/>
      <c r="HYF69" s="185"/>
      <c r="HYG69" s="185"/>
      <c r="HYH69" s="185"/>
      <c r="HYI69" s="185"/>
      <c r="HYJ69" s="185"/>
      <c r="HYK69" s="185"/>
      <c r="HYL69" s="185"/>
      <c r="HYM69" s="185"/>
      <c r="HYN69" s="185"/>
      <c r="HYO69" s="185"/>
      <c r="HYP69" s="185"/>
      <c r="HYQ69" s="185"/>
      <c r="HYR69" s="185"/>
      <c r="HYS69" s="185"/>
      <c r="HYT69" s="185"/>
      <c r="HYU69" s="185"/>
      <c r="HYV69" s="185"/>
      <c r="HYW69" s="185"/>
      <c r="HYX69" s="185"/>
      <c r="HYY69" s="185"/>
      <c r="HYZ69" s="185"/>
      <c r="HZA69" s="185"/>
      <c r="HZB69" s="185"/>
      <c r="HZC69" s="185"/>
      <c r="HZD69" s="185"/>
      <c r="HZE69" s="185"/>
      <c r="HZF69" s="185"/>
      <c r="HZG69" s="185"/>
      <c r="HZH69" s="185"/>
      <c r="HZI69" s="185"/>
      <c r="HZJ69" s="185"/>
      <c r="HZK69" s="185"/>
      <c r="HZL69" s="185"/>
      <c r="HZM69" s="185"/>
      <c r="HZN69" s="185"/>
      <c r="HZO69" s="185"/>
      <c r="HZP69" s="185"/>
      <c r="HZQ69" s="185"/>
      <c r="HZR69" s="185"/>
      <c r="HZS69" s="185"/>
      <c r="HZT69" s="185"/>
      <c r="HZU69" s="185"/>
      <c r="HZV69" s="185"/>
      <c r="HZW69" s="185"/>
      <c r="HZX69" s="185"/>
      <c r="HZY69" s="185"/>
      <c r="HZZ69" s="185"/>
      <c r="IAA69" s="185"/>
      <c r="IAB69" s="185"/>
      <c r="IAC69" s="185"/>
      <c r="IAD69" s="185"/>
      <c r="IAE69" s="185"/>
      <c r="IAF69" s="185"/>
      <c r="IAG69" s="185"/>
      <c r="IAH69" s="185"/>
      <c r="IAI69" s="185"/>
      <c r="IAJ69" s="185"/>
      <c r="IAK69" s="185"/>
      <c r="IAL69" s="185"/>
      <c r="IAM69" s="185"/>
      <c r="IAN69" s="185"/>
      <c r="IAO69" s="185"/>
      <c r="IAP69" s="185"/>
      <c r="IAQ69" s="185"/>
      <c r="IAR69" s="185"/>
      <c r="IAS69" s="185"/>
      <c r="IAT69" s="185"/>
      <c r="IAU69" s="185"/>
      <c r="IAV69" s="185"/>
      <c r="IAW69" s="185"/>
      <c r="IAX69" s="185"/>
      <c r="IAY69" s="185"/>
      <c r="IAZ69" s="185"/>
      <c r="IBA69" s="185"/>
      <c r="IBB69" s="185"/>
      <c r="IBC69" s="185"/>
      <c r="IBD69" s="185"/>
      <c r="IBE69" s="185"/>
      <c r="IBF69" s="185"/>
      <c r="IBG69" s="185"/>
      <c r="IBH69" s="185"/>
      <c r="IBI69" s="185"/>
      <c r="IBJ69" s="185"/>
      <c r="IBK69" s="185"/>
      <c r="IBL69" s="185"/>
      <c r="IBM69" s="185"/>
      <c r="IBN69" s="185"/>
      <c r="IBO69" s="185"/>
      <c r="IBP69" s="185"/>
      <c r="IBQ69" s="185"/>
      <c r="IBR69" s="185"/>
      <c r="IBS69" s="185"/>
      <c r="IBT69" s="185"/>
      <c r="IBU69" s="185"/>
      <c r="IBV69" s="185"/>
      <c r="IBW69" s="185"/>
      <c r="IBX69" s="185"/>
      <c r="IBY69" s="185"/>
      <c r="IBZ69" s="185"/>
      <c r="ICA69" s="185"/>
      <c r="ICB69" s="185"/>
      <c r="ICC69" s="185"/>
      <c r="ICD69" s="185"/>
      <c r="ICE69" s="185"/>
      <c r="ICF69" s="185"/>
      <c r="ICG69" s="185"/>
      <c r="ICH69" s="185"/>
      <c r="ICI69" s="185"/>
      <c r="ICJ69" s="185"/>
      <c r="ICK69" s="185"/>
      <c r="ICL69" s="185"/>
      <c r="ICM69" s="185"/>
      <c r="ICN69" s="185"/>
      <c r="ICO69" s="185"/>
      <c r="ICP69" s="185"/>
      <c r="ICQ69" s="185"/>
      <c r="ICR69" s="185"/>
      <c r="ICS69" s="185"/>
      <c r="ICT69" s="185"/>
      <c r="ICU69" s="185"/>
      <c r="ICV69" s="185"/>
      <c r="ICW69" s="185"/>
      <c r="ICX69" s="185"/>
      <c r="ICY69" s="185"/>
      <c r="ICZ69" s="185"/>
      <c r="IDA69" s="185"/>
      <c r="IDB69" s="185"/>
      <c r="IDC69" s="185"/>
      <c r="IDD69" s="185"/>
      <c r="IDE69" s="185"/>
      <c r="IDF69" s="185"/>
      <c r="IDG69" s="185"/>
      <c r="IDH69" s="185"/>
      <c r="IDI69" s="185"/>
      <c r="IDJ69" s="185"/>
      <c r="IDK69" s="185"/>
      <c r="IDL69" s="185"/>
      <c r="IDM69" s="185"/>
      <c r="IDN69" s="185"/>
      <c r="IDO69" s="185"/>
      <c r="IDP69" s="185"/>
      <c r="IDQ69" s="185"/>
      <c r="IDR69" s="185"/>
      <c r="IDS69" s="185"/>
      <c r="IDT69" s="185"/>
      <c r="IDU69" s="185"/>
      <c r="IDV69" s="185"/>
      <c r="IDW69" s="185"/>
      <c r="IDX69" s="185"/>
      <c r="IDY69" s="185"/>
      <c r="IDZ69" s="185"/>
      <c r="IEA69" s="185"/>
      <c r="IEB69" s="185"/>
      <c r="IEC69" s="185"/>
      <c r="IED69" s="185"/>
      <c r="IEE69" s="185"/>
      <c r="IEF69" s="185"/>
      <c r="IEG69" s="185"/>
      <c r="IEH69" s="185"/>
      <c r="IEI69" s="185"/>
      <c r="IEJ69" s="185"/>
      <c r="IEK69" s="185"/>
      <c r="IEL69" s="185"/>
      <c r="IEM69" s="185"/>
      <c r="IEN69" s="185"/>
      <c r="IEO69" s="185"/>
      <c r="IEP69" s="185"/>
      <c r="IEQ69" s="185"/>
      <c r="IER69" s="185"/>
      <c r="IES69" s="185"/>
      <c r="IET69" s="185"/>
      <c r="IEU69" s="185"/>
      <c r="IEV69" s="185"/>
      <c r="IEW69" s="185"/>
      <c r="IEX69" s="185"/>
      <c r="IEY69" s="185"/>
      <c r="IEZ69" s="185"/>
      <c r="IFA69" s="185"/>
      <c r="IFB69" s="185"/>
      <c r="IFC69" s="185"/>
      <c r="IFD69" s="185"/>
      <c r="IFE69" s="185"/>
      <c r="IFF69" s="185"/>
      <c r="IFG69" s="185"/>
      <c r="IFH69" s="185"/>
      <c r="IFI69" s="185"/>
      <c r="IFJ69" s="185"/>
      <c r="IFK69" s="185"/>
      <c r="IFL69" s="185"/>
      <c r="IFM69" s="185"/>
      <c r="IFN69" s="185"/>
      <c r="IFO69" s="185"/>
      <c r="IFP69" s="185"/>
      <c r="IFQ69" s="185"/>
      <c r="IFR69" s="185"/>
      <c r="IFS69" s="185"/>
      <c r="IFT69" s="185"/>
      <c r="IFU69" s="185"/>
      <c r="IFV69" s="185"/>
      <c r="IFW69" s="185"/>
      <c r="IFX69" s="185"/>
      <c r="IFY69" s="185"/>
      <c r="IFZ69" s="185"/>
      <c r="IGA69" s="185"/>
      <c r="IGB69" s="185"/>
      <c r="IGC69" s="185"/>
      <c r="IGD69" s="185"/>
      <c r="IGE69" s="185"/>
      <c r="IGF69" s="185"/>
      <c r="IGG69" s="185"/>
      <c r="IGH69" s="185"/>
      <c r="IGI69" s="185"/>
      <c r="IGJ69" s="185"/>
      <c r="IGK69" s="185"/>
      <c r="IGL69" s="185"/>
      <c r="IGM69" s="185"/>
      <c r="IGN69" s="185"/>
      <c r="IGO69" s="185"/>
      <c r="IGP69" s="185"/>
      <c r="IGQ69" s="185"/>
      <c r="IGR69" s="185"/>
      <c r="IGS69" s="185"/>
      <c r="IGT69" s="185"/>
      <c r="IGU69" s="185"/>
      <c r="IGV69" s="185"/>
      <c r="IGW69" s="185"/>
      <c r="IGX69" s="185"/>
      <c r="IGY69" s="185"/>
      <c r="IGZ69" s="185"/>
      <c r="IHA69" s="185"/>
      <c r="IHB69" s="185"/>
      <c r="IHC69" s="185"/>
      <c r="IHD69" s="185"/>
      <c r="IHE69" s="185"/>
      <c r="IHF69" s="185"/>
      <c r="IHG69" s="185"/>
      <c r="IHH69" s="185"/>
      <c r="IHI69" s="185"/>
      <c r="IHJ69" s="185"/>
      <c r="IHK69" s="185"/>
      <c r="IHL69" s="185"/>
      <c r="IHM69" s="185"/>
      <c r="IHN69" s="185"/>
      <c r="IHO69" s="185"/>
      <c r="IHP69" s="185"/>
      <c r="IHQ69" s="185"/>
      <c r="IHR69" s="185"/>
      <c r="IHS69" s="185"/>
      <c r="IHT69" s="185"/>
      <c r="IHU69" s="185"/>
      <c r="IHV69" s="185"/>
      <c r="IHW69" s="185"/>
      <c r="IHX69" s="185"/>
      <c r="IHY69" s="185"/>
      <c r="IHZ69" s="185"/>
      <c r="IIA69" s="185"/>
      <c r="IIB69" s="185"/>
      <c r="IIC69" s="185"/>
      <c r="IID69" s="185"/>
      <c r="IIE69" s="185"/>
      <c r="IIF69" s="185"/>
      <c r="IIG69" s="185"/>
      <c r="IIH69" s="185"/>
      <c r="III69" s="185"/>
      <c r="IIJ69" s="185"/>
      <c r="IIK69" s="185"/>
      <c r="IIL69" s="185"/>
      <c r="IIM69" s="185"/>
      <c r="IIN69" s="185"/>
      <c r="IIO69" s="185"/>
      <c r="IIP69" s="185"/>
      <c r="IIQ69" s="185"/>
      <c r="IIR69" s="185"/>
      <c r="IIS69" s="185"/>
      <c r="IIT69" s="185"/>
      <c r="IIU69" s="185"/>
      <c r="IIV69" s="185"/>
      <c r="IIW69" s="185"/>
      <c r="IIX69" s="185"/>
      <c r="IIY69" s="185"/>
      <c r="IIZ69" s="185"/>
      <c r="IJA69" s="185"/>
      <c r="IJB69" s="185"/>
      <c r="IJC69" s="185"/>
      <c r="IJD69" s="185"/>
      <c r="IJE69" s="185"/>
      <c r="IJF69" s="185"/>
      <c r="IJG69" s="185"/>
      <c r="IJH69" s="185"/>
      <c r="IJI69" s="185"/>
      <c r="IJJ69" s="185"/>
      <c r="IJK69" s="185"/>
      <c r="IJL69" s="185"/>
      <c r="IJM69" s="185"/>
      <c r="IJN69" s="185"/>
      <c r="IJO69" s="185"/>
      <c r="IJP69" s="185"/>
      <c r="IJQ69" s="185"/>
      <c r="IJR69" s="185"/>
      <c r="IJS69" s="185"/>
      <c r="IJT69" s="185"/>
      <c r="IJU69" s="185"/>
      <c r="IJV69" s="185"/>
      <c r="IJW69" s="185"/>
      <c r="IJX69" s="185"/>
      <c r="IJY69" s="185"/>
      <c r="IJZ69" s="185"/>
      <c r="IKA69" s="185"/>
      <c r="IKB69" s="185"/>
      <c r="IKC69" s="185"/>
      <c r="IKD69" s="185"/>
      <c r="IKE69" s="185"/>
      <c r="IKF69" s="185"/>
      <c r="IKG69" s="185"/>
      <c r="IKH69" s="185"/>
      <c r="IKI69" s="185"/>
      <c r="IKJ69" s="185"/>
      <c r="IKK69" s="185"/>
      <c r="IKL69" s="185"/>
      <c r="IKM69" s="185"/>
      <c r="IKN69" s="185"/>
      <c r="IKO69" s="185"/>
      <c r="IKP69" s="185"/>
      <c r="IKQ69" s="185"/>
      <c r="IKR69" s="185"/>
      <c r="IKS69" s="185"/>
      <c r="IKT69" s="185"/>
      <c r="IKU69" s="185"/>
      <c r="IKV69" s="185"/>
      <c r="IKW69" s="185"/>
      <c r="IKX69" s="185"/>
      <c r="IKY69" s="185"/>
      <c r="IKZ69" s="185"/>
      <c r="ILA69" s="185"/>
      <c r="ILB69" s="185"/>
      <c r="ILC69" s="185"/>
      <c r="ILD69" s="185"/>
      <c r="ILE69" s="185"/>
      <c r="ILF69" s="185"/>
      <c r="ILG69" s="185"/>
      <c r="ILH69" s="185"/>
      <c r="ILI69" s="185"/>
      <c r="ILJ69" s="185"/>
      <c r="ILK69" s="185"/>
      <c r="ILL69" s="185"/>
      <c r="ILM69" s="185"/>
      <c r="ILN69" s="185"/>
      <c r="ILO69" s="185"/>
      <c r="ILP69" s="185"/>
      <c r="ILQ69" s="185"/>
      <c r="ILR69" s="185"/>
      <c r="ILS69" s="185"/>
      <c r="ILT69" s="185"/>
      <c r="ILU69" s="185"/>
      <c r="ILV69" s="185"/>
      <c r="ILW69" s="185"/>
      <c r="ILX69" s="185"/>
      <c r="ILY69" s="185"/>
      <c r="ILZ69" s="185"/>
      <c r="IMA69" s="185"/>
      <c r="IMB69" s="185"/>
      <c r="IMC69" s="185"/>
      <c r="IMD69" s="185"/>
      <c r="IME69" s="185"/>
      <c r="IMF69" s="185"/>
      <c r="IMG69" s="185"/>
      <c r="IMH69" s="185"/>
      <c r="IMI69" s="185"/>
      <c r="IMJ69" s="185"/>
      <c r="IMK69" s="185"/>
      <c r="IML69" s="185"/>
      <c r="IMM69" s="185"/>
      <c r="IMN69" s="185"/>
      <c r="IMO69" s="185"/>
      <c r="IMP69" s="185"/>
      <c r="IMQ69" s="185"/>
      <c r="IMR69" s="185"/>
      <c r="IMS69" s="185"/>
      <c r="IMT69" s="185"/>
      <c r="IMU69" s="185"/>
      <c r="IMV69" s="185"/>
      <c r="IMW69" s="185"/>
      <c r="IMX69" s="185"/>
      <c r="IMY69" s="185"/>
      <c r="IMZ69" s="185"/>
      <c r="INA69" s="185"/>
      <c r="INB69" s="185"/>
      <c r="INC69" s="185"/>
      <c r="IND69" s="185"/>
      <c r="INE69" s="185"/>
      <c r="INF69" s="185"/>
      <c r="ING69" s="185"/>
      <c r="INH69" s="185"/>
      <c r="INI69" s="185"/>
      <c r="INJ69" s="185"/>
      <c r="INK69" s="185"/>
      <c r="INL69" s="185"/>
      <c r="INM69" s="185"/>
      <c r="INN69" s="185"/>
      <c r="INO69" s="185"/>
      <c r="INP69" s="185"/>
      <c r="INQ69" s="185"/>
      <c r="INR69" s="185"/>
      <c r="INS69" s="185"/>
      <c r="INT69" s="185"/>
      <c r="INU69" s="185"/>
      <c r="INV69" s="185"/>
      <c r="INW69" s="185"/>
      <c r="INX69" s="185"/>
      <c r="INY69" s="185"/>
      <c r="INZ69" s="185"/>
      <c r="IOA69" s="185"/>
      <c r="IOB69" s="185"/>
      <c r="IOC69" s="185"/>
      <c r="IOD69" s="185"/>
      <c r="IOE69" s="185"/>
      <c r="IOF69" s="185"/>
      <c r="IOG69" s="185"/>
      <c r="IOH69" s="185"/>
      <c r="IOI69" s="185"/>
      <c r="IOJ69" s="185"/>
      <c r="IOK69" s="185"/>
      <c r="IOL69" s="185"/>
      <c r="IOM69" s="185"/>
      <c r="ION69" s="185"/>
      <c r="IOO69" s="185"/>
      <c r="IOP69" s="185"/>
      <c r="IOQ69" s="185"/>
      <c r="IOR69" s="185"/>
      <c r="IOS69" s="185"/>
      <c r="IOT69" s="185"/>
      <c r="IOU69" s="185"/>
      <c r="IOV69" s="185"/>
      <c r="IOW69" s="185"/>
      <c r="IOX69" s="185"/>
      <c r="IOY69" s="185"/>
      <c r="IOZ69" s="185"/>
      <c r="IPA69" s="185"/>
      <c r="IPB69" s="185"/>
      <c r="IPC69" s="185"/>
      <c r="IPD69" s="185"/>
      <c r="IPE69" s="185"/>
      <c r="IPF69" s="185"/>
      <c r="IPG69" s="185"/>
      <c r="IPH69" s="185"/>
      <c r="IPI69" s="185"/>
      <c r="IPJ69" s="185"/>
      <c r="IPK69" s="185"/>
      <c r="IPL69" s="185"/>
      <c r="IPM69" s="185"/>
      <c r="IPN69" s="185"/>
      <c r="IPO69" s="185"/>
      <c r="IPP69" s="185"/>
      <c r="IPQ69" s="185"/>
      <c r="IPR69" s="185"/>
      <c r="IPS69" s="185"/>
      <c r="IPT69" s="185"/>
      <c r="IPU69" s="185"/>
      <c r="IPV69" s="185"/>
      <c r="IPW69" s="185"/>
      <c r="IPX69" s="185"/>
      <c r="IPY69" s="185"/>
      <c r="IPZ69" s="185"/>
      <c r="IQA69" s="185"/>
      <c r="IQB69" s="185"/>
      <c r="IQC69" s="185"/>
      <c r="IQD69" s="185"/>
      <c r="IQE69" s="185"/>
      <c r="IQF69" s="185"/>
      <c r="IQG69" s="185"/>
      <c r="IQH69" s="185"/>
      <c r="IQI69" s="185"/>
      <c r="IQJ69" s="185"/>
      <c r="IQK69" s="185"/>
      <c r="IQL69" s="185"/>
      <c r="IQM69" s="185"/>
      <c r="IQN69" s="185"/>
      <c r="IQO69" s="185"/>
      <c r="IQP69" s="185"/>
      <c r="IQQ69" s="185"/>
      <c r="IQR69" s="185"/>
      <c r="IQS69" s="185"/>
      <c r="IQT69" s="185"/>
      <c r="IQU69" s="185"/>
      <c r="IQV69" s="185"/>
      <c r="IQW69" s="185"/>
      <c r="IQX69" s="185"/>
      <c r="IQY69" s="185"/>
      <c r="IQZ69" s="185"/>
      <c r="IRA69" s="185"/>
      <c r="IRB69" s="185"/>
      <c r="IRC69" s="185"/>
      <c r="IRD69" s="185"/>
      <c r="IRE69" s="185"/>
      <c r="IRF69" s="185"/>
      <c r="IRG69" s="185"/>
      <c r="IRH69" s="185"/>
      <c r="IRI69" s="185"/>
      <c r="IRJ69" s="185"/>
      <c r="IRK69" s="185"/>
      <c r="IRL69" s="185"/>
      <c r="IRM69" s="185"/>
      <c r="IRN69" s="185"/>
      <c r="IRO69" s="185"/>
      <c r="IRP69" s="185"/>
      <c r="IRQ69" s="185"/>
      <c r="IRR69" s="185"/>
      <c r="IRS69" s="185"/>
      <c r="IRT69" s="185"/>
      <c r="IRU69" s="185"/>
      <c r="IRV69" s="185"/>
      <c r="IRW69" s="185"/>
      <c r="IRX69" s="185"/>
      <c r="IRY69" s="185"/>
      <c r="IRZ69" s="185"/>
      <c r="ISA69" s="185"/>
      <c r="ISB69" s="185"/>
      <c r="ISC69" s="185"/>
      <c r="ISD69" s="185"/>
      <c r="ISE69" s="185"/>
      <c r="ISF69" s="185"/>
      <c r="ISG69" s="185"/>
      <c r="ISH69" s="185"/>
      <c r="ISI69" s="185"/>
      <c r="ISJ69" s="185"/>
      <c r="ISK69" s="185"/>
      <c r="ISL69" s="185"/>
      <c r="ISM69" s="185"/>
      <c r="ISN69" s="185"/>
      <c r="ISO69" s="185"/>
      <c r="ISP69" s="185"/>
      <c r="ISQ69" s="185"/>
      <c r="ISR69" s="185"/>
      <c r="ISS69" s="185"/>
      <c r="IST69" s="185"/>
      <c r="ISU69" s="185"/>
      <c r="ISV69" s="185"/>
      <c r="ISW69" s="185"/>
      <c r="ISX69" s="185"/>
      <c r="ISY69" s="185"/>
      <c r="ISZ69" s="185"/>
      <c r="ITA69" s="185"/>
      <c r="ITB69" s="185"/>
      <c r="ITC69" s="185"/>
      <c r="ITD69" s="185"/>
      <c r="ITE69" s="185"/>
      <c r="ITF69" s="185"/>
      <c r="ITG69" s="185"/>
      <c r="ITH69" s="185"/>
      <c r="ITI69" s="185"/>
      <c r="ITJ69" s="185"/>
      <c r="ITK69" s="185"/>
      <c r="ITL69" s="185"/>
      <c r="ITM69" s="185"/>
      <c r="ITN69" s="185"/>
      <c r="ITO69" s="185"/>
      <c r="ITP69" s="185"/>
      <c r="ITQ69" s="185"/>
      <c r="ITR69" s="185"/>
      <c r="ITS69" s="185"/>
      <c r="ITT69" s="185"/>
      <c r="ITU69" s="185"/>
      <c r="ITV69" s="185"/>
      <c r="ITW69" s="185"/>
      <c r="ITX69" s="185"/>
      <c r="ITY69" s="185"/>
      <c r="ITZ69" s="185"/>
      <c r="IUA69" s="185"/>
      <c r="IUB69" s="185"/>
      <c r="IUC69" s="185"/>
      <c r="IUD69" s="185"/>
      <c r="IUE69" s="185"/>
      <c r="IUF69" s="185"/>
      <c r="IUG69" s="185"/>
      <c r="IUH69" s="185"/>
      <c r="IUI69" s="185"/>
      <c r="IUJ69" s="185"/>
      <c r="IUK69" s="185"/>
      <c r="IUL69" s="185"/>
      <c r="IUM69" s="185"/>
      <c r="IUN69" s="185"/>
      <c r="IUO69" s="185"/>
      <c r="IUP69" s="185"/>
      <c r="IUQ69" s="185"/>
      <c r="IUR69" s="185"/>
      <c r="IUS69" s="185"/>
      <c r="IUT69" s="185"/>
      <c r="IUU69" s="185"/>
      <c r="IUV69" s="185"/>
      <c r="IUW69" s="185"/>
      <c r="IUX69" s="185"/>
      <c r="IUY69" s="185"/>
      <c r="IUZ69" s="185"/>
      <c r="IVA69" s="185"/>
      <c r="IVB69" s="185"/>
      <c r="IVC69" s="185"/>
      <c r="IVD69" s="185"/>
      <c r="IVE69" s="185"/>
      <c r="IVF69" s="185"/>
      <c r="IVG69" s="185"/>
      <c r="IVH69" s="185"/>
      <c r="IVI69" s="185"/>
      <c r="IVJ69" s="185"/>
      <c r="IVK69" s="185"/>
      <c r="IVL69" s="185"/>
      <c r="IVM69" s="185"/>
      <c r="IVN69" s="185"/>
      <c r="IVO69" s="185"/>
      <c r="IVP69" s="185"/>
      <c r="IVQ69" s="185"/>
      <c r="IVR69" s="185"/>
      <c r="IVS69" s="185"/>
      <c r="IVT69" s="185"/>
      <c r="IVU69" s="185"/>
      <c r="IVV69" s="185"/>
      <c r="IVW69" s="185"/>
      <c r="IVX69" s="185"/>
      <c r="IVY69" s="185"/>
      <c r="IVZ69" s="185"/>
      <c r="IWA69" s="185"/>
      <c r="IWB69" s="185"/>
      <c r="IWC69" s="185"/>
      <c r="IWD69" s="185"/>
      <c r="IWE69" s="185"/>
      <c r="IWF69" s="185"/>
      <c r="IWG69" s="185"/>
      <c r="IWH69" s="185"/>
      <c r="IWI69" s="185"/>
      <c r="IWJ69" s="185"/>
      <c r="IWK69" s="185"/>
      <c r="IWL69" s="185"/>
      <c r="IWM69" s="185"/>
      <c r="IWN69" s="185"/>
      <c r="IWO69" s="185"/>
      <c r="IWP69" s="185"/>
      <c r="IWQ69" s="185"/>
      <c r="IWR69" s="185"/>
      <c r="IWS69" s="185"/>
      <c r="IWT69" s="185"/>
      <c r="IWU69" s="185"/>
      <c r="IWV69" s="185"/>
      <c r="IWW69" s="185"/>
      <c r="IWX69" s="185"/>
      <c r="IWY69" s="185"/>
      <c r="IWZ69" s="185"/>
      <c r="IXA69" s="185"/>
      <c r="IXB69" s="185"/>
      <c r="IXC69" s="185"/>
      <c r="IXD69" s="185"/>
      <c r="IXE69" s="185"/>
      <c r="IXF69" s="185"/>
      <c r="IXG69" s="185"/>
      <c r="IXH69" s="185"/>
      <c r="IXI69" s="185"/>
      <c r="IXJ69" s="185"/>
      <c r="IXK69" s="185"/>
      <c r="IXL69" s="185"/>
      <c r="IXM69" s="185"/>
      <c r="IXN69" s="185"/>
      <c r="IXO69" s="185"/>
      <c r="IXP69" s="185"/>
      <c r="IXQ69" s="185"/>
      <c r="IXR69" s="185"/>
      <c r="IXS69" s="185"/>
      <c r="IXT69" s="185"/>
      <c r="IXU69" s="185"/>
      <c r="IXV69" s="185"/>
      <c r="IXW69" s="185"/>
      <c r="IXX69" s="185"/>
      <c r="IXY69" s="185"/>
      <c r="IXZ69" s="185"/>
      <c r="IYA69" s="185"/>
      <c r="IYB69" s="185"/>
      <c r="IYC69" s="185"/>
      <c r="IYD69" s="185"/>
      <c r="IYE69" s="185"/>
      <c r="IYF69" s="185"/>
      <c r="IYG69" s="185"/>
      <c r="IYH69" s="185"/>
      <c r="IYI69" s="185"/>
      <c r="IYJ69" s="185"/>
      <c r="IYK69" s="185"/>
      <c r="IYL69" s="185"/>
      <c r="IYM69" s="185"/>
      <c r="IYN69" s="185"/>
      <c r="IYO69" s="185"/>
      <c r="IYP69" s="185"/>
      <c r="IYQ69" s="185"/>
      <c r="IYR69" s="185"/>
      <c r="IYS69" s="185"/>
      <c r="IYT69" s="185"/>
      <c r="IYU69" s="185"/>
      <c r="IYV69" s="185"/>
      <c r="IYW69" s="185"/>
      <c r="IYX69" s="185"/>
      <c r="IYY69" s="185"/>
      <c r="IYZ69" s="185"/>
      <c r="IZA69" s="185"/>
      <c r="IZB69" s="185"/>
      <c r="IZC69" s="185"/>
      <c r="IZD69" s="185"/>
      <c r="IZE69" s="185"/>
      <c r="IZF69" s="185"/>
      <c r="IZG69" s="185"/>
      <c r="IZH69" s="185"/>
      <c r="IZI69" s="185"/>
      <c r="IZJ69" s="185"/>
      <c r="IZK69" s="185"/>
      <c r="IZL69" s="185"/>
      <c r="IZM69" s="185"/>
      <c r="IZN69" s="185"/>
      <c r="IZO69" s="185"/>
      <c r="IZP69" s="185"/>
      <c r="IZQ69" s="185"/>
      <c r="IZR69" s="185"/>
      <c r="IZS69" s="185"/>
      <c r="IZT69" s="185"/>
      <c r="IZU69" s="185"/>
      <c r="IZV69" s="185"/>
      <c r="IZW69" s="185"/>
      <c r="IZX69" s="185"/>
      <c r="IZY69" s="185"/>
      <c r="IZZ69" s="185"/>
      <c r="JAA69" s="185"/>
      <c r="JAB69" s="185"/>
      <c r="JAC69" s="185"/>
      <c r="JAD69" s="185"/>
      <c r="JAE69" s="185"/>
      <c r="JAF69" s="185"/>
      <c r="JAG69" s="185"/>
      <c r="JAH69" s="185"/>
      <c r="JAI69" s="185"/>
      <c r="JAJ69" s="185"/>
      <c r="JAK69" s="185"/>
      <c r="JAL69" s="185"/>
      <c r="JAM69" s="185"/>
      <c r="JAN69" s="185"/>
      <c r="JAO69" s="185"/>
      <c r="JAP69" s="185"/>
      <c r="JAQ69" s="185"/>
      <c r="JAR69" s="185"/>
      <c r="JAS69" s="185"/>
      <c r="JAT69" s="185"/>
      <c r="JAU69" s="185"/>
      <c r="JAV69" s="185"/>
      <c r="JAW69" s="185"/>
      <c r="JAX69" s="185"/>
      <c r="JAY69" s="185"/>
      <c r="JAZ69" s="185"/>
      <c r="JBA69" s="185"/>
      <c r="JBB69" s="185"/>
      <c r="JBC69" s="185"/>
      <c r="JBD69" s="185"/>
      <c r="JBE69" s="185"/>
      <c r="JBF69" s="185"/>
      <c r="JBG69" s="185"/>
      <c r="JBH69" s="185"/>
      <c r="JBI69" s="185"/>
      <c r="JBJ69" s="185"/>
      <c r="JBK69" s="185"/>
      <c r="JBL69" s="185"/>
      <c r="JBM69" s="185"/>
      <c r="JBN69" s="185"/>
      <c r="JBO69" s="185"/>
      <c r="JBP69" s="185"/>
      <c r="JBQ69" s="185"/>
      <c r="JBR69" s="185"/>
      <c r="JBS69" s="185"/>
      <c r="JBT69" s="185"/>
      <c r="JBU69" s="185"/>
      <c r="JBV69" s="185"/>
      <c r="JBW69" s="185"/>
      <c r="JBX69" s="185"/>
      <c r="JBY69" s="185"/>
      <c r="JBZ69" s="185"/>
      <c r="JCA69" s="185"/>
      <c r="JCB69" s="185"/>
      <c r="JCC69" s="185"/>
      <c r="JCD69" s="185"/>
      <c r="JCE69" s="185"/>
      <c r="JCF69" s="185"/>
      <c r="JCG69" s="185"/>
      <c r="JCH69" s="185"/>
      <c r="JCI69" s="185"/>
      <c r="JCJ69" s="185"/>
      <c r="JCK69" s="185"/>
      <c r="JCL69" s="185"/>
      <c r="JCM69" s="185"/>
      <c r="JCN69" s="185"/>
      <c r="JCO69" s="185"/>
      <c r="JCP69" s="185"/>
      <c r="JCQ69" s="185"/>
      <c r="JCR69" s="185"/>
      <c r="JCS69" s="185"/>
      <c r="JCT69" s="185"/>
      <c r="JCU69" s="185"/>
      <c r="JCV69" s="185"/>
      <c r="JCW69" s="185"/>
      <c r="JCX69" s="185"/>
      <c r="JCY69" s="185"/>
      <c r="JCZ69" s="185"/>
      <c r="JDA69" s="185"/>
      <c r="JDB69" s="185"/>
      <c r="JDC69" s="185"/>
      <c r="JDD69" s="185"/>
      <c r="JDE69" s="185"/>
      <c r="JDF69" s="185"/>
      <c r="JDG69" s="185"/>
      <c r="JDH69" s="185"/>
      <c r="JDI69" s="185"/>
      <c r="JDJ69" s="185"/>
      <c r="JDK69" s="185"/>
      <c r="JDL69" s="185"/>
      <c r="JDM69" s="185"/>
      <c r="JDN69" s="185"/>
      <c r="JDO69" s="185"/>
      <c r="JDP69" s="185"/>
      <c r="JDQ69" s="185"/>
      <c r="JDR69" s="185"/>
      <c r="JDS69" s="185"/>
      <c r="JDT69" s="185"/>
      <c r="JDU69" s="185"/>
      <c r="JDV69" s="185"/>
      <c r="JDW69" s="185"/>
      <c r="JDX69" s="185"/>
      <c r="JDY69" s="185"/>
      <c r="JDZ69" s="185"/>
      <c r="JEA69" s="185"/>
      <c r="JEB69" s="185"/>
      <c r="JEC69" s="185"/>
      <c r="JED69" s="185"/>
      <c r="JEE69" s="185"/>
      <c r="JEF69" s="185"/>
      <c r="JEG69" s="185"/>
      <c r="JEH69" s="185"/>
      <c r="JEI69" s="185"/>
      <c r="JEJ69" s="185"/>
      <c r="JEK69" s="185"/>
      <c r="JEL69" s="185"/>
      <c r="JEM69" s="185"/>
      <c r="JEN69" s="185"/>
      <c r="JEO69" s="185"/>
      <c r="JEP69" s="185"/>
      <c r="JEQ69" s="185"/>
      <c r="JER69" s="185"/>
      <c r="JES69" s="185"/>
      <c r="JET69" s="185"/>
      <c r="JEU69" s="185"/>
      <c r="JEV69" s="185"/>
      <c r="JEW69" s="185"/>
      <c r="JEX69" s="185"/>
      <c r="JEY69" s="185"/>
      <c r="JEZ69" s="185"/>
      <c r="JFA69" s="185"/>
      <c r="JFB69" s="185"/>
      <c r="JFC69" s="185"/>
      <c r="JFD69" s="185"/>
      <c r="JFE69" s="185"/>
      <c r="JFF69" s="185"/>
      <c r="JFG69" s="185"/>
      <c r="JFH69" s="185"/>
      <c r="JFI69" s="185"/>
      <c r="JFJ69" s="185"/>
      <c r="JFK69" s="185"/>
      <c r="JFL69" s="185"/>
      <c r="JFM69" s="185"/>
      <c r="JFN69" s="185"/>
      <c r="JFO69" s="185"/>
      <c r="JFP69" s="185"/>
      <c r="JFQ69" s="185"/>
      <c r="JFR69" s="185"/>
      <c r="JFS69" s="185"/>
      <c r="JFT69" s="185"/>
      <c r="JFU69" s="185"/>
      <c r="JFV69" s="185"/>
      <c r="JFW69" s="185"/>
      <c r="JFX69" s="185"/>
      <c r="JFY69" s="185"/>
      <c r="JFZ69" s="185"/>
      <c r="JGA69" s="185"/>
      <c r="JGB69" s="185"/>
      <c r="JGC69" s="185"/>
      <c r="JGD69" s="185"/>
      <c r="JGE69" s="185"/>
      <c r="JGF69" s="185"/>
      <c r="JGG69" s="185"/>
      <c r="JGH69" s="185"/>
      <c r="JGI69" s="185"/>
      <c r="JGJ69" s="185"/>
      <c r="JGK69" s="185"/>
      <c r="JGL69" s="185"/>
      <c r="JGM69" s="185"/>
      <c r="JGN69" s="185"/>
      <c r="JGO69" s="185"/>
      <c r="JGP69" s="185"/>
      <c r="JGQ69" s="185"/>
      <c r="JGR69" s="185"/>
      <c r="JGS69" s="185"/>
      <c r="JGT69" s="185"/>
      <c r="JGU69" s="185"/>
      <c r="JGV69" s="185"/>
      <c r="JGW69" s="185"/>
      <c r="JGX69" s="185"/>
      <c r="JGY69" s="185"/>
      <c r="JGZ69" s="185"/>
      <c r="JHA69" s="185"/>
      <c r="JHB69" s="185"/>
      <c r="JHC69" s="185"/>
      <c r="JHD69" s="185"/>
      <c r="JHE69" s="185"/>
      <c r="JHF69" s="185"/>
      <c r="JHG69" s="185"/>
      <c r="JHH69" s="185"/>
      <c r="JHI69" s="185"/>
      <c r="JHJ69" s="185"/>
      <c r="JHK69" s="185"/>
      <c r="JHL69" s="185"/>
      <c r="JHM69" s="185"/>
      <c r="JHN69" s="185"/>
      <c r="JHO69" s="185"/>
      <c r="JHP69" s="185"/>
      <c r="JHQ69" s="185"/>
      <c r="JHR69" s="185"/>
      <c r="JHS69" s="185"/>
      <c r="JHT69" s="185"/>
      <c r="JHU69" s="185"/>
      <c r="JHV69" s="185"/>
      <c r="JHW69" s="185"/>
      <c r="JHX69" s="185"/>
      <c r="JHY69" s="185"/>
      <c r="JHZ69" s="185"/>
      <c r="JIA69" s="185"/>
      <c r="JIB69" s="185"/>
      <c r="JIC69" s="185"/>
      <c r="JID69" s="185"/>
      <c r="JIE69" s="185"/>
      <c r="JIF69" s="185"/>
      <c r="JIG69" s="185"/>
      <c r="JIH69" s="185"/>
      <c r="JII69" s="185"/>
      <c r="JIJ69" s="185"/>
      <c r="JIK69" s="185"/>
      <c r="JIL69" s="185"/>
      <c r="JIM69" s="185"/>
      <c r="JIN69" s="185"/>
      <c r="JIO69" s="185"/>
      <c r="JIP69" s="185"/>
      <c r="JIQ69" s="185"/>
      <c r="JIR69" s="185"/>
      <c r="JIS69" s="185"/>
      <c r="JIT69" s="185"/>
      <c r="JIU69" s="185"/>
      <c r="JIV69" s="185"/>
      <c r="JIW69" s="185"/>
      <c r="JIX69" s="185"/>
      <c r="JIY69" s="185"/>
      <c r="JIZ69" s="185"/>
      <c r="JJA69" s="185"/>
      <c r="JJB69" s="185"/>
      <c r="JJC69" s="185"/>
      <c r="JJD69" s="185"/>
      <c r="JJE69" s="185"/>
      <c r="JJF69" s="185"/>
      <c r="JJG69" s="185"/>
      <c r="JJH69" s="185"/>
      <c r="JJI69" s="185"/>
      <c r="JJJ69" s="185"/>
      <c r="JJK69" s="185"/>
      <c r="JJL69" s="185"/>
      <c r="JJM69" s="185"/>
      <c r="JJN69" s="185"/>
      <c r="JJO69" s="185"/>
      <c r="JJP69" s="185"/>
      <c r="JJQ69" s="185"/>
      <c r="JJR69" s="185"/>
      <c r="JJS69" s="185"/>
      <c r="JJT69" s="185"/>
      <c r="JJU69" s="185"/>
      <c r="JJV69" s="185"/>
      <c r="JJW69" s="185"/>
      <c r="JJX69" s="185"/>
      <c r="JJY69" s="185"/>
      <c r="JJZ69" s="185"/>
      <c r="JKA69" s="185"/>
      <c r="JKB69" s="185"/>
      <c r="JKC69" s="185"/>
      <c r="JKD69" s="185"/>
      <c r="JKE69" s="185"/>
      <c r="JKF69" s="185"/>
      <c r="JKG69" s="185"/>
      <c r="JKH69" s="185"/>
      <c r="JKI69" s="185"/>
      <c r="JKJ69" s="185"/>
      <c r="JKK69" s="185"/>
      <c r="JKL69" s="185"/>
      <c r="JKM69" s="185"/>
      <c r="JKN69" s="185"/>
      <c r="JKO69" s="185"/>
      <c r="JKP69" s="185"/>
      <c r="JKQ69" s="185"/>
      <c r="JKR69" s="185"/>
      <c r="JKS69" s="185"/>
      <c r="JKT69" s="185"/>
      <c r="JKU69" s="185"/>
      <c r="JKV69" s="185"/>
      <c r="JKW69" s="185"/>
      <c r="JKX69" s="185"/>
      <c r="JKY69" s="185"/>
      <c r="JKZ69" s="185"/>
      <c r="JLA69" s="185"/>
      <c r="JLB69" s="185"/>
      <c r="JLC69" s="185"/>
      <c r="JLD69" s="185"/>
      <c r="JLE69" s="185"/>
      <c r="JLF69" s="185"/>
      <c r="JLG69" s="185"/>
      <c r="JLH69" s="185"/>
      <c r="JLI69" s="185"/>
      <c r="JLJ69" s="185"/>
      <c r="JLK69" s="185"/>
      <c r="JLL69" s="185"/>
      <c r="JLM69" s="185"/>
      <c r="JLN69" s="185"/>
      <c r="JLO69" s="185"/>
      <c r="JLP69" s="185"/>
      <c r="JLQ69" s="185"/>
      <c r="JLR69" s="185"/>
      <c r="JLS69" s="185"/>
      <c r="JLT69" s="185"/>
      <c r="JLU69" s="185"/>
      <c r="JLV69" s="185"/>
      <c r="JLW69" s="185"/>
      <c r="JLX69" s="185"/>
      <c r="JLY69" s="185"/>
      <c r="JLZ69" s="185"/>
      <c r="JMA69" s="185"/>
      <c r="JMB69" s="185"/>
      <c r="JMC69" s="185"/>
      <c r="JMD69" s="185"/>
      <c r="JME69" s="185"/>
      <c r="JMF69" s="185"/>
      <c r="JMG69" s="185"/>
      <c r="JMH69" s="185"/>
      <c r="JMI69" s="185"/>
      <c r="JMJ69" s="185"/>
      <c r="JMK69" s="185"/>
      <c r="JML69" s="185"/>
      <c r="JMM69" s="185"/>
      <c r="JMN69" s="185"/>
      <c r="JMO69" s="185"/>
      <c r="JMP69" s="185"/>
      <c r="JMQ69" s="185"/>
      <c r="JMR69" s="185"/>
      <c r="JMS69" s="185"/>
      <c r="JMT69" s="185"/>
      <c r="JMU69" s="185"/>
      <c r="JMV69" s="185"/>
      <c r="JMW69" s="185"/>
      <c r="JMX69" s="185"/>
      <c r="JMY69" s="185"/>
      <c r="JMZ69" s="185"/>
      <c r="JNA69" s="185"/>
      <c r="JNB69" s="185"/>
      <c r="JNC69" s="185"/>
      <c r="JND69" s="185"/>
      <c r="JNE69" s="185"/>
      <c r="JNF69" s="185"/>
      <c r="JNG69" s="185"/>
      <c r="JNH69" s="185"/>
      <c r="JNI69" s="185"/>
      <c r="JNJ69" s="185"/>
      <c r="JNK69" s="185"/>
      <c r="JNL69" s="185"/>
      <c r="JNM69" s="185"/>
      <c r="JNN69" s="185"/>
      <c r="JNO69" s="185"/>
      <c r="JNP69" s="185"/>
      <c r="JNQ69" s="185"/>
      <c r="JNR69" s="185"/>
      <c r="JNS69" s="185"/>
      <c r="JNT69" s="185"/>
      <c r="JNU69" s="185"/>
      <c r="JNV69" s="185"/>
      <c r="JNW69" s="185"/>
      <c r="JNX69" s="185"/>
      <c r="JNY69" s="185"/>
      <c r="JNZ69" s="185"/>
      <c r="JOA69" s="185"/>
      <c r="JOB69" s="185"/>
      <c r="JOC69" s="185"/>
      <c r="JOD69" s="185"/>
      <c r="JOE69" s="185"/>
      <c r="JOF69" s="185"/>
      <c r="JOG69" s="185"/>
      <c r="JOH69" s="185"/>
      <c r="JOI69" s="185"/>
      <c r="JOJ69" s="185"/>
      <c r="JOK69" s="185"/>
      <c r="JOL69" s="185"/>
      <c r="JOM69" s="185"/>
      <c r="JON69" s="185"/>
      <c r="JOO69" s="185"/>
      <c r="JOP69" s="185"/>
      <c r="JOQ69" s="185"/>
      <c r="JOR69" s="185"/>
      <c r="JOS69" s="185"/>
      <c r="JOT69" s="185"/>
      <c r="JOU69" s="185"/>
      <c r="JOV69" s="185"/>
      <c r="JOW69" s="185"/>
      <c r="JOX69" s="185"/>
      <c r="JOY69" s="185"/>
      <c r="JOZ69" s="185"/>
      <c r="JPA69" s="185"/>
      <c r="JPB69" s="185"/>
      <c r="JPC69" s="185"/>
      <c r="JPD69" s="185"/>
      <c r="JPE69" s="185"/>
      <c r="JPF69" s="185"/>
      <c r="JPG69" s="185"/>
      <c r="JPH69" s="185"/>
      <c r="JPI69" s="185"/>
      <c r="JPJ69" s="185"/>
      <c r="JPK69" s="185"/>
      <c r="JPL69" s="185"/>
      <c r="JPM69" s="185"/>
      <c r="JPN69" s="185"/>
      <c r="JPO69" s="185"/>
      <c r="JPP69" s="185"/>
      <c r="JPQ69" s="185"/>
      <c r="JPR69" s="185"/>
      <c r="JPS69" s="185"/>
      <c r="JPT69" s="185"/>
      <c r="JPU69" s="185"/>
      <c r="JPV69" s="185"/>
      <c r="JPW69" s="185"/>
      <c r="JPX69" s="185"/>
      <c r="JPY69" s="185"/>
      <c r="JPZ69" s="185"/>
      <c r="JQA69" s="185"/>
      <c r="JQB69" s="185"/>
      <c r="JQC69" s="185"/>
      <c r="JQD69" s="185"/>
      <c r="JQE69" s="185"/>
      <c r="JQF69" s="185"/>
      <c r="JQG69" s="185"/>
      <c r="JQH69" s="185"/>
      <c r="JQI69" s="185"/>
      <c r="JQJ69" s="185"/>
      <c r="JQK69" s="185"/>
      <c r="JQL69" s="185"/>
      <c r="JQM69" s="185"/>
      <c r="JQN69" s="185"/>
      <c r="JQO69" s="185"/>
      <c r="JQP69" s="185"/>
      <c r="JQQ69" s="185"/>
      <c r="JQR69" s="185"/>
      <c r="JQS69" s="185"/>
      <c r="JQT69" s="185"/>
      <c r="JQU69" s="185"/>
      <c r="JQV69" s="185"/>
      <c r="JQW69" s="185"/>
      <c r="JQX69" s="185"/>
      <c r="JQY69" s="185"/>
      <c r="JQZ69" s="185"/>
      <c r="JRA69" s="185"/>
      <c r="JRB69" s="185"/>
      <c r="JRC69" s="185"/>
      <c r="JRD69" s="185"/>
      <c r="JRE69" s="185"/>
      <c r="JRF69" s="185"/>
      <c r="JRG69" s="185"/>
      <c r="JRH69" s="185"/>
      <c r="JRI69" s="185"/>
      <c r="JRJ69" s="185"/>
      <c r="JRK69" s="185"/>
      <c r="JRL69" s="185"/>
      <c r="JRM69" s="185"/>
      <c r="JRN69" s="185"/>
      <c r="JRO69" s="185"/>
      <c r="JRP69" s="185"/>
      <c r="JRQ69" s="185"/>
      <c r="JRR69" s="185"/>
      <c r="JRS69" s="185"/>
      <c r="JRT69" s="185"/>
      <c r="JRU69" s="185"/>
      <c r="JRV69" s="185"/>
      <c r="JRW69" s="185"/>
      <c r="JRX69" s="185"/>
      <c r="JRY69" s="185"/>
      <c r="JRZ69" s="185"/>
      <c r="JSA69" s="185"/>
      <c r="JSB69" s="185"/>
      <c r="JSC69" s="185"/>
      <c r="JSD69" s="185"/>
      <c r="JSE69" s="185"/>
      <c r="JSF69" s="185"/>
      <c r="JSG69" s="185"/>
      <c r="JSH69" s="185"/>
      <c r="JSI69" s="185"/>
      <c r="JSJ69" s="185"/>
      <c r="JSK69" s="185"/>
      <c r="JSL69" s="185"/>
      <c r="JSM69" s="185"/>
      <c r="JSN69" s="185"/>
      <c r="JSO69" s="185"/>
      <c r="JSP69" s="185"/>
      <c r="JSQ69" s="185"/>
      <c r="JSR69" s="185"/>
      <c r="JSS69" s="185"/>
      <c r="JST69" s="185"/>
      <c r="JSU69" s="185"/>
      <c r="JSV69" s="185"/>
      <c r="JSW69" s="185"/>
      <c r="JSX69" s="185"/>
      <c r="JSY69" s="185"/>
      <c r="JSZ69" s="185"/>
      <c r="JTA69" s="185"/>
      <c r="JTB69" s="185"/>
      <c r="JTC69" s="185"/>
      <c r="JTD69" s="185"/>
      <c r="JTE69" s="185"/>
      <c r="JTF69" s="185"/>
      <c r="JTG69" s="185"/>
      <c r="JTH69" s="185"/>
      <c r="JTI69" s="185"/>
      <c r="JTJ69" s="185"/>
      <c r="JTK69" s="185"/>
      <c r="JTL69" s="185"/>
      <c r="JTM69" s="185"/>
      <c r="JTN69" s="185"/>
      <c r="JTO69" s="185"/>
      <c r="JTP69" s="185"/>
      <c r="JTQ69" s="185"/>
      <c r="JTR69" s="185"/>
      <c r="JTS69" s="185"/>
      <c r="JTT69" s="185"/>
      <c r="JTU69" s="185"/>
      <c r="JTV69" s="185"/>
      <c r="JTW69" s="185"/>
      <c r="JTX69" s="185"/>
      <c r="JTY69" s="185"/>
      <c r="JTZ69" s="185"/>
      <c r="JUA69" s="185"/>
      <c r="JUB69" s="185"/>
      <c r="JUC69" s="185"/>
      <c r="JUD69" s="185"/>
      <c r="JUE69" s="185"/>
      <c r="JUF69" s="185"/>
      <c r="JUG69" s="185"/>
      <c r="JUH69" s="185"/>
      <c r="JUI69" s="185"/>
      <c r="JUJ69" s="185"/>
      <c r="JUK69" s="185"/>
      <c r="JUL69" s="185"/>
      <c r="JUM69" s="185"/>
      <c r="JUN69" s="185"/>
      <c r="JUO69" s="185"/>
      <c r="JUP69" s="185"/>
      <c r="JUQ69" s="185"/>
      <c r="JUR69" s="185"/>
      <c r="JUS69" s="185"/>
      <c r="JUT69" s="185"/>
      <c r="JUU69" s="185"/>
      <c r="JUV69" s="185"/>
      <c r="JUW69" s="185"/>
      <c r="JUX69" s="185"/>
      <c r="JUY69" s="185"/>
      <c r="JUZ69" s="185"/>
      <c r="JVA69" s="185"/>
      <c r="JVB69" s="185"/>
      <c r="JVC69" s="185"/>
      <c r="JVD69" s="185"/>
      <c r="JVE69" s="185"/>
      <c r="JVF69" s="185"/>
      <c r="JVG69" s="185"/>
      <c r="JVH69" s="185"/>
      <c r="JVI69" s="185"/>
      <c r="JVJ69" s="185"/>
      <c r="JVK69" s="185"/>
      <c r="JVL69" s="185"/>
      <c r="JVM69" s="185"/>
      <c r="JVN69" s="185"/>
      <c r="JVO69" s="185"/>
      <c r="JVP69" s="185"/>
      <c r="JVQ69" s="185"/>
      <c r="JVR69" s="185"/>
      <c r="JVS69" s="185"/>
      <c r="JVT69" s="185"/>
      <c r="JVU69" s="185"/>
      <c r="JVV69" s="185"/>
      <c r="JVW69" s="185"/>
      <c r="JVX69" s="185"/>
      <c r="JVY69" s="185"/>
      <c r="JVZ69" s="185"/>
      <c r="JWA69" s="185"/>
      <c r="JWB69" s="185"/>
      <c r="JWC69" s="185"/>
      <c r="JWD69" s="185"/>
      <c r="JWE69" s="185"/>
      <c r="JWF69" s="185"/>
      <c r="JWG69" s="185"/>
      <c r="JWH69" s="185"/>
      <c r="JWI69" s="185"/>
      <c r="JWJ69" s="185"/>
      <c r="JWK69" s="185"/>
      <c r="JWL69" s="185"/>
      <c r="JWM69" s="185"/>
      <c r="JWN69" s="185"/>
      <c r="JWO69" s="185"/>
      <c r="JWP69" s="185"/>
      <c r="JWQ69" s="185"/>
      <c r="JWR69" s="185"/>
      <c r="JWS69" s="185"/>
      <c r="JWT69" s="185"/>
      <c r="JWU69" s="185"/>
      <c r="JWV69" s="185"/>
      <c r="JWW69" s="185"/>
      <c r="JWX69" s="185"/>
      <c r="JWY69" s="185"/>
      <c r="JWZ69" s="185"/>
      <c r="JXA69" s="185"/>
      <c r="JXB69" s="185"/>
      <c r="JXC69" s="185"/>
      <c r="JXD69" s="185"/>
      <c r="JXE69" s="185"/>
      <c r="JXF69" s="185"/>
      <c r="JXG69" s="185"/>
      <c r="JXH69" s="185"/>
      <c r="JXI69" s="185"/>
      <c r="JXJ69" s="185"/>
      <c r="JXK69" s="185"/>
      <c r="JXL69" s="185"/>
      <c r="JXM69" s="185"/>
      <c r="JXN69" s="185"/>
      <c r="JXO69" s="185"/>
      <c r="JXP69" s="185"/>
      <c r="JXQ69" s="185"/>
      <c r="JXR69" s="185"/>
      <c r="JXS69" s="185"/>
      <c r="JXT69" s="185"/>
      <c r="JXU69" s="185"/>
      <c r="JXV69" s="185"/>
      <c r="JXW69" s="185"/>
      <c r="JXX69" s="185"/>
      <c r="JXY69" s="185"/>
      <c r="JXZ69" s="185"/>
      <c r="JYA69" s="185"/>
      <c r="JYB69" s="185"/>
      <c r="JYC69" s="185"/>
      <c r="JYD69" s="185"/>
      <c r="JYE69" s="185"/>
      <c r="JYF69" s="185"/>
      <c r="JYG69" s="185"/>
      <c r="JYH69" s="185"/>
      <c r="JYI69" s="185"/>
      <c r="JYJ69" s="185"/>
      <c r="JYK69" s="185"/>
      <c r="JYL69" s="185"/>
      <c r="JYM69" s="185"/>
      <c r="JYN69" s="185"/>
      <c r="JYO69" s="185"/>
      <c r="JYP69" s="185"/>
      <c r="JYQ69" s="185"/>
      <c r="JYR69" s="185"/>
      <c r="JYS69" s="185"/>
      <c r="JYT69" s="185"/>
      <c r="JYU69" s="185"/>
      <c r="JYV69" s="185"/>
      <c r="JYW69" s="185"/>
      <c r="JYX69" s="185"/>
      <c r="JYY69" s="185"/>
      <c r="JYZ69" s="185"/>
      <c r="JZA69" s="185"/>
      <c r="JZB69" s="185"/>
      <c r="JZC69" s="185"/>
      <c r="JZD69" s="185"/>
      <c r="JZE69" s="185"/>
      <c r="JZF69" s="185"/>
      <c r="JZG69" s="185"/>
      <c r="JZH69" s="185"/>
      <c r="JZI69" s="185"/>
      <c r="JZJ69" s="185"/>
      <c r="JZK69" s="185"/>
      <c r="JZL69" s="185"/>
      <c r="JZM69" s="185"/>
      <c r="JZN69" s="185"/>
      <c r="JZO69" s="185"/>
      <c r="JZP69" s="185"/>
      <c r="JZQ69" s="185"/>
      <c r="JZR69" s="185"/>
      <c r="JZS69" s="185"/>
      <c r="JZT69" s="185"/>
      <c r="JZU69" s="185"/>
      <c r="JZV69" s="185"/>
      <c r="JZW69" s="185"/>
      <c r="JZX69" s="185"/>
      <c r="JZY69" s="185"/>
      <c r="JZZ69" s="185"/>
      <c r="KAA69" s="185"/>
      <c r="KAB69" s="185"/>
      <c r="KAC69" s="185"/>
      <c r="KAD69" s="185"/>
      <c r="KAE69" s="185"/>
      <c r="KAF69" s="185"/>
      <c r="KAG69" s="185"/>
      <c r="KAH69" s="185"/>
      <c r="KAI69" s="185"/>
      <c r="KAJ69" s="185"/>
      <c r="KAK69" s="185"/>
      <c r="KAL69" s="185"/>
      <c r="KAM69" s="185"/>
      <c r="KAN69" s="185"/>
      <c r="KAO69" s="185"/>
      <c r="KAP69" s="185"/>
      <c r="KAQ69" s="185"/>
      <c r="KAR69" s="185"/>
      <c r="KAS69" s="185"/>
      <c r="KAT69" s="185"/>
      <c r="KAU69" s="185"/>
      <c r="KAV69" s="185"/>
      <c r="KAW69" s="185"/>
      <c r="KAX69" s="185"/>
      <c r="KAY69" s="185"/>
      <c r="KAZ69" s="185"/>
      <c r="KBA69" s="185"/>
      <c r="KBB69" s="185"/>
      <c r="KBC69" s="185"/>
      <c r="KBD69" s="185"/>
      <c r="KBE69" s="185"/>
      <c r="KBF69" s="185"/>
      <c r="KBG69" s="185"/>
      <c r="KBH69" s="185"/>
      <c r="KBI69" s="185"/>
      <c r="KBJ69" s="185"/>
      <c r="KBK69" s="185"/>
      <c r="KBL69" s="185"/>
      <c r="KBM69" s="185"/>
      <c r="KBN69" s="185"/>
      <c r="KBO69" s="185"/>
      <c r="KBP69" s="185"/>
      <c r="KBQ69" s="185"/>
      <c r="KBR69" s="185"/>
      <c r="KBS69" s="185"/>
      <c r="KBT69" s="185"/>
      <c r="KBU69" s="185"/>
      <c r="KBV69" s="185"/>
      <c r="KBW69" s="185"/>
      <c r="KBX69" s="185"/>
      <c r="KBY69" s="185"/>
      <c r="KBZ69" s="185"/>
      <c r="KCA69" s="185"/>
      <c r="KCB69" s="185"/>
      <c r="KCC69" s="185"/>
      <c r="KCD69" s="185"/>
      <c r="KCE69" s="185"/>
      <c r="KCF69" s="185"/>
      <c r="KCG69" s="185"/>
      <c r="KCH69" s="185"/>
      <c r="KCI69" s="185"/>
      <c r="KCJ69" s="185"/>
      <c r="KCK69" s="185"/>
      <c r="KCL69" s="185"/>
      <c r="KCM69" s="185"/>
      <c r="KCN69" s="185"/>
      <c r="KCO69" s="185"/>
      <c r="KCP69" s="185"/>
      <c r="KCQ69" s="185"/>
      <c r="KCR69" s="185"/>
      <c r="KCS69" s="185"/>
      <c r="KCT69" s="185"/>
      <c r="KCU69" s="185"/>
      <c r="KCV69" s="185"/>
      <c r="KCW69" s="185"/>
      <c r="KCX69" s="185"/>
      <c r="KCY69" s="185"/>
      <c r="KCZ69" s="185"/>
      <c r="KDA69" s="185"/>
      <c r="KDB69" s="185"/>
      <c r="KDC69" s="185"/>
      <c r="KDD69" s="185"/>
      <c r="KDE69" s="185"/>
      <c r="KDF69" s="185"/>
      <c r="KDG69" s="185"/>
      <c r="KDH69" s="185"/>
      <c r="KDI69" s="185"/>
      <c r="KDJ69" s="185"/>
      <c r="KDK69" s="185"/>
      <c r="KDL69" s="185"/>
      <c r="KDM69" s="185"/>
      <c r="KDN69" s="185"/>
      <c r="KDO69" s="185"/>
      <c r="KDP69" s="185"/>
      <c r="KDQ69" s="185"/>
      <c r="KDR69" s="185"/>
      <c r="KDS69" s="185"/>
      <c r="KDT69" s="185"/>
      <c r="KDU69" s="185"/>
      <c r="KDV69" s="185"/>
      <c r="KDW69" s="185"/>
      <c r="KDX69" s="185"/>
      <c r="KDY69" s="185"/>
      <c r="KDZ69" s="185"/>
      <c r="KEA69" s="185"/>
      <c r="KEB69" s="185"/>
      <c r="KEC69" s="185"/>
      <c r="KED69" s="185"/>
      <c r="KEE69" s="185"/>
      <c r="KEF69" s="185"/>
      <c r="KEG69" s="185"/>
      <c r="KEH69" s="185"/>
      <c r="KEI69" s="185"/>
      <c r="KEJ69" s="185"/>
      <c r="KEK69" s="185"/>
      <c r="KEL69" s="185"/>
      <c r="KEM69" s="185"/>
      <c r="KEN69" s="185"/>
      <c r="KEO69" s="185"/>
      <c r="KEP69" s="185"/>
      <c r="KEQ69" s="185"/>
      <c r="KER69" s="185"/>
      <c r="KES69" s="185"/>
      <c r="KET69" s="185"/>
      <c r="KEU69" s="185"/>
      <c r="KEV69" s="185"/>
      <c r="KEW69" s="185"/>
      <c r="KEX69" s="185"/>
      <c r="KEY69" s="185"/>
      <c r="KEZ69" s="185"/>
      <c r="KFA69" s="185"/>
      <c r="KFB69" s="185"/>
      <c r="KFC69" s="185"/>
      <c r="KFD69" s="185"/>
      <c r="KFE69" s="185"/>
      <c r="KFF69" s="185"/>
      <c r="KFG69" s="185"/>
      <c r="KFH69" s="185"/>
      <c r="KFI69" s="185"/>
      <c r="KFJ69" s="185"/>
      <c r="KFK69" s="185"/>
      <c r="KFL69" s="185"/>
      <c r="KFM69" s="185"/>
      <c r="KFN69" s="185"/>
      <c r="KFO69" s="185"/>
      <c r="KFP69" s="185"/>
      <c r="KFQ69" s="185"/>
      <c r="KFR69" s="185"/>
      <c r="KFS69" s="185"/>
      <c r="KFT69" s="185"/>
      <c r="KFU69" s="185"/>
      <c r="KFV69" s="185"/>
      <c r="KFW69" s="185"/>
      <c r="KFX69" s="185"/>
      <c r="KFY69" s="185"/>
      <c r="KFZ69" s="185"/>
      <c r="KGA69" s="185"/>
      <c r="KGB69" s="185"/>
      <c r="KGC69" s="185"/>
      <c r="KGD69" s="185"/>
      <c r="KGE69" s="185"/>
      <c r="KGF69" s="185"/>
      <c r="KGG69" s="185"/>
      <c r="KGH69" s="185"/>
      <c r="KGI69" s="185"/>
      <c r="KGJ69" s="185"/>
      <c r="KGK69" s="185"/>
      <c r="KGL69" s="185"/>
      <c r="KGM69" s="185"/>
      <c r="KGN69" s="185"/>
      <c r="KGO69" s="185"/>
      <c r="KGP69" s="185"/>
      <c r="KGQ69" s="185"/>
      <c r="KGR69" s="185"/>
      <c r="KGS69" s="185"/>
      <c r="KGT69" s="185"/>
      <c r="KGU69" s="185"/>
      <c r="KGV69" s="185"/>
      <c r="KGW69" s="185"/>
      <c r="KGX69" s="185"/>
      <c r="KGY69" s="185"/>
      <c r="KGZ69" s="185"/>
      <c r="KHA69" s="185"/>
      <c r="KHB69" s="185"/>
      <c r="KHC69" s="185"/>
      <c r="KHD69" s="185"/>
      <c r="KHE69" s="185"/>
      <c r="KHF69" s="185"/>
      <c r="KHG69" s="185"/>
      <c r="KHH69" s="185"/>
      <c r="KHI69" s="185"/>
      <c r="KHJ69" s="185"/>
      <c r="KHK69" s="185"/>
      <c r="KHL69" s="185"/>
      <c r="KHM69" s="185"/>
      <c r="KHN69" s="185"/>
      <c r="KHO69" s="185"/>
      <c r="KHP69" s="185"/>
      <c r="KHQ69" s="185"/>
      <c r="KHR69" s="185"/>
      <c r="KHS69" s="185"/>
      <c r="KHT69" s="185"/>
      <c r="KHU69" s="185"/>
      <c r="KHV69" s="185"/>
      <c r="KHW69" s="185"/>
      <c r="KHX69" s="185"/>
      <c r="KHY69" s="185"/>
      <c r="KHZ69" s="185"/>
      <c r="KIA69" s="185"/>
      <c r="KIB69" s="185"/>
      <c r="KIC69" s="185"/>
      <c r="KID69" s="185"/>
      <c r="KIE69" s="185"/>
      <c r="KIF69" s="185"/>
      <c r="KIG69" s="185"/>
      <c r="KIH69" s="185"/>
      <c r="KII69" s="185"/>
      <c r="KIJ69" s="185"/>
      <c r="KIK69" s="185"/>
      <c r="KIL69" s="185"/>
      <c r="KIM69" s="185"/>
      <c r="KIN69" s="185"/>
      <c r="KIO69" s="185"/>
      <c r="KIP69" s="185"/>
      <c r="KIQ69" s="185"/>
      <c r="KIR69" s="185"/>
      <c r="KIS69" s="185"/>
      <c r="KIT69" s="185"/>
      <c r="KIU69" s="185"/>
      <c r="KIV69" s="185"/>
      <c r="KIW69" s="185"/>
      <c r="KIX69" s="185"/>
      <c r="KIY69" s="185"/>
      <c r="KIZ69" s="185"/>
      <c r="KJA69" s="185"/>
      <c r="KJB69" s="185"/>
      <c r="KJC69" s="185"/>
      <c r="KJD69" s="185"/>
      <c r="KJE69" s="185"/>
      <c r="KJF69" s="185"/>
      <c r="KJG69" s="185"/>
      <c r="KJH69" s="185"/>
      <c r="KJI69" s="185"/>
      <c r="KJJ69" s="185"/>
      <c r="KJK69" s="185"/>
      <c r="KJL69" s="185"/>
      <c r="KJM69" s="185"/>
      <c r="KJN69" s="185"/>
      <c r="KJO69" s="185"/>
      <c r="KJP69" s="185"/>
      <c r="KJQ69" s="185"/>
      <c r="KJR69" s="185"/>
      <c r="KJS69" s="185"/>
      <c r="KJT69" s="185"/>
      <c r="KJU69" s="185"/>
      <c r="KJV69" s="185"/>
      <c r="KJW69" s="185"/>
      <c r="KJX69" s="185"/>
      <c r="KJY69" s="185"/>
      <c r="KJZ69" s="185"/>
      <c r="KKA69" s="185"/>
      <c r="KKB69" s="185"/>
      <c r="KKC69" s="185"/>
      <c r="KKD69" s="185"/>
      <c r="KKE69" s="185"/>
      <c r="KKF69" s="185"/>
      <c r="KKG69" s="185"/>
      <c r="KKH69" s="185"/>
      <c r="KKI69" s="185"/>
      <c r="KKJ69" s="185"/>
      <c r="KKK69" s="185"/>
      <c r="KKL69" s="185"/>
      <c r="KKM69" s="185"/>
      <c r="KKN69" s="185"/>
      <c r="KKO69" s="185"/>
      <c r="KKP69" s="185"/>
      <c r="KKQ69" s="185"/>
      <c r="KKR69" s="185"/>
      <c r="KKS69" s="185"/>
      <c r="KKT69" s="185"/>
      <c r="KKU69" s="185"/>
      <c r="KKV69" s="185"/>
      <c r="KKW69" s="185"/>
      <c r="KKX69" s="185"/>
      <c r="KKY69" s="185"/>
      <c r="KKZ69" s="185"/>
      <c r="KLA69" s="185"/>
      <c r="KLB69" s="185"/>
      <c r="KLC69" s="185"/>
      <c r="KLD69" s="185"/>
      <c r="KLE69" s="185"/>
      <c r="KLF69" s="185"/>
      <c r="KLG69" s="185"/>
      <c r="KLH69" s="185"/>
      <c r="KLI69" s="185"/>
      <c r="KLJ69" s="185"/>
      <c r="KLK69" s="185"/>
      <c r="KLL69" s="185"/>
      <c r="KLM69" s="185"/>
      <c r="KLN69" s="185"/>
      <c r="KLO69" s="185"/>
      <c r="KLP69" s="185"/>
      <c r="KLQ69" s="185"/>
      <c r="KLR69" s="185"/>
      <c r="KLS69" s="185"/>
      <c r="KLT69" s="185"/>
      <c r="KLU69" s="185"/>
      <c r="KLV69" s="185"/>
      <c r="KLW69" s="185"/>
      <c r="KLX69" s="185"/>
      <c r="KLY69" s="185"/>
      <c r="KLZ69" s="185"/>
      <c r="KMA69" s="185"/>
      <c r="KMB69" s="185"/>
      <c r="KMC69" s="185"/>
      <c r="KMD69" s="185"/>
      <c r="KME69" s="185"/>
      <c r="KMF69" s="185"/>
      <c r="KMG69" s="185"/>
      <c r="KMH69" s="185"/>
      <c r="KMI69" s="185"/>
      <c r="KMJ69" s="185"/>
      <c r="KMK69" s="185"/>
      <c r="KML69" s="185"/>
      <c r="KMM69" s="185"/>
      <c r="KMN69" s="185"/>
      <c r="KMO69" s="185"/>
      <c r="KMP69" s="185"/>
      <c r="KMQ69" s="185"/>
      <c r="KMR69" s="185"/>
      <c r="KMS69" s="185"/>
      <c r="KMT69" s="185"/>
      <c r="KMU69" s="185"/>
      <c r="KMV69" s="185"/>
      <c r="KMW69" s="185"/>
      <c r="KMX69" s="185"/>
      <c r="KMY69" s="185"/>
      <c r="KMZ69" s="185"/>
      <c r="KNA69" s="185"/>
      <c r="KNB69" s="185"/>
      <c r="KNC69" s="185"/>
      <c r="KND69" s="185"/>
      <c r="KNE69" s="185"/>
      <c r="KNF69" s="185"/>
      <c r="KNG69" s="185"/>
      <c r="KNH69" s="185"/>
      <c r="KNI69" s="185"/>
      <c r="KNJ69" s="185"/>
      <c r="KNK69" s="185"/>
      <c r="KNL69" s="185"/>
      <c r="KNM69" s="185"/>
      <c r="KNN69" s="185"/>
      <c r="KNO69" s="185"/>
      <c r="KNP69" s="185"/>
      <c r="KNQ69" s="185"/>
      <c r="KNR69" s="185"/>
      <c r="KNS69" s="185"/>
      <c r="KNT69" s="185"/>
      <c r="KNU69" s="185"/>
      <c r="KNV69" s="185"/>
      <c r="KNW69" s="185"/>
      <c r="KNX69" s="185"/>
      <c r="KNY69" s="185"/>
      <c r="KNZ69" s="185"/>
      <c r="KOA69" s="185"/>
      <c r="KOB69" s="185"/>
      <c r="KOC69" s="185"/>
      <c r="KOD69" s="185"/>
      <c r="KOE69" s="185"/>
      <c r="KOF69" s="185"/>
      <c r="KOG69" s="185"/>
      <c r="KOH69" s="185"/>
      <c r="KOI69" s="185"/>
      <c r="KOJ69" s="185"/>
      <c r="KOK69" s="185"/>
      <c r="KOL69" s="185"/>
      <c r="KOM69" s="185"/>
      <c r="KON69" s="185"/>
      <c r="KOO69" s="185"/>
      <c r="KOP69" s="185"/>
      <c r="KOQ69" s="185"/>
      <c r="KOR69" s="185"/>
      <c r="KOS69" s="185"/>
      <c r="KOT69" s="185"/>
      <c r="KOU69" s="185"/>
      <c r="KOV69" s="185"/>
      <c r="KOW69" s="185"/>
      <c r="KOX69" s="185"/>
      <c r="KOY69" s="185"/>
      <c r="KOZ69" s="185"/>
      <c r="KPA69" s="185"/>
      <c r="KPB69" s="185"/>
      <c r="KPC69" s="185"/>
      <c r="KPD69" s="185"/>
      <c r="KPE69" s="185"/>
      <c r="KPF69" s="185"/>
      <c r="KPG69" s="185"/>
      <c r="KPH69" s="185"/>
      <c r="KPI69" s="185"/>
      <c r="KPJ69" s="185"/>
      <c r="KPK69" s="185"/>
      <c r="KPL69" s="185"/>
      <c r="KPM69" s="185"/>
      <c r="KPN69" s="185"/>
      <c r="KPO69" s="185"/>
      <c r="KPP69" s="185"/>
      <c r="KPQ69" s="185"/>
      <c r="KPR69" s="185"/>
      <c r="KPS69" s="185"/>
      <c r="KPT69" s="185"/>
      <c r="KPU69" s="185"/>
      <c r="KPV69" s="185"/>
      <c r="KPW69" s="185"/>
      <c r="KPX69" s="185"/>
      <c r="KPY69" s="185"/>
      <c r="KPZ69" s="185"/>
      <c r="KQA69" s="185"/>
      <c r="KQB69" s="185"/>
      <c r="KQC69" s="185"/>
      <c r="KQD69" s="185"/>
      <c r="KQE69" s="185"/>
      <c r="KQF69" s="185"/>
      <c r="KQG69" s="185"/>
      <c r="KQH69" s="185"/>
      <c r="KQI69" s="185"/>
      <c r="KQJ69" s="185"/>
      <c r="KQK69" s="185"/>
      <c r="KQL69" s="185"/>
      <c r="KQM69" s="185"/>
      <c r="KQN69" s="185"/>
      <c r="KQO69" s="185"/>
      <c r="KQP69" s="185"/>
      <c r="KQQ69" s="185"/>
      <c r="KQR69" s="185"/>
      <c r="KQS69" s="185"/>
      <c r="KQT69" s="185"/>
      <c r="KQU69" s="185"/>
      <c r="KQV69" s="185"/>
      <c r="KQW69" s="185"/>
      <c r="KQX69" s="185"/>
      <c r="KQY69" s="185"/>
      <c r="KQZ69" s="185"/>
      <c r="KRA69" s="185"/>
      <c r="KRB69" s="185"/>
      <c r="KRC69" s="185"/>
      <c r="KRD69" s="185"/>
      <c r="KRE69" s="185"/>
      <c r="KRF69" s="185"/>
      <c r="KRG69" s="185"/>
      <c r="KRH69" s="185"/>
      <c r="KRI69" s="185"/>
      <c r="KRJ69" s="185"/>
      <c r="KRK69" s="185"/>
      <c r="KRL69" s="185"/>
      <c r="KRM69" s="185"/>
      <c r="KRN69" s="185"/>
      <c r="KRO69" s="185"/>
      <c r="KRP69" s="185"/>
      <c r="KRQ69" s="185"/>
      <c r="KRR69" s="185"/>
      <c r="KRS69" s="185"/>
      <c r="KRT69" s="185"/>
      <c r="KRU69" s="185"/>
      <c r="KRV69" s="185"/>
      <c r="KRW69" s="185"/>
      <c r="KRX69" s="185"/>
      <c r="KRY69" s="185"/>
      <c r="KRZ69" s="185"/>
      <c r="KSA69" s="185"/>
      <c r="KSB69" s="185"/>
      <c r="KSC69" s="185"/>
      <c r="KSD69" s="185"/>
      <c r="KSE69" s="185"/>
      <c r="KSF69" s="185"/>
      <c r="KSG69" s="185"/>
      <c r="KSH69" s="185"/>
      <c r="KSI69" s="185"/>
      <c r="KSJ69" s="185"/>
      <c r="KSK69" s="185"/>
      <c r="KSL69" s="185"/>
      <c r="KSM69" s="185"/>
      <c r="KSN69" s="185"/>
      <c r="KSO69" s="185"/>
      <c r="KSP69" s="185"/>
      <c r="KSQ69" s="185"/>
      <c r="KSR69" s="185"/>
      <c r="KSS69" s="185"/>
      <c r="KST69" s="185"/>
      <c r="KSU69" s="185"/>
      <c r="KSV69" s="185"/>
      <c r="KSW69" s="185"/>
      <c r="KSX69" s="185"/>
      <c r="KSY69" s="185"/>
      <c r="KSZ69" s="185"/>
      <c r="KTA69" s="185"/>
      <c r="KTB69" s="185"/>
      <c r="KTC69" s="185"/>
      <c r="KTD69" s="185"/>
      <c r="KTE69" s="185"/>
      <c r="KTF69" s="185"/>
      <c r="KTG69" s="185"/>
      <c r="KTH69" s="185"/>
      <c r="KTI69" s="185"/>
      <c r="KTJ69" s="185"/>
      <c r="KTK69" s="185"/>
      <c r="KTL69" s="185"/>
      <c r="KTM69" s="185"/>
      <c r="KTN69" s="185"/>
      <c r="KTO69" s="185"/>
      <c r="KTP69" s="185"/>
      <c r="KTQ69" s="185"/>
      <c r="KTR69" s="185"/>
      <c r="KTS69" s="185"/>
      <c r="KTT69" s="185"/>
      <c r="KTU69" s="185"/>
      <c r="KTV69" s="185"/>
      <c r="KTW69" s="185"/>
      <c r="KTX69" s="185"/>
      <c r="KTY69" s="185"/>
      <c r="KTZ69" s="185"/>
      <c r="KUA69" s="185"/>
      <c r="KUB69" s="185"/>
      <c r="KUC69" s="185"/>
      <c r="KUD69" s="185"/>
      <c r="KUE69" s="185"/>
      <c r="KUF69" s="185"/>
      <c r="KUG69" s="185"/>
      <c r="KUH69" s="185"/>
      <c r="KUI69" s="185"/>
      <c r="KUJ69" s="185"/>
      <c r="KUK69" s="185"/>
      <c r="KUL69" s="185"/>
      <c r="KUM69" s="185"/>
      <c r="KUN69" s="185"/>
      <c r="KUO69" s="185"/>
      <c r="KUP69" s="185"/>
      <c r="KUQ69" s="185"/>
      <c r="KUR69" s="185"/>
      <c r="KUS69" s="185"/>
      <c r="KUT69" s="185"/>
      <c r="KUU69" s="185"/>
      <c r="KUV69" s="185"/>
      <c r="KUW69" s="185"/>
      <c r="KUX69" s="185"/>
      <c r="KUY69" s="185"/>
      <c r="KUZ69" s="185"/>
      <c r="KVA69" s="185"/>
      <c r="KVB69" s="185"/>
      <c r="KVC69" s="185"/>
      <c r="KVD69" s="185"/>
      <c r="KVE69" s="185"/>
      <c r="KVF69" s="185"/>
      <c r="KVG69" s="185"/>
      <c r="KVH69" s="185"/>
      <c r="KVI69" s="185"/>
      <c r="KVJ69" s="185"/>
      <c r="KVK69" s="185"/>
      <c r="KVL69" s="185"/>
      <c r="KVM69" s="185"/>
      <c r="KVN69" s="185"/>
      <c r="KVO69" s="185"/>
      <c r="KVP69" s="185"/>
      <c r="KVQ69" s="185"/>
      <c r="KVR69" s="185"/>
      <c r="KVS69" s="185"/>
      <c r="KVT69" s="185"/>
      <c r="KVU69" s="185"/>
      <c r="KVV69" s="185"/>
      <c r="KVW69" s="185"/>
      <c r="KVX69" s="185"/>
      <c r="KVY69" s="185"/>
      <c r="KVZ69" s="185"/>
      <c r="KWA69" s="185"/>
      <c r="KWB69" s="185"/>
      <c r="KWC69" s="185"/>
      <c r="KWD69" s="185"/>
      <c r="KWE69" s="185"/>
      <c r="KWF69" s="185"/>
      <c r="KWG69" s="185"/>
      <c r="KWH69" s="185"/>
      <c r="KWI69" s="185"/>
      <c r="KWJ69" s="185"/>
      <c r="KWK69" s="185"/>
      <c r="KWL69" s="185"/>
      <c r="KWM69" s="185"/>
      <c r="KWN69" s="185"/>
      <c r="KWO69" s="185"/>
      <c r="KWP69" s="185"/>
      <c r="KWQ69" s="185"/>
      <c r="KWR69" s="185"/>
      <c r="KWS69" s="185"/>
      <c r="KWT69" s="185"/>
      <c r="KWU69" s="185"/>
      <c r="KWV69" s="185"/>
      <c r="KWW69" s="185"/>
      <c r="KWX69" s="185"/>
      <c r="KWY69" s="185"/>
      <c r="KWZ69" s="185"/>
      <c r="KXA69" s="185"/>
      <c r="KXB69" s="185"/>
      <c r="KXC69" s="185"/>
      <c r="KXD69" s="185"/>
      <c r="KXE69" s="185"/>
      <c r="KXF69" s="185"/>
      <c r="KXG69" s="185"/>
      <c r="KXH69" s="185"/>
      <c r="KXI69" s="185"/>
      <c r="KXJ69" s="185"/>
      <c r="KXK69" s="185"/>
      <c r="KXL69" s="185"/>
      <c r="KXM69" s="185"/>
      <c r="KXN69" s="185"/>
      <c r="KXO69" s="185"/>
      <c r="KXP69" s="185"/>
      <c r="KXQ69" s="185"/>
      <c r="KXR69" s="185"/>
      <c r="KXS69" s="185"/>
      <c r="KXT69" s="185"/>
      <c r="KXU69" s="185"/>
      <c r="KXV69" s="185"/>
      <c r="KXW69" s="185"/>
      <c r="KXX69" s="185"/>
      <c r="KXY69" s="185"/>
      <c r="KXZ69" s="185"/>
      <c r="KYA69" s="185"/>
      <c r="KYB69" s="185"/>
      <c r="KYC69" s="185"/>
      <c r="KYD69" s="185"/>
      <c r="KYE69" s="185"/>
      <c r="KYF69" s="185"/>
      <c r="KYG69" s="185"/>
      <c r="KYH69" s="185"/>
      <c r="KYI69" s="185"/>
      <c r="KYJ69" s="185"/>
      <c r="KYK69" s="185"/>
      <c r="KYL69" s="185"/>
      <c r="KYM69" s="185"/>
      <c r="KYN69" s="185"/>
      <c r="KYO69" s="185"/>
      <c r="KYP69" s="185"/>
      <c r="KYQ69" s="185"/>
      <c r="KYR69" s="185"/>
      <c r="KYS69" s="185"/>
      <c r="KYT69" s="185"/>
      <c r="KYU69" s="185"/>
      <c r="KYV69" s="185"/>
      <c r="KYW69" s="185"/>
      <c r="KYX69" s="185"/>
      <c r="KYY69" s="185"/>
      <c r="KYZ69" s="185"/>
      <c r="KZA69" s="185"/>
      <c r="KZB69" s="185"/>
      <c r="KZC69" s="185"/>
      <c r="KZD69" s="185"/>
      <c r="KZE69" s="185"/>
      <c r="KZF69" s="185"/>
      <c r="KZG69" s="185"/>
      <c r="KZH69" s="185"/>
      <c r="KZI69" s="185"/>
      <c r="KZJ69" s="185"/>
      <c r="KZK69" s="185"/>
      <c r="KZL69" s="185"/>
      <c r="KZM69" s="185"/>
      <c r="KZN69" s="185"/>
      <c r="KZO69" s="185"/>
      <c r="KZP69" s="185"/>
      <c r="KZQ69" s="185"/>
      <c r="KZR69" s="185"/>
      <c r="KZS69" s="185"/>
      <c r="KZT69" s="185"/>
      <c r="KZU69" s="185"/>
      <c r="KZV69" s="185"/>
      <c r="KZW69" s="185"/>
      <c r="KZX69" s="185"/>
      <c r="KZY69" s="185"/>
      <c r="KZZ69" s="185"/>
      <c r="LAA69" s="185"/>
      <c r="LAB69" s="185"/>
      <c r="LAC69" s="185"/>
      <c r="LAD69" s="185"/>
      <c r="LAE69" s="185"/>
      <c r="LAF69" s="185"/>
      <c r="LAG69" s="185"/>
      <c r="LAH69" s="185"/>
      <c r="LAI69" s="185"/>
      <c r="LAJ69" s="185"/>
      <c r="LAK69" s="185"/>
      <c r="LAL69" s="185"/>
      <c r="LAM69" s="185"/>
      <c r="LAN69" s="185"/>
      <c r="LAO69" s="185"/>
      <c r="LAP69" s="185"/>
      <c r="LAQ69" s="185"/>
      <c r="LAR69" s="185"/>
      <c r="LAS69" s="185"/>
      <c r="LAT69" s="185"/>
      <c r="LAU69" s="185"/>
      <c r="LAV69" s="185"/>
      <c r="LAW69" s="185"/>
      <c r="LAX69" s="185"/>
      <c r="LAY69" s="185"/>
      <c r="LAZ69" s="185"/>
      <c r="LBA69" s="185"/>
      <c r="LBB69" s="185"/>
      <c r="LBC69" s="185"/>
      <c r="LBD69" s="185"/>
      <c r="LBE69" s="185"/>
      <c r="LBF69" s="185"/>
      <c r="LBG69" s="185"/>
      <c r="LBH69" s="185"/>
      <c r="LBI69" s="185"/>
      <c r="LBJ69" s="185"/>
      <c r="LBK69" s="185"/>
      <c r="LBL69" s="185"/>
      <c r="LBM69" s="185"/>
      <c r="LBN69" s="185"/>
      <c r="LBO69" s="185"/>
      <c r="LBP69" s="185"/>
      <c r="LBQ69" s="185"/>
      <c r="LBR69" s="185"/>
      <c r="LBS69" s="185"/>
      <c r="LBT69" s="185"/>
      <c r="LBU69" s="185"/>
      <c r="LBV69" s="185"/>
      <c r="LBW69" s="185"/>
      <c r="LBX69" s="185"/>
      <c r="LBY69" s="185"/>
      <c r="LBZ69" s="185"/>
      <c r="LCA69" s="185"/>
      <c r="LCB69" s="185"/>
      <c r="LCC69" s="185"/>
      <c r="LCD69" s="185"/>
      <c r="LCE69" s="185"/>
      <c r="LCF69" s="185"/>
      <c r="LCG69" s="185"/>
      <c r="LCH69" s="185"/>
      <c r="LCI69" s="185"/>
      <c r="LCJ69" s="185"/>
      <c r="LCK69" s="185"/>
      <c r="LCL69" s="185"/>
      <c r="LCM69" s="185"/>
      <c r="LCN69" s="185"/>
      <c r="LCO69" s="185"/>
      <c r="LCP69" s="185"/>
      <c r="LCQ69" s="185"/>
      <c r="LCR69" s="185"/>
      <c r="LCS69" s="185"/>
      <c r="LCT69" s="185"/>
      <c r="LCU69" s="185"/>
      <c r="LCV69" s="185"/>
      <c r="LCW69" s="185"/>
      <c r="LCX69" s="185"/>
      <c r="LCY69" s="185"/>
      <c r="LCZ69" s="185"/>
      <c r="LDA69" s="185"/>
      <c r="LDB69" s="185"/>
      <c r="LDC69" s="185"/>
      <c r="LDD69" s="185"/>
      <c r="LDE69" s="185"/>
      <c r="LDF69" s="185"/>
      <c r="LDG69" s="185"/>
      <c r="LDH69" s="185"/>
      <c r="LDI69" s="185"/>
      <c r="LDJ69" s="185"/>
      <c r="LDK69" s="185"/>
      <c r="LDL69" s="185"/>
      <c r="LDM69" s="185"/>
      <c r="LDN69" s="185"/>
      <c r="LDO69" s="185"/>
      <c r="LDP69" s="185"/>
      <c r="LDQ69" s="185"/>
      <c r="LDR69" s="185"/>
      <c r="LDS69" s="185"/>
      <c r="LDT69" s="185"/>
      <c r="LDU69" s="185"/>
      <c r="LDV69" s="185"/>
      <c r="LDW69" s="185"/>
      <c r="LDX69" s="185"/>
      <c r="LDY69" s="185"/>
      <c r="LDZ69" s="185"/>
      <c r="LEA69" s="185"/>
      <c r="LEB69" s="185"/>
      <c r="LEC69" s="185"/>
      <c r="LED69" s="185"/>
      <c r="LEE69" s="185"/>
      <c r="LEF69" s="185"/>
      <c r="LEG69" s="185"/>
      <c r="LEH69" s="185"/>
      <c r="LEI69" s="185"/>
      <c r="LEJ69" s="185"/>
      <c r="LEK69" s="185"/>
      <c r="LEL69" s="185"/>
      <c r="LEM69" s="185"/>
      <c r="LEN69" s="185"/>
      <c r="LEO69" s="185"/>
      <c r="LEP69" s="185"/>
      <c r="LEQ69" s="185"/>
      <c r="LER69" s="185"/>
      <c r="LES69" s="185"/>
      <c r="LET69" s="185"/>
      <c r="LEU69" s="185"/>
      <c r="LEV69" s="185"/>
      <c r="LEW69" s="185"/>
      <c r="LEX69" s="185"/>
      <c r="LEY69" s="185"/>
      <c r="LEZ69" s="185"/>
      <c r="LFA69" s="185"/>
      <c r="LFB69" s="185"/>
      <c r="LFC69" s="185"/>
      <c r="LFD69" s="185"/>
      <c r="LFE69" s="185"/>
      <c r="LFF69" s="185"/>
      <c r="LFG69" s="185"/>
      <c r="LFH69" s="185"/>
      <c r="LFI69" s="185"/>
      <c r="LFJ69" s="185"/>
      <c r="LFK69" s="185"/>
      <c r="LFL69" s="185"/>
      <c r="LFM69" s="185"/>
      <c r="LFN69" s="185"/>
      <c r="LFO69" s="185"/>
      <c r="LFP69" s="185"/>
      <c r="LFQ69" s="185"/>
      <c r="LFR69" s="185"/>
      <c r="LFS69" s="185"/>
      <c r="LFT69" s="185"/>
      <c r="LFU69" s="185"/>
      <c r="LFV69" s="185"/>
      <c r="LFW69" s="185"/>
      <c r="LFX69" s="185"/>
      <c r="LFY69" s="185"/>
      <c r="LFZ69" s="185"/>
      <c r="LGA69" s="185"/>
      <c r="LGB69" s="185"/>
      <c r="LGC69" s="185"/>
      <c r="LGD69" s="185"/>
      <c r="LGE69" s="185"/>
      <c r="LGF69" s="185"/>
      <c r="LGG69" s="185"/>
      <c r="LGH69" s="185"/>
      <c r="LGI69" s="185"/>
      <c r="LGJ69" s="185"/>
      <c r="LGK69" s="185"/>
      <c r="LGL69" s="185"/>
      <c r="LGM69" s="185"/>
      <c r="LGN69" s="185"/>
      <c r="LGO69" s="185"/>
      <c r="LGP69" s="185"/>
      <c r="LGQ69" s="185"/>
      <c r="LGR69" s="185"/>
      <c r="LGS69" s="185"/>
      <c r="LGT69" s="185"/>
      <c r="LGU69" s="185"/>
      <c r="LGV69" s="185"/>
      <c r="LGW69" s="185"/>
      <c r="LGX69" s="185"/>
      <c r="LGY69" s="185"/>
      <c r="LGZ69" s="185"/>
      <c r="LHA69" s="185"/>
      <c r="LHB69" s="185"/>
      <c r="LHC69" s="185"/>
      <c r="LHD69" s="185"/>
      <c r="LHE69" s="185"/>
      <c r="LHF69" s="185"/>
      <c r="LHG69" s="185"/>
      <c r="LHH69" s="185"/>
      <c r="LHI69" s="185"/>
      <c r="LHJ69" s="185"/>
      <c r="LHK69" s="185"/>
      <c r="LHL69" s="185"/>
      <c r="LHM69" s="185"/>
      <c r="LHN69" s="185"/>
      <c r="LHO69" s="185"/>
      <c r="LHP69" s="185"/>
      <c r="LHQ69" s="185"/>
      <c r="LHR69" s="185"/>
      <c r="LHS69" s="185"/>
      <c r="LHT69" s="185"/>
      <c r="LHU69" s="185"/>
      <c r="LHV69" s="185"/>
      <c r="LHW69" s="185"/>
      <c r="LHX69" s="185"/>
      <c r="LHY69" s="185"/>
      <c r="LHZ69" s="185"/>
      <c r="LIA69" s="185"/>
      <c r="LIB69" s="185"/>
      <c r="LIC69" s="185"/>
      <c r="LID69" s="185"/>
      <c r="LIE69" s="185"/>
      <c r="LIF69" s="185"/>
      <c r="LIG69" s="185"/>
      <c r="LIH69" s="185"/>
      <c r="LII69" s="185"/>
      <c r="LIJ69" s="185"/>
      <c r="LIK69" s="185"/>
      <c r="LIL69" s="185"/>
      <c r="LIM69" s="185"/>
      <c r="LIN69" s="185"/>
      <c r="LIO69" s="185"/>
      <c r="LIP69" s="185"/>
      <c r="LIQ69" s="185"/>
      <c r="LIR69" s="185"/>
      <c r="LIS69" s="185"/>
      <c r="LIT69" s="185"/>
      <c r="LIU69" s="185"/>
      <c r="LIV69" s="185"/>
      <c r="LIW69" s="185"/>
      <c r="LIX69" s="185"/>
      <c r="LIY69" s="185"/>
      <c r="LIZ69" s="185"/>
      <c r="LJA69" s="185"/>
      <c r="LJB69" s="185"/>
      <c r="LJC69" s="185"/>
      <c r="LJD69" s="185"/>
      <c r="LJE69" s="185"/>
      <c r="LJF69" s="185"/>
      <c r="LJG69" s="185"/>
      <c r="LJH69" s="185"/>
      <c r="LJI69" s="185"/>
      <c r="LJJ69" s="185"/>
      <c r="LJK69" s="185"/>
      <c r="LJL69" s="185"/>
      <c r="LJM69" s="185"/>
      <c r="LJN69" s="185"/>
      <c r="LJO69" s="185"/>
      <c r="LJP69" s="185"/>
      <c r="LJQ69" s="185"/>
      <c r="LJR69" s="185"/>
      <c r="LJS69" s="185"/>
      <c r="LJT69" s="185"/>
      <c r="LJU69" s="185"/>
      <c r="LJV69" s="185"/>
      <c r="LJW69" s="185"/>
      <c r="LJX69" s="185"/>
      <c r="LJY69" s="185"/>
      <c r="LJZ69" s="185"/>
      <c r="LKA69" s="185"/>
      <c r="LKB69" s="185"/>
      <c r="LKC69" s="185"/>
      <c r="LKD69" s="185"/>
      <c r="LKE69" s="185"/>
      <c r="LKF69" s="185"/>
      <c r="LKG69" s="185"/>
      <c r="LKH69" s="185"/>
      <c r="LKI69" s="185"/>
      <c r="LKJ69" s="185"/>
      <c r="LKK69" s="185"/>
      <c r="LKL69" s="185"/>
      <c r="LKM69" s="185"/>
      <c r="LKN69" s="185"/>
      <c r="LKO69" s="185"/>
      <c r="LKP69" s="185"/>
      <c r="LKQ69" s="185"/>
      <c r="LKR69" s="185"/>
      <c r="LKS69" s="185"/>
      <c r="LKT69" s="185"/>
      <c r="LKU69" s="185"/>
      <c r="LKV69" s="185"/>
      <c r="LKW69" s="185"/>
      <c r="LKX69" s="185"/>
      <c r="LKY69" s="185"/>
      <c r="LKZ69" s="185"/>
      <c r="LLA69" s="185"/>
      <c r="LLB69" s="185"/>
      <c r="LLC69" s="185"/>
      <c r="LLD69" s="185"/>
      <c r="LLE69" s="185"/>
      <c r="LLF69" s="185"/>
      <c r="LLG69" s="185"/>
      <c r="LLH69" s="185"/>
      <c r="LLI69" s="185"/>
      <c r="LLJ69" s="185"/>
      <c r="LLK69" s="185"/>
      <c r="LLL69" s="185"/>
      <c r="LLM69" s="185"/>
      <c r="LLN69" s="185"/>
      <c r="LLO69" s="185"/>
      <c r="LLP69" s="185"/>
      <c r="LLQ69" s="185"/>
      <c r="LLR69" s="185"/>
      <c r="LLS69" s="185"/>
      <c r="LLT69" s="185"/>
      <c r="LLU69" s="185"/>
      <c r="LLV69" s="185"/>
      <c r="LLW69" s="185"/>
      <c r="LLX69" s="185"/>
      <c r="LLY69" s="185"/>
      <c r="LLZ69" s="185"/>
      <c r="LMA69" s="185"/>
      <c r="LMB69" s="185"/>
      <c r="LMC69" s="185"/>
      <c r="LMD69" s="185"/>
      <c r="LME69" s="185"/>
      <c r="LMF69" s="185"/>
      <c r="LMG69" s="185"/>
      <c r="LMH69" s="185"/>
      <c r="LMI69" s="185"/>
      <c r="LMJ69" s="185"/>
      <c r="LMK69" s="185"/>
      <c r="LML69" s="185"/>
      <c r="LMM69" s="185"/>
      <c r="LMN69" s="185"/>
      <c r="LMO69" s="185"/>
      <c r="LMP69" s="185"/>
      <c r="LMQ69" s="185"/>
      <c r="LMR69" s="185"/>
      <c r="LMS69" s="185"/>
      <c r="LMT69" s="185"/>
      <c r="LMU69" s="185"/>
      <c r="LMV69" s="185"/>
      <c r="LMW69" s="185"/>
      <c r="LMX69" s="185"/>
      <c r="LMY69" s="185"/>
      <c r="LMZ69" s="185"/>
      <c r="LNA69" s="185"/>
      <c r="LNB69" s="185"/>
      <c r="LNC69" s="185"/>
      <c r="LND69" s="185"/>
      <c r="LNE69" s="185"/>
      <c r="LNF69" s="185"/>
      <c r="LNG69" s="185"/>
      <c r="LNH69" s="185"/>
      <c r="LNI69" s="185"/>
      <c r="LNJ69" s="185"/>
      <c r="LNK69" s="185"/>
      <c r="LNL69" s="185"/>
      <c r="LNM69" s="185"/>
      <c r="LNN69" s="185"/>
      <c r="LNO69" s="185"/>
      <c r="LNP69" s="185"/>
      <c r="LNQ69" s="185"/>
      <c r="LNR69" s="185"/>
      <c r="LNS69" s="185"/>
      <c r="LNT69" s="185"/>
      <c r="LNU69" s="185"/>
      <c r="LNV69" s="185"/>
      <c r="LNW69" s="185"/>
      <c r="LNX69" s="185"/>
      <c r="LNY69" s="185"/>
      <c r="LNZ69" s="185"/>
      <c r="LOA69" s="185"/>
      <c r="LOB69" s="185"/>
      <c r="LOC69" s="185"/>
      <c r="LOD69" s="185"/>
      <c r="LOE69" s="185"/>
      <c r="LOF69" s="185"/>
      <c r="LOG69" s="185"/>
      <c r="LOH69" s="185"/>
      <c r="LOI69" s="185"/>
      <c r="LOJ69" s="185"/>
      <c r="LOK69" s="185"/>
      <c r="LOL69" s="185"/>
      <c r="LOM69" s="185"/>
      <c r="LON69" s="185"/>
      <c r="LOO69" s="185"/>
      <c r="LOP69" s="185"/>
      <c r="LOQ69" s="185"/>
      <c r="LOR69" s="185"/>
      <c r="LOS69" s="185"/>
      <c r="LOT69" s="185"/>
      <c r="LOU69" s="185"/>
      <c r="LOV69" s="185"/>
      <c r="LOW69" s="185"/>
      <c r="LOX69" s="185"/>
      <c r="LOY69" s="185"/>
      <c r="LOZ69" s="185"/>
      <c r="LPA69" s="185"/>
      <c r="LPB69" s="185"/>
      <c r="LPC69" s="185"/>
      <c r="LPD69" s="185"/>
      <c r="LPE69" s="185"/>
      <c r="LPF69" s="185"/>
      <c r="LPG69" s="185"/>
      <c r="LPH69" s="185"/>
      <c r="LPI69" s="185"/>
      <c r="LPJ69" s="185"/>
      <c r="LPK69" s="185"/>
      <c r="LPL69" s="185"/>
      <c r="LPM69" s="185"/>
      <c r="LPN69" s="185"/>
      <c r="LPO69" s="185"/>
      <c r="LPP69" s="185"/>
      <c r="LPQ69" s="185"/>
      <c r="LPR69" s="185"/>
      <c r="LPS69" s="185"/>
      <c r="LPT69" s="185"/>
      <c r="LPU69" s="185"/>
      <c r="LPV69" s="185"/>
      <c r="LPW69" s="185"/>
      <c r="LPX69" s="185"/>
      <c r="LPY69" s="185"/>
      <c r="LPZ69" s="185"/>
      <c r="LQA69" s="185"/>
      <c r="LQB69" s="185"/>
      <c r="LQC69" s="185"/>
      <c r="LQD69" s="185"/>
      <c r="LQE69" s="185"/>
      <c r="LQF69" s="185"/>
      <c r="LQG69" s="185"/>
      <c r="LQH69" s="185"/>
      <c r="LQI69" s="185"/>
      <c r="LQJ69" s="185"/>
      <c r="LQK69" s="185"/>
      <c r="LQL69" s="185"/>
      <c r="LQM69" s="185"/>
      <c r="LQN69" s="185"/>
      <c r="LQO69" s="185"/>
      <c r="LQP69" s="185"/>
      <c r="LQQ69" s="185"/>
      <c r="LQR69" s="185"/>
      <c r="LQS69" s="185"/>
      <c r="LQT69" s="185"/>
      <c r="LQU69" s="185"/>
      <c r="LQV69" s="185"/>
      <c r="LQW69" s="185"/>
      <c r="LQX69" s="185"/>
      <c r="LQY69" s="185"/>
      <c r="LQZ69" s="185"/>
      <c r="LRA69" s="185"/>
      <c r="LRB69" s="185"/>
      <c r="LRC69" s="185"/>
      <c r="LRD69" s="185"/>
      <c r="LRE69" s="185"/>
      <c r="LRF69" s="185"/>
      <c r="LRG69" s="185"/>
      <c r="LRH69" s="185"/>
      <c r="LRI69" s="185"/>
      <c r="LRJ69" s="185"/>
      <c r="LRK69" s="185"/>
      <c r="LRL69" s="185"/>
      <c r="LRM69" s="185"/>
      <c r="LRN69" s="185"/>
      <c r="LRO69" s="185"/>
      <c r="LRP69" s="185"/>
      <c r="LRQ69" s="185"/>
      <c r="LRR69" s="185"/>
      <c r="LRS69" s="185"/>
      <c r="LRT69" s="185"/>
      <c r="LRU69" s="185"/>
      <c r="LRV69" s="185"/>
      <c r="LRW69" s="185"/>
      <c r="LRX69" s="185"/>
      <c r="LRY69" s="185"/>
      <c r="LRZ69" s="185"/>
      <c r="LSA69" s="185"/>
      <c r="LSB69" s="185"/>
      <c r="LSC69" s="185"/>
      <c r="LSD69" s="185"/>
      <c r="LSE69" s="185"/>
      <c r="LSF69" s="185"/>
      <c r="LSG69" s="185"/>
      <c r="LSH69" s="185"/>
      <c r="LSI69" s="185"/>
      <c r="LSJ69" s="185"/>
      <c r="LSK69" s="185"/>
      <c r="LSL69" s="185"/>
      <c r="LSM69" s="185"/>
      <c r="LSN69" s="185"/>
      <c r="LSO69" s="185"/>
      <c r="LSP69" s="185"/>
      <c r="LSQ69" s="185"/>
      <c r="LSR69" s="185"/>
      <c r="LSS69" s="185"/>
      <c r="LST69" s="185"/>
      <c r="LSU69" s="185"/>
      <c r="LSV69" s="185"/>
      <c r="LSW69" s="185"/>
      <c r="LSX69" s="185"/>
      <c r="LSY69" s="185"/>
      <c r="LSZ69" s="185"/>
      <c r="LTA69" s="185"/>
      <c r="LTB69" s="185"/>
      <c r="LTC69" s="185"/>
      <c r="LTD69" s="185"/>
      <c r="LTE69" s="185"/>
      <c r="LTF69" s="185"/>
      <c r="LTG69" s="185"/>
      <c r="LTH69" s="185"/>
      <c r="LTI69" s="185"/>
      <c r="LTJ69" s="185"/>
      <c r="LTK69" s="185"/>
      <c r="LTL69" s="185"/>
      <c r="LTM69" s="185"/>
      <c r="LTN69" s="185"/>
      <c r="LTO69" s="185"/>
      <c r="LTP69" s="185"/>
      <c r="LTQ69" s="185"/>
      <c r="LTR69" s="185"/>
      <c r="LTS69" s="185"/>
      <c r="LTT69" s="185"/>
      <c r="LTU69" s="185"/>
      <c r="LTV69" s="185"/>
      <c r="LTW69" s="185"/>
      <c r="LTX69" s="185"/>
      <c r="LTY69" s="185"/>
      <c r="LTZ69" s="185"/>
      <c r="LUA69" s="185"/>
      <c r="LUB69" s="185"/>
      <c r="LUC69" s="185"/>
      <c r="LUD69" s="185"/>
      <c r="LUE69" s="185"/>
      <c r="LUF69" s="185"/>
      <c r="LUG69" s="185"/>
      <c r="LUH69" s="185"/>
      <c r="LUI69" s="185"/>
      <c r="LUJ69" s="185"/>
      <c r="LUK69" s="185"/>
      <c r="LUL69" s="185"/>
      <c r="LUM69" s="185"/>
      <c r="LUN69" s="185"/>
      <c r="LUO69" s="185"/>
      <c r="LUP69" s="185"/>
      <c r="LUQ69" s="185"/>
      <c r="LUR69" s="185"/>
      <c r="LUS69" s="185"/>
      <c r="LUT69" s="185"/>
      <c r="LUU69" s="185"/>
      <c r="LUV69" s="185"/>
      <c r="LUW69" s="185"/>
      <c r="LUX69" s="185"/>
      <c r="LUY69" s="185"/>
      <c r="LUZ69" s="185"/>
      <c r="LVA69" s="185"/>
      <c r="LVB69" s="185"/>
      <c r="LVC69" s="185"/>
      <c r="LVD69" s="185"/>
      <c r="LVE69" s="185"/>
      <c r="LVF69" s="185"/>
      <c r="LVG69" s="185"/>
      <c r="LVH69" s="185"/>
      <c r="LVI69" s="185"/>
      <c r="LVJ69" s="185"/>
      <c r="LVK69" s="185"/>
      <c r="LVL69" s="185"/>
      <c r="LVM69" s="185"/>
      <c r="LVN69" s="185"/>
      <c r="LVO69" s="185"/>
      <c r="LVP69" s="185"/>
      <c r="LVQ69" s="185"/>
      <c r="LVR69" s="185"/>
      <c r="LVS69" s="185"/>
      <c r="LVT69" s="185"/>
      <c r="LVU69" s="185"/>
      <c r="LVV69" s="185"/>
      <c r="LVW69" s="185"/>
      <c r="LVX69" s="185"/>
      <c r="LVY69" s="185"/>
      <c r="LVZ69" s="185"/>
      <c r="LWA69" s="185"/>
      <c r="LWB69" s="185"/>
      <c r="LWC69" s="185"/>
      <c r="LWD69" s="185"/>
      <c r="LWE69" s="185"/>
      <c r="LWF69" s="185"/>
      <c r="LWG69" s="185"/>
      <c r="LWH69" s="185"/>
      <c r="LWI69" s="185"/>
      <c r="LWJ69" s="185"/>
      <c r="LWK69" s="185"/>
      <c r="LWL69" s="185"/>
      <c r="LWM69" s="185"/>
      <c r="LWN69" s="185"/>
      <c r="LWO69" s="185"/>
      <c r="LWP69" s="185"/>
      <c r="LWQ69" s="185"/>
      <c r="LWR69" s="185"/>
      <c r="LWS69" s="185"/>
      <c r="LWT69" s="185"/>
      <c r="LWU69" s="185"/>
      <c r="LWV69" s="185"/>
      <c r="LWW69" s="185"/>
      <c r="LWX69" s="185"/>
      <c r="LWY69" s="185"/>
      <c r="LWZ69" s="185"/>
      <c r="LXA69" s="185"/>
      <c r="LXB69" s="185"/>
      <c r="LXC69" s="185"/>
      <c r="LXD69" s="185"/>
      <c r="LXE69" s="185"/>
      <c r="LXF69" s="185"/>
      <c r="LXG69" s="185"/>
      <c r="LXH69" s="185"/>
      <c r="LXI69" s="185"/>
      <c r="LXJ69" s="185"/>
      <c r="LXK69" s="185"/>
      <c r="LXL69" s="185"/>
      <c r="LXM69" s="185"/>
      <c r="LXN69" s="185"/>
      <c r="LXO69" s="185"/>
      <c r="LXP69" s="185"/>
      <c r="LXQ69" s="185"/>
      <c r="LXR69" s="185"/>
      <c r="LXS69" s="185"/>
      <c r="LXT69" s="185"/>
      <c r="LXU69" s="185"/>
      <c r="LXV69" s="185"/>
      <c r="LXW69" s="185"/>
      <c r="LXX69" s="185"/>
      <c r="LXY69" s="185"/>
      <c r="LXZ69" s="185"/>
      <c r="LYA69" s="185"/>
      <c r="LYB69" s="185"/>
      <c r="LYC69" s="185"/>
      <c r="LYD69" s="185"/>
      <c r="LYE69" s="185"/>
      <c r="LYF69" s="185"/>
      <c r="LYG69" s="185"/>
      <c r="LYH69" s="185"/>
      <c r="LYI69" s="185"/>
      <c r="LYJ69" s="185"/>
      <c r="LYK69" s="185"/>
      <c r="LYL69" s="185"/>
      <c r="LYM69" s="185"/>
      <c r="LYN69" s="185"/>
      <c r="LYO69" s="185"/>
      <c r="LYP69" s="185"/>
      <c r="LYQ69" s="185"/>
      <c r="LYR69" s="185"/>
      <c r="LYS69" s="185"/>
      <c r="LYT69" s="185"/>
      <c r="LYU69" s="185"/>
      <c r="LYV69" s="185"/>
      <c r="LYW69" s="185"/>
      <c r="LYX69" s="185"/>
      <c r="LYY69" s="185"/>
      <c r="LYZ69" s="185"/>
      <c r="LZA69" s="185"/>
      <c r="LZB69" s="185"/>
      <c r="LZC69" s="185"/>
      <c r="LZD69" s="185"/>
      <c r="LZE69" s="185"/>
      <c r="LZF69" s="185"/>
      <c r="LZG69" s="185"/>
      <c r="LZH69" s="185"/>
      <c r="LZI69" s="185"/>
      <c r="LZJ69" s="185"/>
      <c r="LZK69" s="185"/>
      <c r="LZL69" s="185"/>
      <c r="LZM69" s="185"/>
      <c r="LZN69" s="185"/>
      <c r="LZO69" s="185"/>
      <c r="LZP69" s="185"/>
      <c r="LZQ69" s="185"/>
      <c r="LZR69" s="185"/>
      <c r="LZS69" s="185"/>
      <c r="LZT69" s="185"/>
      <c r="LZU69" s="185"/>
      <c r="LZV69" s="185"/>
      <c r="LZW69" s="185"/>
      <c r="LZX69" s="185"/>
      <c r="LZY69" s="185"/>
      <c r="LZZ69" s="185"/>
      <c r="MAA69" s="185"/>
      <c r="MAB69" s="185"/>
      <c r="MAC69" s="185"/>
      <c r="MAD69" s="185"/>
      <c r="MAE69" s="185"/>
      <c r="MAF69" s="185"/>
      <c r="MAG69" s="185"/>
      <c r="MAH69" s="185"/>
      <c r="MAI69" s="185"/>
      <c r="MAJ69" s="185"/>
      <c r="MAK69" s="185"/>
      <c r="MAL69" s="185"/>
      <c r="MAM69" s="185"/>
      <c r="MAN69" s="185"/>
      <c r="MAO69" s="185"/>
      <c r="MAP69" s="185"/>
      <c r="MAQ69" s="185"/>
      <c r="MAR69" s="185"/>
      <c r="MAS69" s="185"/>
      <c r="MAT69" s="185"/>
      <c r="MAU69" s="185"/>
      <c r="MAV69" s="185"/>
      <c r="MAW69" s="185"/>
      <c r="MAX69" s="185"/>
      <c r="MAY69" s="185"/>
      <c r="MAZ69" s="185"/>
      <c r="MBA69" s="185"/>
      <c r="MBB69" s="185"/>
      <c r="MBC69" s="185"/>
      <c r="MBD69" s="185"/>
      <c r="MBE69" s="185"/>
      <c r="MBF69" s="185"/>
      <c r="MBG69" s="185"/>
      <c r="MBH69" s="185"/>
      <c r="MBI69" s="185"/>
      <c r="MBJ69" s="185"/>
      <c r="MBK69" s="185"/>
      <c r="MBL69" s="185"/>
      <c r="MBM69" s="185"/>
      <c r="MBN69" s="185"/>
      <c r="MBO69" s="185"/>
      <c r="MBP69" s="185"/>
      <c r="MBQ69" s="185"/>
      <c r="MBR69" s="185"/>
      <c r="MBS69" s="185"/>
      <c r="MBT69" s="185"/>
      <c r="MBU69" s="185"/>
      <c r="MBV69" s="185"/>
      <c r="MBW69" s="185"/>
      <c r="MBX69" s="185"/>
      <c r="MBY69" s="185"/>
      <c r="MBZ69" s="185"/>
      <c r="MCA69" s="185"/>
      <c r="MCB69" s="185"/>
      <c r="MCC69" s="185"/>
      <c r="MCD69" s="185"/>
      <c r="MCE69" s="185"/>
      <c r="MCF69" s="185"/>
      <c r="MCG69" s="185"/>
      <c r="MCH69" s="185"/>
      <c r="MCI69" s="185"/>
      <c r="MCJ69" s="185"/>
      <c r="MCK69" s="185"/>
      <c r="MCL69" s="185"/>
      <c r="MCM69" s="185"/>
      <c r="MCN69" s="185"/>
      <c r="MCO69" s="185"/>
      <c r="MCP69" s="185"/>
      <c r="MCQ69" s="185"/>
      <c r="MCR69" s="185"/>
      <c r="MCS69" s="185"/>
      <c r="MCT69" s="185"/>
      <c r="MCU69" s="185"/>
      <c r="MCV69" s="185"/>
      <c r="MCW69" s="185"/>
      <c r="MCX69" s="185"/>
      <c r="MCY69" s="185"/>
      <c r="MCZ69" s="185"/>
      <c r="MDA69" s="185"/>
      <c r="MDB69" s="185"/>
      <c r="MDC69" s="185"/>
      <c r="MDD69" s="185"/>
      <c r="MDE69" s="185"/>
      <c r="MDF69" s="185"/>
      <c r="MDG69" s="185"/>
      <c r="MDH69" s="185"/>
      <c r="MDI69" s="185"/>
      <c r="MDJ69" s="185"/>
      <c r="MDK69" s="185"/>
      <c r="MDL69" s="185"/>
      <c r="MDM69" s="185"/>
      <c r="MDN69" s="185"/>
      <c r="MDO69" s="185"/>
      <c r="MDP69" s="185"/>
      <c r="MDQ69" s="185"/>
      <c r="MDR69" s="185"/>
      <c r="MDS69" s="185"/>
      <c r="MDT69" s="185"/>
      <c r="MDU69" s="185"/>
      <c r="MDV69" s="185"/>
      <c r="MDW69" s="185"/>
      <c r="MDX69" s="185"/>
      <c r="MDY69" s="185"/>
      <c r="MDZ69" s="185"/>
      <c r="MEA69" s="185"/>
      <c r="MEB69" s="185"/>
      <c r="MEC69" s="185"/>
      <c r="MED69" s="185"/>
      <c r="MEE69" s="185"/>
      <c r="MEF69" s="185"/>
      <c r="MEG69" s="185"/>
      <c r="MEH69" s="185"/>
      <c r="MEI69" s="185"/>
      <c r="MEJ69" s="185"/>
      <c r="MEK69" s="185"/>
      <c r="MEL69" s="185"/>
      <c r="MEM69" s="185"/>
      <c r="MEN69" s="185"/>
      <c r="MEO69" s="185"/>
      <c r="MEP69" s="185"/>
      <c r="MEQ69" s="185"/>
      <c r="MER69" s="185"/>
      <c r="MES69" s="185"/>
      <c r="MET69" s="185"/>
      <c r="MEU69" s="185"/>
      <c r="MEV69" s="185"/>
      <c r="MEW69" s="185"/>
      <c r="MEX69" s="185"/>
      <c r="MEY69" s="185"/>
      <c r="MEZ69" s="185"/>
      <c r="MFA69" s="185"/>
      <c r="MFB69" s="185"/>
      <c r="MFC69" s="185"/>
      <c r="MFD69" s="185"/>
      <c r="MFE69" s="185"/>
      <c r="MFF69" s="185"/>
      <c r="MFG69" s="185"/>
      <c r="MFH69" s="185"/>
      <c r="MFI69" s="185"/>
      <c r="MFJ69" s="185"/>
      <c r="MFK69" s="185"/>
      <c r="MFL69" s="185"/>
      <c r="MFM69" s="185"/>
      <c r="MFN69" s="185"/>
      <c r="MFO69" s="185"/>
      <c r="MFP69" s="185"/>
      <c r="MFQ69" s="185"/>
      <c r="MFR69" s="185"/>
      <c r="MFS69" s="185"/>
      <c r="MFT69" s="185"/>
      <c r="MFU69" s="185"/>
      <c r="MFV69" s="185"/>
      <c r="MFW69" s="185"/>
      <c r="MFX69" s="185"/>
      <c r="MFY69" s="185"/>
      <c r="MFZ69" s="185"/>
      <c r="MGA69" s="185"/>
      <c r="MGB69" s="185"/>
      <c r="MGC69" s="185"/>
      <c r="MGD69" s="185"/>
      <c r="MGE69" s="185"/>
      <c r="MGF69" s="185"/>
      <c r="MGG69" s="185"/>
      <c r="MGH69" s="185"/>
      <c r="MGI69" s="185"/>
      <c r="MGJ69" s="185"/>
      <c r="MGK69" s="185"/>
      <c r="MGL69" s="185"/>
      <c r="MGM69" s="185"/>
      <c r="MGN69" s="185"/>
      <c r="MGO69" s="185"/>
      <c r="MGP69" s="185"/>
      <c r="MGQ69" s="185"/>
      <c r="MGR69" s="185"/>
      <c r="MGS69" s="185"/>
      <c r="MGT69" s="185"/>
      <c r="MGU69" s="185"/>
      <c r="MGV69" s="185"/>
      <c r="MGW69" s="185"/>
      <c r="MGX69" s="185"/>
      <c r="MGY69" s="185"/>
      <c r="MGZ69" s="185"/>
      <c r="MHA69" s="185"/>
      <c r="MHB69" s="185"/>
      <c r="MHC69" s="185"/>
      <c r="MHD69" s="185"/>
      <c r="MHE69" s="185"/>
      <c r="MHF69" s="185"/>
      <c r="MHG69" s="185"/>
      <c r="MHH69" s="185"/>
      <c r="MHI69" s="185"/>
      <c r="MHJ69" s="185"/>
      <c r="MHK69" s="185"/>
      <c r="MHL69" s="185"/>
      <c r="MHM69" s="185"/>
      <c r="MHN69" s="185"/>
      <c r="MHO69" s="185"/>
      <c r="MHP69" s="185"/>
      <c r="MHQ69" s="185"/>
      <c r="MHR69" s="185"/>
      <c r="MHS69" s="185"/>
      <c r="MHT69" s="185"/>
      <c r="MHU69" s="185"/>
      <c r="MHV69" s="185"/>
      <c r="MHW69" s="185"/>
      <c r="MHX69" s="185"/>
      <c r="MHY69" s="185"/>
      <c r="MHZ69" s="185"/>
      <c r="MIA69" s="185"/>
      <c r="MIB69" s="185"/>
      <c r="MIC69" s="185"/>
      <c r="MID69" s="185"/>
      <c r="MIE69" s="185"/>
      <c r="MIF69" s="185"/>
      <c r="MIG69" s="185"/>
      <c r="MIH69" s="185"/>
      <c r="MII69" s="185"/>
      <c r="MIJ69" s="185"/>
      <c r="MIK69" s="185"/>
      <c r="MIL69" s="185"/>
      <c r="MIM69" s="185"/>
      <c r="MIN69" s="185"/>
      <c r="MIO69" s="185"/>
      <c r="MIP69" s="185"/>
      <c r="MIQ69" s="185"/>
      <c r="MIR69" s="185"/>
      <c r="MIS69" s="185"/>
      <c r="MIT69" s="185"/>
      <c r="MIU69" s="185"/>
      <c r="MIV69" s="185"/>
      <c r="MIW69" s="185"/>
      <c r="MIX69" s="185"/>
      <c r="MIY69" s="185"/>
      <c r="MIZ69" s="185"/>
      <c r="MJA69" s="185"/>
      <c r="MJB69" s="185"/>
      <c r="MJC69" s="185"/>
      <c r="MJD69" s="185"/>
      <c r="MJE69" s="185"/>
      <c r="MJF69" s="185"/>
      <c r="MJG69" s="185"/>
      <c r="MJH69" s="185"/>
      <c r="MJI69" s="185"/>
      <c r="MJJ69" s="185"/>
      <c r="MJK69" s="185"/>
      <c r="MJL69" s="185"/>
      <c r="MJM69" s="185"/>
      <c r="MJN69" s="185"/>
      <c r="MJO69" s="185"/>
      <c r="MJP69" s="185"/>
      <c r="MJQ69" s="185"/>
      <c r="MJR69" s="185"/>
      <c r="MJS69" s="185"/>
      <c r="MJT69" s="185"/>
      <c r="MJU69" s="185"/>
      <c r="MJV69" s="185"/>
      <c r="MJW69" s="185"/>
      <c r="MJX69" s="185"/>
      <c r="MJY69" s="185"/>
      <c r="MJZ69" s="185"/>
      <c r="MKA69" s="185"/>
      <c r="MKB69" s="185"/>
      <c r="MKC69" s="185"/>
      <c r="MKD69" s="185"/>
      <c r="MKE69" s="185"/>
      <c r="MKF69" s="185"/>
      <c r="MKG69" s="185"/>
      <c r="MKH69" s="185"/>
      <c r="MKI69" s="185"/>
      <c r="MKJ69" s="185"/>
      <c r="MKK69" s="185"/>
      <c r="MKL69" s="185"/>
      <c r="MKM69" s="185"/>
      <c r="MKN69" s="185"/>
      <c r="MKO69" s="185"/>
      <c r="MKP69" s="185"/>
      <c r="MKQ69" s="185"/>
      <c r="MKR69" s="185"/>
      <c r="MKS69" s="185"/>
      <c r="MKT69" s="185"/>
      <c r="MKU69" s="185"/>
      <c r="MKV69" s="185"/>
      <c r="MKW69" s="185"/>
      <c r="MKX69" s="185"/>
      <c r="MKY69" s="185"/>
      <c r="MKZ69" s="185"/>
      <c r="MLA69" s="185"/>
      <c r="MLB69" s="185"/>
      <c r="MLC69" s="185"/>
      <c r="MLD69" s="185"/>
      <c r="MLE69" s="185"/>
      <c r="MLF69" s="185"/>
      <c r="MLG69" s="185"/>
      <c r="MLH69" s="185"/>
      <c r="MLI69" s="185"/>
      <c r="MLJ69" s="185"/>
      <c r="MLK69" s="185"/>
      <c r="MLL69" s="185"/>
      <c r="MLM69" s="185"/>
      <c r="MLN69" s="185"/>
      <c r="MLO69" s="185"/>
      <c r="MLP69" s="185"/>
      <c r="MLQ69" s="185"/>
      <c r="MLR69" s="185"/>
      <c r="MLS69" s="185"/>
      <c r="MLT69" s="185"/>
      <c r="MLU69" s="185"/>
      <c r="MLV69" s="185"/>
      <c r="MLW69" s="185"/>
      <c r="MLX69" s="185"/>
      <c r="MLY69" s="185"/>
      <c r="MLZ69" s="185"/>
      <c r="MMA69" s="185"/>
      <c r="MMB69" s="185"/>
      <c r="MMC69" s="185"/>
      <c r="MMD69" s="185"/>
      <c r="MME69" s="185"/>
      <c r="MMF69" s="185"/>
      <c r="MMG69" s="185"/>
      <c r="MMH69" s="185"/>
      <c r="MMI69" s="185"/>
      <c r="MMJ69" s="185"/>
      <c r="MMK69" s="185"/>
      <c r="MML69" s="185"/>
      <c r="MMM69" s="185"/>
      <c r="MMN69" s="185"/>
      <c r="MMO69" s="185"/>
      <c r="MMP69" s="185"/>
      <c r="MMQ69" s="185"/>
      <c r="MMR69" s="185"/>
      <c r="MMS69" s="185"/>
      <c r="MMT69" s="185"/>
      <c r="MMU69" s="185"/>
      <c r="MMV69" s="185"/>
      <c r="MMW69" s="185"/>
      <c r="MMX69" s="185"/>
      <c r="MMY69" s="185"/>
      <c r="MMZ69" s="185"/>
      <c r="MNA69" s="185"/>
      <c r="MNB69" s="185"/>
      <c r="MNC69" s="185"/>
      <c r="MND69" s="185"/>
      <c r="MNE69" s="185"/>
      <c r="MNF69" s="185"/>
      <c r="MNG69" s="185"/>
      <c r="MNH69" s="185"/>
      <c r="MNI69" s="185"/>
      <c r="MNJ69" s="185"/>
      <c r="MNK69" s="185"/>
      <c r="MNL69" s="185"/>
      <c r="MNM69" s="185"/>
      <c r="MNN69" s="185"/>
      <c r="MNO69" s="185"/>
      <c r="MNP69" s="185"/>
      <c r="MNQ69" s="185"/>
      <c r="MNR69" s="185"/>
      <c r="MNS69" s="185"/>
      <c r="MNT69" s="185"/>
      <c r="MNU69" s="185"/>
      <c r="MNV69" s="185"/>
      <c r="MNW69" s="185"/>
      <c r="MNX69" s="185"/>
      <c r="MNY69" s="185"/>
      <c r="MNZ69" s="185"/>
      <c r="MOA69" s="185"/>
      <c r="MOB69" s="185"/>
      <c r="MOC69" s="185"/>
      <c r="MOD69" s="185"/>
      <c r="MOE69" s="185"/>
      <c r="MOF69" s="185"/>
      <c r="MOG69" s="185"/>
      <c r="MOH69" s="185"/>
      <c r="MOI69" s="185"/>
      <c r="MOJ69" s="185"/>
      <c r="MOK69" s="185"/>
      <c r="MOL69" s="185"/>
      <c r="MOM69" s="185"/>
      <c r="MON69" s="185"/>
      <c r="MOO69" s="185"/>
      <c r="MOP69" s="185"/>
      <c r="MOQ69" s="185"/>
      <c r="MOR69" s="185"/>
      <c r="MOS69" s="185"/>
      <c r="MOT69" s="185"/>
      <c r="MOU69" s="185"/>
      <c r="MOV69" s="185"/>
      <c r="MOW69" s="185"/>
      <c r="MOX69" s="185"/>
      <c r="MOY69" s="185"/>
      <c r="MOZ69" s="185"/>
      <c r="MPA69" s="185"/>
      <c r="MPB69" s="185"/>
      <c r="MPC69" s="185"/>
      <c r="MPD69" s="185"/>
      <c r="MPE69" s="185"/>
      <c r="MPF69" s="185"/>
      <c r="MPG69" s="185"/>
      <c r="MPH69" s="185"/>
      <c r="MPI69" s="185"/>
      <c r="MPJ69" s="185"/>
      <c r="MPK69" s="185"/>
      <c r="MPL69" s="185"/>
      <c r="MPM69" s="185"/>
      <c r="MPN69" s="185"/>
      <c r="MPO69" s="185"/>
      <c r="MPP69" s="185"/>
      <c r="MPQ69" s="185"/>
      <c r="MPR69" s="185"/>
      <c r="MPS69" s="185"/>
      <c r="MPT69" s="185"/>
      <c r="MPU69" s="185"/>
      <c r="MPV69" s="185"/>
      <c r="MPW69" s="185"/>
      <c r="MPX69" s="185"/>
      <c r="MPY69" s="185"/>
      <c r="MPZ69" s="185"/>
      <c r="MQA69" s="185"/>
      <c r="MQB69" s="185"/>
      <c r="MQC69" s="185"/>
      <c r="MQD69" s="185"/>
      <c r="MQE69" s="185"/>
      <c r="MQF69" s="185"/>
      <c r="MQG69" s="185"/>
      <c r="MQH69" s="185"/>
      <c r="MQI69" s="185"/>
      <c r="MQJ69" s="185"/>
      <c r="MQK69" s="185"/>
      <c r="MQL69" s="185"/>
      <c r="MQM69" s="185"/>
      <c r="MQN69" s="185"/>
      <c r="MQO69" s="185"/>
      <c r="MQP69" s="185"/>
      <c r="MQQ69" s="185"/>
      <c r="MQR69" s="185"/>
      <c r="MQS69" s="185"/>
      <c r="MQT69" s="185"/>
      <c r="MQU69" s="185"/>
      <c r="MQV69" s="185"/>
      <c r="MQW69" s="185"/>
      <c r="MQX69" s="185"/>
      <c r="MQY69" s="185"/>
      <c r="MQZ69" s="185"/>
      <c r="MRA69" s="185"/>
      <c r="MRB69" s="185"/>
      <c r="MRC69" s="185"/>
      <c r="MRD69" s="185"/>
      <c r="MRE69" s="185"/>
      <c r="MRF69" s="185"/>
      <c r="MRG69" s="185"/>
      <c r="MRH69" s="185"/>
      <c r="MRI69" s="185"/>
      <c r="MRJ69" s="185"/>
      <c r="MRK69" s="185"/>
      <c r="MRL69" s="185"/>
      <c r="MRM69" s="185"/>
      <c r="MRN69" s="185"/>
      <c r="MRO69" s="185"/>
      <c r="MRP69" s="185"/>
      <c r="MRQ69" s="185"/>
      <c r="MRR69" s="185"/>
      <c r="MRS69" s="185"/>
      <c r="MRT69" s="185"/>
      <c r="MRU69" s="185"/>
      <c r="MRV69" s="185"/>
      <c r="MRW69" s="185"/>
      <c r="MRX69" s="185"/>
      <c r="MRY69" s="185"/>
      <c r="MRZ69" s="185"/>
      <c r="MSA69" s="185"/>
      <c r="MSB69" s="185"/>
      <c r="MSC69" s="185"/>
      <c r="MSD69" s="185"/>
      <c r="MSE69" s="185"/>
      <c r="MSF69" s="185"/>
      <c r="MSG69" s="185"/>
      <c r="MSH69" s="185"/>
      <c r="MSI69" s="185"/>
      <c r="MSJ69" s="185"/>
      <c r="MSK69" s="185"/>
      <c r="MSL69" s="185"/>
      <c r="MSM69" s="185"/>
      <c r="MSN69" s="185"/>
      <c r="MSO69" s="185"/>
      <c r="MSP69" s="185"/>
      <c r="MSQ69" s="185"/>
      <c r="MSR69" s="185"/>
      <c r="MSS69" s="185"/>
      <c r="MST69" s="185"/>
      <c r="MSU69" s="185"/>
      <c r="MSV69" s="185"/>
      <c r="MSW69" s="185"/>
      <c r="MSX69" s="185"/>
      <c r="MSY69" s="185"/>
      <c r="MSZ69" s="185"/>
      <c r="MTA69" s="185"/>
      <c r="MTB69" s="185"/>
      <c r="MTC69" s="185"/>
      <c r="MTD69" s="185"/>
      <c r="MTE69" s="185"/>
      <c r="MTF69" s="185"/>
      <c r="MTG69" s="185"/>
      <c r="MTH69" s="185"/>
      <c r="MTI69" s="185"/>
      <c r="MTJ69" s="185"/>
      <c r="MTK69" s="185"/>
      <c r="MTL69" s="185"/>
      <c r="MTM69" s="185"/>
      <c r="MTN69" s="185"/>
      <c r="MTO69" s="185"/>
      <c r="MTP69" s="185"/>
      <c r="MTQ69" s="185"/>
      <c r="MTR69" s="185"/>
      <c r="MTS69" s="185"/>
      <c r="MTT69" s="185"/>
      <c r="MTU69" s="185"/>
      <c r="MTV69" s="185"/>
      <c r="MTW69" s="185"/>
      <c r="MTX69" s="185"/>
      <c r="MTY69" s="185"/>
      <c r="MTZ69" s="185"/>
      <c r="MUA69" s="185"/>
      <c r="MUB69" s="185"/>
      <c r="MUC69" s="185"/>
      <c r="MUD69" s="185"/>
      <c r="MUE69" s="185"/>
      <c r="MUF69" s="185"/>
      <c r="MUG69" s="185"/>
      <c r="MUH69" s="185"/>
      <c r="MUI69" s="185"/>
      <c r="MUJ69" s="185"/>
      <c r="MUK69" s="185"/>
      <c r="MUL69" s="185"/>
      <c r="MUM69" s="185"/>
      <c r="MUN69" s="185"/>
      <c r="MUO69" s="185"/>
      <c r="MUP69" s="185"/>
      <c r="MUQ69" s="185"/>
      <c r="MUR69" s="185"/>
      <c r="MUS69" s="185"/>
      <c r="MUT69" s="185"/>
      <c r="MUU69" s="185"/>
      <c r="MUV69" s="185"/>
      <c r="MUW69" s="185"/>
      <c r="MUX69" s="185"/>
      <c r="MUY69" s="185"/>
      <c r="MUZ69" s="185"/>
      <c r="MVA69" s="185"/>
      <c r="MVB69" s="185"/>
      <c r="MVC69" s="185"/>
      <c r="MVD69" s="185"/>
      <c r="MVE69" s="185"/>
      <c r="MVF69" s="185"/>
      <c r="MVG69" s="185"/>
      <c r="MVH69" s="185"/>
      <c r="MVI69" s="185"/>
      <c r="MVJ69" s="185"/>
      <c r="MVK69" s="185"/>
      <c r="MVL69" s="185"/>
      <c r="MVM69" s="185"/>
      <c r="MVN69" s="185"/>
      <c r="MVO69" s="185"/>
      <c r="MVP69" s="185"/>
      <c r="MVQ69" s="185"/>
      <c r="MVR69" s="185"/>
      <c r="MVS69" s="185"/>
      <c r="MVT69" s="185"/>
      <c r="MVU69" s="185"/>
      <c r="MVV69" s="185"/>
      <c r="MVW69" s="185"/>
      <c r="MVX69" s="185"/>
      <c r="MVY69" s="185"/>
      <c r="MVZ69" s="185"/>
      <c r="MWA69" s="185"/>
      <c r="MWB69" s="185"/>
      <c r="MWC69" s="185"/>
      <c r="MWD69" s="185"/>
      <c r="MWE69" s="185"/>
      <c r="MWF69" s="185"/>
      <c r="MWG69" s="185"/>
      <c r="MWH69" s="185"/>
      <c r="MWI69" s="185"/>
      <c r="MWJ69" s="185"/>
      <c r="MWK69" s="185"/>
      <c r="MWL69" s="185"/>
      <c r="MWM69" s="185"/>
      <c r="MWN69" s="185"/>
      <c r="MWO69" s="185"/>
      <c r="MWP69" s="185"/>
      <c r="MWQ69" s="185"/>
      <c r="MWR69" s="185"/>
      <c r="MWS69" s="185"/>
      <c r="MWT69" s="185"/>
      <c r="MWU69" s="185"/>
      <c r="MWV69" s="185"/>
      <c r="MWW69" s="185"/>
      <c r="MWX69" s="185"/>
      <c r="MWY69" s="185"/>
      <c r="MWZ69" s="185"/>
      <c r="MXA69" s="185"/>
      <c r="MXB69" s="185"/>
      <c r="MXC69" s="185"/>
      <c r="MXD69" s="185"/>
      <c r="MXE69" s="185"/>
      <c r="MXF69" s="185"/>
      <c r="MXG69" s="185"/>
      <c r="MXH69" s="185"/>
      <c r="MXI69" s="185"/>
      <c r="MXJ69" s="185"/>
      <c r="MXK69" s="185"/>
      <c r="MXL69" s="185"/>
      <c r="MXM69" s="185"/>
      <c r="MXN69" s="185"/>
      <c r="MXO69" s="185"/>
      <c r="MXP69" s="185"/>
      <c r="MXQ69" s="185"/>
      <c r="MXR69" s="185"/>
      <c r="MXS69" s="185"/>
      <c r="MXT69" s="185"/>
      <c r="MXU69" s="185"/>
      <c r="MXV69" s="185"/>
      <c r="MXW69" s="185"/>
      <c r="MXX69" s="185"/>
      <c r="MXY69" s="185"/>
      <c r="MXZ69" s="185"/>
      <c r="MYA69" s="185"/>
      <c r="MYB69" s="185"/>
      <c r="MYC69" s="185"/>
      <c r="MYD69" s="185"/>
      <c r="MYE69" s="185"/>
      <c r="MYF69" s="185"/>
      <c r="MYG69" s="185"/>
      <c r="MYH69" s="185"/>
      <c r="MYI69" s="185"/>
      <c r="MYJ69" s="185"/>
      <c r="MYK69" s="185"/>
      <c r="MYL69" s="185"/>
      <c r="MYM69" s="185"/>
      <c r="MYN69" s="185"/>
      <c r="MYO69" s="185"/>
      <c r="MYP69" s="185"/>
      <c r="MYQ69" s="185"/>
      <c r="MYR69" s="185"/>
      <c r="MYS69" s="185"/>
      <c r="MYT69" s="185"/>
      <c r="MYU69" s="185"/>
      <c r="MYV69" s="185"/>
      <c r="MYW69" s="185"/>
      <c r="MYX69" s="185"/>
      <c r="MYY69" s="185"/>
      <c r="MYZ69" s="185"/>
      <c r="MZA69" s="185"/>
      <c r="MZB69" s="185"/>
      <c r="MZC69" s="185"/>
      <c r="MZD69" s="185"/>
      <c r="MZE69" s="185"/>
      <c r="MZF69" s="185"/>
      <c r="MZG69" s="185"/>
      <c r="MZH69" s="185"/>
      <c r="MZI69" s="185"/>
      <c r="MZJ69" s="185"/>
      <c r="MZK69" s="185"/>
      <c r="MZL69" s="185"/>
      <c r="MZM69" s="185"/>
      <c r="MZN69" s="185"/>
      <c r="MZO69" s="185"/>
      <c r="MZP69" s="185"/>
      <c r="MZQ69" s="185"/>
      <c r="MZR69" s="185"/>
      <c r="MZS69" s="185"/>
      <c r="MZT69" s="185"/>
      <c r="MZU69" s="185"/>
      <c r="MZV69" s="185"/>
      <c r="MZW69" s="185"/>
      <c r="MZX69" s="185"/>
      <c r="MZY69" s="185"/>
      <c r="MZZ69" s="185"/>
      <c r="NAA69" s="185"/>
      <c r="NAB69" s="185"/>
      <c r="NAC69" s="185"/>
      <c r="NAD69" s="185"/>
      <c r="NAE69" s="185"/>
      <c r="NAF69" s="185"/>
      <c r="NAG69" s="185"/>
      <c r="NAH69" s="185"/>
      <c r="NAI69" s="185"/>
      <c r="NAJ69" s="185"/>
      <c r="NAK69" s="185"/>
      <c r="NAL69" s="185"/>
      <c r="NAM69" s="185"/>
      <c r="NAN69" s="185"/>
      <c r="NAO69" s="185"/>
      <c r="NAP69" s="185"/>
      <c r="NAQ69" s="185"/>
      <c r="NAR69" s="185"/>
      <c r="NAS69" s="185"/>
      <c r="NAT69" s="185"/>
      <c r="NAU69" s="185"/>
      <c r="NAV69" s="185"/>
      <c r="NAW69" s="185"/>
      <c r="NAX69" s="185"/>
      <c r="NAY69" s="185"/>
      <c r="NAZ69" s="185"/>
      <c r="NBA69" s="185"/>
      <c r="NBB69" s="185"/>
      <c r="NBC69" s="185"/>
      <c r="NBD69" s="185"/>
      <c r="NBE69" s="185"/>
      <c r="NBF69" s="185"/>
      <c r="NBG69" s="185"/>
      <c r="NBH69" s="185"/>
      <c r="NBI69" s="185"/>
      <c r="NBJ69" s="185"/>
      <c r="NBK69" s="185"/>
      <c r="NBL69" s="185"/>
      <c r="NBM69" s="185"/>
      <c r="NBN69" s="185"/>
      <c r="NBO69" s="185"/>
      <c r="NBP69" s="185"/>
      <c r="NBQ69" s="185"/>
      <c r="NBR69" s="185"/>
      <c r="NBS69" s="185"/>
      <c r="NBT69" s="185"/>
      <c r="NBU69" s="185"/>
      <c r="NBV69" s="185"/>
      <c r="NBW69" s="185"/>
      <c r="NBX69" s="185"/>
      <c r="NBY69" s="185"/>
      <c r="NBZ69" s="185"/>
      <c r="NCA69" s="185"/>
      <c r="NCB69" s="185"/>
      <c r="NCC69" s="185"/>
      <c r="NCD69" s="185"/>
      <c r="NCE69" s="185"/>
      <c r="NCF69" s="185"/>
      <c r="NCG69" s="185"/>
      <c r="NCH69" s="185"/>
      <c r="NCI69" s="185"/>
      <c r="NCJ69" s="185"/>
      <c r="NCK69" s="185"/>
      <c r="NCL69" s="185"/>
      <c r="NCM69" s="185"/>
      <c r="NCN69" s="185"/>
      <c r="NCO69" s="185"/>
      <c r="NCP69" s="185"/>
      <c r="NCQ69" s="185"/>
      <c r="NCR69" s="185"/>
      <c r="NCS69" s="185"/>
      <c r="NCT69" s="185"/>
      <c r="NCU69" s="185"/>
      <c r="NCV69" s="185"/>
      <c r="NCW69" s="185"/>
      <c r="NCX69" s="185"/>
      <c r="NCY69" s="185"/>
      <c r="NCZ69" s="185"/>
      <c r="NDA69" s="185"/>
      <c r="NDB69" s="185"/>
      <c r="NDC69" s="185"/>
      <c r="NDD69" s="185"/>
      <c r="NDE69" s="185"/>
      <c r="NDF69" s="185"/>
      <c r="NDG69" s="185"/>
      <c r="NDH69" s="185"/>
      <c r="NDI69" s="185"/>
      <c r="NDJ69" s="185"/>
      <c r="NDK69" s="185"/>
      <c r="NDL69" s="185"/>
      <c r="NDM69" s="185"/>
      <c r="NDN69" s="185"/>
      <c r="NDO69" s="185"/>
      <c r="NDP69" s="185"/>
      <c r="NDQ69" s="185"/>
      <c r="NDR69" s="185"/>
      <c r="NDS69" s="185"/>
      <c r="NDT69" s="185"/>
      <c r="NDU69" s="185"/>
      <c r="NDV69" s="185"/>
      <c r="NDW69" s="185"/>
      <c r="NDX69" s="185"/>
      <c r="NDY69" s="185"/>
      <c r="NDZ69" s="185"/>
      <c r="NEA69" s="185"/>
      <c r="NEB69" s="185"/>
      <c r="NEC69" s="185"/>
      <c r="NED69" s="185"/>
      <c r="NEE69" s="185"/>
      <c r="NEF69" s="185"/>
      <c r="NEG69" s="185"/>
      <c r="NEH69" s="185"/>
      <c r="NEI69" s="185"/>
      <c r="NEJ69" s="185"/>
      <c r="NEK69" s="185"/>
      <c r="NEL69" s="185"/>
      <c r="NEM69" s="185"/>
      <c r="NEN69" s="185"/>
      <c r="NEO69" s="185"/>
      <c r="NEP69" s="185"/>
      <c r="NEQ69" s="185"/>
      <c r="NER69" s="185"/>
      <c r="NES69" s="185"/>
      <c r="NET69" s="185"/>
      <c r="NEU69" s="185"/>
      <c r="NEV69" s="185"/>
      <c r="NEW69" s="185"/>
      <c r="NEX69" s="185"/>
      <c r="NEY69" s="185"/>
      <c r="NEZ69" s="185"/>
      <c r="NFA69" s="185"/>
      <c r="NFB69" s="185"/>
      <c r="NFC69" s="185"/>
      <c r="NFD69" s="185"/>
      <c r="NFE69" s="185"/>
      <c r="NFF69" s="185"/>
      <c r="NFG69" s="185"/>
      <c r="NFH69" s="185"/>
      <c r="NFI69" s="185"/>
      <c r="NFJ69" s="185"/>
      <c r="NFK69" s="185"/>
      <c r="NFL69" s="185"/>
      <c r="NFM69" s="185"/>
      <c r="NFN69" s="185"/>
      <c r="NFO69" s="185"/>
      <c r="NFP69" s="185"/>
      <c r="NFQ69" s="185"/>
      <c r="NFR69" s="185"/>
      <c r="NFS69" s="185"/>
      <c r="NFT69" s="185"/>
      <c r="NFU69" s="185"/>
      <c r="NFV69" s="185"/>
      <c r="NFW69" s="185"/>
      <c r="NFX69" s="185"/>
      <c r="NFY69" s="185"/>
      <c r="NFZ69" s="185"/>
      <c r="NGA69" s="185"/>
      <c r="NGB69" s="185"/>
      <c r="NGC69" s="185"/>
      <c r="NGD69" s="185"/>
      <c r="NGE69" s="185"/>
      <c r="NGF69" s="185"/>
      <c r="NGG69" s="185"/>
      <c r="NGH69" s="185"/>
      <c r="NGI69" s="185"/>
      <c r="NGJ69" s="185"/>
      <c r="NGK69" s="185"/>
      <c r="NGL69" s="185"/>
      <c r="NGM69" s="185"/>
      <c r="NGN69" s="185"/>
      <c r="NGO69" s="185"/>
      <c r="NGP69" s="185"/>
      <c r="NGQ69" s="185"/>
      <c r="NGR69" s="185"/>
      <c r="NGS69" s="185"/>
      <c r="NGT69" s="185"/>
      <c r="NGU69" s="185"/>
      <c r="NGV69" s="185"/>
      <c r="NGW69" s="185"/>
      <c r="NGX69" s="185"/>
      <c r="NGY69" s="185"/>
      <c r="NGZ69" s="185"/>
      <c r="NHA69" s="185"/>
      <c r="NHB69" s="185"/>
      <c r="NHC69" s="185"/>
      <c r="NHD69" s="185"/>
      <c r="NHE69" s="185"/>
      <c r="NHF69" s="185"/>
      <c r="NHG69" s="185"/>
      <c r="NHH69" s="185"/>
      <c r="NHI69" s="185"/>
      <c r="NHJ69" s="185"/>
      <c r="NHK69" s="185"/>
      <c r="NHL69" s="185"/>
      <c r="NHM69" s="185"/>
      <c r="NHN69" s="185"/>
      <c r="NHO69" s="185"/>
      <c r="NHP69" s="185"/>
      <c r="NHQ69" s="185"/>
      <c r="NHR69" s="185"/>
      <c r="NHS69" s="185"/>
      <c r="NHT69" s="185"/>
      <c r="NHU69" s="185"/>
      <c r="NHV69" s="185"/>
      <c r="NHW69" s="185"/>
      <c r="NHX69" s="185"/>
      <c r="NHY69" s="185"/>
      <c r="NHZ69" s="185"/>
      <c r="NIA69" s="185"/>
      <c r="NIB69" s="185"/>
      <c r="NIC69" s="185"/>
      <c r="NID69" s="185"/>
      <c r="NIE69" s="185"/>
      <c r="NIF69" s="185"/>
      <c r="NIG69" s="185"/>
      <c r="NIH69" s="185"/>
      <c r="NII69" s="185"/>
      <c r="NIJ69" s="185"/>
      <c r="NIK69" s="185"/>
      <c r="NIL69" s="185"/>
      <c r="NIM69" s="185"/>
      <c r="NIN69" s="185"/>
      <c r="NIO69" s="185"/>
      <c r="NIP69" s="185"/>
      <c r="NIQ69" s="185"/>
      <c r="NIR69" s="185"/>
      <c r="NIS69" s="185"/>
      <c r="NIT69" s="185"/>
      <c r="NIU69" s="185"/>
      <c r="NIV69" s="185"/>
      <c r="NIW69" s="185"/>
      <c r="NIX69" s="185"/>
      <c r="NIY69" s="185"/>
      <c r="NIZ69" s="185"/>
      <c r="NJA69" s="185"/>
      <c r="NJB69" s="185"/>
      <c r="NJC69" s="185"/>
      <c r="NJD69" s="185"/>
      <c r="NJE69" s="185"/>
      <c r="NJF69" s="185"/>
      <c r="NJG69" s="185"/>
      <c r="NJH69" s="185"/>
      <c r="NJI69" s="185"/>
      <c r="NJJ69" s="185"/>
      <c r="NJK69" s="185"/>
      <c r="NJL69" s="185"/>
      <c r="NJM69" s="185"/>
      <c r="NJN69" s="185"/>
      <c r="NJO69" s="185"/>
      <c r="NJP69" s="185"/>
      <c r="NJQ69" s="185"/>
      <c r="NJR69" s="185"/>
      <c r="NJS69" s="185"/>
      <c r="NJT69" s="185"/>
      <c r="NJU69" s="185"/>
      <c r="NJV69" s="185"/>
      <c r="NJW69" s="185"/>
      <c r="NJX69" s="185"/>
      <c r="NJY69" s="185"/>
      <c r="NJZ69" s="185"/>
      <c r="NKA69" s="185"/>
      <c r="NKB69" s="185"/>
      <c r="NKC69" s="185"/>
      <c r="NKD69" s="185"/>
      <c r="NKE69" s="185"/>
      <c r="NKF69" s="185"/>
      <c r="NKG69" s="185"/>
      <c r="NKH69" s="185"/>
      <c r="NKI69" s="185"/>
      <c r="NKJ69" s="185"/>
      <c r="NKK69" s="185"/>
      <c r="NKL69" s="185"/>
      <c r="NKM69" s="185"/>
      <c r="NKN69" s="185"/>
      <c r="NKO69" s="185"/>
      <c r="NKP69" s="185"/>
      <c r="NKQ69" s="185"/>
      <c r="NKR69" s="185"/>
      <c r="NKS69" s="185"/>
      <c r="NKT69" s="185"/>
      <c r="NKU69" s="185"/>
      <c r="NKV69" s="185"/>
      <c r="NKW69" s="185"/>
      <c r="NKX69" s="185"/>
      <c r="NKY69" s="185"/>
      <c r="NKZ69" s="185"/>
      <c r="NLA69" s="185"/>
      <c r="NLB69" s="185"/>
      <c r="NLC69" s="185"/>
      <c r="NLD69" s="185"/>
      <c r="NLE69" s="185"/>
      <c r="NLF69" s="185"/>
      <c r="NLG69" s="185"/>
      <c r="NLH69" s="185"/>
      <c r="NLI69" s="185"/>
      <c r="NLJ69" s="185"/>
      <c r="NLK69" s="185"/>
      <c r="NLL69" s="185"/>
      <c r="NLM69" s="185"/>
      <c r="NLN69" s="185"/>
      <c r="NLO69" s="185"/>
      <c r="NLP69" s="185"/>
      <c r="NLQ69" s="185"/>
      <c r="NLR69" s="185"/>
      <c r="NLS69" s="185"/>
      <c r="NLT69" s="185"/>
      <c r="NLU69" s="185"/>
      <c r="NLV69" s="185"/>
      <c r="NLW69" s="185"/>
      <c r="NLX69" s="185"/>
      <c r="NLY69" s="185"/>
      <c r="NLZ69" s="185"/>
      <c r="NMA69" s="185"/>
      <c r="NMB69" s="185"/>
      <c r="NMC69" s="185"/>
      <c r="NMD69" s="185"/>
      <c r="NME69" s="185"/>
      <c r="NMF69" s="185"/>
      <c r="NMG69" s="185"/>
      <c r="NMH69" s="185"/>
      <c r="NMI69" s="185"/>
      <c r="NMJ69" s="185"/>
      <c r="NMK69" s="185"/>
      <c r="NML69" s="185"/>
      <c r="NMM69" s="185"/>
      <c r="NMN69" s="185"/>
      <c r="NMO69" s="185"/>
      <c r="NMP69" s="185"/>
      <c r="NMQ69" s="185"/>
      <c r="NMR69" s="185"/>
      <c r="NMS69" s="185"/>
      <c r="NMT69" s="185"/>
      <c r="NMU69" s="185"/>
      <c r="NMV69" s="185"/>
      <c r="NMW69" s="185"/>
      <c r="NMX69" s="185"/>
      <c r="NMY69" s="185"/>
      <c r="NMZ69" s="185"/>
      <c r="NNA69" s="185"/>
      <c r="NNB69" s="185"/>
      <c r="NNC69" s="185"/>
      <c r="NND69" s="185"/>
      <c r="NNE69" s="185"/>
      <c r="NNF69" s="185"/>
      <c r="NNG69" s="185"/>
      <c r="NNH69" s="185"/>
      <c r="NNI69" s="185"/>
      <c r="NNJ69" s="185"/>
      <c r="NNK69" s="185"/>
      <c r="NNL69" s="185"/>
      <c r="NNM69" s="185"/>
      <c r="NNN69" s="185"/>
      <c r="NNO69" s="185"/>
      <c r="NNP69" s="185"/>
      <c r="NNQ69" s="185"/>
      <c r="NNR69" s="185"/>
      <c r="NNS69" s="185"/>
      <c r="NNT69" s="185"/>
      <c r="NNU69" s="185"/>
      <c r="NNV69" s="185"/>
      <c r="NNW69" s="185"/>
      <c r="NNX69" s="185"/>
      <c r="NNY69" s="185"/>
      <c r="NNZ69" s="185"/>
      <c r="NOA69" s="185"/>
      <c r="NOB69" s="185"/>
      <c r="NOC69" s="185"/>
      <c r="NOD69" s="185"/>
      <c r="NOE69" s="185"/>
      <c r="NOF69" s="185"/>
      <c r="NOG69" s="185"/>
      <c r="NOH69" s="185"/>
      <c r="NOI69" s="185"/>
      <c r="NOJ69" s="185"/>
      <c r="NOK69" s="185"/>
      <c r="NOL69" s="185"/>
      <c r="NOM69" s="185"/>
      <c r="NON69" s="185"/>
      <c r="NOO69" s="185"/>
      <c r="NOP69" s="185"/>
      <c r="NOQ69" s="185"/>
      <c r="NOR69" s="185"/>
      <c r="NOS69" s="185"/>
      <c r="NOT69" s="185"/>
      <c r="NOU69" s="185"/>
      <c r="NOV69" s="185"/>
      <c r="NOW69" s="185"/>
      <c r="NOX69" s="185"/>
      <c r="NOY69" s="185"/>
      <c r="NOZ69" s="185"/>
      <c r="NPA69" s="185"/>
      <c r="NPB69" s="185"/>
      <c r="NPC69" s="185"/>
      <c r="NPD69" s="185"/>
      <c r="NPE69" s="185"/>
      <c r="NPF69" s="185"/>
      <c r="NPG69" s="185"/>
      <c r="NPH69" s="185"/>
      <c r="NPI69" s="185"/>
      <c r="NPJ69" s="185"/>
      <c r="NPK69" s="185"/>
      <c r="NPL69" s="185"/>
      <c r="NPM69" s="185"/>
      <c r="NPN69" s="185"/>
      <c r="NPO69" s="185"/>
      <c r="NPP69" s="185"/>
      <c r="NPQ69" s="185"/>
      <c r="NPR69" s="185"/>
      <c r="NPS69" s="185"/>
      <c r="NPT69" s="185"/>
      <c r="NPU69" s="185"/>
      <c r="NPV69" s="185"/>
      <c r="NPW69" s="185"/>
      <c r="NPX69" s="185"/>
      <c r="NPY69" s="185"/>
      <c r="NPZ69" s="185"/>
      <c r="NQA69" s="185"/>
      <c r="NQB69" s="185"/>
      <c r="NQC69" s="185"/>
      <c r="NQD69" s="185"/>
      <c r="NQE69" s="185"/>
      <c r="NQF69" s="185"/>
      <c r="NQG69" s="185"/>
      <c r="NQH69" s="185"/>
      <c r="NQI69" s="185"/>
      <c r="NQJ69" s="185"/>
      <c r="NQK69" s="185"/>
      <c r="NQL69" s="185"/>
      <c r="NQM69" s="185"/>
      <c r="NQN69" s="185"/>
      <c r="NQO69" s="185"/>
      <c r="NQP69" s="185"/>
      <c r="NQQ69" s="185"/>
      <c r="NQR69" s="185"/>
      <c r="NQS69" s="185"/>
      <c r="NQT69" s="185"/>
      <c r="NQU69" s="185"/>
      <c r="NQV69" s="185"/>
      <c r="NQW69" s="185"/>
      <c r="NQX69" s="185"/>
      <c r="NQY69" s="185"/>
      <c r="NQZ69" s="185"/>
      <c r="NRA69" s="185"/>
      <c r="NRB69" s="185"/>
      <c r="NRC69" s="185"/>
      <c r="NRD69" s="185"/>
      <c r="NRE69" s="185"/>
      <c r="NRF69" s="185"/>
      <c r="NRG69" s="185"/>
      <c r="NRH69" s="185"/>
      <c r="NRI69" s="185"/>
      <c r="NRJ69" s="185"/>
      <c r="NRK69" s="185"/>
      <c r="NRL69" s="185"/>
      <c r="NRM69" s="185"/>
      <c r="NRN69" s="185"/>
      <c r="NRO69" s="185"/>
      <c r="NRP69" s="185"/>
      <c r="NRQ69" s="185"/>
      <c r="NRR69" s="185"/>
      <c r="NRS69" s="185"/>
      <c r="NRT69" s="185"/>
      <c r="NRU69" s="185"/>
      <c r="NRV69" s="185"/>
      <c r="NRW69" s="185"/>
      <c r="NRX69" s="185"/>
      <c r="NRY69" s="185"/>
      <c r="NRZ69" s="185"/>
      <c r="NSA69" s="185"/>
      <c r="NSB69" s="185"/>
      <c r="NSC69" s="185"/>
      <c r="NSD69" s="185"/>
      <c r="NSE69" s="185"/>
      <c r="NSF69" s="185"/>
      <c r="NSG69" s="185"/>
      <c r="NSH69" s="185"/>
      <c r="NSI69" s="185"/>
      <c r="NSJ69" s="185"/>
      <c r="NSK69" s="185"/>
      <c r="NSL69" s="185"/>
      <c r="NSM69" s="185"/>
      <c r="NSN69" s="185"/>
      <c r="NSO69" s="185"/>
      <c r="NSP69" s="185"/>
      <c r="NSQ69" s="185"/>
      <c r="NSR69" s="185"/>
      <c r="NSS69" s="185"/>
      <c r="NST69" s="185"/>
      <c r="NSU69" s="185"/>
      <c r="NSV69" s="185"/>
      <c r="NSW69" s="185"/>
      <c r="NSX69" s="185"/>
      <c r="NSY69" s="185"/>
      <c r="NSZ69" s="185"/>
      <c r="NTA69" s="185"/>
      <c r="NTB69" s="185"/>
      <c r="NTC69" s="185"/>
      <c r="NTD69" s="185"/>
      <c r="NTE69" s="185"/>
      <c r="NTF69" s="185"/>
      <c r="NTG69" s="185"/>
      <c r="NTH69" s="185"/>
      <c r="NTI69" s="185"/>
      <c r="NTJ69" s="185"/>
      <c r="NTK69" s="185"/>
      <c r="NTL69" s="185"/>
      <c r="NTM69" s="185"/>
      <c r="NTN69" s="185"/>
      <c r="NTO69" s="185"/>
      <c r="NTP69" s="185"/>
      <c r="NTQ69" s="185"/>
      <c r="NTR69" s="185"/>
      <c r="NTS69" s="185"/>
      <c r="NTT69" s="185"/>
      <c r="NTU69" s="185"/>
      <c r="NTV69" s="185"/>
      <c r="NTW69" s="185"/>
      <c r="NTX69" s="185"/>
      <c r="NTY69" s="185"/>
      <c r="NTZ69" s="185"/>
      <c r="NUA69" s="185"/>
      <c r="NUB69" s="185"/>
      <c r="NUC69" s="185"/>
      <c r="NUD69" s="185"/>
      <c r="NUE69" s="185"/>
      <c r="NUF69" s="185"/>
      <c r="NUG69" s="185"/>
      <c r="NUH69" s="185"/>
      <c r="NUI69" s="185"/>
      <c r="NUJ69" s="185"/>
      <c r="NUK69" s="185"/>
      <c r="NUL69" s="185"/>
      <c r="NUM69" s="185"/>
      <c r="NUN69" s="185"/>
      <c r="NUO69" s="185"/>
      <c r="NUP69" s="185"/>
      <c r="NUQ69" s="185"/>
      <c r="NUR69" s="185"/>
      <c r="NUS69" s="185"/>
      <c r="NUT69" s="185"/>
      <c r="NUU69" s="185"/>
      <c r="NUV69" s="185"/>
      <c r="NUW69" s="185"/>
      <c r="NUX69" s="185"/>
      <c r="NUY69" s="185"/>
      <c r="NUZ69" s="185"/>
      <c r="NVA69" s="185"/>
      <c r="NVB69" s="185"/>
      <c r="NVC69" s="185"/>
      <c r="NVD69" s="185"/>
      <c r="NVE69" s="185"/>
      <c r="NVF69" s="185"/>
      <c r="NVG69" s="185"/>
      <c r="NVH69" s="185"/>
      <c r="NVI69" s="185"/>
      <c r="NVJ69" s="185"/>
      <c r="NVK69" s="185"/>
      <c r="NVL69" s="185"/>
      <c r="NVM69" s="185"/>
      <c r="NVN69" s="185"/>
      <c r="NVO69" s="185"/>
      <c r="NVP69" s="185"/>
      <c r="NVQ69" s="185"/>
      <c r="NVR69" s="185"/>
      <c r="NVS69" s="185"/>
      <c r="NVT69" s="185"/>
      <c r="NVU69" s="185"/>
      <c r="NVV69" s="185"/>
      <c r="NVW69" s="185"/>
      <c r="NVX69" s="185"/>
      <c r="NVY69" s="185"/>
      <c r="NVZ69" s="185"/>
      <c r="NWA69" s="185"/>
      <c r="NWB69" s="185"/>
      <c r="NWC69" s="185"/>
      <c r="NWD69" s="185"/>
      <c r="NWE69" s="185"/>
      <c r="NWF69" s="185"/>
      <c r="NWG69" s="185"/>
      <c r="NWH69" s="185"/>
      <c r="NWI69" s="185"/>
      <c r="NWJ69" s="185"/>
      <c r="NWK69" s="185"/>
      <c r="NWL69" s="185"/>
      <c r="NWM69" s="185"/>
      <c r="NWN69" s="185"/>
      <c r="NWO69" s="185"/>
      <c r="NWP69" s="185"/>
      <c r="NWQ69" s="185"/>
      <c r="NWR69" s="185"/>
      <c r="NWS69" s="185"/>
      <c r="NWT69" s="185"/>
      <c r="NWU69" s="185"/>
      <c r="NWV69" s="185"/>
      <c r="NWW69" s="185"/>
      <c r="NWX69" s="185"/>
      <c r="NWY69" s="185"/>
      <c r="NWZ69" s="185"/>
      <c r="NXA69" s="185"/>
      <c r="NXB69" s="185"/>
      <c r="NXC69" s="185"/>
      <c r="NXD69" s="185"/>
      <c r="NXE69" s="185"/>
      <c r="NXF69" s="185"/>
      <c r="NXG69" s="185"/>
      <c r="NXH69" s="185"/>
      <c r="NXI69" s="185"/>
      <c r="NXJ69" s="185"/>
      <c r="NXK69" s="185"/>
      <c r="NXL69" s="185"/>
      <c r="NXM69" s="185"/>
      <c r="NXN69" s="185"/>
      <c r="NXO69" s="185"/>
      <c r="NXP69" s="185"/>
      <c r="NXQ69" s="185"/>
      <c r="NXR69" s="185"/>
      <c r="NXS69" s="185"/>
      <c r="NXT69" s="185"/>
      <c r="NXU69" s="185"/>
      <c r="NXV69" s="185"/>
      <c r="NXW69" s="185"/>
      <c r="NXX69" s="185"/>
      <c r="NXY69" s="185"/>
      <c r="NXZ69" s="185"/>
      <c r="NYA69" s="185"/>
      <c r="NYB69" s="185"/>
      <c r="NYC69" s="185"/>
      <c r="NYD69" s="185"/>
      <c r="NYE69" s="185"/>
      <c r="NYF69" s="185"/>
      <c r="NYG69" s="185"/>
      <c r="NYH69" s="185"/>
      <c r="NYI69" s="185"/>
      <c r="NYJ69" s="185"/>
      <c r="NYK69" s="185"/>
      <c r="NYL69" s="185"/>
      <c r="NYM69" s="185"/>
      <c r="NYN69" s="185"/>
      <c r="NYO69" s="185"/>
      <c r="NYP69" s="185"/>
      <c r="NYQ69" s="185"/>
      <c r="NYR69" s="185"/>
      <c r="NYS69" s="185"/>
      <c r="NYT69" s="185"/>
      <c r="NYU69" s="185"/>
      <c r="NYV69" s="185"/>
      <c r="NYW69" s="185"/>
      <c r="NYX69" s="185"/>
      <c r="NYY69" s="185"/>
      <c r="NYZ69" s="185"/>
      <c r="NZA69" s="185"/>
      <c r="NZB69" s="185"/>
      <c r="NZC69" s="185"/>
      <c r="NZD69" s="185"/>
      <c r="NZE69" s="185"/>
      <c r="NZF69" s="185"/>
      <c r="NZG69" s="185"/>
      <c r="NZH69" s="185"/>
      <c r="NZI69" s="185"/>
      <c r="NZJ69" s="185"/>
      <c r="NZK69" s="185"/>
      <c r="NZL69" s="185"/>
      <c r="NZM69" s="185"/>
      <c r="NZN69" s="185"/>
      <c r="NZO69" s="185"/>
      <c r="NZP69" s="185"/>
      <c r="NZQ69" s="185"/>
      <c r="NZR69" s="185"/>
      <c r="NZS69" s="185"/>
      <c r="NZT69" s="185"/>
      <c r="NZU69" s="185"/>
      <c r="NZV69" s="185"/>
      <c r="NZW69" s="185"/>
      <c r="NZX69" s="185"/>
      <c r="NZY69" s="185"/>
      <c r="NZZ69" s="185"/>
      <c r="OAA69" s="185"/>
      <c r="OAB69" s="185"/>
      <c r="OAC69" s="185"/>
      <c r="OAD69" s="185"/>
      <c r="OAE69" s="185"/>
      <c r="OAF69" s="185"/>
      <c r="OAG69" s="185"/>
      <c r="OAH69" s="185"/>
      <c r="OAI69" s="185"/>
      <c r="OAJ69" s="185"/>
      <c r="OAK69" s="185"/>
      <c r="OAL69" s="185"/>
      <c r="OAM69" s="185"/>
      <c r="OAN69" s="185"/>
      <c r="OAO69" s="185"/>
      <c r="OAP69" s="185"/>
      <c r="OAQ69" s="185"/>
      <c r="OAR69" s="185"/>
      <c r="OAS69" s="185"/>
      <c r="OAT69" s="185"/>
      <c r="OAU69" s="185"/>
      <c r="OAV69" s="185"/>
      <c r="OAW69" s="185"/>
      <c r="OAX69" s="185"/>
      <c r="OAY69" s="185"/>
      <c r="OAZ69" s="185"/>
      <c r="OBA69" s="185"/>
      <c r="OBB69" s="185"/>
      <c r="OBC69" s="185"/>
      <c r="OBD69" s="185"/>
      <c r="OBE69" s="185"/>
      <c r="OBF69" s="185"/>
      <c r="OBG69" s="185"/>
      <c r="OBH69" s="185"/>
      <c r="OBI69" s="185"/>
      <c r="OBJ69" s="185"/>
      <c r="OBK69" s="185"/>
      <c r="OBL69" s="185"/>
      <c r="OBM69" s="185"/>
      <c r="OBN69" s="185"/>
      <c r="OBO69" s="185"/>
      <c r="OBP69" s="185"/>
      <c r="OBQ69" s="185"/>
      <c r="OBR69" s="185"/>
      <c r="OBS69" s="185"/>
      <c r="OBT69" s="185"/>
      <c r="OBU69" s="185"/>
      <c r="OBV69" s="185"/>
      <c r="OBW69" s="185"/>
      <c r="OBX69" s="185"/>
      <c r="OBY69" s="185"/>
      <c r="OBZ69" s="185"/>
      <c r="OCA69" s="185"/>
      <c r="OCB69" s="185"/>
      <c r="OCC69" s="185"/>
      <c r="OCD69" s="185"/>
      <c r="OCE69" s="185"/>
      <c r="OCF69" s="185"/>
      <c r="OCG69" s="185"/>
      <c r="OCH69" s="185"/>
      <c r="OCI69" s="185"/>
      <c r="OCJ69" s="185"/>
      <c r="OCK69" s="185"/>
      <c r="OCL69" s="185"/>
      <c r="OCM69" s="185"/>
      <c r="OCN69" s="185"/>
      <c r="OCO69" s="185"/>
      <c r="OCP69" s="185"/>
      <c r="OCQ69" s="185"/>
      <c r="OCR69" s="185"/>
      <c r="OCS69" s="185"/>
      <c r="OCT69" s="185"/>
      <c r="OCU69" s="185"/>
      <c r="OCV69" s="185"/>
      <c r="OCW69" s="185"/>
      <c r="OCX69" s="185"/>
      <c r="OCY69" s="185"/>
      <c r="OCZ69" s="185"/>
      <c r="ODA69" s="185"/>
      <c r="ODB69" s="185"/>
      <c r="ODC69" s="185"/>
      <c r="ODD69" s="185"/>
      <c r="ODE69" s="185"/>
      <c r="ODF69" s="185"/>
      <c r="ODG69" s="185"/>
      <c r="ODH69" s="185"/>
      <c r="ODI69" s="185"/>
      <c r="ODJ69" s="185"/>
      <c r="ODK69" s="185"/>
      <c r="ODL69" s="185"/>
      <c r="ODM69" s="185"/>
      <c r="ODN69" s="185"/>
      <c r="ODO69" s="185"/>
      <c r="ODP69" s="185"/>
      <c r="ODQ69" s="185"/>
      <c r="ODR69" s="185"/>
      <c r="ODS69" s="185"/>
      <c r="ODT69" s="185"/>
      <c r="ODU69" s="185"/>
      <c r="ODV69" s="185"/>
      <c r="ODW69" s="185"/>
      <c r="ODX69" s="185"/>
      <c r="ODY69" s="185"/>
      <c r="ODZ69" s="185"/>
      <c r="OEA69" s="185"/>
      <c r="OEB69" s="185"/>
      <c r="OEC69" s="185"/>
      <c r="OED69" s="185"/>
      <c r="OEE69" s="185"/>
      <c r="OEF69" s="185"/>
      <c r="OEG69" s="185"/>
      <c r="OEH69" s="185"/>
      <c r="OEI69" s="185"/>
      <c r="OEJ69" s="185"/>
      <c r="OEK69" s="185"/>
      <c r="OEL69" s="185"/>
      <c r="OEM69" s="185"/>
      <c r="OEN69" s="185"/>
      <c r="OEO69" s="185"/>
      <c r="OEP69" s="185"/>
      <c r="OEQ69" s="185"/>
      <c r="OER69" s="185"/>
      <c r="OES69" s="185"/>
      <c r="OET69" s="185"/>
      <c r="OEU69" s="185"/>
      <c r="OEV69" s="185"/>
      <c r="OEW69" s="185"/>
      <c r="OEX69" s="185"/>
      <c r="OEY69" s="185"/>
      <c r="OEZ69" s="185"/>
      <c r="OFA69" s="185"/>
      <c r="OFB69" s="185"/>
      <c r="OFC69" s="185"/>
      <c r="OFD69" s="185"/>
      <c r="OFE69" s="185"/>
      <c r="OFF69" s="185"/>
      <c r="OFG69" s="185"/>
      <c r="OFH69" s="185"/>
      <c r="OFI69" s="185"/>
      <c r="OFJ69" s="185"/>
      <c r="OFK69" s="185"/>
      <c r="OFL69" s="185"/>
      <c r="OFM69" s="185"/>
      <c r="OFN69" s="185"/>
      <c r="OFO69" s="185"/>
      <c r="OFP69" s="185"/>
      <c r="OFQ69" s="185"/>
      <c r="OFR69" s="185"/>
      <c r="OFS69" s="185"/>
      <c r="OFT69" s="185"/>
      <c r="OFU69" s="185"/>
      <c r="OFV69" s="185"/>
      <c r="OFW69" s="185"/>
      <c r="OFX69" s="185"/>
      <c r="OFY69" s="185"/>
      <c r="OFZ69" s="185"/>
      <c r="OGA69" s="185"/>
      <c r="OGB69" s="185"/>
      <c r="OGC69" s="185"/>
      <c r="OGD69" s="185"/>
      <c r="OGE69" s="185"/>
      <c r="OGF69" s="185"/>
      <c r="OGG69" s="185"/>
      <c r="OGH69" s="185"/>
      <c r="OGI69" s="185"/>
      <c r="OGJ69" s="185"/>
      <c r="OGK69" s="185"/>
      <c r="OGL69" s="185"/>
      <c r="OGM69" s="185"/>
      <c r="OGN69" s="185"/>
      <c r="OGO69" s="185"/>
      <c r="OGP69" s="185"/>
      <c r="OGQ69" s="185"/>
      <c r="OGR69" s="185"/>
      <c r="OGS69" s="185"/>
      <c r="OGT69" s="185"/>
      <c r="OGU69" s="185"/>
      <c r="OGV69" s="185"/>
      <c r="OGW69" s="185"/>
      <c r="OGX69" s="185"/>
      <c r="OGY69" s="185"/>
      <c r="OGZ69" s="185"/>
      <c r="OHA69" s="185"/>
      <c r="OHB69" s="185"/>
      <c r="OHC69" s="185"/>
      <c r="OHD69" s="185"/>
      <c r="OHE69" s="185"/>
      <c r="OHF69" s="185"/>
      <c r="OHG69" s="185"/>
      <c r="OHH69" s="185"/>
      <c r="OHI69" s="185"/>
      <c r="OHJ69" s="185"/>
      <c r="OHK69" s="185"/>
      <c r="OHL69" s="185"/>
      <c r="OHM69" s="185"/>
      <c r="OHN69" s="185"/>
      <c r="OHO69" s="185"/>
      <c r="OHP69" s="185"/>
      <c r="OHQ69" s="185"/>
      <c r="OHR69" s="185"/>
      <c r="OHS69" s="185"/>
      <c r="OHT69" s="185"/>
      <c r="OHU69" s="185"/>
      <c r="OHV69" s="185"/>
      <c r="OHW69" s="185"/>
      <c r="OHX69" s="185"/>
      <c r="OHY69" s="185"/>
      <c r="OHZ69" s="185"/>
      <c r="OIA69" s="185"/>
      <c r="OIB69" s="185"/>
      <c r="OIC69" s="185"/>
      <c r="OID69" s="185"/>
      <c r="OIE69" s="185"/>
      <c r="OIF69" s="185"/>
      <c r="OIG69" s="185"/>
      <c r="OIH69" s="185"/>
      <c r="OII69" s="185"/>
      <c r="OIJ69" s="185"/>
      <c r="OIK69" s="185"/>
      <c r="OIL69" s="185"/>
      <c r="OIM69" s="185"/>
      <c r="OIN69" s="185"/>
      <c r="OIO69" s="185"/>
      <c r="OIP69" s="185"/>
      <c r="OIQ69" s="185"/>
      <c r="OIR69" s="185"/>
      <c r="OIS69" s="185"/>
      <c r="OIT69" s="185"/>
      <c r="OIU69" s="185"/>
      <c r="OIV69" s="185"/>
      <c r="OIW69" s="185"/>
      <c r="OIX69" s="185"/>
      <c r="OIY69" s="185"/>
      <c r="OIZ69" s="185"/>
      <c r="OJA69" s="185"/>
      <c r="OJB69" s="185"/>
      <c r="OJC69" s="185"/>
      <c r="OJD69" s="185"/>
      <c r="OJE69" s="185"/>
      <c r="OJF69" s="185"/>
      <c r="OJG69" s="185"/>
      <c r="OJH69" s="185"/>
      <c r="OJI69" s="185"/>
      <c r="OJJ69" s="185"/>
      <c r="OJK69" s="185"/>
      <c r="OJL69" s="185"/>
      <c r="OJM69" s="185"/>
      <c r="OJN69" s="185"/>
      <c r="OJO69" s="185"/>
      <c r="OJP69" s="185"/>
      <c r="OJQ69" s="185"/>
      <c r="OJR69" s="185"/>
      <c r="OJS69" s="185"/>
      <c r="OJT69" s="185"/>
      <c r="OJU69" s="185"/>
      <c r="OJV69" s="185"/>
      <c r="OJW69" s="185"/>
      <c r="OJX69" s="185"/>
      <c r="OJY69" s="185"/>
      <c r="OJZ69" s="185"/>
      <c r="OKA69" s="185"/>
      <c r="OKB69" s="185"/>
      <c r="OKC69" s="185"/>
      <c r="OKD69" s="185"/>
      <c r="OKE69" s="185"/>
      <c r="OKF69" s="185"/>
      <c r="OKG69" s="185"/>
      <c r="OKH69" s="185"/>
      <c r="OKI69" s="185"/>
      <c r="OKJ69" s="185"/>
      <c r="OKK69" s="185"/>
      <c r="OKL69" s="185"/>
      <c r="OKM69" s="185"/>
      <c r="OKN69" s="185"/>
      <c r="OKO69" s="185"/>
      <c r="OKP69" s="185"/>
      <c r="OKQ69" s="185"/>
      <c r="OKR69" s="185"/>
      <c r="OKS69" s="185"/>
      <c r="OKT69" s="185"/>
      <c r="OKU69" s="185"/>
      <c r="OKV69" s="185"/>
      <c r="OKW69" s="185"/>
      <c r="OKX69" s="185"/>
      <c r="OKY69" s="185"/>
      <c r="OKZ69" s="185"/>
      <c r="OLA69" s="185"/>
      <c r="OLB69" s="185"/>
      <c r="OLC69" s="185"/>
      <c r="OLD69" s="185"/>
      <c r="OLE69" s="185"/>
      <c r="OLF69" s="185"/>
      <c r="OLG69" s="185"/>
      <c r="OLH69" s="185"/>
      <c r="OLI69" s="185"/>
      <c r="OLJ69" s="185"/>
      <c r="OLK69" s="185"/>
      <c r="OLL69" s="185"/>
      <c r="OLM69" s="185"/>
      <c r="OLN69" s="185"/>
      <c r="OLO69" s="185"/>
      <c r="OLP69" s="185"/>
      <c r="OLQ69" s="185"/>
      <c r="OLR69" s="185"/>
      <c r="OLS69" s="185"/>
      <c r="OLT69" s="185"/>
      <c r="OLU69" s="185"/>
      <c r="OLV69" s="185"/>
      <c r="OLW69" s="185"/>
      <c r="OLX69" s="185"/>
      <c r="OLY69" s="185"/>
      <c r="OLZ69" s="185"/>
      <c r="OMA69" s="185"/>
      <c r="OMB69" s="185"/>
      <c r="OMC69" s="185"/>
      <c r="OMD69" s="185"/>
      <c r="OME69" s="185"/>
      <c r="OMF69" s="185"/>
      <c r="OMG69" s="185"/>
      <c r="OMH69" s="185"/>
      <c r="OMI69" s="185"/>
      <c r="OMJ69" s="185"/>
      <c r="OMK69" s="185"/>
      <c r="OML69" s="185"/>
      <c r="OMM69" s="185"/>
      <c r="OMN69" s="185"/>
      <c r="OMO69" s="185"/>
      <c r="OMP69" s="185"/>
      <c r="OMQ69" s="185"/>
      <c r="OMR69" s="185"/>
      <c r="OMS69" s="185"/>
      <c r="OMT69" s="185"/>
      <c r="OMU69" s="185"/>
      <c r="OMV69" s="185"/>
      <c r="OMW69" s="185"/>
      <c r="OMX69" s="185"/>
      <c r="OMY69" s="185"/>
      <c r="OMZ69" s="185"/>
      <c r="ONA69" s="185"/>
      <c r="ONB69" s="185"/>
      <c r="ONC69" s="185"/>
      <c r="OND69" s="185"/>
      <c r="ONE69" s="185"/>
      <c r="ONF69" s="185"/>
      <c r="ONG69" s="185"/>
      <c r="ONH69" s="185"/>
      <c r="ONI69" s="185"/>
      <c r="ONJ69" s="185"/>
      <c r="ONK69" s="185"/>
      <c r="ONL69" s="185"/>
      <c r="ONM69" s="185"/>
      <c r="ONN69" s="185"/>
      <c r="ONO69" s="185"/>
      <c r="ONP69" s="185"/>
      <c r="ONQ69" s="185"/>
      <c r="ONR69" s="185"/>
      <c r="ONS69" s="185"/>
      <c r="ONT69" s="185"/>
      <c r="ONU69" s="185"/>
      <c r="ONV69" s="185"/>
      <c r="ONW69" s="185"/>
      <c r="ONX69" s="185"/>
      <c r="ONY69" s="185"/>
      <c r="ONZ69" s="185"/>
      <c r="OOA69" s="185"/>
      <c r="OOB69" s="185"/>
      <c r="OOC69" s="185"/>
      <c r="OOD69" s="185"/>
      <c r="OOE69" s="185"/>
      <c r="OOF69" s="185"/>
      <c r="OOG69" s="185"/>
      <c r="OOH69" s="185"/>
      <c r="OOI69" s="185"/>
      <c r="OOJ69" s="185"/>
      <c r="OOK69" s="185"/>
      <c r="OOL69" s="185"/>
      <c r="OOM69" s="185"/>
      <c r="OON69" s="185"/>
      <c r="OOO69" s="185"/>
      <c r="OOP69" s="185"/>
      <c r="OOQ69" s="185"/>
      <c r="OOR69" s="185"/>
      <c r="OOS69" s="185"/>
      <c r="OOT69" s="185"/>
      <c r="OOU69" s="185"/>
      <c r="OOV69" s="185"/>
      <c r="OOW69" s="185"/>
      <c r="OOX69" s="185"/>
      <c r="OOY69" s="185"/>
      <c r="OOZ69" s="185"/>
      <c r="OPA69" s="185"/>
      <c r="OPB69" s="185"/>
      <c r="OPC69" s="185"/>
      <c r="OPD69" s="185"/>
      <c r="OPE69" s="185"/>
      <c r="OPF69" s="185"/>
      <c r="OPG69" s="185"/>
      <c r="OPH69" s="185"/>
      <c r="OPI69" s="185"/>
      <c r="OPJ69" s="185"/>
      <c r="OPK69" s="185"/>
      <c r="OPL69" s="185"/>
      <c r="OPM69" s="185"/>
      <c r="OPN69" s="185"/>
      <c r="OPO69" s="185"/>
      <c r="OPP69" s="185"/>
      <c r="OPQ69" s="185"/>
      <c r="OPR69" s="185"/>
      <c r="OPS69" s="185"/>
      <c r="OPT69" s="185"/>
      <c r="OPU69" s="185"/>
      <c r="OPV69" s="185"/>
      <c r="OPW69" s="185"/>
      <c r="OPX69" s="185"/>
      <c r="OPY69" s="185"/>
      <c r="OPZ69" s="185"/>
      <c r="OQA69" s="185"/>
      <c r="OQB69" s="185"/>
      <c r="OQC69" s="185"/>
      <c r="OQD69" s="185"/>
      <c r="OQE69" s="185"/>
      <c r="OQF69" s="185"/>
      <c r="OQG69" s="185"/>
      <c r="OQH69" s="185"/>
      <c r="OQI69" s="185"/>
      <c r="OQJ69" s="185"/>
      <c r="OQK69" s="185"/>
      <c r="OQL69" s="185"/>
      <c r="OQM69" s="185"/>
      <c r="OQN69" s="185"/>
      <c r="OQO69" s="185"/>
      <c r="OQP69" s="185"/>
      <c r="OQQ69" s="185"/>
      <c r="OQR69" s="185"/>
      <c r="OQS69" s="185"/>
      <c r="OQT69" s="185"/>
      <c r="OQU69" s="185"/>
      <c r="OQV69" s="185"/>
      <c r="OQW69" s="185"/>
      <c r="OQX69" s="185"/>
      <c r="OQY69" s="185"/>
      <c r="OQZ69" s="185"/>
      <c r="ORA69" s="185"/>
      <c r="ORB69" s="185"/>
      <c r="ORC69" s="185"/>
      <c r="ORD69" s="185"/>
      <c r="ORE69" s="185"/>
      <c r="ORF69" s="185"/>
      <c r="ORG69" s="185"/>
      <c r="ORH69" s="185"/>
      <c r="ORI69" s="185"/>
      <c r="ORJ69" s="185"/>
      <c r="ORK69" s="185"/>
      <c r="ORL69" s="185"/>
      <c r="ORM69" s="185"/>
      <c r="ORN69" s="185"/>
      <c r="ORO69" s="185"/>
      <c r="ORP69" s="185"/>
      <c r="ORQ69" s="185"/>
      <c r="ORR69" s="185"/>
      <c r="ORS69" s="185"/>
      <c r="ORT69" s="185"/>
      <c r="ORU69" s="185"/>
      <c r="ORV69" s="185"/>
      <c r="ORW69" s="185"/>
      <c r="ORX69" s="185"/>
      <c r="ORY69" s="185"/>
      <c r="ORZ69" s="185"/>
      <c r="OSA69" s="185"/>
      <c r="OSB69" s="185"/>
      <c r="OSC69" s="185"/>
      <c r="OSD69" s="185"/>
      <c r="OSE69" s="185"/>
      <c r="OSF69" s="185"/>
      <c r="OSG69" s="185"/>
      <c r="OSH69" s="185"/>
      <c r="OSI69" s="185"/>
      <c r="OSJ69" s="185"/>
      <c r="OSK69" s="185"/>
      <c r="OSL69" s="185"/>
      <c r="OSM69" s="185"/>
      <c r="OSN69" s="185"/>
      <c r="OSO69" s="185"/>
      <c r="OSP69" s="185"/>
      <c r="OSQ69" s="185"/>
      <c r="OSR69" s="185"/>
      <c r="OSS69" s="185"/>
      <c r="OST69" s="185"/>
      <c r="OSU69" s="185"/>
      <c r="OSV69" s="185"/>
      <c r="OSW69" s="185"/>
      <c r="OSX69" s="185"/>
      <c r="OSY69" s="185"/>
      <c r="OSZ69" s="185"/>
      <c r="OTA69" s="185"/>
      <c r="OTB69" s="185"/>
      <c r="OTC69" s="185"/>
      <c r="OTD69" s="185"/>
      <c r="OTE69" s="185"/>
      <c r="OTF69" s="185"/>
      <c r="OTG69" s="185"/>
      <c r="OTH69" s="185"/>
      <c r="OTI69" s="185"/>
      <c r="OTJ69" s="185"/>
      <c r="OTK69" s="185"/>
      <c r="OTL69" s="185"/>
      <c r="OTM69" s="185"/>
      <c r="OTN69" s="185"/>
      <c r="OTO69" s="185"/>
      <c r="OTP69" s="185"/>
      <c r="OTQ69" s="185"/>
      <c r="OTR69" s="185"/>
      <c r="OTS69" s="185"/>
      <c r="OTT69" s="185"/>
      <c r="OTU69" s="185"/>
      <c r="OTV69" s="185"/>
      <c r="OTW69" s="185"/>
      <c r="OTX69" s="185"/>
      <c r="OTY69" s="185"/>
      <c r="OTZ69" s="185"/>
      <c r="OUA69" s="185"/>
      <c r="OUB69" s="185"/>
      <c r="OUC69" s="185"/>
      <c r="OUD69" s="185"/>
      <c r="OUE69" s="185"/>
      <c r="OUF69" s="185"/>
      <c r="OUG69" s="185"/>
      <c r="OUH69" s="185"/>
      <c r="OUI69" s="185"/>
      <c r="OUJ69" s="185"/>
      <c r="OUK69" s="185"/>
      <c r="OUL69" s="185"/>
      <c r="OUM69" s="185"/>
      <c r="OUN69" s="185"/>
      <c r="OUO69" s="185"/>
      <c r="OUP69" s="185"/>
      <c r="OUQ69" s="185"/>
      <c r="OUR69" s="185"/>
      <c r="OUS69" s="185"/>
      <c r="OUT69" s="185"/>
      <c r="OUU69" s="185"/>
      <c r="OUV69" s="185"/>
      <c r="OUW69" s="185"/>
      <c r="OUX69" s="185"/>
      <c r="OUY69" s="185"/>
      <c r="OUZ69" s="185"/>
      <c r="OVA69" s="185"/>
      <c r="OVB69" s="185"/>
      <c r="OVC69" s="185"/>
      <c r="OVD69" s="185"/>
      <c r="OVE69" s="185"/>
      <c r="OVF69" s="185"/>
      <c r="OVG69" s="185"/>
      <c r="OVH69" s="185"/>
      <c r="OVI69" s="185"/>
      <c r="OVJ69" s="185"/>
      <c r="OVK69" s="185"/>
      <c r="OVL69" s="185"/>
      <c r="OVM69" s="185"/>
      <c r="OVN69" s="185"/>
      <c r="OVO69" s="185"/>
      <c r="OVP69" s="185"/>
      <c r="OVQ69" s="185"/>
      <c r="OVR69" s="185"/>
      <c r="OVS69" s="185"/>
      <c r="OVT69" s="185"/>
      <c r="OVU69" s="185"/>
      <c r="OVV69" s="185"/>
      <c r="OVW69" s="185"/>
      <c r="OVX69" s="185"/>
      <c r="OVY69" s="185"/>
      <c r="OVZ69" s="185"/>
      <c r="OWA69" s="185"/>
      <c r="OWB69" s="185"/>
      <c r="OWC69" s="185"/>
      <c r="OWD69" s="185"/>
      <c r="OWE69" s="185"/>
      <c r="OWF69" s="185"/>
      <c r="OWG69" s="185"/>
      <c r="OWH69" s="185"/>
      <c r="OWI69" s="185"/>
      <c r="OWJ69" s="185"/>
      <c r="OWK69" s="185"/>
      <c r="OWL69" s="185"/>
      <c r="OWM69" s="185"/>
      <c r="OWN69" s="185"/>
      <c r="OWO69" s="185"/>
      <c r="OWP69" s="185"/>
      <c r="OWQ69" s="185"/>
      <c r="OWR69" s="185"/>
      <c r="OWS69" s="185"/>
      <c r="OWT69" s="185"/>
      <c r="OWU69" s="185"/>
      <c r="OWV69" s="185"/>
      <c r="OWW69" s="185"/>
      <c r="OWX69" s="185"/>
      <c r="OWY69" s="185"/>
      <c r="OWZ69" s="185"/>
      <c r="OXA69" s="185"/>
      <c r="OXB69" s="185"/>
      <c r="OXC69" s="185"/>
      <c r="OXD69" s="185"/>
      <c r="OXE69" s="185"/>
      <c r="OXF69" s="185"/>
      <c r="OXG69" s="185"/>
      <c r="OXH69" s="185"/>
      <c r="OXI69" s="185"/>
      <c r="OXJ69" s="185"/>
      <c r="OXK69" s="185"/>
      <c r="OXL69" s="185"/>
      <c r="OXM69" s="185"/>
      <c r="OXN69" s="185"/>
      <c r="OXO69" s="185"/>
      <c r="OXP69" s="185"/>
      <c r="OXQ69" s="185"/>
      <c r="OXR69" s="185"/>
      <c r="OXS69" s="185"/>
      <c r="OXT69" s="185"/>
      <c r="OXU69" s="185"/>
      <c r="OXV69" s="185"/>
      <c r="OXW69" s="185"/>
      <c r="OXX69" s="185"/>
      <c r="OXY69" s="185"/>
      <c r="OXZ69" s="185"/>
      <c r="OYA69" s="185"/>
      <c r="OYB69" s="185"/>
      <c r="OYC69" s="185"/>
      <c r="OYD69" s="185"/>
      <c r="OYE69" s="185"/>
      <c r="OYF69" s="185"/>
      <c r="OYG69" s="185"/>
      <c r="OYH69" s="185"/>
      <c r="OYI69" s="185"/>
      <c r="OYJ69" s="185"/>
      <c r="OYK69" s="185"/>
      <c r="OYL69" s="185"/>
      <c r="OYM69" s="185"/>
      <c r="OYN69" s="185"/>
      <c r="OYO69" s="185"/>
      <c r="OYP69" s="185"/>
      <c r="OYQ69" s="185"/>
      <c r="OYR69" s="185"/>
      <c r="OYS69" s="185"/>
      <c r="OYT69" s="185"/>
      <c r="OYU69" s="185"/>
      <c r="OYV69" s="185"/>
      <c r="OYW69" s="185"/>
      <c r="OYX69" s="185"/>
      <c r="OYY69" s="185"/>
      <c r="OYZ69" s="185"/>
      <c r="OZA69" s="185"/>
      <c r="OZB69" s="185"/>
      <c r="OZC69" s="185"/>
      <c r="OZD69" s="185"/>
      <c r="OZE69" s="185"/>
      <c r="OZF69" s="185"/>
      <c r="OZG69" s="185"/>
      <c r="OZH69" s="185"/>
      <c r="OZI69" s="185"/>
      <c r="OZJ69" s="185"/>
      <c r="OZK69" s="185"/>
      <c r="OZL69" s="185"/>
      <c r="OZM69" s="185"/>
      <c r="OZN69" s="185"/>
      <c r="OZO69" s="185"/>
      <c r="OZP69" s="185"/>
      <c r="OZQ69" s="185"/>
      <c r="OZR69" s="185"/>
      <c r="OZS69" s="185"/>
      <c r="OZT69" s="185"/>
      <c r="OZU69" s="185"/>
      <c r="OZV69" s="185"/>
      <c r="OZW69" s="185"/>
      <c r="OZX69" s="185"/>
      <c r="OZY69" s="185"/>
      <c r="OZZ69" s="185"/>
      <c r="PAA69" s="185"/>
      <c r="PAB69" s="185"/>
      <c r="PAC69" s="185"/>
      <c r="PAD69" s="185"/>
      <c r="PAE69" s="185"/>
      <c r="PAF69" s="185"/>
      <c r="PAG69" s="185"/>
      <c r="PAH69" s="185"/>
      <c r="PAI69" s="185"/>
      <c r="PAJ69" s="185"/>
      <c r="PAK69" s="185"/>
      <c r="PAL69" s="185"/>
      <c r="PAM69" s="185"/>
      <c r="PAN69" s="185"/>
      <c r="PAO69" s="185"/>
      <c r="PAP69" s="185"/>
      <c r="PAQ69" s="185"/>
      <c r="PAR69" s="185"/>
      <c r="PAS69" s="185"/>
      <c r="PAT69" s="185"/>
      <c r="PAU69" s="185"/>
      <c r="PAV69" s="185"/>
      <c r="PAW69" s="185"/>
      <c r="PAX69" s="185"/>
      <c r="PAY69" s="185"/>
      <c r="PAZ69" s="185"/>
      <c r="PBA69" s="185"/>
      <c r="PBB69" s="185"/>
      <c r="PBC69" s="185"/>
      <c r="PBD69" s="185"/>
      <c r="PBE69" s="185"/>
      <c r="PBF69" s="185"/>
      <c r="PBG69" s="185"/>
      <c r="PBH69" s="185"/>
      <c r="PBI69" s="185"/>
      <c r="PBJ69" s="185"/>
      <c r="PBK69" s="185"/>
      <c r="PBL69" s="185"/>
      <c r="PBM69" s="185"/>
      <c r="PBN69" s="185"/>
      <c r="PBO69" s="185"/>
      <c r="PBP69" s="185"/>
      <c r="PBQ69" s="185"/>
      <c r="PBR69" s="185"/>
      <c r="PBS69" s="185"/>
      <c r="PBT69" s="185"/>
      <c r="PBU69" s="185"/>
      <c r="PBV69" s="185"/>
      <c r="PBW69" s="185"/>
      <c r="PBX69" s="185"/>
      <c r="PBY69" s="185"/>
      <c r="PBZ69" s="185"/>
      <c r="PCA69" s="185"/>
      <c r="PCB69" s="185"/>
      <c r="PCC69" s="185"/>
      <c r="PCD69" s="185"/>
      <c r="PCE69" s="185"/>
      <c r="PCF69" s="185"/>
      <c r="PCG69" s="185"/>
      <c r="PCH69" s="185"/>
      <c r="PCI69" s="185"/>
      <c r="PCJ69" s="185"/>
      <c r="PCK69" s="185"/>
      <c r="PCL69" s="185"/>
      <c r="PCM69" s="185"/>
      <c r="PCN69" s="185"/>
      <c r="PCO69" s="185"/>
      <c r="PCP69" s="185"/>
      <c r="PCQ69" s="185"/>
      <c r="PCR69" s="185"/>
      <c r="PCS69" s="185"/>
      <c r="PCT69" s="185"/>
      <c r="PCU69" s="185"/>
      <c r="PCV69" s="185"/>
      <c r="PCW69" s="185"/>
      <c r="PCX69" s="185"/>
      <c r="PCY69" s="185"/>
      <c r="PCZ69" s="185"/>
      <c r="PDA69" s="185"/>
      <c r="PDB69" s="185"/>
      <c r="PDC69" s="185"/>
      <c r="PDD69" s="185"/>
      <c r="PDE69" s="185"/>
      <c r="PDF69" s="185"/>
      <c r="PDG69" s="185"/>
      <c r="PDH69" s="185"/>
      <c r="PDI69" s="185"/>
      <c r="PDJ69" s="185"/>
      <c r="PDK69" s="185"/>
      <c r="PDL69" s="185"/>
      <c r="PDM69" s="185"/>
      <c r="PDN69" s="185"/>
      <c r="PDO69" s="185"/>
      <c r="PDP69" s="185"/>
      <c r="PDQ69" s="185"/>
      <c r="PDR69" s="185"/>
      <c r="PDS69" s="185"/>
      <c r="PDT69" s="185"/>
      <c r="PDU69" s="185"/>
      <c r="PDV69" s="185"/>
      <c r="PDW69" s="185"/>
      <c r="PDX69" s="185"/>
      <c r="PDY69" s="185"/>
      <c r="PDZ69" s="185"/>
      <c r="PEA69" s="185"/>
      <c r="PEB69" s="185"/>
      <c r="PEC69" s="185"/>
      <c r="PED69" s="185"/>
      <c r="PEE69" s="185"/>
      <c r="PEF69" s="185"/>
      <c r="PEG69" s="185"/>
      <c r="PEH69" s="185"/>
      <c r="PEI69" s="185"/>
      <c r="PEJ69" s="185"/>
      <c r="PEK69" s="185"/>
      <c r="PEL69" s="185"/>
      <c r="PEM69" s="185"/>
      <c r="PEN69" s="185"/>
      <c r="PEO69" s="185"/>
      <c r="PEP69" s="185"/>
      <c r="PEQ69" s="185"/>
      <c r="PER69" s="185"/>
      <c r="PES69" s="185"/>
      <c r="PET69" s="185"/>
      <c r="PEU69" s="185"/>
      <c r="PEV69" s="185"/>
      <c r="PEW69" s="185"/>
      <c r="PEX69" s="185"/>
      <c r="PEY69" s="185"/>
      <c r="PEZ69" s="185"/>
      <c r="PFA69" s="185"/>
      <c r="PFB69" s="185"/>
      <c r="PFC69" s="185"/>
      <c r="PFD69" s="185"/>
      <c r="PFE69" s="185"/>
      <c r="PFF69" s="185"/>
      <c r="PFG69" s="185"/>
      <c r="PFH69" s="185"/>
      <c r="PFI69" s="185"/>
      <c r="PFJ69" s="185"/>
      <c r="PFK69" s="185"/>
      <c r="PFL69" s="185"/>
      <c r="PFM69" s="185"/>
      <c r="PFN69" s="185"/>
      <c r="PFO69" s="185"/>
      <c r="PFP69" s="185"/>
      <c r="PFQ69" s="185"/>
      <c r="PFR69" s="185"/>
      <c r="PFS69" s="185"/>
      <c r="PFT69" s="185"/>
      <c r="PFU69" s="185"/>
      <c r="PFV69" s="185"/>
      <c r="PFW69" s="185"/>
      <c r="PFX69" s="185"/>
      <c r="PFY69" s="185"/>
      <c r="PFZ69" s="185"/>
      <c r="PGA69" s="185"/>
      <c r="PGB69" s="185"/>
      <c r="PGC69" s="185"/>
      <c r="PGD69" s="185"/>
      <c r="PGE69" s="185"/>
      <c r="PGF69" s="185"/>
      <c r="PGG69" s="185"/>
      <c r="PGH69" s="185"/>
      <c r="PGI69" s="185"/>
      <c r="PGJ69" s="185"/>
      <c r="PGK69" s="185"/>
      <c r="PGL69" s="185"/>
      <c r="PGM69" s="185"/>
      <c r="PGN69" s="185"/>
      <c r="PGO69" s="185"/>
      <c r="PGP69" s="185"/>
      <c r="PGQ69" s="185"/>
      <c r="PGR69" s="185"/>
      <c r="PGS69" s="185"/>
      <c r="PGT69" s="185"/>
      <c r="PGU69" s="185"/>
      <c r="PGV69" s="185"/>
      <c r="PGW69" s="185"/>
      <c r="PGX69" s="185"/>
      <c r="PGY69" s="185"/>
      <c r="PGZ69" s="185"/>
      <c r="PHA69" s="185"/>
      <c r="PHB69" s="185"/>
      <c r="PHC69" s="185"/>
      <c r="PHD69" s="185"/>
      <c r="PHE69" s="185"/>
      <c r="PHF69" s="185"/>
      <c r="PHG69" s="185"/>
      <c r="PHH69" s="185"/>
      <c r="PHI69" s="185"/>
      <c r="PHJ69" s="185"/>
      <c r="PHK69" s="185"/>
      <c r="PHL69" s="185"/>
      <c r="PHM69" s="185"/>
      <c r="PHN69" s="185"/>
      <c r="PHO69" s="185"/>
      <c r="PHP69" s="185"/>
      <c r="PHQ69" s="185"/>
      <c r="PHR69" s="185"/>
      <c r="PHS69" s="185"/>
      <c r="PHT69" s="185"/>
      <c r="PHU69" s="185"/>
      <c r="PHV69" s="185"/>
      <c r="PHW69" s="185"/>
      <c r="PHX69" s="185"/>
      <c r="PHY69" s="185"/>
      <c r="PHZ69" s="185"/>
      <c r="PIA69" s="185"/>
      <c r="PIB69" s="185"/>
      <c r="PIC69" s="185"/>
      <c r="PID69" s="185"/>
      <c r="PIE69" s="185"/>
      <c r="PIF69" s="185"/>
      <c r="PIG69" s="185"/>
      <c r="PIH69" s="185"/>
      <c r="PII69" s="185"/>
      <c r="PIJ69" s="185"/>
      <c r="PIK69" s="185"/>
      <c r="PIL69" s="185"/>
      <c r="PIM69" s="185"/>
      <c r="PIN69" s="185"/>
      <c r="PIO69" s="185"/>
      <c r="PIP69" s="185"/>
      <c r="PIQ69" s="185"/>
      <c r="PIR69" s="185"/>
      <c r="PIS69" s="185"/>
      <c r="PIT69" s="185"/>
      <c r="PIU69" s="185"/>
      <c r="PIV69" s="185"/>
      <c r="PIW69" s="185"/>
      <c r="PIX69" s="185"/>
      <c r="PIY69" s="185"/>
      <c r="PIZ69" s="185"/>
      <c r="PJA69" s="185"/>
      <c r="PJB69" s="185"/>
      <c r="PJC69" s="185"/>
      <c r="PJD69" s="185"/>
      <c r="PJE69" s="185"/>
      <c r="PJF69" s="185"/>
      <c r="PJG69" s="185"/>
      <c r="PJH69" s="185"/>
      <c r="PJI69" s="185"/>
      <c r="PJJ69" s="185"/>
      <c r="PJK69" s="185"/>
      <c r="PJL69" s="185"/>
      <c r="PJM69" s="185"/>
      <c r="PJN69" s="185"/>
      <c r="PJO69" s="185"/>
      <c r="PJP69" s="185"/>
      <c r="PJQ69" s="185"/>
      <c r="PJR69" s="185"/>
      <c r="PJS69" s="185"/>
      <c r="PJT69" s="185"/>
      <c r="PJU69" s="185"/>
      <c r="PJV69" s="185"/>
      <c r="PJW69" s="185"/>
      <c r="PJX69" s="185"/>
      <c r="PJY69" s="185"/>
      <c r="PJZ69" s="185"/>
      <c r="PKA69" s="185"/>
      <c r="PKB69" s="185"/>
      <c r="PKC69" s="185"/>
      <c r="PKD69" s="185"/>
      <c r="PKE69" s="185"/>
      <c r="PKF69" s="185"/>
      <c r="PKG69" s="185"/>
      <c r="PKH69" s="185"/>
      <c r="PKI69" s="185"/>
      <c r="PKJ69" s="185"/>
      <c r="PKK69" s="185"/>
      <c r="PKL69" s="185"/>
      <c r="PKM69" s="185"/>
      <c r="PKN69" s="185"/>
      <c r="PKO69" s="185"/>
      <c r="PKP69" s="185"/>
      <c r="PKQ69" s="185"/>
      <c r="PKR69" s="185"/>
      <c r="PKS69" s="185"/>
      <c r="PKT69" s="185"/>
      <c r="PKU69" s="185"/>
      <c r="PKV69" s="185"/>
      <c r="PKW69" s="185"/>
      <c r="PKX69" s="185"/>
      <c r="PKY69" s="185"/>
      <c r="PKZ69" s="185"/>
      <c r="PLA69" s="185"/>
      <c r="PLB69" s="185"/>
      <c r="PLC69" s="185"/>
      <c r="PLD69" s="185"/>
      <c r="PLE69" s="185"/>
      <c r="PLF69" s="185"/>
      <c r="PLG69" s="185"/>
      <c r="PLH69" s="185"/>
      <c r="PLI69" s="185"/>
      <c r="PLJ69" s="185"/>
      <c r="PLK69" s="185"/>
      <c r="PLL69" s="185"/>
      <c r="PLM69" s="185"/>
      <c r="PLN69" s="185"/>
      <c r="PLO69" s="185"/>
      <c r="PLP69" s="185"/>
      <c r="PLQ69" s="185"/>
      <c r="PLR69" s="185"/>
      <c r="PLS69" s="185"/>
      <c r="PLT69" s="185"/>
      <c r="PLU69" s="185"/>
      <c r="PLV69" s="185"/>
      <c r="PLW69" s="185"/>
      <c r="PLX69" s="185"/>
      <c r="PLY69" s="185"/>
      <c r="PLZ69" s="185"/>
      <c r="PMA69" s="185"/>
      <c r="PMB69" s="185"/>
      <c r="PMC69" s="185"/>
      <c r="PMD69" s="185"/>
      <c r="PME69" s="185"/>
      <c r="PMF69" s="185"/>
      <c r="PMG69" s="185"/>
      <c r="PMH69" s="185"/>
      <c r="PMI69" s="185"/>
      <c r="PMJ69" s="185"/>
      <c r="PMK69" s="185"/>
      <c r="PML69" s="185"/>
      <c r="PMM69" s="185"/>
      <c r="PMN69" s="185"/>
      <c r="PMO69" s="185"/>
      <c r="PMP69" s="185"/>
      <c r="PMQ69" s="185"/>
      <c r="PMR69" s="185"/>
      <c r="PMS69" s="185"/>
      <c r="PMT69" s="185"/>
      <c r="PMU69" s="185"/>
      <c r="PMV69" s="185"/>
      <c r="PMW69" s="185"/>
      <c r="PMX69" s="185"/>
      <c r="PMY69" s="185"/>
      <c r="PMZ69" s="185"/>
      <c r="PNA69" s="185"/>
      <c r="PNB69" s="185"/>
      <c r="PNC69" s="185"/>
      <c r="PND69" s="185"/>
      <c r="PNE69" s="185"/>
      <c r="PNF69" s="185"/>
      <c r="PNG69" s="185"/>
      <c r="PNH69" s="185"/>
      <c r="PNI69" s="185"/>
      <c r="PNJ69" s="185"/>
      <c r="PNK69" s="185"/>
      <c r="PNL69" s="185"/>
      <c r="PNM69" s="185"/>
      <c r="PNN69" s="185"/>
      <c r="PNO69" s="185"/>
      <c r="PNP69" s="185"/>
      <c r="PNQ69" s="185"/>
      <c r="PNR69" s="185"/>
      <c r="PNS69" s="185"/>
      <c r="PNT69" s="185"/>
      <c r="PNU69" s="185"/>
      <c r="PNV69" s="185"/>
      <c r="PNW69" s="185"/>
      <c r="PNX69" s="185"/>
      <c r="PNY69" s="185"/>
      <c r="PNZ69" s="185"/>
      <c r="POA69" s="185"/>
      <c r="POB69" s="185"/>
      <c r="POC69" s="185"/>
      <c r="POD69" s="185"/>
      <c r="POE69" s="185"/>
      <c r="POF69" s="185"/>
      <c r="POG69" s="185"/>
      <c r="POH69" s="185"/>
      <c r="POI69" s="185"/>
      <c r="POJ69" s="185"/>
      <c r="POK69" s="185"/>
      <c r="POL69" s="185"/>
      <c r="POM69" s="185"/>
      <c r="PON69" s="185"/>
      <c r="POO69" s="185"/>
      <c r="POP69" s="185"/>
      <c r="POQ69" s="185"/>
      <c r="POR69" s="185"/>
      <c r="POS69" s="185"/>
      <c r="POT69" s="185"/>
      <c r="POU69" s="185"/>
      <c r="POV69" s="185"/>
      <c r="POW69" s="185"/>
      <c r="POX69" s="185"/>
      <c r="POY69" s="185"/>
      <c r="POZ69" s="185"/>
      <c r="PPA69" s="185"/>
      <c r="PPB69" s="185"/>
      <c r="PPC69" s="185"/>
      <c r="PPD69" s="185"/>
      <c r="PPE69" s="185"/>
      <c r="PPF69" s="185"/>
      <c r="PPG69" s="185"/>
      <c r="PPH69" s="185"/>
      <c r="PPI69" s="185"/>
      <c r="PPJ69" s="185"/>
      <c r="PPK69" s="185"/>
      <c r="PPL69" s="185"/>
      <c r="PPM69" s="185"/>
      <c r="PPN69" s="185"/>
      <c r="PPO69" s="185"/>
      <c r="PPP69" s="185"/>
      <c r="PPQ69" s="185"/>
      <c r="PPR69" s="185"/>
      <c r="PPS69" s="185"/>
      <c r="PPT69" s="185"/>
      <c r="PPU69" s="185"/>
      <c r="PPV69" s="185"/>
      <c r="PPW69" s="185"/>
      <c r="PPX69" s="185"/>
      <c r="PPY69" s="185"/>
      <c r="PPZ69" s="185"/>
      <c r="PQA69" s="185"/>
      <c r="PQB69" s="185"/>
      <c r="PQC69" s="185"/>
      <c r="PQD69" s="185"/>
      <c r="PQE69" s="185"/>
      <c r="PQF69" s="185"/>
      <c r="PQG69" s="185"/>
      <c r="PQH69" s="185"/>
      <c r="PQI69" s="185"/>
      <c r="PQJ69" s="185"/>
      <c r="PQK69" s="185"/>
      <c r="PQL69" s="185"/>
      <c r="PQM69" s="185"/>
      <c r="PQN69" s="185"/>
      <c r="PQO69" s="185"/>
      <c r="PQP69" s="185"/>
      <c r="PQQ69" s="185"/>
      <c r="PQR69" s="185"/>
      <c r="PQS69" s="185"/>
      <c r="PQT69" s="185"/>
      <c r="PQU69" s="185"/>
      <c r="PQV69" s="185"/>
      <c r="PQW69" s="185"/>
      <c r="PQX69" s="185"/>
      <c r="PQY69" s="185"/>
      <c r="PQZ69" s="185"/>
      <c r="PRA69" s="185"/>
      <c r="PRB69" s="185"/>
      <c r="PRC69" s="185"/>
      <c r="PRD69" s="185"/>
      <c r="PRE69" s="185"/>
      <c r="PRF69" s="185"/>
      <c r="PRG69" s="185"/>
      <c r="PRH69" s="185"/>
      <c r="PRI69" s="185"/>
      <c r="PRJ69" s="185"/>
      <c r="PRK69" s="185"/>
      <c r="PRL69" s="185"/>
      <c r="PRM69" s="185"/>
      <c r="PRN69" s="185"/>
      <c r="PRO69" s="185"/>
      <c r="PRP69" s="185"/>
      <c r="PRQ69" s="185"/>
      <c r="PRR69" s="185"/>
      <c r="PRS69" s="185"/>
      <c r="PRT69" s="185"/>
      <c r="PRU69" s="185"/>
      <c r="PRV69" s="185"/>
      <c r="PRW69" s="185"/>
      <c r="PRX69" s="185"/>
      <c r="PRY69" s="185"/>
      <c r="PRZ69" s="185"/>
      <c r="PSA69" s="185"/>
      <c r="PSB69" s="185"/>
      <c r="PSC69" s="185"/>
      <c r="PSD69" s="185"/>
      <c r="PSE69" s="185"/>
      <c r="PSF69" s="185"/>
      <c r="PSG69" s="185"/>
      <c r="PSH69" s="185"/>
      <c r="PSI69" s="185"/>
      <c r="PSJ69" s="185"/>
      <c r="PSK69" s="185"/>
      <c r="PSL69" s="185"/>
      <c r="PSM69" s="185"/>
      <c r="PSN69" s="185"/>
      <c r="PSO69" s="185"/>
      <c r="PSP69" s="185"/>
      <c r="PSQ69" s="185"/>
      <c r="PSR69" s="185"/>
      <c r="PSS69" s="185"/>
      <c r="PST69" s="185"/>
      <c r="PSU69" s="185"/>
      <c r="PSV69" s="185"/>
      <c r="PSW69" s="185"/>
      <c r="PSX69" s="185"/>
      <c r="PSY69" s="185"/>
      <c r="PSZ69" s="185"/>
      <c r="PTA69" s="185"/>
      <c r="PTB69" s="185"/>
      <c r="PTC69" s="185"/>
      <c r="PTD69" s="185"/>
      <c r="PTE69" s="185"/>
      <c r="PTF69" s="185"/>
      <c r="PTG69" s="185"/>
      <c r="PTH69" s="185"/>
      <c r="PTI69" s="185"/>
      <c r="PTJ69" s="185"/>
      <c r="PTK69" s="185"/>
      <c r="PTL69" s="185"/>
      <c r="PTM69" s="185"/>
      <c r="PTN69" s="185"/>
      <c r="PTO69" s="185"/>
      <c r="PTP69" s="185"/>
      <c r="PTQ69" s="185"/>
      <c r="PTR69" s="185"/>
      <c r="PTS69" s="185"/>
      <c r="PTT69" s="185"/>
      <c r="PTU69" s="185"/>
      <c r="PTV69" s="185"/>
      <c r="PTW69" s="185"/>
      <c r="PTX69" s="185"/>
      <c r="PTY69" s="185"/>
      <c r="PTZ69" s="185"/>
      <c r="PUA69" s="185"/>
      <c r="PUB69" s="185"/>
      <c r="PUC69" s="185"/>
      <c r="PUD69" s="185"/>
      <c r="PUE69" s="185"/>
      <c r="PUF69" s="185"/>
      <c r="PUG69" s="185"/>
      <c r="PUH69" s="185"/>
      <c r="PUI69" s="185"/>
      <c r="PUJ69" s="185"/>
      <c r="PUK69" s="185"/>
      <c r="PUL69" s="185"/>
      <c r="PUM69" s="185"/>
      <c r="PUN69" s="185"/>
      <c r="PUO69" s="185"/>
      <c r="PUP69" s="185"/>
      <c r="PUQ69" s="185"/>
      <c r="PUR69" s="185"/>
      <c r="PUS69" s="185"/>
      <c r="PUT69" s="185"/>
      <c r="PUU69" s="185"/>
      <c r="PUV69" s="185"/>
      <c r="PUW69" s="185"/>
      <c r="PUX69" s="185"/>
      <c r="PUY69" s="185"/>
      <c r="PUZ69" s="185"/>
      <c r="PVA69" s="185"/>
      <c r="PVB69" s="185"/>
      <c r="PVC69" s="185"/>
      <c r="PVD69" s="185"/>
      <c r="PVE69" s="185"/>
      <c r="PVF69" s="185"/>
      <c r="PVG69" s="185"/>
      <c r="PVH69" s="185"/>
      <c r="PVI69" s="185"/>
      <c r="PVJ69" s="185"/>
      <c r="PVK69" s="185"/>
      <c r="PVL69" s="185"/>
      <c r="PVM69" s="185"/>
      <c r="PVN69" s="185"/>
      <c r="PVO69" s="185"/>
      <c r="PVP69" s="185"/>
      <c r="PVQ69" s="185"/>
      <c r="PVR69" s="185"/>
      <c r="PVS69" s="185"/>
      <c r="PVT69" s="185"/>
      <c r="PVU69" s="185"/>
      <c r="PVV69" s="185"/>
      <c r="PVW69" s="185"/>
      <c r="PVX69" s="185"/>
      <c r="PVY69" s="185"/>
      <c r="PVZ69" s="185"/>
      <c r="PWA69" s="185"/>
      <c r="PWB69" s="185"/>
      <c r="PWC69" s="185"/>
      <c r="PWD69" s="185"/>
      <c r="PWE69" s="185"/>
      <c r="PWF69" s="185"/>
      <c r="PWG69" s="185"/>
      <c r="PWH69" s="185"/>
      <c r="PWI69" s="185"/>
      <c r="PWJ69" s="185"/>
      <c r="PWK69" s="185"/>
      <c r="PWL69" s="185"/>
      <c r="PWM69" s="185"/>
      <c r="PWN69" s="185"/>
      <c r="PWO69" s="185"/>
      <c r="PWP69" s="185"/>
      <c r="PWQ69" s="185"/>
      <c r="PWR69" s="185"/>
      <c r="PWS69" s="185"/>
      <c r="PWT69" s="185"/>
      <c r="PWU69" s="185"/>
      <c r="PWV69" s="185"/>
      <c r="PWW69" s="185"/>
      <c r="PWX69" s="185"/>
      <c r="PWY69" s="185"/>
      <c r="PWZ69" s="185"/>
      <c r="PXA69" s="185"/>
      <c r="PXB69" s="185"/>
      <c r="PXC69" s="185"/>
      <c r="PXD69" s="185"/>
      <c r="PXE69" s="185"/>
      <c r="PXF69" s="185"/>
      <c r="PXG69" s="185"/>
      <c r="PXH69" s="185"/>
      <c r="PXI69" s="185"/>
      <c r="PXJ69" s="185"/>
      <c r="PXK69" s="185"/>
      <c r="PXL69" s="185"/>
      <c r="PXM69" s="185"/>
      <c r="PXN69" s="185"/>
      <c r="PXO69" s="185"/>
      <c r="PXP69" s="185"/>
      <c r="PXQ69" s="185"/>
      <c r="PXR69" s="185"/>
      <c r="PXS69" s="185"/>
      <c r="PXT69" s="185"/>
      <c r="PXU69" s="185"/>
      <c r="PXV69" s="185"/>
      <c r="PXW69" s="185"/>
      <c r="PXX69" s="185"/>
      <c r="PXY69" s="185"/>
      <c r="PXZ69" s="185"/>
      <c r="PYA69" s="185"/>
      <c r="PYB69" s="185"/>
      <c r="PYC69" s="185"/>
      <c r="PYD69" s="185"/>
      <c r="PYE69" s="185"/>
      <c r="PYF69" s="185"/>
      <c r="PYG69" s="185"/>
      <c r="PYH69" s="185"/>
      <c r="PYI69" s="185"/>
      <c r="PYJ69" s="185"/>
      <c r="PYK69" s="185"/>
      <c r="PYL69" s="185"/>
      <c r="PYM69" s="185"/>
      <c r="PYN69" s="185"/>
      <c r="PYO69" s="185"/>
      <c r="PYP69" s="185"/>
      <c r="PYQ69" s="185"/>
      <c r="PYR69" s="185"/>
      <c r="PYS69" s="185"/>
      <c r="PYT69" s="185"/>
      <c r="PYU69" s="185"/>
      <c r="PYV69" s="185"/>
      <c r="PYW69" s="185"/>
      <c r="PYX69" s="185"/>
      <c r="PYY69" s="185"/>
      <c r="PYZ69" s="185"/>
      <c r="PZA69" s="185"/>
      <c r="PZB69" s="185"/>
      <c r="PZC69" s="185"/>
      <c r="PZD69" s="185"/>
      <c r="PZE69" s="185"/>
      <c r="PZF69" s="185"/>
      <c r="PZG69" s="185"/>
      <c r="PZH69" s="185"/>
      <c r="PZI69" s="185"/>
      <c r="PZJ69" s="185"/>
      <c r="PZK69" s="185"/>
      <c r="PZL69" s="185"/>
      <c r="PZM69" s="185"/>
      <c r="PZN69" s="185"/>
      <c r="PZO69" s="185"/>
      <c r="PZP69" s="185"/>
      <c r="PZQ69" s="185"/>
      <c r="PZR69" s="185"/>
      <c r="PZS69" s="185"/>
      <c r="PZT69" s="185"/>
      <c r="PZU69" s="185"/>
      <c r="PZV69" s="185"/>
      <c r="PZW69" s="185"/>
      <c r="PZX69" s="185"/>
      <c r="PZY69" s="185"/>
      <c r="PZZ69" s="185"/>
      <c r="QAA69" s="185"/>
      <c r="QAB69" s="185"/>
      <c r="QAC69" s="185"/>
      <c r="QAD69" s="185"/>
      <c r="QAE69" s="185"/>
      <c r="QAF69" s="185"/>
      <c r="QAG69" s="185"/>
      <c r="QAH69" s="185"/>
      <c r="QAI69" s="185"/>
      <c r="QAJ69" s="185"/>
      <c r="QAK69" s="185"/>
      <c r="QAL69" s="185"/>
      <c r="QAM69" s="185"/>
      <c r="QAN69" s="185"/>
      <c r="QAO69" s="185"/>
      <c r="QAP69" s="185"/>
      <c r="QAQ69" s="185"/>
      <c r="QAR69" s="185"/>
      <c r="QAS69" s="185"/>
      <c r="QAT69" s="185"/>
      <c r="QAU69" s="185"/>
      <c r="QAV69" s="185"/>
      <c r="QAW69" s="185"/>
      <c r="QAX69" s="185"/>
      <c r="QAY69" s="185"/>
      <c r="QAZ69" s="185"/>
      <c r="QBA69" s="185"/>
      <c r="QBB69" s="185"/>
      <c r="QBC69" s="185"/>
      <c r="QBD69" s="185"/>
      <c r="QBE69" s="185"/>
      <c r="QBF69" s="185"/>
      <c r="QBG69" s="185"/>
      <c r="QBH69" s="185"/>
      <c r="QBI69" s="185"/>
      <c r="QBJ69" s="185"/>
      <c r="QBK69" s="185"/>
      <c r="QBL69" s="185"/>
      <c r="QBM69" s="185"/>
      <c r="QBN69" s="185"/>
      <c r="QBO69" s="185"/>
      <c r="QBP69" s="185"/>
      <c r="QBQ69" s="185"/>
      <c r="QBR69" s="185"/>
      <c r="QBS69" s="185"/>
      <c r="QBT69" s="185"/>
      <c r="QBU69" s="185"/>
      <c r="QBV69" s="185"/>
      <c r="QBW69" s="185"/>
      <c r="QBX69" s="185"/>
      <c r="QBY69" s="185"/>
      <c r="QBZ69" s="185"/>
      <c r="QCA69" s="185"/>
      <c r="QCB69" s="185"/>
      <c r="QCC69" s="185"/>
      <c r="QCD69" s="185"/>
      <c r="QCE69" s="185"/>
      <c r="QCF69" s="185"/>
      <c r="QCG69" s="185"/>
      <c r="QCH69" s="185"/>
      <c r="QCI69" s="185"/>
      <c r="QCJ69" s="185"/>
      <c r="QCK69" s="185"/>
      <c r="QCL69" s="185"/>
      <c r="QCM69" s="185"/>
      <c r="QCN69" s="185"/>
      <c r="QCO69" s="185"/>
      <c r="QCP69" s="185"/>
      <c r="QCQ69" s="185"/>
      <c r="QCR69" s="185"/>
      <c r="QCS69" s="185"/>
      <c r="QCT69" s="185"/>
      <c r="QCU69" s="185"/>
      <c r="QCV69" s="185"/>
      <c r="QCW69" s="185"/>
      <c r="QCX69" s="185"/>
      <c r="QCY69" s="185"/>
      <c r="QCZ69" s="185"/>
      <c r="QDA69" s="185"/>
      <c r="QDB69" s="185"/>
      <c r="QDC69" s="185"/>
      <c r="QDD69" s="185"/>
      <c r="QDE69" s="185"/>
      <c r="QDF69" s="185"/>
      <c r="QDG69" s="185"/>
      <c r="QDH69" s="185"/>
      <c r="QDI69" s="185"/>
      <c r="QDJ69" s="185"/>
      <c r="QDK69" s="185"/>
      <c r="QDL69" s="185"/>
      <c r="QDM69" s="185"/>
      <c r="QDN69" s="185"/>
      <c r="QDO69" s="185"/>
      <c r="QDP69" s="185"/>
      <c r="QDQ69" s="185"/>
      <c r="QDR69" s="185"/>
      <c r="QDS69" s="185"/>
      <c r="QDT69" s="185"/>
      <c r="QDU69" s="185"/>
      <c r="QDV69" s="185"/>
      <c r="QDW69" s="185"/>
      <c r="QDX69" s="185"/>
      <c r="QDY69" s="185"/>
      <c r="QDZ69" s="185"/>
      <c r="QEA69" s="185"/>
      <c r="QEB69" s="185"/>
      <c r="QEC69" s="185"/>
      <c r="QED69" s="185"/>
      <c r="QEE69" s="185"/>
      <c r="QEF69" s="185"/>
      <c r="QEG69" s="185"/>
      <c r="QEH69" s="185"/>
      <c r="QEI69" s="185"/>
      <c r="QEJ69" s="185"/>
      <c r="QEK69" s="185"/>
      <c r="QEL69" s="185"/>
      <c r="QEM69" s="185"/>
      <c r="QEN69" s="185"/>
      <c r="QEO69" s="185"/>
      <c r="QEP69" s="185"/>
      <c r="QEQ69" s="185"/>
      <c r="QER69" s="185"/>
      <c r="QES69" s="185"/>
      <c r="QET69" s="185"/>
      <c r="QEU69" s="185"/>
      <c r="QEV69" s="185"/>
      <c r="QEW69" s="185"/>
      <c r="QEX69" s="185"/>
      <c r="QEY69" s="185"/>
      <c r="QEZ69" s="185"/>
      <c r="QFA69" s="185"/>
      <c r="QFB69" s="185"/>
      <c r="QFC69" s="185"/>
      <c r="QFD69" s="185"/>
      <c r="QFE69" s="185"/>
      <c r="QFF69" s="185"/>
      <c r="QFG69" s="185"/>
      <c r="QFH69" s="185"/>
      <c r="QFI69" s="185"/>
      <c r="QFJ69" s="185"/>
      <c r="QFK69" s="185"/>
      <c r="QFL69" s="185"/>
      <c r="QFM69" s="185"/>
      <c r="QFN69" s="185"/>
      <c r="QFO69" s="185"/>
      <c r="QFP69" s="185"/>
      <c r="QFQ69" s="185"/>
      <c r="QFR69" s="185"/>
      <c r="QFS69" s="185"/>
      <c r="QFT69" s="185"/>
      <c r="QFU69" s="185"/>
      <c r="QFV69" s="185"/>
      <c r="QFW69" s="185"/>
      <c r="QFX69" s="185"/>
      <c r="QFY69" s="185"/>
      <c r="QFZ69" s="185"/>
      <c r="QGA69" s="185"/>
      <c r="QGB69" s="185"/>
      <c r="QGC69" s="185"/>
      <c r="QGD69" s="185"/>
      <c r="QGE69" s="185"/>
      <c r="QGF69" s="185"/>
      <c r="QGG69" s="185"/>
      <c r="QGH69" s="185"/>
      <c r="QGI69" s="185"/>
      <c r="QGJ69" s="185"/>
      <c r="QGK69" s="185"/>
      <c r="QGL69" s="185"/>
      <c r="QGM69" s="185"/>
      <c r="QGN69" s="185"/>
      <c r="QGO69" s="185"/>
      <c r="QGP69" s="185"/>
      <c r="QGQ69" s="185"/>
      <c r="QGR69" s="185"/>
      <c r="QGS69" s="185"/>
      <c r="QGT69" s="185"/>
      <c r="QGU69" s="185"/>
      <c r="QGV69" s="185"/>
      <c r="QGW69" s="185"/>
      <c r="QGX69" s="185"/>
      <c r="QGY69" s="185"/>
      <c r="QGZ69" s="185"/>
      <c r="QHA69" s="185"/>
      <c r="QHB69" s="185"/>
      <c r="QHC69" s="185"/>
      <c r="QHD69" s="185"/>
      <c r="QHE69" s="185"/>
      <c r="QHF69" s="185"/>
      <c r="QHG69" s="185"/>
      <c r="QHH69" s="185"/>
      <c r="QHI69" s="185"/>
      <c r="QHJ69" s="185"/>
      <c r="QHK69" s="185"/>
      <c r="QHL69" s="185"/>
      <c r="QHM69" s="185"/>
      <c r="QHN69" s="185"/>
      <c r="QHO69" s="185"/>
      <c r="QHP69" s="185"/>
      <c r="QHQ69" s="185"/>
      <c r="QHR69" s="185"/>
      <c r="QHS69" s="185"/>
      <c r="QHT69" s="185"/>
      <c r="QHU69" s="185"/>
      <c r="QHV69" s="185"/>
      <c r="QHW69" s="185"/>
      <c r="QHX69" s="185"/>
      <c r="QHY69" s="185"/>
      <c r="QHZ69" s="185"/>
      <c r="QIA69" s="185"/>
      <c r="QIB69" s="185"/>
      <c r="QIC69" s="185"/>
      <c r="QID69" s="185"/>
      <c r="QIE69" s="185"/>
      <c r="QIF69" s="185"/>
      <c r="QIG69" s="185"/>
      <c r="QIH69" s="185"/>
      <c r="QII69" s="185"/>
      <c r="QIJ69" s="185"/>
      <c r="QIK69" s="185"/>
      <c r="QIL69" s="185"/>
      <c r="QIM69" s="185"/>
      <c r="QIN69" s="185"/>
      <c r="QIO69" s="185"/>
      <c r="QIP69" s="185"/>
      <c r="QIQ69" s="185"/>
      <c r="QIR69" s="185"/>
      <c r="QIS69" s="185"/>
      <c r="QIT69" s="185"/>
      <c r="QIU69" s="185"/>
      <c r="QIV69" s="185"/>
      <c r="QIW69" s="185"/>
      <c r="QIX69" s="185"/>
      <c r="QIY69" s="185"/>
      <c r="QIZ69" s="185"/>
      <c r="QJA69" s="185"/>
      <c r="QJB69" s="185"/>
      <c r="QJC69" s="185"/>
      <c r="QJD69" s="185"/>
      <c r="QJE69" s="185"/>
      <c r="QJF69" s="185"/>
      <c r="QJG69" s="185"/>
      <c r="QJH69" s="185"/>
      <c r="QJI69" s="185"/>
      <c r="QJJ69" s="185"/>
      <c r="QJK69" s="185"/>
      <c r="QJL69" s="185"/>
      <c r="QJM69" s="185"/>
      <c r="QJN69" s="185"/>
      <c r="QJO69" s="185"/>
      <c r="QJP69" s="185"/>
      <c r="QJQ69" s="185"/>
      <c r="QJR69" s="185"/>
      <c r="QJS69" s="185"/>
      <c r="QJT69" s="185"/>
      <c r="QJU69" s="185"/>
      <c r="QJV69" s="185"/>
      <c r="QJW69" s="185"/>
      <c r="QJX69" s="185"/>
      <c r="QJY69" s="185"/>
      <c r="QJZ69" s="185"/>
      <c r="QKA69" s="185"/>
      <c r="QKB69" s="185"/>
      <c r="QKC69" s="185"/>
      <c r="QKD69" s="185"/>
      <c r="QKE69" s="185"/>
      <c r="QKF69" s="185"/>
      <c r="QKG69" s="185"/>
      <c r="QKH69" s="185"/>
      <c r="QKI69" s="185"/>
      <c r="QKJ69" s="185"/>
      <c r="QKK69" s="185"/>
      <c r="QKL69" s="185"/>
      <c r="QKM69" s="185"/>
      <c r="QKN69" s="185"/>
      <c r="QKO69" s="185"/>
      <c r="QKP69" s="185"/>
      <c r="QKQ69" s="185"/>
      <c r="QKR69" s="185"/>
      <c r="QKS69" s="185"/>
      <c r="QKT69" s="185"/>
      <c r="QKU69" s="185"/>
      <c r="QKV69" s="185"/>
      <c r="QKW69" s="185"/>
      <c r="QKX69" s="185"/>
      <c r="QKY69" s="185"/>
      <c r="QKZ69" s="185"/>
      <c r="QLA69" s="185"/>
      <c r="QLB69" s="185"/>
      <c r="QLC69" s="185"/>
      <c r="QLD69" s="185"/>
      <c r="QLE69" s="185"/>
      <c r="QLF69" s="185"/>
      <c r="QLG69" s="185"/>
      <c r="QLH69" s="185"/>
      <c r="QLI69" s="185"/>
      <c r="QLJ69" s="185"/>
      <c r="QLK69" s="185"/>
      <c r="QLL69" s="185"/>
      <c r="QLM69" s="185"/>
      <c r="QLN69" s="185"/>
      <c r="QLO69" s="185"/>
      <c r="QLP69" s="185"/>
      <c r="QLQ69" s="185"/>
      <c r="QLR69" s="185"/>
      <c r="QLS69" s="185"/>
      <c r="QLT69" s="185"/>
      <c r="QLU69" s="185"/>
      <c r="QLV69" s="185"/>
      <c r="QLW69" s="185"/>
      <c r="QLX69" s="185"/>
      <c r="QLY69" s="185"/>
      <c r="QLZ69" s="185"/>
      <c r="QMA69" s="185"/>
      <c r="QMB69" s="185"/>
      <c r="QMC69" s="185"/>
      <c r="QMD69" s="185"/>
      <c r="QME69" s="185"/>
      <c r="QMF69" s="185"/>
      <c r="QMG69" s="185"/>
      <c r="QMH69" s="185"/>
      <c r="QMI69" s="185"/>
      <c r="QMJ69" s="185"/>
      <c r="QMK69" s="185"/>
      <c r="QML69" s="185"/>
      <c r="QMM69" s="185"/>
      <c r="QMN69" s="185"/>
      <c r="QMO69" s="185"/>
      <c r="QMP69" s="185"/>
      <c r="QMQ69" s="185"/>
      <c r="QMR69" s="185"/>
      <c r="QMS69" s="185"/>
      <c r="QMT69" s="185"/>
      <c r="QMU69" s="185"/>
      <c r="QMV69" s="185"/>
      <c r="QMW69" s="185"/>
      <c r="QMX69" s="185"/>
      <c r="QMY69" s="185"/>
      <c r="QMZ69" s="185"/>
      <c r="QNA69" s="185"/>
      <c r="QNB69" s="185"/>
      <c r="QNC69" s="185"/>
      <c r="QND69" s="185"/>
      <c r="QNE69" s="185"/>
      <c r="QNF69" s="185"/>
      <c r="QNG69" s="185"/>
      <c r="QNH69" s="185"/>
      <c r="QNI69" s="185"/>
      <c r="QNJ69" s="185"/>
      <c r="QNK69" s="185"/>
      <c r="QNL69" s="185"/>
      <c r="QNM69" s="185"/>
      <c r="QNN69" s="185"/>
      <c r="QNO69" s="185"/>
      <c r="QNP69" s="185"/>
      <c r="QNQ69" s="185"/>
      <c r="QNR69" s="185"/>
      <c r="QNS69" s="185"/>
      <c r="QNT69" s="185"/>
      <c r="QNU69" s="185"/>
      <c r="QNV69" s="185"/>
      <c r="QNW69" s="185"/>
      <c r="QNX69" s="185"/>
      <c r="QNY69" s="185"/>
      <c r="QNZ69" s="185"/>
      <c r="QOA69" s="185"/>
      <c r="QOB69" s="185"/>
      <c r="QOC69" s="185"/>
      <c r="QOD69" s="185"/>
      <c r="QOE69" s="185"/>
      <c r="QOF69" s="185"/>
      <c r="QOG69" s="185"/>
      <c r="QOH69" s="185"/>
      <c r="QOI69" s="185"/>
      <c r="QOJ69" s="185"/>
      <c r="QOK69" s="185"/>
      <c r="QOL69" s="185"/>
      <c r="QOM69" s="185"/>
      <c r="QON69" s="185"/>
      <c r="QOO69" s="185"/>
      <c r="QOP69" s="185"/>
      <c r="QOQ69" s="185"/>
      <c r="QOR69" s="185"/>
      <c r="QOS69" s="185"/>
      <c r="QOT69" s="185"/>
      <c r="QOU69" s="185"/>
      <c r="QOV69" s="185"/>
      <c r="QOW69" s="185"/>
      <c r="QOX69" s="185"/>
      <c r="QOY69" s="185"/>
      <c r="QOZ69" s="185"/>
      <c r="QPA69" s="185"/>
      <c r="QPB69" s="185"/>
      <c r="QPC69" s="185"/>
      <c r="QPD69" s="185"/>
      <c r="QPE69" s="185"/>
      <c r="QPF69" s="185"/>
      <c r="QPG69" s="185"/>
      <c r="QPH69" s="185"/>
      <c r="QPI69" s="185"/>
      <c r="QPJ69" s="185"/>
      <c r="QPK69" s="185"/>
      <c r="QPL69" s="185"/>
      <c r="QPM69" s="185"/>
      <c r="QPN69" s="185"/>
      <c r="QPO69" s="185"/>
      <c r="QPP69" s="185"/>
      <c r="QPQ69" s="185"/>
      <c r="QPR69" s="185"/>
      <c r="QPS69" s="185"/>
      <c r="QPT69" s="185"/>
      <c r="QPU69" s="185"/>
      <c r="QPV69" s="185"/>
      <c r="QPW69" s="185"/>
      <c r="QPX69" s="185"/>
      <c r="QPY69" s="185"/>
      <c r="QPZ69" s="185"/>
      <c r="QQA69" s="185"/>
      <c r="QQB69" s="185"/>
      <c r="QQC69" s="185"/>
      <c r="QQD69" s="185"/>
      <c r="QQE69" s="185"/>
      <c r="QQF69" s="185"/>
      <c r="QQG69" s="185"/>
      <c r="QQH69" s="185"/>
      <c r="QQI69" s="185"/>
      <c r="QQJ69" s="185"/>
      <c r="QQK69" s="185"/>
      <c r="QQL69" s="185"/>
      <c r="QQM69" s="185"/>
      <c r="QQN69" s="185"/>
      <c r="QQO69" s="185"/>
      <c r="QQP69" s="185"/>
      <c r="QQQ69" s="185"/>
      <c r="QQR69" s="185"/>
      <c r="QQS69" s="185"/>
      <c r="QQT69" s="185"/>
      <c r="QQU69" s="185"/>
      <c r="QQV69" s="185"/>
      <c r="QQW69" s="185"/>
      <c r="QQX69" s="185"/>
      <c r="QQY69" s="185"/>
      <c r="QQZ69" s="185"/>
      <c r="QRA69" s="185"/>
      <c r="QRB69" s="185"/>
      <c r="QRC69" s="185"/>
      <c r="QRD69" s="185"/>
      <c r="QRE69" s="185"/>
      <c r="QRF69" s="185"/>
      <c r="QRG69" s="185"/>
      <c r="QRH69" s="185"/>
      <c r="QRI69" s="185"/>
      <c r="QRJ69" s="185"/>
      <c r="QRK69" s="185"/>
      <c r="QRL69" s="185"/>
      <c r="QRM69" s="185"/>
      <c r="QRN69" s="185"/>
      <c r="QRO69" s="185"/>
      <c r="QRP69" s="185"/>
      <c r="QRQ69" s="185"/>
      <c r="QRR69" s="185"/>
      <c r="QRS69" s="185"/>
      <c r="QRT69" s="185"/>
      <c r="QRU69" s="185"/>
      <c r="QRV69" s="185"/>
      <c r="QRW69" s="185"/>
      <c r="QRX69" s="185"/>
      <c r="QRY69" s="185"/>
      <c r="QRZ69" s="185"/>
      <c r="QSA69" s="185"/>
      <c r="QSB69" s="185"/>
      <c r="QSC69" s="185"/>
      <c r="QSD69" s="185"/>
      <c r="QSE69" s="185"/>
      <c r="QSF69" s="185"/>
      <c r="QSG69" s="185"/>
      <c r="QSH69" s="185"/>
      <c r="QSI69" s="185"/>
      <c r="QSJ69" s="185"/>
      <c r="QSK69" s="185"/>
      <c r="QSL69" s="185"/>
      <c r="QSM69" s="185"/>
      <c r="QSN69" s="185"/>
      <c r="QSO69" s="185"/>
      <c r="QSP69" s="185"/>
      <c r="QSQ69" s="185"/>
      <c r="QSR69" s="185"/>
      <c r="QSS69" s="185"/>
      <c r="QST69" s="185"/>
      <c r="QSU69" s="185"/>
      <c r="QSV69" s="185"/>
      <c r="QSW69" s="185"/>
      <c r="QSX69" s="185"/>
      <c r="QSY69" s="185"/>
      <c r="QSZ69" s="185"/>
      <c r="QTA69" s="185"/>
      <c r="QTB69" s="185"/>
      <c r="QTC69" s="185"/>
      <c r="QTD69" s="185"/>
      <c r="QTE69" s="185"/>
      <c r="QTF69" s="185"/>
      <c r="QTG69" s="185"/>
      <c r="QTH69" s="185"/>
      <c r="QTI69" s="185"/>
      <c r="QTJ69" s="185"/>
      <c r="QTK69" s="185"/>
      <c r="QTL69" s="185"/>
      <c r="QTM69" s="185"/>
      <c r="QTN69" s="185"/>
      <c r="QTO69" s="185"/>
      <c r="QTP69" s="185"/>
      <c r="QTQ69" s="185"/>
      <c r="QTR69" s="185"/>
      <c r="QTS69" s="185"/>
      <c r="QTT69" s="185"/>
      <c r="QTU69" s="185"/>
      <c r="QTV69" s="185"/>
      <c r="QTW69" s="185"/>
      <c r="QTX69" s="185"/>
      <c r="QTY69" s="185"/>
      <c r="QTZ69" s="185"/>
      <c r="QUA69" s="185"/>
      <c r="QUB69" s="185"/>
      <c r="QUC69" s="185"/>
      <c r="QUD69" s="185"/>
      <c r="QUE69" s="185"/>
      <c r="QUF69" s="185"/>
      <c r="QUG69" s="185"/>
      <c r="QUH69" s="185"/>
      <c r="QUI69" s="185"/>
      <c r="QUJ69" s="185"/>
      <c r="QUK69" s="185"/>
      <c r="QUL69" s="185"/>
      <c r="QUM69" s="185"/>
      <c r="QUN69" s="185"/>
      <c r="QUO69" s="185"/>
      <c r="QUP69" s="185"/>
      <c r="QUQ69" s="185"/>
      <c r="QUR69" s="185"/>
      <c r="QUS69" s="185"/>
      <c r="QUT69" s="185"/>
      <c r="QUU69" s="185"/>
      <c r="QUV69" s="185"/>
      <c r="QUW69" s="185"/>
      <c r="QUX69" s="185"/>
      <c r="QUY69" s="185"/>
      <c r="QUZ69" s="185"/>
      <c r="QVA69" s="185"/>
      <c r="QVB69" s="185"/>
      <c r="QVC69" s="185"/>
      <c r="QVD69" s="185"/>
      <c r="QVE69" s="185"/>
      <c r="QVF69" s="185"/>
      <c r="QVG69" s="185"/>
      <c r="QVH69" s="185"/>
      <c r="QVI69" s="185"/>
      <c r="QVJ69" s="185"/>
      <c r="QVK69" s="185"/>
      <c r="QVL69" s="185"/>
      <c r="QVM69" s="185"/>
      <c r="QVN69" s="185"/>
      <c r="QVO69" s="185"/>
      <c r="QVP69" s="185"/>
      <c r="QVQ69" s="185"/>
      <c r="QVR69" s="185"/>
      <c r="QVS69" s="185"/>
      <c r="QVT69" s="185"/>
      <c r="QVU69" s="185"/>
      <c r="QVV69" s="185"/>
      <c r="QVW69" s="185"/>
      <c r="QVX69" s="185"/>
      <c r="QVY69" s="185"/>
      <c r="QVZ69" s="185"/>
      <c r="QWA69" s="185"/>
      <c r="QWB69" s="185"/>
      <c r="QWC69" s="185"/>
      <c r="QWD69" s="185"/>
      <c r="QWE69" s="185"/>
      <c r="QWF69" s="185"/>
      <c r="QWG69" s="185"/>
      <c r="QWH69" s="185"/>
      <c r="QWI69" s="185"/>
      <c r="QWJ69" s="185"/>
      <c r="QWK69" s="185"/>
      <c r="QWL69" s="185"/>
      <c r="QWM69" s="185"/>
      <c r="QWN69" s="185"/>
      <c r="QWO69" s="185"/>
      <c r="QWP69" s="185"/>
      <c r="QWQ69" s="185"/>
      <c r="QWR69" s="185"/>
      <c r="QWS69" s="185"/>
      <c r="QWT69" s="185"/>
      <c r="QWU69" s="185"/>
      <c r="QWV69" s="185"/>
      <c r="QWW69" s="185"/>
      <c r="QWX69" s="185"/>
      <c r="QWY69" s="185"/>
      <c r="QWZ69" s="185"/>
      <c r="QXA69" s="185"/>
      <c r="QXB69" s="185"/>
      <c r="QXC69" s="185"/>
      <c r="QXD69" s="185"/>
      <c r="QXE69" s="185"/>
      <c r="QXF69" s="185"/>
      <c r="QXG69" s="185"/>
      <c r="QXH69" s="185"/>
      <c r="QXI69" s="185"/>
      <c r="QXJ69" s="185"/>
      <c r="QXK69" s="185"/>
      <c r="QXL69" s="185"/>
      <c r="QXM69" s="185"/>
      <c r="QXN69" s="185"/>
      <c r="QXO69" s="185"/>
      <c r="QXP69" s="185"/>
      <c r="QXQ69" s="185"/>
      <c r="QXR69" s="185"/>
      <c r="QXS69" s="185"/>
      <c r="QXT69" s="185"/>
      <c r="QXU69" s="185"/>
      <c r="QXV69" s="185"/>
      <c r="QXW69" s="185"/>
      <c r="QXX69" s="185"/>
      <c r="QXY69" s="185"/>
      <c r="QXZ69" s="185"/>
      <c r="QYA69" s="185"/>
      <c r="QYB69" s="185"/>
      <c r="QYC69" s="185"/>
      <c r="QYD69" s="185"/>
      <c r="QYE69" s="185"/>
      <c r="QYF69" s="185"/>
      <c r="QYG69" s="185"/>
      <c r="QYH69" s="185"/>
      <c r="QYI69" s="185"/>
      <c r="QYJ69" s="185"/>
      <c r="QYK69" s="185"/>
      <c r="QYL69" s="185"/>
      <c r="QYM69" s="185"/>
      <c r="QYN69" s="185"/>
      <c r="QYO69" s="185"/>
      <c r="QYP69" s="185"/>
      <c r="QYQ69" s="185"/>
      <c r="QYR69" s="185"/>
      <c r="QYS69" s="185"/>
      <c r="QYT69" s="185"/>
      <c r="QYU69" s="185"/>
      <c r="QYV69" s="185"/>
      <c r="QYW69" s="185"/>
      <c r="QYX69" s="185"/>
      <c r="QYY69" s="185"/>
      <c r="QYZ69" s="185"/>
      <c r="QZA69" s="185"/>
      <c r="QZB69" s="185"/>
      <c r="QZC69" s="185"/>
      <c r="QZD69" s="185"/>
      <c r="QZE69" s="185"/>
      <c r="QZF69" s="185"/>
      <c r="QZG69" s="185"/>
      <c r="QZH69" s="185"/>
      <c r="QZI69" s="185"/>
      <c r="QZJ69" s="185"/>
      <c r="QZK69" s="185"/>
      <c r="QZL69" s="185"/>
      <c r="QZM69" s="185"/>
      <c r="QZN69" s="185"/>
      <c r="QZO69" s="185"/>
      <c r="QZP69" s="185"/>
      <c r="QZQ69" s="185"/>
      <c r="QZR69" s="185"/>
      <c r="QZS69" s="185"/>
      <c r="QZT69" s="185"/>
      <c r="QZU69" s="185"/>
      <c r="QZV69" s="185"/>
      <c r="QZW69" s="185"/>
      <c r="QZX69" s="185"/>
      <c r="QZY69" s="185"/>
      <c r="QZZ69" s="185"/>
      <c r="RAA69" s="185"/>
      <c r="RAB69" s="185"/>
      <c r="RAC69" s="185"/>
      <c r="RAD69" s="185"/>
      <c r="RAE69" s="185"/>
      <c r="RAF69" s="185"/>
      <c r="RAG69" s="185"/>
      <c r="RAH69" s="185"/>
      <c r="RAI69" s="185"/>
      <c r="RAJ69" s="185"/>
      <c r="RAK69" s="185"/>
      <c r="RAL69" s="185"/>
      <c r="RAM69" s="185"/>
      <c r="RAN69" s="185"/>
      <c r="RAO69" s="185"/>
      <c r="RAP69" s="185"/>
      <c r="RAQ69" s="185"/>
      <c r="RAR69" s="185"/>
      <c r="RAS69" s="185"/>
      <c r="RAT69" s="185"/>
      <c r="RAU69" s="185"/>
      <c r="RAV69" s="185"/>
      <c r="RAW69" s="185"/>
      <c r="RAX69" s="185"/>
      <c r="RAY69" s="185"/>
      <c r="RAZ69" s="185"/>
      <c r="RBA69" s="185"/>
      <c r="RBB69" s="185"/>
      <c r="RBC69" s="185"/>
      <c r="RBD69" s="185"/>
      <c r="RBE69" s="185"/>
      <c r="RBF69" s="185"/>
      <c r="RBG69" s="185"/>
      <c r="RBH69" s="185"/>
      <c r="RBI69" s="185"/>
      <c r="RBJ69" s="185"/>
      <c r="RBK69" s="185"/>
      <c r="RBL69" s="185"/>
      <c r="RBM69" s="185"/>
      <c r="RBN69" s="185"/>
      <c r="RBO69" s="185"/>
      <c r="RBP69" s="185"/>
      <c r="RBQ69" s="185"/>
      <c r="RBR69" s="185"/>
      <c r="RBS69" s="185"/>
      <c r="RBT69" s="185"/>
      <c r="RBU69" s="185"/>
      <c r="RBV69" s="185"/>
      <c r="RBW69" s="185"/>
      <c r="RBX69" s="185"/>
      <c r="RBY69" s="185"/>
      <c r="RBZ69" s="185"/>
      <c r="RCA69" s="185"/>
      <c r="RCB69" s="185"/>
      <c r="RCC69" s="185"/>
      <c r="RCD69" s="185"/>
      <c r="RCE69" s="185"/>
      <c r="RCF69" s="185"/>
      <c r="RCG69" s="185"/>
      <c r="RCH69" s="185"/>
      <c r="RCI69" s="185"/>
      <c r="RCJ69" s="185"/>
      <c r="RCK69" s="185"/>
      <c r="RCL69" s="185"/>
      <c r="RCM69" s="185"/>
      <c r="RCN69" s="185"/>
      <c r="RCO69" s="185"/>
      <c r="RCP69" s="185"/>
      <c r="RCQ69" s="185"/>
      <c r="RCR69" s="185"/>
      <c r="RCS69" s="185"/>
      <c r="RCT69" s="185"/>
      <c r="RCU69" s="185"/>
      <c r="RCV69" s="185"/>
      <c r="RCW69" s="185"/>
      <c r="RCX69" s="185"/>
      <c r="RCY69" s="185"/>
      <c r="RCZ69" s="185"/>
      <c r="RDA69" s="185"/>
      <c r="RDB69" s="185"/>
      <c r="RDC69" s="185"/>
      <c r="RDD69" s="185"/>
      <c r="RDE69" s="185"/>
      <c r="RDF69" s="185"/>
      <c r="RDG69" s="185"/>
      <c r="RDH69" s="185"/>
      <c r="RDI69" s="185"/>
      <c r="RDJ69" s="185"/>
      <c r="RDK69" s="185"/>
      <c r="RDL69" s="185"/>
      <c r="RDM69" s="185"/>
      <c r="RDN69" s="185"/>
      <c r="RDO69" s="185"/>
      <c r="RDP69" s="185"/>
      <c r="RDQ69" s="185"/>
      <c r="RDR69" s="185"/>
      <c r="RDS69" s="185"/>
      <c r="RDT69" s="185"/>
      <c r="RDU69" s="185"/>
      <c r="RDV69" s="185"/>
      <c r="RDW69" s="185"/>
      <c r="RDX69" s="185"/>
      <c r="RDY69" s="185"/>
      <c r="RDZ69" s="185"/>
      <c r="REA69" s="185"/>
      <c r="REB69" s="185"/>
      <c r="REC69" s="185"/>
      <c r="RED69" s="185"/>
      <c r="REE69" s="185"/>
      <c r="REF69" s="185"/>
      <c r="REG69" s="185"/>
      <c r="REH69" s="185"/>
      <c r="REI69" s="185"/>
      <c r="REJ69" s="185"/>
      <c r="REK69" s="185"/>
      <c r="REL69" s="185"/>
      <c r="REM69" s="185"/>
      <c r="REN69" s="185"/>
      <c r="REO69" s="185"/>
      <c r="REP69" s="185"/>
      <c r="REQ69" s="185"/>
      <c r="RER69" s="185"/>
      <c r="RES69" s="185"/>
      <c r="RET69" s="185"/>
      <c r="REU69" s="185"/>
      <c r="REV69" s="185"/>
      <c r="REW69" s="185"/>
      <c r="REX69" s="185"/>
      <c r="REY69" s="185"/>
      <c r="REZ69" s="185"/>
      <c r="RFA69" s="185"/>
      <c r="RFB69" s="185"/>
      <c r="RFC69" s="185"/>
      <c r="RFD69" s="185"/>
      <c r="RFE69" s="185"/>
      <c r="RFF69" s="185"/>
      <c r="RFG69" s="185"/>
      <c r="RFH69" s="185"/>
      <c r="RFI69" s="185"/>
      <c r="RFJ69" s="185"/>
      <c r="RFK69" s="185"/>
      <c r="RFL69" s="185"/>
      <c r="RFM69" s="185"/>
      <c r="RFN69" s="185"/>
      <c r="RFO69" s="185"/>
      <c r="RFP69" s="185"/>
      <c r="RFQ69" s="185"/>
      <c r="RFR69" s="185"/>
      <c r="RFS69" s="185"/>
      <c r="RFT69" s="185"/>
      <c r="RFU69" s="185"/>
      <c r="RFV69" s="185"/>
      <c r="RFW69" s="185"/>
      <c r="RFX69" s="185"/>
      <c r="RFY69" s="185"/>
      <c r="RFZ69" s="185"/>
      <c r="RGA69" s="185"/>
      <c r="RGB69" s="185"/>
      <c r="RGC69" s="185"/>
      <c r="RGD69" s="185"/>
      <c r="RGE69" s="185"/>
      <c r="RGF69" s="185"/>
      <c r="RGG69" s="185"/>
      <c r="RGH69" s="185"/>
      <c r="RGI69" s="185"/>
      <c r="RGJ69" s="185"/>
      <c r="RGK69" s="185"/>
      <c r="RGL69" s="185"/>
      <c r="RGM69" s="185"/>
      <c r="RGN69" s="185"/>
      <c r="RGO69" s="185"/>
      <c r="RGP69" s="185"/>
      <c r="RGQ69" s="185"/>
      <c r="RGR69" s="185"/>
      <c r="RGS69" s="185"/>
      <c r="RGT69" s="185"/>
      <c r="RGU69" s="185"/>
      <c r="RGV69" s="185"/>
      <c r="RGW69" s="185"/>
      <c r="RGX69" s="185"/>
      <c r="RGY69" s="185"/>
      <c r="RGZ69" s="185"/>
      <c r="RHA69" s="185"/>
      <c r="RHB69" s="185"/>
      <c r="RHC69" s="185"/>
      <c r="RHD69" s="185"/>
      <c r="RHE69" s="185"/>
      <c r="RHF69" s="185"/>
      <c r="RHG69" s="185"/>
      <c r="RHH69" s="185"/>
      <c r="RHI69" s="185"/>
      <c r="RHJ69" s="185"/>
      <c r="RHK69" s="185"/>
      <c r="RHL69" s="185"/>
      <c r="RHM69" s="185"/>
      <c r="RHN69" s="185"/>
      <c r="RHO69" s="185"/>
      <c r="RHP69" s="185"/>
      <c r="RHQ69" s="185"/>
      <c r="RHR69" s="185"/>
      <c r="RHS69" s="185"/>
      <c r="RHT69" s="185"/>
      <c r="RHU69" s="185"/>
      <c r="RHV69" s="185"/>
      <c r="RHW69" s="185"/>
      <c r="RHX69" s="185"/>
      <c r="RHY69" s="185"/>
      <c r="RHZ69" s="185"/>
      <c r="RIA69" s="185"/>
      <c r="RIB69" s="185"/>
      <c r="RIC69" s="185"/>
      <c r="RID69" s="185"/>
      <c r="RIE69" s="185"/>
      <c r="RIF69" s="185"/>
      <c r="RIG69" s="185"/>
      <c r="RIH69" s="185"/>
      <c r="RII69" s="185"/>
      <c r="RIJ69" s="185"/>
      <c r="RIK69" s="185"/>
      <c r="RIL69" s="185"/>
      <c r="RIM69" s="185"/>
      <c r="RIN69" s="185"/>
      <c r="RIO69" s="185"/>
      <c r="RIP69" s="185"/>
      <c r="RIQ69" s="185"/>
      <c r="RIR69" s="185"/>
      <c r="RIS69" s="185"/>
      <c r="RIT69" s="185"/>
      <c r="RIU69" s="185"/>
      <c r="RIV69" s="185"/>
      <c r="RIW69" s="185"/>
      <c r="RIX69" s="185"/>
      <c r="RIY69" s="185"/>
      <c r="RIZ69" s="185"/>
      <c r="RJA69" s="185"/>
      <c r="RJB69" s="185"/>
      <c r="RJC69" s="185"/>
      <c r="RJD69" s="185"/>
      <c r="RJE69" s="185"/>
      <c r="RJF69" s="185"/>
      <c r="RJG69" s="185"/>
      <c r="RJH69" s="185"/>
      <c r="RJI69" s="185"/>
      <c r="RJJ69" s="185"/>
      <c r="RJK69" s="185"/>
      <c r="RJL69" s="185"/>
      <c r="RJM69" s="185"/>
      <c r="RJN69" s="185"/>
      <c r="RJO69" s="185"/>
      <c r="RJP69" s="185"/>
      <c r="RJQ69" s="185"/>
      <c r="RJR69" s="185"/>
      <c r="RJS69" s="185"/>
      <c r="RJT69" s="185"/>
      <c r="RJU69" s="185"/>
      <c r="RJV69" s="185"/>
      <c r="RJW69" s="185"/>
      <c r="RJX69" s="185"/>
      <c r="RJY69" s="185"/>
      <c r="RJZ69" s="185"/>
      <c r="RKA69" s="185"/>
      <c r="RKB69" s="185"/>
      <c r="RKC69" s="185"/>
      <c r="RKD69" s="185"/>
      <c r="RKE69" s="185"/>
      <c r="RKF69" s="185"/>
      <c r="RKG69" s="185"/>
      <c r="RKH69" s="185"/>
      <c r="RKI69" s="185"/>
      <c r="RKJ69" s="185"/>
      <c r="RKK69" s="185"/>
      <c r="RKL69" s="185"/>
      <c r="RKM69" s="185"/>
      <c r="RKN69" s="185"/>
      <c r="RKO69" s="185"/>
      <c r="RKP69" s="185"/>
      <c r="RKQ69" s="185"/>
      <c r="RKR69" s="185"/>
      <c r="RKS69" s="185"/>
      <c r="RKT69" s="185"/>
      <c r="RKU69" s="185"/>
      <c r="RKV69" s="185"/>
      <c r="RKW69" s="185"/>
      <c r="RKX69" s="185"/>
      <c r="RKY69" s="185"/>
      <c r="RKZ69" s="185"/>
      <c r="RLA69" s="185"/>
      <c r="RLB69" s="185"/>
      <c r="RLC69" s="185"/>
      <c r="RLD69" s="185"/>
      <c r="RLE69" s="185"/>
      <c r="RLF69" s="185"/>
      <c r="RLG69" s="185"/>
      <c r="RLH69" s="185"/>
      <c r="RLI69" s="185"/>
      <c r="RLJ69" s="185"/>
      <c r="RLK69" s="185"/>
      <c r="RLL69" s="185"/>
      <c r="RLM69" s="185"/>
      <c r="RLN69" s="185"/>
      <c r="RLO69" s="185"/>
      <c r="RLP69" s="185"/>
      <c r="RLQ69" s="185"/>
      <c r="RLR69" s="185"/>
      <c r="RLS69" s="185"/>
      <c r="RLT69" s="185"/>
      <c r="RLU69" s="185"/>
      <c r="RLV69" s="185"/>
      <c r="RLW69" s="185"/>
      <c r="RLX69" s="185"/>
      <c r="RLY69" s="185"/>
      <c r="RLZ69" s="185"/>
      <c r="RMA69" s="185"/>
      <c r="RMB69" s="185"/>
      <c r="RMC69" s="185"/>
      <c r="RMD69" s="185"/>
      <c r="RME69" s="185"/>
      <c r="RMF69" s="185"/>
      <c r="RMG69" s="185"/>
      <c r="RMH69" s="185"/>
      <c r="RMI69" s="185"/>
      <c r="RMJ69" s="185"/>
      <c r="RMK69" s="185"/>
      <c r="RML69" s="185"/>
      <c r="RMM69" s="185"/>
      <c r="RMN69" s="185"/>
      <c r="RMO69" s="185"/>
      <c r="RMP69" s="185"/>
      <c r="RMQ69" s="185"/>
      <c r="RMR69" s="185"/>
      <c r="RMS69" s="185"/>
      <c r="RMT69" s="185"/>
      <c r="RMU69" s="185"/>
      <c r="RMV69" s="185"/>
      <c r="RMW69" s="185"/>
      <c r="RMX69" s="185"/>
      <c r="RMY69" s="185"/>
      <c r="RMZ69" s="185"/>
      <c r="RNA69" s="185"/>
      <c r="RNB69" s="185"/>
      <c r="RNC69" s="185"/>
      <c r="RND69" s="185"/>
      <c r="RNE69" s="185"/>
      <c r="RNF69" s="185"/>
      <c r="RNG69" s="185"/>
      <c r="RNH69" s="185"/>
      <c r="RNI69" s="185"/>
      <c r="RNJ69" s="185"/>
      <c r="RNK69" s="185"/>
      <c r="RNL69" s="185"/>
      <c r="RNM69" s="185"/>
      <c r="RNN69" s="185"/>
      <c r="RNO69" s="185"/>
      <c r="RNP69" s="185"/>
      <c r="RNQ69" s="185"/>
      <c r="RNR69" s="185"/>
      <c r="RNS69" s="185"/>
      <c r="RNT69" s="185"/>
      <c r="RNU69" s="185"/>
      <c r="RNV69" s="185"/>
      <c r="RNW69" s="185"/>
      <c r="RNX69" s="185"/>
      <c r="RNY69" s="185"/>
      <c r="RNZ69" s="185"/>
      <c r="ROA69" s="185"/>
      <c r="ROB69" s="185"/>
      <c r="ROC69" s="185"/>
      <c r="ROD69" s="185"/>
      <c r="ROE69" s="185"/>
      <c r="ROF69" s="185"/>
      <c r="ROG69" s="185"/>
      <c r="ROH69" s="185"/>
      <c r="ROI69" s="185"/>
      <c r="ROJ69" s="185"/>
      <c r="ROK69" s="185"/>
      <c r="ROL69" s="185"/>
      <c r="ROM69" s="185"/>
      <c r="RON69" s="185"/>
      <c r="ROO69" s="185"/>
      <c r="ROP69" s="185"/>
      <c r="ROQ69" s="185"/>
      <c r="ROR69" s="185"/>
      <c r="ROS69" s="185"/>
      <c r="ROT69" s="185"/>
      <c r="ROU69" s="185"/>
      <c r="ROV69" s="185"/>
      <c r="ROW69" s="185"/>
      <c r="ROX69" s="185"/>
      <c r="ROY69" s="185"/>
      <c r="ROZ69" s="185"/>
      <c r="RPA69" s="185"/>
      <c r="RPB69" s="185"/>
      <c r="RPC69" s="185"/>
      <c r="RPD69" s="185"/>
      <c r="RPE69" s="185"/>
      <c r="RPF69" s="185"/>
      <c r="RPG69" s="185"/>
      <c r="RPH69" s="185"/>
      <c r="RPI69" s="185"/>
      <c r="RPJ69" s="185"/>
      <c r="RPK69" s="185"/>
      <c r="RPL69" s="185"/>
      <c r="RPM69" s="185"/>
      <c r="RPN69" s="185"/>
      <c r="RPO69" s="185"/>
      <c r="RPP69" s="185"/>
      <c r="RPQ69" s="185"/>
      <c r="RPR69" s="185"/>
      <c r="RPS69" s="185"/>
      <c r="RPT69" s="185"/>
      <c r="RPU69" s="185"/>
      <c r="RPV69" s="185"/>
      <c r="RPW69" s="185"/>
      <c r="RPX69" s="185"/>
      <c r="RPY69" s="185"/>
      <c r="RPZ69" s="185"/>
      <c r="RQA69" s="185"/>
      <c r="RQB69" s="185"/>
      <c r="RQC69" s="185"/>
      <c r="RQD69" s="185"/>
      <c r="RQE69" s="185"/>
      <c r="RQF69" s="185"/>
      <c r="RQG69" s="185"/>
      <c r="RQH69" s="185"/>
      <c r="RQI69" s="185"/>
      <c r="RQJ69" s="185"/>
      <c r="RQK69" s="185"/>
      <c r="RQL69" s="185"/>
      <c r="RQM69" s="185"/>
      <c r="RQN69" s="185"/>
      <c r="RQO69" s="185"/>
      <c r="RQP69" s="185"/>
      <c r="RQQ69" s="185"/>
      <c r="RQR69" s="185"/>
      <c r="RQS69" s="185"/>
      <c r="RQT69" s="185"/>
      <c r="RQU69" s="185"/>
      <c r="RQV69" s="185"/>
      <c r="RQW69" s="185"/>
      <c r="RQX69" s="185"/>
      <c r="RQY69" s="185"/>
      <c r="RQZ69" s="185"/>
      <c r="RRA69" s="185"/>
      <c r="RRB69" s="185"/>
      <c r="RRC69" s="185"/>
      <c r="RRD69" s="185"/>
      <c r="RRE69" s="185"/>
      <c r="RRF69" s="185"/>
      <c r="RRG69" s="185"/>
      <c r="RRH69" s="185"/>
      <c r="RRI69" s="185"/>
      <c r="RRJ69" s="185"/>
      <c r="RRK69" s="185"/>
      <c r="RRL69" s="185"/>
      <c r="RRM69" s="185"/>
      <c r="RRN69" s="185"/>
      <c r="RRO69" s="185"/>
      <c r="RRP69" s="185"/>
      <c r="RRQ69" s="185"/>
      <c r="RRR69" s="185"/>
      <c r="RRS69" s="185"/>
      <c r="RRT69" s="185"/>
      <c r="RRU69" s="185"/>
      <c r="RRV69" s="185"/>
      <c r="RRW69" s="185"/>
      <c r="RRX69" s="185"/>
      <c r="RRY69" s="185"/>
      <c r="RRZ69" s="185"/>
      <c r="RSA69" s="185"/>
      <c r="RSB69" s="185"/>
      <c r="RSC69" s="185"/>
      <c r="RSD69" s="185"/>
      <c r="RSE69" s="185"/>
      <c r="RSF69" s="185"/>
      <c r="RSG69" s="185"/>
      <c r="RSH69" s="185"/>
      <c r="RSI69" s="185"/>
      <c r="RSJ69" s="185"/>
      <c r="RSK69" s="185"/>
      <c r="RSL69" s="185"/>
      <c r="RSM69" s="185"/>
      <c r="RSN69" s="185"/>
      <c r="RSO69" s="185"/>
      <c r="RSP69" s="185"/>
      <c r="RSQ69" s="185"/>
      <c r="RSR69" s="185"/>
      <c r="RSS69" s="185"/>
      <c r="RST69" s="185"/>
      <c r="RSU69" s="185"/>
      <c r="RSV69" s="185"/>
      <c r="RSW69" s="185"/>
      <c r="RSX69" s="185"/>
      <c r="RSY69" s="185"/>
      <c r="RSZ69" s="185"/>
      <c r="RTA69" s="185"/>
      <c r="RTB69" s="185"/>
      <c r="RTC69" s="185"/>
      <c r="RTD69" s="185"/>
      <c r="RTE69" s="185"/>
      <c r="RTF69" s="185"/>
      <c r="RTG69" s="185"/>
      <c r="RTH69" s="185"/>
      <c r="RTI69" s="185"/>
      <c r="RTJ69" s="185"/>
      <c r="RTK69" s="185"/>
      <c r="RTL69" s="185"/>
      <c r="RTM69" s="185"/>
      <c r="RTN69" s="185"/>
      <c r="RTO69" s="185"/>
      <c r="RTP69" s="185"/>
      <c r="RTQ69" s="185"/>
      <c r="RTR69" s="185"/>
      <c r="RTS69" s="185"/>
      <c r="RTT69" s="185"/>
      <c r="RTU69" s="185"/>
      <c r="RTV69" s="185"/>
      <c r="RTW69" s="185"/>
      <c r="RTX69" s="185"/>
      <c r="RTY69" s="185"/>
      <c r="RTZ69" s="185"/>
      <c r="RUA69" s="185"/>
      <c r="RUB69" s="185"/>
      <c r="RUC69" s="185"/>
      <c r="RUD69" s="185"/>
      <c r="RUE69" s="185"/>
      <c r="RUF69" s="185"/>
      <c r="RUG69" s="185"/>
      <c r="RUH69" s="185"/>
      <c r="RUI69" s="185"/>
      <c r="RUJ69" s="185"/>
      <c r="RUK69" s="185"/>
      <c r="RUL69" s="185"/>
      <c r="RUM69" s="185"/>
      <c r="RUN69" s="185"/>
      <c r="RUO69" s="185"/>
      <c r="RUP69" s="185"/>
      <c r="RUQ69" s="185"/>
      <c r="RUR69" s="185"/>
      <c r="RUS69" s="185"/>
      <c r="RUT69" s="185"/>
      <c r="RUU69" s="185"/>
      <c r="RUV69" s="185"/>
      <c r="RUW69" s="185"/>
      <c r="RUX69" s="185"/>
      <c r="RUY69" s="185"/>
      <c r="RUZ69" s="185"/>
      <c r="RVA69" s="185"/>
      <c r="RVB69" s="185"/>
      <c r="RVC69" s="185"/>
      <c r="RVD69" s="185"/>
      <c r="RVE69" s="185"/>
      <c r="RVF69" s="185"/>
      <c r="RVG69" s="185"/>
      <c r="RVH69" s="185"/>
      <c r="RVI69" s="185"/>
      <c r="RVJ69" s="185"/>
      <c r="RVK69" s="185"/>
      <c r="RVL69" s="185"/>
      <c r="RVM69" s="185"/>
      <c r="RVN69" s="185"/>
      <c r="RVO69" s="185"/>
      <c r="RVP69" s="185"/>
      <c r="RVQ69" s="185"/>
      <c r="RVR69" s="185"/>
      <c r="RVS69" s="185"/>
      <c r="RVT69" s="185"/>
      <c r="RVU69" s="185"/>
      <c r="RVV69" s="185"/>
      <c r="RVW69" s="185"/>
      <c r="RVX69" s="185"/>
      <c r="RVY69" s="185"/>
      <c r="RVZ69" s="185"/>
      <c r="RWA69" s="185"/>
      <c r="RWB69" s="185"/>
      <c r="RWC69" s="185"/>
      <c r="RWD69" s="185"/>
      <c r="RWE69" s="185"/>
      <c r="RWF69" s="185"/>
      <c r="RWG69" s="185"/>
      <c r="RWH69" s="185"/>
      <c r="RWI69" s="185"/>
      <c r="RWJ69" s="185"/>
      <c r="RWK69" s="185"/>
      <c r="RWL69" s="185"/>
      <c r="RWM69" s="185"/>
      <c r="RWN69" s="185"/>
      <c r="RWO69" s="185"/>
      <c r="RWP69" s="185"/>
      <c r="RWQ69" s="185"/>
      <c r="RWR69" s="185"/>
      <c r="RWS69" s="185"/>
      <c r="RWT69" s="185"/>
      <c r="RWU69" s="185"/>
      <c r="RWV69" s="185"/>
      <c r="RWW69" s="185"/>
      <c r="RWX69" s="185"/>
      <c r="RWY69" s="185"/>
      <c r="RWZ69" s="185"/>
      <c r="RXA69" s="185"/>
      <c r="RXB69" s="185"/>
      <c r="RXC69" s="185"/>
      <c r="RXD69" s="185"/>
      <c r="RXE69" s="185"/>
      <c r="RXF69" s="185"/>
      <c r="RXG69" s="185"/>
      <c r="RXH69" s="185"/>
      <c r="RXI69" s="185"/>
      <c r="RXJ69" s="185"/>
      <c r="RXK69" s="185"/>
      <c r="RXL69" s="185"/>
      <c r="RXM69" s="185"/>
      <c r="RXN69" s="185"/>
      <c r="RXO69" s="185"/>
      <c r="RXP69" s="185"/>
      <c r="RXQ69" s="185"/>
      <c r="RXR69" s="185"/>
      <c r="RXS69" s="185"/>
      <c r="RXT69" s="185"/>
      <c r="RXU69" s="185"/>
      <c r="RXV69" s="185"/>
      <c r="RXW69" s="185"/>
      <c r="RXX69" s="185"/>
      <c r="RXY69" s="185"/>
      <c r="RXZ69" s="185"/>
      <c r="RYA69" s="185"/>
      <c r="RYB69" s="185"/>
      <c r="RYC69" s="185"/>
      <c r="RYD69" s="185"/>
      <c r="RYE69" s="185"/>
      <c r="RYF69" s="185"/>
      <c r="RYG69" s="185"/>
      <c r="RYH69" s="185"/>
      <c r="RYI69" s="185"/>
      <c r="RYJ69" s="185"/>
      <c r="RYK69" s="185"/>
      <c r="RYL69" s="185"/>
      <c r="RYM69" s="185"/>
      <c r="RYN69" s="185"/>
      <c r="RYO69" s="185"/>
      <c r="RYP69" s="185"/>
      <c r="RYQ69" s="185"/>
      <c r="RYR69" s="185"/>
      <c r="RYS69" s="185"/>
      <c r="RYT69" s="185"/>
      <c r="RYU69" s="185"/>
      <c r="RYV69" s="185"/>
      <c r="RYW69" s="185"/>
      <c r="RYX69" s="185"/>
      <c r="RYY69" s="185"/>
      <c r="RYZ69" s="185"/>
      <c r="RZA69" s="185"/>
      <c r="RZB69" s="185"/>
      <c r="RZC69" s="185"/>
      <c r="RZD69" s="185"/>
      <c r="RZE69" s="185"/>
      <c r="RZF69" s="185"/>
      <c r="RZG69" s="185"/>
      <c r="RZH69" s="185"/>
      <c r="RZI69" s="185"/>
      <c r="RZJ69" s="185"/>
      <c r="RZK69" s="185"/>
      <c r="RZL69" s="185"/>
      <c r="RZM69" s="185"/>
      <c r="RZN69" s="185"/>
      <c r="RZO69" s="185"/>
      <c r="RZP69" s="185"/>
      <c r="RZQ69" s="185"/>
      <c r="RZR69" s="185"/>
      <c r="RZS69" s="185"/>
      <c r="RZT69" s="185"/>
      <c r="RZU69" s="185"/>
      <c r="RZV69" s="185"/>
      <c r="RZW69" s="185"/>
      <c r="RZX69" s="185"/>
      <c r="RZY69" s="185"/>
      <c r="RZZ69" s="185"/>
      <c r="SAA69" s="185"/>
      <c r="SAB69" s="185"/>
      <c r="SAC69" s="185"/>
      <c r="SAD69" s="185"/>
      <c r="SAE69" s="185"/>
      <c r="SAF69" s="185"/>
      <c r="SAG69" s="185"/>
      <c r="SAH69" s="185"/>
      <c r="SAI69" s="185"/>
      <c r="SAJ69" s="185"/>
      <c r="SAK69" s="185"/>
      <c r="SAL69" s="185"/>
      <c r="SAM69" s="185"/>
      <c r="SAN69" s="185"/>
      <c r="SAO69" s="185"/>
      <c r="SAP69" s="185"/>
      <c r="SAQ69" s="185"/>
      <c r="SAR69" s="185"/>
      <c r="SAS69" s="185"/>
      <c r="SAT69" s="185"/>
      <c r="SAU69" s="185"/>
      <c r="SAV69" s="185"/>
      <c r="SAW69" s="185"/>
      <c r="SAX69" s="185"/>
      <c r="SAY69" s="185"/>
      <c r="SAZ69" s="185"/>
      <c r="SBA69" s="185"/>
      <c r="SBB69" s="185"/>
      <c r="SBC69" s="185"/>
      <c r="SBD69" s="185"/>
      <c r="SBE69" s="185"/>
      <c r="SBF69" s="185"/>
      <c r="SBG69" s="185"/>
      <c r="SBH69" s="185"/>
      <c r="SBI69" s="185"/>
      <c r="SBJ69" s="185"/>
      <c r="SBK69" s="185"/>
      <c r="SBL69" s="185"/>
      <c r="SBM69" s="185"/>
      <c r="SBN69" s="185"/>
      <c r="SBO69" s="185"/>
      <c r="SBP69" s="185"/>
      <c r="SBQ69" s="185"/>
      <c r="SBR69" s="185"/>
      <c r="SBS69" s="185"/>
      <c r="SBT69" s="185"/>
      <c r="SBU69" s="185"/>
      <c r="SBV69" s="185"/>
      <c r="SBW69" s="185"/>
      <c r="SBX69" s="185"/>
      <c r="SBY69" s="185"/>
      <c r="SBZ69" s="185"/>
      <c r="SCA69" s="185"/>
      <c r="SCB69" s="185"/>
      <c r="SCC69" s="185"/>
      <c r="SCD69" s="185"/>
      <c r="SCE69" s="185"/>
      <c r="SCF69" s="185"/>
      <c r="SCG69" s="185"/>
      <c r="SCH69" s="185"/>
      <c r="SCI69" s="185"/>
      <c r="SCJ69" s="185"/>
      <c r="SCK69" s="185"/>
      <c r="SCL69" s="185"/>
      <c r="SCM69" s="185"/>
      <c r="SCN69" s="185"/>
      <c r="SCO69" s="185"/>
      <c r="SCP69" s="185"/>
      <c r="SCQ69" s="185"/>
      <c r="SCR69" s="185"/>
      <c r="SCS69" s="185"/>
      <c r="SCT69" s="185"/>
      <c r="SCU69" s="185"/>
      <c r="SCV69" s="185"/>
      <c r="SCW69" s="185"/>
      <c r="SCX69" s="185"/>
      <c r="SCY69" s="185"/>
      <c r="SCZ69" s="185"/>
      <c r="SDA69" s="185"/>
      <c r="SDB69" s="185"/>
      <c r="SDC69" s="185"/>
      <c r="SDD69" s="185"/>
      <c r="SDE69" s="185"/>
      <c r="SDF69" s="185"/>
      <c r="SDG69" s="185"/>
      <c r="SDH69" s="185"/>
      <c r="SDI69" s="185"/>
      <c r="SDJ69" s="185"/>
      <c r="SDK69" s="185"/>
      <c r="SDL69" s="185"/>
      <c r="SDM69" s="185"/>
      <c r="SDN69" s="185"/>
      <c r="SDO69" s="185"/>
      <c r="SDP69" s="185"/>
      <c r="SDQ69" s="185"/>
      <c r="SDR69" s="185"/>
      <c r="SDS69" s="185"/>
      <c r="SDT69" s="185"/>
      <c r="SDU69" s="185"/>
      <c r="SDV69" s="185"/>
      <c r="SDW69" s="185"/>
      <c r="SDX69" s="185"/>
      <c r="SDY69" s="185"/>
      <c r="SDZ69" s="185"/>
      <c r="SEA69" s="185"/>
      <c r="SEB69" s="185"/>
      <c r="SEC69" s="185"/>
      <c r="SED69" s="185"/>
      <c r="SEE69" s="185"/>
      <c r="SEF69" s="185"/>
      <c r="SEG69" s="185"/>
      <c r="SEH69" s="185"/>
      <c r="SEI69" s="185"/>
      <c r="SEJ69" s="185"/>
      <c r="SEK69" s="185"/>
      <c r="SEL69" s="185"/>
      <c r="SEM69" s="185"/>
      <c r="SEN69" s="185"/>
      <c r="SEO69" s="185"/>
      <c r="SEP69" s="185"/>
      <c r="SEQ69" s="185"/>
      <c r="SER69" s="185"/>
      <c r="SES69" s="185"/>
      <c r="SET69" s="185"/>
      <c r="SEU69" s="185"/>
      <c r="SEV69" s="185"/>
      <c r="SEW69" s="185"/>
      <c r="SEX69" s="185"/>
      <c r="SEY69" s="185"/>
      <c r="SEZ69" s="185"/>
      <c r="SFA69" s="185"/>
      <c r="SFB69" s="185"/>
      <c r="SFC69" s="185"/>
      <c r="SFD69" s="185"/>
      <c r="SFE69" s="185"/>
      <c r="SFF69" s="185"/>
      <c r="SFG69" s="185"/>
      <c r="SFH69" s="185"/>
      <c r="SFI69" s="185"/>
      <c r="SFJ69" s="185"/>
      <c r="SFK69" s="185"/>
      <c r="SFL69" s="185"/>
      <c r="SFM69" s="185"/>
      <c r="SFN69" s="185"/>
      <c r="SFO69" s="185"/>
      <c r="SFP69" s="185"/>
      <c r="SFQ69" s="185"/>
      <c r="SFR69" s="185"/>
      <c r="SFS69" s="185"/>
      <c r="SFT69" s="185"/>
      <c r="SFU69" s="185"/>
      <c r="SFV69" s="185"/>
      <c r="SFW69" s="185"/>
      <c r="SFX69" s="185"/>
      <c r="SFY69" s="185"/>
      <c r="SFZ69" s="185"/>
      <c r="SGA69" s="185"/>
      <c r="SGB69" s="185"/>
      <c r="SGC69" s="185"/>
      <c r="SGD69" s="185"/>
      <c r="SGE69" s="185"/>
      <c r="SGF69" s="185"/>
      <c r="SGG69" s="185"/>
      <c r="SGH69" s="185"/>
      <c r="SGI69" s="185"/>
      <c r="SGJ69" s="185"/>
      <c r="SGK69" s="185"/>
      <c r="SGL69" s="185"/>
      <c r="SGM69" s="185"/>
      <c r="SGN69" s="185"/>
      <c r="SGO69" s="185"/>
      <c r="SGP69" s="185"/>
      <c r="SGQ69" s="185"/>
      <c r="SGR69" s="185"/>
      <c r="SGS69" s="185"/>
      <c r="SGT69" s="185"/>
      <c r="SGU69" s="185"/>
      <c r="SGV69" s="185"/>
      <c r="SGW69" s="185"/>
      <c r="SGX69" s="185"/>
      <c r="SGY69" s="185"/>
      <c r="SGZ69" s="185"/>
      <c r="SHA69" s="185"/>
      <c r="SHB69" s="185"/>
      <c r="SHC69" s="185"/>
      <c r="SHD69" s="185"/>
      <c r="SHE69" s="185"/>
      <c r="SHF69" s="185"/>
      <c r="SHG69" s="185"/>
      <c r="SHH69" s="185"/>
      <c r="SHI69" s="185"/>
      <c r="SHJ69" s="185"/>
      <c r="SHK69" s="185"/>
      <c r="SHL69" s="185"/>
      <c r="SHM69" s="185"/>
      <c r="SHN69" s="185"/>
      <c r="SHO69" s="185"/>
      <c r="SHP69" s="185"/>
      <c r="SHQ69" s="185"/>
      <c r="SHR69" s="185"/>
      <c r="SHS69" s="185"/>
      <c r="SHT69" s="185"/>
      <c r="SHU69" s="185"/>
      <c r="SHV69" s="185"/>
      <c r="SHW69" s="185"/>
      <c r="SHX69" s="185"/>
      <c r="SHY69" s="185"/>
      <c r="SHZ69" s="185"/>
      <c r="SIA69" s="185"/>
      <c r="SIB69" s="185"/>
      <c r="SIC69" s="185"/>
      <c r="SID69" s="185"/>
      <c r="SIE69" s="185"/>
      <c r="SIF69" s="185"/>
      <c r="SIG69" s="185"/>
      <c r="SIH69" s="185"/>
      <c r="SII69" s="185"/>
      <c r="SIJ69" s="185"/>
      <c r="SIK69" s="185"/>
      <c r="SIL69" s="185"/>
      <c r="SIM69" s="185"/>
      <c r="SIN69" s="185"/>
      <c r="SIO69" s="185"/>
      <c r="SIP69" s="185"/>
      <c r="SIQ69" s="185"/>
      <c r="SIR69" s="185"/>
      <c r="SIS69" s="185"/>
      <c r="SIT69" s="185"/>
      <c r="SIU69" s="185"/>
      <c r="SIV69" s="185"/>
      <c r="SIW69" s="185"/>
      <c r="SIX69" s="185"/>
      <c r="SIY69" s="185"/>
      <c r="SIZ69" s="185"/>
      <c r="SJA69" s="185"/>
      <c r="SJB69" s="185"/>
      <c r="SJC69" s="185"/>
      <c r="SJD69" s="185"/>
      <c r="SJE69" s="185"/>
      <c r="SJF69" s="185"/>
      <c r="SJG69" s="185"/>
      <c r="SJH69" s="185"/>
      <c r="SJI69" s="185"/>
      <c r="SJJ69" s="185"/>
      <c r="SJK69" s="185"/>
      <c r="SJL69" s="185"/>
      <c r="SJM69" s="185"/>
      <c r="SJN69" s="185"/>
      <c r="SJO69" s="185"/>
      <c r="SJP69" s="185"/>
      <c r="SJQ69" s="185"/>
      <c r="SJR69" s="185"/>
      <c r="SJS69" s="185"/>
      <c r="SJT69" s="185"/>
      <c r="SJU69" s="185"/>
      <c r="SJV69" s="185"/>
      <c r="SJW69" s="185"/>
      <c r="SJX69" s="185"/>
      <c r="SJY69" s="185"/>
      <c r="SJZ69" s="185"/>
      <c r="SKA69" s="185"/>
      <c r="SKB69" s="185"/>
      <c r="SKC69" s="185"/>
      <c r="SKD69" s="185"/>
      <c r="SKE69" s="185"/>
      <c r="SKF69" s="185"/>
      <c r="SKG69" s="185"/>
      <c r="SKH69" s="185"/>
      <c r="SKI69" s="185"/>
      <c r="SKJ69" s="185"/>
      <c r="SKK69" s="185"/>
      <c r="SKL69" s="185"/>
      <c r="SKM69" s="185"/>
      <c r="SKN69" s="185"/>
      <c r="SKO69" s="185"/>
      <c r="SKP69" s="185"/>
      <c r="SKQ69" s="185"/>
      <c r="SKR69" s="185"/>
      <c r="SKS69" s="185"/>
      <c r="SKT69" s="185"/>
      <c r="SKU69" s="185"/>
      <c r="SKV69" s="185"/>
      <c r="SKW69" s="185"/>
      <c r="SKX69" s="185"/>
      <c r="SKY69" s="185"/>
      <c r="SKZ69" s="185"/>
      <c r="SLA69" s="185"/>
      <c r="SLB69" s="185"/>
      <c r="SLC69" s="185"/>
      <c r="SLD69" s="185"/>
      <c r="SLE69" s="185"/>
      <c r="SLF69" s="185"/>
      <c r="SLG69" s="185"/>
      <c r="SLH69" s="185"/>
      <c r="SLI69" s="185"/>
      <c r="SLJ69" s="185"/>
      <c r="SLK69" s="185"/>
      <c r="SLL69" s="185"/>
      <c r="SLM69" s="185"/>
      <c r="SLN69" s="185"/>
      <c r="SLO69" s="185"/>
      <c r="SLP69" s="185"/>
      <c r="SLQ69" s="185"/>
      <c r="SLR69" s="185"/>
      <c r="SLS69" s="185"/>
      <c r="SLT69" s="185"/>
      <c r="SLU69" s="185"/>
      <c r="SLV69" s="185"/>
      <c r="SLW69" s="185"/>
      <c r="SLX69" s="185"/>
      <c r="SLY69" s="185"/>
      <c r="SLZ69" s="185"/>
      <c r="SMA69" s="185"/>
      <c r="SMB69" s="185"/>
      <c r="SMC69" s="185"/>
      <c r="SMD69" s="185"/>
      <c r="SME69" s="185"/>
      <c r="SMF69" s="185"/>
      <c r="SMG69" s="185"/>
      <c r="SMH69" s="185"/>
      <c r="SMI69" s="185"/>
      <c r="SMJ69" s="185"/>
      <c r="SMK69" s="185"/>
      <c r="SML69" s="185"/>
      <c r="SMM69" s="185"/>
      <c r="SMN69" s="185"/>
      <c r="SMO69" s="185"/>
      <c r="SMP69" s="185"/>
      <c r="SMQ69" s="185"/>
      <c r="SMR69" s="185"/>
      <c r="SMS69" s="185"/>
      <c r="SMT69" s="185"/>
      <c r="SMU69" s="185"/>
      <c r="SMV69" s="185"/>
      <c r="SMW69" s="185"/>
      <c r="SMX69" s="185"/>
      <c r="SMY69" s="185"/>
      <c r="SMZ69" s="185"/>
      <c r="SNA69" s="185"/>
      <c r="SNB69" s="185"/>
      <c r="SNC69" s="185"/>
      <c r="SND69" s="185"/>
      <c r="SNE69" s="185"/>
      <c r="SNF69" s="185"/>
      <c r="SNG69" s="185"/>
      <c r="SNH69" s="185"/>
      <c r="SNI69" s="185"/>
      <c r="SNJ69" s="185"/>
      <c r="SNK69" s="185"/>
      <c r="SNL69" s="185"/>
      <c r="SNM69" s="185"/>
      <c r="SNN69" s="185"/>
      <c r="SNO69" s="185"/>
      <c r="SNP69" s="185"/>
      <c r="SNQ69" s="185"/>
      <c r="SNR69" s="185"/>
      <c r="SNS69" s="185"/>
      <c r="SNT69" s="185"/>
      <c r="SNU69" s="185"/>
      <c r="SNV69" s="185"/>
      <c r="SNW69" s="185"/>
      <c r="SNX69" s="185"/>
      <c r="SNY69" s="185"/>
      <c r="SNZ69" s="185"/>
      <c r="SOA69" s="185"/>
      <c r="SOB69" s="185"/>
      <c r="SOC69" s="185"/>
      <c r="SOD69" s="185"/>
      <c r="SOE69" s="185"/>
      <c r="SOF69" s="185"/>
      <c r="SOG69" s="185"/>
      <c r="SOH69" s="185"/>
      <c r="SOI69" s="185"/>
      <c r="SOJ69" s="185"/>
      <c r="SOK69" s="185"/>
      <c r="SOL69" s="185"/>
      <c r="SOM69" s="185"/>
      <c r="SON69" s="185"/>
      <c r="SOO69" s="185"/>
      <c r="SOP69" s="185"/>
      <c r="SOQ69" s="185"/>
      <c r="SOR69" s="185"/>
      <c r="SOS69" s="185"/>
      <c r="SOT69" s="185"/>
      <c r="SOU69" s="185"/>
      <c r="SOV69" s="185"/>
      <c r="SOW69" s="185"/>
      <c r="SOX69" s="185"/>
      <c r="SOY69" s="185"/>
      <c r="SOZ69" s="185"/>
      <c r="SPA69" s="185"/>
      <c r="SPB69" s="185"/>
      <c r="SPC69" s="185"/>
      <c r="SPD69" s="185"/>
      <c r="SPE69" s="185"/>
      <c r="SPF69" s="185"/>
      <c r="SPG69" s="185"/>
      <c r="SPH69" s="185"/>
      <c r="SPI69" s="185"/>
      <c r="SPJ69" s="185"/>
      <c r="SPK69" s="185"/>
      <c r="SPL69" s="185"/>
      <c r="SPM69" s="185"/>
      <c r="SPN69" s="185"/>
      <c r="SPO69" s="185"/>
      <c r="SPP69" s="185"/>
      <c r="SPQ69" s="185"/>
      <c r="SPR69" s="185"/>
      <c r="SPS69" s="185"/>
      <c r="SPT69" s="185"/>
      <c r="SPU69" s="185"/>
      <c r="SPV69" s="185"/>
      <c r="SPW69" s="185"/>
      <c r="SPX69" s="185"/>
      <c r="SPY69" s="185"/>
      <c r="SPZ69" s="185"/>
      <c r="SQA69" s="185"/>
      <c r="SQB69" s="185"/>
      <c r="SQC69" s="185"/>
      <c r="SQD69" s="185"/>
      <c r="SQE69" s="185"/>
      <c r="SQF69" s="185"/>
      <c r="SQG69" s="185"/>
      <c r="SQH69" s="185"/>
      <c r="SQI69" s="185"/>
      <c r="SQJ69" s="185"/>
      <c r="SQK69" s="185"/>
      <c r="SQL69" s="185"/>
      <c r="SQM69" s="185"/>
      <c r="SQN69" s="185"/>
      <c r="SQO69" s="185"/>
      <c r="SQP69" s="185"/>
      <c r="SQQ69" s="185"/>
      <c r="SQR69" s="185"/>
      <c r="SQS69" s="185"/>
      <c r="SQT69" s="185"/>
      <c r="SQU69" s="185"/>
      <c r="SQV69" s="185"/>
      <c r="SQW69" s="185"/>
      <c r="SQX69" s="185"/>
      <c r="SQY69" s="185"/>
      <c r="SQZ69" s="185"/>
      <c r="SRA69" s="185"/>
      <c r="SRB69" s="185"/>
      <c r="SRC69" s="185"/>
      <c r="SRD69" s="185"/>
      <c r="SRE69" s="185"/>
      <c r="SRF69" s="185"/>
      <c r="SRG69" s="185"/>
      <c r="SRH69" s="185"/>
      <c r="SRI69" s="185"/>
      <c r="SRJ69" s="185"/>
      <c r="SRK69" s="185"/>
      <c r="SRL69" s="185"/>
      <c r="SRM69" s="185"/>
      <c r="SRN69" s="185"/>
      <c r="SRO69" s="185"/>
      <c r="SRP69" s="185"/>
      <c r="SRQ69" s="185"/>
      <c r="SRR69" s="185"/>
      <c r="SRS69" s="185"/>
      <c r="SRT69" s="185"/>
      <c r="SRU69" s="185"/>
      <c r="SRV69" s="185"/>
      <c r="SRW69" s="185"/>
      <c r="SRX69" s="185"/>
      <c r="SRY69" s="185"/>
      <c r="SRZ69" s="185"/>
      <c r="SSA69" s="185"/>
      <c r="SSB69" s="185"/>
      <c r="SSC69" s="185"/>
      <c r="SSD69" s="185"/>
      <c r="SSE69" s="185"/>
      <c r="SSF69" s="185"/>
      <c r="SSG69" s="185"/>
      <c r="SSH69" s="185"/>
      <c r="SSI69" s="185"/>
      <c r="SSJ69" s="185"/>
      <c r="SSK69" s="185"/>
      <c r="SSL69" s="185"/>
      <c r="SSM69" s="185"/>
      <c r="SSN69" s="185"/>
      <c r="SSO69" s="185"/>
      <c r="SSP69" s="185"/>
      <c r="SSQ69" s="185"/>
      <c r="SSR69" s="185"/>
      <c r="SSS69" s="185"/>
      <c r="SST69" s="185"/>
      <c r="SSU69" s="185"/>
      <c r="SSV69" s="185"/>
      <c r="SSW69" s="185"/>
      <c r="SSX69" s="185"/>
      <c r="SSY69" s="185"/>
      <c r="SSZ69" s="185"/>
      <c r="STA69" s="185"/>
      <c r="STB69" s="185"/>
      <c r="STC69" s="185"/>
      <c r="STD69" s="185"/>
      <c r="STE69" s="185"/>
      <c r="STF69" s="185"/>
      <c r="STG69" s="185"/>
      <c r="STH69" s="185"/>
      <c r="STI69" s="185"/>
      <c r="STJ69" s="185"/>
      <c r="STK69" s="185"/>
      <c r="STL69" s="185"/>
      <c r="STM69" s="185"/>
      <c r="STN69" s="185"/>
      <c r="STO69" s="185"/>
      <c r="STP69" s="185"/>
      <c r="STQ69" s="185"/>
      <c r="STR69" s="185"/>
      <c r="STS69" s="185"/>
      <c r="STT69" s="185"/>
      <c r="STU69" s="185"/>
      <c r="STV69" s="185"/>
      <c r="STW69" s="185"/>
      <c r="STX69" s="185"/>
      <c r="STY69" s="185"/>
      <c r="STZ69" s="185"/>
      <c r="SUA69" s="185"/>
      <c r="SUB69" s="185"/>
      <c r="SUC69" s="185"/>
      <c r="SUD69" s="185"/>
      <c r="SUE69" s="185"/>
      <c r="SUF69" s="185"/>
      <c r="SUG69" s="185"/>
      <c r="SUH69" s="185"/>
      <c r="SUI69" s="185"/>
      <c r="SUJ69" s="185"/>
      <c r="SUK69" s="185"/>
      <c r="SUL69" s="185"/>
      <c r="SUM69" s="185"/>
      <c r="SUN69" s="185"/>
      <c r="SUO69" s="185"/>
      <c r="SUP69" s="185"/>
      <c r="SUQ69" s="185"/>
      <c r="SUR69" s="185"/>
      <c r="SUS69" s="185"/>
      <c r="SUT69" s="185"/>
      <c r="SUU69" s="185"/>
      <c r="SUV69" s="185"/>
      <c r="SUW69" s="185"/>
      <c r="SUX69" s="185"/>
      <c r="SUY69" s="185"/>
      <c r="SUZ69" s="185"/>
      <c r="SVA69" s="185"/>
      <c r="SVB69" s="185"/>
      <c r="SVC69" s="185"/>
      <c r="SVD69" s="185"/>
      <c r="SVE69" s="185"/>
      <c r="SVF69" s="185"/>
      <c r="SVG69" s="185"/>
      <c r="SVH69" s="185"/>
      <c r="SVI69" s="185"/>
      <c r="SVJ69" s="185"/>
      <c r="SVK69" s="185"/>
      <c r="SVL69" s="185"/>
      <c r="SVM69" s="185"/>
      <c r="SVN69" s="185"/>
      <c r="SVO69" s="185"/>
      <c r="SVP69" s="185"/>
      <c r="SVQ69" s="185"/>
      <c r="SVR69" s="185"/>
      <c r="SVS69" s="185"/>
      <c r="SVT69" s="185"/>
      <c r="SVU69" s="185"/>
      <c r="SVV69" s="185"/>
      <c r="SVW69" s="185"/>
      <c r="SVX69" s="185"/>
      <c r="SVY69" s="185"/>
      <c r="SVZ69" s="185"/>
      <c r="SWA69" s="185"/>
      <c r="SWB69" s="185"/>
      <c r="SWC69" s="185"/>
      <c r="SWD69" s="185"/>
      <c r="SWE69" s="185"/>
      <c r="SWF69" s="185"/>
      <c r="SWG69" s="185"/>
      <c r="SWH69" s="185"/>
      <c r="SWI69" s="185"/>
      <c r="SWJ69" s="185"/>
      <c r="SWK69" s="185"/>
      <c r="SWL69" s="185"/>
      <c r="SWM69" s="185"/>
      <c r="SWN69" s="185"/>
      <c r="SWO69" s="185"/>
      <c r="SWP69" s="185"/>
      <c r="SWQ69" s="185"/>
      <c r="SWR69" s="185"/>
      <c r="SWS69" s="185"/>
      <c r="SWT69" s="185"/>
      <c r="SWU69" s="185"/>
      <c r="SWV69" s="185"/>
      <c r="SWW69" s="185"/>
      <c r="SWX69" s="185"/>
      <c r="SWY69" s="185"/>
      <c r="SWZ69" s="185"/>
      <c r="SXA69" s="185"/>
      <c r="SXB69" s="185"/>
      <c r="SXC69" s="185"/>
      <c r="SXD69" s="185"/>
      <c r="SXE69" s="185"/>
      <c r="SXF69" s="185"/>
      <c r="SXG69" s="185"/>
      <c r="SXH69" s="185"/>
      <c r="SXI69" s="185"/>
      <c r="SXJ69" s="185"/>
      <c r="SXK69" s="185"/>
      <c r="SXL69" s="185"/>
      <c r="SXM69" s="185"/>
      <c r="SXN69" s="185"/>
      <c r="SXO69" s="185"/>
      <c r="SXP69" s="185"/>
      <c r="SXQ69" s="185"/>
      <c r="SXR69" s="185"/>
      <c r="SXS69" s="185"/>
      <c r="SXT69" s="185"/>
      <c r="SXU69" s="185"/>
      <c r="SXV69" s="185"/>
      <c r="SXW69" s="185"/>
      <c r="SXX69" s="185"/>
      <c r="SXY69" s="185"/>
      <c r="SXZ69" s="185"/>
      <c r="SYA69" s="185"/>
      <c r="SYB69" s="185"/>
      <c r="SYC69" s="185"/>
      <c r="SYD69" s="185"/>
      <c r="SYE69" s="185"/>
      <c r="SYF69" s="185"/>
      <c r="SYG69" s="185"/>
      <c r="SYH69" s="185"/>
      <c r="SYI69" s="185"/>
      <c r="SYJ69" s="185"/>
      <c r="SYK69" s="185"/>
      <c r="SYL69" s="185"/>
      <c r="SYM69" s="185"/>
      <c r="SYN69" s="185"/>
      <c r="SYO69" s="185"/>
      <c r="SYP69" s="185"/>
      <c r="SYQ69" s="185"/>
      <c r="SYR69" s="185"/>
      <c r="SYS69" s="185"/>
      <c r="SYT69" s="185"/>
      <c r="SYU69" s="185"/>
      <c r="SYV69" s="185"/>
      <c r="SYW69" s="185"/>
      <c r="SYX69" s="185"/>
      <c r="SYY69" s="185"/>
      <c r="SYZ69" s="185"/>
      <c r="SZA69" s="185"/>
      <c r="SZB69" s="185"/>
      <c r="SZC69" s="185"/>
      <c r="SZD69" s="185"/>
      <c r="SZE69" s="185"/>
      <c r="SZF69" s="185"/>
      <c r="SZG69" s="185"/>
      <c r="SZH69" s="185"/>
      <c r="SZI69" s="185"/>
      <c r="SZJ69" s="185"/>
      <c r="SZK69" s="185"/>
      <c r="SZL69" s="185"/>
      <c r="SZM69" s="185"/>
      <c r="SZN69" s="185"/>
      <c r="SZO69" s="185"/>
      <c r="SZP69" s="185"/>
      <c r="SZQ69" s="185"/>
      <c r="SZR69" s="185"/>
      <c r="SZS69" s="185"/>
      <c r="SZT69" s="185"/>
      <c r="SZU69" s="185"/>
      <c r="SZV69" s="185"/>
      <c r="SZW69" s="185"/>
      <c r="SZX69" s="185"/>
      <c r="SZY69" s="185"/>
      <c r="SZZ69" s="185"/>
      <c r="TAA69" s="185"/>
      <c r="TAB69" s="185"/>
      <c r="TAC69" s="185"/>
      <c r="TAD69" s="185"/>
      <c r="TAE69" s="185"/>
      <c r="TAF69" s="185"/>
      <c r="TAG69" s="185"/>
      <c r="TAH69" s="185"/>
      <c r="TAI69" s="185"/>
      <c r="TAJ69" s="185"/>
      <c r="TAK69" s="185"/>
      <c r="TAL69" s="185"/>
      <c r="TAM69" s="185"/>
      <c r="TAN69" s="185"/>
      <c r="TAO69" s="185"/>
      <c r="TAP69" s="185"/>
      <c r="TAQ69" s="185"/>
      <c r="TAR69" s="185"/>
      <c r="TAS69" s="185"/>
      <c r="TAT69" s="185"/>
      <c r="TAU69" s="185"/>
      <c r="TAV69" s="185"/>
      <c r="TAW69" s="185"/>
      <c r="TAX69" s="185"/>
      <c r="TAY69" s="185"/>
      <c r="TAZ69" s="185"/>
      <c r="TBA69" s="185"/>
      <c r="TBB69" s="185"/>
      <c r="TBC69" s="185"/>
      <c r="TBD69" s="185"/>
      <c r="TBE69" s="185"/>
      <c r="TBF69" s="185"/>
      <c r="TBG69" s="185"/>
      <c r="TBH69" s="185"/>
      <c r="TBI69" s="185"/>
      <c r="TBJ69" s="185"/>
      <c r="TBK69" s="185"/>
      <c r="TBL69" s="185"/>
      <c r="TBM69" s="185"/>
      <c r="TBN69" s="185"/>
      <c r="TBO69" s="185"/>
      <c r="TBP69" s="185"/>
      <c r="TBQ69" s="185"/>
      <c r="TBR69" s="185"/>
      <c r="TBS69" s="185"/>
      <c r="TBT69" s="185"/>
      <c r="TBU69" s="185"/>
      <c r="TBV69" s="185"/>
      <c r="TBW69" s="185"/>
      <c r="TBX69" s="185"/>
      <c r="TBY69" s="185"/>
      <c r="TBZ69" s="185"/>
      <c r="TCA69" s="185"/>
      <c r="TCB69" s="185"/>
      <c r="TCC69" s="185"/>
      <c r="TCD69" s="185"/>
      <c r="TCE69" s="185"/>
      <c r="TCF69" s="185"/>
      <c r="TCG69" s="185"/>
      <c r="TCH69" s="185"/>
      <c r="TCI69" s="185"/>
      <c r="TCJ69" s="185"/>
      <c r="TCK69" s="185"/>
      <c r="TCL69" s="185"/>
      <c r="TCM69" s="185"/>
      <c r="TCN69" s="185"/>
      <c r="TCO69" s="185"/>
      <c r="TCP69" s="185"/>
      <c r="TCQ69" s="185"/>
      <c r="TCR69" s="185"/>
      <c r="TCS69" s="185"/>
      <c r="TCT69" s="185"/>
      <c r="TCU69" s="185"/>
      <c r="TCV69" s="185"/>
      <c r="TCW69" s="185"/>
      <c r="TCX69" s="185"/>
      <c r="TCY69" s="185"/>
      <c r="TCZ69" s="185"/>
      <c r="TDA69" s="185"/>
      <c r="TDB69" s="185"/>
      <c r="TDC69" s="185"/>
      <c r="TDD69" s="185"/>
      <c r="TDE69" s="185"/>
      <c r="TDF69" s="185"/>
      <c r="TDG69" s="185"/>
      <c r="TDH69" s="185"/>
      <c r="TDI69" s="185"/>
      <c r="TDJ69" s="185"/>
      <c r="TDK69" s="185"/>
      <c r="TDL69" s="185"/>
      <c r="TDM69" s="185"/>
      <c r="TDN69" s="185"/>
      <c r="TDO69" s="185"/>
      <c r="TDP69" s="185"/>
      <c r="TDQ69" s="185"/>
      <c r="TDR69" s="185"/>
      <c r="TDS69" s="185"/>
      <c r="TDT69" s="185"/>
      <c r="TDU69" s="185"/>
      <c r="TDV69" s="185"/>
      <c r="TDW69" s="185"/>
      <c r="TDX69" s="185"/>
      <c r="TDY69" s="185"/>
      <c r="TDZ69" s="185"/>
      <c r="TEA69" s="185"/>
      <c r="TEB69" s="185"/>
      <c r="TEC69" s="185"/>
      <c r="TED69" s="185"/>
      <c r="TEE69" s="185"/>
      <c r="TEF69" s="185"/>
      <c r="TEG69" s="185"/>
      <c r="TEH69" s="185"/>
      <c r="TEI69" s="185"/>
      <c r="TEJ69" s="185"/>
      <c r="TEK69" s="185"/>
      <c r="TEL69" s="185"/>
      <c r="TEM69" s="185"/>
      <c r="TEN69" s="185"/>
      <c r="TEO69" s="185"/>
      <c r="TEP69" s="185"/>
      <c r="TEQ69" s="185"/>
      <c r="TER69" s="185"/>
      <c r="TES69" s="185"/>
      <c r="TET69" s="185"/>
      <c r="TEU69" s="185"/>
      <c r="TEV69" s="185"/>
      <c r="TEW69" s="185"/>
      <c r="TEX69" s="185"/>
      <c r="TEY69" s="185"/>
      <c r="TEZ69" s="185"/>
      <c r="TFA69" s="185"/>
      <c r="TFB69" s="185"/>
      <c r="TFC69" s="185"/>
      <c r="TFD69" s="185"/>
      <c r="TFE69" s="185"/>
      <c r="TFF69" s="185"/>
      <c r="TFG69" s="185"/>
      <c r="TFH69" s="185"/>
      <c r="TFI69" s="185"/>
      <c r="TFJ69" s="185"/>
      <c r="TFK69" s="185"/>
      <c r="TFL69" s="185"/>
      <c r="TFM69" s="185"/>
      <c r="TFN69" s="185"/>
      <c r="TFO69" s="185"/>
      <c r="TFP69" s="185"/>
      <c r="TFQ69" s="185"/>
      <c r="TFR69" s="185"/>
      <c r="TFS69" s="185"/>
      <c r="TFT69" s="185"/>
      <c r="TFU69" s="185"/>
      <c r="TFV69" s="185"/>
      <c r="TFW69" s="185"/>
      <c r="TFX69" s="185"/>
      <c r="TFY69" s="185"/>
      <c r="TFZ69" s="185"/>
      <c r="TGA69" s="185"/>
      <c r="TGB69" s="185"/>
      <c r="TGC69" s="185"/>
      <c r="TGD69" s="185"/>
      <c r="TGE69" s="185"/>
      <c r="TGF69" s="185"/>
      <c r="TGG69" s="185"/>
      <c r="TGH69" s="185"/>
      <c r="TGI69" s="185"/>
      <c r="TGJ69" s="185"/>
      <c r="TGK69" s="185"/>
      <c r="TGL69" s="185"/>
      <c r="TGM69" s="185"/>
      <c r="TGN69" s="185"/>
      <c r="TGO69" s="185"/>
      <c r="TGP69" s="185"/>
      <c r="TGQ69" s="185"/>
      <c r="TGR69" s="185"/>
      <c r="TGS69" s="185"/>
      <c r="TGT69" s="185"/>
      <c r="TGU69" s="185"/>
      <c r="TGV69" s="185"/>
      <c r="TGW69" s="185"/>
      <c r="TGX69" s="185"/>
      <c r="TGY69" s="185"/>
      <c r="TGZ69" s="185"/>
      <c r="THA69" s="185"/>
      <c r="THB69" s="185"/>
      <c r="THC69" s="185"/>
      <c r="THD69" s="185"/>
      <c r="THE69" s="185"/>
      <c r="THF69" s="185"/>
      <c r="THG69" s="185"/>
      <c r="THH69" s="185"/>
      <c r="THI69" s="185"/>
      <c r="THJ69" s="185"/>
      <c r="THK69" s="185"/>
      <c r="THL69" s="185"/>
      <c r="THM69" s="185"/>
      <c r="THN69" s="185"/>
      <c r="THO69" s="185"/>
      <c r="THP69" s="185"/>
      <c r="THQ69" s="185"/>
      <c r="THR69" s="185"/>
      <c r="THS69" s="185"/>
      <c r="THT69" s="185"/>
      <c r="THU69" s="185"/>
      <c r="THV69" s="185"/>
      <c r="THW69" s="185"/>
      <c r="THX69" s="185"/>
      <c r="THY69" s="185"/>
      <c r="THZ69" s="185"/>
      <c r="TIA69" s="185"/>
      <c r="TIB69" s="185"/>
      <c r="TIC69" s="185"/>
      <c r="TID69" s="185"/>
      <c r="TIE69" s="185"/>
      <c r="TIF69" s="185"/>
      <c r="TIG69" s="185"/>
      <c r="TIH69" s="185"/>
      <c r="TII69" s="185"/>
      <c r="TIJ69" s="185"/>
      <c r="TIK69" s="185"/>
      <c r="TIL69" s="185"/>
      <c r="TIM69" s="185"/>
      <c r="TIN69" s="185"/>
      <c r="TIO69" s="185"/>
      <c r="TIP69" s="185"/>
      <c r="TIQ69" s="185"/>
      <c r="TIR69" s="185"/>
      <c r="TIS69" s="185"/>
      <c r="TIT69" s="185"/>
      <c r="TIU69" s="185"/>
      <c r="TIV69" s="185"/>
      <c r="TIW69" s="185"/>
      <c r="TIX69" s="185"/>
      <c r="TIY69" s="185"/>
      <c r="TIZ69" s="185"/>
      <c r="TJA69" s="185"/>
      <c r="TJB69" s="185"/>
      <c r="TJC69" s="185"/>
      <c r="TJD69" s="185"/>
      <c r="TJE69" s="185"/>
      <c r="TJF69" s="185"/>
      <c r="TJG69" s="185"/>
      <c r="TJH69" s="185"/>
      <c r="TJI69" s="185"/>
      <c r="TJJ69" s="185"/>
      <c r="TJK69" s="185"/>
      <c r="TJL69" s="185"/>
      <c r="TJM69" s="185"/>
      <c r="TJN69" s="185"/>
      <c r="TJO69" s="185"/>
      <c r="TJP69" s="185"/>
      <c r="TJQ69" s="185"/>
      <c r="TJR69" s="185"/>
      <c r="TJS69" s="185"/>
      <c r="TJT69" s="185"/>
      <c r="TJU69" s="185"/>
      <c r="TJV69" s="185"/>
      <c r="TJW69" s="185"/>
      <c r="TJX69" s="185"/>
      <c r="TJY69" s="185"/>
      <c r="TJZ69" s="185"/>
      <c r="TKA69" s="185"/>
      <c r="TKB69" s="185"/>
      <c r="TKC69" s="185"/>
      <c r="TKD69" s="185"/>
      <c r="TKE69" s="185"/>
      <c r="TKF69" s="185"/>
      <c r="TKG69" s="185"/>
      <c r="TKH69" s="185"/>
      <c r="TKI69" s="185"/>
      <c r="TKJ69" s="185"/>
      <c r="TKK69" s="185"/>
      <c r="TKL69" s="185"/>
      <c r="TKM69" s="185"/>
      <c r="TKN69" s="185"/>
      <c r="TKO69" s="185"/>
      <c r="TKP69" s="185"/>
      <c r="TKQ69" s="185"/>
      <c r="TKR69" s="185"/>
      <c r="TKS69" s="185"/>
      <c r="TKT69" s="185"/>
      <c r="TKU69" s="185"/>
      <c r="TKV69" s="185"/>
      <c r="TKW69" s="185"/>
      <c r="TKX69" s="185"/>
      <c r="TKY69" s="185"/>
      <c r="TKZ69" s="185"/>
      <c r="TLA69" s="185"/>
      <c r="TLB69" s="185"/>
      <c r="TLC69" s="185"/>
      <c r="TLD69" s="185"/>
      <c r="TLE69" s="185"/>
      <c r="TLF69" s="185"/>
      <c r="TLG69" s="185"/>
      <c r="TLH69" s="185"/>
      <c r="TLI69" s="185"/>
      <c r="TLJ69" s="185"/>
      <c r="TLK69" s="185"/>
      <c r="TLL69" s="185"/>
      <c r="TLM69" s="185"/>
      <c r="TLN69" s="185"/>
      <c r="TLO69" s="185"/>
      <c r="TLP69" s="185"/>
      <c r="TLQ69" s="185"/>
      <c r="TLR69" s="185"/>
      <c r="TLS69" s="185"/>
      <c r="TLT69" s="185"/>
      <c r="TLU69" s="185"/>
      <c r="TLV69" s="185"/>
      <c r="TLW69" s="185"/>
      <c r="TLX69" s="185"/>
      <c r="TLY69" s="185"/>
      <c r="TLZ69" s="185"/>
      <c r="TMA69" s="185"/>
      <c r="TMB69" s="185"/>
      <c r="TMC69" s="185"/>
      <c r="TMD69" s="185"/>
      <c r="TME69" s="185"/>
      <c r="TMF69" s="185"/>
      <c r="TMG69" s="185"/>
      <c r="TMH69" s="185"/>
      <c r="TMI69" s="185"/>
      <c r="TMJ69" s="185"/>
      <c r="TMK69" s="185"/>
      <c r="TML69" s="185"/>
      <c r="TMM69" s="185"/>
      <c r="TMN69" s="185"/>
      <c r="TMO69" s="185"/>
      <c r="TMP69" s="185"/>
      <c r="TMQ69" s="185"/>
      <c r="TMR69" s="185"/>
      <c r="TMS69" s="185"/>
      <c r="TMT69" s="185"/>
      <c r="TMU69" s="185"/>
      <c r="TMV69" s="185"/>
      <c r="TMW69" s="185"/>
      <c r="TMX69" s="185"/>
      <c r="TMY69" s="185"/>
      <c r="TMZ69" s="185"/>
      <c r="TNA69" s="185"/>
      <c r="TNB69" s="185"/>
      <c r="TNC69" s="185"/>
      <c r="TND69" s="185"/>
      <c r="TNE69" s="185"/>
      <c r="TNF69" s="185"/>
      <c r="TNG69" s="185"/>
      <c r="TNH69" s="185"/>
      <c r="TNI69" s="185"/>
      <c r="TNJ69" s="185"/>
      <c r="TNK69" s="185"/>
      <c r="TNL69" s="185"/>
      <c r="TNM69" s="185"/>
      <c r="TNN69" s="185"/>
      <c r="TNO69" s="185"/>
      <c r="TNP69" s="185"/>
      <c r="TNQ69" s="185"/>
      <c r="TNR69" s="185"/>
      <c r="TNS69" s="185"/>
      <c r="TNT69" s="185"/>
      <c r="TNU69" s="185"/>
      <c r="TNV69" s="185"/>
      <c r="TNW69" s="185"/>
      <c r="TNX69" s="185"/>
      <c r="TNY69" s="185"/>
      <c r="TNZ69" s="185"/>
      <c r="TOA69" s="185"/>
      <c r="TOB69" s="185"/>
      <c r="TOC69" s="185"/>
      <c r="TOD69" s="185"/>
      <c r="TOE69" s="185"/>
      <c r="TOF69" s="185"/>
      <c r="TOG69" s="185"/>
      <c r="TOH69" s="185"/>
      <c r="TOI69" s="185"/>
      <c r="TOJ69" s="185"/>
      <c r="TOK69" s="185"/>
      <c r="TOL69" s="185"/>
      <c r="TOM69" s="185"/>
      <c r="TON69" s="185"/>
      <c r="TOO69" s="185"/>
      <c r="TOP69" s="185"/>
      <c r="TOQ69" s="185"/>
      <c r="TOR69" s="185"/>
      <c r="TOS69" s="185"/>
      <c r="TOT69" s="185"/>
      <c r="TOU69" s="185"/>
      <c r="TOV69" s="185"/>
      <c r="TOW69" s="185"/>
      <c r="TOX69" s="185"/>
      <c r="TOY69" s="185"/>
      <c r="TOZ69" s="185"/>
      <c r="TPA69" s="185"/>
      <c r="TPB69" s="185"/>
      <c r="TPC69" s="185"/>
      <c r="TPD69" s="185"/>
      <c r="TPE69" s="185"/>
      <c r="TPF69" s="185"/>
      <c r="TPG69" s="185"/>
      <c r="TPH69" s="185"/>
      <c r="TPI69" s="185"/>
      <c r="TPJ69" s="185"/>
      <c r="TPK69" s="185"/>
      <c r="TPL69" s="185"/>
      <c r="TPM69" s="185"/>
      <c r="TPN69" s="185"/>
      <c r="TPO69" s="185"/>
      <c r="TPP69" s="185"/>
      <c r="TPQ69" s="185"/>
      <c r="TPR69" s="185"/>
      <c r="TPS69" s="185"/>
      <c r="TPT69" s="185"/>
      <c r="TPU69" s="185"/>
      <c r="TPV69" s="185"/>
      <c r="TPW69" s="185"/>
      <c r="TPX69" s="185"/>
      <c r="TPY69" s="185"/>
      <c r="TPZ69" s="185"/>
      <c r="TQA69" s="185"/>
      <c r="TQB69" s="185"/>
      <c r="TQC69" s="185"/>
      <c r="TQD69" s="185"/>
      <c r="TQE69" s="185"/>
      <c r="TQF69" s="185"/>
      <c r="TQG69" s="185"/>
      <c r="TQH69" s="185"/>
      <c r="TQI69" s="185"/>
      <c r="TQJ69" s="185"/>
      <c r="TQK69" s="185"/>
      <c r="TQL69" s="185"/>
      <c r="TQM69" s="185"/>
      <c r="TQN69" s="185"/>
      <c r="TQO69" s="185"/>
      <c r="TQP69" s="185"/>
      <c r="TQQ69" s="185"/>
      <c r="TQR69" s="185"/>
      <c r="TQS69" s="185"/>
      <c r="TQT69" s="185"/>
      <c r="TQU69" s="185"/>
      <c r="TQV69" s="185"/>
      <c r="TQW69" s="185"/>
      <c r="TQX69" s="185"/>
      <c r="TQY69" s="185"/>
      <c r="TQZ69" s="185"/>
      <c r="TRA69" s="185"/>
      <c r="TRB69" s="185"/>
      <c r="TRC69" s="185"/>
      <c r="TRD69" s="185"/>
      <c r="TRE69" s="185"/>
      <c r="TRF69" s="185"/>
      <c r="TRG69" s="185"/>
      <c r="TRH69" s="185"/>
      <c r="TRI69" s="185"/>
      <c r="TRJ69" s="185"/>
      <c r="TRK69" s="185"/>
      <c r="TRL69" s="185"/>
      <c r="TRM69" s="185"/>
      <c r="TRN69" s="185"/>
      <c r="TRO69" s="185"/>
      <c r="TRP69" s="185"/>
      <c r="TRQ69" s="185"/>
      <c r="TRR69" s="185"/>
      <c r="TRS69" s="185"/>
      <c r="TRT69" s="185"/>
      <c r="TRU69" s="185"/>
      <c r="TRV69" s="185"/>
      <c r="TRW69" s="185"/>
      <c r="TRX69" s="185"/>
      <c r="TRY69" s="185"/>
      <c r="TRZ69" s="185"/>
      <c r="TSA69" s="185"/>
      <c r="TSB69" s="185"/>
      <c r="TSC69" s="185"/>
      <c r="TSD69" s="185"/>
      <c r="TSE69" s="185"/>
      <c r="TSF69" s="185"/>
      <c r="TSG69" s="185"/>
      <c r="TSH69" s="185"/>
      <c r="TSI69" s="185"/>
      <c r="TSJ69" s="185"/>
      <c r="TSK69" s="185"/>
      <c r="TSL69" s="185"/>
      <c r="TSM69" s="185"/>
      <c r="TSN69" s="185"/>
      <c r="TSO69" s="185"/>
      <c r="TSP69" s="185"/>
      <c r="TSQ69" s="185"/>
      <c r="TSR69" s="185"/>
      <c r="TSS69" s="185"/>
      <c r="TST69" s="185"/>
      <c r="TSU69" s="185"/>
      <c r="TSV69" s="185"/>
      <c r="TSW69" s="185"/>
      <c r="TSX69" s="185"/>
      <c r="TSY69" s="185"/>
      <c r="TSZ69" s="185"/>
      <c r="TTA69" s="185"/>
      <c r="TTB69" s="185"/>
      <c r="TTC69" s="185"/>
      <c r="TTD69" s="185"/>
      <c r="TTE69" s="185"/>
      <c r="TTF69" s="185"/>
      <c r="TTG69" s="185"/>
      <c r="TTH69" s="185"/>
      <c r="TTI69" s="185"/>
      <c r="TTJ69" s="185"/>
      <c r="TTK69" s="185"/>
      <c r="TTL69" s="185"/>
      <c r="TTM69" s="185"/>
      <c r="TTN69" s="185"/>
      <c r="TTO69" s="185"/>
      <c r="TTP69" s="185"/>
      <c r="TTQ69" s="185"/>
      <c r="TTR69" s="185"/>
      <c r="TTS69" s="185"/>
      <c r="TTT69" s="185"/>
      <c r="TTU69" s="185"/>
      <c r="TTV69" s="185"/>
      <c r="TTW69" s="185"/>
      <c r="TTX69" s="185"/>
      <c r="TTY69" s="185"/>
      <c r="TTZ69" s="185"/>
      <c r="TUA69" s="185"/>
      <c r="TUB69" s="185"/>
      <c r="TUC69" s="185"/>
      <c r="TUD69" s="185"/>
      <c r="TUE69" s="185"/>
      <c r="TUF69" s="185"/>
      <c r="TUG69" s="185"/>
      <c r="TUH69" s="185"/>
      <c r="TUI69" s="185"/>
      <c r="TUJ69" s="185"/>
      <c r="TUK69" s="185"/>
      <c r="TUL69" s="185"/>
      <c r="TUM69" s="185"/>
      <c r="TUN69" s="185"/>
      <c r="TUO69" s="185"/>
      <c r="TUP69" s="185"/>
      <c r="TUQ69" s="185"/>
      <c r="TUR69" s="185"/>
      <c r="TUS69" s="185"/>
      <c r="TUT69" s="185"/>
      <c r="TUU69" s="185"/>
      <c r="TUV69" s="185"/>
      <c r="TUW69" s="185"/>
      <c r="TUX69" s="185"/>
      <c r="TUY69" s="185"/>
      <c r="TUZ69" s="185"/>
      <c r="TVA69" s="185"/>
      <c r="TVB69" s="185"/>
      <c r="TVC69" s="185"/>
      <c r="TVD69" s="185"/>
      <c r="TVE69" s="185"/>
      <c r="TVF69" s="185"/>
      <c r="TVG69" s="185"/>
      <c r="TVH69" s="185"/>
      <c r="TVI69" s="185"/>
      <c r="TVJ69" s="185"/>
      <c r="TVK69" s="185"/>
      <c r="TVL69" s="185"/>
      <c r="TVM69" s="185"/>
      <c r="TVN69" s="185"/>
      <c r="TVO69" s="185"/>
      <c r="TVP69" s="185"/>
      <c r="TVQ69" s="185"/>
      <c r="TVR69" s="185"/>
      <c r="TVS69" s="185"/>
      <c r="TVT69" s="185"/>
      <c r="TVU69" s="185"/>
      <c r="TVV69" s="185"/>
      <c r="TVW69" s="185"/>
      <c r="TVX69" s="185"/>
      <c r="TVY69" s="185"/>
      <c r="TVZ69" s="185"/>
      <c r="TWA69" s="185"/>
      <c r="TWB69" s="185"/>
      <c r="TWC69" s="185"/>
      <c r="TWD69" s="185"/>
      <c r="TWE69" s="185"/>
      <c r="TWF69" s="185"/>
      <c r="TWG69" s="185"/>
      <c r="TWH69" s="185"/>
      <c r="TWI69" s="185"/>
      <c r="TWJ69" s="185"/>
      <c r="TWK69" s="185"/>
      <c r="TWL69" s="185"/>
      <c r="TWM69" s="185"/>
      <c r="TWN69" s="185"/>
      <c r="TWO69" s="185"/>
      <c r="TWP69" s="185"/>
      <c r="TWQ69" s="185"/>
      <c r="TWR69" s="185"/>
      <c r="TWS69" s="185"/>
      <c r="TWT69" s="185"/>
      <c r="TWU69" s="185"/>
      <c r="TWV69" s="185"/>
      <c r="TWW69" s="185"/>
      <c r="TWX69" s="185"/>
      <c r="TWY69" s="185"/>
      <c r="TWZ69" s="185"/>
      <c r="TXA69" s="185"/>
      <c r="TXB69" s="185"/>
      <c r="TXC69" s="185"/>
      <c r="TXD69" s="185"/>
      <c r="TXE69" s="185"/>
      <c r="TXF69" s="185"/>
      <c r="TXG69" s="185"/>
      <c r="TXH69" s="185"/>
      <c r="TXI69" s="185"/>
      <c r="TXJ69" s="185"/>
      <c r="TXK69" s="185"/>
      <c r="TXL69" s="185"/>
      <c r="TXM69" s="185"/>
      <c r="TXN69" s="185"/>
      <c r="TXO69" s="185"/>
      <c r="TXP69" s="185"/>
      <c r="TXQ69" s="185"/>
      <c r="TXR69" s="185"/>
      <c r="TXS69" s="185"/>
      <c r="TXT69" s="185"/>
      <c r="TXU69" s="185"/>
      <c r="TXV69" s="185"/>
      <c r="TXW69" s="185"/>
      <c r="TXX69" s="185"/>
      <c r="TXY69" s="185"/>
      <c r="TXZ69" s="185"/>
      <c r="TYA69" s="185"/>
      <c r="TYB69" s="185"/>
      <c r="TYC69" s="185"/>
      <c r="TYD69" s="185"/>
      <c r="TYE69" s="185"/>
      <c r="TYF69" s="185"/>
      <c r="TYG69" s="185"/>
      <c r="TYH69" s="185"/>
      <c r="TYI69" s="185"/>
      <c r="TYJ69" s="185"/>
      <c r="TYK69" s="185"/>
      <c r="TYL69" s="185"/>
      <c r="TYM69" s="185"/>
      <c r="TYN69" s="185"/>
      <c r="TYO69" s="185"/>
      <c r="TYP69" s="185"/>
      <c r="TYQ69" s="185"/>
      <c r="TYR69" s="185"/>
      <c r="TYS69" s="185"/>
      <c r="TYT69" s="185"/>
      <c r="TYU69" s="185"/>
      <c r="TYV69" s="185"/>
      <c r="TYW69" s="185"/>
      <c r="TYX69" s="185"/>
      <c r="TYY69" s="185"/>
      <c r="TYZ69" s="185"/>
      <c r="TZA69" s="185"/>
      <c r="TZB69" s="185"/>
      <c r="TZC69" s="185"/>
      <c r="TZD69" s="185"/>
      <c r="TZE69" s="185"/>
      <c r="TZF69" s="185"/>
      <c r="TZG69" s="185"/>
      <c r="TZH69" s="185"/>
      <c r="TZI69" s="185"/>
      <c r="TZJ69" s="185"/>
      <c r="TZK69" s="185"/>
      <c r="TZL69" s="185"/>
      <c r="TZM69" s="185"/>
      <c r="TZN69" s="185"/>
      <c r="TZO69" s="185"/>
      <c r="TZP69" s="185"/>
      <c r="TZQ69" s="185"/>
      <c r="TZR69" s="185"/>
      <c r="TZS69" s="185"/>
      <c r="TZT69" s="185"/>
      <c r="TZU69" s="185"/>
      <c r="TZV69" s="185"/>
      <c r="TZW69" s="185"/>
      <c r="TZX69" s="185"/>
      <c r="TZY69" s="185"/>
      <c r="TZZ69" s="185"/>
      <c r="UAA69" s="185"/>
      <c r="UAB69" s="185"/>
      <c r="UAC69" s="185"/>
      <c r="UAD69" s="185"/>
      <c r="UAE69" s="185"/>
      <c r="UAF69" s="185"/>
      <c r="UAG69" s="185"/>
      <c r="UAH69" s="185"/>
      <c r="UAI69" s="185"/>
      <c r="UAJ69" s="185"/>
      <c r="UAK69" s="185"/>
      <c r="UAL69" s="185"/>
      <c r="UAM69" s="185"/>
      <c r="UAN69" s="185"/>
      <c r="UAO69" s="185"/>
      <c r="UAP69" s="185"/>
      <c r="UAQ69" s="185"/>
      <c r="UAR69" s="185"/>
      <c r="UAS69" s="185"/>
      <c r="UAT69" s="185"/>
      <c r="UAU69" s="185"/>
      <c r="UAV69" s="185"/>
      <c r="UAW69" s="185"/>
      <c r="UAX69" s="185"/>
      <c r="UAY69" s="185"/>
      <c r="UAZ69" s="185"/>
      <c r="UBA69" s="185"/>
      <c r="UBB69" s="185"/>
      <c r="UBC69" s="185"/>
      <c r="UBD69" s="185"/>
      <c r="UBE69" s="185"/>
      <c r="UBF69" s="185"/>
      <c r="UBG69" s="185"/>
      <c r="UBH69" s="185"/>
      <c r="UBI69" s="185"/>
      <c r="UBJ69" s="185"/>
      <c r="UBK69" s="185"/>
      <c r="UBL69" s="185"/>
      <c r="UBM69" s="185"/>
      <c r="UBN69" s="185"/>
      <c r="UBO69" s="185"/>
      <c r="UBP69" s="185"/>
      <c r="UBQ69" s="185"/>
      <c r="UBR69" s="185"/>
      <c r="UBS69" s="185"/>
      <c r="UBT69" s="185"/>
      <c r="UBU69" s="185"/>
      <c r="UBV69" s="185"/>
      <c r="UBW69" s="185"/>
      <c r="UBX69" s="185"/>
      <c r="UBY69" s="185"/>
      <c r="UBZ69" s="185"/>
      <c r="UCA69" s="185"/>
      <c r="UCB69" s="185"/>
      <c r="UCC69" s="185"/>
      <c r="UCD69" s="185"/>
      <c r="UCE69" s="185"/>
      <c r="UCF69" s="185"/>
      <c r="UCG69" s="185"/>
      <c r="UCH69" s="185"/>
      <c r="UCI69" s="185"/>
      <c r="UCJ69" s="185"/>
      <c r="UCK69" s="185"/>
      <c r="UCL69" s="185"/>
      <c r="UCM69" s="185"/>
      <c r="UCN69" s="185"/>
      <c r="UCO69" s="185"/>
      <c r="UCP69" s="185"/>
      <c r="UCQ69" s="185"/>
      <c r="UCR69" s="185"/>
      <c r="UCS69" s="185"/>
      <c r="UCT69" s="185"/>
      <c r="UCU69" s="185"/>
      <c r="UCV69" s="185"/>
      <c r="UCW69" s="185"/>
      <c r="UCX69" s="185"/>
      <c r="UCY69" s="185"/>
      <c r="UCZ69" s="185"/>
      <c r="UDA69" s="185"/>
      <c r="UDB69" s="185"/>
      <c r="UDC69" s="185"/>
      <c r="UDD69" s="185"/>
      <c r="UDE69" s="185"/>
      <c r="UDF69" s="185"/>
      <c r="UDG69" s="185"/>
      <c r="UDH69" s="185"/>
      <c r="UDI69" s="185"/>
      <c r="UDJ69" s="185"/>
      <c r="UDK69" s="185"/>
      <c r="UDL69" s="185"/>
      <c r="UDM69" s="185"/>
      <c r="UDN69" s="185"/>
      <c r="UDO69" s="185"/>
      <c r="UDP69" s="185"/>
      <c r="UDQ69" s="185"/>
      <c r="UDR69" s="185"/>
      <c r="UDS69" s="185"/>
      <c r="UDT69" s="185"/>
      <c r="UDU69" s="185"/>
      <c r="UDV69" s="185"/>
      <c r="UDW69" s="185"/>
      <c r="UDX69" s="185"/>
      <c r="UDY69" s="185"/>
      <c r="UDZ69" s="185"/>
      <c r="UEA69" s="185"/>
      <c r="UEB69" s="185"/>
      <c r="UEC69" s="185"/>
      <c r="UED69" s="185"/>
      <c r="UEE69" s="185"/>
      <c r="UEF69" s="185"/>
      <c r="UEG69" s="185"/>
      <c r="UEH69" s="185"/>
      <c r="UEI69" s="185"/>
      <c r="UEJ69" s="185"/>
      <c r="UEK69" s="185"/>
      <c r="UEL69" s="185"/>
      <c r="UEM69" s="185"/>
      <c r="UEN69" s="185"/>
      <c r="UEO69" s="185"/>
      <c r="UEP69" s="185"/>
      <c r="UEQ69" s="185"/>
      <c r="UER69" s="185"/>
      <c r="UES69" s="185"/>
      <c r="UET69" s="185"/>
      <c r="UEU69" s="185"/>
      <c r="UEV69" s="185"/>
      <c r="UEW69" s="185"/>
      <c r="UEX69" s="185"/>
      <c r="UEY69" s="185"/>
      <c r="UEZ69" s="185"/>
      <c r="UFA69" s="185"/>
      <c r="UFB69" s="185"/>
      <c r="UFC69" s="185"/>
      <c r="UFD69" s="185"/>
      <c r="UFE69" s="185"/>
      <c r="UFF69" s="185"/>
      <c r="UFG69" s="185"/>
      <c r="UFH69" s="185"/>
      <c r="UFI69" s="185"/>
      <c r="UFJ69" s="185"/>
      <c r="UFK69" s="185"/>
      <c r="UFL69" s="185"/>
      <c r="UFM69" s="185"/>
      <c r="UFN69" s="185"/>
      <c r="UFO69" s="185"/>
      <c r="UFP69" s="185"/>
      <c r="UFQ69" s="185"/>
      <c r="UFR69" s="185"/>
      <c r="UFS69" s="185"/>
      <c r="UFT69" s="185"/>
      <c r="UFU69" s="185"/>
      <c r="UFV69" s="185"/>
      <c r="UFW69" s="185"/>
      <c r="UFX69" s="185"/>
      <c r="UFY69" s="185"/>
      <c r="UFZ69" s="185"/>
      <c r="UGA69" s="185"/>
      <c r="UGB69" s="185"/>
      <c r="UGC69" s="185"/>
      <c r="UGD69" s="185"/>
      <c r="UGE69" s="185"/>
      <c r="UGF69" s="185"/>
      <c r="UGG69" s="185"/>
      <c r="UGH69" s="185"/>
      <c r="UGI69" s="185"/>
      <c r="UGJ69" s="185"/>
      <c r="UGK69" s="185"/>
      <c r="UGL69" s="185"/>
      <c r="UGM69" s="185"/>
      <c r="UGN69" s="185"/>
      <c r="UGO69" s="185"/>
      <c r="UGP69" s="185"/>
      <c r="UGQ69" s="185"/>
      <c r="UGR69" s="185"/>
      <c r="UGS69" s="185"/>
      <c r="UGT69" s="185"/>
      <c r="UGU69" s="185"/>
      <c r="UGV69" s="185"/>
      <c r="UGW69" s="185"/>
      <c r="UGX69" s="185"/>
      <c r="UGY69" s="185"/>
      <c r="UGZ69" s="185"/>
      <c r="UHA69" s="185"/>
      <c r="UHB69" s="185"/>
      <c r="UHC69" s="185"/>
      <c r="UHD69" s="185"/>
      <c r="UHE69" s="185"/>
      <c r="UHF69" s="185"/>
      <c r="UHG69" s="185"/>
      <c r="UHH69" s="185"/>
      <c r="UHI69" s="185"/>
      <c r="UHJ69" s="185"/>
      <c r="UHK69" s="185"/>
      <c r="UHL69" s="185"/>
      <c r="UHM69" s="185"/>
      <c r="UHN69" s="185"/>
      <c r="UHO69" s="185"/>
      <c r="UHP69" s="185"/>
      <c r="UHQ69" s="185"/>
      <c r="UHR69" s="185"/>
      <c r="UHS69" s="185"/>
      <c r="UHT69" s="185"/>
      <c r="UHU69" s="185"/>
      <c r="UHV69" s="185"/>
      <c r="UHW69" s="185"/>
      <c r="UHX69" s="185"/>
      <c r="UHY69" s="185"/>
      <c r="UHZ69" s="185"/>
      <c r="UIA69" s="185"/>
      <c r="UIB69" s="185"/>
      <c r="UIC69" s="185"/>
      <c r="UID69" s="185"/>
      <c r="UIE69" s="185"/>
      <c r="UIF69" s="185"/>
      <c r="UIG69" s="185"/>
      <c r="UIH69" s="185"/>
      <c r="UII69" s="185"/>
      <c r="UIJ69" s="185"/>
      <c r="UIK69" s="185"/>
      <c r="UIL69" s="185"/>
      <c r="UIM69" s="185"/>
      <c r="UIN69" s="185"/>
      <c r="UIO69" s="185"/>
      <c r="UIP69" s="185"/>
      <c r="UIQ69" s="185"/>
      <c r="UIR69" s="185"/>
      <c r="UIS69" s="185"/>
      <c r="UIT69" s="185"/>
      <c r="UIU69" s="185"/>
      <c r="UIV69" s="185"/>
      <c r="UIW69" s="185"/>
      <c r="UIX69" s="185"/>
      <c r="UIY69" s="185"/>
      <c r="UIZ69" s="185"/>
      <c r="UJA69" s="185"/>
      <c r="UJB69" s="185"/>
      <c r="UJC69" s="185"/>
      <c r="UJD69" s="185"/>
      <c r="UJE69" s="185"/>
      <c r="UJF69" s="185"/>
      <c r="UJG69" s="185"/>
      <c r="UJH69" s="185"/>
      <c r="UJI69" s="185"/>
      <c r="UJJ69" s="185"/>
      <c r="UJK69" s="185"/>
      <c r="UJL69" s="185"/>
      <c r="UJM69" s="185"/>
      <c r="UJN69" s="185"/>
      <c r="UJO69" s="185"/>
      <c r="UJP69" s="185"/>
      <c r="UJQ69" s="185"/>
      <c r="UJR69" s="185"/>
      <c r="UJS69" s="185"/>
      <c r="UJT69" s="185"/>
      <c r="UJU69" s="185"/>
      <c r="UJV69" s="185"/>
      <c r="UJW69" s="185"/>
      <c r="UJX69" s="185"/>
      <c r="UJY69" s="185"/>
      <c r="UJZ69" s="185"/>
      <c r="UKA69" s="185"/>
      <c r="UKB69" s="185"/>
      <c r="UKC69" s="185"/>
      <c r="UKD69" s="185"/>
      <c r="UKE69" s="185"/>
      <c r="UKF69" s="185"/>
      <c r="UKG69" s="185"/>
      <c r="UKH69" s="185"/>
      <c r="UKI69" s="185"/>
      <c r="UKJ69" s="185"/>
      <c r="UKK69" s="185"/>
      <c r="UKL69" s="185"/>
      <c r="UKM69" s="185"/>
      <c r="UKN69" s="185"/>
      <c r="UKO69" s="185"/>
      <c r="UKP69" s="185"/>
      <c r="UKQ69" s="185"/>
      <c r="UKR69" s="185"/>
      <c r="UKS69" s="185"/>
      <c r="UKT69" s="185"/>
      <c r="UKU69" s="185"/>
      <c r="UKV69" s="185"/>
      <c r="UKW69" s="185"/>
      <c r="UKX69" s="185"/>
      <c r="UKY69" s="185"/>
      <c r="UKZ69" s="185"/>
      <c r="ULA69" s="185"/>
      <c r="ULB69" s="185"/>
      <c r="ULC69" s="185"/>
      <c r="ULD69" s="185"/>
      <c r="ULE69" s="185"/>
      <c r="ULF69" s="185"/>
      <c r="ULG69" s="185"/>
      <c r="ULH69" s="185"/>
      <c r="ULI69" s="185"/>
      <c r="ULJ69" s="185"/>
      <c r="ULK69" s="185"/>
      <c r="ULL69" s="185"/>
      <c r="ULM69" s="185"/>
      <c r="ULN69" s="185"/>
      <c r="ULO69" s="185"/>
      <c r="ULP69" s="185"/>
      <c r="ULQ69" s="185"/>
      <c r="ULR69" s="185"/>
      <c r="ULS69" s="185"/>
      <c r="ULT69" s="185"/>
      <c r="ULU69" s="185"/>
      <c r="ULV69" s="185"/>
      <c r="ULW69" s="185"/>
      <c r="ULX69" s="185"/>
      <c r="ULY69" s="185"/>
      <c r="ULZ69" s="185"/>
      <c r="UMA69" s="185"/>
      <c r="UMB69" s="185"/>
      <c r="UMC69" s="185"/>
      <c r="UMD69" s="185"/>
      <c r="UME69" s="185"/>
      <c r="UMF69" s="185"/>
      <c r="UMG69" s="185"/>
      <c r="UMH69" s="185"/>
      <c r="UMI69" s="185"/>
      <c r="UMJ69" s="185"/>
      <c r="UMK69" s="185"/>
      <c r="UML69" s="185"/>
      <c r="UMM69" s="185"/>
      <c r="UMN69" s="185"/>
      <c r="UMO69" s="185"/>
      <c r="UMP69" s="185"/>
      <c r="UMQ69" s="185"/>
      <c r="UMR69" s="185"/>
      <c r="UMS69" s="185"/>
      <c r="UMT69" s="185"/>
      <c r="UMU69" s="185"/>
      <c r="UMV69" s="185"/>
      <c r="UMW69" s="185"/>
      <c r="UMX69" s="185"/>
      <c r="UMY69" s="185"/>
      <c r="UMZ69" s="185"/>
      <c r="UNA69" s="185"/>
      <c r="UNB69" s="185"/>
      <c r="UNC69" s="185"/>
      <c r="UND69" s="185"/>
      <c r="UNE69" s="185"/>
      <c r="UNF69" s="185"/>
      <c r="UNG69" s="185"/>
      <c r="UNH69" s="185"/>
      <c r="UNI69" s="185"/>
      <c r="UNJ69" s="185"/>
      <c r="UNK69" s="185"/>
      <c r="UNL69" s="185"/>
      <c r="UNM69" s="185"/>
      <c r="UNN69" s="185"/>
      <c r="UNO69" s="185"/>
      <c r="UNP69" s="185"/>
      <c r="UNQ69" s="185"/>
      <c r="UNR69" s="185"/>
      <c r="UNS69" s="185"/>
      <c r="UNT69" s="185"/>
      <c r="UNU69" s="185"/>
      <c r="UNV69" s="185"/>
      <c r="UNW69" s="185"/>
      <c r="UNX69" s="185"/>
      <c r="UNY69" s="185"/>
      <c r="UNZ69" s="185"/>
      <c r="UOA69" s="185"/>
      <c r="UOB69" s="185"/>
      <c r="UOC69" s="185"/>
      <c r="UOD69" s="185"/>
      <c r="UOE69" s="185"/>
      <c r="UOF69" s="185"/>
      <c r="UOG69" s="185"/>
      <c r="UOH69" s="185"/>
      <c r="UOI69" s="185"/>
      <c r="UOJ69" s="185"/>
      <c r="UOK69" s="185"/>
      <c r="UOL69" s="185"/>
      <c r="UOM69" s="185"/>
      <c r="UON69" s="185"/>
      <c r="UOO69" s="185"/>
      <c r="UOP69" s="185"/>
      <c r="UOQ69" s="185"/>
      <c r="UOR69" s="185"/>
      <c r="UOS69" s="185"/>
      <c r="UOT69" s="185"/>
      <c r="UOU69" s="185"/>
      <c r="UOV69" s="185"/>
      <c r="UOW69" s="185"/>
      <c r="UOX69" s="185"/>
      <c r="UOY69" s="185"/>
      <c r="UOZ69" s="185"/>
      <c r="UPA69" s="185"/>
      <c r="UPB69" s="185"/>
      <c r="UPC69" s="185"/>
      <c r="UPD69" s="185"/>
      <c r="UPE69" s="185"/>
      <c r="UPF69" s="185"/>
      <c r="UPG69" s="185"/>
      <c r="UPH69" s="185"/>
      <c r="UPI69" s="185"/>
      <c r="UPJ69" s="185"/>
      <c r="UPK69" s="185"/>
      <c r="UPL69" s="185"/>
      <c r="UPM69" s="185"/>
      <c r="UPN69" s="185"/>
      <c r="UPO69" s="185"/>
      <c r="UPP69" s="185"/>
      <c r="UPQ69" s="185"/>
      <c r="UPR69" s="185"/>
      <c r="UPS69" s="185"/>
      <c r="UPT69" s="185"/>
      <c r="UPU69" s="185"/>
      <c r="UPV69" s="185"/>
      <c r="UPW69" s="185"/>
      <c r="UPX69" s="185"/>
      <c r="UPY69" s="185"/>
      <c r="UPZ69" s="185"/>
      <c r="UQA69" s="185"/>
      <c r="UQB69" s="185"/>
      <c r="UQC69" s="185"/>
      <c r="UQD69" s="185"/>
      <c r="UQE69" s="185"/>
      <c r="UQF69" s="185"/>
      <c r="UQG69" s="185"/>
      <c r="UQH69" s="185"/>
      <c r="UQI69" s="185"/>
      <c r="UQJ69" s="185"/>
      <c r="UQK69" s="185"/>
      <c r="UQL69" s="185"/>
      <c r="UQM69" s="185"/>
      <c r="UQN69" s="185"/>
      <c r="UQO69" s="185"/>
      <c r="UQP69" s="185"/>
      <c r="UQQ69" s="185"/>
      <c r="UQR69" s="185"/>
      <c r="UQS69" s="185"/>
      <c r="UQT69" s="185"/>
      <c r="UQU69" s="185"/>
      <c r="UQV69" s="185"/>
      <c r="UQW69" s="185"/>
      <c r="UQX69" s="185"/>
      <c r="UQY69" s="185"/>
      <c r="UQZ69" s="185"/>
      <c r="URA69" s="185"/>
      <c r="URB69" s="185"/>
      <c r="URC69" s="185"/>
      <c r="URD69" s="185"/>
      <c r="URE69" s="185"/>
      <c r="URF69" s="185"/>
      <c r="URG69" s="185"/>
      <c r="URH69" s="185"/>
      <c r="URI69" s="185"/>
      <c r="URJ69" s="185"/>
      <c r="URK69" s="185"/>
      <c r="URL69" s="185"/>
      <c r="URM69" s="185"/>
      <c r="URN69" s="185"/>
      <c r="URO69" s="185"/>
      <c r="URP69" s="185"/>
      <c r="URQ69" s="185"/>
      <c r="URR69" s="185"/>
      <c r="URS69" s="185"/>
      <c r="URT69" s="185"/>
      <c r="URU69" s="185"/>
      <c r="URV69" s="185"/>
      <c r="URW69" s="185"/>
      <c r="URX69" s="185"/>
      <c r="URY69" s="185"/>
      <c r="URZ69" s="185"/>
      <c r="USA69" s="185"/>
      <c r="USB69" s="185"/>
      <c r="USC69" s="185"/>
      <c r="USD69" s="185"/>
      <c r="USE69" s="185"/>
      <c r="USF69" s="185"/>
      <c r="USG69" s="185"/>
      <c r="USH69" s="185"/>
      <c r="USI69" s="185"/>
      <c r="USJ69" s="185"/>
      <c r="USK69" s="185"/>
      <c r="USL69" s="185"/>
      <c r="USM69" s="185"/>
      <c r="USN69" s="185"/>
      <c r="USO69" s="185"/>
      <c r="USP69" s="185"/>
      <c r="USQ69" s="185"/>
      <c r="USR69" s="185"/>
      <c r="USS69" s="185"/>
      <c r="UST69" s="185"/>
      <c r="USU69" s="185"/>
      <c r="USV69" s="185"/>
      <c r="USW69" s="185"/>
      <c r="USX69" s="185"/>
      <c r="USY69" s="185"/>
      <c r="USZ69" s="185"/>
      <c r="UTA69" s="185"/>
      <c r="UTB69" s="185"/>
      <c r="UTC69" s="185"/>
      <c r="UTD69" s="185"/>
      <c r="UTE69" s="185"/>
      <c r="UTF69" s="185"/>
      <c r="UTG69" s="185"/>
      <c r="UTH69" s="185"/>
      <c r="UTI69" s="185"/>
      <c r="UTJ69" s="185"/>
      <c r="UTK69" s="185"/>
      <c r="UTL69" s="185"/>
      <c r="UTM69" s="185"/>
      <c r="UTN69" s="185"/>
      <c r="UTO69" s="185"/>
      <c r="UTP69" s="185"/>
      <c r="UTQ69" s="185"/>
      <c r="UTR69" s="185"/>
      <c r="UTS69" s="185"/>
      <c r="UTT69" s="185"/>
      <c r="UTU69" s="185"/>
      <c r="UTV69" s="185"/>
      <c r="UTW69" s="185"/>
      <c r="UTX69" s="185"/>
      <c r="UTY69" s="185"/>
      <c r="UTZ69" s="185"/>
      <c r="UUA69" s="185"/>
      <c r="UUB69" s="185"/>
      <c r="UUC69" s="185"/>
      <c r="UUD69" s="185"/>
      <c r="UUE69" s="185"/>
      <c r="UUF69" s="185"/>
      <c r="UUG69" s="185"/>
      <c r="UUH69" s="185"/>
      <c r="UUI69" s="185"/>
      <c r="UUJ69" s="185"/>
      <c r="UUK69" s="185"/>
      <c r="UUL69" s="185"/>
      <c r="UUM69" s="185"/>
      <c r="UUN69" s="185"/>
      <c r="UUO69" s="185"/>
      <c r="UUP69" s="185"/>
      <c r="UUQ69" s="185"/>
      <c r="UUR69" s="185"/>
      <c r="UUS69" s="185"/>
      <c r="UUT69" s="185"/>
      <c r="UUU69" s="185"/>
      <c r="UUV69" s="185"/>
      <c r="UUW69" s="185"/>
      <c r="UUX69" s="185"/>
      <c r="UUY69" s="185"/>
      <c r="UUZ69" s="185"/>
      <c r="UVA69" s="185"/>
      <c r="UVB69" s="185"/>
      <c r="UVC69" s="185"/>
      <c r="UVD69" s="185"/>
      <c r="UVE69" s="185"/>
      <c r="UVF69" s="185"/>
      <c r="UVG69" s="185"/>
      <c r="UVH69" s="185"/>
      <c r="UVI69" s="185"/>
      <c r="UVJ69" s="185"/>
      <c r="UVK69" s="185"/>
      <c r="UVL69" s="185"/>
      <c r="UVM69" s="185"/>
      <c r="UVN69" s="185"/>
      <c r="UVO69" s="185"/>
      <c r="UVP69" s="185"/>
      <c r="UVQ69" s="185"/>
      <c r="UVR69" s="185"/>
      <c r="UVS69" s="185"/>
      <c r="UVT69" s="185"/>
      <c r="UVU69" s="185"/>
      <c r="UVV69" s="185"/>
      <c r="UVW69" s="185"/>
      <c r="UVX69" s="185"/>
      <c r="UVY69" s="185"/>
      <c r="UVZ69" s="185"/>
      <c r="UWA69" s="185"/>
      <c r="UWB69" s="185"/>
      <c r="UWC69" s="185"/>
      <c r="UWD69" s="185"/>
      <c r="UWE69" s="185"/>
      <c r="UWF69" s="185"/>
      <c r="UWG69" s="185"/>
      <c r="UWH69" s="185"/>
      <c r="UWI69" s="185"/>
      <c r="UWJ69" s="185"/>
      <c r="UWK69" s="185"/>
      <c r="UWL69" s="185"/>
      <c r="UWM69" s="185"/>
      <c r="UWN69" s="185"/>
      <c r="UWO69" s="185"/>
      <c r="UWP69" s="185"/>
      <c r="UWQ69" s="185"/>
      <c r="UWR69" s="185"/>
      <c r="UWS69" s="185"/>
      <c r="UWT69" s="185"/>
      <c r="UWU69" s="185"/>
      <c r="UWV69" s="185"/>
      <c r="UWW69" s="185"/>
      <c r="UWX69" s="185"/>
      <c r="UWY69" s="185"/>
      <c r="UWZ69" s="185"/>
      <c r="UXA69" s="185"/>
      <c r="UXB69" s="185"/>
      <c r="UXC69" s="185"/>
      <c r="UXD69" s="185"/>
      <c r="UXE69" s="185"/>
      <c r="UXF69" s="185"/>
      <c r="UXG69" s="185"/>
      <c r="UXH69" s="185"/>
      <c r="UXI69" s="185"/>
      <c r="UXJ69" s="185"/>
      <c r="UXK69" s="185"/>
      <c r="UXL69" s="185"/>
      <c r="UXM69" s="185"/>
      <c r="UXN69" s="185"/>
      <c r="UXO69" s="185"/>
      <c r="UXP69" s="185"/>
      <c r="UXQ69" s="185"/>
      <c r="UXR69" s="185"/>
      <c r="UXS69" s="185"/>
      <c r="UXT69" s="185"/>
      <c r="UXU69" s="185"/>
      <c r="UXV69" s="185"/>
      <c r="UXW69" s="185"/>
      <c r="UXX69" s="185"/>
      <c r="UXY69" s="185"/>
      <c r="UXZ69" s="185"/>
      <c r="UYA69" s="185"/>
      <c r="UYB69" s="185"/>
      <c r="UYC69" s="185"/>
      <c r="UYD69" s="185"/>
      <c r="UYE69" s="185"/>
      <c r="UYF69" s="185"/>
      <c r="UYG69" s="185"/>
      <c r="UYH69" s="185"/>
      <c r="UYI69" s="185"/>
      <c r="UYJ69" s="185"/>
      <c r="UYK69" s="185"/>
      <c r="UYL69" s="185"/>
      <c r="UYM69" s="185"/>
      <c r="UYN69" s="185"/>
      <c r="UYO69" s="185"/>
      <c r="UYP69" s="185"/>
      <c r="UYQ69" s="185"/>
      <c r="UYR69" s="185"/>
      <c r="UYS69" s="185"/>
      <c r="UYT69" s="185"/>
      <c r="UYU69" s="185"/>
      <c r="UYV69" s="185"/>
      <c r="UYW69" s="185"/>
      <c r="UYX69" s="185"/>
      <c r="UYY69" s="185"/>
      <c r="UYZ69" s="185"/>
      <c r="UZA69" s="185"/>
      <c r="UZB69" s="185"/>
      <c r="UZC69" s="185"/>
      <c r="UZD69" s="185"/>
      <c r="UZE69" s="185"/>
      <c r="UZF69" s="185"/>
      <c r="UZG69" s="185"/>
      <c r="UZH69" s="185"/>
      <c r="UZI69" s="185"/>
      <c r="UZJ69" s="185"/>
      <c r="UZK69" s="185"/>
      <c r="UZL69" s="185"/>
      <c r="UZM69" s="185"/>
      <c r="UZN69" s="185"/>
      <c r="UZO69" s="185"/>
      <c r="UZP69" s="185"/>
      <c r="UZQ69" s="185"/>
      <c r="UZR69" s="185"/>
      <c r="UZS69" s="185"/>
      <c r="UZT69" s="185"/>
      <c r="UZU69" s="185"/>
      <c r="UZV69" s="185"/>
      <c r="UZW69" s="185"/>
      <c r="UZX69" s="185"/>
      <c r="UZY69" s="185"/>
      <c r="UZZ69" s="185"/>
      <c r="VAA69" s="185"/>
      <c r="VAB69" s="185"/>
      <c r="VAC69" s="185"/>
      <c r="VAD69" s="185"/>
      <c r="VAE69" s="185"/>
      <c r="VAF69" s="185"/>
      <c r="VAG69" s="185"/>
      <c r="VAH69" s="185"/>
      <c r="VAI69" s="185"/>
      <c r="VAJ69" s="185"/>
      <c r="VAK69" s="185"/>
      <c r="VAL69" s="185"/>
      <c r="VAM69" s="185"/>
      <c r="VAN69" s="185"/>
      <c r="VAO69" s="185"/>
      <c r="VAP69" s="185"/>
      <c r="VAQ69" s="185"/>
      <c r="VAR69" s="185"/>
      <c r="VAS69" s="185"/>
      <c r="VAT69" s="185"/>
      <c r="VAU69" s="185"/>
      <c r="VAV69" s="185"/>
      <c r="VAW69" s="185"/>
      <c r="VAX69" s="185"/>
      <c r="VAY69" s="185"/>
      <c r="VAZ69" s="185"/>
      <c r="VBA69" s="185"/>
      <c r="VBB69" s="185"/>
      <c r="VBC69" s="185"/>
      <c r="VBD69" s="185"/>
      <c r="VBE69" s="185"/>
      <c r="VBF69" s="185"/>
      <c r="VBG69" s="185"/>
      <c r="VBH69" s="185"/>
      <c r="VBI69" s="185"/>
      <c r="VBJ69" s="185"/>
      <c r="VBK69" s="185"/>
      <c r="VBL69" s="185"/>
      <c r="VBM69" s="185"/>
      <c r="VBN69" s="185"/>
      <c r="VBO69" s="185"/>
      <c r="VBP69" s="185"/>
      <c r="VBQ69" s="185"/>
      <c r="VBR69" s="185"/>
      <c r="VBS69" s="185"/>
      <c r="VBT69" s="185"/>
      <c r="VBU69" s="185"/>
      <c r="VBV69" s="185"/>
      <c r="VBW69" s="185"/>
      <c r="VBX69" s="185"/>
      <c r="VBY69" s="185"/>
      <c r="VBZ69" s="185"/>
      <c r="VCA69" s="185"/>
      <c r="VCB69" s="185"/>
      <c r="VCC69" s="185"/>
      <c r="VCD69" s="185"/>
      <c r="VCE69" s="185"/>
      <c r="VCF69" s="185"/>
      <c r="VCG69" s="185"/>
      <c r="VCH69" s="185"/>
      <c r="VCI69" s="185"/>
      <c r="VCJ69" s="185"/>
      <c r="VCK69" s="185"/>
      <c r="VCL69" s="185"/>
      <c r="VCM69" s="185"/>
      <c r="VCN69" s="185"/>
      <c r="VCO69" s="185"/>
      <c r="VCP69" s="185"/>
      <c r="VCQ69" s="185"/>
      <c r="VCR69" s="185"/>
      <c r="VCS69" s="185"/>
      <c r="VCT69" s="185"/>
      <c r="VCU69" s="185"/>
      <c r="VCV69" s="185"/>
      <c r="VCW69" s="185"/>
      <c r="VCX69" s="185"/>
      <c r="VCY69" s="185"/>
      <c r="VCZ69" s="185"/>
      <c r="VDA69" s="185"/>
      <c r="VDB69" s="185"/>
      <c r="VDC69" s="185"/>
      <c r="VDD69" s="185"/>
      <c r="VDE69" s="185"/>
      <c r="VDF69" s="185"/>
      <c r="VDG69" s="185"/>
      <c r="VDH69" s="185"/>
      <c r="VDI69" s="185"/>
      <c r="VDJ69" s="185"/>
      <c r="VDK69" s="185"/>
      <c r="VDL69" s="185"/>
      <c r="VDM69" s="185"/>
      <c r="VDN69" s="185"/>
      <c r="VDO69" s="185"/>
      <c r="VDP69" s="185"/>
      <c r="VDQ69" s="185"/>
      <c r="VDR69" s="185"/>
      <c r="VDS69" s="185"/>
      <c r="VDT69" s="185"/>
      <c r="VDU69" s="185"/>
      <c r="VDV69" s="185"/>
      <c r="VDW69" s="185"/>
      <c r="VDX69" s="185"/>
      <c r="VDY69" s="185"/>
      <c r="VDZ69" s="185"/>
      <c r="VEA69" s="185"/>
      <c r="VEB69" s="185"/>
      <c r="VEC69" s="185"/>
      <c r="VED69" s="185"/>
      <c r="VEE69" s="185"/>
      <c r="VEF69" s="185"/>
      <c r="VEG69" s="185"/>
      <c r="VEH69" s="185"/>
      <c r="VEI69" s="185"/>
      <c r="VEJ69" s="185"/>
      <c r="VEK69" s="185"/>
      <c r="VEL69" s="185"/>
      <c r="VEM69" s="185"/>
      <c r="VEN69" s="185"/>
      <c r="VEO69" s="185"/>
      <c r="VEP69" s="185"/>
      <c r="VEQ69" s="185"/>
      <c r="VER69" s="185"/>
      <c r="VES69" s="185"/>
      <c r="VET69" s="185"/>
      <c r="VEU69" s="185"/>
      <c r="VEV69" s="185"/>
      <c r="VEW69" s="185"/>
      <c r="VEX69" s="185"/>
      <c r="VEY69" s="185"/>
      <c r="VEZ69" s="185"/>
      <c r="VFA69" s="185"/>
      <c r="VFB69" s="185"/>
      <c r="VFC69" s="185"/>
      <c r="VFD69" s="185"/>
      <c r="VFE69" s="185"/>
      <c r="VFF69" s="185"/>
      <c r="VFG69" s="185"/>
      <c r="VFH69" s="185"/>
      <c r="VFI69" s="185"/>
      <c r="VFJ69" s="185"/>
      <c r="VFK69" s="185"/>
      <c r="VFL69" s="185"/>
      <c r="VFM69" s="185"/>
      <c r="VFN69" s="185"/>
      <c r="VFO69" s="185"/>
      <c r="VFP69" s="185"/>
      <c r="VFQ69" s="185"/>
      <c r="VFR69" s="185"/>
      <c r="VFS69" s="185"/>
      <c r="VFT69" s="185"/>
      <c r="VFU69" s="185"/>
      <c r="VFV69" s="185"/>
      <c r="VFW69" s="185"/>
      <c r="VFX69" s="185"/>
      <c r="VFY69" s="185"/>
      <c r="VFZ69" s="185"/>
      <c r="VGA69" s="185"/>
      <c r="VGB69" s="185"/>
      <c r="VGC69" s="185"/>
      <c r="VGD69" s="185"/>
      <c r="VGE69" s="185"/>
      <c r="VGF69" s="185"/>
      <c r="VGG69" s="185"/>
      <c r="VGH69" s="185"/>
      <c r="VGI69" s="185"/>
      <c r="VGJ69" s="185"/>
      <c r="VGK69" s="185"/>
      <c r="VGL69" s="185"/>
      <c r="VGM69" s="185"/>
      <c r="VGN69" s="185"/>
      <c r="VGO69" s="185"/>
      <c r="VGP69" s="185"/>
      <c r="VGQ69" s="185"/>
      <c r="VGR69" s="185"/>
      <c r="VGS69" s="185"/>
      <c r="VGT69" s="185"/>
      <c r="VGU69" s="185"/>
      <c r="VGV69" s="185"/>
      <c r="VGW69" s="185"/>
      <c r="VGX69" s="185"/>
      <c r="VGY69" s="185"/>
      <c r="VGZ69" s="185"/>
      <c r="VHA69" s="185"/>
      <c r="VHB69" s="185"/>
      <c r="VHC69" s="185"/>
      <c r="VHD69" s="185"/>
      <c r="VHE69" s="185"/>
      <c r="VHF69" s="185"/>
      <c r="VHG69" s="185"/>
      <c r="VHH69" s="185"/>
      <c r="VHI69" s="185"/>
      <c r="VHJ69" s="185"/>
      <c r="VHK69" s="185"/>
      <c r="VHL69" s="185"/>
      <c r="VHM69" s="185"/>
      <c r="VHN69" s="185"/>
      <c r="VHO69" s="185"/>
      <c r="VHP69" s="185"/>
      <c r="VHQ69" s="185"/>
      <c r="VHR69" s="185"/>
      <c r="VHS69" s="185"/>
      <c r="VHT69" s="185"/>
      <c r="VHU69" s="185"/>
      <c r="VHV69" s="185"/>
      <c r="VHW69" s="185"/>
      <c r="VHX69" s="185"/>
      <c r="VHY69" s="185"/>
      <c r="VHZ69" s="185"/>
      <c r="VIA69" s="185"/>
      <c r="VIB69" s="185"/>
      <c r="VIC69" s="185"/>
      <c r="VID69" s="185"/>
      <c r="VIE69" s="185"/>
      <c r="VIF69" s="185"/>
      <c r="VIG69" s="185"/>
      <c r="VIH69" s="185"/>
      <c r="VII69" s="185"/>
      <c r="VIJ69" s="185"/>
      <c r="VIK69" s="185"/>
      <c r="VIL69" s="185"/>
      <c r="VIM69" s="185"/>
      <c r="VIN69" s="185"/>
      <c r="VIO69" s="185"/>
      <c r="VIP69" s="185"/>
      <c r="VIQ69" s="185"/>
      <c r="VIR69" s="185"/>
      <c r="VIS69" s="185"/>
      <c r="VIT69" s="185"/>
      <c r="VIU69" s="185"/>
      <c r="VIV69" s="185"/>
      <c r="VIW69" s="185"/>
      <c r="VIX69" s="185"/>
      <c r="VIY69" s="185"/>
      <c r="VIZ69" s="185"/>
      <c r="VJA69" s="185"/>
      <c r="VJB69" s="185"/>
      <c r="VJC69" s="185"/>
      <c r="VJD69" s="185"/>
      <c r="VJE69" s="185"/>
      <c r="VJF69" s="185"/>
      <c r="VJG69" s="185"/>
      <c r="VJH69" s="185"/>
      <c r="VJI69" s="185"/>
      <c r="VJJ69" s="185"/>
      <c r="VJK69" s="185"/>
      <c r="VJL69" s="185"/>
      <c r="VJM69" s="185"/>
      <c r="VJN69" s="185"/>
      <c r="VJO69" s="185"/>
      <c r="VJP69" s="185"/>
      <c r="VJQ69" s="185"/>
      <c r="VJR69" s="185"/>
      <c r="VJS69" s="185"/>
      <c r="VJT69" s="185"/>
      <c r="VJU69" s="185"/>
      <c r="VJV69" s="185"/>
      <c r="VJW69" s="185"/>
      <c r="VJX69" s="185"/>
      <c r="VJY69" s="185"/>
      <c r="VJZ69" s="185"/>
      <c r="VKA69" s="185"/>
      <c r="VKB69" s="185"/>
      <c r="VKC69" s="185"/>
      <c r="VKD69" s="185"/>
      <c r="VKE69" s="185"/>
      <c r="VKF69" s="185"/>
      <c r="VKG69" s="185"/>
      <c r="VKH69" s="185"/>
      <c r="VKI69" s="185"/>
      <c r="VKJ69" s="185"/>
      <c r="VKK69" s="185"/>
      <c r="VKL69" s="185"/>
      <c r="VKM69" s="185"/>
      <c r="VKN69" s="185"/>
      <c r="VKO69" s="185"/>
      <c r="VKP69" s="185"/>
      <c r="VKQ69" s="185"/>
      <c r="VKR69" s="185"/>
      <c r="VKS69" s="185"/>
      <c r="VKT69" s="185"/>
      <c r="VKU69" s="185"/>
      <c r="VKV69" s="185"/>
      <c r="VKW69" s="185"/>
      <c r="VKX69" s="185"/>
      <c r="VKY69" s="185"/>
      <c r="VKZ69" s="185"/>
      <c r="VLA69" s="185"/>
      <c r="VLB69" s="185"/>
      <c r="VLC69" s="185"/>
      <c r="VLD69" s="185"/>
      <c r="VLE69" s="185"/>
      <c r="VLF69" s="185"/>
      <c r="VLG69" s="185"/>
      <c r="VLH69" s="185"/>
      <c r="VLI69" s="185"/>
      <c r="VLJ69" s="185"/>
      <c r="VLK69" s="185"/>
      <c r="VLL69" s="185"/>
      <c r="VLM69" s="185"/>
      <c r="VLN69" s="185"/>
      <c r="VLO69" s="185"/>
      <c r="VLP69" s="185"/>
      <c r="VLQ69" s="185"/>
      <c r="VLR69" s="185"/>
      <c r="VLS69" s="185"/>
      <c r="VLT69" s="185"/>
      <c r="VLU69" s="185"/>
      <c r="VLV69" s="185"/>
      <c r="VLW69" s="185"/>
      <c r="VLX69" s="185"/>
      <c r="VLY69" s="185"/>
      <c r="VLZ69" s="185"/>
      <c r="VMA69" s="185"/>
      <c r="VMB69" s="185"/>
      <c r="VMC69" s="185"/>
      <c r="VMD69" s="185"/>
      <c r="VME69" s="185"/>
      <c r="VMF69" s="185"/>
      <c r="VMG69" s="185"/>
      <c r="VMH69" s="185"/>
      <c r="VMI69" s="185"/>
      <c r="VMJ69" s="185"/>
      <c r="VMK69" s="185"/>
      <c r="VML69" s="185"/>
      <c r="VMM69" s="185"/>
      <c r="VMN69" s="185"/>
      <c r="VMO69" s="185"/>
      <c r="VMP69" s="185"/>
      <c r="VMQ69" s="185"/>
      <c r="VMR69" s="185"/>
      <c r="VMS69" s="185"/>
      <c r="VMT69" s="185"/>
      <c r="VMU69" s="185"/>
      <c r="VMV69" s="185"/>
      <c r="VMW69" s="185"/>
      <c r="VMX69" s="185"/>
      <c r="VMY69" s="185"/>
      <c r="VMZ69" s="185"/>
      <c r="VNA69" s="185"/>
      <c r="VNB69" s="185"/>
      <c r="VNC69" s="185"/>
      <c r="VND69" s="185"/>
      <c r="VNE69" s="185"/>
      <c r="VNF69" s="185"/>
      <c r="VNG69" s="185"/>
      <c r="VNH69" s="185"/>
      <c r="VNI69" s="185"/>
      <c r="VNJ69" s="185"/>
      <c r="VNK69" s="185"/>
      <c r="VNL69" s="185"/>
      <c r="VNM69" s="185"/>
      <c r="VNN69" s="185"/>
      <c r="VNO69" s="185"/>
      <c r="VNP69" s="185"/>
      <c r="VNQ69" s="185"/>
      <c r="VNR69" s="185"/>
      <c r="VNS69" s="185"/>
      <c r="VNT69" s="185"/>
      <c r="VNU69" s="185"/>
      <c r="VNV69" s="185"/>
      <c r="VNW69" s="185"/>
      <c r="VNX69" s="185"/>
      <c r="VNY69" s="185"/>
      <c r="VNZ69" s="185"/>
      <c r="VOA69" s="185"/>
      <c r="VOB69" s="185"/>
      <c r="VOC69" s="185"/>
      <c r="VOD69" s="185"/>
      <c r="VOE69" s="185"/>
      <c r="VOF69" s="185"/>
      <c r="VOG69" s="185"/>
      <c r="VOH69" s="185"/>
      <c r="VOI69" s="185"/>
      <c r="VOJ69" s="185"/>
      <c r="VOK69" s="185"/>
      <c r="VOL69" s="185"/>
      <c r="VOM69" s="185"/>
      <c r="VON69" s="185"/>
      <c r="VOO69" s="185"/>
      <c r="VOP69" s="185"/>
      <c r="VOQ69" s="185"/>
      <c r="VOR69" s="185"/>
      <c r="VOS69" s="185"/>
      <c r="VOT69" s="185"/>
      <c r="VOU69" s="185"/>
      <c r="VOV69" s="185"/>
      <c r="VOW69" s="185"/>
      <c r="VOX69" s="185"/>
      <c r="VOY69" s="185"/>
      <c r="VOZ69" s="185"/>
      <c r="VPA69" s="185"/>
      <c r="VPB69" s="185"/>
      <c r="VPC69" s="185"/>
      <c r="VPD69" s="185"/>
      <c r="VPE69" s="185"/>
      <c r="VPF69" s="185"/>
      <c r="VPG69" s="185"/>
      <c r="VPH69" s="185"/>
      <c r="VPI69" s="185"/>
      <c r="VPJ69" s="185"/>
      <c r="VPK69" s="185"/>
      <c r="VPL69" s="185"/>
      <c r="VPM69" s="185"/>
      <c r="VPN69" s="185"/>
      <c r="VPO69" s="185"/>
      <c r="VPP69" s="185"/>
      <c r="VPQ69" s="185"/>
      <c r="VPR69" s="185"/>
      <c r="VPS69" s="185"/>
      <c r="VPT69" s="185"/>
      <c r="VPU69" s="185"/>
      <c r="VPV69" s="185"/>
      <c r="VPW69" s="185"/>
      <c r="VPX69" s="185"/>
      <c r="VPY69" s="185"/>
      <c r="VPZ69" s="185"/>
      <c r="VQA69" s="185"/>
      <c r="VQB69" s="185"/>
      <c r="VQC69" s="185"/>
      <c r="VQD69" s="185"/>
      <c r="VQE69" s="185"/>
      <c r="VQF69" s="185"/>
      <c r="VQG69" s="185"/>
      <c r="VQH69" s="185"/>
      <c r="VQI69" s="185"/>
      <c r="VQJ69" s="185"/>
      <c r="VQK69" s="185"/>
      <c r="VQL69" s="185"/>
      <c r="VQM69" s="185"/>
      <c r="VQN69" s="185"/>
      <c r="VQO69" s="185"/>
      <c r="VQP69" s="185"/>
      <c r="VQQ69" s="185"/>
      <c r="VQR69" s="185"/>
      <c r="VQS69" s="185"/>
      <c r="VQT69" s="185"/>
      <c r="VQU69" s="185"/>
      <c r="VQV69" s="185"/>
      <c r="VQW69" s="185"/>
      <c r="VQX69" s="185"/>
      <c r="VQY69" s="185"/>
      <c r="VQZ69" s="185"/>
      <c r="VRA69" s="185"/>
      <c r="VRB69" s="185"/>
      <c r="VRC69" s="185"/>
      <c r="VRD69" s="185"/>
      <c r="VRE69" s="185"/>
      <c r="VRF69" s="185"/>
      <c r="VRG69" s="185"/>
      <c r="VRH69" s="185"/>
      <c r="VRI69" s="185"/>
      <c r="VRJ69" s="185"/>
      <c r="VRK69" s="185"/>
      <c r="VRL69" s="185"/>
      <c r="VRM69" s="185"/>
      <c r="VRN69" s="185"/>
      <c r="VRO69" s="185"/>
      <c r="VRP69" s="185"/>
      <c r="VRQ69" s="185"/>
      <c r="VRR69" s="185"/>
      <c r="VRS69" s="185"/>
      <c r="VRT69" s="185"/>
      <c r="VRU69" s="185"/>
      <c r="VRV69" s="185"/>
      <c r="VRW69" s="185"/>
      <c r="VRX69" s="185"/>
      <c r="VRY69" s="185"/>
      <c r="VRZ69" s="185"/>
      <c r="VSA69" s="185"/>
      <c r="VSB69" s="185"/>
      <c r="VSC69" s="185"/>
      <c r="VSD69" s="185"/>
      <c r="VSE69" s="185"/>
      <c r="VSF69" s="185"/>
      <c r="VSG69" s="185"/>
      <c r="VSH69" s="185"/>
      <c r="VSI69" s="185"/>
      <c r="VSJ69" s="185"/>
      <c r="VSK69" s="185"/>
      <c r="VSL69" s="185"/>
      <c r="VSM69" s="185"/>
      <c r="VSN69" s="185"/>
      <c r="VSO69" s="185"/>
      <c r="VSP69" s="185"/>
      <c r="VSQ69" s="185"/>
      <c r="VSR69" s="185"/>
      <c r="VSS69" s="185"/>
      <c r="VST69" s="185"/>
      <c r="VSU69" s="185"/>
      <c r="VSV69" s="185"/>
      <c r="VSW69" s="185"/>
      <c r="VSX69" s="185"/>
      <c r="VSY69" s="185"/>
      <c r="VSZ69" s="185"/>
      <c r="VTA69" s="185"/>
      <c r="VTB69" s="185"/>
      <c r="VTC69" s="185"/>
      <c r="VTD69" s="185"/>
      <c r="VTE69" s="185"/>
      <c r="VTF69" s="185"/>
      <c r="VTG69" s="185"/>
      <c r="VTH69" s="185"/>
      <c r="VTI69" s="185"/>
      <c r="VTJ69" s="185"/>
      <c r="VTK69" s="185"/>
      <c r="VTL69" s="185"/>
      <c r="VTM69" s="185"/>
      <c r="VTN69" s="185"/>
      <c r="VTO69" s="185"/>
      <c r="VTP69" s="185"/>
      <c r="VTQ69" s="185"/>
      <c r="VTR69" s="185"/>
      <c r="VTS69" s="185"/>
      <c r="VTT69" s="185"/>
      <c r="VTU69" s="185"/>
      <c r="VTV69" s="185"/>
      <c r="VTW69" s="185"/>
      <c r="VTX69" s="185"/>
      <c r="VTY69" s="185"/>
      <c r="VTZ69" s="185"/>
      <c r="VUA69" s="185"/>
      <c r="VUB69" s="185"/>
      <c r="VUC69" s="185"/>
      <c r="VUD69" s="185"/>
      <c r="VUE69" s="185"/>
      <c r="VUF69" s="185"/>
      <c r="VUG69" s="185"/>
      <c r="VUH69" s="185"/>
      <c r="VUI69" s="185"/>
      <c r="VUJ69" s="185"/>
      <c r="VUK69" s="185"/>
      <c r="VUL69" s="185"/>
      <c r="VUM69" s="185"/>
      <c r="VUN69" s="185"/>
      <c r="VUO69" s="185"/>
      <c r="VUP69" s="185"/>
      <c r="VUQ69" s="185"/>
      <c r="VUR69" s="185"/>
      <c r="VUS69" s="185"/>
      <c r="VUT69" s="185"/>
      <c r="VUU69" s="185"/>
      <c r="VUV69" s="185"/>
      <c r="VUW69" s="185"/>
      <c r="VUX69" s="185"/>
      <c r="VUY69" s="185"/>
      <c r="VUZ69" s="185"/>
      <c r="VVA69" s="185"/>
      <c r="VVB69" s="185"/>
      <c r="VVC69" s="185"/>
      <c r="VVD69" s="185"/>
      <c r="VVE69" s="185"/>
      <c r="VVF69" s="185"/>
      <c r="VVG69" s="185"/>
      <c r="VVH69" s="185"/>
      <c r="VVI69" s="185"/>
      <c r="VVJ69" s="185"/>
      <c r="VVK69" s="185"/>
      <c r="VVL69" s="185"/>
      <c r="VVM69" s="185"/>
      <c r="VVN69" s="185"/>
      <c r="VVO69" s="185"/>
      <c r="VVP69" s="185"/>
      <c r="VVQ69" s="185"/>
      <c r="VVR69" s="185"/>
      <c r="VVS69" s="185"/>
      <c r="VVT69" s="185"/>
      <c r="VVU69" s="185"/>
      <c r="VVV69" s="185"/>
      <c r="VVW69" s="185"/>
      <c r="VVX69" s="185"/>
      <c r="VVY69" s="185"/>
      <c r="VVZ69" s="185"/>
      <c r="VWA69" s="185"/>
      <c r="VWB69" s="185"/>
      <c r="VWC69" s="185"/>
      <c r="VWD69" s="185"/>
      <c r="VWE69" s="185"/>
      <c r="VWF69" s="185"/>
      <c r="VWG69" s="185"/>
      <c r="VWH69" s="185"/>
      <c r="VWI69" s="185"/>
      <c r="VWJ69" s="185"/>
      <c r="VWK69" s="185"/>
      <c r="VWL69" s="185"/>
      <c r="VWM69" s="185"/>
      <c r="VWN69" s="185"/>
      <c r="VWO69" s="185"/>
      <c r="VWP69" s="185"/>
      <c r="VWQ69" s="185"/>
      <c r="VWR69" s="185"/>
      <c r="VWS69" s="185"/>
      <c r="VWT69" s="185"/>
      <c r="VWU69" s="185"/>
      <c r="VWV69" s="185"/>
      <c r="VWW69" s="185"/>
      <c r="VWX69" s="185"/>
      <c r="VWY69" s="185"/>
      <c r="VWZ69" s="185"/>
      <c r="VXA69" s="185"/>
      <c r="VXB69" s="185"/>
      <c r="VXC69" s="185"/>
      <c r="VXD69" s="185"/>
      <c r="VXE69" s="185"/>
      <c r="VXF69" s="185"/>
      <c r="VXG69" s="185"/>
      <c r="VXH69" s="185"/>
      <c r="VXI69" s="185"/>
      <c r="VXJ69" s="185"/>
      <c r="VXK69" s="185"/>
      <c r="VXL69" s="185"/>
      <c r="VXM69" s="185"/>
      <c r="VXN69" s="185"/>
      <c r="VXO69" s="185"/>
      <c r="VXP69" s="185"/>
      <c r="VXQ69" s="185"/>
      <c r="VXR69" s="185"/>
      <c r="VXS69" s="185"/>
      <c r="VXT69" s="185"/>
      <c r="VXU69" s="185"/>
      <c r="VXV69" s="185"/>
      <c r="VXW69" s="185"/>
      <c r="VXX69" s="185"/>
      <c r="VXY69" s="185"/>
      <c r="VXZ69" s="185"/>
      <c r="VYA69" s="185"/>
      <c r="VYB69" s="185"/>
      <c r="VYC69" s="185"/>
      <c r="VYD69" s="185"/>
      <c r="VYE69" s="185"/>
      <c r="VYF69" s="185"/>
      <c r="VYG69" s="185"/>
      <c r="VYH69" s="185"/>
      <c r="VYI69" s="185"/>
      <c r="VYJ69" s="185"/>
      <c r="VYK69" s="185"/>
      <c r="VYL69" s="185"/>
      <c r="VYM69" s="185"/>
      <c r="VYN69" s="185"/>
      <c r="VYO69" s="185"/>
      <c r="VYP69" s="185"/>
      <c r="VYQ69" s="185"/>
      <c r="VYR69" s="185"/>
      <c r="VYS69" s="185"/>
      <c r="VYT69" s="185"/>
      <c r="VYU69" s="185"/>
      <c r="VYV69" s="185"/>
      <c r="VYW69" s="185"/>
      <c r="VYX69" s="185"/>
      <c r="VYY69" s="185"/>
      <c r="VYZ69" s="185"/>
      <c r="VZA69" s="185"/>
      <c r="VZB69" s="185"/>
      <c r="VZC69" s="185"/>
      <c r="VZD69" s="185"/>
      <c r="VZE69" s="185"/>
      <c r="VZF69" s="185"/>
      <c r="VZG69" s="185"/>
      <c r="VZH69" s="185"/>
      <c r="VZI69" s="185"/>
      <c r="VZJ69" s="185"/>
      <c r="VZK69" s="185"/>
      <c r="VZL69" s="185"/>
      <c r="VZM69" s="185"/>
      <c r="VZN69" s="185"/>
      <c r="VZO69" s="185"/>
      <c r="VZP69" s="185"/>
      <c r="VZQ69" s="185"/>
      <c r="VZR69" s="185"/>
      <c r="VZS69" s="185"/>
      <c r="VZT69" s="185"/>
      <c r="VZU69" s="185"/>
      <c r="VZV69" s="185"/>
      <c r="VZW69" s="185"/>
      <c r="VZX69" s="185"/>
      <c r="VZY69" s="185"/>
      <c r="VZZ69" s="185"/>
      <c r="WAA69" s="185"/>
      <c r="WAB69" s="185"/>
      <c r="WAC69" s="185"/>
      <c r="WAD69" s="185"/>
      <c r="WAE69" s="185"/>
      <c r="WAF69" s="185"/>
      <c r="WAG69" s="185"/>
      <c r="WAH69" s="185"/>
      <c r="WAI69" s="185"/>
      <c r="WAJ69" s="185"/>
      <c r="WAK69" s="185"/>
      <c r="WAL69" s="185"/>
      <c r="WAM69" s="185"/>
      <c r="WAN69" s="185"/>
      <c r="WAO69" s="185"/>
      <c r="WAP69" s="185"/>
      <c r="WAQ69" s="185"/>
      <c r="WAR69" s="185"/>
      <c r="WAS69" s="185"/>
      <c r="WAT69" s="185"/>
      <c r="WAU69" s="185"/>
      <c r="WAV69" s="185"/>
      <c r="WAW69" s="185"/>
      <c r="WAX69" s="185"/>
      <c r="WAY69" s="185"/>
      <c r="WAZ69" s="185"/>
      <c r="WBA69" s="185"/>
      <c r="WBB69" s="185"/>
      <c r="WBC69" s="185"/>
      <c r="WBD69" s="185"/>
      <c r="WBE69" s="185"/>
      <c r="WBF69" s="185"/>
      <c r="WBG69" s="185"/>
      <c r="WBH69" s="185"/>
      <c r="WBI69" s="185"/>
      <c r="WBJ69" s="185"/>
      <c r="WBK69" s="185"/>
      <c r="WBL69" s="185"/>
      <c r="WBM69" s="185"/>
      <c r="WBN69" s="185"/>
      <c r="WBO69" s="185"/>
      <c r="WBP69" s="185"/>
      <c r="WBQ69" s="185"/>
      <c r="WBR69" s="185"/>
      <c r="WBS69" s="185"/>
      <c r="WBT69" s="185"/>
      <c r="WBU69" s="185"/>
      <c r="WBV69" s="185"/>
      <c r="WBW69" s="185"/>
      <c r="WBX69" s="185"/>
      <c r="WBY69" s="185"/>
      <c r="WBZ69" s="185"/>
      <c r="WCA69" s="185"/>
      <c r="WCB69" s="185"/>
      <c r="WCC69" s="185"/>
      <c r="WCD69" s="185"/>
      <c r="WCE69" s="185"/>
      <c r="WCF69" s="185"/>
      <c r="WCG69" s="185"/>
      <c r="WCH69" s="185"/>
      <c r="WCI69" s="185"/>
      <c r="WCJ69" s="185"/>
      <c r="WCK69" s="185"/>
      <c r="WCL69" s="185"/>
      <c r="WCM69" s="185"/>
      <c r="WCN69" s="185"/>
      <c r="WCO69" s="185"/>
      <c r="WCP69" s="185"/>
      <c r="WCQ69" s="185"/>
      <c r="WCR69" s="185"/>
      <c r="WCS69" s="185"/>
      <c r="WCT69" s="185"/>
      <c r="WCU69" s="185"/>
      <c r="WCV69" s="185"/>
      <c r="WCW69" s="185"/>
      <c r="WCX69" s="185"/>
      <c r="WCY69" s="185"/>
      <c r="WCZ69" s="185"/>
      <c r="WDA69" s="185"/>
      <c r="WDB69" s="185"/>
      <c r="WDC69" s="185"/>
      <c r="WDD69" s="185"/>
      <c r="WDE69" s="185"/>
      <c r="WDF69" s="185"/>
      <c r="WDG69" s="185"/>
      <c r="WDH69" s="185"/>
      <c r="WDI69" s="185"/>
      <c r="WDJ69" s="185"/>
      <c r="WDK69" s="185"/>
      <c r="WDL69" s="185"/>
      <c r="WDM69" s="185"/>
      <c r="WDN69" s="185"/>
      <c r="WDO69" s="185"/>
      <c r="WDP69" s="185"/>
      <c r="WDQ69" s="185"/>
      <c r="WDR69" s="185"/>
      <c r="WDS69" s="185"/>
      <c r="WDT69" s="185"/>
      <c r="WDU69" s="185"/>
      <c r="WDV69" s="185"/>
      <c r="WDW69" s="185"/>
      <c r="WDX69" s="185"/>
      <c r="WDY69" s="185"/>
      <c r="WDZ69" s="185"/>
      <c r="WEA69" s="185"/>
      <c r="WEB69" s="185"/>
      <c r="WEC69" s="185"/>
      <c r="WED69" s="185"/>
      <c r="WEE69" s="185"/>
      <c r="WEF69" s="185"/>
      <c r="WEG69" s="185"/>
      <c r="WEH69" s="185"/>
      <c r="WEI69" s="185"/>
      <c r="WEJ69" s="185"/>
      <c r="WEK69" s="185"/>
      <c r="WEL69" s="185"/>
      <c r="WEM69" s="185"/>
      <c r="WEN69" s="185"/>
      <c r="WEO69" s="185"/>
      <c r="WEP69" s="185"/>
      <c r="WEQ69" s="185"/>
      <c r="WER69" s="185"/>
      <c r="WES69" s="185"/>
      <c r="WET69" s="185"/>
      <c r="WEU69" s="185"/>
      <c r="WEV69" s="185"/>
      <c r="WEW69" s="185"/>
      <c r="WEX69" s="185"/>
      <c r="WEY69" s="185"/>
      <c r="WEZ69" s="185"/>
      <c r="WFA69" s="185"/>
      <c r="WFB69" s="185"/>
      <c r="WFC69" s="185"/>
      <c r="WFD69" s="185"/>
      <c r="WFE69" s="185"/>
      <c r="WFF69" s="185"/>
      <c r="WFG69" s="185"/>
      <c r="WFH69" s="185"/>
      <c r="WFI69" s="185"/>
      <c r="WFJ69" s="185"/>
      <c r="WFK69" s="185"/>
      <c r="WFL69" s="185"/>
      <c r="WFM69" s="185"/>
      <c r="WFN69" s="185"/>
      <c r="WFO69" s="185"/>
      <c r="WFP69" s="185"/>
      <c r="WFQ69" s="185"/>
      <c r="WFR69" s="185"/>
      <c r="WFS69" s="185"/>
      <c r="WFT69" s="185"/>
      <c r="WFU69" s="185"/>
      <c r="WFV69" s="185"/>
      <c r="WFW69" s="185"/>
      <c r="WFX69" s="185"/>
      <c r="WFY69" s="185"/>
      <c r="WFZ69" s="185"/>
      <c r="WGA69" s="185"/>
      <c r="WGB69" s="185"/>
      <c r="WGC69" s="185"/>
      <c r="WGD69" s="185"/>
      <c r="WGE69" s="185"/>
      <c r="WGF69" s="185"/>
      <c r="WGG69" s="185"/>
      <c r="WGH69" s="185"/>
      <c r="WGI69" s="185"/>
      <c r="WGJ69" s="185"/>
      <c r="WGK69" s="185"/>
      <c r="WGL69" s="185"/>
      <c r="WGM69" s="185"/>
      <c r="WGN69" s="185"/>
      <c r="WGO69" s="185"/>
      <c r="WGP69" s="185"/>
      <c r="WGQ69" s="185"/>
      <c r="WGR69" s="185"/>
      <c r="WGS69" s="185"/>
      <c r="WGT69" s="185"/>
      <c r="WGU69" s="185"/>
      <c r="WGV69" s="185"/>
      <c r="WGW69" s="185"/>
      <c r="WGX69" s="185"/>
      <c r="WGY69" s="185"/>
      <c r="WGZ69" s="185"/>
      <c r="WHA69" s="185"/>
      <c r="WHB69" s="185"/>
      <c r="WHC69" s="185"/>
      <c r="WHD69" s="185"/>
      <c r="WHE69" s="185"/>
      <c r="WHF69" s="185"/>
      <c r="WHG69" s="185"/>
      <c r="WHH69" s="185"/>
      <c r="WHI69" s="185"/>
      <c r="WHJ69" s="185"/>
      <c r="WHK69" s="185"/>
      <c r="WHL69" s="185"/>
      <c r="WHM69" s="185"/>
      <c r="WHN69" s="185"/>
      <c r="WHO69" s="185"/>
      <c r="WHP69" s="185"/>
      <c r="WHQ69" s="185"/>
      <c r="WHR69" s="185"/>
      <c r="WHS69" s="185"/>
      <c r="WHT69" s="185"/>
      <c r="WHU69" s="185"/>
      <c r="WHV69" s="185"/>
      <c r="WHW69" s="185"/>
      <c r="WHX69" s="185"/>
      <c r="WHY69" s="185"/>
      <c r="WHZ69" s="185"/>
      <c r="WIA69" s="185"/>
      <c r="WIB69" s="185"/>
      <c r="WIC69" s="185"/>
      <c r="WID69" s="185"/>
      <c r="WIE69" s="185"/>
      <c r="WIF69" s="185"/>
      <c r="WIG69" s="185"/>
      <c r="WIH69" s="185"/>
      <c r="WII69" s="185"/>
      <c r="WIJ69" s="185"/>
      <c r="WIK69" s="185"/>
      <c r="WIL69" s="185"/>
      <c r="WIM69" s="185"/>
      <c r="WIN69" s="185"/>
      <c r="WIO69" s="185"/>
      <c r="WIP69" s="185"/>
      <c r="WIQ69" s="185"/>
      <c r="WIR69" s="185"/>
      <c r="WIS69" s="185"/>
      <c r="WIT69" s="185"/>
      <c r="WIU69" s="185"/>
      <c r="WIV69" s="185"/>
      <c r="WIW69" s="185"/>
      <c r="WIX69" s="185"/>
      <c r="WIY69" s="185"/>
      <c r="WIZ69" s="185"/>
      <c r="WJA69" s="185"/>
      <c r="WJB69" s="185"/>
      <c r="WJC69" s="185"/>
      <c r="WJD69" s="185"/>
      <c r="WJE69" s="185"/>
      <c r="WJF69" s="185"/>
      <c r="WJG69" s="185"/>
      <c r="WJH69" s="185"/>
      <c r="WJI69" s="185"/>
      <c r="WJJ69" s="185"/>
      <c r="WJK69" s="185"/>
      <c r="WJL69" s="185"/>
      <c r="WJM69" s="185"/>
      <c r="WJN69" s="185"/>
      <c r="WJO69" s="185"/>
      <c r="WJP69" s="185"/>
      <c r="WJQ69" s="185"/>
      <c r="WJR69" s="185"/>
      <c r="WJS69" s="185"/>
      <c r="WJT69" s="185"/>
      <c r="WJU69" s="185"/>
      <c r="WJV69" s="185"/>
      <c r="WJW69" s="185"/>
      <c r="WJX69" s="185"/>
      <c r="WJY69" s="185"/>
      <c r="WJZ69" s="185"/>
      <c r="WKA69" s="185"/>
      <c r="WKB69" s="185"/>
      <c r="WKC69" s="185"/>
      <c r="WKD69" s="185"/>
      <c r="WKE69" s="185"/>
      <c r="WKF69" s="185"/>
      <c r="WKG69" s="185"/>
      <c r="WKH69" s="185"/>
      <c r="WKI69" s="185"/>
      <c r="WKJ69" s="185"/>
      <c r="WKK69" s="185"/>
      <c r="WKL69" s="185"/>
      <c r="WKM69" s="185"/>
      <c r="WKN69" s="185"/>
      <c r="WKO69" s="185"/>
      <c r="WKP69" s="185"/>
      <c r="WKQ69" s="185"/>
      <c r="WKR69" s="185"/>
      <c r="WKS69" s="185"/>
      <c r="WKT69" s="185"/>
      <c r="WKU69" s="185"/>
      <c r="WKV69" s="185"/>
      <c r="WKW69" s="185"/>
      <c r="WKX69" s="185"/>
      <c r="WKY69" s="185"/>
      <c r="WKZ69" s="185"/>
      <c r="WLA69" s="185"/>
      <c r="WLB69" s="185"/>
      <c r="WLC69" s="185"/>
      <c r="WLD69" s="185"/>
      <c r="WLE69" s="185"/>
      <c r="WLF69" s="185"/>
      <c r="WLG69" s="185"/>
      <c r="WLH69" s="185"/>
      <c r="WLI69" s="185"/>
      <c r="WLJ69" s="185"/>
      <c r="WLK69" s="185"/>
      <c r="WLL69" s="185"/>
      <c r="WLM69" s="185"/>
      <c r="WLN69" s="185"/>
      <c r="WLO69" s="185"/>
      <c r="WLP69" s="185"/>
      <c r="WLQ69" s="185"/>
      <c r="WLR69" s="185"/>
      <c r="WLS69" s="185"/>
      <c r="WLT69" s="185"/>
      <c r="WLU69" s="185"/>
      <c r="WLV69" s="185"/>
      <c r="WLW69" s="185"/>
      <c r="WLX69" s="185"/>
      <c r="WLY69" s="185"/>
      <c r="WLZ69" s="185"/>
      <c r="WMA69" s="185"/>
      <c r="WMB69" s="185"/>
      <c r="WMC69" s="185"/>
      <c r="WMD69" s="185"/>
      <c r="WME69" s="185"/>
      <c r="WMF69" s="185"/>
      <c r="WMG69" s="185"/>
      <c r="WMH69" s="185"/>
      <c r="WMI69" s="185"/>
      <c r="WMJ69" s="185"/>
      <c r="WMK69" s="185"/>
      <c r="WML69" s="185"/>
      <c r="WMM69" s="185"/>
      <c r="WMN69" s="185"/>
      <c r="WMO69" s="185"/>
      <c r="WMP69" s="185"/>
      <c r="WMQ69" s="185"/>
      <c r="WMR69" s="185"/>
      <c r="WMS69" s="185"/>
      <c r="WMT69" s="185"/>
      <c r="WMU69" s="185"/>
      <c r="WMV69" s="185"/>
      <c r="WMW69" s="185"/>
      <c r="WMX69" s="185"/>
      <c r="WMY69" s="185"/>
      <c r="WMZ69" s="185"/>
      <c r="WNA69" s="185"/>
      <c r="WNB69" s="185"/>
      <c r="WNC69" s="185"/>
      <c r="WND69" s="185"/>
      <c r="WNE69" s="185"/>
      <c r="WNF69" s="185"/>
      <c r="WNG69" s="185"/>
      <c r="WNH69" s="185"/>
      <c r="WNI69" s="185"/>
      <c r="WNJ69" s="185"/>
      <c r="WNK69" s="185"/>
      <c r="WNL69" s="185"/>
      <c r="WNM69" s="185"/>
      <c r="WNN69" s="185"/>
      <c r="WNO69" s="185"/>
      <c r="WNP69" s="185"/>
      <c r="WNQ69" s="185"/>
      <c r="WNR69" s="185"/>
      <c r="WNS69" s="185"/>
      <c r="WNT69" s="185"/>
      <c r="WNU69" s="185"/>
      <c r="WNV69" s="185"/>
      <c r="WNW69" s="185"/>
      <c r="WNX69" s="185"/>
      <c r="WNY69" s="185"/>
      <c r="WNZ69" s="185"/>
      <c r="WOA69" s="185"/>
      <c r="WOB69" s="185"/>
      <c r="WOC69" s="185"/>
      <c r="WOD69" s="185"/>
      <c r="WOE69" s="185"/>
      <c r="WOF69" s="185"/>
      <c r="WOG69" s="185"/>
      <c r="WOH69" s="185"/>
      <c r="WOI69" s="185"/>
      <c r="WOJ69" s="185"/>
      <c r="WOK69" s="185"/>
      <c r="WOL69" s="185"/>
      <c r="WOM69" s="185"/>
      <c r="WON69" s="185"/>
      <c r="WOO69" s="185"/>
      <c r="WOP69" s="185"/>
      <c r="WOQ69" s="185"/>
      <c r="WOR69" s="185"/>
      <c r="WOS69" s="185"/>
      <c r="WOT69" s="185"/>
      <c r="WOU69" s="185"/>
      <c r="WOV69" s="185"/>
      <c r="WOW69" s="185"/>
      <c r="WOX69" s="185"/>
      <c r="WOY69" s="185"/>
      <c r="WOZ69" s="185"/>
      <c r="WPA69" s="185"/>
      <c r="WPB69" s="185"/>
      <c r="WPC69" s="185"/>
      <c r="WPD69" s="185"/>
      <c r="WPE69" s="185"/>
      <c r="WPF69" s="185"/>
      <c r="WPG69" s="185"/>
      <c r="WPH69" s="185"/>
      <c r="WPI69" s="185"/>
      <c r="WPJ69" s="185"/>
      <c r="WPK69" s="185"/>
      <c r="WPL69" s="185"/>
      <c r="WPM69" s="185"/>
      <c r="WPN69" s="185"/>
      <c r="WPO69" s="185"/>
      <c r="WPP69" s="185"/>
      <c r="WPQ69" s="185"/>
      <c r="WPR69" s="185"/>
      <c r="WPS69" s="185"/>
      <c r="WPT69" s="185"/>
      <c r="WPU69" s="185"/>
      <c r="WPV69" s="185"/>
      <c r="WPW69" s="185"/>
      <c r="WPX69" s="185"/>
      <c r="WPY69" s="185"/>
      <c r="WPZ69" s="185"/>
      <c r="WQA69" s="185"/>
      <c r="WQB69" s="185"/>
      <c r="WQC69" s="185"/>
      <c r="WQD69" s="185"/>
      <c r="WQE69" s="185"/>
      <c r="WQF69" s="185"/>
      <c r="WQG69" s="185"/>
      <c r="WQH69" s="185"/>
      <c r="WQI69" s="185"/>
      <c r="WQJ69" s="185"/>
      <c r="WQK69" s="185"/>
      <c r="WQL69" s="185"/>
      <c r="WQM69" s="185"/>
      <c r="WQN69" s="185"/>
      <c r="WQO69" s="185"/>
      <c r="WQP69" s="185"/>
      <c r="WQQ69" s="185"/>
      <c r="WQR69" s="185"/>
      <c r="WQS69" s="185"/>
      <c r="WQT69" s="185"/>
      <c r="WQU69" s="185"/>
      <c r="WQV69" s="185"/>
      <c r="WQW69" s="185"/>
      <c r="WQX69" s="185"/>
      <c r="WQY69" s="185"/>
      <c r="WQZ69" s="185"/>
      <c r="WRA69" s="185"/>
      <c r="WRB69" s="185"/>
      <c r="WRC69" s="185"/>
      <c r="WRD69" s="185"/>
      <c r="WRE69" s="185"/>
      <c r="WRF69" s="185"/>
      <c r="WRG69" s="185"/>
      <c r="WRH69" s="185"/>
      <c r="WRI69" s="185"/>
      <c r="WRJ69" s="185"/>
      <c r="WRK69" s="185"/>
      <c r="WRL69" s="185"/>
      <c r="WRM69" s="185"/>
      <c r="WRN69" s="185"/>
      <c r="WRO69" s="185"/>
      <c r="WRP69" s="185"/>
      <c r="WRQ69" s="185"/>
      <c r="WRR69" s="185"/>
      <c r="WRS69" s="185"/>
      <c r="WRT69" s="185"/>
      <c r="WRU69" s="185"/>
      <c r="WRV69" s="185"/>
      <c r="WRW69" s="185"/>
      <c r="WRX69" s="185"/>
      <c r="WRY69" s="185"/>
      <c r="WRZ69" s="185"/>
      <c r="WSA69" s="185"/>
      <c r="WSB69" s="185"/>
      <c r="WSC69" s="185"/>
      <c r="WSD69" s="185"/>
      <c r="WSE69" s="185"/>
      <c r="WSF69" s="185"/>
      <c r="WSG69" s="185"/>
      <c r="WSH69" s="185"/>
      <c r="WSI69" s="185"/>
      <c r="WSJ69" s="185"/>
      <c r="WSK69" s="185"/>
      <c r="WSL69" s="185"/>
      <c r="WSM69" s="185"/>
      <c r="WSN69" s="185"/>
      <c r="WSO69" s="185"/>
      <c r="WSP69" s="185"/>
      <c r="WSQ69" s="185"/>
      <c r="WSR69" s="185"/>
      <c r="WSS69" s="185"/>
      <c r="WST69" s="185"/>
      <c r="WSU69" s="185"/>
      <c r="WSV69" s="185"/>
      <c r="WSW69" s="185"/>
      <c r="WSX69" s="185"/>
      <c r="WSY69" s="185"/>
      <c r="WSZ69" s="185"/>
      <c r="WTA69" s="185"/>
      <c r="WTB69" s="185"/>
      <c r="WTC69" s="185"/>
      <c r="WTD69" s="185"/>
      <c r="WTE69" s="185"/>
      <c r="WTF69" s="185"/>
      <c r="WTG69" s="185"/>
      <c r="WTH69" s="185"/>
      <c r="WTI69" s="185"/>
      <c r="WTJ69" s="185"/>
      <c r="WTK69" s="185"/>
      <c r="WTL69" s="185"/>
      <c r="WTM69" s="185"/>
      <c r="WTN69" s="185"/>
      <c r="WTO69" s="185"/>
      <c r="WTP69" s="185"/>
      <c r="WTQ69" s="185"/>
      <c r="WTR69" s="185"/>
      <c r="WTS69" s="185"/>
      <c r="WTT69" s="185"/>
      <c r="WTU69" s="185"/>
      <c r="WTV69" s="185"/>
      <c r="WTW69" s="185"/>
      <c r="WTX69" s="185"/>
      <c r="WTY69" s="185"/>
      <c r="WTZ69" s="185"/>
      <c r="WUA69" s="185"/>
      <c r="WUB69" s="185"/>
      <c r="WUC69" s="185"/>
      <c r="WUD69" s="185"/>
      <c r="WUE69" s="185"/>
      <c r="WUF69" s="185"/>
      <c r="WUG69" s="185"/>
      <c r="WUH69" s="185"/>
      <c r="WUI69" s="185"/>
      <c r="WUJ69" s="185"/>
      <c r="WUK69" s="185"/>
      <c r="WUL69" s="185"/>
      <c r="WUM69" s="185"/>
      <c r="WUN69" s="185"/>
      <c r="WUO69" s="185"/>
      <c r="WUP69" s="185"/>
      <c r="WUQ69" s="185"/>
      <c r="WUR69" s="185"/>
      <c r="WUS69" s="185"/>
      <c r="WUT69" s="185"/>
      <c r="WUU69" s="185"/>
      <c r="WUV69" s="185"/>
      <c r="WUW69" s="185"/>
      <c r="WUX69" s="185"/>
      <c r="WUY69" s="185"/>
      <c r="WUZ69" s="185"/>
      <c r="WVA69" s="185"/>
      <c r="WVB69" s="185"/>
      <c r="WVC69" s="185"/>
      <c r="WVD69" s="185"/>
      <c r="WVE69" s="185"/>
      <c r="WVF69" s="185"/>
      <c r="WVG69" s="185"/>
      <c r="WVH69" s="185"/>
      <c r="WVI69" s="185"/>
      <c r="WVJ69" s="185"/>
      <c r="WVK69" s="185"/>
      <c r="WVL69" s="185"/>
      <c r="WVM69" s="185"/>
      <c r="WVN69" s="185"/>
      <c r="WVO69" s="185"/>
      <c r="WVP69" s="185"/>
      <c r="WVQ69" s="185"/>
      <c r="WVR69" s="185"/>
      <c r="WVS69" s="185"/>
      <c r="WVT69" s="185"/>
      <c r="WVU69" s="185"/>
      <c r="WVV69" s="185"/>
      <c r="WVW69" s="185"/>
      <c r="WVX69" s="185"/>
      <c r="WVY69" s="185"/>
      <c r="WVZ69" s="185"/>
      <c r="WWA69" s="185"/>
      <c r="WWB69" s="185"/>
      <c r="WWC69" s="185"/>
      <c r="WWD69" s="185"/>
      <c r="WWE69" s="185"/>
      <c r="WWF69" s="185"/>
      <c r="WWG69" s="185"/>
      <c r="WWH69" s="185"/>
      <c r="WWI69" s="185"/>
      <c r="WWJ69" s="185"/>
      <c r="WWK69" s="185"/>
      <c r="WWL69" s="185"/>
      <c r="WWM69" s="185"/>
      <c r="WWN69" s="185"/>
      <c r="WWO69" s="185"/>
      <c r="WWP69" s="185"/>
      <c r="WWQ69" s="185"/>
      <c r="WWR69" s="185"/>
      <c r="WWS69" s="185"/>
      <c r="WWT69" s="185"/>
      <c r="WWU69" s="185"/>
      <c r="WWV69" s="185"/>
      <c r="WWW69" s="185"/>
      <c r="WWX69" s="185"/>
      <c r="WWY69" s="185"/>
      <c r="WWZ69" s="185"/>
      <c r="WXA69" s="185"/>
      <c r="WXB69" s="185"/>
      <c r="WXC69" s="185"/>
      <c r="WXD69" s="185"/>
      <c r="WXE69" s="185"/>
      <c r="WXF69" s="185"/>
      <c r="WXG69" s="185"/>
      <c r="WXH69" s="185"/>
      <c r="WXI69" s="185"/>
      <c r="WXJ69" s="185"/>
      <c r="WXK69" s="185"/>
      <c r="WXL69" s="185"/>
      <c r="WXM69" s="185"/>
      <c r="WXN69" s="185"/>
      <c r="WXO69" s="185"/>
      <c r="WXP69" s="185"/>
      <c r="WXQ69" s="185"/>
      <c r="WXR69" s="185"/>
      <c r="WXS69" s="185"/>
      <c r="WXT69" s="185"/>
      <c r="WXU69" s="185"/>
      <c r="WXV69" s="185"/>
      <c r="WXW69" s="185"/>
      <c r="WXX69" s="185"/>
      <c r="WXY69" s="185"/>
      <c r="WXZ69" s="185"/>
      <c r="WYA69" s="185"/>
      <c r="WYB69" s="185"/>
      <c r="WYC69" s="185"/>
      <c r="WYD69" s="185"/>
      <c r="WYE69" s="185"/>
      <c r="WYF69" s="185"/>
      <c r="WYG69" s="185"/>
      <c r="WYH69" s="185"/>
      <c r="WYI69" s="185"/>
      <c r="WYJ69" s="185"/>
      <c r="WYK69" s="185"/>
      <c r="WYL69" s="185"/>
      <c r="WYM69" s="185"/>
      <c r="WYN69" s="185"/>
      <c r="WYO69" s="185"/>
      <c r="WYP69" s="185"/>
      <c r="WYQ69" s="185"/>
      <c r="WYR69" s="185"/>
      <c r="WYS69" s="185"/>
      <c r="WYT69" s="185"/>
      <c r="WYU69" s="185"/>
      <c r="WYV69" s="185"/>
      <c r="WYW69" s="185"/>
      <c r="WYX69" s="185"/>
      <c r="WYY69" s="185"/>
      <c r="WYZ69" s="185"/>
      <c r="WZA69" s="185"/>
      <c r="WZB69" s="185"/>
      <c r="WZC69" s="185"/>
      <c r="WZD69" s="185"/>
      <c r="WZE69" s="185"/>
      <c r="WZF69" s="185"/>
      <c r="WZG69" s="185"/>
      <c r="WZH69" s="185"/>
      <c r="WZI69" s="185"/>
      <c r="WZJ69" s="185"/>
      <c r="WZK69" s="185"/>
      <c r="WZL69" s="185"/>
      <c r="WZM69" s="185"/>
      <c r="WZN69" s="185"/>
      <c r="WZO69" s="185"/>
      <c r="WZP69" s="185"/>
      <c r="WZQ69" s="185"/>
      <c r="WZR69" s="185"/>
      <c r="WZS69" s="185"/>
      <c r="WZT69" s="185"/>
      <c r="WZU69" s="185"/>
      <c r="WZV69" s="185"/>
      <c r="WZW69" s="185"/>
      <c r="WZX69" s="185"/>
      <c r="WZY69" s="185"/>
      <c r="WZZ69" s="185"/>
      <c r="XAA69" s="185"/>
      <c r="XAB69" s="185"/>
      <c r="XAC69" s="185"/>
      <c r="XAD69" s="185"/>
      <c r="XAE69" s="185"/>
      <c r="XAF69" s="185"/>
      <c r="XAG69" s="185"/>
      <c r="XAH69" s="185"/>
      <c r="XAI69" s="185"/>
      <c r="XAJ69" s="185"/>
      <c r="XAK69" s="185"/>
      <c r="XAL69" s="185"/>
      <c r="XAM69" s="185"/>
      <c r="XAN69" s="185"/>
      <c r="XAO69" s="185"/>
      <c r="XAP69" s="185"/>
      <c r="XAQ69" s="185"/>
      <c r="XAR69" s="185"/>
      <c r="XAS69" s="185"/>
      <c r="XAT69" s="185"/>
      <c r="XAU69" s="185"/>
      <c r="XAV69" s="185"/>
      <c r="XAW69" s="185"/>
      <c r="XAX69" s="185"/>
      <c r="XAY69" s="185"/>
      <c r="XAZ69" s="185"/>
      <c r="XBA69" s="185"/>
      <c r="XBB69" s="185"/>
      <c r="XBC69" s="185"/>
      <c r="XBD69" s="185"/>
      <c r="XBE69" s="185"/>
      <c r="XBF69" s="185"/>
      <c r="XBG69" s="185"/>
      <c r="XBH69" s="185"/>
      <c r="XBI69" s="185"/>
      <c r="XBJ69" s="185"/>
      <c r="XBK69" s="185"/>
      <c r="XBL69" s="185"/>
      <c r="XBM69" s="185"/>
      <c r="XBN69" s="185"/>
      <c r="XBO69" s="185"/>
      <c r="XBP69" s="185"/>
      <c r="XBQ69" s="185"/>
      <c r="XBR69" s="185"/>
      <c r="XBS69" s="185"/>
      <c r="XBT69" s="185"/>
      <c r="XBU69" s="185"/>
      <c r="XBV69" s="185"/>
      <c r="XBW69" s="185"/>
      <c r="XBX69" s="185"/>
      <c r="XBY69" s="185"/>
      <c r="XBZ69" s="185"/>
      <c r="XCA69" s="185"/>
      <c r="XCB69" s="185"/>
      <c r="XCC69" s="185"/>
      <c r="XCD69" s="185"/>
      <c r="XCE69" s="185"/>
      <c r="XCF69" s="185"/>
      <c r="XCG69" s="185"/>
      <c r="XCH69" s="185"/>
      <c r="XCI69" s="185"/>
      <c r="XCJ69" s="185"/>
      <c r="XCK69" s="185"/>
      <c r="XCL69" s="185"/>
      <c r="XCM69" s="185"/>
      <c r="XCN69" s="185"/>
      <c r="XCO69" s="185"/>
      <c r="XCP69" s="185"/>
      <c r="XCQ69" s="185"/>
      <c r="XCR69" s="185"/>
      <c r="XCS69" s="185"/>
      <c r="XCT69" s="185"/>
      <c r="XCU69" s="185"/>
      <c r="XCV69" s="185"/>
      <c r="XCW69" s="185"/>
      <c r="XCX69" s="185"/>
      <c r="XCY69" s="185"/>
      <c r="XCZ69" s="185"/>
      <c r="XDA69" s="185"/>
      <c r="XDB69" s="185"/>
      <c r="XDC69" s="185"/>
      <c r="XDD69" s="185"/>
      <c r="XDE69" s="185"/>
      <c r="XDF69" s="185"/>
      <c r="XDG69" s="185"/>
      <c r="XDH69" s="185"/>
      <c r="XDI69" s="185"/>
      <c r="XDJ69" s="185"/>
      <c r="XDK69" s="185"/>
      <c r="XDL69" s="185"/>
      <c r="XDM69" s="185"/>
      <c r="XDN69" s="185"/>
      <c r="XDO69" s="185"/>
      <c r="XDP69" s="185"/>
      <c r="XDQ69" s="185"/>
      <c r="XDR69" s="185"/>
      <c r="XDS69" s="185"/>
      <c r="XDT69" s="185"/>
      <c r="XDU69" s="185"/>
      <c r="XDV69" s="185"/>
      <c r="XDW69" s="185"/>
      <c r="XDX69" s="185"/>
      <c r="XDY69" s="185"/>
      <c r="XDZ69" s="185"/>
      <c r="XEA69" s="185"/>
      <c r="XEB69" s="185"/>
      <c r="XEC69" s="185"/>
      <c r="XED69" s="185"/>
      <c r="XEE69" s="185"/>
      <c r="XEF69" s="185"/>
      <c r="XEG69" s="185"/>
      <c r="XEH69" s="185"/>
      <c r="XEI69" s="185"/>
      <c r="XEJ69" s="185"/>
      <c r="XEK69" s="185"/>
      <c r="XEL69" s="185"/>
      <c r="XEM69" s="185"/>
      <c r="XEN69" s="185"/>
      <c r="XEO69" s="185"/>
      <c r="XEP69" s="185"/>
      <c r="XEQ69" s="185"/>
      <c r="XER69" s="185"/>
      <c r="XES69" s="185"/>
      <c r="XET69" s="185"/>
      <c r="XEU69" s="185"/>
      <c r="XEV69" s="185"/>
      <c r="XEW69" s="185"/>
      <c r="XEX69" s="185"/>
      <c r="XEY69" s="185"/>
      <c r="XEZ69" s="185"/>
      <c r="XFA69" s="185"/>
      <c r="XFB69" s="185"/>
      <c r="XFC69" s="185"/>
    </row>
    <row r="70" spans="1:16383" x14ac:dyDescent="0.2">
      <c r="A70" s="181" t="s">
        <v>570</v>
      </c>
      <c r="B70" s="182" t="s">
        <v>126</v>
      </c>
      <c r="C70" s="182" t="s">
        <v>438</v>
      </c>
      <c r="D70" s="182" t="s">
        <v>439</v>
      </c>
      <c r="E70" s="183">
        <v>100029079815841</v>
      </c>
      <c r="F70" s="182" t="s">
        <v>568</v>
      </c>
      <c r="G70" s="184">
        <v>43374</v>
      </c>
      <c r="H70" s="184">
        <v>43377</v>
      </c>
      <c r="I70" s="182">
        <f>VLOOKUP(A70,'Consolidated Data'!$A$1:$AL$100,38,FALSE)</f>
        <v>18</v>
      </c>
      <c r="J70" s="182">
        <f>(VLOOKUP(A70,'Consolidated Data'!$A$1:$AM$100,39,FALSE))/8</f>
        <v>1.8125</v>
      </c>
      <c r="K70" s="182">
        <f t="shared" si="2"/>
        <v>19.8125</v>
      </c>
      <c r="L70" s="182"/>
      <c r="M70" s="196" t="s">
        <v>571</v>
      </c>
      <c r="N70" s="188" t="s">
        <v>572</v>
      </c>
      <c r="O70" s="182"/>
    </row>
    <row r="71" spans="1:16383" x14ac:dyDescent="0.2">
      <c r="A71" s="190" t="s">
        <v>573</v>
      </c>
      <c r="B71" s="185" t="s">
        <v>126</v>
      </c>
      <c r="C71" s="185" t="s">
        <v>438</v>
      </c>
      <c r="D71" s="185" t="s">
        <v>439</v>
      </c>
      <c r="E71" s="191">
        <v>100028515473323</v>
      </c>
      <c r="F71" s="185" t="s">
        <v>568</v>
      </c>
      <c r="G71" s="192">
        <v>43360</v>
      </c>
      <c r="H71" s="192">
        <v>43735</v>
      </c>
      <c r="I71" s="185">
        <f>VLOOKUP(A71,'Consolidated Data'!$A$1:$AL$100,38,FALSE)</f>
        <v>20</v>
      </c>
      <c r="J71" s="185">
        <f>(VLOOKUP(A71,'Consolidated Data'!$A$1:$AM$100,39,FALSE))/8</f>
        <v>6.5</v>
      </c>
      <c r="K71" s="185">
        <f t="shared" si="2"/>
        <v>26.5</v>
      </c>
      <c r="L71" s="185"/>
      <c r="M71" s="185" t="s">
        <v>574</v>
      </c>
      <c r="N71" s="185"/>
      <c r="O71" s="185" t="s">
        <v>575</v>
      </c>
    </row>
    <row r="72" spans="1:16383" s="171" customFormat="1" x14ac:dyDescent="0.2">
      <c r="A72" s="181" t="s">
        <v>576</v>
      </c>
      <c r="B72" s="182" t="s">
        <v>126</v>
      </c>
      <c r="C72" s="182" t="s">
        <v>438</v>
      </c>
      <c r="D72" s="182" t="s">
        <v>439</v>
      </c>
      <c r="E72" s="183">
        <v>100034362399302</v>
      </c>
      <c r="F72" s="182" t="s">
        <v>568</v>
      </c>
      <c r="G72" s="184">
        <v>43515</v>
      </c>
      <c r="H72" s="184">
        <v>43714</v>
      </c>
      <c r="I72" s="182">
        <f>VLOOKUP(A72,'Consolidated Data'!$A$1:$AL$100,38,FALSE)</f>
        <v>21</v>
      </c>
      <c r="J72" s="182">
        <f>(VLOOKUP(A72,'Consolidated Data'!$A$1:$AM$100,39,FALSE))/8</f>
        <v>1.1875</v>
      </c>
      <c r="K72" s="182">
        <f t="shared" si="2"/>
        <v>22.1875</v>
      </c>
      <c r="L72" s="186"/>
      <c r="M72" s="187" t="s">
        <v>577</v>
      </c>
      <c r="N72" s="182"/>
      <c r="O72" s="182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1"/>
      <c r="CH72" s="151"/>
      <c r="CI72" s="151"/>
      <c r="CJ72" s="151"/>
      <c r="CK72" s="151"/>
      <c r="CL72" s="151"/>
      <c r="CM72" s="151"/>
      <c r="CN72" s="151"/>
      <c r="CO72" s="151"/>
      <c r="CP72" s="151"/>
      <c r="CQ72" s="151"/>
      <c r="CR72" s="151"/>
      <c r="CS72" s="151"/>
      <c r="CT72" s="151"/>
      <c r="CU72" s="151"/>
      <c r="CV72" s="151"/>
      <c r="CW72" s="151"/>
      <c r="CX72" s="151"/>
      <c r="CY72" s="151"/>
      <c r="CZ72" s="151"/>
      <c r="DA72" s="151"/>
      <c r="DB72" s="151"/>
      <c r="DC72" s="151"/>
      <c r="DD72" s="151"/>
      <c r="DE72" s="151"/>
      <c r="DF72" s="151"/>
      <c r="DG72" s="151"/>
      <c r="DH72" s="151"/>
      <c r="DI72" s="151"/>
      <c r="DJ72" s="151"/>
      <c r="DK72" s="151"/>
      <c r="DL72" s="151"/>
      <c r="DM72" s="151"/>
      <c r="DN72" s="151"/>
      <c r="DO72" s="151"/>
      <c r="DP72" s="151"/>
      <c r="DQ72" s="151"/>
      <c r="DR72" s="151"/>
      <c r="DS72" s="151"/>
      <c r="DT72" s="151"/>
      <c r="DU72" s="151"/>
      <c r="DV72" s="151"/>
      <c r="DW72" s="151"/>
      <c r="DX72" s="151"/>
      <c r="DY72" s="151"/>
      <c r="DZ72" s="151"/>
      <c r="EA72" s="151"/>
      <c r="EB72" s="151"/>
      <c r="EC72" s="151"/>
      <c r="ED72" s="151"/>
      <c r="EE72" s="151"/>
      <c r="EF72" s="151"/>
      <c r="EG72" s="151"/>
      <c r="EH72" s="151"/>
      <c r="EI72" s="151"/>
      <c r="EJ72" s="151"/>
      <c r="EK72" s="151"/>
      <c r="EL72" s="151"/>
      <c r="EM72" s="151"/>
      <c r="EN72" s="151"/>
      <c r="EO72" s="151"/>
      <c r="EP72" s="151"/>
      <c r="EQ72" s="151"/>
      <c r="ER72" s="151"/>
      <c r="ES72" s="151"/>
      <c r="ET72" s="151"/>
      <c r="EU72" s="151"/>
      <c r="EV72" s="151"/>
      <c r="EW72" s="151"/>
      <c r="EX72" s="151"/>
      <c r="EY72" s="151"/>
      <c r="EZ72" s="151"/>
      <c r="FA72" s="151"/>
      <c r="FB72" s="151"/>
      <c r="FC72" s="151"/>
      <c r="FD72" s="151"/>
      <c r="FE72" s="151"/>
      <c r="FF72" s="151"/>
      <c r="FG72" s="151"/>
      <c r="FH72" s="151"/>
      <c r="FI72" s="151"/>
      <c r="FJ72" s="151"/>
      <c r="FK72" s="151"/>
      <c r="FL72" s="151"/>
      <c r="FM72" s="151"/>
      <c r="FN72" s="151"/>
      <c r="FO72" s="151"/>
      <c r="FP72" s="151"/>
      <c r="FQ72" s="151"/>
      <c r="FR72" s="151"/>
      <c r="FS72" s="151"/>
      <c r="FT72" s="151"/>
      <c r="FU72" s="151"/>
      <c r="FV72" s="151"/>
      <c r="FW72" s="151"/>
      <c r="FX72" s="151"/>
      <c r="FY72" s="151"/>
      <c r="FZ72" s="151"/>
      <c r="GA72" s="151"/>
      <c r="GB72" s="151"/>
      <c r="GC72" s="151"/>
      <c r="GD72" s="151"/>
      <c r="GE72" s="151"/>
      <c r="GF72" s="151"/>
      <c r="GG72" s="151"/>
      <c r="GH72" s="151"/>
      <c r="GI72" s="151"/>
      <c r="GJ72" s="151"/>
      <c r="GK72" s="151"/>
      <c r="GL72" s="151"/>
      <c r="GM72" s="151"/>
      <c r="GN72" s="151"/>
      <c r="GO72" s="151"/>
      <c r="GP72" s="151"/>
      <c r="GQ72" s="151"/>
      <c r="GR72" s="151"/>
      <c r="GS72" s="151"/>
      <c r="GT72" s="151"/>
      <c r="GU72" s="151"/>
      <c r="GV72" s="151"/>
      <c r="GW72" s="151"/>
      <c r="GX72" s="151"/>
      <c r="GY72" s="151"/>
      <c r="GZ72" s="151"/>
      <c r="HA72" s="151"/>
      <c r="HB72" s="151"/>
      <c r="HC72" s="151"/>
      <c r="HD72" s="151"/>
      <c r="HE72" s="151"/>
      <c r="HF72" s="151"/>
      <c r="HG72" s="151"/>
      <c r="HH72" s="151"/>
      <c r="HI72" s="151"/>
      <c r="HJ72" s="151"/>
      <c r="HK72" s="151"/>
      <c r="HL72" s="151"/>
      <c r="HM72" s="151"/>
      <c r="HN72" s="151"/>
      <c r="HO72" s="151"/>
      <c r="HP72" s="151"/>
      <c r="HQ72" s="151"/>
      <c r="HR72" s="151"/>
      <c r="HS72" s="151"/>
      <c r="HT72" s="151"/>
      <c r="HU72" s="151"/>
      <c r="HV72" s="151"/>
      <c r="HW72" s="151"/>
      <c r="HX72" s="151"/>
      <c r="HY72" s="151"/>
      <c r="HZ72" s="151"/>
      <c r="IA72" s="151"/>
      <c r="IB72" s="151"/>
      <c r="IC72" s="151"/>
      <c r="ID72" s="151"/>
      <c r="IE72" s="151"/>
      <c r="IF72" s="151"/>
      <c r="IG72" s="151"/>
      <c r="IH72" s="151"/>
      <c r="II72" s="151"/>
      <c r="IJ72" s="151"/>
      <c r="IK72" s="151"/>
      <c r="IL72" s="151"/>
      <c r="IM72" s="151"/>
      <c r="IN72" s="151"/>
      <c r="IO72" s="151"/>
      <c r="IP72" s="151"/>
      <c r="IQ72" s="151"/>
      <c r="IR72" s="151"/>
      <c r="IS72" s="151"/>
      <c r="IT72" s="151"/>
      <c r="IU72" s="151"/>
      <c r="IV72" s="151"/>
      <c r="IW72" s="151"/>
      <c r="IX72" s="151"/>
      <c r="IY72" s="151"/>
      <c r="IZ72" s="151"/>
      <c r="JA72" s="151"/>
      <c r="JB72" s="151"/>
      <c r="JC72" s="151"/>
      <c r="JD72" s="151"/>
      <c r="JE72" s="151"/>
      <c r="JF72" s="151"/>
      <c r="JG72" s="151"/>
      <c r="JH72" s="151"/>
      <c r="JI72" s="151"/>
      <c r="JJ72" s="151"/>
      <c r="JK72" s="151"/>
      <c r="JL72" s="151"/>
      <c r="JM72" s="151"/>
      <c r="JN72" s="151"/>
      <c r="JO72" s="151"/>
      <c r="JP72" s="151"/>
      <c r="JQ72" s="151"/>
      <c r="JR72" s="151"/>
      <c r="JS72" s="151"/>
      <c r="JT72" s="151"/>
      <c r="JU72" s="151"/>
      <c r="JV72" s="151"/>
      <c r="JW72" s="151"/>
      <c r="JX72" s="151"/>
      <c r="JY72" s="151"/>
      <c r="JZ72" s="151"/>
      <c r="KA72" s="151"/>
      <c r="KB72" s="151"/>
      <c r="KC72" s="151"/>
      <c r="KD72" s="151"/>
      <c r="KE72" s="151"/>
      <c r="KF72" s="151"/>
      <c r="KG72" s="151"/>
      <c r="KH72" s="151"/>
      <c r="KI72" s="151"/>
      <c r="KJ72" s="151"/>
      <c r="KK72" s="151"/>
      <c r="KL72" s="151"/>
      <c r="KM72" s="151"/>
      <c r="KN72" s="151"/>
      <c r="KO72" s="151"/>
      <c r="KP72" s="151"/>
      <c r="KQ72" s="151"/>
      <c r="KR72" s="151"/>
      <c r="KS72" s="151"/>
      <c r="KT72" s="151"/>
      <c r="KU72" s="151"/>
      <c r="KV72" s="151"/>
      <c r="KW72" s="151"/>
      <c r="KX72" s="151"/>
      <c r="KY72" s="151"/>
      <c r="KZ72" s="151"/>
      <c r="LA72" s="151"/>
      <c r="LB72" s="151"/>
      <c r="LC72" s="151"/>
      <c r="LD72" s="151"/>
      <c r="LE72" s="151"/>
      <c r="LF72" s="151"/>
      <c r="LG72" s="151"/>
      <c r="LH72" s="151"/>
      <c r="LI72" s="151"/>
      <c r="LJ72" s="151"/>
      <c r="LK72" s="151"/>
      <c r="LL72" s="151"/>
      <c r="LM72" s="151"/>
      <c r="LN72" s="151"/>
      <c r="LO72" s="151"/>
      <c r="LP72" s="151"/>
      <c r="LQ72" s="151"/>
      <c r="LR72" s="151"/>
      <c r="LS72" s="151"/>
      <c r="LT72" s="151"/>
      <c r="LU72" s="151"/>
      <c r="LV72" s="151"/>
      <c r="LW72" s="151"/>
      <c r="LX72" s="151"/>
      <c r="LY72" s="151"/>
      <c r="LZ72" s="151"/>
      <c r="MA72" s="151"/>
      <c r="MB72" s="151"/>
      <c r="MC72" s="151"/>
      <c r="MD72" s="151"/>
      <c r="ME72" s="151"/>
      <c r="MF72" s="151"/>
      <c r="MG72" s="151"/>
      <c r="MH72" s="151"/>
      <c r="MI72" s="151"/>
      <c r="MJ72" s="151"/>
      <c r="MK72" s="151"/>
      <c r="ML72" s="151"/>
      <c r="MM72" s="151"/>
      <c r="MN72" s="151"/>
      <c r="MO72" s="151"/>
      <c r="MP72" s="151"/>
      <c r="MQ72" s="151"/>
      <c r="MR72" s="151"/>
      <c r="MS72" s="151"/>
      <c r="MT72" s="151"/>
      <c r="MU72" s="151"/>
      <c r="MV72" s="151"/>
      <c r="MW72" s="151"/>
      <c r="MX72" s="151"/>
      <c r="MY72" s="151"/>
      <c r="MZ72" s="151"/>
      <c r="NA72" s="151"/>
      <c r="NB72" s="151"/>
      <c r="NC72" s="151"/>
      <c r="ND72" s="151"/>
      <c r="NE72" s="151"/>
      <c r="NF72" s="151"/>
      <c r="NG72" s="151"/>
      <c r="NH72" s="151"/>
      <c r="NI72" s="151"/>
      <c r="NJ72" s="151"/>
      <c r="NK72" s="151"/>
      <c r="NL72" s="151"/>
      <c r="NM72" s="151"/>
      <c r="NN72" s="151"/>
      <c r="NO72" s="151"/>
      <c r="NP72" s="151"/>
      <c r="NQ72" s="151"/>
      <c r="NR72" s="151"/>
      <c r="NS72" s="151"/>
      <c r="NT72" s="151"/>
      <c r="NU72" s="151"/>
      <c r="NV72" s="151"/>
      <c r="NW72" s="151"/>
      <c r="NX72" s="151"/>
      <c r="NY72" s="151"/>
      <c r="NZ72" s="151"/>
      <c r="OA72" s="151"/>
      <c r="OB72" s="151"/>
      <c r="OC72" s="151"/>
      <c r="OD72" s="151"/>
      <c r="OE72" s="151"/>
      <c r="OF72" s="151"/>
      <c r="OG72" s="151"/>
      <c r="OH72" s="151"/>
      <c r="OI72" s="151"/>
      <c r="OJ72" s="151"/>
      <c r="OK72" s="151"/>
      <c r="OL72" s="151"/>
      <c r="OM72" s="151"/>
      <c r="ON72" s="151"/>
      <c r="OO72" s="151"/>
      <c r="OP72" s="151"/>
      <c r="OQ72" s="151"/>
      <c r="OR72" s="151"/>
      <c r="OS72" s="151"/>
      <c r="OT72" s="151"/>
      <c r="OU72" s="151"/>
      <c r="OV72" s="151"/>
      <c r="OW72" s="151"/>
      <c r="OX72" s="151"/>
      <c r="OY72" s="151"/>
      <c r="OZ72" s="151"/>
      <c r="PA72" s="151"/>
      <c r="PB72" s="151"/>
      <c r="PC72" s="151"/>
      <c r="PD72" s="151"/>
      <c r="PE72" s="151"/>
      <c r="PF72" s="151"/>
      <c r="PG72" s="151"/>
      <c r="PH72" s="151"/>
      <c r="PI72" s="151"/>
      <c r="PJ72" s="151"/>
      <c r="PK72" s="151"/>
      <c r="PL72" s="151"/>
      <c r="PM72" s="151"/>
      <c r="PN72" s="151"/>
      <c r="PO72" s="151"/>
      <c r="PP72" s="151"/>
      <c r="PQ72" s="151"/>
      <c r="PR72" s="151"/>
      <c r="PS72" s="151"/>
      <c r="PT72" s="151"/>
      <c r="PU72" s="151"/>
      <c r="PV72" s="151"/>
      <c r="PW72" s="151"/>
      <c r="PX72" s="151"/>
      <c r="PY72" s="151"/>
      <c r="PZ72" s="151"/>
      <c r="QA72" s="151"/>
      <c r="QB72" s="151"/>
      <c r="QC72" s="151"/>
      <c r="QD72" s="151"/>
      <c r="QE72" s="151"/>
      <c r="QF72" s="151"/>
      <c r="QG72" s="151"/>
      <c r="QH72" s="151"/>
      <c r="QI72" s="151"/>
      <c r="QJ72" s="151"/>
      <c r="QK72" s="151"/>
      <c r="QL72" s="151"/>
      <c r="QM72" s="151"/>
      <c r="QN72" s="151"/>
      <c r="QO72" s="151"/>
      <c r="QP72" s="151"/>
      <c r="QQ72" s="151"/>
      <c r="QR72" s="151"/>
      <c r="QS72" s="151"/>
      <c r="QT72" s="151"/>
      <c r="QU72" s="151"/>
      <c r="QV72" s="151"/>
      <c r="QW72" s="151"/>
      <c r="QX72" s="151"/>
      <c r="QY72" s="151"/>
      <c r="QZ72" s="151"/>
      <c r="RA72" s="151"/>
      <c r="RB72" s="151"/>
      <c r="RC72" s="151"/>
      <c r="RD72" s="151"/>
      <c r="RE72" s="151"/>
      <c r="RF72" s="151"/>
      <c r="RG72" s="151"/>
      <c r="RH72" s="151"/>
      <c r="RI72" s="151"/>
      <c r="RJ72" s="151"/>
      <c r="RK72" s="151"/>
      <c r="RL72" s="151"/>
      <c r="RM72" s="151"/>
      <c r="RN72" s="151"/>
      <c r="RO72" s="151"/>
      <c r="RP72" s="151"/>
      <c r="RQ72" s="151"/>
      <c r="RR72" s="151"/>
      <c r="RS72" s="151"/>
      <c r="RT72" s="151"/>
      <c r="RU72" s="151"/>
      <c r="RV72" s="151"/>
      <c r="RW72" s="151"/>
      <c r="RX72" s="151"/>
      <c r="RY72" s="151"/>
      <c r="RZ72" s="151"/>
      <c r="SA72" s="151"/>
      <c r="SB72" s="151"/>
      <c r="SC72" s="151"/>
      <c r="SD72" s="151"/>
      <c r="SE72" s="151"/>
      <c r="SF72" s="151"/>
      <c r="SG72" s="151"/>
      <c r="SH72" s="151"/>
      <c r="SI72" s="151"/>
      <c r="SJ72" s="151"/>
      <c r="SK72" s="151"/>
      <c r="SL72" s="151"/>
      <c r="SM72" s="151"/>
      <c r="SN72" s="151"/>
      <c r="SO72" s="151"/>
      <c r="SP72" s="151"/>
      <c r="SQ72" s="151"/>
      <c r="SR72" s="151"/>
      <c r="SS72" s="151"/>
      <c r="ST72" s="151"/>
      <c r="SU72" s="151"/>
      <c r="SV72" s="151"/>
      <c r="SW72" s="151"/>
      <c r="SX72" s="151"/>
      <c r="SY72" s="151"/>
      <c r="SZ72" s="151"/>
      <c r="TA72" s="151"/>
      <c r="TB72" s="151"/>
      <c r="TC72" s="151"/>
      <c r="TD72" s="151"/>
      <c r="TE72" s="151"/>
      <c r="TF72" s="151"/>
      <c r="TG72" s="151"/>
      <c r="TH72" s="151"/>
      <c r="TI72" s="151"/>
      <c r="TJ72" s="151"/>
      <c r="TK72" s="151"/>
      <c r="TL72" s="151"/>
      <c r="TM72" s="151"/>
      <c r="TN72" s="151"/>
      <c r="TO72" s="151"/>
      <c r="TP72" s="151"/>
      <c r="TQ72" s="151"/>
      <c r="TR72" s="151"/>
      <c r="TS72" s="151"/>
      <c r="TT72" s="151"/>
      <c r="TU72" s="151"/>
      <c r="TV72" s="151"/>
      <c r="TW72" s="151"/>
      <c r="TX72" s="151"/>
      <c r="TY72" s="151"/>
      <c r="TZ72" s="151"/>
      <c r="UA72" s="151"/>
      <c r="UB72" s="151"/>
      <c r="UC72" s="151"/>
      <c r="UD72" s="151"/>
      <c r="UE72" s="151"/>
      <c r="UF72" s="151"/>
      <c r="UG72" s="151"/>
      <c r="UH72" s="151"/>
      <c r="UI72" s="151"/>
      <c r="UJ72" s="151"/>
      <c r="UK72" s="151"/>
      <c r="UL72" s="151"/>
      <c r="UM72" s="151"/>
      <c r="UN72" s="151"/>
      <c r="UO72" s="151"/>
      <c r="UP72" s="151"/>
      <c r="UQ72" s="151"/>
      <c r="UR72" s="151"/>
      <c r="US72" s="151"/>
      <c r="UT72" s="151"/>
      <c r="UU72" s="151"/>
      <c r="UV72" s="151"/>
      <c r="UW72" s="151"/>
      <c r="UX72" s="151"/>
      <c r="UY72" s="151"/>
      <c r="UZ72" s="151"/>
      <c r="VA72" s="151"/>
      <c r="VB72" s="151"/>
      <c r="VC72" s="151"/>
      <c r="VD72" s="151"/>
      <c r="VE72" s="151"/>
      <c r="VF72" s="151"/>
      <c r="VG72" s="151"/>
      <c r="VH72" s="151"/>
      <c r="VI72" s="151"/>
      <c r="VJ72" s="151"/>
      <c r="VK72" s="151"/>
      <c r="VL72" s="151"/>
      <c r="VM72" s="151"/>
      <c r="VN72" s="151"/>
      <c r="VO72" s="151"/>
      <c r="VP72" s="151"/>
      <c r="VQ72" s="151"/>
      <c r="VR72" s="151"/>
      <c r="VS72" s="151"/>
      <c r="VT72" s="151"/>
      <c r="VU72" s="151"/>
      <c r="VV72" s="151"/>
      <c r="VW72" s="151"/>
      <c r="VX72" s="151"/>
      <c r="VY72" s="151"/>
      <c r="VZ72" s="151"/>
      <c r="WA72" s="151"/>
      <c r="WB72" s="151"/>
      <c r="WC72" s="151"/>
      <c r="WD72" s="151"/>
      <c r="WE72" s="151"/>
      <c r="WF72" s="151"/>
      <c r="WG72" s="151"/>
      <c r="WH72" s="151"/>
      <c r="WI72" s="151"/>
      <c r="WJ72" s="151"/>
      <c r="WK72" s="151"/>
      <c r="WL72" s="151"/>
      <c r="WM72" s="151"/>
      <c r="WN72" s="151"/>
      <c r="WO72" s="151"/>
      <c r="WP72" s="151"/>
      <c r="WQ72" s="151"/>
      <c r="WR72" s="151"/>
      <c r="WS72" s="151"/>
      <c r="WT72" s="151"/>
      <c r="WU72" s="151"/>
      <c r="WV72" s="151"/>
      <c r="WW72" s="151"/>
      <c r="WX72" s="151"/>
      <c r="WY72" s="151"/>
      <c r="WZ72" s="151"/>
      <c r="XA72" s="151"/>
      <c r="XB72" s="151"/>
      <c r="XC72" s="151"/>
      <c r="XD72" s="151"/>
      <c r="XE72" s="151"/>
      <c r="XF72" s="151"/>
      <c r="XG72" s="151"/>
      <c r="XH72" s="151"/>
      <c r="XI72" s="151"/>
      <c r="XJ72" s="151"/>
      <c r="XK72" s="151"/>
      <c r="XL72" s="151"/>
      <c r="XM72" s="151"/>
      <c r="XN72" s="151"/>
      <c r="XO72" s="151"/>
      <c r="XP72" s="151"/>
      <c r="XQ72" s="151"/>
      <c r="XR72" s="151"/>
      <c r="XS72" s="151"/>
      <c r="XT72" s="151"/>
      <c r="XU72" s="151"/>
      <c r="XV72" s="151"/>
      <c r="XW72" s="151"/>
      <c r="XX72" s="151"/>
      <c r="XY72" s="151"/>
      <c r="XZ72" s="151"/>
      <c r="YA72" s="151"/>
      <c r="YB72" s="151"/>
      <c r="YC72" s="151"/>
      <c r="YD72" s="151"/>
      <c r="YE72" s="151"/>
      <c r="YF72" s="151"/>
      <c r="YG72" s="151"/>
      <c r="YH72" s="151"/>
      <c r="YI72" s="151"/>
      <c r="YJ72" s="151"/>
      <c r="YK72" s="151"/>
      <c r="YL72" s="151"/>
      <c r="YM72" s="151"/>
      <c r="YN72" s="151"/>
      <c r="YO72" s="151"/>
      <c r="YP72" s="151"/>
      <c r="YQ72" s="151"/>
      <c r="YR72" s="151"/>
      <c r="YS72" s="151"/>
      <c r="YT72" s="151"/>
      <c r="YU72" s="151"/>
      <c r="YV72" s="151"/>
      <c r="YW72" s="151"/>
      <c r="YX72" s="151"/>
      <c r="YY72" s="151"/>
      <c r="YZ72" s="151"/>
      <c r="ZA72" s="151"/>
      <c r="ZB72" s="151"/>
      <c r="ZC72" s="151"/>
      <c r="ZD72" s="151"/>
      <c r="ZE72" s="151"/>
      <c r="ZF72" s="151"/>
      <c r="ZG72" s="151"/>
      <c r="ZH72" s="151"/>
      <c r="ZI72" s="151"/>
      <c r="ZJ72" s="151"/>
      <c r="ZK72" s="151"/>
      <c r="ZL72" s="151"/>
      <c r="ZM72" s="151"/>
      <c r="ZN72" s="151"/>
      <c r="ZO72" s="151"/>
      <c r="ZP72" s="151"/>
      <c r="ZQ72" s="151"/>
      <c r="ZR72" s="151"/>
      <c r="ZS72" s="151"/>
      <c r="ZT72" s="151"/>
      <c r="ZU72" s="151"/>
      <c r="ZV72" s="151"/>
      <c r="ZW72" s="151"/>
      <c r="ZX72" s="151"/>
      <c r="ZY72" s="151"/>
      <c r="ZZ72" s="151"/>
      <c r="AAA72" s="151"/>
      <c r="AAB72" s="151"/>
      <c r="AAC72" s="151"/>
      <c r="AAD72" s="151"/>
      <c r="AAE72" s="151"/>
      <c r="AAF72" s="151"/>
      <c r="AAG72" s="151"/>
      <c r="AAH72" s="151"/>
      <c r="AAI72" s="151"/>
      <c r="AAJ72" s="151"/>
      <c r="AAK72" s="151"/>
      <c r="AAL72" s="151"/>
      <c r="AAM72" s="151"/>
      <c r="AAN72" s="151"/>
      <c r="AAO72" s="151"/>
      <c r="AAP72" s="151"/>
      <c r="AAQ72" s="151"/>
      <c r="AAR72" s="151"/>
      <c r="AAS72" s="151"/>
      <c r="AAT72" s="151"/>
      <c r="AAU72" s="151"/>
      <c r="AAV72" s="151"/>
      <c r="AAW72" s="151"/>
      <c r="AAX72" s="151"/>
      <c r="AAY72" s="151"/>
      <c r="AAZ72" s="151"/>
      <c r="ABA72" s="151"/>
      <c r="ABB72" s="151"/>
      <c r="ABC72" s="151"/>
      <c r="ABD72" s="151"/>
      <c r="ABE72" s="151"/>
      <c r="ABF72" s="151"/>
      <c r="ABG72" s="151"/>
      <c r="ABH72" s="151"/>
      <c r="ABI72" s="151"/>
      <c r="ABJ72" s="151"/>
      <c r="ABK72" s="151"/>
      <c r="ABL72" s="151"/>
      <c r="ABM72" s="151"/>
      <c r="ABN72" s="151"/>
      <c r="ABO72" s="151"/>
      <c r="ABP72" s="151"/>
      <c r="ABQ72" s="151"/>
      <c r="ABR72" s="151"/>
      <c r="ABS72" s="151"/>
      <c r="ABT72" s="151"/>
      <c r="ABU72" s="151"/>
      <c r="ABV72" s="151"/>
      <c r="ABW72" s="151"/>
      <c r="ABX72" s="151"/>
      <c r="ABY72" s="151"/>
      <c r="ABZ72" s="151"/>
      <c r="ACA72" s="151"/>
      <c r="ACB72" s="151"/>
      <c r="ACC72" s="151"/>
      <c r="ACD72" s="151"/>
      <c r="ACE72" s="151"/>
      <c r="ACF72" s="151"/>
      <c r="ACG72" s="151"/>
      <c r="ACH72" s="151"/>
      <c r="ACI72" s="151"/>
      <c r="ACJ72" s="151"/>
      <c r="ACK72" s="151"/>
      <c r="ACL72" s="151"/>
      <c r="ACM72" s="151"/>
      <c r="ACN72" s="151"/>
      <c r="ACO72" s="151"/>
      <c r="ACP72" s="151"/>
      <c r="ACQ72" s="151"/>
      <c r="ACR72" s="151"/>
      <c r="ACS72" s="151"/>
      <c r="ACT72" s="151"/>
      <c r="ACU72" s="151"/>
      <c r="ACV72" s="151"/>
      <c r="ACW72" s="151"/>
      <c r="ACX72" s="151"/>
      <c r="ACY72" s="151"/>
      <c r="ACZ72" s="151"/>
      <c r="ADA72" s="151"/>
      <c r="ADB72" s="151"/>
      <c r="ADC72" s="151"/>
      <c r="ADD72" s="151"/>
      <c r="ADE72" s="151"/>
      <c r="ADF72" s="151"/>
      <c r="ADG72" s="151"/>
      <c r="ADH72" s="151"/>
      <c r="ADI72" s="151"/>
      <c r="ADJ72" s="151"/>
      <c r="ADK72" s="151"/>
      <c r="ADL72" s="151"/>
      <c r="ADM72" s="151"/>
      <c r="ADN72" s="151"/>
      <c r="ADO72" s="151"/>
      <c r="ADP72" s="151"/>
      <c r="ADQ72" s="151"/>
      <c r="ADR72" s="151"/>
      <c r="ADS72" s="151"/>
      <c r="ADT72" s="151"/>
      <c r="ADU72" s="151"/>
      <c r="ADV72" s="151"/>
      <c r="ADW72" s="151"/>
      <c r="ADX72" s="151"/>
      <c r="ADY72" s="151"/>
      <c r="ADZ72" s="151"/>
      <c r="AEA72" s="151"/>
      <c r="AEB72" s="151"/>
      <c r="AEC72" s="151"/>
      <c r="AED72" s="151"/>
      <c r="AEE72" s="151"/>
      <c r="AEF72" s="151"/>
      <c r="AEG72" s="151"/>
      <c r="AEH72" s="151"/>
      <c r="AEI72" s="151"/>
      <c r="AEJ72" s="151"/>
      <c r="AEK72" s="151"/>
      <c r="AEL72" s="151"/>
      <c r="AEM72" s="151"/>
      <c r="AEN72" s="151"/>
      <c r="AEO72" s="151"/>
      <c r="AEP72" s="151"/>
      <c r="AEQ72" s="151"/>
      <c r="AER72" s="151"/>
      <c r="AES72" s="151"/>
      <c r="AET72" s="151"/>
      <c r="AEU72" s="151"/>
      <c r="AEV72" s="151"/>
      <c r="AEW72" s="151"/>
      <c r="AEX72" s="151"/>
      <c r="AEY72" s="151"/>
      <c r="AEZ72" s="151"/>
      <c r="AFA72" s="151"/>
      <c r="AFB72" s="151"/>
      <c r="AFC72" s="151"/>
      <c r="AFD72" s="151"/>
      <c r="AFE72" s="151"/>
      <c r="AFF72" s="151"/>
      <c r="AFG72" s="151"/>
      <c r="AFH72" s="151"/>
      <c r="AFI72" s="151"/>
      <c r="AFJ72" s="151"/>
      <c r="AFK72" s="151"/>
      <c r="AFL72" s="151"/>
      <c r="AFM72" s="151"/>
      <c r="AFN72" s="151"/>
      <c r="AFO72" s="151"/>
      <c r="AFP72" s="151"/>
      <c r="AFQ72" s="151"/>
      <c r="AFR72" s="151"/>
      <c r="AFS72" s="151"/>
      <c r="AFT72" s="151"/>
      <c r="AFU72" s="151"/>
      <c r="AFV72" s="151"/>
      <c r="AFW72" s="151"/>
      <c r="AFX72" s="151"/>
      <c r="AFY72" s="151"/>
      <c r="AFZ72" s="151"/>
      <c r="AGA72" s="151"/>
      <c r="AGB72" s="151"/>
      <c r="AGC72" s="151"/>
      <c r="AGD72" s="151"/>
      <c r="AGE72" s="151"/>
      <c r="AGF72" s="151"/>
      <c r="AGG72" s="151"/>
      <c r="AGH72" s="151"/>
      <c r="AGI72" s="151"/>
      <c r="AGJ72" s="151"/>
      <c r="AGK72" s="151"/>
      <c r="AGL72" s="151"/>
      <c r="AGM72" s="151"/>
      <c r="AGN72" s="151"/>
      <c r="AGO72" s="151"/>
      <c r="AGP72" s="151"/>
      <c r="AGQ72" s="151"/>
      <c r="AGR72" s="151"/>
      <c r="AGS72" s="151"/>
      <c r="AGT72" s="151"/>
      <c r="AGU72" s="151"/>
      <c r="AGV72" s="151"/>
      <c r="AGW72" s="151"/>
      <c r="AGX72" s="151"/>
      <c r="AGY72" s="151"/>
      <c r="AGZ72" s="151"/>
      <c r="AHA72" s="151"/>
      <c r="AHB72" s="151"/>
      <c r="AHC72" s="151"/>
      <c r="AHD72" s="151"/>
      <c r="AHE72" s="151"/>
      <c r="AHF72" s="151"/>
      <c r="AHG72" s="151"/>
      <c r="AHH72" s="151"/>
      <c r="AHI72" s="151"/>
      <c r="AHJ72" s="151"/>
      <c r="AHK72" s="151"/>
      <c r="AHL72" s="151"/>
      <c r="AHM72" s="151"/>
      <c r="AHN72" s="151"/>
      <c r="AHO72" s="151"/>
      <c r="AHP72" s="151"/>
      <c r="AHQ72" s="151"/>
      <c r="AHR72" s="151"/>
      <c r="AHS72" s="151"/>
      <c r="AHT72" s="151"/>
      <c r="AHU72" s="151"/>
      <c r="AHV72" s="151"/>
      <c r="AHW72" s="151"/>
      <c r="AHX72" s="151"/>
      <c r="AHY72" s="151"/>
      <c r="AHZ72" s="151"/>
      <c r="AIA72" s="151"/>
      <c r="AIB72" s="151"/>
      <c r="AIC72" s="151"/>
      <c r="AID72" s="151"/>
      <c r="AIE72" s="151"/>
      <c r="AIF72" s="151"/>
      <c r="AIG72" s="151"/>
      <c r="AIH72" s="151"/>
      <c r="AII72" s="151"/>
      <c r="AIJ72" s="151"/>
      <c r="AIK72" s="151"/>
      <c r="AIL72" s="151"/>
      <c r="AIM72" s="151"/>
      <c r="AIN72" s="151"/>
      <c r="AIO72" s="151"/>
      <c r="AIP72" s="151"/>
      <c r="AIQ72" s="151"/>
      <c r="AIR72" s="151"/>
      <c r="AIS72" s="151"/>
      <c r="AIT72" s="151"/>
      <c r="AIU72" s="151"/>
      <c r="AIV72" s="151"/>
      <c r="AIW72" s="151"/>
      <c r="AIX72" s="151"/>
      <c r="AIY72" s="151"/>
      <c r="AIZ72" s="151"/>
      <c r="AJA72" s="151"/>
      <c r="AJB72" s="151"/>
      <c r="AJC72" s="151"/>
      <c r="AJD72" s="151"/>
      <c r="AJE72" s="151"/>
      <c r="AJF72" s="151"/>
      <c r="AJG72" s="151"/>
      <c r="AJH72" s="151"/>
      <c r="AJI72" s="151"/>
      <c r="AJJ72" s="151"/>
      <c r="AJK72" s="151"/>
      <c r="AJL72" s="151"/>
      <c r="AJM72" s="151"/>
      <c r="AJN72" s="151"/>
      <c r="AJO72" s="151"/>
      <c r="AJP72" s="151"/>
      <c r="AJQ72" s="151"/>
      <c r="AJR72" s="151"/>
      <c r="AJS72" s="151"/>
      <c r="AJT72" s="151"/>
      <c r="AJU72" s="151"/>
      <c r="AJV72" s="151"/>
      <c r="AJW72" s="151"/>
      <c r="AJX72" s="151"/>
      <c r="AJY72" s="151"/>
      <c r="AJZ72" s="151"/>
      <c r="AKA72" s="151"/>
      <c r="AKB72" s="151"/>
      <c r="AKC72" s="151"/>
      <c r="AKD72" s="151"/>
      <c r="AKE72" s="151"/>
      <c r="AKF72" s="151"/>
      <c r="AKG72" s="151"/>
      <c r="AKH72" s="151"/>
      <c r="AKI72" s="151"/>
      <c r="AKJ72" s="151"/>
      <c r="AKK72" s="151"/>
      <c r="AKL72" s="151"/>
      <c r="AKM72" s="151"/>
      <c r="AKN72" s="151"/>
      <c r="AKO72" s="151"/>
      <c r="AKP72" s="151"/>
      <c r="AKQ72" s="151"/>
      <c r="AKR72" s="151"/>
      <c r="AKS72" s="151"/>
      <c r="AKT72" s="151"/>
      <c r="AKU72" s="151"/>
      <c r="AKV72" s="151"/>
      <c r="AKW72" s="151"/>
      <c r="AKX72" s="151"/>
      <c r="AKY72" s="151"/>
      <c r="AKZ72" s="151"/>
      <c r="ALA72" s="151"/>
      <c r="ALB72" s="151"/>
      <c r="ALC72" s="151"/>
      <c r="ALD72" s="151"/>
      <c r="ALE72" s="151"/>
      <c r="ALF72" s="151"/>
      <c r="ALG72" s="151"/>
      <c r="ALH72" s="151"/>
      <c r="ALI72" s="151"/>
      <c r="ALJ72" s="151"/>
      <c r="ALK72" s="151"/>
      <c r="ALL72" s="151"/>
      <c r="ALM72" s="151"/>
      <c r="ALN72" s="151"/>
      <c r="ALO72" s="151"/>
      <c r="ALP72" s="151"/>
      <c r="ALQ72" s="151"/>
      <c r="ALR72" s="151"/>
      <c r="ALS72" s="151"/>
      <c r="ALT72" s="151"/>
      <c r="ALU72" s="151"/>
      <c r="ALV72" s="151"/>
      <c r="ALW72" s="151"/>
      <c r="ALX72" s="151"/>
      <c r="ALY72" s="151"/>
      <c r="ALZ72" s="151"/>
      <c r="AMA72" s="151"/>
      <c r="AMB72" s="151"/>
      <c r="AMC72" s="151"/>
      <c r="AMD72" s="151"/>
      <c r="AME72" s="151"/>
      <c r="AMF72" s="151"/>
      <c r="AMG72" s="151"/>
      <c r="AMH72" s="151"/>
      <c r="AMI72" s="151"/>
      <c r="AMJ72" s="151"/>
      <c r="AMK72" s="151"/>
      <c r="AML72" s="151"/>
      <c r="AMM72" s="151"/>
      <c r="AMN72" s="151"/>
      <c r="AMO72" s="151"/>
      <c r="AMP72" s="151"/>
      <c r="AMQ72" s="151"/>
      <c r="AMR72" s="151"/>
      <c r="AMS72" s="151"/>
      <c r="AMT72" s="151"/>
      <c r="AMU72" s="151"/>
      <c r="AMV72" s="151"/>
      <c r="AMW72" s="151"/>
      <c r="AMX72" s="151"/>
      <c r="AMY72" s="151"/>
      <c r="AMZ72" s="151"/>
      <c r="ANA72" s="151"/>
      <c r="ANB72" s="151"/>
      <c r="ANC72" s="151"/>
      <c r="AND72" s="151"/>
      <c r="ANE72" s="151"/>
      <c r="ANF72" s="151"/>
      <c r="ANG72" s="151"/>
      <c r="ANH72" s="151"/>
      <c r="ANI72" s="151"/>
      <c r="ANJ72" s="151"/>
      <c r="ANK72" s="151"/>
      <c r="ANL72" s="151"/>
      <c r="ANM72" s="151"/>
      <c r="ANN72" s="151"/>
      <c r="ANO72" s="151"/>
      <c r="ANP72" s="151"/>
      <c r="ANQ72" s="151"/>
      <c r="ANR72" s="151"/>
      <c r="ANS72" s="151"/>
      <c r="ANT72" s="151"/>
      <c r="ANU72" s="151"/>
      <c r="ANV72" s="151"/>
      <c r="ANW72" s="151"/>
      <c r="ANX72" s="151"/>
      <c r="ANY72" s="151"/>
      <c r="ANZ72" s="151"/>
      <c r="AOA72" s="151"/>
      <c r="AOB72" s="151"/>
      <c r="AOC72" s="151"/>
      <c r="AOD72" s="151"/>
      <c r="AOE72" s="151"/>
      <c r="AOF72" s="151"/>
      <c r="AOG72" s="151"/>
      <c r="AOH72" s="151"/>
      <c r="AOI72" s="151"/>
      <c r="AOJ72" s="151"/>
      <c r="AOK72" s="151"/>
      <c r="AOL72" s="151"/>
      <c r="AOM72" s="151"/>
      <c r="AON72" s="151"/>
      <c r="AOO72" s="151"/>
      <c r="AOP72" s="151"/>
      <c r="AOQ72" s="151"/>
      <c r="AOR72" s="151"/>
      <c r="AOS72" s="151"/>
      <c r="AOT72" s="151"/>
      <c r="AOU72" s="151"/>
      <c r="AOV72" s="151"/>
      <c r="AOW72" s="151"/>
      <c r="AOX72" s="151"/>
      <c r="AOY72" s="151"/>
      <c r="AOZ72" s="151"/>
      <c r="APA72" s="151"/>
      <c r="APB72" s="151"/>
      <c r="APC72" s="151"/>
      <c r="APD72" s="151"/>
      <c r="APE72" s="151"/>
      <c r="APF72" s="151"/>
      <c r="APG72" s="151"/>
      <c r="APH72" s="151"/>
      <c r="API72" s="151"/>
      <c r="APJ72" s="151"/>
      <c r="APK72" s="151"/>
      <c r="APL72" s="151"/>
      <c r="APM72" s="151"/>
      <c r="APN72" s="151"/>
      <c r="APO72" s="151"/>
      <c r="APP72" s="151"/>
      <c r="APQ72" s="151"/>
      <c r="APR72" s="151"/>
      <c r="APS72" s="151"/>
      <c r="APT72" s="151"/>
      <c r="APU72" s="151"/>
      <c r="APV72" s="151"/>
      <c r="APW72" s="151"/>
      <c r="APX72" s="151"/>
      <c r="APY72" s="151"/>
      <c r="APZ72" s="151"/>
      <c r="AQA72" s="151"/>
      <c r="AQB72" s="151"/>
      <c r="AQC72" s="151"/>
      <c r="AQD72" s="151"/>
      <c r="AQE72" s="151"/>
      <c r="AQF72" s="151"/>
      <c r="AQG72" s="151"/>
      <c r="AQH72" s="151"/>
      <c r="AQI72" s="151"/>
      <c r="AQJ72" s="151"/>
      <c r="AQK72" s="151"/>
      <c r="AQL72" s="151"/>
      <c r="AQM72" s="151"/>
      <c r="AQN72" s="151"/>
      <c r="AQO72" s="151"/>
      <c r="AQP72" s="151"/>
      <c r="AQQ72" s="151"/>
      <c r="AQR72" s="151"/>
      <c r="AQS72" s="151"/>
      <c r="AQT72" s="151"/>
      <c r="AQU72" s="151"/>
      <c r="AQV72" s="151"/>
      <c r="AQW72" s="151"/>
      <c r="AQX72" s="151"/>
      <c r="AQY72" s="151"/>
      <c r="AQZ72" s="151"/>
      <c r="ARA72" s="151"/>
      <c r="ARB72" s="151"/>
      <c r="ARC72" s="151"/>
      <c r="ARD72" s="151"/>
      <c r="ARE72" s="151"/>
      <c r="ARF72" s="151"/>
      <c r="ARG72" s="151"/>
      <c r="ARH72" s="151"/>
      <c r="ARI72" s="151"/>
      <c r="ARJ72" s="151"/>
      <c r="ARK72" s="151"/>
      <c r="ARL72" s="151"/>
      <c r="ARM72" s="151"/>
      <c r="ARN72" s="151"/>
      <c r="ARO72" s="151"/>
      <c r="ARP72" s="151"/>
      <c r="ARQ72" s="151"/>
      <c r="ARR72" s="151"/>
      <c r="ARS72" s="151"/>
      <c r="ART72" s="151"/>
      <c r="ARU72" s="151"/>
      <c r="ARV72" s="151"/>
      <c r="ARW72" s="151"/>
      <c r="ARX72" s="151"/>
      <c r="ARY72" s="151"/>
      <c r="ARZ72" s="151"/>
      <c r="ASA72" s="151"/>
      <c r="ASB72" s="151"/>
      <c r="ASC72" s="151"/>
      <c r="ASD72" s="151"/>
      <c r="ASE72" s="151"/>
      <c r="ASF72" s="151"/>
      <c r="ASG72" s="151"/>
      <c r="ASH72" s="151"/>
      <c r="ASI72" s="151"/>
      <c r="ASJ72" s="151"/>
      <c r="ASK72" s="151"/>
      <c r="ASL72" s="151"/>
      <c r="ASM72" s="151"/>
      <c r="ASN72" s="151"/>
      <c r="ASO72" s="151"/>
      <c r="ASP72" s="151"/>
      <c r="ASQ72" s="151"/>
      <c r="ASR72" s="151"/>
      <c r="ASS72" s="151"/>
      <c r="AST72" s="151"/>
      <c r="ASU72" s="151"/>
      <c r="ASV72" s="151"/>
      <c r="ASW72" s="151"/>
      <c r="ASX72" s="151"/>
      <c r="ASY72" s="151"/>
      <c r="ASZ72" s="151"/>
      <c r="ATA72" s="151"/>
      <c r="ATB72" s="151"/>
      <c r="ATC72" s="151"/>
      <c r="ATD72" s="151"/>
      <c r="ATE72" s="151"/>
      <c r="ATF72" s="151"/>
      <c r="ATG72" s="151"/>
      <c r="ATH72" s="151"/>
      <c r="ATI72" s="151"/>
      <c r="ATJ72" s="151"/>
      <c r="ATK72" s="151"/>
      <c r="ATL72" s="151"/>
      <c r="ATM72" s="151"/>
      <c r="ATN72" s="151"/>
      <c r="ATO72" s="151"/>
      <c r="ATP72" s="151"/>
      <c r="ATQ72" s="151"/>
      <c r="ATR72" s="151"/>
      <c r="ATS72" s="151"/>
      <c r="ATT72" s="151"/>
      <c r="ATU72" s="151"/>
      <c r="ATV72" s="151"/>
      <c r="ATW72" s="151"/>
      <c r="ATX72" s="151"/>
      <c r="ATY72" s="151"/>
      <c r="ATZ72" s="151"/>
      <c r="AUA72" s="151"/>
      <c r="AUB72" s="151"/>
      <c r="AUC72" s="151"/>
      <c r="AUD72" s="151"/>
      <c r="AUE72" s="151"/>
      <c r="AUF72" s="151"/>
      <c r="AUG72" s="151"/>
      <c r="AUH72" s="151"/>
      <c r="AUI72" s="151"/>
      <c r="AUJ72" s="151"/>
      <c r="AUK72" s="151"/>
      <c r="AUL72" s="151"/>
      <c r="AUM72" s="151"/>
      <c r="AUN72" s="151"/>
      <c r="AUO72" s="151"/>
      <c r="AUP72" s="151"/>
      <c r="AUQ72" s="151"/>
      <c r="AUR72" s="151"/>
      <c r="AUS72" s="151"/>
      <c r="AUT72" s="151"/>
      <c r="AUU72" s="151"/>
      <c r="AUV72" s="151"/>
      <c r="AUW72" s="151"/>
      <c r="AUX72" s="151"/>
      <c r="AUY72" s="151"/>
      <c r="AUZ72" s="151"/>
      <c r="AVA72" s="151"/>
      <c r="AVB72" s="151"/>
      <c r="AVC72" s="151"/>
      <c r="AVD72" s="151"/>
      <c r="AVE72" s="151"/>
      <c r="AVF72" s="151"/>
      <c r="AVG72" s="151"/>
      <c r="AVH72" s="151"/>
      <c r="AVI72" s="151"/>
      <c r="AVJ72" s="151"/>
      <c r="AVK72" s="151"/>
      <c r="AVL72" s="151"/>
      <c r="AVM72" s="151"/>
      <c r="AVN72" s="151"/>
      <c r="AVO72" s="151"/>
      <c r="AVP72" s="151"/>
      <c r="AVQ72" s="151"/>
      <c r="AVR72" s="151"/>
      <c r="AVS72" s="151"/>
      <c r="AVT72" s="151"/>
      <c r="AVU72" s="151"/>
      <c r="AVV72" s="151"/>
      <c r="AVW72" s="151"/>
      <c r="AVX72" s="151"/>
      <c r="AVY72" s="151"/>
      <c r="AVZ72" s="151"/>
      <c r="AWA72" s="151"/>
      <c r="AWB72" s="151"/>
      <c r="AWC72" s="151"/>
      <c r="AWD72" s="151"/>
      <c r="AWE72" s="151"/>
      <c r="AWF72" s="151"/>
      <c r="AWG72" s="151"/>
      <c r="AWH72" s="151"/>
      <c r="AWI72" s="151"/>
      <c r="AWJ72" s="151"/>
      <c r="AWK72" s="151"/>
      <c r="AWL72" s="151"/>
      <c r="AWM72" s="151"/>
      <c r="AWN72" s="151"/>
      <c r="AWO72" s="151"/>
      <c r="AWP72" s="151"/>
      <c r="AWQ72" s="151"/>
      <c r="AWR72" s="151"/>
      <c r="AWS72" s="151"/>
      <c r="AWT72" s="151"/>
      <c r="AWU72" s="151"/>
      <c r="AWV72" s="151"/>
      <c r="AWW72" s="151"/>
      <c r="AWX72" s="151"/>
      <c r="AWY72" s="151"/>
      <c r="AWZ72" s="151"/>
      <c r="AXA72" s="151"/>
      <c r="AXB72" s="151"/>
      <c r="AXC72" s="151"/>
      <c r="AXD72" s="151"/>
      <c r="AXE72" s="151"/>
      <c r="AXF72" s="151"/>
      <c r="AXG72" s="151"/>
      <c r="AXH72" s="151"/>
      <c r="AXI72" s="151"/>
      <c r="AXJ72" s="151"/>
      <c r="AXK72" s="151"/>
      <c r="AXL72" s="151"/>
      <c r="AXM72" s="151"/>
      <c r="AXN72" s="151"/>
      <c r="AXO72" s="151"/>
      <c r="AXP72" s="151"/>
      <c r="AXQ72" s="151"/>
      <c r="AXR72" s="151"/>
      <c r="AXS72" s="151"/>
      <c r="AXT72" s="151"/>
      <c r="AXU72" s="151"/>
      <c r="AXV72" s="151"/>
      <c r="AXW72" s="151"/>
      <c r="AXX72" s="151"/>
      <c r="AXY72" s="151"/>
      <c r="AXZ72" s="151"/>
      <c r="AYA72" s="151"/>
      <c r="AYB72" s="151"/>
      <c r="AYC72" s="151"/>
      <c r="AYD72" s="151"/>
      <c r="AYE72" s="151"/>
      <c r="AYF72" s="151"/>
      <c r="AYG72" s="151"/>
      <c r="AYH72" s="151"/>
      <c r="AYI72" s="151"/>
      <c r="AYJ72" s="151"/>
      <c r="AYK72" s="151"/>
      <c r="AYL72" s="151"/>
      <c r="AYM72" s="151"/>
      <c r="AYN72" s="151"/>
      <c r="AYO72" s="151"/>
      <c r="AYP72" s="151"/>
      <c r="AYQ72" s="151"/>
      <c r="AYR72" s="151"/>
      <c r="AYS72" s="151"/>
      <c r="AYT72" s="151"/>
      <c r="AYU72" s="151"/>
      <c r="AYV72" s="151"/>
      <c r="AYW72" s="151"/>
      <c r="AYX72" s="151"/>
      <c r="AYY72" s="151"/>
      <c r="AYZ72" s="151"/>
      <c r="AZA72" s="151"/>
      <c r="AZB72" s="151"/>
      <c r="AZC72" s="151"/>
      <c r="AZD72" s="151"/>
      <c r="AZE72" s="151"/>
      <c r="AZF72" s="151"/>
      <c r="AZG72" s="151"/>
      <c r="AZH72" s="151"/>
      <c r="AZI72" s="151"/>
      <c r="AZJ72" s="151"/>
      <c r="AZK72" s="151"/>
      <c r="AZL72" s="151"/>
      <c r="AZM72" s="151"/>
      <c r="AZN72" s="151"/>
      <c r="AZO72" s="151"/>
      <c r="AZP72" s="151"/>
      <c r="AZQ72" s="151"/>
      <c r="AZR72" s="151"/>
      <c r="AZS72" s="151"/>
      <c r="AZT72" s="151"/>
      <c r="AZU72" s="151"/>
      <c r="AZV72" s="151"/>
      <c r="AZW72" s="151"/>
      <c r="AZX72" s="151"/>
      <c r="AZY72" s="151"/>
      <c r="AZZ72" s="151"/>
      <c r="BAA72" s="151"/>
      <c r="BAB72" s="151"/>
      <c r="BAC72" s="151"/>
      <c r="BAD72" s="151"/>
      <c r="BAE72" s="151"/>
      <c r="BAF72" s="151"/>
      <c r="BAG72" s="151"/>
      <c r="BAH72" s="151"/>
      <c r="BAI72" s="151"/>
      <c r="BAJ72" s="151"/>
      <c r="BAK72" s="151"/>
      <c r="BAL72" s="151"/>
      <c r="BAM72" s="151"/>
      <c r="BAN72" s="151"/>
      <c r="BAO72" s="151"/>
      <c r="BAP72" s="151"/>
      <c r="BAQ72" s="151"/>
      <c r="BAR72" s="151"/>
      <c r="BAS72" s="151"/>
      <c r="BAT72" s="151"/>
      <c r="BAU72" s="151"/>
      <c r="BAV72" s="151"/>
      <c r="BAW72" s="151"/>
      <c r="BAX72" s="151"/>
      <c r="BAY72" s="151"/>
      <c r="BAZ72" s="151"/>
      <c r="BBA72" s="151"/>
      <c r="BBB72" s="151"/>
      <c r="BBC72" s="151"/>
      <c r="BBD72" s="151"/>
      <c r="BBE72" s="151"/>
      <c r="BBF72" s="151"/>
      <c r="BBG72" s="151"/>
      <c r="BBH72" s="151"/>
      <c r="BBI72" s="151"/>
      <c r="BBJ72" s="151"/>
      <c r="BBK72" s="151"/>
      <c r="BBL72" s="151"/>
      <c r="BBM72" s="151"/>
      <c r="BBN72" s="151"/>
      <c r="BBO72" s="151"/>
      <c r="BBP72" s="151"/>
      <c r="BBQ72" s="151"/>
      <c r="BBR72" s="151"/>
      <c r="BBS72" s="151"/>
      <c r="BBT72" s="151"/>
      <c r="BBU72" s="151"/>
      <c r="BBV72" s="151"/>
      <c r="BBW72" s="151"/>
      <c r="BBX72" s="151"/>
      <c r="BBY72" s="151"/>
      <c r="BBZ72" s="151"/>
      <c r="BCA72" s="151"/>
      <c r="BCB72" s="151"/>
      <c r="BCC72" s="151"/>
      <c r="BCD72" s="151"/>
      <c r="BCE72" s="151"/>
      <c r="BCF72" s="151"/>
      <c r="BCG72" s="151"/>
      <c r="BCH72" s="151"/>
      <c r="BCI72" s="151"/>
      <c r="BCJ72" s="151"/>
      <c r="BCK72" s="151"/>
      <c r="BCL72" s="151"/>
      <c r="BCM72" s="151"/>
      <c r="BCN72" s="151"/>
      <c r="BCO72" s="151"/>
      <c r="BCP72" s="151"/>
      <c r="BCQ72" s="151"/>
      <c r="BCR72" s="151"/>
      <c r="BCS72" s="151"/>
      <c r="BCT72" s="151"/>
      <c r="BCU72" s="151"/>
      <c r="BCV72" s="151"/>
      <c r="BCW72" s="151"/>
      <c r="BCX72" s="151"/>
      <c r="BCY72" s="151"/>
      <c r="BCZ72" s="151"/>
      <c r="BDA72" s="151"/>
      <c r="BDB72" s="151"/>
      <c r="BDC72" s="151"/>
      <c r="BDD72" s="151"/>
      <c r="BDE72" s="151"/>
      <c r="BDF72" s="151"/>
      <c r="BDG72" s="151"/>
      <c r="BDH72" s="151"/>
      <c r="BDI72" s="151"/>
      <c r="BDJ72" s="151"/>
      <c r="BDK72" s="151"/>
      <c r="BDL72" s="151"/>
      <c r="BDM72" s="151"/>
      <c r="BDN72" s="151"/>
      <c r="BDO72" s="151"/>
      <c r="BDP72" s="151"/>
      <c r="BDQ72" s="151"/>
      <c r="BDR72" s="151"/>
      <c r="BDS72" s="151"/>
      <c r="BDT72" s="151"/>
      <c r="BDU72" s="151"/>
      <c r="BDV72" s="151"/>
      <c r="BDW72" s="151"/>
      <c r="BDX72" s="151"/>
      <c r="BDY72" s="151"/>
      <c r="BDZ72" s="151"/>
      <c r="BEA72" s="151"/>
      <c r="BEB72" s="151"/>
      <c r="BEC72" s="151"/>
      <c r="BED72" s="151"/>
      <c r="BEE72" s="151"/>
      <c r="BEF72" s="151"/>
      <c r="BEG72" s="151"/>
      <c r="BEH72" s="151"/>
      <c r="BEI72" s="151"/>
      <c r="BEJ72" s="151"/>
      <c r="BEK72" s="151"/>
      <c r="BEL72" s="151"/>
      <c r="BEM72" s="151"/>
      <c r="BEN72" s="151"/>
      <c r="BEO72" s="151"/>
      <c r="BEP72" s="151"/>
      <c r="BEQ72" s="151"/>
      <c r="BER72" s="151"/>
      <c r="BES72" s="151"/>
      <c r="BET72" s="151"/>
      <c r="BEU72" s="151"/>
      <c r="BEV72" s="151"/>
      <c r="BEW72" s="151"/>
      <c r="BEX72" s="151"/>
      <c r="BEY72" s="151"/>
      <c r="BEZ72" s="151"/>
      <c r="BFA72" s="151"/>
      <c r="BFB72" s="151"/>
      <c r="BFC72" s="151"/>
      <c r="BFD72" s="151"/>
      <c r="BFE72" s="151"/>
      <c r="BFF72" s="151"/>
      <c r="BFG72" s="151"/>
      <c r="BFH72" s="151"/>
      <c r="BFI72" s="151"/>
      <c r="BFJ72" s="151"/>
      <c r="BFK72" s="151"/>
      <c r="BFL72" s="151"/>
      <c r="BFM72" s="151"/>
      <c r="BFN72" s="151"/>
      <c r="BFO72" s="151"/>
      <c r="BFP72" s="151"/>
      <c r="BFQ72" s="151"/>
      <c r="BFR72" s="151"/>
      <c r="BFS72" s="151"/>
      <c r="BFT72" s="151"/>
      <c r="BFU72" s="151"/>
      <c r="BFV72" s="151"/>
      <c r="BFW72" s="151"/>
      <c r="BFX72" s="151"/>
      <c r="BFY72" s="151"/>
      <c r="BFZ72" s="151"/>
      <c r="BGA72" s="151"/>
      <c r="BGB72" s="151"/>
      <c r="BGC72" s="151"/>
      <c r="BGD72" s="151"/>
      <c r="BGE72" s="151"/>
      <c r="BGF72" s="151"/>
      <c r="BGG72" s="151"/>
      <c r="BGH72" s="151"/>
      <c r="BGI72" s="151"/>
      <c r="BGJ72" s="151"/>
      <c r="BGK72" s="151"/>
      <c r="BGL72" s="151"/>
      <c r="BGM72" s="151"/>
      <c r="BGN72" s="151"/>
      <c r="BGO72" s="151"/>
      <c r="BGP72" s="151"/>
      <c r="BGQ72" s="151"/>
      <c r="BGR72" s="151"/>
      <c r="BGS72" s="151"/>
      <c r="BGT72" s="151"/>
      <c r="BGU72" s="151"/>
      <c r="BGV72" s="151"/>
      <c r="BGW72" s="151"/>
      <c r="BGX72" s="151"/>
      <c r="BGY72" s="151"/>
      <c r="BGZ72" s="151"/>
      <c r="BHA72" s="151"/>
      <c r="BHB72" s="151"/>
      <c r="BHC72" s="151"/>
      <c r="BHD72" s="151"/>
      <c r="BHE72" s="151"/>
      <c r="BHF72" s="151"/>
      <c r="BHG72" s="151"/>
      <c r="BHH72" s="151"/>
      <c r="BHI72" s="151"/>
      <c r="BHJ72" s="151"/>
      <c r="BHK72" s="151"/>
      <c r="BHL72" s="151"/>
      <c r="BHM72" s="151"/>
      <c r="BHN72" s="151"/>
      <c r="BHO72" s="151"/>
      <c r="BHP72" s="151"/>
      <c r="BHQ72" s="151"/>
      <c r="BHR72" s="151"/>
      <c r="BHS72" s="151"/>
      <c r="BHT72" s="151"/>
      <c r="BHU72" s="151"/>
      <c r="BHV72" s="151"/>
      <c r="BHW72" s="151"/>
      <c r="BHX72" s="151"/>
      <c r="BHY72" s="151"/>
      <c r="BHZ72" s="151"/>
      <c r="BIA72" s="151"/>
      <c r="BIB72" s="151"/>
      <c r="BIC72" s="151"/>
      <c r="BID72" s="151"/>
      <c r="BIE72" s="151"/>
      <c r="BIF72" s="151"/>
      <c r="BIG72" s="151"/>
      <c r="BIH72" s="151"/>
      <c r="BII72" s="151"/>
      <c r="BIJ72" s="151"/>
      <c r="BIK72" s="151"/>
      <c r="BIL72" s="151"/>
      <c r="BIM72" s="151"/>
      <c r="BIN72" s="151"/>
      <c r="BIO72" s="151"/>
      <c r="BIP72" s="151"/>
      <c r="BIQ72" s="151"/>
      <c r="BIR72" s="151"/>
      <c r="BIS72" s="151"/>
      <c r="BIT72" s="151"/>
      <c r="BIU72" s="151"/>
      <c r="BIV72" s="151"/>
      <c r="BIW72" s="151"/>
      <c r="BIX72" s="151"/>
      <c r="BIY72" s="151"/>
      <c r="BIZ72" s="151"/>
      <c r="BJA72" s="151"/>
      <c r="BJB72" s="151"/>
      <c r="BJC72" s="151"/>
      <c r="BJD72" s="151"/>
      <c r="BJE72" s="151"/>
      <c r="BJF72" s="151"/>
      <c r="BJG72" s="151"/>
      <c r="BJH72" s="151"/>
      <c r="BJI72" s="151"/>
      <c r="BJJ72" s="151"/>
      <c r="BJK72" s="151"/>
      <c r="BJL72" s="151"/>
      <c r="BJM72" s="151"/>
      <c r="BJN72" s="151"/>
      <c r="BJO72" s="151"/>
      <c r="BJP72" s="151"/>
      <c r="BJQ72" s="151"/>
      <c r="BJR72" s="151"/>
      <c r="BJS72" s="151"/>
      <c r="BJT72" s="151"/>
      <c r="BJU72" s="151"/>
      <c r="BJV72" s="151"/>
      <c r="BJW72" s="151"/>
      <c r="BJX72" s="151"/>
      <c r="BJY72" s="151"/>
      <c r="BJZ72" s="151"/>
      <c r="BKA72" s="151"/>
      <c r="BKB72" s="151"/>
      <c r="BKC72" s="151"/>
      <c r="BKD72" s="151"/>
      <c r="BKE72" s="151"/>
      <c r="BKF72" s="151"/>
      <c r="BKG72" s="151"/>
      <c r="BKH72" s="151"/>
      <c r="BKI72" s="151"/>
      <c r="BKJ72" s="151"/>
      <c r="BKK72" s="151"/>
      <c r="BKL72" s="151"/>
      <c r="BKM72" s="151"/>
      <c r="BKN72" s="151"/>
      <c r="BKO72" s="151"/>
      <c r="BKP72" s="151"/>
      <c r="BKQ72" s="151"/>
      <c r="BKR72" s="151"/>
      <c r="BKS72" s="151"/>
      <c r="BKT72" s="151"/>
      <c r="BKU72" s="151"/>
      <c r="BKV72" s="151"/>
      <c r="BKW72" s="151"/>
      <c r="BKX72" s="151"/>
      <c r="BKY72" s="151"/>
      <c r="BKZ72" s="151"/>
      <c r="BLA72" s="151"/>
      <c r="BLB72" s="151"/>
      <c r="BLC72" s="151"/>
      <c r="BLD72" s="151"/>
      <c r="BLE72" s="151"/>
      <c r="BLF72" s="151"/>
      <c r="BLG72" s="151"/>
      <c r="BLH72" s="151"/>
      <c r="BLI72" s="151"/>
      <c r="BLJ72" s="151"/>
      <c r="BLK72" s="151"/>
      <c r="BLL72" s="151"/>
      <c r="BLM72" s="151"/>
      <c r="BLN72" s="151"/>
      <c r="BLO72" s="151"/>
      <c r="BLP72" s="151"/>
      <c r="BLQ72" s="151"/>
      <c r="BLR72" s="151"/>
      <c r="BLS72" s="151"/>
      <c r="BLT72" s="151"/>
      <c r="BLU72" s="151"/>
      <c r="BLV72" s="151"/>
      <c r="BLW72" s="151"/>
      <c r="BLX72" s="151"/>
      <c r="BLY72" s="151"/>
      <c r="BLZ72" s="151"/>
      <c r="BMA72" s="151"/>
      <c r="BMB72" s="151"/>
      <c r="BMC72" s="151"/>
      <c r="BMD72" s="151"/>
      <c r="BME72" s="151"/>
      <c r="BMF72" s="151"/>
      <c r="BMG72" s="151"/>
      <c r="BMH72" s="151"/>
      <c r="BMI72" s="151"/>
      <c r="BMJ72" s="151"/>
      <c r="BMK72" s="151"/>
      <c r="BML72" s="151"/>
      <c r="BMM72" s="151"/>
      <c r="BMN72" s="151"/>
      <c r="BMO72" s="151"/>
      <c r="BMP72" s="151"/>
      <c r="BMQ72" s="151"/>
      <c r="BMR72" s="151"/>
      <c r="BMS72" s="151"/>
      <c r="BMT72" s="151"/>
      <c r="BMU72" s="151"/>
      <c r="BMV72" s="151"/>
      <c r="BMW72" s="151"/>
      <c r="BMX72" s="151"/>
      <c r="BMY72" s="151"/>
      <c r="BMZ72" s="151"/>
      <c r="BNA72" s="151"/>
      <c r="BNB72" s="151"/>
      <c r="BNC72" s="151"/>
      <c r="BND72" s="151"/>
      <c r="BNE72" s="151"/>
      <c r="BNF72" s="151"/>
      <c r="BNG72" s="151"/>
      <c r="BNH72" s="151"/>
      <c r="BNI72" s="151"/>
      <c r="BNJ72" s="151"/>
      <c r="BNK72" s="151"/>
      <c r="BNL72" s="151"/>
      <c r="BNM72" s="151"/>
      <c r="BNN72" s="151"/>
      <c r="BNO72" s="151"/>
      <c r="BNP72" s="151"/>
      <c r="BNQ72" s="151"/>
      <c r="BNR72" s="151"/>
      <c r="BNS72" s="151"/>
      <c r="BNT72" s="151"/>
      <c r="BNU72" s="151"/>
      <c r="BNV72" s="151"/>
      <c r="BNW72" s="151"/>
      <c r="BNX72" s="151"/>
      <c r="BNY72" s="151"/>
      <c r="BNZ72" s="151"/>
      <c r="BOA72" s="151"/>
      <c r="BOB72" s="151"/>
      <c r="BOC72" s="151"/>
      <c r="BOD72" s="151"/>
      <c r="BOE72" s="151"/>
      <c r="BOF72" s="151"/>
      <c r="BOG72" s="151"/>
      <c r="BOH72" s="151"/>
      <c r="BOI72" s="151"/>
      <c r="BOJ72" s="151"/>
      <c r="BOK72" s="151"/>
      <c r="BOL72" s="151"/>
      <c r="BOM72" s="151"/>
      <c r="BON72" s="151"/>
      <c r="BOO72" s="151"/>
      <c r="BOP72" s="151"/>
      <c r="BOQ72" s="151"/>
      <c r="BOR72" s="151"/>
      <c r="BOS72" s="151"/>
      <c r="BOT72" s="151"/>
      <c r="BOU72" s="151"/>
      <c r="BOV72" s="151"/>
      <c r="BOW72" s="151"/>
      <c r="BOX72" s="151"/>
      <c r="BOY72" s="151"/>
      <c r="BOZ72" s="151"/>
      <c r="BPA72" s="151"/>
      <c r="BPB72" s="151"/>
      <c r="BPC72" s="151"/>
      <c r="BPD72" s="151"/>
      <c r="BPE72" s="151"/>
      <c r="BPF72" s="151"/>
      <c r="BPG72" s="151"/>
      <c r="BPH72" s="151"/>
      <c r="BPI72" s="151"/>
      <c r="BPJ72" s="151"/>
      <c r="BPK72" s="151"/>
      <c r="BPL72" s="151"/>
      <c r="BPM72" s="151"/>
      <c r="BPN72" s="151"/>
      <c r="BPO72" s="151"/>
      <c r="BPP72" s="151"/>
      <c r="BPQ72" s="151"/>
      <c r="BPR72" s="151"/>
      <c r="BPS72" s="151"/>
      <c r="BPT72" s="151"/>
      <c r="BPU72" s="151"/>
      <c r="BPV72" s="151"/>
      <c r="BPW72" s="151"/>
      <c r="BPX72" s="151"/>
      <c r="BPY72" s="151"/>
      <c r="BPZ72" s="151"/>
      <c r="BQA72" s="151"/>
      <c r="BQB72" s="151"/>
      <c r="BQC72" s="151"/>
      <c r="BQD72" s="151"/>
      <c r="BQE72" s="151"/>
      <c r="BQF72" s="151"/>
      <c r="BQG72" s="151"/>
      <c r="BQH72" s="151"/>
      <c r="BQI72" s="151"/>
      <c r="BQJ72" s="151"/>
      <c r="BQK72" s="151"/>
      <c r="BQL72" s="151"/>
      <c r="BQM72" s="151"/>
      <c r="BQN72" s="151"/>
      <c r="BQO72" s="151"/>
      <c r="BQP72" s="151"/>
      <c r="BQQ72" s="151"/>
      <c r="BQR72" s="151"/>
      <c r="BQS72" s="151"/>
      <c r="BQT72" s="151"/>
      <c r="BQU72" s="151"/>
      <c r="BQV72" s="151"/>
      <c r="BQW72" s="151"/>
      <c r="BQX72" s="151"/>
      <c r="BQY72" s="151"/>
      <c r="BQZ72" s="151"/>
      <c r="BRA72" s="151"/>
      <c r="BRB72" s="151"/>
      <c r="BRC72" s="151"/>
      <c r="BRD72" s="151"/>
      <c r="BRE72" s="151"/>
      <c r="BRF72" s="151"/>
      <c r="BRG72" s="151"/>
      <c r="BRH72" s="151"/>
      <c r="BRI72" s="151"/>
      <c r="BRJ72" s="151"/>
      <c r="BRK72" s="151"/>
      <c r="BRL72" s="151"/>
      <c r="BRM72" s="151"/>
      <c r="BRN72" s="151"/>
      <c r="BRO72" s="151"/>
      <c r="BRP72" s="151"/>
      <c r="BRQ72" s="151"/>
      <c r="BRR72" s="151"/>
      <c r="BRS72" s="151"/>
      <c r="BRT72" s="151"/>
      <c r="BRU72" s="151"/>
      <c r="BRV72" s="151"/>
      <c r="BRW72" s="151"/>
      <c r="BRX72" s="151"/>
      <c r="BRY72" s="151"/>
      <c r="BRZ72" s="151"/>
      <c r="BSA72" s="151"/>
      <c r="BSB72" s="151"/>
      <c r="BSC72" s="151"/>
      <c r="BSD72" s="151"/>
      <c r="BSE72" s="151"/>
      <c r="BSF72" s="151"/>
      <c r="BSG72" s="151"/>
      <c r="BSH72" s="151"/>
      <c r="BSI72" s="151"/>
      <c r="BSJ72" s="151"/>
      <c r="BSK72" s="151"/>
      <c r="BSL72" s="151"/>
      <c r="BSM72" s="151"/>
      <c r="BSN72" s="151"/>
      <c r="BSO72" s="151"/>
      <c r="BSP72" s="151"/>
      <c r="BSQ72" s="151"/>
      <c r="BSR72" s="151"/>
      <c r="BSS72" s="151"/>
      <c r="BST72" s="151"/>
      <c r="BSU72" s="151"/>
      <c r="BSV72" s="151"/>
      <c r="BSW72" s="151"/>
      <c r="BSX72" s="151"/>
      <c r="BSY72" s="151"/>
      <c r="BSZ72" s="151"/>
      <c r="BTA72" s="151"/>
      <c r="BTB72" s="151"/>
      <c r="BTC72" s="151"/>
      <c r="BTD72" s="151"/>
      <c r="BTE72" s="151"/>
      <c r="BTF72" s="151"/>
      <c r="BTG72" s="151"/>
      <c r="BTH72" s="151"/>
      <c r="BTI72" s="151"/>
      <c r="BTJ72" s="151"/>
      <c r="BTK72" s="151"/>
      <c r="BTL72" s="151"/>
      <c r="BTM72" s="151"/>
      <c r="BTN72" s="151"/>
      <c r="BTO72" s="151"/>
      <c r="BTP72" s="151"/>
      <c r="BTQ72" s="151"/>
      <c r="BTR72" s="151"/>
      <c r="BTS72" s="151"/>
      <c r="BTT72" s="151"/>
      <c r="BTU72" s="151"/>
      <c r="BTV72" s="151"/>
      <c r="BTW72" s="151"/>
      <c r="BTX72" s="151"/>
      <c r="BTY72" s="151"/>
      <c r="BTZ72" s="151"/>
      <c r="BUA72" s="151"/>
      <c r="BUB72" s="151"/>
      <c r="BUC72" s="151"/>
      <c r="BUD72" s="151"/>
      <c r="BUE72" s="151"/>
      <c r="BUF72" s="151"/>
      <c r="BUG72" s="151"/>
      <c r="BUH72" s="151"/>
      <c r="BUI72" s="151"/>
      <c r="BUJ72" s="151"/>
      <c r="BUK72" s="151"/>
      <c r="BUL72" s="151"/>
      <c r="BUM72" s="151"/>
      <c r="BUN72" s="151"/>
      <c r="BUO72" s="151"/>
      <c r="BUP72" s="151"/>
      <c r="BUQ72" s="151"/>
      <c r="BUR72" s="151"/>
      <c r="BUS72" s="151"/>
      <c r="BUT72" s="151"/>
      <c r="BUU72" s="151"/>
      <c r="BUV72" s="151"/>
      <c r="BUW72" s="151"/>
      <c r="BUX72" s="151"/>
      <c r="BUY72" s="151"/>
      <c r="BUZ72" s="151"/>
      <c r="BVA72" s="151"/>
      <c r="BVB72" s="151"/>
      <c r="BVC72" s="151"/>
      <c r="BVD72" s="151"/>
      <c r="BVE72" s="151"/>
      <c r="BVF72" s="151"/>
      <c r="BVG72" s="151"/>
      <c r="BVH72" s="151"/>
      <c r="BVI72" s="151"/>
      <c r="BVJ72" s="151"/>
      <c r="BVK72" s="151"/>
      <c r="BVL72" s="151"/>
      <c r="BVM72" s="151"/>
      <c r="BVN72" s="151"/>
      <c r="BVO72" s="151"/>
      <c r="BVP72" s="151"/>
      <c r="BVQ72" s="151"/>
      <c r="BVR72" s="151"/>
      <c r="BVS72" s="151"/>
      <c r="BVT72" s="151"/>
      <c r="BVU72" s="151"/>
      <c r="BVV72" s="151"/>
      <c r="BVW72" s="151"/>
      <c r="BVX72" s="151"/>
      <c r="BVY72" s="151"/>
      <c r="BVZ72" s="151"/>
      <c r="BWA72" s="151"/>
      <c r="BWB72" s="151"/>
      <c r="BWC72" s="151"/>
      <c r="BWD72" s="151"/>
      <c r="BWE72" s="151"/>
      <c r="BWF72" s="151"/>
      <c r="BWG72" s="151"/>
      <c r="BWH72" s="151"/>
      <c r="BWI72" s="151"/>
      <c r="BWJ72" s="151"/>
      <c r="BWK72" s="151"/>
      <c r="BWL72" s="151"/>
      <c r="BWM72" s="151"/>
      <c r="BWN72" s="151"/>
      <c r="BWO72" s="151"/>
      <c r="BWP72" s="151"/>
      <c r="BWQ72" s="151"/>
      <c r="BWR72" s="151"/>
      <c r="BWS72" s="151"/>
      <c r="BWT72" s="151"/>
      <c r="BWU72" s="151"/>
      <c r="BWV72" s="151"/>
      <c r="BWW72" s="151"/>
      <c r="BWX72" s="151"/>
      <c r="BWY72" s="151"/>
      <c r="BWZ72" s="151"/>
      <c r="BXA72" s="151"/>
      <c r="BXB72" s="151"/>
      <c r="BXC72" s="151"/>
      <c r="BXD72" s="151"/>
      <c r="BXE72" s="151"/>
      <c r="BXF72" s="151"/>
      <c r="BXG72" s="151"/>
      <c r="BXH72" s="151"/>
      <c r="BXI72" s="151"/>
      <c r="BXJ72" s="151"/>
      <c r="BXK72" s="151"/>
      <c r="BXL72" s="151"/>
      <c r="BXM72" s="151"/>
      <c r="BXN72" s="151"/>
      <c r="BXO72" s="151"/>
      <c r="BXP72" s="151"/>
      <c r="BXQ72" s="151"/>
      <c r="BXR72" s="151"/>
      <c r="BXS72" s="151"/>
      <c r="BXT72" s="151"/>
      <c r="BXU72" s="151"/>
      <c r="BXV72" s="151"/>
      <c r="BXW72" s="151"/>
      <c r="BXX72" s="151"/>
      <c r="BXY72" s="151"/>
      <c r="BXZ72" s="151"/>
      <c r="BYA72" s="151"/>
      <c r="BYB72" s="151"/>
      <c r="BYC72" s="151"/>
      <c r="BYD72" s="151"/>
      <c r="BYE72" s="151"/>
      <c r="BYF72" s="151"/>
      <c r="BYG72" s="151"/>
      <c r="BYH72" s="151"/>
      <c r="BYI72" s="151"/>
      <c r="BYJ72" s="151"/>
      <c r="BYK72" s="151"/>
      <c r="BYL72" s="151"/>
      <c r="BYM72" s="151"/>
      <c r="BYN72" s="151"/>
      <c r="BYO72" s="151"/>
      <c r="BYP72" s="151"/>
      <c r="BYQ72" s="151"/>
      <c r="BYR72" s="151"/>
      <c r="BYS72" s="151"/>
      <c r="BYT72" s="151"/>
      <c r="BYU72" s="151"/>
      <c r="BYV72" s="151"/>
      <c r="BYW72" s="151"/>
      <c r="BYX72" s="151"/>
      <c r="BYY72" s="151"/>
      <c r="BYZ72" s="151"/>
      <c r="BZA72" s="151"/>
      <c r="BZB72" s="151"/>
      <c r="BZC72" s="151"/>
      <c r="BZD72" s="151"/>
      <c r="BZE72" s="151"/>
      <c r="BZF72" s="151"/>
      <c r="BZG72" s="151"/>
      <c r="BZH72" s="151"/>
      <c r="BZI72" s="151"/>
      <c r="BZJ72" s="151"/>
      <c r="BZK72" s="151"/>
      <c r="BZL72" s="151"/>
      <c r="BZM72" s="151"/>
      <c r="BZN72" s="151"/>
      <c r="BZO72" s="151"/>
      <c r="BZP72" s="151"/>
      <c r="BZQ72" s="151"/>
      <c r="BZR72" s="151"/>
      <c r="BZS72" s="151"/>
      <c r="BZT72" s="151"/>
      <c r="BZU72" s="151"/>
      <c r="BZV72" s="151"/>
      <c r="BZW72" s="151"/>
      <c r="BZX72" s="151"/>
      <c r="BZY72" s="151"/>
      <c r="BZZ72" s="151"/>
      <c r="CAA72" s="151"/>
      <c r="CAB72" s="151"/>
      <c r="CAC72" s="151"/>
      <c r="CAD72" s="151"/>
      <c r="CAE72" s="151"/>
      <c r="CAF72" s="151"/>
      <c r="CAG72" s="151"/>
      <c r="CAH72" s="151"/>
      <c r="CAI72" s="151"/>
      <c r="CAJ72" s="151"/>
      <c r="CAK72" s="151"/>
      <c r="CAL72" s="151"/>
      <c r="CAM72" s="151"/>
      <c r="CAN72" s="151"/>
      <c r="CAO72" s="151"/>
      <c r="CAP72" s="151"/>
      <c r="CAQ72" s="151"/>
      <c r="CAR72" s="151"/>
      <c r="CAS72" s="151"/>
      <c r="CAT72" s="151"/>
      <c r="CAU72" s="151"/>
      <c r="CAV72" s="151"/>
      <c r="CAW72" s="151"/>
      <c r="CAX72" s="151"/>
      <c r="CAY72" s="151"/>
      <c r="CAZ72" s="151"/>
      <c r="CBA72" s="151"/>
      <c r="CBB72" s="151"/>
      <c r="CBC72" s="151"/>
      <c r="CBD72" s="151"/>
      <c r="CBE72" s="151"/>
      <c r="CBF72" s="151"/>
      <c r="CBG72" s="151"/>
      <c r="CBH72" s="151"/>
      <c r="CBI72" s="151"/>
      <c r="CBJ72" s="151"/>
      <c r="CBK72" s="151"/>
      <c r="CBL72" s="151"/>
      <c r="CBM72" s="151"/>
      <c r="CBN72" s="151"/>
      <c r="CBO72" s="151"/>
      <c r="CBP72" s="151"/>
      <c r="CBQ72" s="151"/>
      <c r="CBR72" s="151"/>
      <c r="CBS72" s="151"/>
      <c r="CBT72" s="151"/>
      <c r="CBU72" s="151"/>
      <c r="CBV72" s="151"/>
      <c r="CBW72" s="151"/>
      <c r="CBX72" s="151"/>
      <c r="CBY72" s="151"/>
      <c r="CBZ72" s="151"/>
      <c r="CCA72" s="151"/>
      <c r="CCB72" s="151"/>
      <c r="CCC72" s="151"/>
      <c r="CCD72" s="151"/>
      <c r="CCE72" s="151"/>
      <c r="CCF72" s="151"/>
      <c r="CCG72" s="151"/>
      <c r="CCH72" s="151"/>
      <c r="CCI72" s="151"/>
      <c r="CCJ72" s="151"/>
      <c r="CCK72" s="151"/>
      <c r="CCL72" s="151"/>
      <c r="CCM72" s="151"/>
      <c r="CCN72" s="151"/>
      <c r="CCO72" s="151"/>
      <c r="CCP72" s="151"/>
      <c r="CCQ72" s="151"/>
      <c r="CCR72" s="151"/>
      <c r="CCS72" s="151"/>
      <c r="CCT72" s="151"/>
      <c r="CCU72" s="151"/>
      <c r="CCV72" s="151"/>
      <c r="CCW72" s="151"/>
      <c r="CCX72" s="151"/>
      <c r="CCY72" s="151"/>
      <c r="CCZ72" s="151"/>
      <c r="CDA72" s="151"/>
      <c r="CDB72" s="151"/>
      <c r="CDC72" s="151"/>
      <c r="CDD72" s="151"/>
      <c r="CDE72" s="151"/>
      <c r="CDF72" s="151"/>
      <c r="CDG72" s="151"/>
      <c r="CDH72" s="151"/>
      <c r="CDI72" s="151"/>
      <c r="CDJ72" s="151"/>
      <c r="CDK72" s="151"/>
      <c r="CDL72" s="151"/>
      <c r="CDM72" s="151"/>
      <c r="CDN72" s="151"/>
      <c r="CDO72" s="151"/>
      <c r="CDP72" s="151"/>
      <c r="CDQ72" s="151"/>
      <c r="CDR72" s="151"/>
      <c r="CDS72" s="151"/>
      <c r="CDT72" s="151"/>
      <c r="CDU72" s="151"/>
      <c r="CDV72" s="151"/>
      <c r="CDW72" s="151"/>
      <c r="CDX72" s="151"/>
      <c r="CDY72" s="151"/>
      <c r="CDZ72" s="151"/>
      <c r="CEA72" s="151"/>
      <c r="CEB72" s="151"/>
      <c r="CEC72" s="151"/>
      <c r="CED72" s="151"/>
      <c r="CEE72" s="151"/>
      <c r="CEF72" s="151"/>
      <c r="CEG72" s="151"/>
      <c r="CEH72" s="151"/>
      <c r="CEI72" s="151"/>
      <c r="CEJ72" s="151"/>
      <c r="CEK72" s="151"/>
      <c r="CEL72" s="151"/>
      <c r="CEM72" s="151"/>
      <c r="CEN72" s="151"/>
      <c r="CEO72" s="151"/>
      <c r="CEP72" s="151"/>
      <c r="CEQ72" s="151"/>
      <c r="CER72" s="151"/>
      <c r="CES72" s="151"/>
      <c r="CET72" s="151"/>
      <c r="CEU72" s="151"/>
      <c r="CEV72" s="151"/>
      <c r="CEW72" s="151"/>
      <c r="CEX72" s="151"/>
      <c r="CEY72" s="151"/>
      <c r="CEZ72" s="151"/>
      <c r="CFA72" s="151"/>
      <c r="CFB72" s="151"/>
      <c r="CFC72" s="151"/>
      <c r="CFD72" s="151"/>
      <c r="CFE72" s="151"/>
      <c r="CFF72" s="151"/>
      <c r="CFG72" s="151"/>
      <c r="CFH72" s="151"/>
      <c r="CFI72" s="151"/>
      <c r="CFJ72" s="151"/>
      <c r="CFK72" s="151"/>
      <c r="CFL72" s="151"/>
      <c r="CFM72" s="151"/>
      <c r="CFN72" s="151"/>
      <c r="CFO72" s="151"/>
      <c r="CFP72" s="151"/>
      <c r="CFQ72" s="151"/>
      <c r="CFR72" s="151"/>
      <c r="CFS72" s="151"/>
      <c r="CFT72" s="151"/>
      <c r="CFU72" s="151"/>
      <c r="CFV72" s="151"/>
      <c r="CFW72" s="151"/>
      <c r="CFX72" s="151"/>
      <c r="CFY72" s="151"/>
      <c r="CFZ72" s="151"/>
      <c r="CGA72" s="151"/>
      <c r="CGB72" s="151"/>
      <c r="CGC72" s="151"/>
      <c r="CGD72" s="151"/>
      <c r="CGE72" s="151"/>
      <c r="CGF72" s="151"/>
      <c r="CGG72" s="151"/>
      <c r="CGH72" s="151"/>
      <c r="CGI72" s="151"/>
      <c r="CGJ72" s="151"/>
      <c r="CGK72" s="151"/>
      <c r="CGL72" s="151"/>
      <c r="CGM72" s="151"/>
      <c r="CGN72" s="151"/>
      <c r="CGO72" s="151"/>
      <c r="CGP72" s="151"/>
      <c r="CGQ72" s="151"/>
      <c r="CGR72" s="151"/>
      <c r="CGS72" s="151"/>
      <c r="CGT72" s="151"/>
      <c r="CGU72" s="151"/>
      <c r="CGV72" s="151"/>
      <c r="CGW72" s="151"/>
      <c r="CGX72" s="151"/>
      <c r="CGY72" s="151"/>
      <c r="CGZ72" s="151"/>
      <c r="CHA72" s="151"/>
      <c r="CHB72" s="151"/>
      <c r="CHC72" s="151"/>
      <c r="CHD72" s="151"/>
      <c r="CHE72" s="151"/>
      <c r="CHF72" s="151"/>
      <c r="CHG72" s="151"/>
      <c r="CHH72" s="151"/>
      <c r="CHI72" s="151"/>
      <c r="CHJ72" s="151"/>
      <c r="CHK72" s="151"/>
      <c r="CHL72" s="151"/>
      <c r="CHM72" s="151"/>
      <c r="CHN72" s="151"/>
      <c r="CHO72" s="151"/>
      <c r="CHP72" s="151"/>
      <c r="CHQ72" s="151"/>
      <c r="CHR72" s="151"/>
      <c r="CHS72" s="151"/>
      <c r="CHT72" s="151"/>
      <c r="CHU72" s="151"/>
      <c r="CHV72" s="151"/>
      <c r="CHW72" s="151"/>
      <c r="CHX72" s="151"/>
      <c r="CHY72" s="151"/>
      <c r="CHZ72" s="151"/>
      <c r="CIA72" s="151"/>
      <c r="CIB72" s="151"/>
      <c r="CIC72" s="151"/>
      <c r="CID72" s="151"/>
      <c r="CIE72" s="151"/>
      <c r="CIF72" s="151"/>
      <c r="CIG72" s="151"/>
      <c r="CIH72" s="151"/>
      <c r="CII72" s="151"/>
      <c r="CIJ72" s="151"/>
      <c r="CIK72" s="151"/>
      <c r="CIL72" s="151"/>
      <c r="CIM72" s="151"/>
      <c r="CIN72" s="151"/>
      <c r="CIO72" s="151"/>
      <c r="CIP72" s="151"/>
      <c r="CIQ72" s="151"/>
      <c r="CIR72" s="151"/>
      <c r="CIS72" s="151"/>
      <c r="CIT72" s="151"/>
      <c r="CIU72" s="151"/>
      <c r="CIV72" s="151"/>
      <c r="CIW72" s="151"/>
      <c r="CIX72" s="151"/>
      <c r="CIY72" s="151"/>
      <c r="CIZ72" s="151"/>
      <c r="CJA72" s="151"/>
      <c r="CJB72" s="151"/>
      <c r="CJC72" s="151"/>
      <c r="CJD72" s="151"/>
      <c r="CJE72" s="151"/>
      <c r="CJF72" s="151"/>
      <c r="CJG72" s="151"/>
      <c r="CJH72" s="151"/>
      <c r="CJI72" s="151"/>
      <c r="CJJ72" s="151"/>
      <c r="CJK72" s="151"/>
      <c r="CJL72" s="151"/>
      <c r="CJM72" s="151"/>
      <c r="CJN72" s="151"/>
      <c r="CJO72" s="151"/>
      <c r="CJP72" s="151"/>
      <c r="CJQ72" s="151"/>
      <c r="CJR72" s="151"/>
      <c r="CJS72" s="151"/>
      <c r="CJT72" s="151"/>
      <c r="CJU72" s="151"/>
      <c r="CJV72" s="151"/>
      <c r="CJW72" s="151"/>
      <c r="CJX72" s="151"/>
      <c r="CJY72" s="151"/>
      <c r="CJZ72" s="151"/>
      <c r="CKA72" s="151"/>
      <c r="CKB72" s="151"/>
      <c r="CKC72" s="151"/>
      <c r="CKD72" s="151"/>
      <c r="CKE72" s="151"/>
      <c r="CKF72" s="151"/>
      <c r="CKG72" s="151"/>
      <c r="CKH72" s="151"/>
      <c r="CKI72" s="151"/>
      <c r="CKJ72" s="151"/>
      <c r="CKK72" s="151"/>
      <c r="CKL72" s="151"/>
      <c r="CKM72" s="151"/>
      <c r="CKN72" s="151"/>
      <c r="CKO72" s="151"/>
      <c r="CKP72" s="151"/>
      <c r="CKQ72" s="151"/>
      <c r="CKR72" s="151"/>
      <c r="CKS72" s="151"/>
      <c r="CKT72" s="151"/>
      <c r="CKU72" s="151"/>
      <c r="CKV72" s="151"/>
      <c r="CKW72" s="151"/>
      <c r="CKX72" s="151"/>
      <c r="CKY72" s="151"/>
      <c r="CKZ72" s="151"/>
      <c r="CLA72" s="151"/>
      <c r="CLB72" s="151"/>
      <c r="CLC72" s="151"/>
      <c r="CLD72" s="151"/>
      <c r="CLE72" s="151"/>
      <c r="CLF72" s="151"/>
      <c r="CLG72" s="151"/>
      <c r="CLH72" s="151"/>
      <c r="CLI72" s="151"/>
      <c r="CLJ72" s="151"/>
      <c r="CLK72" s="151"/>
      <c r="CLL72" s="151"/>
      <c r="CLM72" s="151"/>
      <c r="CLN72" s="151"/>
      <c r="CLO72" s="151"/>
      <c r="CLP72" s="151"/>
      <c r="CLQ72" s="151"/>
      <c r="CLR72" s="151"/>
      <c r="CLS72" s="151"/>
      <c r="CLT72" s="151"/>
      <c r="CLU72" s="151"/>
      <c r="CLV72" s="151"/>
      <c r="CLW72" s="151"/>
      <c r="CLX72" s="151"/>
      <c r="CLY72" s="151"/>
      <c r="CLZ72" s="151"/>
      <c r="CMA72" s="151"/>
      <c r="CMB72" s="151"/>
      <c r="CMC72" s="151"/>
      <c r="CMD72" s="151"/>
      <c r="CME72" s="151"/>
      <c r="CMF72" s="151"/>
      <c r="CMG72" s="151"/>
      <c r="CMH72" s="151"/>
      <c r="CMI72" s="151"/>
      <c r="CMJ72" s="151"/>
      <c r="CMK72" s="151"/>
      <c r="CML72" s="151"/>
      <c r="CMM72" s="151"/>
      <c r="CMN72" s="151"/>
      <c r="CMO72" s="151"/>
      <c r="CMP72" s="151"/>
      <c r="CMQ72" s="151"/>
      <c r="CMR72" s="151"/>
      <c r="CMS72" s="151"/>
      <c r="CMT72" s="151"/>
      <c r="CMU72" s="151"/>
      <c r="CMV72" s="151"/>
      <c r="CMW72" s="151"/>
      <c r="CMX72" s="151"/>
      <c r="CMY72" s="151"/>
      <c r="CMZ72" s="151"/>
      <c r="CNA72" s="151"/>
      <c r="CNB72" s="151"/>
      <c r="CNC72" s="151"/>
      <c r="CND72" s="151"/>
      <c r="CNE72" s="151"/>
      <c r="CNF72" s="151"/>
      <c r="CNG72" s="151"/>
      <c r="CNH72" s="151"/>
      <c r="CNI72" s="151"/>
      <c r="CNJ72" s="151"/>
      <c r="CNK72" s="151"/>
      <c r="CNL72" s="151"/>
      <c r="CNM72" s="151"/>
      <c r="CNN72" s="151"/>
      <c r="CNO72" s="151"/>
      <c r="CNP72" s="151"/>
      <c r="CNQ72" s="151"/>
      <c r="CNR72" s="151"/>
      <c r="CNS72" s="151"/>
      <c r="CNT72" s="151"/>
      <c r="CNU72" s="151"/>
      <c r="CNV72" s="151"/>
      <c r="CNW72" s="151"/>
      <c r="CNX72" s="151"/>
      <c r="CNY72" s="151"/>
      <c r="CNZ72" s="151"/>
      <c r="COA72" s="151"/>
      <c r="COB72" s="151"/>
      <c r="COC72" s="151"/>
      <c r="COD72" s="151"/>
      <c r="COE72" s="151"/>
      <c r="COF72" s="151"/>
      <c r="COG72" s="151"/>
      <c r="COH72" s="151"/>
      <c r="COI72" s="151"/>
      <c r="COJ72" s="151"/>
      <c r="COK72" s="151"/>
      <c r="COL72" s="151"/>
      <c r="COM72" s="151"/>
      <c r="CON72" s="151"/>
      <c r="COO72" s="151"/>
      <c r="COP72" s="151"/>
      <c r="COQ72" s="151"/>
      <c r="COR72" s="151"/>
      <c r="COS72" s="151"/>
      <c r="COT72" s="151"/>
      <c r="COU72" s="151"/>
      <c r="COV72" s="151"/>
      <c r="COW72" s="151"/>
      <c r="COX72" s="151"/>
      <c r="COY72" s="151"/>
      <c r="COZ72" s="151"/>
      <c r="CPA72" s="151"/>
      <c r="CPB72" s="151"/>
      <c r="CPC72" s="151"/>
      <c r="CPD72" s="151"/>
      <c r="CPE72" s="151"/>
      <c r="CPF72" s="151"/>
      <c r="CPG72" s="151"/>
      <c r="CPH72" s="151"/>
      <c r="CPI72" s="151"/>
      <c r="CPJ72" s="151"/>
      <c r="CPK72" s="151"/>
      <c r="CPL72" s="151"/>
      <c r="CPM72" s="151"/>
      <c r="CPN72" s="151"/>
      <c r="CPO72" s="151"/>
      <c r="CPP72" s="151"/>
      <c r="CPQ72" s="151"/>
      <c r="CPR72" s="151"/>
      <c r="CPS72" s="151"/>
      <c r="CPT72" s="151"/>
      <c r="CPU72" s="151"/>
      <c r="CPV72" s="151"/>
      <c r="CPW72" s="151"/>
      <c r="CPX72" s="151"/>
      <c r="CPY72" s="151"/>
      <c r="CPZ72" s="151"/>
      <c r="CQA72" s="151"/>
      <c r="CQB72" s="151"/>
      <c r="CQC72" s="151"/>
      <c r="CQD72" s="151"/>
      <c r="CQE72" s="151"/>
      <c r="CQF72" s="151"/>
      <c r="CQG72" s="151"/>
      <c r="CQH72" s="151"/>
      <c r="CQI72" s="151"/>
      <c r="CQJ72" s="151"/>
      <c r="CQK72" s="151"/>
      <c r="CQL72" s="151"/>
      <c r="CQM72" s="151"/>
      <c r="CQN72" s="151"/>
      <c r="CQO72" s="151"/>
      <c r="CQP72" s="151"/>
      <c r="CQQ72" s="151"/>
      <c r="CQR72" s="151"/>
      <c r="CQS72" s="151"/>
      <c r="CQT72" s="151"/>
      <c r="CQU72" s="151"/>
      <c r="CQV72" s="151"/>
      <c r="CQW72" s="151"/>
      <c r="CQX72" s="151"/>
      <c r="CQY72" s="151"/>
      <c r="CQZ72" s="151"/>
      <c r="CRA72" s="151"/>
      <c r="CRB72" s="151"/>
      <c r="CRC72" s="151"/>
      <c r="CRD72" s="151"/>
      <c r="CRE72" s="151"/>
      <c r="CRF72" s="151"/>
      <c r="CRG72" s="151"/>
      <c r="CRH72" s="151"/>
      <c r="CRI72" s="151"/>
      <c r="CRJ72" s="151"/>
      <c r="CRK72" s="151"/>
      <c r="CRL72" s="151"/>
      <c r="CRM72" s="151"/>
      <c r="CRN72" s="151"/>
      <c r="CRO72" s="151"/>
      <c r="CRP72" s="151"/>
      <c r="CRQ72" s="151"/>
      <c r="CRR72" s="151"/>
      <c r="CRS72" s="151"/>
      <c r="CRT72" s="151"/>
      <c r="CRU72" s="151"/>
      <c r="CRV72" s="151"/>
      <c r="CRW72" s="151"/>
      <c r="CRX72" s="151"/>
      <c r="CRY72" s="151"/>
      <c r="CRZ72" s="151"/>
      <c r="CSA72" s="151"/>
      <c r="CSB72" s="151"/>
      <c r="CSC72" s="151"/>
      <c r="CSD72" s="151"/>
      <c r="CSE72" s="151"/>
      <c r="CSF72" s="151"/>
      <c r="CSG72" s="151"/>
      <c r="CSH72" s="151"/>
      <c r="CSI72" s="151"/>
      <c r="CSJ72" s="151"/>
      <c r="CSK72" s="151"/>
      <c r="CSL72" s="151"/>
      <c r="CSM72" s="151"/>
      <c r="CSN72" s="151"/>
      <c r="CSO72" s="151"/>
      <c r="CSP72" s="151"/>
      <c r="CSQ72" s="151"/>
      <c r="CSR72" s="151"/>
      <c r="CSS72" s="151"/>
      <c r="CST72" s="151"/>
      <c r="CSU72" s="151"/>
      <c r="CSV72" s="151"/>
      <c r="CSW72" s="151"/>
      <c r="CSX72" s="151"/>
      <c r="CSY72" s="151"/>
      <c r="CSZ72" s="151"/>
      <c r="CTA72" s="151"/>
      <c r="CTB72" s="151"/>
      <c r="CTC72" s="151"/>
      <c r="CTD72" s="151"/>
      <c r="CTE72" s="151"/>
      <c r="CTF72" s="151"/>
      <c r="CTG72" s="151"/>
      <c r="CTH72" s="151"/>
      <c r="CTI72" s="151"/>
      <c r="CTJ72" s="151"/>
      <c r="CTK72" s="151"/>
      <c r="CTL72" s="151"/>
      <c r="CTM72" s="151"/>
      <c r="CTN72" s="151"/>
      <c r="CTO72" s="151"/>
      <c r="CTP72" s="151"/>
      <c r="CTQ72" s="151"/>
      <c r="CTR72" s="151"/>
      <c r="CTS72" s="151"/>
      <c r="CTT72" s="151"/>
      <c r="CTU72" s="151"/>
      <c r="CTV72" s="151"/>
      <c r="CTW72" s="151"/>
      <c r="CTX72" s="151"/>
      <c r="CTY72" s="151"/>
      <c r="CTZ72" s="151"/>
      <c r="CUA72" s="151"/>
      <c r="CUB72" s="151"/>
      <c r="CUC72" s="151"/>
      <c r="CUD72" s="151"/>
      <c r="CUE72" s="151"/>
      <c r="CUF72" s="151"/>
      <c r="CUG72" s="151"/>
      <c r="CUH72" s="151"/>
      <c r="CUI72" s="151"/>
      <c r="CUJ72" s="151"/>
      <c r="CUK72" s="151"/>
      <c r="CUL72" s="151"/>
      <c r="CUM72" s="151"/>
      <c r="CUN72" s="151"/>
      <c r="CUO72" s="151"/>
      <c r="CUP72" s="151"/>
      <c r="CUQ72" s="151"/>
      <c r="CUR72" s="151"/>
      <c r="CUS72" s="151"/>
      <c r="CUT72" s="151"/>
      <c r="CUU72" s="151"/>
      <c r="CUV72" s="151"/>
      <c r="CUW72" s="151"/>
      <c r="CUX72" s="151"/>
      <c r="CUY72" s="151"/>
      <c r="CUZ72" s="151"/>
      <c r="CVA72" s="151"/>
      <c r="CVB72" s="151"/>
      <c r="CVC72" s="151"/>
      <c r="CVD72" s="151"/>
      <c r="CVE72" s="151"/>
      <c r="CVF72" s="151"/>
      <c r="CVG72" s="151"/>
      <c r="CVH72" s="151"/>
      <c r="CVI72" s="151"/>
      <c r="CVJ72" s="151"/>
      <c r="CVK72" s="151"/>
      <c r="CVL72" s="151"/>
      <c r="CVM72" s="151"/>
      <c r="CVN72" s="151"/>
      <c r="CVO72" s="151"/>
      <c r="CVP72" s="151"/>
      <c r="CVQ72" s="151"/>
      <c r="CVR72" s="151"/>
      <c r="CVS72" s="151"/>
      <c r="CVT72" s="151"/>
      <c r="CVU72" s="151"/>
      <c r="CVV72" s="151"/>
      <c r="CVW72" s="151"/>
      <c r="CVX72" s="151"/>
      <c r="CVY72" s="151"/>
      <c r="CVZ72" s="151"/>
      <c r="CWA72" s="151"/>
      <c r="CWB72" s="151"/>
      <c r="CWC72" s="151"/>
      <c r="CWD72" s="151"/>
      <c r="CWE72" s="151"/>
      <c r="CWF72" s="151"/>
      <c r="CWG72" s="151"/>
      <c r="CWH72" s="151"/>
      <c r="CWI72" s="151"/>
      <c r="CWJ72" s="151"/>
      <c r="CWK72" s="151"/>
      <c r="CWL72" s="151"/>
      <c r="CWM72" s="151"/>
      <c r="CWN72" s="151"/>
      <c r="CWO72" s="151"/>
      <c r="CWP72" s="151"/>
      <c r="CWQ72" s="151"/>
      <c r="CWR72" s="151"/>
      <c r="CWS72" s="151"/>
      <c r="CWT72" s="151"/>
      <c r="CWU72" s="151"/>
      <c r="CWV72" s="151"/>
      <c r="CWW72" s="151"/>
      <c r="CWX72" s="151"/>
      <c r="CWY72" s="151"/>
      <c r="CWZ72" s="151"/>
      <c r="CXA72" s="151"/>
      <c r="CXB72" s="151"/>
      <c r="CXC72" s="151"/>
      <c r="CXD72" s="151"/>
      <c r="CXE72" s="151"/>
      <c r="CXF72" s="151"/>
      <c r="CXG72" s="151"/>
      <c r="CXH72" s="151"/>
      <c r="CXI72" s="151"/>
      <c r="CXJ72" s="151"/>
      <c r="CXK72" s="151"/>
      <c r="CXL72" s="151"/>
      <c r="CXM72" s="151"/>
      <c r="CXN72" s="151"/>
      <c r="CXO72" s="151"/>
      <c r="CXP72" s="151"/>
      <c r="CXQ72" s="151"/>
      <c r="CXR72" s="151"/>
      <c r="CXS72" s="151"/>
      <c r="CXT72" s="151"/>
      <c r="CXU72" s="151"/>
      <c r="CXV72" s="151"/>
      <c r="CXW72" s="151"/>
      <c r="CXX72" s="151"/>
      <c r="CXY72" s="151"/>
      <c r="CXZ72" s="151"/>
      <c r="CYA72" s="151"/>
      <c r="CYB72" s="151"/>
      <c r="CYC72" s="151"/>
      <c r="CYD72" s="151"/>
      <c r="CYE72" s="151"/>
      <c r="CYF72" s="151"/>
      <c r="CYG72" s="151"/>
      <c r="CYH72" s="151"/>
      <c r="CYI72" s="151"/>
      <c r="CYJ72" s="151"/>
      <c r="CYK72" s="151"/>
      <c r="CYL72" s="151"/>
      <c r="CYM72" s="151"/>
      <c r="CYN72" s="151"/>
      <c r="CYO72" s="151"/>
      <c r="CYP72" s="151"/>
      <c r="CYQ72" s="151"/>
      <c r="CYR72" s="151"/>
      <c r="CYS72" s="151"/>
      <c r="CYT72" s="151"/>
      <c r="CYU72" s="151"/>
      <c r="CYV72" s="151"/>
      <c r="CYW72" s="151"/>
      <c r="CYX72" s="151"/>
      <c r="CYY72" s="151"/>
      <c r="CYZ72" s="151"/>
      <c r="CZA72" s="151"/>
      <c r="CZB72" s="151"/>
      <c r="CZC72" s="151"/>
      <c r="CZD72" s="151"/>
      <c r="CZE72" s="151"/>
      <c r="CZF72" s="151"/>
      <c r="CZG72" s="151"/>
      <c r="CZH72" s="151"/>
      <c r="CZI72" s="151"/>
      <c r="CZJ72" s="151"/>
      <c r="CZK72" s="151"/>
      <c r="CZL72" s="151"/>
      <c r="CZM72" s="151"/>
      <c r="CZN72" s="151"/>
      <c r="CZO72" s="151"/>
      <c r="CZP72" s="151"/>
      <c r="CZQ72" s="151"/>
      <c r="CZR72" s="151"/>
      <c r="CZS72" s="151"/>
      <c r="CZT72" s="151"/>
      <c r="CZU72" s="151"/>
      <c r="CZV72" s="151"/>
      <c r="CZW72" s="151"/>
      <c r="CZX72" s="151"/>
      <c r="CZY72" s="151"/>
      <c r="CZZ72" s="151"/>
      <c r="DAA72" s="151"/>
      <c r="DAB72" s="151"/>
      <c r="DAC72" s="151"/>
      <c r="DAD72" s="151"/>
      <c r="DAE72" s="151"/>
      <c r="DAF72" s="151"/>
      <c r="DAG72" s="151"/>
      <c r="DAH72" s="151"/>
      <c r="DAI72" s="151"/>
      <c r="DAJ72" s="151"/>
      <c r="DAK72" s="151"/>
      <c r="DAL72" s="151"/>
      <c r="DAM72" s="151"/>
      <c r="DAN72" s="151"/>
      <c r="DAO72" s="151"/>
      <c r="DAP72" s="151"/>
      <c r="DAQ72" s="151"/>
      <c r="DAR72" s="151"/>
      <c r="DAS72" s="151"/>
      <c r="DAT72" s="151"/>
      <c r="DAU72" s="151"/>
      <c r="DAV72" s="151"/>
      <c r="DAW72" s="151"/>
      <c r="DAX72" s="151"/>
      <c r="DAY72" s="151"/>
      <c r="DAZ72" s="151"/>
      <c r="DBA72" s="151"/>
      <c r="DBB72" s="151"/>
      <c r="DBC72" s="151"/>
      <c r="DBD72" s="151"/>
      <c r="DBE72" s="151"/>
      <c r="DBF72" s="151"/>
      <c r="DBG72" s="151"/>
      <c r="DBH72" s="151"/>
      <c r="DBI72" s="151"/>
      <c r="DBJ72" s="151"/>
      <c r="DBK72" s="151"/>
      <c r="DBL72" s="151"/>
      <c r="DBM72" s="151"/>
      <c r="DBN72" s="151"/>
      <c r="DBO72" s="151"/>
      <c r="DBP72" s="151"/>
      <c r="DBQ72" s="151"/>
      <c r="DBR72" s="151"/>
      <c r="DBS72" s="151"/>
      <c r="DBT72" s="151"/>
      <c r="DBU72" s="151"/>
      <c r="DBV72" s="151"/>
      <c r="DBW72" s="151"/>
      <c r="DBX72" s="151"/>
      <c r="DBY72" s="151"/>
      <c r="DBZ72" s="151"/>
      <c r="DCA72" s="151"/>
      <c r="DCB72" s="151"/>
      <c r="DCC72" s="151"/>
      <c r="DCD72" s="151"/>
      <c r="DCE72" s="151"/>
      <c r="DCF72" s="151"/>
      <c r="DCG72" s="151"/>
      <c r="DCH72" s="151"/>
      <c r="DCI72" s="151"/>
      <c r="DCJ72" s="151"/>
      <c r="DCK72" s="151"/>
      <c r="DCL72" s="151"/>
      <c r="DCM72" s="151"/>
      <c r="DCN72" s="151"/>
      <c r="DCO72" s="151"/>
      <c r="DCP72" s="151"/>
      <c r="DCQ72" s="151"/>
      <c r="DCR72" s="151"/>
      <c r="DCS72" s="151"/>
      <c r="DCT72" s="151"/>
      <c r="DCU72" s="151"/>
      <c r="DCV72" s="151"/>
      <c r="DCW72" s="151"/>
      <c r="DCX72" s="151"/>
      <c r="DCY72" s="151"/>
      <c r="DCZ72" s="151"/>
      <c r="DDA72" s="151"/>
      <c r="DDB72" s="151"/>
      <c r="DDC72" s="151"/>
      <c r="DDD72" s="151"/>
      <c r="DDE72" s="151"/>
      <c r="DDF72" s="151"/>
      <c r="DDG72" s="151"/>
      <c r="DDH72" s="151"/>
      <c r="DDI72" s="151"/>
      <c r="DDJ72" s="151"/>
      <c r="DDK72" s="151"/>
      <c r="DDL72" s="151"/>
      <c r="DDM72" s="151"/>
      <c r="DDN72" s="151"/>
      <c r="DDO72" s="151"/>
      <c r="DDP72" s="151"/>
      <c r="DDQ72" s="151"/>
      <c r="DDR72" s="151"/>
      <c r="DDS72" s="151"/>
      <c r="DDT72" s="151"/>
      <c r="DDU72" s="151"/>
      <c r="DDV72" s="151"/>
      <c r="DDW72" s="151"/>
      <c r="DDX72" s="151"/>
      <c r="DDY72" s="151"/>
      <c r="DDZ72" s="151"/>
      <c r="DEA72" s="151"/>
      <c r="DEB72" s="151"/>
      <c r="DEC72" s="151"/>
      <c r="DED72" s="151"/>
      <c r="DEE72" s="151"/>
      <c r="DEF72" s="151"/>
      <c r="DEG72" s="151"/>
      <c r="DEH72" s="151"/>
      <c r="DEI72" s="151"/>
      <c r="DEJ72" s="151"/>
      <c r="DEK72" s="151"/>
      <c r="DEL72" s="151"/>
      <c r="DEM72" s="151"/>
      <c r="DEN72" s="151"/>
      <c r="DEO72" s="151"/>
      <c r="DEP72" s="151"/>
      <c r="DEQ72" s="151"/>
      <c r="DER72" s="151"/>
      <c r="DES72" s="151"/>
      <c r="DET72" s="151"/>
      <c r="DEU72" s="151"/>
      <c r="DEV72" s="151"/>
      <c r="DEW72" s="151"/>
      <c r="DEX72" s="151"/>
      <c r="DEY72" s="151"/>
      <c r="DEZ72" s="151"/>
      <c r="DFA72" s="151"/>
      <c r="DFB72" s="151"/>
      <c r="DFC72" s="151"/>
      <c r="DFD72" s="151"/>
      <c r="DFE72" s="151"/>
      <c r="DFF72" s="151"/>
      <c r="DFG72" s="151"/>
      <c r="DFH72" s="151"/>
      <c r="DFI72" s="151"/>
      <c r="DFJ72" s="151"/>
      <c r="DFK72" s="151"/>
      <c r="DFL72" s="151"/>
      <c r="DFM72" s="151"/>
      <c r="DFN72" s="151"/>
      <c r="DFO72" s="151"/>
      <c r="DFP72" s="151"/>
      <c r="DFQ72" s="151"/>
      <c r="DFR72" s="151"/>
      <c r="DFS72" s="151"/>
      <c r="DFT72" s="151"/>
      <c r="DFU72" s="151"/>
      <c r="DFV72" s="151"/>
      <c r="DFW72" s="151"/>
      <c r="DFX72" s="151"/>
      <c r="DFY72" s="151"/>
      <c r="DFZ72" s="151"/>
      <c r="DGA72" s="151"/>
      <c r="DGB72" s="151"/>
      <c r="DGC72" s="151"/>
      <c r="DGD72" s="151"/>
      <c r="DGE72" s="151"/>
      <c r="DGF72" s="151"/>
      <c r="DGG72" s="151"/>
      <c r="DGH72" s="151"/>
      <c r="DGI72" s="151"/>
      <c r="DGJ72" s="151"/>
      <c r="DGK72" s="151"/>
      <c r="DGL72" s="151"/>
      <c r="DGM72" s="151"/>
      <c r="DGN72" s="151"/>
      <c r="DGO72" s="151"/>
      <c r="DGP72" s="151"/>
      <c r="DGQ72" s="151"/>
      <c r="DGR72" s="151"/>
      <c r="DGS72" s="151"/>
      <c r="DGT72" s="151"/>
      <c r="DGU72" s="151"/>
      <c r="DGV72" s="151"/>
      <c r="DGW72" s="151"/>
      <c r="DGX72" s="151"/>
      <c r="DGY72" s="151"/>
      <c r="DGZ72" s="151"/>
      <c r="DHA72" s="151"/>
      <c r="DHB72" s="151"/>
      <c r="DHC72" s="151"/>
      <c r="DHD72" s="151"/>
      <c r="DHE72" s="151"/>
      <c r="DHF72" s="151"/>
      <c r="DHG72" s="151"/>
      <c r="DHH72" s="151"/>
      <c r="DHI72" s="151"/>
      <c r="DHJ72" s="151"/>
      <c r="DHK72" s="151"/>
      <c r="DHL72" s="151"/>
      <c r="DHM72" s="151"/>
      <c r="DHN72" s="151"/>
      <c r="DHO72" s="151"/>
      <c r="DHP72" s="151"/>
      <c r="DHQ72" s="151"/>
      <c r="DHR72" s="151"/>
      <c r="DHS72" s="151"/>
      <c r="DHT72" s="151"/>
      <c r="DHU72" s="151"/>
      <c r="DHV72" s="151"/>
      <c r="DHW72" s="151"/>
      <c r="DHX72" s="151"/>
      <c r="DHY72" s="151"/>
      <c r="DHZ72" s="151"/>
      <c r="DIA72" s="151"/>
      <c r="DIB72" s="151"/>
      <c r="DIC72" s="151"/>
      <c r="DID72" s="151"/>
      <c r="DIE72" s="151"/>
      <c r="DIF72" s="151"/>
      <c r="DIG72" s="151"/>
      <c r="DIH72" s="151"/>
      <c r="DII72" s="151"/>
      <c r="DIJ72" s="151"/>
      <c r="DIK72" s="151"/>
      <c r="DIL72" s="151"/>
      <c r="DIM72" s="151"/>
      <c r="DIN72" s="151"/>
      <c r="DIO72" s="151"/>
      <c r="DIP72" s="151"/>
      <c r="DIQ72" s="151"/>
      <c r="DIR72" s="151"/>
      <c r="DIS72" s="151"/>
      <c r="DIT72" s="151"/>
      <c r="DIU72" s="151"/>
      <c r="DIV72" s="151"/>
      <c r="DIW72" s="151"/>
      <c r="DIX72" s="151"/>
      <c r="DIY72" s="151"/>
      <c r="DIZ72" s="151"/>
      <c r="DJA72" s="151"/>
      <c r="DJB72" s="151"/>
      <c r="DJC72" s="151"/>
      <c r="DJD72" s="151"/>
      <c r="DJE72" s="151"/>
      <c r="DJF72" s="151"/>
      <c r="DJG72" s="151"/>
      <c r="DJH72" s="151"/>
      <c r="DJI72" s="151"/>
      <c r="DJJ72" s="151"/>
      <c r="DJK72" s="151"/>
      <c r="DJL72" s="151"/>
      <c r="DJM72" s="151"/>
      <c r="DJN72" s="151"/>
      <c r="DJO72" s="151"/>
      <c r="DJP72" s="151"/>
      <c r="DJQ72" s="151"/>
      <c r="DJR72" s="151"/>
      <c r="DJS72" s="151"/>
      <c r="DJT72" s="151"/>
      <c r="DJU72" s="151"/>
      <c r="DJV72" s="151"/>
      <c r="DJW72" s="151"/>
      <c r="DJX72" s="151"/>
      <c r="DJY72" s="151"/>
      <c r="DJZ72" s="151"/>
      <c r="DKA72" s="151"/>
      <c r="DKB72" s="151"/>
      <c r="DKC72" s="151"/>
      <c r="DKD72" s="151"/>
      <c r="DKE72" s="151"/>
      <c r="DKF72" s="151"/>
      <c r="DKG72" s="151"/>
      <c r="DKH72" s="151"/>
      <c r="DKI72" s="151"/>
      <c r="DKJ72" s="151"/>
      <c r="DKK72" s="151"/>
      <c r="DKL72" s="151"/>
      <c r="DKM72" s="151"/>
      <c r="DKN72" s="151"/>
      <c r="DKO72" s="151"/>
      <c r="DKP72" s="151"/>
      <c r="DKQ72" s="151"/>
      <c r="DKR72" s="151"/>
      <c r="DKS72" s="151"/>
      <c r="DKT72" s="151"/>
      <c r="DKU72" s="151"/>
      <c r="DKV72" s="151"/>
      <c r="DKW72" s="151"/>
      <c r="DKX72" s="151"/>
      <c r="DKY72" s="151"/>
      <c r="DKZ72" s="151"/>
      <c r="DLA72" s="151"/>
      <c r="DLB72" s="151"/>
      <c r="DLC72" s="151"/>
      <c r="DLD72" s="151"/>
      <c r="DLE72" s="151"/>
      <c r="DLF72" s="151"/>
      <c r="DLG72" s="151"/>
      <c r="DLH72" s="151"/>
      <c r="DLI72" s="151"/>
      <c r="DLJ72" s="151"/>
      <c r="DLK72" s="151"/>
      <c r="DLL72" s="151"/>
      <c r="DLM72" s="151"/>
      <c r="DLN72" s="151"/>
      <c r="DLO72" s="151"/>
      <c r="DLP72" s="151"/>
      <c r="DLQ72" s="151"/>
      <c r="DLR72" s="151"/>
      <c r="DLS72" s="151"/>
      <c r="DLT72" s="151"/>
      <c r="DLU72" s="151"/>
      <c r="DLV72" s="151"/>
      <c r="DLW72" s="151"/>
      <c r="DLX72" s="151"/>
      <c r="DLY72" s="151"/>
      <c r="DLZ72" s="151"/>
      <c r="DMA72" s="151"/>
      <c r="DMB72" s="151"/>
      <c r="DMC72" s="151"/>
      <c r="DMD72" s="151"/>
      <c r="DME72" s="151"/>
      <c r="DMF72" s="151"/>
      <c r="DMG72" s="151"/>
      <c r="DMH72" s="151"/>
      <c r="DMI72" s="151"/>
      <c r="DMJ72" s="151"/>
      <c r="DMK72" s="151"/>
      <c r="DML72" s="151"/>
      <c r="DMM72" s="151"/>
      <c r="DMN72" s="151"/>
      <c r="DMO72" s="151"/>
      <c r="DMP72" s="151"/>
      <c r="DMQ72" s="151"/>
      <c r="DMR72" s="151"/>
      <c r="DMS72" s="151"/>
      <c r="DMT72" s="151"/>
      <c r="DMU72" s="151"/>
      <c r="DMV72" s="151"/>
      <c r="DMW72" s="151"/>
      <c r="DMX72" s="151"/>
      <c r="DMY72" s="151"/>
      <c r="DMZ72" s="151"/>
      <c r="DNA72" s="151"/>
      <c r="DNB72" s="151"/>
      <c r="DNC72" s="151"/>
      <c r="DND72" s="151"/>
      <c r="DNE72" s="151"/>
      <c r="DNF72" s="151"/>
      <c r="DNG72" s="151"/>
      <c r="DNH72" s="151"/>
      <c r="DNI72" s="151"/>
      <c r="DNJ72" s="151"/>
      <c r="DNK72" s="151"/>
      <c r="DNL72" s="151"/>
      <c r="DNM72" s="151"/>
      <c r="DNN72" s="151"/>
      <c r="DNO72" s="151"/>
      <c r="DNP72" s="151"/>
      <c r="DNQ72" s="151"/>
      <c r="DNR72" s="151"/>
      <c r="DNS72" s="151"/>
      <c r="DNT72" s="151"/>
      <c r="DNU72" s="151"/>
      <c r="DNV72" s="151"/>
      <c r="DNW72" s="151"/>
      <c r="DNX72" s="151"/>
      <c r="DNY72" s="151"/>
      <c r="DNZ72" s="151"/>
      <c r="DOA72" s="151"/>
      <c r="DOB72" s="151"/>
      <c r="DOC72" s="151"/>
      <c r="DOD72" s="151"/>
      <c r="DOE72" s="151"/>
      <c r="DOF72" s="151"/>
      <c r="DOG72" s="151"/>
      <c r="DOH72" s="151"/>
      <c r="DOI72" s="151"/>
      <c r="DOJ72" s="151"/>
      <c r="DOK72" s="151"/>
      <c r="DOL72" s="151"/>
      <c r="DOM72" s="151"/>
      <c r="DON72" s="151"/>
      <c r="DOO72" s="151"/>
      <c r="DOP72" s="151"/>
      <c r="DOQ72" s="151"/>
      <c r="DOR72" s="151"/>
      <c r="DOS72" s="151"/>
      <c r="DOT72" s="151"/>
      <c r="DOU72" s="151"/>
      <c r="DOV72" s="151"/>
      <c r="DOW72" s="151"/>
      <c r="DOX72" s="151"/>
      <c r="DOY72" s="151"/>
      <c r="DOZ72" s="151"/>
      <c r="DPA72" s="151"/>
      <c r="DPB72" s="151"/>
      <c r="DPC72" s="151"/>
      <c r="DPD72" s="151"/>
      <c r="DPE72" s="151"/>
      <c r="DPF72" s="151"/>
      <c r="DPG72" s="151"/>
      <c r="DPH72" s="151"/>
      <c r="DPI72" s="151"/>
      <c r="DPJ72" s="151"/>
      <c r="DPK72" s="151"/>
      <c r="DPL72" s="151"/>
      <c r="DPM72" s="151"/>
      <c r="DPN72" s="151"/>
      <c r="DPO72" s="151"/>
      <c r="DPP72" s="151"/>
      <c r="DPQ72" s="151"/>
      <c r="DPR72" s="151"/>
      <c r="DPS72" s="151"/>
      <c r="DPT72" s="151"/>
      <c r="DPU72" s="151"/>
      <c r="DPV72" s="151"/>
      <c r="DPW72" s="151"/>
      <c r="DPX72" s="151"/>
      <c r="DPY72" s="151"/>
      <c r="DPZ72" s="151"/>
      <c r="DQA72" s="151"/>
      <c r="DQB72" s="151"/>
      <c r="DQC72" s="151"/>
      <c r="DQD72" s="151"/>
      <c r="DQE72" s="151"/>
      <c r="DQF72" s="151"/>
      <c r="DQG72" s="151"/>
      <c r="DQH72" s="151"/>
      <c r="DQI72" s="151"/>
      <c r="DQJ72" s="151"/>
      <c r="DQK72" s="151"/>
      <c r="DQL72" s="151"/>
      <c r="DQM72" s="151"/>
      <c r="DQN72" s="151"/>
      <c r="DQO72" s="151"/>
      <c r="DQP72" s="151"/>
      <c r="DQQ72" s="151"/>
      <c r="DQR72" s="151"/>
      <c r="DQS72" s="151"/>
      <c r="DQT72" s="151"/>
      <c r="DQU72" s="151"/>
      <c r="DQV72" s="151"/>
      <c r="DQW72" s="151"/>
      <c r="DQX72" s="151"/>
      <c r="DQY72" s="151"/>
      <c r="DQZ72" s="151"/>
      <c r="DRA72" s="151"/>
      <c r="DRB72" s="151"/>
      <c r="DRC72" s="151"/>
      <c r="DRD72" s="151"/>
      <c r="DRE72" s="151"/>
      <c r="DRF72" s="151"/>
      <c r="DRG72" s="151"/>
      <c r="DRH72" s="151"/>
      <c r="DRI72" s="151"/>
      <c r="DRJ72" s="151"/>
      <c r="DRK72" s="151"/>
      <c r="DRL72" s="151"/>
      <c r="DRM72" s="151"/>
      <c r="DRN72" s="151"/>
      <c r="DRO72" s="151"/>
      <c r="DRP72" s="151"/>
      <c r="DRQ72" s="151"/>
      <c r="DRR72" s="151"/>
      <c r="DRS72" s="151"/>
      <c r="DRT72" s="151"/>
      <c r="DRU72" s="151"/>
      <c r="DRV72" s="151"/>
      <c r="DRW72" s="151"/>
      <c r="DRX72" s="151"/>
      <c r="DRY72" s="151"/>
      <c r="DRZ72" s="151"/>
      <c r="DSA72" s="151"/>
      <c r="DSB72" s="151"/>
      <c r="DSC72" s="151"/>
      <c r="DSD72" s="151"/>
      <c r="DSE72" s="151"/>
      <c r="DSF72" s="151"/>
      <c r="DSG72" s="151"/>
      <c r="DSH72" s="151"/>
      <c r="DSI72" s="151"/>
      <c r="DSJ72" s="151"/>
      <c r="DSK72" s="151"/>
      <c r="DSL72" s="151"/>
      <c r="DSM72" s="151"/>
      <c r="DSN72" s="151"/>
      <c r="DSO72" s="151"/>
      <c r="DSP72" s="151"/>
      <c r="DSQ72" s="151"/>
      <c r="DSR72" s="151"/>
      <c r="DSS72" s="151"/>
      <c r="DST72" s="151"/>
      <c r="DSU72" s="151"/>
      <c r="DSV72" s="151"/>
      <c r="DSW72" s="151"/>
      <c r="DSX72" s="151"/>
      <c r="DSY72" s="151"/>
      <c r="DSZ72" s="151"/>
      <c r="DTA72" s="151"/>
      <c r="DTB72" s="151"/>
      <c r="DTC72" s="151"/>
      <c r="DTD72" s="151"/>
      <c r="DTE72" s="151"/>
      <c r="DTF72" s="151"/>
      <c r="DTG72" s="151"/>
      <c r="DTH72" s="151"/>
      <c r="DTI72" s="151"/>
      <c r="DTJ72" s="151"/>
      <c r="DTK72" s="151"/>
      <c r="DTL72" s="151"/>
      <c r="DTM72" s="151"/>
      <c r="DTN72" s="151"/>
      <c r="DTO72" s="151"/>
      <c r="DTP72" s="151"/>
      <c r="DTQ72" s="151"/>
      <c r="DTR72" s="151"/>
      <c r="DTS72" s="151"/>
      <c r="DTT72" s="151"/>
      <c r="DTU72" s="151"/>
      <c r="DTV72" s="151"/>
      <c r="DTW72" s="151"/>
      <c r="DTX72" s="151"/>
      <c r="DTY72" s="151"/>
      <c r="DTZ72" s="151"/>
      <c r="DUA72" s="151"/>
      <c r="DUB72" s="151"/>
      <c r="DUC72" s="151"/>
      <c r="DUD72" s="151"/>
      <c r="DUE72" s="151"/>
      <c r="DUF72" s="151"/>
      <c r="DUG72" s="151"/>
      <c r="DUH72" s="151"/>
      <c r="DUI72" s="151"/>
      <c r="DUJ72" s="151"/>
      <c r="DUK72" s="151"/>
      <c r="DUL72" s="151"/>
      <c r="DUM72" s="151"/>
      <c r="DUN72" s="151"/>
      <c r="DUO72" s="151"/>
      <c r="DUP72" s="151"/>
      <c r="DUQ72" s="151"/>
      <c r="DUR72" s="151"/>
      <c r="DUS72" s="151"/>
      <c r="DUT72" s="151"/>
      <c r="DUU72" s="151"/>
      <c r="DUV72" s="151"/>
      <c r="DUW72" s="151"/>
      <c r="DUX72" s="151"/>
      <c r="DUY72" s="151"/>
      <c r="DUZ72" s="151"/>
      <c r="DVA72" s="151"/>
      <c r="DVB72" s="151"/>
      <c r="DVC72" s="151"/>
      <c r="DVD72" s="151"/>
      <c r="DVE72" s="151"/>
      <c r="DVF72" s="151"/>
      <c r="DVG72" s="151"/>
      <c r="DVH72" s="151"/>
      <c r="DVI72" s="151"/>
      <c r="DVJ72" s="151"/>
      <c r="DVK72" s="151"/>
      <c r="DVL72" s="151"/>
      <c r="DVM72" s="151"/>
      <c r="DVN72" s="151"/>
      <c r="DVO72" s="151"/>
      <c r="DVP72" s="151"/>
      <c r="DVQ72" s="151"/>
      <c r="DVR72" s="151"/>
      <c r="DVS72" s="151"/>
      <c r="DVT72" s="151"/>
      <c r="DVU72" s="151"/>
      <c r="DVV72" s="151"/>
      <c r="DVW72" s="151"/>
      <c r="DVX72" s="151"/>
      <c r="DVY72" s="151"/>
      <c r="DVZ72" s="151"/>
      <c r="DWA72" s="151"/>
      <c r="DWB72" s="151"/>
      <c r="DWC72" s="151"/>
      <c r="DWD72" s="151"/>
      <c r="DWE72" s="151"/>
      <c r="DWF72" s="151"/>
      <c r="DWG72" s="151"/>
      <c r="DWH72" s="151"/>
      <c r="DWI72" s="151"/>
      <c r="DWJ72" s="151"/>
      <c r="DWK72" s="151"/>
      <c r="DWL72" s="151"/>
      <c r="DWM72" s="151"/>
      <c r="DWN72" s="151"/>
      <c r="DWO72" s="151"/>
      <c r="DWP72" s="151"/>
      <c r="DWQ72" s="151"/>
      <c r="DWR72" s="151"/>
      <c r="DWS72" s="151"/>
      <c r="DWT72" s="151"/>
      <c r="DWU72" s="151"/>
      <c r="DWV72" s="151"/>
      <c r="DWW72" s="151"/>
      <c r="DWX72" s="151"/>
      <c r="DWY72" s="151"/>
      <c r="DWZ72" s="151"/>
      <c r="DXA72" s="151"/>
      <c r="DXB72" s="151"/>
      <c r="DXC72" s="151"/>
      <c r="DXD72" s="151"/>
      <c r="DXE72" s="151"/>
      <c r="DXF72" s="151"/>
      <c r="DXG72" s="151"/>
      <c r="DXH72" s="151"/>
      <c r="DXI72" s="151"/>
      <c r="DXJ72" s="151"/>
      <c r="DXK72" s="151"/>
      <c r="DXL72" s="151"/>
      <c r="DXM72" s="151"/>
      <c r="DXN72" s="151"/>
      <c r="DXO72" s="151"/>
      <c r="DXP72" s="151"/>
      <c r="DXQ72" s="151"/>
      <c r="DXR72" s="151"/>
      <c r="DXS72" s="151"/>
      <c r="DXT72" s="151"/>
      <c r="DXU72" s="151"/>
      <c r="DXV72" s="151"/>
      <c r="DXW72" s="151"/>
      <c r="DXX72" s="151"/>
      <c r="DXY72" s="151"/>
      <c r="DXZ72" s="151"/>
      <c r="DYA72" s="151"/>
      <c r="DYB72" s="151"/>
      <c r="DYC72" s="151"/>
      <c r="DYD72" s="151"/>
      <c r="DYE72" s="151"/>
      <c r="DYF72" s="151"/>
      <c r="DYG72" s="151"/>
      <c r="DYH72" s="151"/>
      <c r="DYI72" s="151"/>
      <c r="DYJ72" s="151"/>
      <c r="DYK72" s="151"/>
      <c r="DYL72" s="151"/>
      <c r="DYM72" s="151"/>
      <c r="DYN72" s="151"/>
      <c r="DYO72" s="151"/>
      <c r="DYP72" s="151"/>
      <c r="DYQ72" s="151"/>
      <c r="DYR72" s="151"/>
      <c r="DYS72" s="151"/>
      <c r="DYT72" s="151"/>
      <c r="DYU72" s="151"/>
      <c r="DYV72" s="151"/>
      <c r="DYW72" s="151"/>
      <c r="DYX72" s="151"/>
      <c r="DYY72" s="151"/>
      <c r="DYZ72" s="151"/>
      <c r="DZA72" s="151"/>
      <c r="DZB72" s="151"/>
      <c r="DZC72" s="151"/>
      <c r="DZD72" s="151"/>
      <c r="DZE72" s="151"/>
      <c r="DZF72" s="151"/>
      <c r="DZG72" s="151"/>
      <c r="DZH72" s="151"/>
      <c r="DZI72" s="151"/>
      <c r="DZJ72" s="151"/>
      <c r="DZK72" s="151"/>
      <c r="DZL72" s="151"/>
      <c r="DZM72" s="151"/>
      <c r="DZN72" s="151"/>
      <c r="DZO72" s="151"/>
      <c r="DZP72" s="151"/>
      <c r="DZQ72" s="151"/>
      <c r="DZR72" s="151"/>
      <c r="DZS72" s="151"/>
      <c r="DZT72" s="151"/>
      <c r="DZU72" s="151"/>
      <c r="DZV72" s="151"/>
      <c r="DZW72" s="151"/>
      <c r="DZX72" s="151"/>
      <c r="DZY72" s="151"/>
      <c r="DZZ72" s="151"/>
      <c r="EAA72" s="151"/>
      <c r="EAB72" s="151"/>
      <c r="EAC72" s="151"/>
      <c r="EAD72" s="151"/>
      <c r="EAE72" s="151"/>
      <c r="EAF72" s="151"/>
      <c r="EAG72" s="151"/>
      <c r="EAH72" s="151"/>
      <c r="EAI72" s="151"/>
      <c r="EAJ72" s="151"/>
      <c r="EAK72" s="151"/>
      <c r="EAL72" s="151"/>
      <c r="EAM72" s="151"/>
      <c r="EAN72" s="151"/>
      <c r="EAO72" s="151"/>
      <c r="EAP72" s="151"/>
      <c r="EAQ72" s="151"/>
      <c r="EAR72" s="151"/>
      <c r="EAS72" s="151"/>
      <c r="EAT72" s="151"/>
      <c r="EAU72" s="151"/>
      <c r="EAV72" s="151"/>
      <c r="EAW72" s="151"/>
      <c r="EAX72" s="151"/>
      <c r="EAY72" s="151"/>
      <c r="EAZ72" s="151"/>
      <c r="EBA72" s="151"/>
      <c r="EBB72" s="151"/>
      <c r="EBC72" s="151"/>
      <c r="EBD72" s="151"/>
      <c r="EBE72" s="151"/>
      <c r="EBF72" s="151"/>
      <c r="EBG72" s="151"/>
      <c r="EBH72" s="151"/>
      <c r="EBI72" s="151"/>
      <c r="EBJ72" s="151"/>
      <c r="EBK72" s="151"/>
      <c r="EBL72" s="151"/>
      <c r="EBM72" s="151"/>
      <c r="EBN72" s="151"/>
      <c r="EBO72" s="151"/>
      <c r="EBP72" s="151"/>
      <c r="EBQ72" s="151"/>
      <c r="EBR72" s="151"/>
      <c r="EBS72" s="151"/>
      <c r="EBT72" s="151"/>
      <c r="EBU72" s="151"/>
      <c r="EBV72" s="151"/>
      <c r="EBW72" s="151"/>
      <c r="EBX72" s="151"/>
      <c r="EBY72" s="151"/>
      <c r="EBZ72" s="151"/>
      <c r="ECA72" s="151"/>
      <c r="ECB72" s="151"/>
      <c r="ECC72" s="151"/>
      <c r="ECD72" s="151"/>
      <c r="ECE72" s="151"/>
      <c r="ECF72" s="151"/>
      <c r="ECG72" s="151"/>
      <c r="ECH72" s="151"/>
      <c r="ECI72" s="151"/>
      <c r="ECJ72" s="151"/>
      <c r="ECK72" s="151"/>
      <c r="ECL72" s="151"/>
      <c r="ECM72" s="151"/>
      <c r="ECN72" s="151"/>
      <c r="ECO72" s="151"/>
      <c r="ECP72" s="151"/>
      <c r="ECQ72" s="151"/>
      <c r="ECR72" s="151"/>
      <c r="ECS72" s="151"/>
      <c r="ECT72" s="151"/>
      <c r="ECU72" s="151"/>
      <c r="ECV72" s="151"/>
      <c r="ECW72" s="151"/>
      <c r="ECX72" s="151"/>
      <c r="ECY72" s="151"/>
      <c r="ECZ72" s="151"/>
      <c r="EDA72" s="151"/>
      <c r="EDB72" s="151"/>
      <c r="EDC72" s="151"/>
      <c r="EDD72" s="151"/>
      <c r="EDE72" s="151"/>
      <c r="EDF72" s="151"/>
      <c r="EDG72" s="151"/>
      <c r="EDH72" s="151"/>
      <c r="EDI72" s="151"/>
      <c r="EDJ72" s="151"/>
      <c r="EDK72" s="151"/>
      <c r="EDL72" s="151"/>
      <c r="EDM72" s="151"/>
      <c r="EDN72" s="151"/>
      <c r="EDO72" s="151"/>
      <c r="EDP72" s="151"/>
      <c r="EDQ72" s="151"/>
      <c r="EDR72" s="151"/>
      <c r="EDS72" s="151"/>
      <c r="EDT72" s="151"/>
      <c r="EDU72" s="151"/>
      <c r="EDV72" s="151"/>
      <c r="EDW72" s="151"/>
      <c r="EDX72" s="151"/>
      <c r="EDY72" s="151"/>
      <c r="EDZ72" s="151"/>
      <c r="EEA72" s="151"/>
      <c r="EEB72" s="151"/>
      <c r="EEC72" s="151"/>
      <c r="EED72" s="151"/>
      <c r="EEE72" s="151"/>
      <c r="EEF72" s="151"/>
      <c r="EEG72" s="151"/>
      <c r="EEH72" s="151"/>
      <c r="EEI72" s="151"/>
      <c r="EEJ72" s="151"/>
      <c r="EEK72" s="151"/>
      <c r="EEL72" s="151"/>
      <c r="EEM72" s="151"/>
      <c r="EEN72" s="151"/>
      <c r="EEO72" s="151"/>
      <c r="EEP72" s="151"/>
      <c r="EEQ72" s="151"/>
      <c r="EER72" s="151"/>
      <c r="EES72" s="151"/>
      <c r="EET72" s="151"/>
      <c r="EEU72" s="151"/>
      <c r="EEV72" s="151"/>
      <c r="EEW72" s="151"/>
      <c r="EEX72" s="151"/>
      <c r="EEY72" s="151"/>
      <c r="EEZ72" s="151"/>
      <c r="EFA72" s="151"/>
      <c r="EFB72" s="151"/>
      <c r="EFC72" s="151"/>
      <c r="EFD72" s="151"/>
      <c r="EFE72" s="151"/>
      <c r="EFF72" s="151"/>
      <c r="EFG72" s="151"/>
      <c r="EFH72" s="151"/>
      <c r="EFI72" s="151"/>
      <c r="EFJ72" s="151"/>
      <c r="EFK72" s="151"/>
      <c r="EFL72" s="151"/>
      <c r="EFM72" s="151"/>
      <c r="EFN72" s="151"/>
      <c r="EFO72" s="151"/>
      <c r="EFP72" s="151"/>
      <c r="EFQ72" s="151"/>
      <c r="EFR72" s="151"/>
      <c r="EFS72" s="151"/>
      <c r="EFT72" s="151"/>
      <c r="EFU72" s="151"/>
      <c r="EFV72" s="151"/>
      <c r="EFW72" s="151"/>
      <c r="EFX72" s="151"/>
      <c r="EFY72" s="151"/>
      <c r="EFZ72" s="151"/>
      <c r="EGA72" s="151"/>
      <c r="EGB72" s="151"/>
      <c r="EGC72" s="151"/>
      <c r="EGD72" s="151"/>
      <c r="EGE72" s="151"/>
      <c r="EGF72" s="151"/>
      <c r="EGG72" s="151"/>
      <c r="EGH72" s="151"/>
      <c r="EGI72" s="151"/>
      <c r="EGJ72" s="151"/>
      <c r="EGK72" s="151"/>
      <c r="EGL72" s="151"/>
      <c r="EGM72" s="151"/>
      <c r="EGN72" s="151"/>
      <c r="EGO72" s="151"/>
      <c r="EGP72" s="151"/>
      <c r="EGQ72" s="151"/>
      <c r="EGR72" s="151"/>
      <c r="EGS72" s="151"/>
      <c r="EGT72" s="151"/>
      <c r="EGU72" s="151"/>
      <c r="EGV72" s="151"/>
      <c r="EGW72" s="151"/>
      <c r="EGX72" s="151"/>
      <c r="EGY72" s="151"/>
      <c r="EGZ72" s="151"/>
      <c r="EHA72" s="151"/>
      <c r="EHB72" s="151"/>
      <c r="EHC72" s="151"/>
      <c r="EHD72" s="151"/>
      <c r="EHE72" s="151"/>
      <c r="EHF72" s="151"/>
      <c r="EHG72" s="151"/>
      <c r="EHH72" s="151"/>
      <c r="EHI72" s="151"/>
      <c r="EHJ72" s="151"/>
      <c r="EHK72" s="151"/>
      <c r="EHL72" s="151"/>
      <c r="EHM72" s="151"/>
      <c r="EHN72" s="151"/>
      <c r="EHO72" s="151"/>
      <c r="EHP72" s="151"/>
      <c r="EHQ72" s="151"/>
      <c r="EHR72" s="151"/>
      <c r="EHS72" s="151"/>
      <c r="EHT72" s="151"/>
      <c r="EHU72" s="151"/>
      <c r="EHV72" s="151"/>
      <c r="EHW72" s="151"/>
      <c r="EHX72" s="151"/>
      <c r="EHY72" s="151"/>
      <c r="EHZ72" s="151"/>
      <c r="EIA72" s="151"/>
      <c r="EIB72" s="151"/>
      <c r="EIC72" s="151"/>
      <c r="EID72" s="151"/>
      <c r="EIE72" s="151"/>
      <c r="EIF72" s="151"/>
      <c r="EIG72" s="151"/>
      <c r="EIH72" s="151"/>
      <c r="EII72" s="151"/>
      <c r="EIJ72" s="151"/>
      <c r="EIK72" s="151"/>
      <c r="EIL72" s="151"/>
      <c r="EIM72" s="151"/>
      <c r="EIN72" s="151"/>
      <c r="EIO72" s="151"/>
      <c r="EIP72" s="151"/>
      <c r="EIQ72" s="151"/>
      <c r="EIR72" s="151"/>
      <c r="EIS72" s="151"/>
      <c r="EIT72" s="151"/>
      <c r="EIU72" s="151"/>
      <c r="EIV72" s="151"/>
      <c r="EIW72" s="151"/>
      <c r="EIX72" s="151"/>
      <c r="EIY72" s="151"/>
      <c r="EIZ72" s="151"/>
      <c r="EJA72" s="151"/>
      <c r="EJB72" s="151"/>
      <c r="EJC72" s="151"/>
      <c r="EJD72" s="151"/>
      <c r="EJE72" s="151"/>
      <c r="EJF72" s="151"/>
      <c r="EJG72" s="151"/>
      <c r="EJH72" s="151"/>
      <c r="EJI72" s="151"/>
      <c r="EJJ72" s="151"/>
      <c r="EJK72" s="151"/>
      <c r="EJL72" s="151"/>
      <c r="EJM72" s="151"/>
      <c r="EJN72" s="151"/>
      <c r="EJO72" s="151"/>
      <c r="EJP72" s="151"/>
      <c r="EJQ72" s="151"/>
      <c r="EJR72" s="151"/>
      <c r="EJS72" s="151"/>
      <c r="EJT72" s="151"/>
      <c r="EJU72" s="151"/>
      <c r="EJV72" s="151"/>
      <c r="EJW72" s="151"/>
      <c r="EJX72" s="151"/>
      <c r="EJY72" s="151"/>
      <c r="EJZ72" s="151"/>
      <c r="EKA72" s="151"/>
      <c r="EKB72" s="151"/>
      <c r="EKC72" s="151"/>
      <c r="EKD72" s="151"/>
      <c r="EKE72" s="151"/>
      <c r="EKF72" s="151"/>
      <c r="EKG72" s="151"/>
      <c r="EKH72" s="151"/>
      <c r="EKI72" s="151"/>
      <c r="EKJ72" s="151"/>
      <c r="EKK72" s="151"/>
      <c r="EKL72" s="151"/>
      <c r="EKM72" s="151"/>
      <c r="EKN72" s="151"/>
      <c r="EKO72" s="151"/>
      <c r="EKP72" s="151"/>
      <c r="EKQ72" s="151"/>
      <c r="EKR72" s="151"/>
      <c r="EKS72" s="151"/>
      <c r="EKT72" s="151"/>
      <c r="EKU72" s="151"/>
      <c r="EKV72" s="151"/>
      <c r="EKW72" s="151"/>
      <c r="EKX72" s="151"/>
      <c r="EKY72" s="151"/>
      <c r="EKZ72" s="151"/>
      <c r="ELA72" s="151"/>
      <c r="ELB72" s="151"/>
      <c r="ELC72" s="151"/>
      <c r="ELD72" s="151"/>
      <c r="ELE72" s="151"/>
      <c r="ELF72" s="151"/>
      <c r="ELG72" s="151"/>
      <c r="ELH72" s="151"/>
      <c r="ELI72" s="151"/>
      <c r="ELJ72" s="151"/>
      <c r="ELK72" s="151"/>
      <c r="ELL72" s="151"/>
      <c r="ELM72" s="151"/>
      <c r="ELN72" s="151"/>
      <c r="ELO72" s="151"/>
      <c r="ELP72" s="151"/>
      <c r="ELQ72" s="151"/>
      <c r="ELR72" s="151"/>
      <c r="ELS72" s="151"/>
      <c r="ELT72" s="151"/>
      <c r="ELU72" s="151"/>
      <c r="ELV72" s="151"/>
      <c r="ELW72" s="151"/>
      <c r="ELX72" s="151"/>
      <c r="ELY72" s="151"/>
      <c r="ELZ72" s="151"/>
      <c r="EMA72" s="151"/>
      <c r="EMB72" s="151"/>
      <c r="EMC72" s="151"/>
      <c r="EMD72" s="151"/>
      <c r="EME72" s="151"/>
      <c r="EMF72" s="151"/>
      <c r="EMG72" s="151"/>
      <c r="EMH72" s="151"/>
      <c r="EMI72" s="151"/>
      <c r="EMJ72" s="151"/>
      <c r="EMK72" s="151"/>
      <c r="EML72" s="151"/>
      <c r="EMM72" s="151"/>
      <c r="EMN72" s="151"/>
      <c r="EMO72" s="151"/>
      <c r="EMP72" s="151"/>
      <c r="EMQ72" s="151"/>
      <c r="EMR72" s="151"/>
      <c r="EMS72" s="151"/>
      <c r="EMT72" s="151"/>
      <c r="EMU72" s="151"/>
      <c r="EMV72" s="151"/>
      <c r="EMW72" s="151"/>
      <c r="EMX72" s="151"/>
      <c r="EMY72" s="151"/>
      <c r="EMZ72" s="151"/>
      <c r="ENA72" s="151"/>
      <c r="ENB72" s="151"/>
      <c r="ENC72" s="151"/>
      <c r="END72" s="151"/>
      <c r="ENE72" s="151"/>
      <c r="ENF72" s="151"/>
      <c r="ENG72" s="151"/>
      <c r="ENH72" s="151"/>
      <c r="ENI72" s="151"/>
      <c r="ENJ72" s="151"/>
      <c r="ENK72" s="151"/>
      <c r="ENL72" s="151"/>
      <c r="ENM72" s="151"/>
      <c r="ENN72" s="151"/>
      <c r="ENO72" s="151"/>
      <c r="ENP72" s="151"/>
      <c r="ENQ72" s="151"/>
      <c r="ENR72" s="151"/>
      <c r="ENS72" s="151"/>
      <c r="ENT72" s="151"/>
      <c r="ENU72" s="151"/>
      <c r="ENV72" s="151"/>
      <c r="ENW72" s="151"/>
      <c r="ENX72" s="151"/>
      <c r="ENY72" s="151"/>
      <c r="ENZ72" s="151"/>
      <c r="EOA72" s="151"/>
      <c r="EOB72" s="151"/>
      <c r="EOC72" s="151"/>
      <c r="EOD72" s="151"/>
      <c r="EOE72" s="151"/>
      <c r="EOF72" s="151"/>
      <c r="EOG72" s="151"/>
      <c r="EOH72" s="151"/>
      <c r="EOI72" s="151"/>
      <c r="EOJ72" s="151"/>
      <c r="EOK72" s="151"/>
      <c r="EOL72" s="151"/>
      <c r="EOM72" s="151"/>
      <c r="EON72" s="151"/>
      <c r="EOO72" s="151"/>
      <c r="EOP72" s="151"/>
      <c r="EOQ72" s="151"/>
      <c r="EOR72" s="151"/>
      <c r="EOS72" s="151"/>
      <c r="EOT72" s="151"/>
      <c r="EOU72" s="151"/>
      <c r="EOV72" s="151"/>
      <c r="EOW72" s="151"/>
      <c r="EOX72" s="151"/>
      <c r="EOY72" s="151"/>
      <c r="EOZ72" s="151"/>
      <c r="EPA72" s="151"/>
      <c r="EPB72" s="151"/>
      <c r="EPC72" s="151"/>
      <c r="EPD72" s="151"/>
      <c r="EPE72" s="151"/>
      <c r="EPF72" s="151"/>
      <c r="EPG72" s="151"/>
      <c r="EPH72" s="151"/>
      <c r="EPI72" s="151"/>
      <c r="EPJ72" s="151"/>
      <c r="EPK72" s="151"/>
      <c r="EPL72" s="151"/>
      <c r="EPM72" s="151"/>
      <c r="EPN72" s="151"/>
      <c r="EPO72" s="151"/>
      <c r="EPP72" s="151"/>
      <c r="EPQ72" s="151"/>
      <c r="EPR72" s="151"/>
      <c r="EPS72" s="151"/>
      <c r="EPT72" s="151"/>
      <c r="EPU72" s="151"/>
      <c r="EPV72" s="151"/>
      <c r="EPW72" s="151"/>
      <c r="EPX72" s="151"/>
      <c r="EPY72" s="151"/>
      <c r="EPZ72" s="151"/>
      <c r="EQA72" s="151"/>
      <c r="EQB72" s="151"/>
      <c r="EQC72" s="151"/>
      <c r="EQD72" s="151"/>
      <c r="EQE72" s="151"/>
      <c r="EQF72" s="151"/>
      <c r="EQG72" s="151"/>
      <c r="EQH72" s="151"/>
      <c r="EQI72" s="151"/>
      <c r="EQJ72" s="151"/>
      <c r="EQK72" s="151"/>
      <c r="EQL72" s="151"/>
      <c r="EQM72" s="151"/>
      <c r="EQN72" s="151"/>
      <c r="EQO72" s="151"/>
      <c r="EQP72" s="151"/>
      <c r="EQQ72" s="151"/>
      <c r="EQR72" s="151"/>
      <c r="EQS72" s="151"/>
      <c r="EQT72" s="151"/>
      <c r="EQU72" s="151"/>
      <c r="EQV72" s="151"/>
      <c r="EQW72" s="151"/>
      <c r="EQX72" s="151"/>
      <c r="EQY72" s="151"/>
      <c r="EQZ72" s="151"/>
      <c r="ERA72" s="151"/>
      <c r="ERB72" s="151"/>
      <c r="ERC72" s="151"/>
      <c r="ERD72" s="151"/>
      <c r="ERE72" s="151"/>
      <c r="ERF72" s="151"/>
      <c r="ERG72" s="151"/>
      <c r="ERH72" s="151"/>
      <c r="ERI72" s="151"/>
      <c r="ERJ72" s="151"/>
      <c r="ERK72" s="151"/>
      <c r="ERL72" s="151"/>
      <c r="ERM72" s="151"/>
      <c r="ERN72" s="151"/>
      <c r="ERO72" s="151"/>
      <c r="ERP72" s="151"/>
      <c r="ERQ72" s="151"/>
      <c r="ERR72" s="151"/>
      <c r="ERS72" s="151"/>
      <c r="ERT72" s="151"/>
      <c r="ERU72" s="151"/>
      <c r="ERV72" s="151"/>
      <c r="ERW72" s="151"/>
      <c r="ERX72" s="151"/>
      <c r="ERY72" s="151"/>
      <c r="ERZ72" s="151"/>
      <c r="ESA72" s="151"/>
      <c r="ESB72" s="151"/>
      <c r="ESC72" s="151"/>
      <c r="ESD72" s="151"/>
      <c r="ESE72" s="151"/>
      <c r="ESF72" s="151"/>
      <c r="ESG72" s="151"/>
      <c r="ESH72" s="151"/>
      <c r="ESI72" s="151"/>
      <c r="ESJ72" s="151"/>
      <c r="ESK72" s="151"/>
      <c r="ESL72" s="151"/>
      <c r="ESM72" s="151"/>
      <c r="ESN72" s="151"/>
      <c r="ESO72" s="151"/>
      <c r="ESP72" s="151"/>
      <c r="ESQ72" s="151"/>
      <c r="ESR72" s="151"/>
      <c r="ESS72" s="151"/>
      <c r="EST72" s="151"/>
      <c r="ESU72" s="151"/>
      <c r="ESV72" s="151"/>
      <c r="ESW72" s="151"/>
      <c r="ESX72" s="151"/>
      <c r="ESY72" s="151"/>
      <c r="ESZ72" s="151"/>
      <c r="ETA72" s="151"/>
      <c r="ETB72" s="151"/>
      <c r="ETC72" s="151"/>
      <c r="ETD72" s="151"/>
      <c r="ETE72" s="151"/>
      <c r="ETF72" s="151"/>
      <c r="ETG72" s="151"/>
      <c r="ETH72" s="151"/>
      <c r="ETI72" s="151"/>
      <c r="ETJ72" s="151"/>
      <c r="ETK72" s="151"/>
      <c r="ETL72" s="151"/>
      <c r="ETM72" s="151"/>
      <c r="ETN72" s="151"/>
      <c r="ETO72" s="151"/>
      <c r="ETP72" s="151"/>
      <c r="ETQ72" s="151"/>
      <c r="ETR72" s="151"/>
      <c r="ETS72" s="151"/>
      <c r="ETT72" s="151"/>
      <c r="ETU72" s="151"/>
      <c r="ETV72" s="151"/>
      <c r="ETW72" s="151"/>
      <c r="ETX72" s="151"/>
      <c r="ETY72" s="151"/>
      <c r="ETZ72" s="151"/>
      <c r="EUA72" s="151"/>
      <c r="EUB72" s="151"/>
      <c r="EUC72" s="151"/>
      <c r="EUD72" s="151"/>
      <c r="EUE72" s="151"/>
      <c r="EUF72" s="151"/>
      <c r="EUG72" s="151"/>
      <c r="EUH72" s="151"/>
      <c r="EUI72" s="151"/>
      <c r="EUJ72" s="151"/>
      <c r="EUK72" s="151"/>
      <c r="EUL72" s="151"/>
      <c r="EUM72" s="151"/>
      <c r="EUN72" s="151"/>
      <c r="EUO72" s="151"/>
      <c r="EUP72" s="151"/>
      <c r="EUQ72" s="151"/>
      <c r="EUR72" s="151"/>
      <c r="EUS72" s="151"/>
      <c r="EUT72" s="151"/>
      <c r="EUU72" s="151"/>
      <c r="EUV72" s="151"/>
      <c r="EUW72" s="151"/>
      <c r="EUX72" s="151"/>
      <c r="EUY72" s="151"/>
      <c r="EUZ72" s="151"/>
      <c r="EVA72" s="151"/>
      <c r="EVB72" s="151"/>
      <c r="EVC72" s="151"/>
      <c r="EVD72" s="151"/>
      <c r="EVE72" s="151"/>
      <c r="EVF72" s="151"/>
      <c r="EVG72" s="151"/>
      <c r="EVH72" s="151"/>
      <c r="EVI72" s="151"/>
      <c r="EVJ72" s="151"/>
      <c r="EVK72" s="151"/>
      <c r="EVL72" s="151"/>
      <c r="EVM72" s="151"/>
      <c r="EVN72" s="151"/>
      <c r="EVO72" s="151"/>
      <c r="EVP72" s="151"/>
      <c r="EVQ72" s="151"/>
      <c r="EVR72" s="151"/>
      <c r="EVS72" s="151"/>
      <c r="EVT72" s="151"/>
      <c r="EVU72" s="151"/>
      <c r="EVV72" s="151"/>
      <c r="EVW72" s="151"/>
      <c r="EVX72" s="151"/>
      <c r="EVY72" s="151"/>
      <c r="EVZ72" s="151"/>
      <c r="EWA72" s="151"/>
      <c r="EWB72" s="151"/>
      <c r="EWC72" s="151"/>
      <c r="EWD72" s="151"/>
      <c r="EWE72" s="151"/>
      <c r="EWF72" s="151"/>
      <c r="EWG72" s="151"/>
      <c r="EWH72" s="151"/>
      <c r="EWI72" s="151"/>
      <c r="EWJ72" s="151"/>
      <c r="EWK72" s="151"/>
      <c r="EWL72" s="151"/>
      <c r="EWM72" s="151"/>
      <c r="EWN72" s="151"/>
      <c r="EWO72" s="151"/>
      <c r="EWP72" s="151"/>
      <c r="EWQ72" s="151"/>
      <c r="EWR72" s="151"/>
      <c r="EWS72" s="151"/>
      <c r="EWT72" s="151"/>
      <c r="EWU72" s="151"/>
      <c r="EWV72" s="151"/>
      <c r="EWW72" s="151"/>
      <c r="EWX72" s="151"/>
      <c r="EWY72" s="151"/>
      <c r="EWZ72" s="151"/>
      <c r="EXA72" s="151"/>
      <c r="EXB72" s="151"/>
      <c r="EXC72" s="151"/>
      <c r="EXD72" s="151"/>
      <c r="EXE72" s="151"/>
      <c r="EXF72" s="151"/>
      <c r="EXG72" s="151"/>
      <c r="EXH72" s="151"/>
      <c r="EXI72" s="151"/>
      <c r="EXJ72" s="151"/>
      <c r="EXK72" s="151"/>
      <c r="EXL72" s="151"/>
      <c r="EXM72" s="151"/>
      <c r="EXN72" s="151"/>
      <c r="EXO72" s="151"/>
      <c r="EXP72" s="151"/>
      <c r="EXQ72" s="151"/>
      <c r="EXR72" s="151"/>
      <c r="EXS72" s="151"/>
      <c r="EXT72" s="151"/>
      <c r="EXU72" s="151"/>
      <c r="EXV72" s="151"/>
      <c r="EXW72" s="151"/>
      <c r="EXX72" s="151"/>
      <c r="EXY72" s="151"/>
      <c r="EXZ72" s="151"/>
      <c r="EYA72" s="151"/>
      <c r="EYB72" s="151"/>
      <c r="EYC72" s="151"/>
      <c r="EYD72" s="151"/>
      <c r="EYE72" s="151"/>
      <c r="EYF72" s="151"/>
      <c r="EYG72" s="151"/>
      <c r="EYH72" s="151"/>
      <c r="EYI72" s="151"/>
      <c r="EYJ72" s="151"/>
      <c r="EYK72" s="151"/>
      <c r="EYL72" s="151"/>
      <c r="EYM72" s="151"/>
      <c r="EYN72" s="151"/>
      <c r="EYO72" s="151"/>
      <c r="EYP72" s="151"/>
      <c r="EYQ72" s="151"/>
      <c r="EYR72" s="151"/>
      <c r="EYS72" s="151"/>
      <c r="EYT72" s="151"/>
      <c r="EYU72" s="151"/>
      <c r="EYV72" s="151"/>
      <c r="EYW72" s="151"/>
      <c r="EYX72" s="151"/>
      <c r="EYY72" s="151"/>
      <c r="EYZ72" s="151"/>
      <c r="EZA72" s="151"/>
      <c r="EZB72" s="151"/>
      <c r="EZC72" s="151"/>
      <c r="EZD72" s="151"/>
      <c r="EZE72" s="151"/>
      <c r="EZF72" s="151"/>
      <c r="EZG72" s="151"/>
      <c r="EZH72" s="151"/>
      <c r="EZI72" s="151"/>
      <c r="EZJ72" s="151"/>
      <c r="EZK72" s="151"/>
      <c r="EZL72" s="151"/>
      <c r="EZM72" s="151"/>
      <c r="EZN72" s="151"/>
      <c r="EZO72" s="151"/>
      <c r="EZP72" s="151"/>
      <c r="EZQ72" s="151"/>
      <c r="EZR72" s="151"/>
      <c r="EZS72" s="151"/>
      <c r="EZT72" s="151"/>
      <c r="EZU72" s="151"/>
      <c r="EZV72" s="151"/>
      <c r="EZW72" s="151"/>
      <c r="EZX72" s="151"/>
      <c r="EZY72" s="151"/>
      <c r="EZZ72" s="151"/>
      <c r="FAA72" s="151"/>
      <c r="FAB72" s="151"/>
      <c r="FAC72" s="151"/>
      <c r="FAD72" s="151"/>
      <c r="FAE72" s="151"/>
      <c r="FAF72" s="151"/>
      <c r="FAG72" s="151"/>
      <c r="FAH72" s="151"/>
      <c r="FAI72" s="151"/>
      <c r="FAJ72" s="151"/>
      <c r="FAK72" s="151"/>
      <c r="FAL72" s="151"/>
      <c r="FAM72" s="151"/>
      <c r="FAN72" s="151"/>
      <c r="FAO72" s="151"/>
      <c r="FAP72" s="151"/>
      <c r="FAQ72" s="151"/>
      <c r="FAR72" s="151"/>
      <c r="FAS72" s="151"/>
      <c r="FAT72" s="151"/>
      <c r="FAU72" s="151"/>
      <c r="FAV72" s="151"/>
      <c r="FAW72" s="151"/>
      <c r="FAX72" s="151"/>
      <c r="FAY72" s="151"/>
      <c r="FAZ72" s="151"/>
      <c r="FBA72" s="151"/>
      <c r="FBB72" s="151"/>
      <c r="FBC72" s="151"/>
      <c r="FBD72" s="151"/>
      <c r="FBE72" s="151"/>
      <c r="FBF72" s="151"/>
      <c r="FBG72" s="151"/>
      <c r="FBH72" s="151"/>
      <c r="FBI72" s="151"/>
      <c r="FBJ72" s="151"/>
      <c r="FBK72" s="151"/>
      <c r="FBL72" s="151"/>
      <c r="FBM72" s="151"/>
      <c r="FBN72" s="151"/>
      <c r="FBO72" s="151"/>
      <c r="FBP72" s="151"/>
      <c r="FBQ72" s="151"/>
      <c r="FBR72" s="151"/>
      <c r="FBS72" s="151"/>
      <c r="FBT72" s="151"/>
      <c r="FBU72" s="151"/>
      <c r="FBV72" s="151"/>
      <c r="FBW72" s="151"/>
      <c r="FBX72" s="151"/>
      <c r="FBY72" s="151"/>
      <c r="FBZ72" s="151"/>
      <c r="FCA72" s="151"/>
      <c r="FCB72" s="151"/>
      <c r="FCC72" s="151"/>
      <c r="FCD72" s="151"/>
      <c r="FCE72" s="151"/>
      <c r="FCF72" s="151"/>
      <c r="FCG72" s="151"/>
      <c r="FCH72" s="151"/>
      <c r="FCI72" s="151"/>
      <c r="FCJ72" s="151"/>
      <c r="FCK72" s="151"/>
      <c r="FCL72" s="151"/>
      <c r="FCM72" s="151"/>
      <c r="FCN72" s="151"/>
      <c r="FCO72" s="151"/>
      <c r="FCP72" s="151"/>
      <c r="FCQ72" s="151"/>
      <c r="FCR72" s="151"/>
      <c r="FCS72" s="151"/>
      <c r="FCT72" s="151"/>
      <c r="FCU72" s="151"/>
      <c r="FCV72" s="151"/>
      <c r="FCW72" s="151"/>
      <c r="FCX72" s="151"/>
      <c r="FCY72" s="151"/>
      <c r="FCZ72" s="151"/>
      <c r="FDA72" s="151"/>
      <c r="FDB72" s="151"/>
      <c r="FDC72" s="151"/>
      <c r="FDD72" s="151"/>
      <c r="FDE72" s="151"/>
      <c r="FDF72" s="151"/>
      <c r="FDG72" s="151"/>
      <c r="FDH72" s="151"/>
      <c r="FDI72" s="151"/>
      <c r="FDJ72" s="151"/>
      <c r="FDK72" s="151"/>
      <c r="FDL72" s="151"/>
      <c r="FDM72" s="151"/>
      <c r="FDN72" s="151"/>
      <c r="FDO72" s="151"/>
      <c r="FDP72" s="151"/>
      <c r="FDQ72" s="151"/>
      <c r="FDR72" s="151"/>
      <c r="FDS72" s="151"/>
      <c r="FDT72" s="151"/>
      <c r="FDU72" s="151"/>
      <c r="FDV72" s="151"/>
      <c r="FDW72" s="151"/>
      <c r="FDX72" s="151"/>
      <c r="FDY72" s="151"/>
      <c r="FDZ72" s="151"/>
      <c r="FEA72" s="151"/>
      <c r="FEB72" s="151"/>
      <c r="FEC72" s="151"/>
      <c r="FED72" s="151"/>
      <c r="FEE72" s="151"/>
      <c r="FEF72" s="151"/>
      <c r="FEG72" s="151"/>
      <c r="FEH72" s="151"/>
      <c r="FEI72" s="151"/>
      <c r="FEJ72" s="151"/>
      <c r="FEK72" s="151"/>
      <c r="FEL72" s="151"/>
      <c r="FEM72" s="151"/>
      <c r="FEN72" s="151"/>
      <c r="FEO72" s="151"/>
      <c r="FEP72" s="151"/>
      <c r="FEQ72" s="151"/>
      <c r="FER72" s="151"/>
      <c r="FES72" s="151"/>
      <c r="FET72" s="151"/>
      <c r="FEU72" s="151"/>
      <c r="FEV72" s="151"/>
      <c r="FEW72" s="151"/>
      <c r="FEX72" s="151"/>
      <c r="FEY72" s="151"/>
      <c r="FEZ72" s="151"/>
      <c r="FFA72" s="151"/>
      <c r="FFB72" s="151"/>
      <c r="FFC72" s="151"/>
      <c r="FFD72" s="151"/>
      <c r="FFE72" s="151"/>
      <c r="FFF72" s="151"/>
      <c r="FFG72" s="151"/>
      <c r="FFH72" s="151"/>
      <c r="FFI72" s="151"/>
      <c r="FFJ72" s="151"/>
      <c r="FFK72" s="151"/>
      <c r="FFL72" s="151"/>
      <c r="FFM72" s="151"/>
      <c r="FFN72" s="151"/>
      <c r="FFO72" s="151"/>
      <c r="FFP72" s="151"/>
      <c r="FFQ72" s="151"/>
      <c r="FFR72" s="151"/>
      <c r="FFS72" s="151"/>
      <c r="FFT72" s="151"/>
      <c r="FFU72" s="151"/>
      <c r="FFV72" s="151"/>
      <c r="FFW72" s="151"/>
      <c r="FFX72" s="151"/>
      <c r="FFY72" s="151"/>
      <c r="FFZ72" s="151"/>
      <c r="FGA72" s="151"/>
      <c r="FGB72" s="151"/>
      <c r="FGC72" s="151"/>
      <c r="FGD72" s="151"/>
      <c r="FGE72" s="151"/>
      <c r="FGF72" s="151"/>
      <c r="FGG72" s="151"/>
      <c r="FGH72" s="151"/>
      <c r="FGI72" s="151"/>
      <c r="FGJ72" s="151"/>
      <c r="FGK72" s="151"/>
      <c r="FGL72" s="151"/>
      <c r="FGM72" s="151"/>
      <c r="FGN72" s="151"/>
      <c r="FGO72" s="151"/>
      <c r="FGP72" s="151"/>
      <c r="FGQ72" s="151"/>
      <c r="FGR72" s="151"/>
      <c r="FGS72" s="151"/>
      <c r="FGT72" s="151"/>
      <c r="FGU72" s="151"/>
      <c r="FGV72" s="151"/>
      <c r="FGW72" s="151"/>
      <c r="FGX72" s="151"/>
      <c r="FGY72" s="151"/>
      <c r="FGZ72" s="151"/>
      <c r="FHA72" s="151"/>
      <c r="FHB72" s="151"/>
      <c r="FHC72" s="151"/>
      <c r="FHD72" s="151"/>
      <c r="FHE72" s="151"/>
      <c r="FHF72" s="151"/>
      <c r="FHG72" s="151"/>
      <c r="FHH72" s="151"/>
      <c r="FHI72" s="151"/>
      <c r="FHJ72" s="151"/>
      <c r="FHK72" s="151"/>
      <c r="FHL72" s="151"/>
      <c r="FHM72" s="151"/>
      <c r="FHN72" s="151"/>
      <c r="FHO72" s="151"/>
      <c r="FHP72" s="151"/>
      <c r="FHQ72" s="151"/>
      <c r="FHR72" s="151"/>
      <c r="FHS72" s="151"/>
      <c r="FHT72" s="151"/>
      <c r="FHU72" s="151"/>
      <c r="FHV72" s="151"/>
      <c r="FHW72" s="151"/>
      <c r="FHX72" s="151"/>
      <c r="FHY72" s="151"/>
      <c r="FHZ72" s="151"/>
      <c r="FIA72" s="151"/>
      <c r="FIB72" s="151"/>
      <c r="FIC72" s="151"/>
      <c r="FID72" s="151"/>
      <c r="FIE72" s="151"/>
      <c r="FIF72" s="151"/>
      <c r="FIG72" s="151"/>
      <c r="FIH72" s="151"/>
      <c r="FII72" s="151"/>
      <c r="FIJ72" s="151"/>
      <c r="FIK72" s="151"/>
      <c r="FIL72" s="151"/>
      <c r="FIM72" s="151"/>
      <c r="FIN72" s="151"/>
      <c r="FIO72" s="151"/>
      <c r="FIP72" s="151"/>
      <c r="FIQ72" s="151"/>
      <c r="FIR72" s="151"/>
      <c r="FIS72" s="151"/>
      <c r="FIT72" s="151"/>
      <c r="FIU72" s="151"/>
      <c r="FIV72" s="151"/>
      <c r="FIW72" s="151"/>
      <c r="FIX72" s="151"/>
      <c r="FIY72" s="151"/>
      <c r="FIZ72" s="151"/>
      <c r="FJA72" s="151"/>
      <c r="FJB72" s="151"/>
      <c r="FJC72" s="151"/>
      <c r="FJD72" s="151"/>
      <c r="FJE72" s="151"/>
      <c r="FJF72" s="151"/>
      <c r="FJG72" s="151"/>
      <c r="FJH72" s="151"/>
      <c r="FJI72" s="151"/>
      <c r="FJJ72" s="151"/>
      <c r="FJK72" s="151"/>
      <c r="FJL72" s="151"/>
      <c r="FJM72" s="151"/>
      <c r="FJN72" s="151"/>
      <c r="FJO72" s="151"/>
      <c r="FJP72" s="151"/>
      <c r="FJQ72" s="151"/>
      <c r="FJR72" s="151"/>
      <c r="FJS72" s="151"/>
      <c r="FJT72" s="151"/>
      <c r="FJU72" s="151"/>
      <c r="FJV72" s="151"/>
      <c r="FJW72" s="151"/>
      <c r="FJX72" s="151"/>
      <c r="FJY72" s="151"/>
      <c r="FJZ72" s="151"/>
      <c r="FKA72" s="151"/>
      <c r="FKB72" s="151"/>
      <c r="FKC72" s="151"/>
      <c r="FKD72" s="151"/>
      <c r="FKE72" s="151"/>
      <c r="FKF72" s="151"/>
      <c r="FKG72" s="151"/>
      <c r="FKH72" s="151"/>
      <c r="FKI72" s="151"/>
      <c r="FKJ72" s="151"/>
      <c r="FKK72" s="151"/>
      <c r="FKL72" s="151"/>
      <c r="FKM72" s="151"/>
      <c r="FKN72" s="151"/>
      <c r="FKO72" s="151"/>
      <c r="FKP72" s="151"/>
      <c r="FKQ72" s="151"/>
      <c r="FKR72" s="151"/>
      <c r="FKS72" s="151"/>
      <c r="FKT72" s="151"/>
      <c r="FKU72" s="151"/>
      <c r="FKV72" s="151"/>
      <c r="FKW72" s="151"/>
      <c r="FKX72" s="151"/>
      <c r="FKY72" s="151"/>
      <c r="FKZ72" s="151"/>
      <c r="FLA72" s="151"/>
      <c r="FLB72" s="151"/>
      <c r="FLC72" s="151"/>
      <c r="FLD72" s="151"/>
      <c r="FLE72" s="151"/>
      <c r="FLF72" s="151"/>
      <c r="FLG72" s="151"/>
      <c r="FLH72" s="151"/>
      <c r="FLI72" s="151"/>
      <c r="FLJ72" s="151"/>
      <c r="FLK72" s="151"/>
      <c r="FLL72" s="151"/>
      <c r="FLM72" s="151"/>
      <c r="FLN72" s="151"/>
      <c r="FLO72" s="151"/>
      <c r="FLP72" s="151"/>
      <c r="FLQ72" s="151"/>
      <c r="FLR72" s="151"/>
      <c r="FLS72" s="151"/>
      <c r="FLT72" s="151"/>
      <c r="FLU72" s="151"/>
      <c r="FLV72" s="151"/>
      <c r="FLW72" s="151"/>
      <c r="FLX72" s="151"/>
      <c r="FLY72" s="151"/>
      <c r="FLZ72" s="151"/>
      <c r="FMA72" s="151"/>
      <c r="FMB72" s="151"/>
      <c r="FMC72" s="151"/>
      <c r="FMD72" s="151"/>
      <c r="FME72" s="151"/>
      <c r="FMF72" s="151"/>
      <c r="FMG72" s="151"/>
      <c r="FMH72" s="151"/>
      <c r="FMI72" s="151"/>
      <c r="FMJ72" s="151"/>
      <c r="FMK72" s="151"/>
      <c r="FML72" s="151"/>
      <c r="FMM72" s="151"/>
      <c r="FMN72" s="151"/>
      <c r="FMO72" s="151"/>
      <c r="FMP72" s="151"/>
      <c r="FMQ72" s="151"/>
      <c r="FMR72" s="151"/>
      <c r="FMS72" s="151"/>
      <c r="FMT72" s="151"/>
      <c r="FMU72" s="151"/>
      <c r="FMV72" s="151"/>
      <c r="FMW72" s="151"/>
      <c r="FMX72" s="151"/>
      <c r="FMY72" s="151"/>
      <c r="FMZ72" s="151"/>
      <c r="FNA72" s="151"/>
      <c r="FNB72" s="151"/>
      <c r="FNC72" s="151"/>
      <c r="FND72" s="151"/>
      <c r="FNE72" s="151"/>
      <c r="FNF72" s="151"/>
      <c r="FNG72" s="151"/>
      <c r="FNH72" s="151"/>
      <c r="FNI72" s="151"/>
      <c r="FNJ72" s="151"/>
      <c r="FNK72" s="151"/>
      <c r="FNL72" s="151"/>
      <c r="FNM72" s="151"/>
      <c r="FNN72" s="151"/>
      <c r="FNO72" s="151"/>
      <c r="FNP72" s="151"/>
      <c r="FNQ72" s="151"/>
      <c r="FNR72" s="151"/>
      <c r="FNS72" s="151"/>
      <c r="FNT72" s="151"/>
      <c r="FNU72" s="151"/>
      <c r="FNV72" s="151"/>
      <c r="FNW72" s="151"/>
      <c r="FNX72" s="151"/>
      <c r="FNY72" s="151"/>
      <c r="FNZ72" s="151"/>
      <c r="FOA72" s="151"/>
      <c r="FOB72" s="151"/>
      <c r="FOC72" s="151"/>
      <c r="FOD72" s="151"/>
      <c r="FOE72" s="151"/>
      <c r="FOF72" s="151"/>
      <c r="FOG72" s="151"/>
      <c r="FOH72" s="151"/>
      <c r="FOI72" s="151"/>
      <c r="FOJ72" s="151"/>
      <c r="FOK72" s="151"/>
      <c r="FOL72" s="151"/>
      <c r="FOM72" s="151"/>
      <c r="FON72" s="151"/>
      <c r="FOO72" s="151"/>
      <c r="FOP72" s="151"/>
      <c r="FOQ72" s="151"/>
      <c r="FOR72" s="151"/>
      <c r="FOS72" s="151"/>
      <c r="FOT72" s="151"/>
      <c r="FOU72" s="151"/>
      <c r="FOV72" s="151"/>
      <c r="FOW72" s="151"/>
      <c r="FOX72" s="151"/>
      <c r="FOY72" s="151"/>
      <c r="FOZ72" s="151"/>
      <c r="FPA72" s="151"/>
      <c r="FPB72" s="151"/>
      <c r="FPC72" s="151"/>
      <c r="FPD72" s="151"/>
      <c r="FPE72" s="151"/>
      <c r="FPF72" s="151"/>
      <c r="FPG72" s="151"/>
      <c r="FPH72" s="151"/>
      <c r="FPI72" s="151"/>
      <c r="FPJ72" s="151"/>
      <c r="FPK72" s="151"/>
      <c r="FPL72" s="151"/>
      <c r="FPM72" s="151"/>
      <c r="FPN72" s="151"/>
      <c r="FPO72" s="151"/>
      <c r="FPP72" s="151"/>
      <c r="FPQ72" s="151"/>
      <c r="FPR72" s="151"/>
      <c r="FPS72" s="151"/>
      <c r="FPT72" s="151"/>
      <c r="FPU72" s="151"/>
      <c r="FPV72" s="151"/>
      <c r="FPW72" s="151"/>
      <c r="FPX72" s="151"/>
      <c r="FPY72" s="151"/>
      <c r="FPZ72" s="151"/>
      <c r="FQA72" s="151"/>
      <c r="FQB72" s="151"/>
      <c r="FQC72" s="151"/>
      <c r="FQD72" s="151"/>
      <c r="FQE72" s="151"/>
      <c r="FQF72" s="151"/>
      <c r="FQG72" s="151"/>
      <c r="FQH72" s="151"/>
      <c r="FQI72" s="151"/>
      <c r="FQJ72" s="151"/>
      <c r="FQK72" s="151"/>
      <c r="FQL72" s="151"/>
      <c r="FQM72" s="151"/>
      <c r="FQN72" s="151"/>
      <c r="FQO72" s="151"/>
      <c r="FQP72" s="151"/>
      <c r="FQQ72" s="151"/>
      <c r="FQR72" s="151"/>
      <c r="FQS72" s="151"/>
      <c r="FQT72" s="151"/>
      <c r="FQU72" s="151"/>
      <c r="FQV72" s="151"/>
      <c r="FQW72" s="151"/>
      <c r="FQX72" s="151"/>
      <c r="FQY72" s="151"/>
      <c r="FQZ72" s="151"/>
      <c r="FRA72" s="151"/>
      <c r="FRB72" s="151"/>
      <c r="FRC72" s="151"/>
      <c r="FRD72" s="151"/>
      <c r="FRE72" s="151"/>
      <c r="FRF72" s="151"/>
      <c r="FRG72" s="151"/>
      <c r="FRH72" s="151"/>
      <c r="FRI72" s="151"/>
      <c r="FRJ72" s="151"/>
      <c r="FRK72" s="151"/>
      <c r="FRL72" s="151"/>
      <c r="FRM72" s="151"/>
      <c r="FRN72" s="151"/>
      <c r="FRO72" s="151"/>
      <c r="FRP72" s="151"/>
      <c r="FRQ72" s="151"/>
      <c r="FRR72" s="151"/>
      <c r="FRS72" s="151"/>
      <c r="FRT72" s="151"/>
      <c r="FRU72" s="151"/>
      <c r="FRV72" s="151"/>
      <c r="FRW72" s="151"/>
      <c r="FRX72" s="151"/>
      <c r="FRY72" s="151"/>
      <c r="FRZ72" s="151"/>
      <c r="FSA72" s="151"/>
      <c r="FSB72" s="151"/>
      <c r="FSC72" s="151"/>
      <c r="FSD72" s="151"/>
      <c r="FSE72" s="151"/>
      <c r="FSF72" s="151"/>
      <c r="FSG72" s="151"/>
      <c r="FSH72" s="151"/>
      <c r="FSI72" s="151"/>
      <c r="FSJ72" s="151"/>
      <c r="FSK72" s="151"/>
      <c r="FSL72" s="151"/>
      <c r="FSM72" s="151"/>
      <c r="FSN72" s="151"/>
      <c r="FSO72" s="151"/>
      <c r="FSP72" s="151"/>
      <c r="FSQ72" s="151"/>
      <c r="FSR72" s="151"/>
      <c r="FSS72" s="151"/>
      <c r="FST72" s="151"/>
      <c r="FSU72" s="151"/>
      <c r="FSV72" s="151"/>
      <c r="FSW72" s="151"/>
      <c r="FSX72" s="151"/>
      <c r="FSY72" s="151"/>
      <c r="FSZ72" s="151"/>
      <c r="FTA72" s="151"/>
      <c r="FTB72" s="151"/>
      <c r="FTC72" s="151"/>
      <c r="FTD72" s="151"/>
      <c r="FTE72" s="151"/>
      <c r="FTF72" s="151"/>
      <c r="FTG72" s="151"/>
      <c r="FTH72" s="151"/>
      <c r="FTI72" s="151"/>
      <c r="FTJ72" s="151"/>
      <c r="FTK72" s="151"/>
      <c r="FTL72" s="151"/>
      <c r="FTM72" s="151"/>
      <c r="FTN72" s="151"/>
      <c r="FTO72" s="151"/>
      <c r="FTP72" s="151"/>
      <c r="FTQ72" s="151"/>
      <c r="FTR72" s="151"/>
      <c r="FTS72" s="151"/>
      <c r="FTT72" s="151"/>
      <c r="FTU72" s="151"/>
      <c r="FTV72" s="151"/>
      <c r="FTW72" s="151"/>
      <c r="FTX72" s="151"/>
      <c r="FTY72" s="151"/>
      <c r="FTZ72" s="151"/>
      <c r="FUA72" s="151"/>
      <c r="FUB72" s="151"/>
      <c r="FUC72" s="151"/>
      <c r="FUD72" s="151"/>
      <c r="FUE72" s="151"/>
      <c r="FUF72" s="151"/>
      <c r="FUG72" s="151"/>
      <c r="FUH72" s="151"/>
      <c r="FUI72" s="151"/>
      <c r="FUJ72" s="151"/>
      <c r="FUK72" s="151"/>
      <c r="FUL72" s="151"/>
      <c r="FUM72" s="151"/>
      <c r="FUN72" s="151"/>
      <c r="FUO72" s="151"/>
      <c r="FUP72" s="151"/>
      <c r="FUQ72" s="151"/>
      <c r="FUR72" s="151"/>
      <c r="FUS72" s="151"/>
      <c r="FUT72" s="151"/>
      <c r="FUU72" s="151"/>
      <c r="FUV72" s="151"/>
      <c r="FUW72" s="151"/>
      <c r="FUX72" s="151"/>
      <c r="FUY72" s="151"/>
      <c r="FUZ72" s="151"/>
      <c r="FVA72" s="151"/>
      <c r="FVB72" s="151"/>
      <c r="FVC72" s="151"/>
      <c r="FVD72" s="151"/>
      <c r="FVE72" s="151"/>
      <c r="FVF72" s="151"/>
      <c r="FVG72" s="151"/>
      <c r="FVH72" s="151"/>
      <c r="FVI72" s="151"/>
      <c r="FVJ72" s="151"/>
      <c r="FVK72" s="151"/>
      <c r="FVL72" s="151"/>
      <c r="FVM72" s="151"/>
      <c r="FVN72" s="151"/>
      <c r="FVO72" s="151"/>
      <c r="FVP72" s="151"/>
      <c r="FVQ72" s="151"/>
      <c r="FVR72" s="151"/>
      <c r="FVS72" s="151"/>
      <c r="FVT72" s="151"/>
      <c r="FVU72" s="151"/>
      <c r="FVV72" s="151"/>
      <c r="FVW72" s="151"/>
      <c r="FVX72" s="151"/>
      <c r="FVY72" s="151"/>
      <c r="FVZ72" s="151"/>
      <c r="FWA72" s="151"/>
      <c r="FWB72" s="151"/>
      <c r="FWC72" s="151"/>
      <c r="FWD72" s="151"/>
      <c r="FWE72" s="151"/>
      <c r="FWF72" s="151"/>
      <c r="FWG72" s="151"/>
      <c r="FWH72" s="151"/>
      <c r="FWI72" s="151"/>
      <c r="FWJ72" s="151"/>
      <c r="FWK72" s="151"/>
      <c r="FWL72" s="151"/>
      <c r="FWM72" s="151"/>
      <c r="FWN72" s="151"/>
      <c r="FWO72" s="151"/>
      <c r="FWP72" s="151"/>
      <c r="FWQ72" s="151"/>
      <c r="FWR72" s="151"/>
      <c r="FWS72" s="151"/>
      <c r="FWT72" s="151"/>
      <c r="FWU72" s="151"/>
      <c r="FWV72" s="151"/>
      <c r="FWW72" s="151"/>
      <c r="FWX72" s="151"/>
      <c r="FWY72" s="151"/>
      <c r="FWZ72" s="151"/>
      <c r="FXA72" s="151"/>
      <c r="FXB72" s="151"/>
      <c r="FXC72" s="151"/>
      <c r="FXD72" s="151"/>
      <c r="FXE72" s="151"/>
      <c r="FXF72" s="151"/>
      <c r="FXG72" s="151"/>
      <c r="FXH72" s="151"/>
      <c r="FXI72" s="151"/>
      <c r="FXJ72" s="151"/>
      <c r="FXK72" s="151"/>
      <c r="FXL72" s="151"/>
      <c r="FXM72" s="151"/>
      <c r="FXN72" s="151"/>
      <c r="FXO72" s="151"/>
      <c r="FXP72" s="151"/>
      <c r="FXQ72" s="151"/>
      <c r="FXR72" s="151"/>
      <c r="FXS72" s="151"/>
      <c r="FXT72" s="151"/>
      <c r="FXU72" s="151"/>
      <c r="FXV72" s="151"/>
      <c r="FXW72" s="151"/>
      <c r="FXX72" s="151"/>
      <c r="FXY72" s="151"/>
      <c r="FXZ72" s="151"/>
      <c r="FYA72" s="151"/>
      <c r="FYB72" s="151"/>
      <c r="FYC72" s="151"/>
      <c r="FYD72" s="151"/>
      <c r="FYE72" s="151"/>
      <c r="FYF72" s="151"/>
      <c r="FYG72" s="151"/>
      <c r="FYH72" s="151"/>
      <c r="FYI72" s="151"/>
      <c r="FYJ72" s="151"/>
      <c r="FYK72" s="151"/>
      <c r="FYL72" s="151"/>
      <c r="FYM72" s="151"/>
      <c r="FYN72" s="151"/>
      <c r="FYO72" s="151"/>
      <c r="FYP72" s="151"/>
      <c r="FYQ72" s="151"/>
      <c r="FYR72" s="151"/>
      <c r="FYS72" s="151"/>
      <c r="FYT72" s="151"/>
      <c r="FYU72" s="151"/>
      <c r="FYV72" s="151"/>
      <c r="FYW72" s="151"/>
      <c r="FYX72" s="151"/>
      <c r="FYY72" s="151"/>
      <c r="FYZ72" s="151"/>
      <c r="FZA72" s="151"/>
      <c r="FZB72" s="151"/>
      <c r="FZC72" s="151"/>
      <c r="FZD72" s="151"/>
      <c r="FZE72" s="151"/>
      <c r="FZF72" s="151"/>
      <c r="FZG72" s="151"/>
      <c r="FZH72" s="151"/>
      <c r="FZI72" s="151"/>
      <c r="FZJ72" s="151"/>
      <c r="FZK72" s="151"/>
      <c r="FZL72" s="151"/>
      <c r="FZM72" s="151"/>
      <c r="FZN72" s="151"/>
      <c r="FZO72" s="151"/>
      <c r="FZP72" s="151"/>
      <c r="FZQ72" s="151"/>
      <c r="FZR72" s="151"/>
      <c r="FZS72" s="151"/>
      <c r="FZT72" s="151"/>
      <c r="FZU72" s="151"/>
      <c r="FZV72" s="151"/>
      <c r="FZW72" s="151"/>
      <c r="FZX72" s="151"/>
      <c r="FZY72" s="151"/>
      <c r="FZZ72" s="151"/>
      <c r="GAA72" s="151"/>
      <c r="GAB72" s="151"/>
      <c r="GAC72" s="151"/>
      <c r="GAD72" s="151"/>
      <c r="GAE72" s="151"/>
      <c r="GAF72" s="151"/>
      <c r="GAG72" s="151"/>
      <c r="GAH72" s="151"/>
      <c r="GAI72" s="151"/>
      <c r="GAJ72" s="151"/>
      <c r="GAK72" s="151"/>
      <c r="GAL72" s="151"/>
      <c r="GAM72" s="151"/>
      <c r="GAN72" s="151"/>
      <c r="GAO72" s="151"/>
      <c r="GAP72" s="151"/>
      <c r="GAQ72" s="151"/>
      <c r="GAR72" s="151"/>
      <c r="GAS72" s="151"/>
      <c r="GAT72" s="151"/>
      <c r="GAU72" s="151"/>
      <c r="GAV72" s="151"/>
      <c r="GAW72" s="151"/>
      <c r="GAX72" s="151"/>
      <c r="GAY72" s="151"/>
      <c r="GAZ72" s="151"/>
      <c r="GBA72" s="151"/>
      <c r="GBB72" s="151"/>
      <c r="GBC72" s="151"/>
      <c r="GBD72" s="151"/>
      <c r="GBE72" s="151"/>
      <c r="GBF72" s="151"/>
      <c r="GBG72" s="151"/>
      <c r="GBH72" s="151"/>
      <c r="GBI72" s="151"/>
      <c r="GBJ72" s="151"/>
      <c r="GBK72" s="151"/>
      <c r="GBL72" s="151"/>
      <c r="GBM72" s="151"/>
      <c r="GBN72" s="151"/>
      <c r="GBO72" s="151"/>
      <c r="GBP72" s="151"/>
      <c r="GBQ72" s="151"/>
      <c r="GBR72" s="151"/>
      <c r="GBS72" s="151"/>
      <c r="GBT72" s="151"/>
      <c r="GBU72" s="151"/>
      <c r="GBV72" s="151"/>
      <c r="GBW72" s="151"/>
      <c r="GBX72" s="151"/>
      <c r="GBY72" s="151"/>
      <c r="GBZ72" s="151"/>
      <c r="GCA72" s="151"/>
      <c r="GCB72" s="151"/>
      <c r="GCC72" s="151"/>
      <c r="GCD72" s="151"/>
      <c r="GCE72" s="151"/>
      <c r="GCF72" s="151"/>
      <c r="GCG72" s="151"/>
      <c r="GCH72" s="151"/>
      <c r="GCI72" s="151"/>
      <c r="GCJ72" s="151"/>
      <c r="GCK72" s="151"/>
      <c r="GCL72" s="151"/>
      <c r="GCM72" s="151"/>
      <c r="GCN72" s="151"/>
      <c r="GCO72" s="151"/>
      <c r="GCP72" s="151"/>
      <c r="GCQ72" s="151"/>
      <c r="GCR72" s="151"/>
      <c r="GCS72" s="151"/>
      <c r="GCT72" s="151"/>
      <c r="GCU72" s="151"/>
      <c r="GCV72" s="151"/>
      <c r="GCW72" s="151"/>
      <c r="GCX72" s="151"/>
      <c r="GCY72" s="151"/>
      <c r="GCZ72" s="151"/>
      <c r="GDA72" s="151"/>
      <c r="GDB72" s="151"/>
      <c r="GDC72" s="151"/>
      <c r="GDD72" s="151"/>
      <c r="GDE72" s="151"/>
      <c r="GDF72" s="151"/>
      <c r="GDG72" s="151"/>
      <c r="GDH72" s="151"/>
      <c r="GDI72" s="151"/>
      <c r="GDJ72" s="151"/>
      <c r="GDK72" s="151"/>
      <c r="GDL72" s="151"/>
      <c r="GDM72" s="151"/>
      <c r="GDN72" s="151"/>
      <c r="GDO72" s="151"/>
      <c r="GDP72" s="151"/>
      <c r="GDQ72" s="151"/>
      <c r="GDR72" s="151"/>
      <c r="GDS72" s="151"/>
      <c r="GDT72" s="151"/>
      <c r="GDU72" s="151"/>
      <c r="GDV72" s="151"/>
      <c r="GDW72" s="151"/>
      <c r="GDX72" s="151"/>
      <c r="GDY72" s="151"/>
      <c r="GDZ72" s="151"/>
      <c r="GEA72" s="151"/>
      <c r="GEB72" s="151"/>
      <c r="GEC72" s="151"/>
      <c r="GED72" s="151"/>
      <c r="GEE72" s="151"/>
      <c r="GEF72" s="151"/>
      <c r="GEG72" s="151"/>
      <c r="GEH72" s="151"/>
      <c r="GEI72" s="151"/>
      <c r="GEJ72" s="151"/>
      <c r="GEK72" s="151"/>
      <c r="GEL72" s="151"/>
      <c r="GEM72" s="151"/>
      <c r="GEN72" s="151"/>
      <c r="GEO72" s="151"/>
      <c r="GEP72" s="151"/>
      <c r="GEQ72" s="151"/>
      <c r="GER72" s="151"/>
      <c r="GES72" s="151"/>
      <c r="GET72" s="151"/>
      <c r="GEU72" s="151"/>
      <c r="GEV72" s="151"/>
      <c r="GEW72" s="151"/>
      <c r="GEX72" s="151"/>
      <c r="GEY72" s="151"/>
      <c r="GEZ72" s="151"/>
      <c r="GFA72" s="151"/>
      <c r="GFB72" s="151"/>
      <c r="GFC72" s="151"/>
      <c r="GFD72" s="151"/>
      <c r="GFE72" s="151"/>
      <c r="GFF72" s="151"/>
      <c r="GFG72" s="151"/>
      <c r="GFH72" s="151"/>
      <c r="GFI72" s="151"/>
      <c r="GFJ72" s="151"/>
      <c r="GFK72" s="151"/>
      <c r="GFL72" s="151"/>
      <c r="GFM72" s="151"/>
      <c r="GFN72" s="151"/>
      <c r="GFO72" s="151"/>
      <c r="GFP72" s="151"/>
      <c r="GFQ72" s="151"/>
      <c r="GFR72" s="151"/>
      <c r="GFS72" s="151"/>
      <c r="GFT72" s="151"/>
      <c r="GFU72" s="151"/>
      <c r="GFV72" s="151"/>
      <c r="GFW72" s="151"/>
      <c r="GFX72" s="151"/>
      <c r="GFY72" s="151"/>
      <c r="GFZ72" s="151"/>
      <c r="GGA72" s="151"/>
      <c r="GGB72" s="151"/>
      <c r="GGC72" s="151"/>
      <c r="GGD72" s="151"/>
      <c r="GGE72" s="151"/>
      <c r="GGF72" s="151"/>
      <c r="GGG72" s="151"/>
      <c r="GGH72" s="151"/>
      <c r="GGI72" s="151"/>
      <c r="GGJ72" s="151"/>
      <c r="GGK72" s="151"/>
      <c r="GGL72" s="151"/>
      <c r="GGM72" s="151"/>
      <c r="GGN72" s="151"/>
      <c r="GGO72" s="151"/>
      <c r="GGP72" s="151"/>
      <c r="GGQ72" s="151"/>
      <c r="GGR72" s="151"/>
      <c r="GGS72" s="151"/>
      <c r="GGT72" s="151"/>
      <c r="GGU72" s="151"/>
      <c r="GGV72" s="151"/>
      <c r="GGW72" s="151"/>
      <c r="GGX72" s="151"/>
      <c r="GGY72" s="151"/>
      <c r="GGZ72" s="151"/>
      <c r="GHA72" s="151"/>
      <c r="GHB72" s="151"/>
      <c r="GHC72" s="151"/>
      <c r="GHD72" s="151"/>
      <c r="GHE72" s="151"/>
      <c r="GHF72" s="151"/>
      <c r="GHG72" s="151"/>
      <c r="GHH72" s="151"/>
      <c r="GHI72" s="151"/>
      <c r="GHJ72" s="151"/>
      <c r="GHK72" s="151"/>
      <c r="GHL72" s="151"/>
      <c r="GHM72" s="151"/>
      <c r="GHN72" s="151"/>
      <c r="GHO72" s="151"/>
      <c r="GHP72" s="151"/>
      <c r="GHQ72" s="151"/>
      <c r="GHR72" s="151"/>
      <c r="GHS72" s="151"/>
      <c r="GHT72" s="151"/>
      <c r="GHU72" s="151"/>
      <c r="GHV72" s="151"/>
      <c r="GHW72" s="151"/>
      <c r="GHX72" s="151"/>
      <c r="GHY72" s="151"/>
      <c r="GHZ72" s="151"/>
      <c r="GIA72" s="151"/>
      <c r="GIB72" s="151"/>
      <c r="GIC72" s="151"/>
      <c r="GID72" s="151"/>
      <c r="GIE72" s="151"/>
      <c r="GIF72" s="151"/>
      <c r="GIG72" s="151"/>
      <c r="GIH72" s="151"/>
      <c r="GII72" s="151"/>
      <c r="GIJ72" s="151"/>
      <c r="GIK72" s="151"/>
      <c r="GIL72" s="151"/>
      <c r="GIM72" s="151"/>
      <c r="GIN72" s="151"/>
      <c r="GIO72" s="151"/>
      <c r="GIP72" s="151"/>
      <c r="GIQ72" s="151"/>
      <c r="GIR72" s="151"/>
      <c r="GIS72" s="151"/>
      <c r="GIT72" s="151"/>
      <c r="GIU72" s="151"/>
      <c r="GIV72" s="151"/>
      <c r="GIW72" s="151"/>
      <c r="GIX72" s="151"/>
      <c r="GIY72" s="151"/>
      <c r="GIZ72" s="151"/>
      <c r="GJA72" s="151"/>
      <c r="GJB72" s="151"/>
      <c r="GJC72" s="151"/>
      <c r="GJD72" s="151"/>
      <c r="GJE72" s="151"/>
      <c r="GJF72" s="151"/>
      <c r="GJG72" s="151"/>
      <c r="GJH72" s="151"/>
      <c r="GJI72" s="151"/>
      <c r="GJJ72" s="151"/>
      <c r="GJK72" s="151"/>
      <c r="GJL72" s="151"/>
      <c r="GJM72" s="151"/>
      <c r="GJN72" s="151"/>
      <c r="GJO72" s="151"/>
      <c r="GJP72" s="151"/>
      <c r="GJQ72" s="151"/>
      <c r="GJR72" s="151"/>
      <c r="GJS72" s="151"/>
      <c r="GJT72" s="151"/>
      <c r="GJU72" s="151"/>
      <c r="GJV72" s="151"/>
      <c r="GJW72" s="151"/>
      <c r="GJX72" s="151"/>
      <c r="GJY72" s="151"/>
      <c r="GJZ72" s="151"/>
      <c r="GKA72" s="151"/>
      <c r="GKB72" s="151"/>
      <c r="GKC72" s="151"/>
      <c r="GKD72" s="151"/>
      <c r="GKE72" s="151"/>
      <c r="GKF72" s="151"/>
      <c r="GKG72" s="151"/>
      <c r="GKH72" s="151"/>
      <c r="GKI72" s="151"/>
      <c r="GKJ72" s="151"/>
      <c r="GKK72" s="151"/>
      <c r="GKL72" s="151"/>
      <c r="GKM72" s="151"/>
      <c r="GKN72" s="151"/>
      <c r="GKO72" s="151"/>
      <c r="GKP72" s="151"/>
      <c r="GKQ72" s="151"/>
      <c r="GKR72" s="151"/>
      <c r="GKS72" s="151"/>
      <c r="GKT72" s="151"/>
      <c r="GKU72" s="151"/>
      <c r="GKV72" s="151"/>
      <c r="GKW72" s="151"/>
      <c r="GKX72" s="151"/>
      <c r="GKY72" s="151"/>
      <c r="GKZ72" s="151"/>
      <c r="GLA72" s="151"/>
      <c r="GLB72" s="151"/>
      <c r="GLC72" s="151"/>
      <c r="GLD72" s="151"/>
      <c r="GLE72" s="151"/>
      <c r="GLF72" s="151"/>
      <c r="GLG72" s="151"/>
      <c r="GLH72" s="151"/>
      <c r="GLI72" s="151"/>
      <c r="GLJ72" s="151"/>
      <c r="GLK72" s="151"/>
      <c r="GLL72" s="151"/>
      <c r="GLM72" s="151"/>
      <c r="GLN72" s="151"/>
      <c r="GLO72" s="151"/>
      <c r="GLP72" s="151"/>
      <c r="GLQ72" s="151"/>
      <c r="GLR72" s="151"/>
      <c r="GLS72" s="151"/>
      <c r="GLT72" s="151"/>
      <c r="GLU72" s="151"/>
      <c r="GLV72" s="151"/>
      <c r="GLW72" s="151"/>
      <c r="GLX72" s="151"/>
      <c r="GLY72" s="151"/>
      <c r="GLZ72" s="151"/>
      <c r="GMA72" s="151"/>
      <c r="GMB72" s="151"/>
      <c r="GMC72" s="151"/>
      <c r="GMD72" s="151"/>
      <c r="GME72" s="151"/>
      <c r="GMF72" s="151"/>
      <c r="GMG72" s="151"/>
      <c r="GMH72" s="151"/>
      <c r="GMI72" s="151"/>
      <c r="GMJ72" s="151"/>
      <c r="GMK72" s="151"/>
      <c r="GML72" s="151"/>
      <c r="GMM72" s="151"/>
      <c r="GMN72" s="151"/>
      <c r="GMO72" s="151"/>
      <c r="GMP72" s="151"/>
      <c r="GMQ72" s="151"/>
      <c r="GMR72" s="151"/>
      <c r="GMS72" s="151"/>
      <c r="GMT72" s="151"/>
      <c r="GMU72" s="151"/>
      <c r="GMV72" s="151"/>
      <c r="GMW72" s="151"/>
      <c r="GMX72" s="151"/>
      <c r="GMY72" s="151"/>
      <c r="GMZ72" s="151"/>
      <c r="GNA72" s="151"/>
      <c r="GNB72" s="151"/>
      <c r="GNC72" s="151"/>
      <c r="GND72" s="151"/>
      <c r="GNE72" s="151"/>
      <c r="GNF72" s="151"/>
      <c r="GNG72" s="151"/>
      <c r="GNH72" s="151"/>
      <c r="GNI72" s="151"/>
      <c r="GNJ72" s="151"/>
      <c r="GNK72" s="151"/>
      <c r="GNL72" s="151"/>
      <c r="GNM72" s="151"/>
      <c r="GNN72" s="151"/>
      <c r="GNO72" s="151"/>
      <c r="GNP72" s="151"/>
      <c r="GNQ72" s="151"/>
      <c r="GNR72" s="151"/>
      <c r="GNS72" s="151"/>
      <c r="GNT72" s="151"/>
      <c r="GNU72" s="151"/>
      <c r="GNV72" s="151"/>
      <c r="GNW72" s="151"/>
      <c r="GNX72" s="151"/>
      <c r="GNY72" s="151"/>
      <c r="GNZ72" s="151"/>
      <c r="GOA72" s="151"/>
      <c r="GOB72" s="151"/>
      <c r="GOC72" s="151"/>
      <c r="GOD72" s="151"/>
      <c r="GOE72" s="151"/>
      <c r="GOF72" s="151"/>
      <c r="GOG72" s="151"/>
      <c r="GOH72" s="151"/>
      <c r="GOI72" s="151"/>
      <c r="GOJ72" s="151"/>
      <c r="GOK72" s="151"/>
      <c r="GOL72" s="151"/>
      <c r="GOM72" s="151"/>
      <c r="GON72" s="151"/>
      <c r="GOO72" s="151"/>
      <c r="GOP72" s="151"/>
      <c r="GOQ72" s="151"/>
      <c r="GOR72" s="151"/>
      <c r="GOS72" s="151"/>
      <c r="GOT72" s="151"/>
      <c r="GOU72" s="151"/>
      <c r="GOV72" s="151"/>
      <c r="GOW72" s="151"/>
      <c r="GOX72" s="151"/>
      <c r="GOY72" s="151"/>
      <c r="GOZ72" s="151"/>
      <c r="GPA72" s="151"/>
      <c r="GPB72" s="151"/>
      <c r="GPC72" s="151"/>
      <c r="GPD72" s="151"/>
      <c r="GPE72" s="151"/>
      <c r="GPF72" s="151"/>
      <c r="GPG72" s="151"/>
      <c r="GPH72" s="151"/>
      <c r="GPI72" s="151"/>
      <c r="GPJ72" s="151"/>
      <c r="GPK72" s="151"/>
      <c r="GPL72" s="151"/>
      <c r="GPM72" s="151"/>
      <c r="GPN72" s="151"/>
      <c r="GPO72" s="151"/>
      <c r="GPP72" s="151"/>
      <c r="GPQ72" s="151"/>
      <c r="GPR72" s="151"/>
      <c r="GPS72" s="151"/>
      <c r="GPT72" s="151"/>
      <c r="GPU72" s="151"/>
      <c r="GPV72" s="151"/>
      <c r="GPW72" s="151"/>
      <c r="GPX72" s="151"/>
      <c r="GPY72" s="151"/>
      <c r="GPZ72" s="151"/>
      <c r="GQA72" s="151"/>
      <c r="GQB72" s="151"/>
      <c r="GQC72" s="151"/>
      <c r="GQD72" s="151"/>
      <c r="GQE72" s="151"/>
      <c r="GQF72" s="151"/>
      <c r="GQG72" s="151"/>
      <c r="GQH72" s="151"/>
      <c r="GQI72" s="151"/>
      <c r="GQJ72" s="151"/>
      <c r="GQK72" s="151"/>
      <c r="GQL72" s="151"/>
      <c r="GQM72" s="151"/>
      <c r="GQN72" s="151"/>
      <c r="GQO72" s="151"/>
      <c r="GQP72" s="151"/>
      <c r="GQQ72" s="151"/>
      <c r="GQR72" s="151"/>
      <c r="GQS72" s="151"/>
      <c r="GQT72" s="151"/>
      <c r="GQU72" s="151"/>
      <c r="GQV72" s="151"/>
      <c r="GQW72" s="151"/>
      <c r="GQX72" s="151"/>
      <c r="GQY72" s="151"/>
      <c r="GQZ72" s="151"/>
      <c r="GRA72" s="151"/>
      <c r="GRB72" s="151"/>
      <c r="GRC72" s="151"/>
      <c r="GRD72" s="151"/>
      <c r="GRE72" s="151"/>
      <c r="GRF72" s="151"/>
      <c r="GRG72" s="151"/>
      <c r="GRH72" s="151"/>
      <c r="GRI72" s="151"/>
      <c r="GRJ72" s="151"/>
      <c r="GRK72" s="151"/>
      <c r="GRL72" s="151"/>
      <c r="GRM72" s="151"/>
      <c r="GRN72" s="151"/>
      <c r="GRO72" s="151"/>
      <c r="GRP72" s="151"/>
      <c r="GRQ72" s="151"/>
      <c r="GRR72" s="151"/>
      <c r="GRS72" s="151"/>
      <c r="GRT72" s="151"/>
      <c r="GRU72" s="151"/>
      <c r="GRV72" s="151"/>
      <c r="GRW72" s="151"/>
      <c r="GRX72" s="151"/>
      <c r="GRY72" s="151"/>
      <c r="GRZ72" s="151"/>
      <c r="GSA72" s="151"/>
      <c r="GSB72" s="151"/>
      <c r="GSC72" s="151"/>
      <c r="GSD72" s="151"/>
      <c r="GSE72" s="151"/>
      <c r="GSF72" s="151"/>
      <c r="GSG72" s="151"/>
      <c r="GSH72" s="151"/>
      <c r="GSI72" s="151"/>
      <c r="GSJ72" s="151"/>
      <c r="GSK72" s="151"/>
      <c r="GSL72" s="151"/>
      <c r="GSM72" s="151"/>
      <c r="GSN72" s="151"/>
      <c r="GSO72" s="151"/>
      <c r="GSP72" s="151"/>
      <c r="GSQ72" s="151"/>
      <c r="GSR72" s="151"/>
      <c r="GSS72" s="151"/>
      <c r="GST72" s="151"/>
      <c r="GSU72" s="151"/>
      <c r="GSV72" s="151"/>
      <c r="GSW72" s="151"/>
      <c r="GSX72" s="151"/>
      <c r="GSY72" s="151"/>
      <c r="GSZ72" s="151"/>
      <c r="GTA72" s="151"/>
      <c r="GTB72" s="151"/>
      <c r="GTC72" s="151"/>
      <c r="GTD72" s="151"/>
      <c r="GTE72" s="151"/>
      <c r="GTF72" s="151"/>
      <c r="GTG72" s="151"/>
      <c r="GTH72" s="151"/>
      <c r="GTI72" s="151"/>
      <c r="GTJ72" s="151"/>
      <c r="GTK72" s="151"/>
      <c r="GTL72" s="151"/>
      <c r="GTM72" s="151"/>
      <c r="GTN72" s="151"/>
      <c r="GTO72" s="151"/>
      <c r="GTP72" s="151"/>
      <c r="GTQ72" s="151"/>
      <c r="GTR72" s="151"/>
      <c r="GTS72" s="151"/>
      <c r="GTT72" s="151"/>
      <c r="GTU72" s="151"/>
      <c r="GTV72" s="151"/>
      <c r="GTW72" s="151"/>
      <c r="GTX72" s="151"/>
      <c r="GTY72" s="151"/>
      <c r="GTZ72" s="151"/>
      <c r="GUA72" s="151"/>
      <c r="GUB72" s="151"/>
      <c r="GUC72" s="151"/>
      <c r="GUD72" s="151"/>
      <c r="GUE72" s="151"/>
      <c r="GUF72" s="151"/>
      <c r="GUG72" s="151"/>
      <c r="GUH72" s="151"/>
      <c r="GUI72" s="151"/>
      <c r="GUJ72" s="151"/>
      <c r="GUK72" s="151"/>
      <c r="GUL72" s="151"/>
      <c r="GUM72" s="151"/>
      <c r="GUN72" s="151"/>
      <c r="GUO72" s="151"/>
      <c r="GUP72" s="151"/>
      <c r="GUQ72" s="151"/>
      <c r="GUR72" s="151"/>
      <c r="GUS72" s="151"/>
      <c r="GUT72" s="151"/>
      <c r="GUU72" s="151"/>
      <c r="GUV72" s="151"/>
      <c r="GUW72" s="151"/>
      <c r="GUX72" s="151"/>
      <c r="GUY72" s="151"/>
      <c r="GUZ72" s="151"/>
      <c r="GVA72" s="151"/>
      <c r="GVB72" s="151"/>
      <c r="GVC72" s="151"/>
      <c r="GVD72" s="151"/>
      <c r="GVE72" s="151"/>
      <c r="GVF72" s="151"/>
      <c r="GVG72" s="151"/>
      <c r="GVH72" s="151"/>
      <c r="GVI72" s="151"/>
      <c r="GVJ72" s="151"/>
      <c r="GVK72" s="151"/>
      <c r="GVL72" s="151"/>
      <c r="GVM72" s="151"/>
      <c r="GVN72" s="151"/>
      <c r="GVO72" s="151"/>
      <c r="GVP72" s="151"/>
      <c r="GVQ72" s="151"/>
      <c r="GVR72" s="151"/>
      <c r="GVS72" s="151"/>
      <c r="GVT72" s="151"/>
      <c r="GVU72" s="151"/>
      <c r="GVV72" s="151"/>
      <c r="GVW72" s="151"/>
      <c r="GVX72" s="151"/>
      <c r="GVY72" s="151"/>
      <c r="GVZ72" s="151"/>
      <c r="GWA72" s="151"/>
      <c r="GWB72" s="151"/>
      <c r="GWC72" s="151"/>
      <c r="GWD72" s="151"/>
      <c r="GWE72" s="151"/>
      <c r="GWF72" s="151"/>
      <c r="GWG72" s="151"/>
      <c r="GWH72" s="151"/>
      <c r="GWI72" s="151"/>
      <c r="GWJ72" s="151"/>
      <c r="GWK72" s="151"/>
      <c r="GWL72" s="151"/>
      <c r="GWM72" s="151"/>
      <c r="GWN72" s="151"/>
      <c r="GWO72" s="151"/>
      <c r="GWP72" s="151"/>
      <c r="GWQ72" s="151"/>
      <c r="GWR72" s="151"/>
      <c r="GWS72" s="151"/>
      <c r="GWT72" s="151"/>
      <c r="GWU72" s="151"/>
      <c r="GWV72" s="151"/>
      <c r="GWW72" s="151"/>
      <c r="GWX72" s="151"/>
      <c r="GWY72" s="151"/>
      <c r="GWZ72" s="151"/>
      <c r="GXA72" s="151"/>
      <c r="GXB72" s="151"/>
      <c r="GXC72" s="151"/>
      <c r="GXD72" s="151"/>
      <c r="GXE72" s="151"/>
      <c r="GXF72" s="151"/>
      <c r="GXG72" s="151"/>
      <c r="GXH72" s="151"/>
      <c r="GXI72" s="151"/>
      <c r="GXJ72" s="151"/>
      <c r="GXK72" s="151"/>
      <c r="GXL72" s="151"/>
      <c r="GXM72" s="151"/>
      <c r="GXN72" s="151"/>
      <c r="GXO72" s="151"/>
      <c r="GXP72" s="151"/>
      <c r="GXQ72" s="151"/>
      <c r="GXR72" s="151"/>
      <c r="GXS72" s="151"/>
      <c r="GXT72" s="151"/>
      <c r="GXU72" s="151"/>
      <c r="GXV72" s="151"/>
      <c r="GXW72" s="151"/>
      <c r="GXX72" s="151"/>
      <c r="GXY72" s="151"/>
      <c r="GXZ72" s="151"/>
      <c r="GYA72" s="151"/>
      <c r="GYB72" s="151"/>
      <c r="GYC72" s="151"/>
      <c r="GYD72" s="151"/>
      <c r="GYE72" s="151"/>
      <c r="GYF72" s="151"/>
      <c r="GYG72" s="151"/>
      <c r="GYH72" s="151"/>
      <c r="GYI72" s="151"/>
      <c r="GYJ72" s="151"/>
      <c r="GYK72" s="151"/>
      <c r="GYL72" s="151"/>
      <c r="GYM72" s="151"/>
      <c r="GYN72" s="151"/>
      <c r="GYO72" s="151"/>
      <c r="GYP72" s="151"/>
      <c r="GYQ72" s="151"/>
      <c r="GYR72" s="151"/>
      <c r="GYS72" s="151"/>
      <c r="GYT72" s="151"/>
      <c r="GYU72" s="151"/>
      <c r="GYV72" s="151"/>
      <c r="GYW72" s="151"/>
      <c r="GYX72" s="151"/>
      <c r="GYY72" s="151"/>
      <c r="GYZ72" s="151"/>
      <c r="GZA72" s="151"/>
      <c r="GZB72" s="151"/>
      <c r="GZC72" s="151"/>
      <c r="GZD72" s="151"/>
      <c r="GZE72" s="151"/>
      <c r="GZF72" s="151"/>
      <c r="GZG72" s="151"/>
      <c r="GZH72" s="151"/>
      <c r="GZI72" s="151"/>
      <c r="GZJ72" s="151"/>
      <c r="GZK72" s="151"/>
      <c r="GZL72" s="151"/>
      <c r="GZM72" s="151"/>
      <c r="GZN72" s="151"/>
      <c r="GZO72" s="151"/>
      <c r="GZP72" s="151"/>
      <c r="GZQ72" s="151"/>
      <c r="GZR72" s="151"/>
      <c r="GZS72" s="151"/>
      <c r="GZT72" s="151"/>
      <c r="GZU72" s="151"/>
      <c r="GZV72" s="151"/>
      <c r="GZW72" s="151"/>
      <c r="GZX72" s="151"/>
      <c r="GZY72" s="151"/>
      <c r="GZZ72" s="151"/>
      <c r="HAA72" s="151"/>
      <c r="HAB72" s="151"/>
      <c r="HAC72" s="151"/>
      <c r="HAD72" s="151"/>
      <c r="HAE72" s="151"/>
      <c r="HAF72" s="151"/>
      <c r="HAG72" s="151"/>
      <c r="HAH72" s="151"/>
      <c r="HAI72" s="151"/>
      <c r="HAJ72" s="151"/>
      <c r="HAK72" s="151"/>
      <c r="HAL72" s="151"/>
      <c r="HAM72" s="151"/>
      <c r="HAN72" s="151"/>
      <c r="HAO72" s="151"/>
      <c r="HAP72" s="151"/>
      <c r="HAQ72" s="151"/>
      <c r="HAR72" s="151"/>
      <c r="HAS72" s="151"/>
      <c r="HAT72" s="151"/>
      <c r="HAU72" s="151"/>
      <c r="HAV72" s="151"/>
      <c r="HAW72" s="151"/>
      <c r="HAX72" s="151"/>
      <c r="HAY72" s="151"/>
      <c r="HAZ72" s="151"/>
      <c r="HBA72" s="151"/>
      <c r="HBB72" s="151"/>
      <c r="HBC72" s="151"/>
      <c r="HBD72" s="151"/>
      <c r="HBE72" s="151"/>
      <c r="HBF72" s="151"/>
      <c r="HBG72" s="151"/>
      <c r="HBH72" s="151"/>
      <c r="HBI72" s="151"/>
      <c r="HBJ72" s="151"/>
      <c r="HBK72" s="151"/>
      <c r="HBL72" s="151"/>
      <c r="HBM72" s="151"/>
      <c r="HBN72" s="151"/>
      <c r="HBO72" s="151"/>
      <c r="HBP72" s="151"/>
      <c r="HBQ72" s="151"/>
      <c r="HBR72" s="151"/>
      <c r="HBS72" s="151"/>
      <c r="HBT72" s="151"/>
      <c r="HBU72" s="151"/>
      <c r="HBV72" s="151"/>
      <c r="HBW72" s="151"/>
      <c r="HBX72" s="151"/>
      <c r="HBY72" s="151"/>
      <c r="HBZ72" s="151"/>
      <c r="HCA72" s="151"/>
      <c r="HCB72" s="151"/>
      <c r="HCC72" s="151"/>
      <c r="HCD72" s="151"/>
      <c r="HCE72" s="151"/>
      <c r="HCF72" s="151"/>
      <c r="HCG72" s="151"/>
      <c r="HCH72" s="151"/>
      <c r="HCI72" s="151"/>
      <c r="HCJ72" s="151"/>
      <c r="HCK72" s="151"/>
      <c r="HCL72" s="151"/>
      <c r="HCM72" s="151"/>
      <c r="HCN72" s="151"/>
      <c r="HCO72" s="151"/>
      <c r="HCP72" s="151"/>
      <c r="HCQ72" s="151"/>
      <c r="HCR72" s="151"/>
      <c r="HCS72" s="151"/>
      <c r="HCT72" s="151"/>
      <c r="HCU72" s="151"/>
      <c r="HCV72" s="151"/>
      <c r="HCW72" s="151"/>
      <c r="HCX72" s="151"/>
      <c r="HCY72" s="151"/>
      <c r="HCZ72" s="151"/>
      <c r="HDA72" s="151"/>
      <c r="HDB72" s="151"/>
      <c r="HDC72" s="151"/>
      <c r="HDD72" s="151"/>
      <c r="HDE72" s="151"/>
      <c r="HDF72" s="151"/>
      <c r="HDG72" s="151"/>
      <c r="HDH72" s="151"/>
      <c r="HDI72" s="151"/>
      <c r="HDJ72" s="151"/>
      <c r="HDK72" s="151"/>
      <c r="HDL72" s="151"/>
      <c r="HDM72" s="151"/>
      <c r="HDN72" s="151"/>
      <c r="HDO72" s="151"/>
      <c r="HDP72" s="151"/>
      <c r="HDQ72" s="151"/>
      <c r="HDR72" s="151"/>
      <c r="HDS72" s="151"/>
      <c r="HDT72" s="151"/>
      <c r="HDU72" s="151"/>
      <c r="HDV72" s="151"/>
      <c r="HDW72" s="151"/>
      <c r="HDX72" s="151"/>
      <c r="HDY72" s="151"/>
      <c r="HDZ72" s="151"/>
      <c r="HEA72" s="151"/>
      <c r="HEB72" s="151"/>
      <c r="HEC72" s="151"/>
      <c r="HED72" s="151"/>
      <c r="HEE72" s="151"/>
      <c r="HEF72" s="151"/>
      <c r="HEG72" s="151"/>
      <c r="HEH72" s="151"/>
      <c r="HEI72" s="151"/>
      <c r="HEJ72" s="151"/>
      <c r="HEK72" s="151"/>
      <c r="HEL72" s="151"/>
      <c r="HEM72" s="151"/>
      <c r="HEN72" s="151"/>
      <c r="HEO72" s="151"/>
      <c r="HEP72" s="151"/>
      <c r="HEQ72" s="151"/>
      <c r="HER72" s="151"/>
      <c r="HES72" s="151"/>
      <c r="HET72" s="151"/>
      <c r="HEU72" s="151"/>
      <c r="HEV72" s="151"/>
      <c r="HEW72" s="151"/>
      <c r="HEX72" s="151"/>
      <c r="HEY72" s="151"/>
      <c r="HEZ72" s="151"/>
      <c r="HFA72" s="151"/>
      <c r="HFB72" s="151"/>
      <c r="HFC72" s="151"/>
      <c r="HFD72" s="151"/>
      <c r="HFE72" s="151"/>
      <c r="HFF72" s="151"/>
      <c r="HFG72" s="151"/>
      <c r="HFH72" s="151"/>
      <c r="HFI72" s="151"/>
      <c r="HFJ72" s="151"/>
      <c r="HFK72" s="151"/>
      <c r="HFL72" s="151"/>
      <c r="HFM72" s="151"/>
      <c r="HFN72" s="151"/>
      <c r="HFO72" s="151"/>
      <c r="HFP72" s="151"/>
      <c r="HFQ72" s="151"/>
      <c r="HFR72" s="151"/>
      <c r="HFS72" s="151"/>
      <c r="HFT72" s="151"/>
      <c r="HFU72" s="151"/>
      <c r="HFV72" s="151"/>
      <c r="HFW72" s="151"/>
      <c r="HFX72" s="151"/>
      <c r="HFY72" s="151"/>
      <c r="HFZ72" s="151"/>
      <c r="HGA72" s="151"/>
      <c r="HGB72" s="151"/>
      <c r="HGC72" s="151"/>
      <c r="HGD72" s="151"/>
      <c r="HGE72" s="151"/>
      <c r="HGF72" s="151"/>
      <c r="HGG72" s="151"/>
      <c r="HGH72" s="151"/>
      <c r="HGI72" s="151"/>
      <c r="HGJ72" s="151"/>
      <c r="HGK72" s="151"/>
      <c r="HGL72" s="151"/>
      <c r="HGM72" s="151"/>
      <c r="HGN72" s="151"/>
      <c r="HGO72" s="151"/>
      <c r="HGP72" s="151"/>
      <c r="HGQ72" s="151"/>
      <c r="HGR72" s="151"/>
      <c r="HGS72" s="151"/>
      <c r="HGT72" s="151"/>
      <c r="HGU72" s="151"/>
      <c r="HGV72" s="151"/>
      <c r="HGW72" s="151"/>
      <c r="HGX72" s="151"/>
      <c r="HGY72" s="151"/>
      <c r="HGZ72" s="151"/>
      <c r="HHA72" s="151"/>
      <c r="HHB72" s="151"/>
      <c r="HHC72" s="151"/>
      <c r="HHD72" s="151"/>
      <c r="HHE72" s="151"/>
      <c r="HHF72" s="151"/>
      <c r="HHG72" s="151"/>
      <c r="HHH72" s="151"/>
      <c r="HHI72" s="151"/>
      <c r="HHJ72" s="151"/>
      <c r="HHK72" s="151"/>
      <c r="HHL72" s="151"/>
      <c r="HHM72" s="151"/>
      <c r="HHN72" s="151"/>
      <c r="HHO72" s="151"/>
      <c r="HHP72" s="151"/>
      <c r="HHQ72" s="151"/>
      <c r="HHR72" s="151"/>
      <c r="HHS72" s="151"/>
      <c r="HHT72" s="151"/>
      <c r="HHU72" s="151"/>
      <c r="HHV72" s="151"/>
      <c r="HHW72" s="151"/>
      <c r="HHX72" s="151"/>
      <c r="HHY72" s="151"/>
      <c r="HHZ72" s="151"/>
      <c r="HIA72" s="151"/>
      <c r="HIB72" s="151"/>
      <c r="HIC72" s="151"/>
      <c r="HID72" s="151"/>
      <c r="HIE72" s="151"/>
      <c r="HIF72" s="151"/>
      <c r="HIG72" s="151"/>
      <c r="HIH72" s="151"/>
      <c r="HII72" s="151"/>
      <c r="HIJ72" s="151"/>
      <c r="HIK72" s="151"/>
      <c r="HIL72" s="151"/>
      <c r="HIM72" s="151"/>
      <c r="HIN72" s="151"/>
      <c r="HIO72" s="151"/>
      <c r="HIP72" s="151"/>
      <c r="HIQ72" s="151"/>
      <c r="HIR72" s="151"/>
      <c r="HIS72" s="151"/>
      <c r="HIT72" s="151"/>
      <c r="HIU72" s="151"/>
      <c r="HIV72" s="151"/>
      <c r="HIW72" s="151"/>
      <c r="HIX72" s="151"/>
      <c r="HIY72" s="151"/>
      <c r="HIZ72" s="151"/>
      <c r="HJA72" s="151"/>
      <c r="HJB72" s="151"/>
      <c r="HJC72" s="151"/>
      <c r="HJD72" s="151"/>
      <c r="HJE72" s="151"/>
      <c r="HJF72" s="151"/>
      <c r="HJG72" s="151"/>
      <c r="HJH72" s="151"/>
      <c r="HJI72" s="151"/>
      <c r="HJJ72" s="151"/>
      <c r="HJK72" s="151"/>
      <c r="HJL72" s="151"/>
      <c r="HJM72" s="151"/>
      <c r="HJN72" s="151"/>
      <c r="HJO72" s="151"/>
      <c r="HJP72" s="151"/>
      <c r="HJQ72" s="151"/>
      <c r="HJR72" s="151"/>
      <c r="HJS72" s="151"/>
      <c r="HJT72" s="151"/>
      <c r="HJU72" s="151"/>
      <c r="HJV72" s="151"/>
      <c r="HJW72" s="151"/>
      <c r="HJX72" s="151"/>
      <c r="HJY72" s="151"/>
      <c r="HJZ72" s="151"/>
      <c r="HKA72" s="151"/>
      <c r="HKB72" s="151"/>
      <c r="HKC72" s="151"/>
      <c r="HKD72" s="151"/>
      <c r="HKE72" s="151"/>
      <c r="HKF72" s="151"/>
      <c r="HKG72" s="151"/>
      <c r="HKH72" s="151"/>
      <c r="HKI72" s="151"/>
      <c r="HKJ72" s="151"/>
      <c r="HKK72" s="151"/>
      <c r="HKL72" s="151"/>
      <c r="HKM72" s="151"/>
      <c r="HKN72" s="151"/>
      <c r="HKO72" s="151"/>
      <c r="HKP72" s="151"/>
      <c r="HKQ72" s="151"/>
      <c r="HKR72" s="151"/>
      <c r="HKS72" s="151"/>
      <c r="HKT72" s="151"/>
      <c r="HKU72" s="151"/>
      <c r="HKV72" s="151"/>
      <c r="HKW72" s="151"/>
      <c r="HKX72" s="151"/>
      <c r="HKY72" s="151"/>
      <c r="HKZ72" s="151"/>
      <c r="HLA72" s="151"/>
      <c r="HLB72" s="151"/>
      <c r="HLC72" s="151"/>
      <c r="HLD72" s="151"/>
      <c r="HLE72" s="151"/>
      <c r="HLF72" s="151"/>
      <c r="HLG72" s="151"/>
      <c r="HLH72" s="151"/>
      <c r="HLI72" s="151"/>
      <c r="HLJ72" s="151"/>
      <c r="HLK72" s="151"/>
      <c r="HLL72" s="151"/>
      <c r="HLM72" s="151"/>
      <c r="HLN72" s="151"/>
      <c r="HLO72" s="151"/>
      <c r="HLP72" s="151"/>
      <c r="HLQ72" s="151"/>
      <c r="HLR72" s="151"/>
      <c r="HLS72" s="151"/>
      <c r="HLT72" s="151"/>
      <c r="HLU72" s="151"/>
      <c r="HLV72" s="151"/>
      <c r="HLW72" s="151"/>
      <c r="HLX72" s="151"/>
      <c r="HLY72" s="151"/>
      <c r="HLZ72" s="151"/>
      <c r="HMA72" s="151"/>
      <c r="HMB72" s="151"/>
      <c r="HMC72" s="151"/>
      <c r="HMD72" s="151"/>
      <c r="HME72" s="151"/>
      <c r="HMF72" s="151"/>
      <c r="HMG72" s="151"/>
      <c r="HMH72" s="151"/>
      <c r="HMI72" s="151"/>
      <c r="HMJ72" s="151"/>
      <c r="HMK72" s="151"/>
      <c r="HML72" s="151"/>
      <c r="HMM72" s="151"/>
      <c r="HMN72" s="151"/>
      <c r="HMO72" s="151"/>
      <c r="HMP72" s="151"/>
      <c r="HMQ72" s="151"/>
      <c r="HMR72" s="151"/>
      <c r="HMS72" s="151"/>
      <c r="HMT72" s="151"/>
      <c r="HMU72" s="151"/>
      <c r="HMV72" s="151"/>
      <c r="HMW72" s="151"/>
      <c r="HMX72" s="151"/>
      <c r="HMY72" s="151"/>
      <c r="HMZ72" s="151"/>
      <c r="HNA72" s="151"/>
      <c r="HNB72" s="151"/>
      <c r="HNC72" s="151"/>
      <c r="HND72" s="151"/>
      <c r="HNE72" s="151"/>
      <c r="HNF72" s="151"/>
      <c r="HNG72" s="151"/>
      <c r="HNH72" s="151"/>
      <c r="HNI72" s="151"/>
      <c r="HNJ72" s="151"/>
      <c r="HNK72" s="151"/>
      <c r="HNL72" s="151"/>
      <c r="HNM72" s="151"/>
      <c r="HNN72" s="151"/>
      <c r="HNO72" s="151"/>
      <c r="HNP72" s="151"/>
      <c r="HNQ72" s="151"/>
      <c r="HNR72" s="151"/>
      <c r="HNS72" s="151"/>
      <c r="HNT72" s="151"/>
      <c r="HNU72" s="151"/>
      <c r="HNV72" s="151"/>
      <c r="HNW72" s="151"/>
      <c r="HNX72" s="151"/>
      <c r="HNY72" s="151"/>
      <c r="HNZ72" s="151"/>
      <c r="HOA72" s="151"/>
      <c r="HOB72" s="151"/>
      <c r="HOC72" s="151"/>
      <c r="HOD72" s="151"/>
      <c r="HOE72" s="151"/>
      <c r="HOF72" s="151"/>
      <c r="HOG72" s="151"/>
      <c r="HOH72" s="151"/>
      <c r="HOI72" s="151"/>
      <c r="HOJ72" s="151"/>
      <c r="HOK72" s="151"/>
      <c r="HOL72" s="151"/>
      <c r="HOM72" s="151"/>
      <c r="HON72" s="151"/>
      <c r="HOO72" s="151"/>
      <c r="HOP72" s="151"/>
      <c r="HOQ72" s="151"/>
      <c r="HOR72" s="151"/>
      <c r="HOS72" s="151"/>
      <c r="HOT72" s="151"/>
      <c r="HOU72" s="151"/>
      <c r="HOV72" s="151"/>
      <c r="HOW72" s="151"/>
      <c r="HOX72" s="151"/>
      <c r="HOY72" s="151"/>
      <c r="HOZ72" s="151"/>
      <c r="HPA72" s="151"/>
      <c r="HPB72" s="151"/>
      <c r="HPC72" s="151"/>
      <c r="HPD72" s="151"/>
      <c r="HPE72" s="151"/>
      <c r="HPF72" s="151"/>
      <c r="HPG72" s="151"/>
      <c r="HPH72" s="151"/>
      <c r="HPI72" s="151"/>
      <c r="HPJ72" s="151"/>
      <c r="HPK72" s="151"/>
      <c r="HPL72" s="151"/>
      <c r="HPM72" s="151"/>
      <c r="HPN72" s="151"/>
      <c r="HPO72" s="151"/>
      <c r="HPP72" s="151"/>
      <c r="HPQ72" s="151"/>
      <c r="HPR72" s="151"/>
      <c r="HPS72" s="151"/>
      <c r="HPT72" s="151"/>
      <c r="HPU72" s="151"/>
      <c r="HPV72" s="151"/>
      <c r="HPW72" s="151"/>
      <c r="HPX72" s="151"/>
      <c r="HPY72" s="151"/>
      <c r="HPZ72" s="151"/>
      <c r="HQA72" s="151"/>
      <c r="HQB72" s="151"/>
      <c r="HQC72" s="151"/>
      <c r="HQD72" s="151"/>
      <c r="HQE72" s="151"/>
      <c r="HQF72" s="151"/>
      <c r="HQG72" s="151"/>
      <c r="HQH72" s="151"/>
      <c r="HQI72" s="151"/>
      <c r="HQJ72" s="151"/>
      <c r="HQK72" s="151"/>
      <c r="HQL72" s="151"/>
      <c r="HQM72" s="151"/>
      <c r="HQN72" s="151"/>
      <c r="HQO72" s="151"/>
      <c r="HQP72" s="151"/>
      <c r="HQQ72" s="151"/>
      <c r="HQR72" s="151"/>
      <c r="HQS72" s="151"/>
      <c r="HQT72" s="151"/>
      <c r="HQU72" s="151"/>
      <c r="HQV72" s="151"/>
      <c r="HQW72" s="151"/>
      <c r="HQX72" s="151"/>
      <c r="HQY72" s="151"/>
      <c r="HQZ72" s="151"/>
      <c r="HRA72" s="151"/>
      <c r="HRB72" s="151"/>
      <c r="HRC72" s="151"/>
      <c r="HRD72" s="151"/>
      <c r="HRE72" s="151"/>
      <c r="HRF72" s="151"/>
      <c r="HRG72" s="151"/>
      <c r="HRH72" s="151"/>
      <c r="HRI72" s="151"/>
      <c r="HRJ72" s="151"/>
      <c r="HRK72" s="151"/>
      <c r="HRL72" s="151"/>
      <c r="HRM72" s="151"/>
      <c r="HRN72" s="151"/>
      <c r="HRO72" s="151"/>
      <c r="HRP72" s="151"/>
      <c r="HRQ72" s="151"/>
      <c r="HRR72" s="151"/>
      <c r="HRS72" s="151"/>
      <c r="HRT72" s="151"/>
      <c r="HRU72" s="151"/>
      <c r="HRV72" s="151"/>
      <c r="HRW72" s="151"/>
      <c r="HRX72" s="151"/>
      <c r="HRY72" s="151"/>
      <c r="HRZ72" s="151"/>
      <c r="HSA72" s="151"/>
      <c r="HSB72" s="151"/>
      <c r="HSC72" s="151"/>
      <c r="HSD72" s="151"/>
      <c r="HSE72" s="151"/>
      <c r="HSF72" s="151"/>
      <c r="HSG72" s="151"/>
      <c r="HSH72" s="151"/>
      <c r="HSI72" s="151"/>
      <c r="HSJ72" s="151"/>
      <c r="HSK72" s="151"/>
      <c r="HSL72" s="151"/>
      <c r="HSM72" s="151"/>
      <c r="HSN72" s="151"/>
      <c r="HSO72" s="151"/>
      <c r="HSP72" s="151"/>
      <c r="HSQ72" s="151"/>
      <c r="HSR72" s="151"/>
      <c r="HSS72" s="151"/>
      <c r="HST72" s="151"/>
      <c r="HSU72" s="151"/>
      <c r="HSV72" s="151"/>
      <c r="HSW72" s="151"/>
      <c r="HSX72" s="151"/>
      <c r="HSY72" s="151"/>
      <c r="HSZ72" s="151"/>
      <c r="HTA72" s="151"/>
      <c r="HTB72" s="151"/>
      <c r="HTC72" s="151"/>
      <c r="HTD72" s="151"/>
      <c r="HTE72" s="151"/>
      <c r="HTF72" s="151"/>
      <c r="HTG72" s="151"/>
      <c r="HTH72" s="151"/>
      <c r="HTI72" s="151"/>
      <c r="HTJ72" s="151"/>
      <c r="HTK72" s="151"/>
      <c r="HTL72" s="151"/>
      <c r="HTM72" s="151"/>
      <c r="HTN72" s="151"/>
      <c r="HTO72" s="151"/>
      <c r="HTP72" s="151"/>
      <c r="HTQ72" s="151"/>
      <c r="HTR72" s="151"/>
      <c r="HTS72" s="151"/>
      <c r="HTT72" s="151"/>
      <c r="HTU72" s="151"/>
      <c r="HTV72" s="151"/>
      <c r="HTW72" s="151"/>
      <c r="HTX72" s="151"/>
      <c r="HTY72" s="151"/>
      <c r="HTZ72" s="151"/>
      <c r="HUA72" s="151"/>
      <c r="HUB72" s="151"/>
      <c r="HUC72" s="151"/>
      <c r="HUD72" s="151"/>
      <c r="HUE72" s="151"/>
      <c r="HUF72" s="151"/>
      <c r="HUG72" s="151"/>
      <c r="HUH72" s="151"/>
      <c r="HUI72" s="151"/>
      <c r="HUJ72" s="151"/>
      <c r="HUK72" s="151"/>
      <c r="HUL72" s="151"/>
      <c r="HUM72" s="151"/>
      <c r="HUN72" s="151"/>
      <c r="HUO72" s="151"/>
      <c r="HUP72" s="151"/>
      <c r="HUQ72" s="151"/>
      <c r="HUR72" s="151"/>
      <c r="HUS72" s="151"/>
      <c r="HUT72" s="151"/>
      <c r="HUU72" s="151"/>
      <c r="HUV72" s="151"/>
      <c r="HUW72" s="151"/>
      <c r="HUX72" s="151"/>
      <c r="HUY72" s="151"/>
      <c r="HUZ72" s="151"/>
      <c r="HVA72" s="151"/>
      <c r="HVB72" s="151"/>
      <c r="HVC72" s="151"/>
      <c r="HVD72" s="151"/>
      <c r="HVE72" s="151"/>
      <c r="HVF72" s="151"/>
      <c r="HVG72" s="151"/>
      <c r="HVH72" s="151"/>
      <c r="HVI72" s="151"/>
      <c r="HVJ72" s="151"/>
      <c r="HVK72" s="151"/>
      <c r="HVL72" s="151"/>
      <c r="HVM72" s="151"/>
      <c r="HVN72" s="151"/>
      <c r="HVO72" s="151"/>
      <c r="HVP72" s="151"/>
      <c r="HVQ72" s="151"/>
      <c r="HVR72" s="151"/>
      <c r="HVS72" s="151"/>
      <c r="HVT72" s="151"/>
      <c r="HVU72" s="151"/>
      <c r="HVV72" s="151"/>
      <c r="HVW72" s="151"/>
      <c r="HVX72" s="151"/>
      <c r="HVY72" s="151"/>
      <c r="HVZ72" s="151"/>
      <c r="HWA72" s="151"/>
      <c r="HWB72" s="151"/>
      <c r="HWC72" s="151"/>
      <c r="HWD72" s="151"/>
      <c r="HWE72" s="151"/>
      <c r="HWF72" s="151"/>
      <c r="HWG72" s="151"/>
      <c r="HWH72" s="151"/>
      <c r="HWI72" s="151"/>
      <c r="HWJ72" s="151"/>
      <c r="HWK72" s="151"/>
      <c r="HWL72" s="151"/>
      <c r="HWM72" s="151"/>
      <c r="HWN72" s="151"/>
      <c r="HWO72" s="151"/>
      <c r="HWP72" s="151"/>
      <c r="HWQ72" s="151"/>
      <c r="HWR72" s="151"/>
      <c r="HWS72" s="151"/>
      <c r="HWT72" s="151"/>
      <c r="HWU72" s="151"/>
      <c r="HWV72" s="151"/>
      <c r="HWW72" s="151"/>
      <c r="HWX72" s="151"/>
      <c r="HWY72" s="151"/>
      <c r="HWZ72" s="151"/>
      <c r="HXA72" s="151"/>
      <c r="HXB72" s="151"/>
      <c r="HXC72" s="151"/>
      <c r="HXD72" s="151"/>
      <c r="HXE72" s="151"/>
      <c r="HXF72" s="151"/>
      <c r="HXG72" s="151"/>
      <c r="HXH72" s="151"/>
      <c r="HXI72" s="151"/>
      <c r="HXJ72" s="151"/>
      <c r="HXK72" s="151"/>
      <c r="HXL72" s="151"/>
      <c r="HXM72" s="151"/>
      <c r="HXN72" s="151"/>
      <c r="HXO72" s="151"/>
      <c r="HXP72" s="151"/>
      <c r="HXQ72" s="151"/>
      <c r="HXR72" s="151"/>
      <c r="HXS72" s="151"/>
      <c r="HXT72" s="151"/>
      <c r="HXU72" s="151"/>
      <c r="HXV72" s="151"/>
      <c r="HXW72" s="151"/>
      <c r="HXX72" s="151"/>
      <c r="HXY72" s="151"/>
      <c r="HXZ72" s="151"/>
      <c r="HYA72" s="151"/>
      <c r="HYB72" s="151"/>
      <c r="HYC72" s="151"/>
      <c r="HYD72" s="151"/>
      <c r="HYE72" s="151"/>
      <c r="HYF72" s="151"/>
      <c r="HYG72" s="151"/>
      <c r="HYH72" s="151"/>
      <c r="HYI72" s="151"/>
      <c r="HYJ72" s="151"/>
      <c r="HYK72" s="151"/>
      <c r="HYL72" s="151"/>
      <c r="HYM72" s="151"/>
      <c r="HYN72" s="151"/>
      <c r="HYO72" s="151"/>
      <c r="HYP72" s="151"/>
      <c r="HYQ72" s="151"/>
      <c r="HYR72" s="151"/>
      <c r="HYS72" s="151"/>
      <c r="HYT72" s="151"/>
      <c r="HYU72" s="151"/>
      <c r="HYV72" s="151"/>
      <c r="HYW72" s="151"/>
      <c r="HYX72" s="151"/>
      <c r="HYY72" s="151"/>
      <c r="HYZ72" s="151"/>
      <c r="HZA72" s="151"/>
      <c r="HZB72" s="151"/>
      <c r="HZC72" s="151"/>
      <c r="HZD72" s="151"/>
      <c r="HZE72" s="151"/>
      <c r="HZF72" s="151"/>
      <c r="HZG72" s="151"/>
      <c r="HZH72" s="151"/>
      <c r="HZI72" s="151"/>
      <c r="HZJ72" s="151"/>
      <c r="HZK72" s="151"/>
      <c r="HZL72" s="151"/>
      <c r="HZM72" s="151"/>
      <c r="HZN72" s="151"/>
      <c r="HZO72" s="151"/>
      <c r="HZP72" s="151"/>
      <c r="HZQ72" s="151"/>
      <c r="HZR72" s="151"/>
      <c r="HZS72" s="151"/>
      <c r="HZT72" s="151"/>
      <c r="HZU72" s="151"/>
      <c r="HZV72" s="151"/>
      <c r="HZW72" s="151"/>
      <c r="HZX72" s="151"/>
      <c r="HZY72" s="151"/>
      <c r="HZZ72" s="151"/>
      <c r="IAA72" s="151"/>
      <c r="IAB72" s="151"/>
      <c r="IAC72" s="151"/>
      <c r="IAD72" s="151"/>
      <c r="IAE72" s="151"/>
      <c r="IAF72" s="151"/>
      <c r="IAG72" s="151"/>
      <c r="IAH72" s="151"/>
      <c r="IAI72" s="151"/>
      <c r="IAJ72" s="151"/>
      <c r="IAK72" s="151"/>
      <c r="IAL72" s="151"/>
      <c r="IAM72" s="151"/>
      <c r="IAN72" s="151"/>
      <c r="IAO72" s="151"/>
      <c r="IAP72" s="151"/>
      <c r="IAQ72" s="151"/>
      <c r="IAR72" s="151"/>
      <c r="IAS72" s="151"/>
      <c r="IAT72" s="151"/>
      <c r="IAU72" s="151"/>
      <c r="IAV72" s="151"/>
      <c r="IAW72" s="151"/>
      <c r="IAX72" s="151"/>
      <c r="IAY72" s="151"/>
      <c r="IAZ72" s="151"/>
      <c r="IBA72" s="151"/>
      <c r="IBB72" s="151"/>
      <c r="IBC72" s="151"/>
      <c r="IBD72" s="151"/>
      <c r="IBE72" s="151"/>
      <c r="IBF72" s="151"/>
      <c r="IBG72" s="151"/>
      <c r="IBH72" s="151"/>
      <c r="IBI72" s="151"/>
      <c r="IBJ72" s="151"/>
      <c r="IBK72" s="151"/>
      <c r="IBL72" s="151"/>
      <c r="IBM72" s="151"/>
      <c r="IBN72" s="151"/>
      <c r="IBO72" s="151"/>
      <c r="IBP72" s="151"/>
      <c r="IBQ72" s="151"/>
      <c r="IBR72" s="151"/>
      <c r="IBS72" s="151"/>
      <c r="IBT72" s="151"/>
      <c r="IBU72" s="151"/>
      <c r="IBV72" s="151"/>
      <c r="IBW72" s="151"/>
      <c r="IBX72" s="151"/>
      <c r="IBY72" s="151"/>
      <c r="IBZ72" s="151"/>
      <c r="ICA72" s="151"/>
      <c r="ICB72" s="151"/>
      <c r="ICC72" s="151"/>
      <c r="ICD72" s="151"/>
      <c r="ICE72" s="151"/>
      <c r="ICF72" s="151"/>
      <c r="ICG72" s="151"/>
      <c r="ICH72" s="151"/>
      <c r="ICI72" s="151"/>
      <c r="ICJ72" s="151"/>
      <c r="ICK72" s="151"/>
      <c r="ICL72" s="151"/>
      <c r="ICM72" s="151"/>
      <c r="ICN72" s="151"/>
      <c r="ICO72" s="151"/>
      <c r="ICP72" s="151"/>
      <c r="ICQ72" s="151"/>
      <c r="ICR72" s="151"/>
      <c r="ICS72" s="151"/>
      <c r="ICT72" s="151"/>
      <c r="ICU72" s="151"/>
      <c r="ICV72" s="151"/>
      <c r="ICW72" s="151"/>
      <c r="ICX72" s="151"/>
      <c r="ICY72" s="151"/>
      <c r="ICZ72" s="151"/>
      <c r="IDA72" s="151"/>
      <c r="IDB72" s="151"/>
      <c r="IDC72" s="151"/>
      <c r="IDD72" s="151"/>
      <c r="IDE72" s="151"/>
      <c r="IDF72" s="151"/>
      <c r="IDG72" s="151"/>
      <c r="IDH72" s="151"/>
      <c r="IDI72" s="151"/>
      <c r="IDJ72" s="151"/>
      <c r="IDK72" s="151"/>
      <c r="IDL72" s="151"/>
      <c r="IDM72" s="151"/>
      <c r="IDN72" s="151"/>
      <c r="IDO72" s="151"/>
      <c r="IDP72" s="151"/>
      <c r="IDQ72" s="151"/>
      <c r="IDR72" s="151"/>
      <c r="IDS72" s="151"/>
      <c r="IDT72" s="151"/>
      <c r="IDU72" s="151"/>
      <c r="IDV72" s="151"/>
      <c r="IDW72" s="151"/>
      <c r="IDX72" s="151"/>
      <c r="IDY72" s="151"/>
      <c r="IDZ72" s="151"/>
      <c r="IEA72" s="151"/>
      <c r="IEB72" s="151"/>
      <c r="IEC72" s="151"/>
      <c r="IED72" s="151"/>
      <c r="IEE72" s="151"/>
      <c r="IEF72" s="151"/>
      <c r="IEG72" s="151"/>
      <c r="IEH72" s="151"/>
      <c r="IEI72" s="151"/>
      <c r="IEJ72" s="151"/>
      <c r="IEK72" s="151"/>
      <c r="IEL72" s="151"/>
      <c r="IEM72" s="151"/>
      <c r="IEN72" s="151"/>
      <c r="IEO72" s="151"/>
      <c r="IEP72" s="151"/>
      <c r="IEQ72" s="151"/>
      <c r="IER72" s="151"/>
      <c r="IES72" s="151"/>
      <c r="IET72" s="151"/>
      <c r="IEU72" s="151"/>
      <c r="IEV72" s="151"/>
      <c r="IEW72" s="151"/>
      <c r="IEX72" s="151"/>
      <c r="IEY72" s="151"/>
      <c r="IEZ72" s="151"/>
      <c r="IFA72" s="151"/>
      <c r="IFB72" s="151"/>
      <c r="IFC72" s="151"/>
      <c r="IFD72" s="151"/>
      <c r="IFE72" s="151"/>
      <c r="IFF72" s="151"/>
      <c r="IFG72" s="151"/>
      <c r="IFH72" s="151"/>
      <c r="IFI72" s="151"/>
      <c r="IFJ72" s="151"/>
      <c r="IFK72" s="151"/>
      <c r="IFL72" s="151"/>
      <c r="IFM72" s="151"/>
      <c r="IFN72" s="151"/>
      <c r="IFO72" s="151"/>
      <c r="IFP72" s="151"/>
      <c r="IFQ72" s="151"/>
      <c r="IFR72" s="151"/>
      <c r="IFS72" s="151"/>
      <c r="IFT72" s="151"/>
      <c r="IFU72" s="151"/>
      <c r="IFV72" s="151"/>
      <c r="IFW72" s="151"/>
      <c r="IFX72" s="151"/>
      <c r="IFY72" s="151"/>
      <c r="IFZ72" s="151"/>
      <c r="IGA72" s="151"/>
      <c r="IGB72" s="151"/>
      <c r="IGC72" s="151"/>
      <c r="IGD72" s="151"/>
      <c r="IGE72" s="151"/>
      <c r="IGF72" s="151"/>
      <c r="IGG72" s="151"/>
      <c r="IGH72" s="151"/>
      <c r="IGI72" s="151"/>
      <c r="IGJ72" s="151"/>
      <c r="IGK72" s="151"/>
      <c r="IGL72" s="151"/>
      <c r="IGM72" s="151"/>
      <c r="IGN72" s="151"/>
      <c r="IGO72" s="151"/>
      <c r="IGP72" s="151"/>
      <c r="IGQ72" s="151"/>
      <c r="IGR72" s="151"/>
      <c r="IGS72" s="151"/>
      <c r="IGT72" s="151"/>
      <c r="IGU72" s="151"/>
      <c r="IGV72" s="151"/>
      <c r="IGW72" s="151"/>
      <c r="IGX72" s="151"/>
      <c r="IGY72" s="151"/>
      <c r="IGZ72" s="151"/>
      <c r="IHA72" s="151"/>
      <c r="IHB72" s="151"/>
      <c r="IHC72" s="151"/>
      <c r="IHD72" s="151"/>
      <c r="IHE72" s="151"/>
      <c r="IHF72" s="151"/>
      <c r="IHG72" s="151"/>
      <c r="IHH72" s="151"/>
      <c r="IHI72" s="151"/>
      <c r="IHJ72" s="151"/>
      <c r="IHK72" s="151"/>
      <c r="IHL72" s="151"/>
      <c r="IHM72" s="151"/>
      <c r="IHN72" s="151"/>
      <c r="IHO72" s="151"/>
      <c r="IHP72" s="151"/>
      <c r="IHQ72" s="151"/>
      <c r="IHR72" s="151"/>
      <c r="IHS72" s="151"/>
      <c r="IHT72" s="151"/>
      <c r="IHU72" s="151"/>
      <c r="IHV72" s="151"/>
      <c r="IHW72" s="151"/>
      <c r="IHX72" s="151"/>
      <c r="IHY72" s="151"/>
      <c r="IHZ72" s="151"/>
      <c r="IIA72" s="151"/>
      <c r="IIB72" s="151"/>
      <c r="IIC72" s="151"/>
      <c r="IID72" s="151"/>
      <c r="IIE72" s="151"/>
      <c r="IIF72" s="151"/>
      <c r="IIG72" s="151"/>
      <c r="IIH72" s="151"/>
      <c r="III72" s="151"/>
      <c r="IIJ72" s="151"/>
      <c r="IIK72" s="151"/>
      <c r="IIL72" s="151"/>
      <c r="IIM72" s="151"/>
      <c r="IIN72" s="151"/>
      <c r="IIO72" s="151"/>
      <c r="IIP72" s="151"/>
      <c r="IIQ72" s="151"/>
      <c r="IIR72" s="151"/>
      <c r="IIS72" s="151"/>
      <c r="IIT72" s="151"/>
      <c r="IIU72" s="151"/>
      <c r="IIV72" s="151"/>
      <c r="IIW72" s="151"/>
      <c r="IIX72" s="151"/>
      <c r="IIY72" s="151"/>
      <c r="IIZ72" s="151"/>
      <c r="IJA72" s="151"/>
      <c r="IJB72" s="151"/>
      <c r="IJC72" s="151"/>
      <c r="IJD72" s="151"/>
      <c r="IJE72" s="151"/>
      <c r="IJF72" s="151"/>
      <c r="IJG72" s="151"/>
      <c r="IJH72" s="151"/>
      <c r="IJI72" s="151"/>
      <c r="IJJ72" s="151"/>
      <c r="IJK72" s="151"/>
      <c r="IJL72" s="151"/>
      <c r="IJM72" s="151"/>
      <c r="IJN72" s="151"/>
      <c r="IJO72" s="151"/>
      <c r="IJP72" s="151"/>
      <c r="IJQ72" s="151"/>
      <c r="IJR72" s="151"/>
      <c r="IJS72" s="151"/>
      <c r="IJT72" s="151"/>
      <c r="IJU72" s="151"/>
      <c r="IJV72" s="151"/>
      <c r="IJW72" s="151"/>
      <c r="IJX72" s="151"/>
      <c r="IJY72" s="151"/>
      <c r="IJZ72" s="151"/>
      <c r="IKA72" s="151"/>
      <c r="IKB72" s="151"/>
      <c r="IKC72" s="151"/>
      <c r="IKD72" s="151"/>
      <c r="IKE72" s="151"/>
      <c r="IKF72" s="151"/>
      <c r="IKG72" s="151"/>
      <c r="IKH72" s="151"/>
      <c r="IKI72" s="151"/>
      <c r="IKJ72" s="151"/>
      <c r="IKK72" s="151"/>
      <c r="IKL72" s="151"/>
      <c r="IKM72" s="151"/>
      <c r="IKN72" s="151"/>
      <c r="IKO72" s="151"/>
      <c r="IKP72" s="151"/>
      <c r="IKQ72" s="151"/>
      <c r="IKR72" s="151"/>
      <c r="IKS72" s="151"/>
      <c r="IKT72" s="151"/>
      <c r="IKU72" s="151"/>
      <c r="IKV72" s="151"/>
      <c r="IKW72" s="151"/>
      <c r="IKX72" s="151"/>
      <c r="IKY72" s="151"/>
      <c r="IKZ72" s="151"/>
      <c r="ILA72" s="151"/>
      <c r="ILB72" s="151"/>
      <c r="ILC72" s="151"/>
      <c r="ILD72" s="151"/>
      <c r="ILE72" s="151"/>
      <c r="ILF72" s="151"/>
      <c r="ILG72" s="151"/>
      <c r="ILH72" s="151"/>
      <c r="ILI72" s="151"/>
      <c r="ILJ72" s="151"/>
      <c r="ILK72" s="151"/>
      <c r="ILL72" s="151"/>
      <c r="ILM72" s="151"/>
      <c r="ILN72" s="151"/>
      <c r="ILO72" s="151"/>
      <c r="ILP72" s="151"/>
      <c r="ILQ72" s="151"/>
      <c r="ILR72" s="151"/>
      <c r="ILS72" s="151"/>
      <c r="ILT72" s="151"/>
      <c r="ILU72" s="151"/>
      <c r="ILV72" s="151"/>
      <c r="ILW72" s="151"/>
      <c r="ILX72" s="151"/>
      <c r="ILY72" s="151"/>
      <c r="ILZ72" s="151"/>
      <c r="IMA72" s="151"/>
      <c r="IMB72" s="151"/>
      <c r="IMC72" s="151"/>
      <c r="IMD72" s="151"/>
      <c r="IME72" s="151"/>
      <c r="IMF72" s="151"/>
      <c r="IMG72" s="151"/>
      <c r="IMH72" s="151"/>
      <c r="IMI72" s="151"/>
      <c r="IMJ72" s="151"/>
      <c r="IMK72" s="151"/>
      <c r="IML72" s="151"/>
      <c r="IMM72" s="151"/>
      <c r="IMN72" s="151"/>
      <c r="IMO72" s="151"/>
      <c r="IMP72" s="151"/>
      <c r="IMQ72" s="151"/>
      <c r="IMR72" s="151"/>
      <c r="IMS72" s="151"/>
      <c r="IMT72" s="151"/>
      <c r="IMU72" s="151"/>
      <c r="IMV72" s="151"/>
      <c r="IMW72" s="151"/>
      <c r="IMX72" s="151"/>
      <c r="IMY72" s="151"/>
      <c r="IMZ72" s="151"/>
      <c r="INA72" s="151"/>
      <c r="INB72" s="151"/>
      <c r="INC72" s="151"/>
      <c r="IND72" s="151"/>
      <c r="INE72" s="151"/>
      <c r="INF72" s="151"/>
      <c r="ING72" s="151"/>
      <c r="INH72" s="151"/>
      <c r="INI72" s="151"/>
      <c r="INJ72" s="151"/>
      <c r="INK72" s="151"/>
      <c r="INL72" s="151"/>
      <c r="INM72" s="151"/>
      <c r="INN72" s="151"/>
      <c r="INO72" s="151"/>
      <c r="INP72" s="151"/>
      <c r="INQ72" s="151"/>
      <c r="INR72" s="151"/>
      <c r="INS72" s="151"/>
      <c r="INT72" s="151"/>
      <c r="INU72" s="151"/>
      <c r="INV72" s="151"/>
      <c r="INW72" s="151"/>
      <c r="INX72" s="151"/>
      <c r="INY72" s="151"/>
      <c r="INZ72" s="151"/>
      <c r="IOA72" s="151"/>
      <c r="IOB72" s="151"/>
      <c r="IOC72" s="151"/>
      <c r="IOD72" s="151"/>
      <c r="IOE72" s="151"/>
      <c r="IOF72" s="151"/>
      <c r="IOG72" s="151"/>
      <c r="IOH72" s="151"/>
      <c r="IOI72" s="151"/>
      <c r="IOJ72" s="151"/>
      <c r="IOK72" s="151"/>
      <c r="IOL72" s="151"/>
      <c r="IOM72" s="151"/>
      <c r="ION72" s="151"/>
      <c r="IOO72" s="151"/>
      <c r="IOP72" s="151"/>
      <c r="IOQ72" s="151"/>
      <c r="IOR72" s="151"/>
      <c r="IOS72" s="151"/>
      <c r="IOT72" s="151"/>
      <c r="IOU72" s="151"/>
      <c r="IOV72" s="151"/>
      <c r="IOW72" s="151"/>
      <c r="IOX72" s="151"/>
      <c r="IOY72" s="151"/>
      <c r="IOZ72" s="151"/>
      <c r="IPA72" s="151"/>
      <c r="IPB72" s="151"/>
      <c r="IPC72" s="151"/>
      <c r="IPD72" s="151"/>
      <c r="IPE72" s="151"/>
      <c r="IPF72" s="151"/>
      <c r="IPG72" s="151"/>
      <c r="IPH72" s="151"/>
      <c r="IPI72" s="151"/>
      <c r="IPJ72" s="151"/>
      <c r="IPK72" s="151"/>
      <c r="IPL72" s="151"/>
      <c r="IPM72" s="151"/>
      <c r="IPN72" s="151"/>
      <c r="IPO72" s="151"/>
      <c r="IPP72" s="151"/>
      <c r="IPQ72" s="151"/>
      <c r="IPR72" s="151"/>
      <c r="IPS72" s="151"/>
      <c r="IPT72" s="151"/>
      <c r="IPU72" s="151"/>
      <c r="IPV72" s="151"/>
      <c r="IPW72" s="151"/>
      <c r="IPX72" s="151"/>
      <c r="IPY72" s="151"/>
      <c r="IPZ72" s="151"/>
      <c r="IQA72" s="151"/>
      <c r="IQB72" s="151"/>
      <c r="IQC72" s="151"/>
      <c r="IQD72" s="151"/>
      <c r="IQE72" s="151"/>
      <c r="IQF72" s="151"/>
      <c r="IQG72" s="151"/>
      <c r="IQH72" s="151"/>
      <c r="IQI72" s="151"/>
      <c r="IQJ72" s="151"/>
      <c r="IQK72" s="151"/>
      <c r="IQL72" s="151"/>
      <c r="IQM72" s="151"/>
      <c r="IQN72" s="151"/>
      <c r="IQO72" s="151"/>
      <c r="IQP72" s="151"/>
      <c r="IQQ72" s="151"/>
      <c r="IQR72" s="151"/>
      <c r="IQS72" s="151"/>
      <c r="IQT72" s="151"/>
      <c r="IQU72" s="151"/>
      <c r="IQV72" s="151"/>
      <c r="IQW72" s="151"/>
      <c r="IQX72" s="151"/>
      <c r="IQY72" s="151"/>
      <c r="IQZ72" s="151"/>
      <c r="IRA72" s="151"/>
      <c r="IRB72" s="151"/>
      <c r="IRC72" s="151"/>
      <c r="IRD72" s="151"/>
      <c r="IRE72" s="151"/>
      <c r="IRF72" s="151"/>
      <c r="IRG72" s="151"/>
      <c r="IRH72" s="151"/>
      <c r="IRI72" s="151"/>
      <c r="IRJ72" s="151"/>
      <c r="IRK72" s="151"/>
      <c r="IRL72" s="151"/>
      <c r="IRM72" s="151"/>
      <c r="IRN72" s="151"/>
      <c r="IRO72" s="151"/>
      <c r="IRP72" s="151"/>
      <c r="IRQ72" s="151"/>
      <c r="IRR72" s="151"/>
      <c r="IRS72" s="151"/>
      <c r="IRT72" s="151"/>
      <c r="IRU72" s="151"/>
      <c r="IRV72" s="151"/>
      <c r="IRW72" s="151"/>
      <c r="IRX72" s="151"/>
      <c r="IRY72" s="151"/>
      <c r="IRZ72" s="151"/>
      <c r="ISA72" s="151"/>
      <c r="ISB72" s="151"/>
      <c r="ISC72" s="151"/>
      <c r="ISD72" s="151"/>
      <c r="ISE72" s="151"/>
      <c r="ISF72" s="151"/>
      <c r="ISG72" s="151"/>
      <c r="ISH72" s="151"/>
      <c r="ISI72" s="151"/>
      <c r="ISJ72" s="151"/>
      <c r="ISK72" s="151"/>
      <c r="ISL72" s="151"/>
      <c r="ISM72" s="151"/>
      <c r="ISN72" s="151"/>
      <c r="ISO72" s="151"/>
      <c r="ISP72" s="151"/>
      <c r="ISQ72" s="151"/>
      <c r="ISR72" s="151"/>
      <c r="ISS72" s="151"/>
      <c r="IST72" s="151"/>
      <c r="ISU72" s="151"/>
      <c r="ISV72" s="151"/>
      <c r="ISW72" s="151"/>
      <c r="ISX72" s="151"/>
      <c r="ISY72" s="151"/>
      <c r="ISZ72" s="151"/>
      <c r="ITA72" s="151"/>
      <c r="ITB72" s="151"/>
      <c r="ITC72" s="151"/>
      <c r="ITD72" s="151"/>
      <c r="ITE72" s="151"/>
      <c r="ITF72" s="151"/>
      <c r="ITG72" s="151"/>
      <c r="ITH72" s="151"/>
      <c r="ITI72" s="151"/>
      <c r="ITJ72" s="151"/>
      <c r="ITK72" s="151"/>
      <c r="ITL72" s="151"/>
      <c r="ITM72" s="151"/>
      <c r="ITN72" s="151"/>
      <c r="ITO72" s="151"/>
      <c r="ITP72" s="151"/>
      <c r="ITQ72" s="151"/>
      <c r="ITR72" s="151"/>
      <c r="ITS72" s="151"/>
      <c r="ITT72" s="151"/>
      <c r="ITU72" s="151"/>
      <c r="ITV72" s="151"/>
      <c r="ITW72" s="151"/>
      <c r="ITX72" s="151"/>
      <c r="ITY72" s="151"/>
      <c r="ITZ72" s="151"/>
      <c r="IUA72" s="151"/>
      <c r="IUB72" s="151"/>
      <c r="IUC72" s="151"/>
      <c r="IUD72" s="151"/>
      <c r="IUE72" s="151"/>
      <c r="IUF72" s="151"/>
      <c r="IUG72" s="151"/>
      <c r="IUH72" s="151"/>
      <c r="IUI72" s="151"/>
      <c r="IUJ72" s="151"/>
      <c r="IUK72" s="151"/>
      <c r="IUL72" s="151"/>
      <c r="IUM72" s="151"/>
      <c r="IUN72" s="151"/>
      <c r="IUO72" s="151"/>
      <c r="IUP72" s="151"/>
      <c r="IUQ72" s="151"/>
      <c r="IUR72" s="151"/>
      <c r="IUS72" s="151"/>
      <c r="IUT72" s="151"/>
      <c r="IUU72" s="151"/>
      <c r="IUV72" s="151"/>
      <c r="IUW72" s="151"/>
      <c r="IUX72" s="151"/>
      <c r="IUY72" s="151"/>
      <c r="IUZ72" s="151"/>
      <c r="IVA72" s="151"/>
      <c r="IVB72" s="151"/>
      <c r="IVC72" s="151"/>
      <c r="IVD72" s="151"/>
      <c r="IVE72" s="151"/>
      <c r="IVF72" s="151"/>
      <c r="IVG72" s="151"/>
      <c r="IVH72" s="151"/>
      <c r="IVI72" s="151"/>
      <c r="IVJ72" s="151"/>
      <c r="IVK72" s="151"/>
      <c r="IVL72" s="151"/>
      <c r="IVM72" s="151"/>
      <c r="IVN72" s="151"/>
      <c r="IVO72" s="151"/>
      <c r="IVP72" s="151"/>
      <c r="IVQ72" s="151"/>
      <c r="IVR72" s="151"/>
      <c r="IVS72" s="151"/>
      <c r="IVT72" s="151"/>
      <c r="IVU72" s="151"/>
      <c r="IVV72" s="151"/>
      <c r="IVW72" s="151"/>
      <c r="IVX72" s="151"/>
      <c r="IVY72" s="151"/>
      <c r="IVZ72" s="151"/>
      <c r="IWA72" s="151"/>
      <c r="IWB72" s="151"/>
      <c r="IWC72" s="151"/>
      <c r="IWD72" s="151"/>
      <c r="IWE72" s="151"/>
      <c r="IWF72" s="151"/>
      <c r="IWG72" s="151"/>
      <c r="IWH72" s="151"/>
      <c r="IWI72" s="151"/>
      <c r="IWJ72" s="151"/>
      <c r="IWK72" s="151"/>
      <c r="IWL72" s="151"/>
      <c r="IWM72" s="151"/>
      <c r="IWN72" s="151"/>
      <c r="IWO72" s="151"/>
      <c r="IWP72" s="151"/>
      <c r="IWQ72" s="151"/>
      <c r="IWR72" s="151"/>
      <c r="IWS72" s="151"/>
      <c r="IWT72" s="151"/>
      <c r="IWU72" s="151"/>
      <c r="IWV72" s="151"/>
      <c r="IWW72" s="151"/>
      <c r="IWX72" s="151"/>
      <c r="IWY72" s="151"/>
      <c r="IWZ72" s="151"/>
      <c r="IXA72" s="151"/>
      <c r="IXB72" s="151"/>
      <c r="IXC72" s="151"/>
      <c r="IXD72" s="151"/>
      <c r="IXE72" s="151"/>
      <c r="IXF72" s="151"/>
      <c r="IXG72" s="151"/>
      <c r="IXH72" s="151"/>
      <c r="IXI72" s="151"/>
      <c r="IXJ72" s="151"/>
      <c r="IXK72" s="151"/>
      <c r="IXL72" s="151"/>
      <c r="IXM72" s="151"/>
      <c r="IXN72" s="151"/>
      <c r="IXO72" s="151"/>
      <c r="IXP72" s="151"/>
      <c r="IXQ72" s="151"/>
      <c r="IXR72" s="151"/>
      <c r="IXS72" s="151"/>
      <c r="IXT72" s="151"/>
      <c r="IXU72" s="151"/>
      <c r="IXV72" s="151"/>
      <c r="IXW72" s="151"/>
      <c r="IXX72" s="151"/>
      <c r="IXY72" s="151"/>
      <c r="IXZ72" s="151"/>
      <c r="IYA72" s="151"/>
      <c r="IYB72" s="151"/>
      <c r="IYC72" s="151"/>
      <c r="IYD72" s="151"/>
      <c r="IYE72" s="151"/>
      <c r="IYF72" s="151"/>
      <c r="IYG72" s="151"/>
      <c r="IYH72" s="151"/>
      <c r="IYI72" s="151"/>
      <c r="IYJ72" s="151"/>
      <c r="IYK72" s="151"/>
      <c r="IYL72" s="151"/>
      <c r="IYM72" s="151"/>
      <c r="IYN72" s="151"/>
      <c r="IYO72" s="151"/>
      <c r="IYP72" s="151"/>
      <c r="IYQ72" s="151"/>
      <c r="IYR72" s="151"/>
      <c r="IYS72" s="151"/>
      <c r="IYT72" s="151"/>
      <c r="IYU72" s="151"/>
      <c r="IYV72" s="151"/>
      <c r="IYW72" s="151"/>
      <c r="IYX72" s="151"/>
      <c r="IYY72" s="151"/>
      <c r="IYZ72" s="151"/>
      <c r="IZA72" s="151"/>
      <c r="IZB72" s="151"/>
      <c r="IZC72" s="151"/>
      <c r="IZD72" s="151"/>
      <c r="IZE72" s="151"/>
      <c r="IZF72" s="151"/>
      <c r="IZG72" s="151"/>
      <c r="IZH72" s="151"/>
      <c r="IZI72" s="151"/>
      <c r="IZJ72" s="151"/>
      <c r="IZK72" s="151"/>
      <c r="IZL72" s="151"/>
      <c r="IZM72" s="151"/>
      <c r="IZN72" s="151"/>
      <c r="IZO72" s="151"/>
      <c r="IZP72" s="151"/>
      <c r="IZQ72" s="151"/>
      <c r="IZR72" s="151"/>
      <c r="IZS72" s="151"/>
      <c r="IZT72" s="151"/>
      <c r="IZU72" s="151"/>
      <c r="IZV72" s="151"/>
      <c r="IZW72" s="151"/>
      <c r="IZX72" s="151"/>
      <c r="IZY72" s="151"/>
      <c r="IZZ72" s="151"/>
      <c r="JAA72" s="151"/>
      <c r="JAB72" s="151"/>
      <c r="JAC72" s="151"/>
      <c r="JAD72" s="151"/>
      <c r="JAE72" s="151"/>
      <c r="JAF72" s="151"/>
      <c r="JAG72" s="151"/>
      <c r="JAH72" s="151"/>
      <c r="JAI72" s="151"/>
      <c r="JAJ72" s="151"/>
      <c r="JAK72" s="151"/>
      <c r="JAL72" s="151"/>
      <c r="JAM72" s="151"/>
      <c r="JAN72" s="151"/>
      <c r="JAO72" s="151"/>
      <c r="JAP72" s="151"/>
      <c r="JAQ72" s="151"/>
      <c r="JAR72" s="151"/>
      <c r="JAS72" s="151"/>
      <c r="JAT72" s="151"/>
      <c r="JAU72" s="151"/>
      <c r="JAV72" s="151"/>
      <c r="JAW72" s="151"/>
      <c r="JAX72" s="151"/>
      <c r="JAY72" s="151"/>
      <c r="JAZ72" s="151"/>
      <c r="JBA72" s="151"/>
      <c r="JBB72" s="151"/>
      <c r="JBC72" s="151"/>
      <c r="JBD72" s="151"/>
      <c r="JBE72" s="151"/>
      <c r="JBF72" s="151"/>
      <c r="JBG72" s="151"/>
      <c r="JBH72" s="151"/>
      <c r="JBI72" s="151"/>
      <c r="JBJ72" s="151"/>
      <c r="JBK72" s="151"/>
      <c r="JBL72" s="151"/>
      <c r="JBM72" s="151"/>
      <c r="JBN72" s="151"/>
      <c r="JBO72" s="151"/>
      <c r="JBP72" s="151"/>
      <c r="JBQ72" s="151"/>
      <c r="JBR72" s="151"/>
      <c r="JBS72" s="151"/>
      <c r="JBT72" s="151"/>
      <c r="JBU72" s="151"/>
      <c r="JBV72" s="151"/>
      <c r="JBW72" s="151"/>
      <c r="JBX72" s="151"/>
      <c r="JBY72" s="151"/>
      <c r="JBZ72" s="151"/>
      <c r="JCA72" s="151"/>
      <c r="JCB72" s="151"/>
      <c r="JCC72" s="151"/>
      <c r="JCD72" s="151"/>
      <c r="JCE72" s="151"/>
      <c r="JCF72" s="151"/>
      <c r="JCG72" s="151"/>
      <c r="JCH72" s="151"/>
      <c r="JCI72" s="151"/>
      <c r="JCJ72" s="151"/>
      <c r="JCK72" s="151"/>
      <c r="JCL72" s="151"/>
      <c r="JCM72" s="151"/>
      <c r="JCN72" s="151"/>
      <c r="JCO72" s="151"/>
      <c r="JCP72" s="151"/>
      <c r="JCQ72" s="151"/>
      <c r="JCR72" s="151"/>
      <c r="JCS72" s="151"/>
      <c r="JCT72" s="151"/>
      <c r="JCU72" s="151"/>
      <c r="JCV72" s="151"/>
      <c r="JCW72" s="151"/>
      <c r="JCX72" s="151"/>
      <c r="JCY72" s="151"/>
      <c r="JCZ72" s="151"/>
      <c r="JDA72" s="151"/>
      <c r="JDB72" s="151"/>
      <c r="JDC72" s="151"/>
      <c r="JDD72" s="151"/>
      <c r="JDE72" s="151"/>
      <c r="JDF72" s="151"/>
      <c r="JDG72" s="151"/>
      <c r="JDH72" s="151"/>
      <c r="JDI72" s="151"/>
      <c r="JDJ72" s="151"/>
      <c r="JDK72" s="151"/>
      <c r="JDL72" s="151"/>
      <c r="JDM72" s="151"/>
      <c r="JDN72" s="151"/>
      <c r="JDO72" s="151"/>
      <c r="JDP72" s="151"/>
      <c r="JDQ72" s="151"/>
      <c r="JDR72" s="151"/>
      <c r="JDS72" s="151"/>
      <c r="JDT72" s="151"/>
      <c r="JDU72" s="151"/>
      <c r="JDV72" s="151"/>
      <c r="JDW72" s="151"/>
      <c r="JDX72" s="151"/>
      <c r="JDY72" s="151"/>
      <c r="JDZ72" s="151"/>
      <c r="JEA72" s="151"/>
      <c r="JEB72" s="151"/>
      <c r="JEC72" s="151"/>
      <c r="JED72" s="151"/>
      <c r="JEE72" s="151"/>
      <c r="JEF72" s="151"/>
      <c r="JEG72" s="151"/>
      <c r="JEH72" s="151"/>
      <c r="JEI72" s="151"/>
      <c r="JEJ72" s="151"/>
      <c r="JEK72" s="151"/>
      <c r="JEL72" s="151"/>
      <c r="JEM72" s="151"/>
      <c r="JEN72" s="151"/>
      <c r="JEO72" s="151"/>
      <c r="JEP72" s="151"/>
      <c r="JEQ72" s="151"/>
      <c r="JER72" s="151"/>
      <c r="JES72" s="151"/>
      <c r="JET72" s="151"/>
      <c r="JEU72" s="151"/>
      <c r="JEV72" s="151"/>
      <c r="JEW72" s="151"/>
      <c r="JEX72" s="151"/>
      <c r="JEY72" s="151"/>
      <c r="JEZ72" s="151"/>
      <c r="JFA72" s="151"/>
      <c r="JFB72" s="151"/>
      <c r="JFC72" s="151"/>
      <c r="JFD72" s="151"/>
      <c r="JFE72" s="151"/>
      <c r="JFF72" s="151"/>
      <c r="JFG72" s="151"/>
      <c r="JFH72" s="151"/>
      <c r="JFI72" s="151"/>
      <c r="JFJ72" s="151"/>
      <c r="JFK72" s="151"/>
      <c r="JFL72" s="151"/>
      <c r="JFM72" s="151"/>
      <c r="JFN72" s="151"/>
      <c r="JFO72" s="151"/>
      <c r="JFP72" s="151"/>
      <c r="JFQ72" s="151"/>
      <c r="JFR72" s="151"/>
      <c r="JFS72" s="151"/>
      <c r="JFT72" s="151"/>
      <c r="JFU72" s="151"/>
      <c r="JFV72" s="151"/>
      <c r="JFW72" s="151"/>
      <c r="JFX72" s="151"/>
      <c r="JFY72" s="151"/>
      <c r="JFZ72" s="151"/>
      <c r="JGA72" s="151"/>
      <c r="JGB72" s="151"/>
      <c r="JGC72" s="151"/>
      <c r="JGD72" s="151"/>
      <c r="JGE72" s="151"/>
      <c r="JGF72" s="151"/>
      <c r="JGG72" s="151"/>
      <c r="JGH72" s="151"/>
      <c r="JGI72" s="151"/>
      <c r="JGJ72" s="151"/>
      <c r="JGK72" s="151"/>
      <c r="JGL72" s="151"/>
      <c r="JGM72" s="151"/>
      <c r="JGN72" s="151"/>
      <c r="JGO72" s="151"/>
      <c r="JGP72" s="151"/>
      <c r="JGQ72" s="151"/>
      <c r="JGR72" s="151"/>
      <c r="JGS72" s="151"/>
      <c r="JGT72" s="151"/>
      <c r="JGU72" s="151"/>
      <c r="JGV72" s="151"/>
      <c r="JGW72" s="151"/>
      <c r="JGX72" s="151"/>
      <c r="JGY72" s="151"/>
      <c r="JGZ72" s="151"/>
      <c r="JHA72" s="151"/>
      <c r="JHB72" s="151"/>
      <c r="JHC72" s="151"/>
      <c r="JHD72" s="151"/>
      <c r="JHE72" s="151"/>
      <c r="JHF72" s="151"/>
      <c r="JHG72" s="151"/>
      <c r="JHH72" s="151"/>
      <c r="JHI72" s="151"/>
      <c r="JHJ72" s="151"/>
      <c r="JHK72" s="151"/>
      <c r="JHL72" s="151"/>
      <c r="JHM72" s="151"/>
      <c r="JHN72" s="151"/>
      <c r="JHO72" s="151"/>
      <c r="JHP72" s="151"/>
      <c r="JHQ72" s="151"/>
      <c r="JHR72" s="151"/>
      <c r="JHS72" s="151"/>
      <c r="JHT72" s="151"/>
      <c r="JHU72" s="151"/>
      <c r="JHV72" s="151"/>
      <c r="JHW72" s="151"/>
      <c r="JHX72" s="151"/>
      <c r="JHY72" s="151"/>
      <c r="JHZ72" s="151"/>
      <c r="JIA72" s="151"/>
      <c r="JIB72" s="151"/>
      <c r="JIC72" s="151"/>
      <c r="JID72" s="151"/>
      <c r="JIE72" s="151"/>
      <c r="JIF72" s="151"/>
      <c r="JIG72" s="151"/>
      <c r="JIH72" s="151"/>
      <c r="JII72" s="151"/>
      <c r="JIJ72" s="151"/>
      <c r="JIK72" s="151"/>
      <c r="JIL72" s="151"/>
      <c r="JIM72" s="151"/>
      <c r="JIN72" s="151"/>
      <c r="JIO72" s="151"/>
      <c r="JIP72" s="151"/>
      <c r="JIQ72" s="151"/>
      <c r="JIR72" s="151"/>
      <c r="JIS72" s="151"/>
      <c r="JIT72" s="151"/>
      <c r="JIU72" s="151"/>
      <c r="JIV72" s="151"/>
      <c r="JIW72" s="151"/>
      <c r="JIX72" s="151"/>
      <c r="JIY72" s="151"/>
      <c r="JIZ72" s="151"/>
      <c r="JJA72" s="151"/>
      <c r="JJB72" s="151"/>
      <c r="JJC72" s="151"/>
      <c r="JJD72" s="151"/>
      <c r="JJE72" s="151"/>
      <c r="JJF72" s="151"/>
      <c r="JJG72" s="151"/>
      <c r="JJH72" s="151"/>
      <c r="JJI72" s="151"/>
      <c r="JJJ72" s="151"/>
      <c r="JJK72" s="151"/>
      <c r="JJL72" s="151"/>
      <c r="JJM72" s="151"/>
      <c r="JJN72" s="151"/>
      <c r="JJO72" s="151"/>
      <c r="JJP72" s="151"/>
      <c r="JJQ72" s="151"/>
      <c r="JJR72" s="151"/>
      <c r="JJS72" s="151"/>
      <c r="JJT72" s="151"/>
      <c r="JJU72" s="151"/>
      <c r="JJV72" s="151"/>
      <c r="JJW72" s="151"/>
      <c r="JJX72" s="151"/>
      <c r="JJY72" s="151"/>
      <c r="JJZ72" s="151"/>
      <c r="JKA72" s="151"/>
      <c r="JKB72" s="151"/>
      <c r="JKC72" s="151"/>
      <c r="JKD72" s="151"/>
      <c r="JKE72" s="151"/>
      <c r="JKF72" s="151"/>
      <c r="JKG72" s="151"/>
      <c r="JKH72" s="151"/>
      <c r="JKI72" s="151"/>
      <c r="JKJ72" s="151"/>
      <c r="JKK72" s="151"/>
      <c r="JKL72" s="151"/>
      <c r="JKM72" s="151"/>
      <c r="JKN72" s="151"/>
      <c r="JKO72" s="151"/>
      <c r="JKP72" s="151"/>
      <c r="JKQ72" s="151"/>
      <c r="JKR72" s="151"/>
      <c r="JKS72" s="151"/>
      <c r="JKT72" s="151"/>
      <c r="JKU72" s="151"/>
      <c r="JKV72" s="151"/>
      <c r="JKW72" s="151"/>
      <c r="JKX72" s="151"/>
      <c r="JKY72" s="151"/>
      <c r="JKZ72" s="151"/>
      <c r="JLA72" s="151"/>
      <c r="JLB72" s="151"/>
      <c r="JLC72" s="151"/>
      <c r="JLD72" s="151"/>
      <c r="JLE72" s="151"/>
      <c r="JLF72" s="151"/>
      <c r="JLG72" s="151"/>
      <c r="JLH72" s="151"/>
      <c r="JLI72" s="151"/>
      <c r="JLJ72" s="151"/>
      <c r="JLK72" s="151"/>
      <c r="JLL72" s="151"/>
      <c r="JLM72" s="151"/>
      <c r="JLN72" s="151"/>
      <c r="JLO72" s="151"/>
      <c r="JLP72" s="151"/>
      <c r="JLQ72" s="151"/>
      <c r="JLR72" s="151"/>
      <c r="JLS72" s="151"/>
      <c r="JLT72" s="151"/>
      <c r="JLU72" s="151"/>
      <c r="JLV72" s="151"/>
      <c r="JLW72" s="151"/>
      <c r="JLX72" s="151"/>
      <c r="JLY72" s="151"/>
      <c r="JLZ72" s="151"/>
      <c r="JMA72" s="151"/>
      <c r="JMB72" s="151"/>
      <c r="JMC72" s="151"/>
      <c r="JMD72" s="151"/>
      <c r="JME72" s="151"/>
      <c r="JMF72" s="151"/>
      <c r="JMG72" s="151"/>
      <c r="JMH72" s="151"/>
      <c r="JMI72" s="151"/>
      <c r="JMJ72" s="151"/>
      <c r="JMK72" s="151"/>
      <c r="JML72" s="151"/>
      <c r="JMM72" s="151"/>
      <c r="JMN72" s="151"/>
      <c r="JMO72" s="151"/>
      <c r="JMP72" s="151"/>
      <c r="JMQ72" s="151"/>
      <c r="JMR72" s="151"/>
      <c r="JMS72" s="151"/>
      <c r="JMT72" s="151"/>
      <c r="JMU72" s="151"/>
      <c r="JMV72" s="151"/>
      <c r="JMW72" s="151"/>
      <c r="JMX72" s="151"/>
      <c r="JMY72" s="151"/>
      <c r="JMZ72" s="151"/>
      <c r="JNA72" s="151"/>
      <c r="JNB72" s="151"/>
      <c r="JNC72" s="151"/>
      <c r="JND72" s="151"/>
      <c r="JNE72" s="151"/>
      <c r="JNF72" s="151"/>
      <c r="JNG72" s="151"/>
      <c r="JNH72" s="151"/>
      <c r="JNI72" s="151"/>
      <c r="JNJ72" s="151"/>
      <c r="JNK72" s="151"/>
      <c r="JNL72" s="151"/>
      <c r="JNM72" s="151"/>
      <c r="JNN72" s="151"/>
      <c r="JNO72" s="151"/>
      <c r="JNP72" s="151"/>
      <c r="JNQ72" s="151"/>
      <c r="JNR72" s="151"/>
      <c r="JNS72" s="151"/>
      <c r="JNT72" s="151"/>
      <c r="JNU72" s="151"/>
      <c r="JNV72" s="151"/>
      <c r="JNW72" s="151"/>
      <c r="JNX72" s="151"/>
      <c r="JNY72" s="151"/>
      <c r="JNZ72" s="151"/>
      <c r="JOA72" s="151"/>
      <c r="JOB72" s="151"/>
      <c r="JOC72" s="151"/>
      <c r="JOD72" s="151"/>
      <c r="JOE72" s="151"/>
      <c r="JOF72" s="151"/>
      <c r="JOG72" s="151"/>
      <c r="JOH72" s="151"/>
      <c r="JOI72" s="151"/>
      <c r="JOJ72" s="151"/>
      <c r="JOK72" s="151"/>
      <c r="JOL72" s="151"/>
      <c r="JOM72" s="151"/>
      <c r="JON72" s="151"/>
      <c r="JOO72" s="151"/>
      <c r="JOP72" s="151"/>
      <c r="JOQ72" s="151"/>
      <c r="JOR72" s="151"/>
      <c r="JOS72" s="151"/>
      <c r="JOT72" s="151"/>
      <c r="JOU72" s="151"/>
      <c r="JOV72" s="151"/>
      <c r="JOW72" s="151"/>
      <c r="JOX72" s="151"/>
      <c r="JOY72" s="151"/>
      <c r="JOZ72" s="151"/>
      <c r="JPA72" s="151"/>
      <c r="JPB72" s="151"/>
      <c r="JPC72" s="151"/>
      <c r="JPD72" s="151"/>
      <c r="JPE72" s="151"/>
      <c r="JPF72" s="151"/>
      <c r="JPG72" s="151"/>
      <c r="JPH72" s="151"/>
      <c r="JPI72" s="151"/>
      <c r="JPJ72" s="151"/>
      <c r="JPK72" s="151"/>
      <c r="JPL72" s="151"/>
      <c r="JPM72" s="151"/>
      <c r="JPN72" s="151"/>
      <c r="JPO72" s="151"/>
      <c r="JPP72" s="151"/>
      <c r="JPQ72" s="151"/>
      <c r="JPR72" s="151"/>
      <c r="JPS72" s="151"/>
      <c r="JPT72" s="151"/>
      <c r="JPU72" s="151"/>
      <c r="JPV72" s="151"/>
      <c r="JPW72" s="151"/>
      <c r="JPX72" s="151"/>
      <c r="JPY72" s="151"/>
      <c r="JPZ72" s="151"/>
      <c r="JQA72" s="151"/>
      <c r="JQB72" s="151"/>
      <c r="JQC72" s="151"/>
      <c r="JQD72" s="151"/>
      <c r="JQE72" s="151"/>
      <c r="JQF72" s="151"/>
      <c r="JQG72" s="151"/>
      <c r="JQH72" s="151"/>
      <c r="JQI72" s="151"/>
      <c r="JQJ72" s="151"/>
      <c r="JQK72" s="151"/>
      <c r="JQL72" s="151"/>
      <c r="JQM72" s="151"/>
      <c r="JQN72" s="151"/>
      <c r="JQO72" s="151"/>
      <c r="JQP72" s="151"/>
      <c r="JQQ72" s="151"/>
      <c r="JQR72" s="151"/>
      <c r="JQS72" s="151"/>
      <c r="JQT72" s="151"/>
      <c r="JQU72" s="151"/>
      <c r="JQV72" s="151"/>
      <c r="JQW72" s="151"/>
      <c r="JQX72" s="151"/>
      <c r="JQY72" s="151"/>
      <c r="JQZ72" s="151"/>
      <c r="JRA72" s="151"/>
      <c r="JRB72" s="151"/>
      <c r="JRC72" s="151"/>
      <c r="JRD72" s="151"/>
      <c r="JRE72" s="151"/>
      <c r="JRF72" s="151"/>
      <c r="JRG72" s="151"/>
      <c r="JRH72" s="151"/>
      <c r="JRI72" s="151"/>
      <c r="JRJ72" s="151"/>
      <c r="JRK72" s="151"/>
      <c r="JRL72" s="151"/>
      <c r="JRM72" s="151"/>
      <c r="JRN72" s="151"/>
      <c r="JRO72" s="151"/>
      <c r="JRP72" s="151"/>
      <c r="JRQ72" s="151"/>
      <c r="JRR72" s="151"/>
      <c r="JRS72" s="151"/>
      <c r="JRT72" s="151"/>
      <c r="JRU72" s="151"/>
      <c r="JRV72" s="151"/>
      <c r="JRW72" s="151"/>
      <c r="JRX72" s="151"/>
      <c r="JRY72" s="151"/>
      <c r="JRZ72" s="151"/>
      <c r="JSA72" s="151"/>
      <c r="JSB72" s="151"/>
      <c r="JSC72" s="151"/>
      <c r="JSD72" s="151"/>
      <c r="JSE72" s="151"/>
      <c r="JSF72" s="151"/>
      <c r="JSG72" s="151"/>
      <c r="JSH72" s="151"/>
      <c r="JSI72" s="151"/>
      <c r="JSJ72" s="151"/>
      <c r="JSK72" s="151"/>
      <c r="JSL72" s="151"/>
      <c r="JSM72" s="151"/>
      <c r="JSN72" s="151"/>
      <c r="JSO72" s="151"/>
      <c r="JSP72" s="151"/>
      <c r="JSQ72" s="151"/>
      <c r="JSR72" s="151"/>
      <c r="JSS72" s="151"/>
      <c r="JST72" s="151"/>
      <c r="JSU72" s="151"/>
      <c r="JSV72" s="151"/>
      <c r="JSW72" s="151"/>
      <c r="JSX72" s="151"/>
      <c r="JSY72" s="151"/>
      <c r="JSZ72" s="151"/>
      <c r="JTA72" s="151"/>
      <c r="JTB72" s="151"/>
      <c r="JTC72" s="151"/>
      <c r="JTD72" s="151"/>
      <c r="JTE72" s="151"/>
      <c r="JTF72" s="151"/>
      <c r="JTG72" s="151"/>
      <c r="JTH72" s="151"/>
      <c r="JTI72" s="151"/>
      <c r="JTJ72" s="151"/>
      <c r="JTK72" s="151"/>
      <c r="JTL72" s="151"/>
      <c r="JTM72" s="151"/>
      <c r="JTN72" s="151"/>
      <c r="JTO72" s="151"/>
      <c r="JTP72" s="151"/>
      <c r="JTQ72" s="151"/>
      <c r="JTR72" s="151"/>
      <c r="JTS72" s="151"/>
      <c r="JTT72" s="151"/>
      <c r="JTU72" s="151"/>
      <c r="JTV72" s="151"/>
      <c r="JTW72" s="151"/>
      <c r="JTX72" s="151"/>
      <c r="JTY72" s="151"/>
      <c r="JTZ72" s="151"/>
      <c r="JUA72" s="151"/>
      <c r="JUB72" s="151"/>
      <c r="JUC72" s="151"/>
      <c r="JUD72" s="151"/>
      <c r="JUE72" s="151"/>
      <c r="JUF72" s="151"/>
      <c r="JUG72" s="151"/>
      <c r="JUH72" s="151"/>
      <c r="JUI72" s="151"/>
      <c r="JUJ72" s="151"/>
      <c r="JUK72" s="151"/>
      <c r="JUL72" s="151"/>
      <c r="JUM72" s="151"/>
      <c r="JUN72" s="151"/>
      <c r="JUO72" s="151"/>
      <c r="JUP72" s="151"/>
      <c r="JUQ72" s="151"/>
      <c r="JUR72" s="151"/>
      <c r="JUS72" s="151"/>
      <c r="JUT72" s="151"/>
      <c r="JUU72" s="151"/>
      <c r="JUV72" s="151"/>
      <c r="JUW72" s="151"/>
      <c r="JUX72" s="151"/>
      <c r="JUY72" s="151"/>
      <c r="JUZ72" s="151"/>
      <c r="JVA72" s="151"/>
      <c r="JVB72" s="151"/>
      <c r="JVC72" s="151"/>
      <c r="JVD72" s="151"/>
      <c r="JVE72" s="151"/>
      <c r="JVF72" s="151"/>
      <c r="JVG72" s="151"/>
      <c r="JVH72" s="151"/>
      <c r="JVI72" s="151"/>
      <c r="JVJ72" s="151"/>
      <c r="JVK72" s="151"/>
      <c r="JVL72" s="151"/>
      <c r="JVM72" s="151"/>
      <c r="JVN72" s="151"/>
      <c r="JVO72" s="151"/>
      <c r="JVP72" s="151"/>
      <c r="JVQ72" s="151"/>
      <c r="JVR72" s="151"/>
      <c r="JVS72" s="151"/>
      <c r="JVT72" s="151"/>
      <c r="JVU72" s="151"/>
      <c r="JVV72" s="151"/>
      <c r="JVW72" s="151"/>
      <c r="JVX72" s="151"/>
      <c r="JVY72" s="151"/>
      <c r="JVZ72" s="151"/>
      <c r="JWA72" s="151"/>
      <c r="JWB72" s="151"/>
      <c r="JWC72" s="151"/>
      <c r="JWD72" s="151"/>
      <c r="JWE72" s="151"/>
      <c r="JWF72" s="151"/>
      <c r="JWG72" s="151"/>
      <c r="JWH72" s="151"/>
      <c r="JWI72" s="151"/>
      <c r="JWJ72" s="151"/>
      <c r="JWK72" s="151"/>
      <c r="JWL72" s="151"/>
      <c r="JWM72" s="151"/>
      <c r="JWN72" s="151"/>
      <c r="JWO72" s="151"/>
      <c r="JWP72" s="151"/>
      <c r="JWQ72" s="151"/>
      <c r="JWR72" s="151"/>
      <c r="JWS72" s="151"/>
      <c r="JWT72" s="151"/>
      <c r="JWU72" s="151"/>
      <c r="JWV72" s="151"/>
      <c r="JWW72" s="151"/>
      <c r="JWX72" s="151"/>
      <c r="JWY72" s="151"/>
      <c r="JWZ72" s="151"/>
      <c r="JXA72" s="151"/>
      <c r="JXB72" s="151"/>
      <c r="JXC72" s="151"/>
      <c r="JXD72" s="151"/>
      <c r="JXE72" s="151"/>
      <c r="JXF72" s="151"/>
      <c r="JXG72" s="151"/>
      <c r="JXH72" s="151"/>
      <c r="JXI72" s="151"/>
      <c r="JXJ72" s="151"/>
      <c r="JXK72" s="151"/>
      <c r="JXL72" s="151"/>
      <c r="JXM72" s="151"/>
      <c r="JXN72" s="151"/>
      <c r="JXO72" s="151"/>
      <c r="JXP72" s="151"/>
      <c r="JXQ72" s="151"/>
      <c r="JXR72" s="151"/>
      <c r="JXS72" s="151"/>
      <c r="JXT72" s="151"/>
      <c r="JXU72" s="151"/>
      <c r="JXV72" s="151"/>
      <c r="JXW72" s="151"/>
      <c r="JXX72" s="151"/>
      <c r="JXY72" s="151"/>
      <c r="JXZ72" s="151"/>
      <c r="JYA72" s="151"/>
      <c r="JYB72" s="151"/>
      <c r="JYC72" s="151"/>
      <c r="JYD72" s="151"/>
      <c r="JYE72" s="151"/>
      <c r="JYF72" s="151"/>
      <c r="JYG72" s="151"/>
      <c r="JYH72" s="151"/>
      <c r="JYI72" s="151"/>
      <c r="JYJ72" s="151"/>
      <c r="JYK72" s="151"/>
      <c r="JYL72" s="151"/>
      <c r="JYM72" s="151"/>
      <c r="JYN72" s="151"/>
      <c r="JYO72" s="151"/>
      <c r="JYP72" s="151"/>
      <c r="JYQ72" s="151"/>
      <c r="JYR72" s="151"/>
      <c r="JYS72" s="151"/>
      <c r="JYT72" s="151"/>
      <c r="JYU72" s="151"/>
      <c r="JYV72" s="151"/>
      <c r="JYW72" s="151"/>
      <c r="JYX72" s="151"/>
      <c r="JYY72" s="151"/>
      <c r="JYZ72" s="151"/>
      <c r="JZA72" s="151"/>
      <c r="JZB72" s="151"/>
      <c r="JZC72" s="151"/>
      <c r="JZD72" s="151"/>
      <c r="JZE72" s="151"/>
      <c r="JZF72" s="151"/>
      <c r="JZG72" s="151"/>
      <c r="JZH72" s="151"/>
      <c r="JZI72" s="151"/>
      <c r="JZJ72" s="151"/>
      <c r="JZK72" s="151"/>
      <c r="JZL72" s="151"/>
      <c r="JZM72" s="151"/>
      <c r="JZN72" s="151"/>
      <c r="JZO72" s="151"/>
      <c r="JZP72" s="151"/>
      <c r="JZQ72" s="151"/>
      <c r="JZR72" s="151"/>
      <c r="JZS72" s="151"/>
      <c r="JZT72" s="151"/>
      <c r="JZU72" s="151"/>
      <c r="JZV72" s="151"/>
      <c r="JZW72" s="151"/>
      <c r="JZX72" s="151"/>
      <c r="JZY72" s="151"/>
      <c r="JZZ72" s="151"/>
      <c r="KAA72" s="151"/>
      <c r="KAB72" s="151"/>
      <c r="KAC72" s="151"/>
      <c r="KAD72" s="151"/>
      <c r="KAE72" s="151"/>
      <c r="KAF72" s="151"/>
      <c r="KAG72" s="151"/>
      <c r="KAH72" s="151"/>
      <c r="KAI72" s="151"/>
      <c r="KAJ72" s="151"/>
      <c r="KAK72" s="151"/>
      <c r="KAL72" s="151"/>
      <c r="KAM72" s="151"/>
      <c r="KAN72" s="151"/>
      <c r="KAO72" s="151"/>
      <c r="KAP72" s="151"/>
      <c r="KAQ72" s="151"/>
      <c r="KAR72" s="151"/>
      <c r="KAS72" s="151"/>
      <c r="KAT72" s="151"/>
      <c r="KAU72" s="151"/>
      <c r="KAV72" s="151"/>
      <c r="KAW72" s="151"/>
      <c r="KAX72" s="151"/>
      <c r="KAY72" s="151"/>
      <c r="KAZ72" s="151"/>
      <c r="KBA72" s="151"/>
      <c r="KBB72" s="151"/>
      <c r="KBC72" s="151"/>
      <c r="KBD72" s="151"/>
      <c r="KBE72" s="151"/>
      <c r="KBF72" s="151"/>
      <c r="KBG72" s="151"/>
      <c r="KBH72" s="151"/>
      <c r="KBI72" s="151"/>
      <c r="KBJ72" s="151"/>
      <c r="KBK72" s="151"/>
      <c r="KBL72" s="151"/>
      <c r="KBM72" s="151"/>
      <c r="KBN72" s="151"/>
      <c r="KBO72" s="151"/>
      <c r="KBP72" s="151"/>
      <c r="KBQ72" s="151"/>
      <c r="KBR72" s="151"/>
      <c r="KBS72" s="151"/>
      <c r="KBT72" s="151"/>
      <c r="KBU72" s="151"/>
      <c r="KBV72" s="151"/>
      <c r="KBW72" s="151"/>
      <c r="KBX72" s="151"/>
      <c r="KBY72" s="151"/>
      <c r="KBZ72" s="151"/>
      <c r="KCA72" s="151"/>
      <c r="KCB72" s="151"/>
      <c r="KCC72" s="151"/>
      <c r="KCD72" s="151"/>
      <c r="KCE72" s="151"/>
      <c r="KCF72" s="151"/>
      <c r="KCG72" s="151"/>
      <c r="KCH72" s="151"/>
      <c r="KCI72" s="151"/>
      <c r="KCJ72" s="151"/>
      <c r="KCK72" s="151"/>
      <c r="KCL72" s="151"/>
      <c r="KCM72" s="151"/>
      <c r="KCN72" s="151"/>
      <c r="KCO72" s="151"/>
      <c r="KCP72" s="151"/>
      <c r="KCQ72" s="151"/>
      <c r="KCR72" s="151"/>
      <c r="KCS72" s="151"/>
      <c r="KCT72" s="151"/>
      <c r="KCU72" s="151"/>
      <c r="KCV72" s="151"/>
      <c r="KCW72" s="151"/>
      <c r="KCX72" s="151"/>
      <c r="KCY72" s="151"/>
      <c r="KCZ72" s="151"/>
      <c r="KDA72" s="151"/>
      <c r="KDB72" s="151"/>
      <c r="KDC72" s="151"/>
      <c r="KDD72" s="151"/>
      <c r="KDE72" s="151"/>
      <c r="KDF72" s="151"/>
      <c r="KDG72" s="151"/>
      <c r="KDH72" s="151"/>
      <c r="KDI72" s="151"/>
      <c r="KDJ72" s="151"/>
      <c r="KDK72" s="151"/>
      <c r="KDL72" s="151"/>
      <c r="KDM72" s="151"/>
      <c r="KDN72" s="151"/>
      <c r="KDO72" s="151"/>
      <c r="KDP72" s="151"/>
      <c r="KDQ72" s="151"/>
      <c r="KDR72" s="151"/>
      <c r="KDS72" s="151"/>
      <c r="KDT72" s="151"/>
      <c r="KDU72" s="151"/>
      <c r="KDV72" s="151"/>
      <c r="KDW72" s="151"/>
      <c r="KDX72" s="151"/>
      <c r="KDY72" s="151"/>
      <c r="KDZ72" s="151"/>
      <c r="KEA72" s="151"/>
      <c r="KEB72" s="151"/>
      <c r="KEC72" s="151"/>
      <c r="KED72" s="151"/>
      <c r="KEE72" s="151"/>
      <c r="KEF72" s="151"/>
      <c r="KEG72" s="151"/>
      <c r="KEH72" s="151"/>
      <c r="KEI72" s="151"/>
      <c r="KEJ72" s="151"/>
      <c r="KEK72" s="151"/>
      <c r="KEL72" s="151"/>
      <c r="KEM72" s="151"/>
      <c r="KEN72" s="151"/>
      <c r="KEO72" s="151"/>
      <c r="KEP72" s="151"/>
      <c r="KEQ72" s="151"/>
      <c r="KER72" s="151"/>
      <c r="KES72" s="151"/>
      <c r="KET72" s="151"/>
      <c r="KEU72" s="151"/>
      <c r="KEV72" s="151"/>
      <c r="KEW72" s="151"/>
      <c r="KEX72" s="151"/>
      <c r="KEY72" s="151"/>
      <c r="KEZ72" s="151"/>
      <c r="KFA72" s="151"/>
      <c r="KFB72" s="151"/>
      <c r="KFC72" s="151"/>
      <c r="KFD72" s="151"/>
      <c r="KFE72" s="151"/>
      <c r="KFF72" s="151"/>
      <c r="KFG72" s="151"/>
      <c r="KFH72" s="151"/>
      <c r="KFI72" s="151"/>
      <c r="KFJ72" s="151"/>
      <c r="KFK72" s="151"/>
      <c r="KFL72" s="151"/>
      <c r="KFM72" s="151"/>
      <c r="KFN72" s="151"/>
      <c r="KFO72" s="151"/>
      <c r="KFP72" s="151"/>
      <c r="KFQ72" s="151"/>
      <c r="KFR72" s="151"/>
      <c r="KFS72" s="151"/>
      <c r="KFT72" s="151"/>
      <c r="KFU72" s="151"/>
      <c r="KFV72" s="151"/>
      <c r="KFW72" s="151"/>
      <c r="KFX72" s="151"/>
      <c r="KFY72" s="151"/>
      <c r="KFZ72" s="151"/>
      <c r="KGA72" s="151"/>
      <c r="KGB72" s="151"/>
      <c r="KGC72" s="151"/>
      <c r="KGD72" s="151"/>
      <c r="KGE72" s="151"/>
      <c r="KGF72" s="151"/>
      <c r="KGG72" s="151"/>
      <c r="KGH72" s="151"/>
      <c r="KGI72" s="151"/>
      <c r="KGJ72" s="151"/>
      <c r="KGK72" s="151"/>
      <c r="KGL72" s="151"/>
      <c r="KGM72" s="151"/>
      <c r="KGN72" s="151"/>
      <c r="KGO72" s="151"/>
      <c r="KGP72" s="151"/>
      <c r="KGQ72" s="151"/>
      <c r="KGR72" s="151"/>
      <c r="KGS72" s="151"/>
      <c r="KGT72" s="151"/>
      <c r="KGU72" s="151"/>
      <c r="KGV72" s="151"/>
      <c r="KGW72" s="151"/>
      <c r="KGX72" s="151"/>
      <c r="KGY72" s="151"/>
      <c r="KGZ72" s="151"/>
      <c r="KHA72" s="151"/>
      <c r="KHB72" s="151"/>
      <c r="KHC72" s="151"/>
      <c r="KHD72" s="151"/>
      <c r="KHE72" s="151"/>
      <c r="KHF72" s="151"/>
      <c r="KHG72" s="151"/>
      <c r="KHH72" s="151"/>
      <c r="KHI72" s="151"/>
      <c r="KHJ72" s="151"/>
      <c r="KHK72" s="151"/>
      <c r="KHL72" s="151"/>
      <c r="KHM72" s="151"/>
      <c r="KHN72" s="151"/>
      <c r="KHO72" s="151"/>
      <c r="KHP72" s="151"/>
      <c r="KHQ72" s="151"/>
      <c r="KHR72" s="151"/>
      <c r="KHS72" s="151"/>
      <c r="KHT72" s="151"/>
      <c r="KHU72" s="151"/>
      <c r="KHV72" s="151"/>
      <c r="KHW72" s="151"/>
      <c r="KHX72" s="151"/>
      <c r="KHY72" s="151"/>
      <c r="KHZ72" s="151"/>
      <c r="KIA72" s="151"/>
      <c r="KIB72" s="151"/>
      <c r="KIC72" s="151"/>
      <c r="KID72" s="151"/>
      <c r="KIE72" s="151"/>
      <c r="KIF72" s="151"/>
      <c r="KIG72" s="151"/>
      <c r="KIH72" s="151"/>
      <c r="KII72" s="151"/>
      <c r="KIJ72" s="151"/>
      <c r="KIK72" s="151"/>
      <c r="KIL72" s="151"/>
      <c r="KIM72" s="151"/>
      <c r="KIN72" s="151"/>
      <c r="KIO72" s="151"/>
      <c r="KIP72" s="151"/>
      <c r="KIQ72" s="151"/>
      <c r="KIR72" s="151"/>
      <c r="KIS72" s="151"/>
      <c r="KIT72" s="151"/>
      <c r="KIU72" s="151"/>
      <c r="KIV72" s="151"/>
      <c r="KIW72" s="151"/>
      <c r="KIX72" s="151"/>
      <c r="KIY72" s="151"/>
      <c r="KIZ72" s="151"/>
      <c r="KJA72" s="151"/>
      <c r="KJB72" s="151"/>
      <c r="KJC72" s="151"/>
      <c r="KJD72" s="151"/>
      <c r="KJE72" s="151"/>
      <c r="KJF72" s="151"/>
      <c r="KJG72" s="151"/>
      <c r="KJH72" s="151"/>
      <c r="KJI72" s="151"/>
      <c r="KJJ72" s="151"/>
      <c r="KJK72" s="151"/>
      <c r="KJL72" s="151"/>
      <c r="KJM72" s="151"/>
      <c r="KJN72" s="151"/>
      <c r="KJO72" s="151"/>
      <c r="KJP72" s="151"/>
      <c r="KJQ72" s="151"/>
      <c r="KJR72" s="151"/>
      <c r="KJS72" s="151"/>
      <c r="KJT72" s="151"/>
      <c r="KJU72" s="151"/>
      <c r="KJV72" s="151"/>
      <c r="KJW72" s="151"/>
      <c r="KJX72" s="151"/>
      <c r="KJY72" s="151"/>
      <c r="KJZ72" s="151"/>
      <c r="KKA72" s="151"/>
      <c r="KKB72" s="151"/>
      <c r="KKC72" s="151"/>
      <c r="KKD72" s="151"/>
      <c r="KKE72" s="151"/>
      <c r="KKF72" s="151"/>
      <c r="KKG72" s="151"/>
      <c r="KKH72" s="151"/>
      <c r="KKI72" s="151"/>
      <c r="KKJ72" s="151"/>
      <c r="KKK72" s="151"/>
      <c r="KKL72" s="151"/>
      <c r="KKM72" s="151"/>
      <c r="KKN72" s="151"/>
      <c r="KKO72" s="151"/>
      <c r="KKP72" s="151"/>
      <c r="KKQ72" s="151"/>
      <c r="KKR72" s="151"/>
      <c r="KKS72" s="151"/>
      <c r="KKT72" s="151"/>
      <c r="KKU72" s="151"/>
      <c r="KKV72" s="151"/>
      <c r="KKW72" s="151"/>
      <c r="KKX72" s="151"/>
      <c r="KKY72" s="151"/>
      <c r="KKZ72" s="151"/>
      <c r="KLA72" s="151"/>
      <c r="KLB72" s="151"/>
      <c r="KLC72" s="151"/>
      <c r="KLD72" s="151"/>
      <c r="KLE72" s="151"/>
      <c r="KLF72" s="151"/>
      <c r="KLG72" s="151"/>
      <c r="KLH72" s="151"/>
      <c r="KLI72" s="151"/>
      <c r="KLJ72" s="151"/>
      <c r="KLK72" s="151"/>
      <c r="KLL72" s="151"/>
      <c r="KLM72" s="151"/>
      <c r="KLN72" s="151"/>
      <c r="KLO72" s="151"/>
      <c r="KLP72" s="151"/>
      <c r="KLQ72" s="151"/>
      <c r="KLR72" s="151"/>
      <c r="KLS72" s="151"/>
      <c r="KLT72" s="151"/>
      <c r="KLU72" s="151"/>
      <c r="KLV72" s="151"/>
      <c r="KLW72" s="151"/>
      <c r="KLX72" s="151"/>
      <c r="KLY72" s="151"/>
      <c r="KLZ72" s="151"/>
      <c r="KMA72" s="151"/>
      <c r="KMB72" s="151"/>
      <c r="KMC72" s="151"/>
      <c r="KMD72" s="151"/>
      <c r="KME72" s="151"/>
      <c r="KMF72" s="151"/>
      <c r="KMG72" s="151"/>
      <c r="KMH72" s="151"/>
      <c r="KMI72" s="151"/>
      <c r="KMJ72" s="151"/>
      <c r="KMK72" s="151"/>
      <c r="KML72" s="151"/>
      <c r="KMM72" s="151"/>
      <c r="KMN72" s="151"/>
      <c r="KMO72" s="151"/>
      <c r="KMP72" s="151"/>
      <c r="KMQ72" s="151"/>
      <c r="KMR72" s="151"/>
      <c r="KMS72" s="151"/>
      <c r="KMT72" s="151"/>
      <c r="KMU72" s="151"/>
      <c r="KMV72" s="151"/>
      <c r="KMW72" s="151"/>
      <c r="KMX72" s="151"/>
      <c r="KMY72" s="151"/>
      <c r="KMZ72" s="151"/>
      <c r="KNA72" s="151"/>
      <c r="KNB72" s="151"/>
      <c r="KNC72" s="151"/>
      <c r="KND72" s="151"/>
      <c r="KNE72" s="151"/>
      <c r="KNF72" s="151"/>
      <c r="KNG72" s="151"/>
      <c r="KNH72" s="151"/>
      <c r="KNI72" s="151"/>
      <c r="KNJ72" s="151"/>
      <c r="KNK72" s="151"/>
      <c r="KNL72" s="151"/>
      <c r="KNM72" s="151"/>
      <c r="KNN72" s="151"/>
      <c r="KNO72" s="151"/>
      <c r="KNP72" s="151"/>
      <c r="KNQ72" s="151"/>
      <c r="KNR72" s="151"/>
      <c r="KNS72" s="151"/>
      <c r="KNT72" s="151"/>
      <c r="KNU72" s="151"/>
      <c r="KNV72" s="151"/>
      <c r="KNW72" s="151"/>
      <c r="KNX72" s="151"/>
      <c r="KNY72" s="151"/>
      <c r="KNZ72" s="151"/>
      <c r="KOA72" s="151"/>
      <c r="KOB72" s="151"/>
      <c r="KOC72" s="151"/>
      <c r="KOD72" s="151"/>
      <c r="KOE72" s="151"/>
      <c r="KOF72" s="151"/>
      <c r="KOG72" s="151"/>
      <c r="KOH72" s="151"/>
      <c r="KOI72" s="151"/>
      <c r="KOJ72" s="151"/>
      <c r="KOK72" s="151"/>
      <c r="KOL72" s="151"/>
      <c r="KOM72" s="151"/>
      <c r="KON72" s="151"/>
      <c r="KOO72" s="151"/>
      <c r="KOP72" s="151"/>
      <c r="KOQ72" s="151"/>
      <c r="KOR72" s="151"/>
      <c r="KOS72" s="151"/>
      <c r="KOT72" s="151"/>
      <c r="KOU72" s="151"/>
      <c r="KOV72" s="151"/>
      <c r="KOW72" s="151"/>
      <c r="KOX72" s="151"/>
      <c r="KOY72" s="151"/>
      <c r="KOZ72" s="151"/>
      <c r="KPA72" s="151"/>
      <c r="KPB72" s="151"/>
      <c r="KPC72" s="151"/>
      <c r="KPD72" s="151"/>
      <c r="KPE72" s="151"/>
      <c r="KPF72" s="151"/>
      <c r="KPG72" s="151"/>
      <c r="KPH72" s="151"/>
      <c r="KPI72" s="151"/>
      <c r="KPJ72" s="151"/>
      <c r="KPK72" s="151"/>
      <c r="KPL72" s="151"/>
      <c r="KPM72" s="151"/>
      <c r="KPN72" s="151"/>
      <c r="KPO72" s="151"/>
      <c r="KPP72" s="151"/>
      <c r="KPQ72" s="151"/>
      <c r="KPR72" s="151"/>
      <c r="KPS72" s="151"/>
      <c r="KPT72" s="151"/>
      <c r="KPU72" s="151"/>
      <c r="KPV72" s="151"/>
      <c r="KPW72" s="151"/>
      <c r="KPX72" s="151"/>
      <c r="KPY72" s="151"/>
      <c r="KPZ72" s="151"/>
      <c r="KQA72" s="151"/>
      <c r="KQB72" s="151"/>
      <c r="KQC72" s="151"/>
      <c r="KQD72" s="151"/>
      <c r="KQE72" s="151"/>
      <c r="KQF72" s="151"/>
      <c r="KQG72" s="151"/>
      <c r="KQH72" s="151"/>
      <c r="KQI72" s="151"/>
      <c r="KQJ72" s="151"/>
      <c r="KQK72" s="151"/>
      <c r="KQL72" s="151"/>
      <c r="KQM72" s="151"/>
      <c r="KQN72" s="151"/>
      <c r="KQO72" s="151"/>
      <c r="KQP72" s="151"/>
      <c r="KQQ72" s="151"/>
      <c r="KQR72" s="151"/>
      <c r="KQS72" s="151"/>
      <c r="KQT72" s="151"/>
      <c r="KQU72" s="151"/>
      <c r="KQV72" s="151"/>
      <c r="KQW72" s="151"/>
      <c r="KQX72" s="151"/>
      <c r="KQY72" s="151"/>
      <c r="KQZ72" s="151"/>
      <c r="KRA72" s="151"/>
      <c r="KRB72" s="151"/>
      <c r="KRC72" s="151"/>
      <c r="KRD72" s="151"/>
      <c r="KRE72" s="151"/>
      <c r="KRF72" s="151"/>
      <c r="KRG72" s="151"/>
      <c r="KRH72" s="151"/>
      <c r="KRI72" s="151"/>
      <c r="KRJ72" s="151"/>
      <c r="KRK72" s="151"/>
      <c r="KRL72" s="151"/>
      <c r="KRM72" s="151"/>
      <c r="KRN72" s="151"/>
      <c r="KRO72" s="151"/>
      <c r="KRP72" s="151"/>
      <c r="KRQ72" s="151"/>
      <c r="KRR72" s="151"/>
      <c r="KRS72" s="151"/>
      <c r="KRT72" s="151"/>
      <c r="KRU72" s="151"/>
      <c r="KRV72" s="151"/>
      <c r="KRW72" s="151"/>
      <c r="KRX72" s="151"/>
      <c r="KRY72" s="151"/>
      <c r="KRZ72" s="151"/>
      <c r="KSA72" s="151"/>
      <c r="KSB72" s="151"/>
      <c r="KSC72" s="151"/>
      <c r="KSD72" s="151"/>
      <c r="KSE72" s="151"/>
      <c r="KSF72" s="151"/>
      <c r="KSG72" s="151"/>
      <c r="KSH72" s="151"/>
      <c r="KSI72" s="151"/>
      <c r="KSJ72" s="151"/>
      <c r="KSK72" s="151"/>
      <c r="KSL72" s="151"/>
      <c r="KSM72" s="151"/>
      <c r="KSN72" s="151"/>
      <c r="KSO72" s="151"/>
      <c r="KSP72" s="151"/>
      <c r="KSQ72" s="151"/>
      <c r="KSR72" s="151"/>
      <c r="KSS72" s="151"/>
      <c r="KST72" s="151"/>
      <c r="KSU72" s="151"/>
      <c r="KSV72" s="151"/>
      <c r="KSW72" s="151"/>
      <c r="KSX72" s="151"/>
      <c r="KSY72" s="151"/>
      <c r="KSZ72" s="151"/>
      <c r="KTA72" s="151"/>
      <c r="KTB72" s="151"/>
      <c r="KTC72" s="151"/>
      <c r="KTD72" s="151"/>
      <c r="KTE72" s="151"/>
      <c r="KTF72" s="151"/>
      <c r="KTG72" s="151"/>
      <c r="KTH72" s="151"/>
      <c r="KTI72" s="151"/>
      <c r="KTJ72" s="151"/>
      <c r="KTK72" s="151"/>
      <c r="KTL72" s="151"/>
      <c r="KTM72" s="151"/>
      <c r="KTN72" s="151"/>
      <c r="KTO72" s="151"/>
      <c r="KTP72" s="151"/>
      <c r="KTQ72" s="151"/>
      <c r="KTR72" s="151"/>
      <c r="KTS72" s="151"/>
      <c r="KTT72" s="151"/>
      <c r="KTU72" s="151"/>
      <c r="KTV72" s="151"/>
      <c r="KTW72" s="151"/>
      <c r="KTX72" s="151"/>
      <c r="KTY72" s="151"/>
      <c r="KTZ72" s="151"/>
      <c r="KUA72" s="151"/>
      <c r="KUB72" s="151"/>
      <c r="KUC72" s="151"/>
      <c r="KUD72" s="151"/>
      <c r="KUE72" s="151"/>
      <c r="KUF72" s="151"/>
      <c r="KUG72" s="151"/>
      <c r="KUH72" s="151"/>
      <c r="KUI72" s="151"/>
      <c r="KUJ72" s="151"/>
      <c r="KUK72" s="151"/>
      <c r="KUL72" s="151"/>
      <c r="KUM72" s="151"/>
      <c r="KUN72" s="151"/>
      <c r="KUO72" s="151"/>
      <c r="KUP72" s="151"/>
      <c r="KUQ72" s="151"/>
      <c r="KUR72" s="151"/>
      <c r="KUS72" s="151"/>
      <c r="KUT72" s="151"/>
      <c r="KUU72" s="151"/>
      <c r="KUV72" s="151"/>
      <c r="KUW72" s="151"/>
      <c r="KUX72" s="151"/>
      <c r="KUY72" s="151"/>
      <c r="KUZ72" s="151"/>
      <c r="KVA72" s="151"/>
      <c r="KVB72" s="151"/>
      <c r="KVC72" s="151"/>
      <c r="KVD72" s="151"/>
      <c r="KVE72" s="151"/>
      <c r="KVF72" s="151"/>
      <c r="KVG72" s="151"/>
      <c r="KVH72" s="151"/>
      <c r="KVI72" s="151"/>
      <c r="KVJ72" s="151"/>
      <c r="KVK72" s="151"/>
      <c r="KVL72" s="151"/>
      <c r="KVM72" s="151"/>
      <c r="KVN72" s="151"/>
      <c r="KVO72" s="151"/>
      <c r="KVP72" s="151"/>
      <c r="KVQ72" s="151"/>
      <c r="KVR72" s="151"/>
      <c r="KVS72" s="151"/>
      <c r="KVT72" s="151"/>
      <c r="KVU72" s="151"/>
      <c r="KVV72" s="151"/>
      <c r="KVW72" s="151"/>
      <c r="KVX72" s="151"/>
      <c r="KVY72" s="151"/>
      <c r="KVZ72" s="151"/>
      <c r="KWA72" s="151"/>
      <c r="KWB72" s="151"/>
      <c r="KWC72" s="151"/>
      <c r="KWD72" s="151"/>
      <c r="KWE72" s="151"/>
      <c r="KWF72" s="151"/>
      <c r="KWG72" s="151"/>
      <c r="KWH72" s="151"/>
      <c r="KWI72" s="151"/>
      <c r="KWJ72" s="151"/>
      <c r="KWK72" s="151"/>
      <c r="KWL72" s="151"/>
      <c r="KWM72" s="151"/>
      <c r="KWN72" s="151"/>
      <c r="KWO72" s="151"/>
      <c r="KWP72" s="151"/>
      <c r="KWQ72" s="151"/>
      <c r="KWR72" s="151"/>
      <c r="KWS72" s="151"/>
      <c r="KWT72" s="151"/>
      <c r="KWU72" s="151"/>
      <c r="KWV72" s="151"/>
      <c r="KWW72" s="151"/>
      <c r="KWX72" s="151"/>
      <c r="KWY72" s="151"/>
      <c r="KWZ72" s="151"/>
      <c r="KXA72" s="151"/>
      <c r="KXB72" s="151"/>
      <c r="KXC72" s="151"/>
      <c r="KXD72" s="151"/>
      <c r="KXE72" s="151"/>
      <c r="KXF72" s="151"/>
      <c r="KXG72" s="151"/>
      <c r="KXH72" s="151"/>
      <c r="KXI72" s="151"/>
      <c r="KXJ72" s="151"/>
      <c r="KXK72" s="151"/>
      <c r="KXL72" s="151"/>
      <c r="KXM72" s="151"/>
      <c r="KXN72" s="151"/>
      <c r="KXO72" s="151"/>
      <c r="KXP72" s="151"/>
      <c r="KXQ72" s="151"/>
      <c r="KXR72" s="151"/>
      <c r="KXS72" s="151"/>
      <c r="KXT72" s="151"/>
      <c r="KXU72" s="151"/>
      <c r="KXV72" s="151"/>
      <c r="KXW72" s="151"/>
      <c r="KXX72" s="151"/>
      <c r="KXY72" s="151"/>
      <c r="KXZ72" s="151"/>
      <c r="KYA72" s="151"/>
      <c r="KYB72" s="151"/>
      <c r="KYC72" s="151"/>
      <c r="KYD72" s="151"/>
      <c r="KYE72" s="151"/>
      <c r="KYF72" s="151"/>
      <c r="KYG72" s="151"/>
      <c r="KYH72" s="151"/>
      <c r="KYI72" s="151"/>
      <c r="KYJ72" s="151"/>
      <c r="KYK72" s="151"/>
      <c r="KYL72" s="151"/>
      <c r="KYM72" s="151"/>
      <c r="KYN72" s="151"/>
      <c r="KYO72" s="151"/>
      <c r="KYP72" s="151"/>
      <c r="KYQ72" s="151"/>
      <c r="KYR72" s="151"/>
      <c r="KYS72" s="151"/>
      <c r="KYT72" s="151"/>
      <c r="KYU72" s="151"/>
      <c r="KYV72" s="151"/>
      <c r="KYW72" s="151"/>
      <c r="KYX72" s="151"/>
      <c r="KYY72" s="151"/>
      <c r="KYZ72" s="151"/>
      <c r="KZA72" s="151"/>
      <c r="KZB72" s="151"/>
      <c r="KZC72" s="151"/>
      <c r="KZD72" s="151"/>
      <c r="KZE72" s="151"/>
      <c r="KZF72" s="151"/>
      <c r="KZG72" s="151"/>
      <c r="KZH72" s="151"/>
      <c r="KZI72" s="151"/>
      <c r="KZJ72" s="151"/>
      <c r="KZK72" s="151"/>
      <c r="KZL72" s="151"/>
      <c r="KZM72" s="151"/>
      <c r="KZN72" s="151"/>
      <c r="KZO72" s="151"/>
      <c r="KZP72" s="151"/>
      <c r="KZQ72" s="151"/>
      <c r="KZR72" s="151"/>
      <c r="KZS72" s="151"/>
      <c r="KZT72" s="151"/>
      <c r="KZU72" s="151"/>
      <c r="KZV72" s="151"/>
      <c r="KZW72" s="151"/>
      <c r="KZX72" s="151"/>
      <c r="KZY72" s="151"/>
      <c r="KZZ72" s="151"/>
      <c r="LAA72" s="151"/>
      <c r="LAB72" s="151"/>
      <c r="LAC72" s="151"/>
      <c r="LAD72" s="151"/>
      <c r="LAE72" s="151"/>
      <c r="LAF72" s="151"/>
      <c r="LAG72" s="151"/>
      <c r="LAH72" s="151"/>
      <c r="LAI72" s="151"/>
      <c r="LAJ72" s="151"/>
      <c r="LAK72" s="151"/>
      <c r="LAL72" s="151"/>
      <c r="LAM72" s="151"/>
      <c r="LAN72" s="151"/>
      <c r="LAO72" s="151"/>
      <c r="LAP72" s="151"/>
      <c r="LAQ72" s="151"/>
      <c r="LAR72" s="151"/>
      <c r="LAS72" s="151"/>
      <c r="LAT72" s="151"/>
      <c r="LAU72" s="151"/>
      <c r="LAV72" s="151"/>
      <c r="LAW72" s="151"/>
      <c r="LAX72" s="151"/>
      <c r="LAY72" s="151"/>
      <c r="LAZ72" s="151"/>
      <c r="LBA72" s="151"/>
      <c r="LBB72" s="151"/>
      <c r="LBC72" s="151"/>
      <c r="LBD72" s="151"/>
      <c r="LBE72" s="151"/>
      <c r="LBF72" s="151"/>
      <c r="LBG72" s="151"/>
      <c r="LBH72" s="151"/>
      <c r="LBI72" s="151"/>
      <c r="LBJ72" s="151"/>
      <c r="LBK72" s="151"/>
      <c r="LBL72" s="151"/>
      <c r="LBM72" s="151"/>
      <c r="LBN72" s="151"/>
      <c r="LBO72" s="151"/>
      <c r="LBP72" s="151"/>
      <c r="LBQ72" s="151"/>
      <c r="LBR72" s="151"/>
      <c r="LBS72" s="151"/>
      <c r="LBT72" s="151"/>
      <c r="LBU72" s="151"/>
      <c r="LBV72" s="151"/>
      <c r="LBW72" s="151"/>
      <c r="LBX72" s="151"/>
      <c r="LBY72" s="151"/>
      <c r="LBZ72" s="151"/>
      <c r="LCA72" s="151"/>
      <c r="LCB72" s="151"/>
      <c r="LCC72" s="151"/>
      <c r="LCD72" s="151"/>
      <c r="LCE72" s="151"/>
      <c r="LCF72" s="151"/>
      <c r="LCG72" s="151"/>
      <c r="LCH72" s="151"/>
      <c r="LCI72" s="151"/>
      <c r="LCJ72" s="151"/>
      <c r="LCK72" s="151"/>
      <c r="LCL72" s="151"/>
      <c r="LCM72" s="151"/>
      <c r="LCN72" s="151"/>
      <c r="LCO72" s="151"/>
      <c r="LCP72" s="151"/>
      <c r="LCQ72" s="151"/>
      <c r="LCR72" s="151"/>
      <c r="LCS72" s="151"/>
      <c r="LCT72" s="151"/>
      <c r="LCU72" s="151"/>
      <c r="LCV72" s="151"/>
      <c r="LCW72" s="151"/>
      <c r="LCX72" s="151"/>
      <c r="LCY72" s="151"/>
      <c r="LCZ72" s="151"/>
      <c r="LDA72" s="151"/>
      <c r="LDB72" s="151"/>
      <c r="LDC72" s="151"/>
      <c r="LDD72" s="151"/>
      <c r="LDE72" s="151"/>
      <c r="LDF72" s="151"/>
      <c r="LDG72" s="151"/>
      <c r="LDH72" s="151"/>
      <c r="LDI72" s="151"/>
      <c r="LDJ72" s="151"/>
      <c r="LDK72" s="151"/>
      <c r="LDL72" s="151"/>
      <c r="LDM72" s="151"/>
      <c r="LDN72" s="151"/>
      <c r="LDO72" s="151"/>
      <c r="LDP72" s="151"/>
      <c r="LDQ72" s="151"/>
      <c r="LDR72" s="151"/>
      <c r="LDS72" s="151"/>
      <c r="LDT72" s="151"/>
      <c r="LDU72" s="151"/>
      <c r="LDV72" s="151"/>
      <c r="LDW72" s="151"/>
      <c r="LDX72" s="151"/>
      <c r="LDY72" s="151"/>
      <c r="LDZ72" s="151"/>
      <c r="LEA72" s="151"/>
      <c r="LEB72" s="151"/>
      <c r="LEC72" s="151"/>
      <c r="LED72" s="151"/>
      <c r="LEE72" s="151"/>
      <c r="LEF72" s="151"/>
      <c r="LEG72" s="151"/>
      <c r="LEH72" s="151"/>
      <c r="LEI72" s="151"/>
      <c r="LEJ72" s="151"/>
      <c r="LEK72" s="151"/>
      <c r="LEL72" s="151"/>
      <c r="LEM72" s="151"/>
      <c r="LEN72" s="151"/>
      <c r="LEO72" s="151"/>
      <c r="LEP72" s="151"/>
      <c r="LEQ72" s="151"/>
      <c r="LER72" s="151"/>
      <c r="LES72" s="151"/>
      <c r="LET72" s="151"/>
      <c r="LEU72" s="151"/>
      <c r="LEV72" s="151"/>
      <c r="LEW72" s="151"/>
      <c r="LEX72" s="151"/>
      <c r="LEY72" s="151"/>
      <c r="LEZ72" s="151"/>
      <c r="LFA72" s="151"/>
      <c r="LFB72" s="151"/>
      <c r="LFC72" s="151"/>
      <c r="LFD72" s="151"/>
      <c r="LFE72" s="151"/>
      <c r="LFF72" s="151"/>
      <c r="LFG72" s="151"/>
      <c r="LFH72" s="151"/>
      <c r="LFI72" s="151"/>
      <c r="LFJ72" s="151"/>
      <c r="LFK72" s="151"/>
      <c r="LFL72" s="151"/>
      <c r="LFM72" s="151"/>
      <c r="LFN72" s="151"/>
      <c r="LFO72" s="151"/>
      <c r="LFP72" s="151"/>
      <c r="LFQ72" s="151"/>
      <c r="LFR72" s="151"/>
      <c r="LFS72" s="151"/>
      <c r="LFT72" s="151"/>
      <c r="LFU72" s="151"/>
      <c r="LFV72" s="151"/>
      <c r="LFW72" s="151"/>
      <c r="LFX72" s="151"/>
      <c r="LFY72" s="151"/>
      <c r="LFZ72" s="151"/>
      <c r="LGA72" s="151"/>
      <c r="LGB72" s="151"/>
      <c r="LGC72" s="151"/>
      <c r="LGD72" s="151"/>
      <c r="LGE72" s="151"/>
      <c r="LGF72" s="151"/>
      <c r="LGG72" s="151"/>
      <c r="LGH72" s="151"/>
      <c r="LGI72" s="151"/>
      <c r="LGJ72" s="151"/>
      <c r="LGK72" s="151"/>
      <c r="LGL72" s="151"/>
      <c r="LGM72" s="151"/>
      <c r="LGN72" s="151"/>
      <c r="LGO72" s="151"/>
      <c r="LGP72" s="151"/>
      <c r="LGQ72" s="151"/>
      <c r="LGR72" s="151"/>
      <c r="LGS72" s="151"/>
      <c r="LGT72" s="151"/>
      <c r="LGU72" s="151"/>
      <c r="LGV72" s="151"/>
      <c r="LGW72" s="151"/>
      <c r="LGX72" s="151"/>
      <c r="LGY72" s="151"/>
      <c r="LGZ72" s="151"/>
      <c r="LHA72" s="151"/>
      <c r="LHB72" s="151"/>
      <c r="LHC72" s="151"/>
      <c r="LHD72" s="151"/>
      <c r="LHE72" s="151"/>
      <c r="LHF72" s="151"/>
      <c r="LHG72" s="151"/>
      <c r="LHH72" s="151"/>
      <c r="LHI72" s="151"/>
      <c r="LHJ72" s="151"/>
      <c r="LHK72" s="151"/>
      <c r="LHL72" s="151"/>
      <c r="LHM72" s="151"/>
      <c r="LHN72" s="151"/>
      <c r="LHO72" s="151"/>
      <c r="LHP72" s="151"/>
      <c r="LHQ72" s="151"/>
      <c r="LHR72" s="151"/>
      <c r="LHS72" s="151"/>
      <c r="LHT72" s="151"/>
      <c r="LHU72" s="151"/>
      <c r="LHV72" s="151"/>
      <c r="LHW72" s="151"/>
      <c r="LHX72" s="151"/>
      <c r="LHY72" s="151"/>
      <c r="LHZ72" s="151"/>
      <c r="LIA72" s="151"/>
      <c r="LIB72" s="151"/>
      <c r="LIC72" s="151"/>
      <c r="LID72" s="151"/>
      <c r="LIE72" s="151"/>
      <c r="LIF72" s="151"/>
      <c r="LIG72" s="151"/>
      <c r="LIH72" s="151"/>
      <c r="LII72" s="151"/>
      <c r="LIJ72" s="151"/>
      <c r="LIK72" s="151"/>
      <c r="LIL72" s="151"/>
      <c r="LIM72" s="151"/>
      <c r="LIN72" s="151"/>
      <c r="LIO72" s="151"/>
      <c r="LIP72" s="151"/>
      <c r="LIQ72" s="151"/>
      <c r="LIR72" s="151"/>
      <c r="LIS72" s="151"/>
      <c r="LIT72" s="151"/>
      <c r="LIU72" s="151"/>
      <c r="LIV72" s="151"/>
      <c r="LIW72" s="151"/>
      <c r="LIX72" s="151"/>
      <c r="LIY72" s="151"/>
      <c r="LIZ72" s="151"/>
      <c r="LJA72" s="151"/>
      <c r="LJB72" s="151"/>
      <c r="LJC72" s="151"/>
      <c r="LJD72" s="151"/>
      <c r="LJE72" s="151"/>
      <c r="LJF72" s="151"/>
      <c r="LJG72" s="151"/>
      <c r="LJH72" s="151"/>
      <c r="LJI72" s="151"/>
      <c r="LJJ72" s="151"/>
      <c r="LJK72" s="151"/>
      <c r="LJL72" s="151"/>
      <c r="LJM72" s="151"/>
      <c r="LJN72" s="151"/>
      <c r="LJO72" s="151"/>
      <c r="LJP72" s="151"/>
      <c r="LJQ72" s="151"/>
      <c r="LJR72" s="151"/>
      <c r="LJS72" s="151"/>
      <c r="LJT72" s="151"/>
      <c r="LJU72" s="151"/>
      <c r="LJV72" s="151"/>
      <c r="LJW72" s="151"/>
      <c r="LJX72" s="151"/>
      <c r="LJY72" s="151"/>
      <c r="LJZ72" s="151"/>
      <c r="LKA72" s="151"/>
      <c r="LKB72" s="151"/>
      <c r="LKC72" s="151"/>
      <c r="LKD72" s="151"/>
      <c r="LKE72" s="151"/>
      <c r="LKF72" s="151"/>
      <c r="LKG72" s="151"/>
      <c r="LKH72" s="151"/>
      <c r="LKI72" s="151"/>
      <c r="LKJ72" s="151"/>
      <c r="LKK72" s="151"/>
      <c r="LKL72" s="151"/>
      <c r="LKM72" s="151"/>
      <c r="LKN72" s="151"/>
      <c r="LKO72" s="151"/>
      <c r="LKP72" s="151"/>
      <c r="LKQ72" s="151"/>
      <c r="LKR72" s="151"/>
      <c r="LKS72" s="151"/>
      <c r="LKT72" s="151"/>
      <c r="LKU72" s="151"/>
      <c r="LKV72" s="151"/>
      <c r="LKW72" s="151"/>
      <c r="LKX72" s="151"/>
      <c r="LKY72" s="151"/>
      <c r="LKZ72" s="151"/>
      <c r="LLA72" s="151"/>
      <c r="LLB72" s="151"/>
      <c r="LLC72" s="151"/>
      <c r="LLD72" s="151"/>
      <c r="LLE72" s="151"/>
      <c r="LLF72" s="151"/>
      <c r="LLG72" s="151"/>
      <c r="LLH72" s="151"/>
      <c r="LLI72" s="151"/>
      <c r="LLJ72" s="151"/>
      <c r="LLK72" s="151"/>
      <c r="LLL72" s="151"/>
      <c r="LLM72" s="151"/>
      <c r="LLN72" s="151"/>
      <c r="LLO72" s="151"/>
      <c r="LLP72" s="151"/>
      <c r="LLQ72" s="151"/>
      <c r="LLR72" s="151"/>
      <c r="LLS72" s="151"/>
      <c r="LLT72" s="151"/>
      <c r="LLU72" s="151"/>
      <c r="LLV72" s="151"/>
      <c r="LLW72" s="151"/>
      <c r="LLX72" s="151"/>
      <c r="LLY72" s="151"/>
      <c r="LLZ72" s="151"/>
      <c r="LMA72" s="151"/>
      <c r="LMB72" s="151"/>
      <c r="LMC72" s="151"/>
      <c r="LMD72" s="151"/>
      <c r="LME72" s="151"/>
      <c r="LMF72" s="151"/>
      <c r="LMG72" s="151"/>
      <c r="LMH72" s="151"/>
      <c r="LMI72" s="151"/>
      <c r="LMJ72" s="151"/>
      <c r="LMK72" s="151"/>
      <c r="LML72" s="151"/>
      <c r="LMM72" s="151"/>
      <c r="LMN72" s="151"/>
      <c r="LMO72" s="151"/>
      <c r="LMP72" s="151"/>
      <c r="LMQ72" s="151"/>
      <c r="LMR72" s="151"/>
      <c r="LMS72" s="151"/>
      <c r="LMT72" s="151"/>
      <c r="LMU72" s="151"/>
      <c r="LMV72" s="151"/>
      <c r="LMW72" s="151"/>
      <c r="LMX72" s="151"/>
      <c r="LMY72" s="151"/>
      <c r="LMZ72" s="151"/>
      <c r="LNA72" s="151"/>
      <c r="LNB72" s="151"/>
      <c r="LNC72" s="151"/>
      <c r="LND72" s="151"/>
      <c r="LNE72" s="151"/>
      <c r="LNF72" s="151"/>
      <c r="LNG72" s="151"/>
      <c r="LNH72" s="151"/>
      <c r="LNI72" s="151"/>
      <c r="LNJ72" s="151"/>
      <c r="LNK72" s="151"/>
      <c r="LNL72" s="151"/>
      <c r="LNM72" s="151"/>
      <c r="LNN72" s="151"/>
      <c r="LNO72" s="151"/>
      <c r="LNP72" s="151"/>
      <c r="LNQ72" s="151"/>
      <c r="LNR72" s="151"/>
      <c r="LNS72" s="151"/>
      <c r="LNT72" s="151"/>
      <c r="LNU72" s="151"/>
      <c r="LNV72" s="151"/>
      <c r="LNW72" s="151"/>
      <c r="LNX72" s="151"/>
      <c r="LNY72" s="151"/>
      <c r="LNZ72" s="151"/>
      <c r="LOA72" s="151"/>
      <c r="LOB72" s="151"/>
      <c r="LOC72" s="151"/>
      <c r="LOD72" s="151"/>
      <c r="LOE72" s="151"/>
      <c r="LOF72" s="151"/>
      <c r="LOG72" s="151"/>
      <c r="LOH72" s="151"/>
      <c r="LOI72" s="151"/>
      <c r="LOJ72" s="151"/>
      <c r="LOK72" s="151"/>
      <c r="LOL72" s="151"/>
      <c r="LOM72" s="151"/>
      <c r="LON72" s="151"/>
      <c r="LOO72" s="151"/>
      <c r="LOP72" s="151"/>
      <c r="LOQ72" s="151"/>
      <c r="LOR72" s="151"/>
      <c r="LOS72" s="151"/>
      <c r="LOT72" s="151"/>
      <c r="LOU72" s="151"/>
      <c r="LOV72" s="151"/>
      <c r="LOW72" s="151"/>
      <c r="LOX72" s="151"/>
      <c r="LOY72" s="151"/>
      <c r="LOZ72" s="151"/>
      <c r="LPA72" s="151"/>
      <c r="LPB72" s="151"/>
      <c r="LPC72" s="151"/>
      <c r="LPD72" s="151"/>
      <c r="LPE72" s="151"/>
      <c r="LPF72" s="151"/>
      <c r="LPG72" s="151"/>
      <c r="LPH72" s="151"/>
      <c r="LPI72" s="151"/>
      <c r="LPJ72" s="151"/>
      <c r="LPK72" s="151"/>
      <c r="LPL72" s="151"/>
      <c r="LPM72" s="151"/>
      <c r="LPN72" s="151"/>
      <c r="LPO72" s="151"/>
      <c r="LPP72" s="151"/>
      <c r="LPQ72" s="151"/>
      <c r="LPR72" s="151"/>
      <c r="LPS72" s="151"/>
      <c r="LPT72" s="151"/>
      <c r="LPU72" s="151"/>
      <c r="LPV72" s="151"/>
      <c r="LPW72" s="151"/>
      <c r="LPX72" s="151"/>
      <c r="LPY72" s="151"/>
      <c r="LPZ72" s="151"/>
      <c r="LQA72" s="151"/>
      <c r="LQB72" s="151"/>
      <c r="LQC72" s="151"/>
      <c r="LQD72" s="151"/>
      <c r="LQE72" s="151"/>
      <c r="LQF72" s="151"/>
      <c r="LQG72" s="151"/>
      <c r="LQH72" s="151"/>
      <c r="LQI72" s="151"/>
      <c r="LQJ72" s="151"/>
      <c r="LQK72" s="151"/>
      <c r="LQL72" s="151"/>
      <c r="LQM72" s="151"/>
      <c r="LQN72" s="151"/>
      <c r="LQO72" s="151"/>
      <c r="LQP72" s="151"/>
      <c r="LQQ72" s="151"/>
      <c r="LQR72" s="151"/>
      <c r="LQS72" s="151"/>
      <c r="LQT72" s="151"/>
      <c r="LQU72" s="151"/>
      <c r="LQV72" s="151"/>
      <c r="LQW72" s="151"/>
      <c r="LQX72" s="151"/>
      <c r="LQY72" s="151"/>
      <c r="LQZ72" s="151"/>
      <c r="LRA72" s="151"/>
      <c r="LRB72" s="151"/>
      <c r="LRC72" s="151"/>
      <c r="LRD72" s="151"/>
      <c r="LRE72" s="151"/>
      <c r="LRF72" s="151"/>
      <c r="LRG72" s="151"/>
      <c r="LRH72" s="151"/>
      <c r="LRI72" s="151"/>
      <c r="LRJ72" s="151"/>
      <c r="LRK72" s="151"/>
      <c r="LRL72" s="151"/>
      <c r="LRM72" s="151"/>
      <c r="LRN72" s="151"/>
      <c r="LRO72" s="151"/>
      <c r="LRP72" s="151"/>
      <c r="LRQ72" s="151"/>
      <c r="LRR72" s="151"/>
      <c r="LRS72" s="151"/>
      <c r="LRT72" s="151"/>
      <c r="LRU72" s="151"/>
      <c r="LRV72" s="151"/>
      <c r="LRW72" s="151"/>
      <c r="LRX72" s="151"/>
      <c r="LRY72" s="151"/>
      <c r="LRZ72" s="151"/>
      <c r="LSA72" s="151"/>
      <c r="LSB72" s="151"/>
      <c r="LSC72" s="151"/>
      <c r="LSD72" s="151"/>
      <c r="LSE72" s="151"/>
      <c r="LSF72" s="151"/>
      <c r="LSG72" s="151"/>
      <c r="LSH72" s="151"/>
      <c r="LSI72" s="151"/>
      <c r="LSJ72" s="151"/>
      <c r="LSK72" s="151"/>
      <c r="LSL72" s="151"/>
      <c r="LSM72" s="151"/>
      <c r="LSN72" s="151"/>
      <c r="LSO72" s="151"/>
      <c r="LSP72" s="151"/>
      <c r="LSQ72" s="151"/>
      <c r="LSR72" s="151"/>
      <c r="LSS72" s="151"/>
      <c r="LST72" s="151"/>
      <c r="LSU72" s="151"/>
      <c r="LSV72" s="151"/>
      <c r="LSW72" s="151"/>
      <c r="LSX72" s="151"/>
      <c r="LSY72" s="151"/>
      <c r="LSZ72" s="151"/>
      <c r="LTA72" s="151"/>
      <c r="LTB72" s="151"/>
      <c r="LTC72" s="151"/>
      <c r="LTD72" s="151"/>
      <c r="LTE72" s="151"/>
      <c r="LTF72" s="151"/>
      <c r="LTG72" s="151"/>
      <c r="LTH72" s="151"/>
      <c r="LTI72" s="151"/>
      <c r="LTJ72" s="151"/>
      <c r="LTK72" s="151"/>
      <c r="LTL72" s="151"/>
      <c r="LTM72" s="151"/>
      <c r="LTN72" s="151"/>
      <c r="LTO72" s="151"/>
      <c r="LTP72" s="151"/>
      <c r="LTQ72" s="151"/>
      <c r="LTR72" s="151"/>
      <c r="LTS72" s="151"/>
      <c r="LTT72" s="151"/>
      <c r="LTU72" s="151"/>
      <c r="LTV72" s="151"/>
      <c r="LTW72" s="151"/>
      <c r="LTX72" s="151"/>
      <c r="LTY72" s="151"/>
      <c r="LTZ72" s="151"/>
      <c r="LUA72" s="151"/>
      <c r="LUB72" s="151"/>
      <c r="LUC72" s="151"/>
      <c r="LUD72" s="151"/>
      <c r="LUE72" s="151"/>
      <c r="LUF72" s="151"/>
      <c r="LUG72" s="151"/>
      <c r="LUH72" s="151"/>
      <c r="LUI72" s="151"/>
      <c r="LUJ72" s="151"/>
      <c r="LUK72" s="151"/>
      <c r="LUL72" s="151"/>
      <c r="LUM72" s="151"/>
      <c r="LUN72" s="151"/>
      <c r="LUO72" s="151"/>
      <c r="LUP72" s="151"/>
      <c r="LUQ72" s="151"/>
      <c r="LUR72" s="151"/>
      <c r="LUS72" s="151"/>
      <c r="LUT72" s="151"/>
      <c r="LUU72" s="151"/>
      <c r="LUV72" s="151"/>
      <c r="LUW72" s="151"/>
      <c r="LUX72" s="151"/>
      <c r="LUY72" s="151"/>
      <c r="LUZ72" s="151"/>
      <c r="LVA72" s="151"/>
      <c r="LVB72" s="151"/>
      <c r="LVC72" s="151"/>
      <c r="LVD72" s="151"/>
      <c r="LVE72" s="151"/>
      <c r="LVF72" s="151"/>
      <c r="LVG72" s="151"/>
      <c r="LVH72" s="151"/>
      <c r="LVI72" s="151"/>
      <c r="LVJ72" s="151"/>
      <c r="LVK72" s="151"/>
      <c r="LVL72" s="151"/>
      <c r="LVM72" s="151"/>
      <c r="LVN72" s="151"/>
      <c r="LVO72" s="151"/>
      <c r="LVP72" s="151"/>
      <c r="LVQ72" s="151"/>
      <c r="LVR72" s="151"/>
      <c r="LVS72" s="151"/>
      <c r="LVT72" s="151"/>
      <c r="LVU72" s="151"/>
      <c r="LVV72" s="151"/>
      <c r="LVW72" s="151"/>
      <c r="LVX72" s="151"/>
      <c r="LVY72" s="151"/>
      <c r="LVZ72" s="151"/>
      <c r="LWA72" s="151"/>
      <c r="LWB72" s="151"/>
      <c r="LWC72" s="151"/>
      <c r="LWD72" s="151"/>
      <c r="LWE72" s="151"/>
      <c r="LWF72" s="151"/>
      <c r="LWG72" s="151"/>
      <c r="LWH72" s="151"/>
      <c r="LWI72" s="151"/>
      <c r="LWJ72" s="151"/>
      <c r="LWK72" s="151"/>
      <c r="LWL72" s="151"/>
      <c r="LWM72" s="151"/>
      <c r="LWN72" s="151"/>
      <c r="LWO72" s="151"/>
      <c r="LWP72" s="151"/>
      <c r="LWQ72" s="151"/>
      <c r="LWR72" s="151"/>
      <c r="LWS72" s="151"/>
      <c r="LWT72" s="151"/>
      <c r="LWU72" s="151"/>
      <c r="LWV72" s="151"/>
      <c r="LWW72" s="151"/>
      <c r="LWX72" s="151"/>
      <c r="LWY72" s="151"/>
      <c r="LWZ72" s="151"/>
      <c r="LXA72" s="151"/>
      <c r="LXB72" s="151"/>
      <c r="LXC72" s="151"/>
      <c r="LXD72" s="151"/>
      <c r="LXE72" s="151"/>
      <c r="LXF72" s="151"/>
      <c r="LXG72" s="151"/>
      <c r="LXH72" s="151"/>
      <c r="LXI72" s="151"/>
      <c r="LXJ72" s="151"/>
      <c r="LXK72" s="151"/>
      <c r="LXL72" s="151"/>
      <c r="LXM72" s="151"/>
      <c r="LXN72" s="151"/>
      <c r="LXO72" s="151"/>
      <c r="LXP72" s="151"/>
      <c r="LXQ72" s="151"/>
      <c r="LXR72" s="151"/>
      <c r="LXS72" s="151"/>
      <c r="LXT72" s="151"/>
      <c r="LXU72" s="151"/>
      <c r="LXV72" s="151"/>
      <c r="LXW72" s="151"/>
      <c r="LXX72" s="151"/>
      <c r="LXY72" s="151"/>
      <c r="LXZ72" s="151"/>
      <c r="LYA72" s="151"/>
      <c r="LYB72" s="151"/>
      <c r="LYC72" s="151"/>
      <c r="LYD72" s="151"/>
      <c r="LYE72" s="151"/>
      <c r="LYF72" s="151"/>
      <c r="LYG72" s="151"/>
      <c r="LYH72" s="151"/>
      <c r="LYI72" s="151"/>
      <c r="LYJ72" s="151"/>
      <c r="LYK72" s="151"/>
      <c r="LYL72" s="151"/>
      <c r="LYM72" s="151"/>
      <c r="LYN72" s="151"/>
      <c r="LYO72" s="151"/>
      <c r="LYP72" s="151"/>
      <c r="LYQ72" s="151"/>
      <c r="LYR72" s="151"/>
      <c r="LYS72" s="151"/>
      <c r="LYT72" s="151"/>
      <c r="LYU72" s="151"/>
      <c r="LYV72" s="151"/>
      <c r="LYW72" s="151"/>
      <c r="LYX72" s="151"/>
      <c r="LYY72" s="151"/>
      <c r="LYZ72" s="151"/>
      <c r="LZA72" s="151"/>
      <c r="LZB72" s="151"/>
      <c r="LZC72" s="151"/>
      <c r="LZD72" s="151"/>
      <c r="LZE72" s="151"/>
      <c r="LZF72" s="151"/>
      <c r="LZG72" s="151"/>
      <c r="LZH72" s="151"/>
      <c r="LZI72" s="151"/>
      <c r="LZJ72" s="151"/>
      <c r="LZK72" s="151"/>
      <c r="LZL72" s="151"/>
      <c r="LZM72" s="151"/>
      <c r="LZN72" s="151"/>
      <c r="LZO72" s="151"/>
      <c r="LZP72" s="151"/>
      <c r="LZQ72" s="151"/>
      <c r="LZR72" s="151"/>
      <c r="LZS72" s="151"/>
      <c r="LZT72" s="151"/>
      <c r="LZU72" s="151"/>
      <c r="LZV72" s="151"/>
      <c r="LZW72" s="151"/>
      <c r="LZX72" s="151"/>
      <c r="LZY72" s="151"/>
      <c r="LZZ72" s="151"/>
      <c r="MAA72" s="151"/>
      <c r="MAB72" s="151"/>
      <c r="MAC72" s="151"/>
      <c r="MAD72" s="151"/>
      <c r="MAE72" s="151"/>
      <c r="MAF72" s="151"/>
      <c r="MAG72" s="151"/>
      <c r="MAH72" s="151"/>
      <c r="MAI72" s="151"/>
      <c r="MAJ72" s="151"/>
      <c r="MAK72" s="151"/>
      <c r="MAL72" s="151"/>
      <c r="MAM72" s="151"/>
      <c r="MAN72" s="151"/>
      <c r="MAO72" s="151"/>
      <c r="MAP72" s="151"/>
      <c r="MAQ72" s="151"/>
      <c r="MAR72" s="151"/>
      <c r="MAS72" s="151"/>
      <c r="MAT72" s="151"/>
      <c r="MAU72" s="151"/>
      <c r="MAV72" s="151"/>
      <c r="MAW72" s="151"/>
      <c r="MAX72" s="151"/>
      <c r="MAY72" s="151"/>
      <c r="MAZ72" s="151"/>
      <c r="MBA72" s="151"/>
      <c r="MBB72" s="151"/>
      <c r="MBC72" s="151"/>
      <c r="MBD72" s="151"/>
      <c r="MBE72" s="151"/>
      <c r="MBF72" s="151"/>
      <c r="MBG72" s="151"/>
      <c r="MBH72" s="151"/>
      <c r="MBI72" s="151"/>
      <c r="MBJ72" s="151"/>
      <c r="MBK72" s="151"/>
      <c r="MBL72" s="151"/>
      <c r="MBM72" s="151"/>
      <c r="MBN72" s="151"/>
      <c r="MBO72" s="151"/>
      <c r="MBP72" s="151"/>
      <c r="MBQ72" s="151"/>
      <c r="MBR72" s="151"/>
      <c r="MBS72" s="151"/>
      <c r="MBT72" s="151"/>
      <c r="MBU72" s="151"/>
      <c r="MBV72" s="151"/>
      <c r="MBW72" s="151"/>
      <c r="MBX72" s="151"/>
      <c r="MBY72" s="151"/>
      <c r="MBZ72" s="151"/>
      <c r="MCA72" s="151"/>
      <c r="MCB72" s="151"/>
      <c r="MCC72" s="151"/>
      <c r="MCD72" s="151"/>
      <c r="MCE72" s="151"/>
      <c r="MCF72" s="151"/>
      <c r="MCG72" s="151"/>
      <c r="MCH72" s="151"/>
      <c r="MCI72" s="151"/>
      <c r="MCJ72" s="151"/>
      <c r="MCK72" s="151"/>
      <c r="MCL72" s="151"/>
      <c r="MCM72" s="151"/>
      <c r="MCN72" s="151"/>
      <c r="MCO72" s="151"/>
      <c r="MCP72" s="151"/>
      <c r="MCQ72" s="151"/>
      <c r="MCR72" s="151"/>
      <c r="MCS72" s="151"/>
      <c r="MCT72" s="151"/>
      <c r="MCU72" s="151"/>
      <c r="MCV72" s="151"/>
      <c r="MCW72" s="151"/>
      <c r="MCX72" s="151"/>
      <c r="MCY72" s="151"/>
      <c r="MCZ72" s="151"/>
      <c r="MDA72" s="151"/>
      <c r="MDB72" s="151"/>
      <c r="MDC72" s="151"/>
      <c r="MDD72" s="151"/>
      <c r="MDE72" s="151"/>
      <c r="MDF72" s="151"/>
      <c r="MDG72" s="151"/>
      <c r="MDH72" s="151"/>
      <c r="MDI72" s="151"/>
      <c r="MDJ72" s="151"/>
      <c r="MDK72" s="151"/>
      <c r="MDL72" s="151"/>
      <c r="MDM72" s="151"/>
      <c r="MDN72" s="151"/>
      <c r="MDO72" s="151"/>
      <c r="MDP72" s="151"/>
      <c r="MDQ72" s="151"/>
      <c r="MDR72" s="151"/>
      <c r="MDS72" s="151"/>
      <c r="MDT72" s="151"/>
      <c r="MDU72" s="151"/>
      <c r="MDV72" s="151"/>
      <c r="MDW72" s="151"/>
      <c r="MDX72" s="151"/>
      <c r="MDY72" s="151"/>
      <c r="MDZ72" s="151"/>
      <c r="MEA72" s="151"/>
      <c r="MEB72" s="151"/>
      <c r="MEC72" s="151"/>
      <c r="MED72" s="151"/>
      <c r="MEE72" s="151"/>
      <c r="MEF72" s="151"/>
      <c r="MEG72" s="151"/>
      <c r="MEH72" s="151"/>
      <c r="MEI72" s="151"/>
      <c r="MEJ72" s="151"/>
      <c r="MEK72" s="151"/>
      <c r="MEL72" s="151"/>
      <c r="MEM72" s="151"/>
      <c r="MEN72" s="151"/>
      <c r="MEO72" s="151"/>
      <c r="MEP72" s="151"/>
      <c r="MEQ72" s="151"/>
      <c r="MER72" s="151"/>
      <c r="MES72" s="151"/>
      <c r="MET72" s="151"/>
      <c r="MEU72" s="151"/>
      <c r="MEV72" s="151"/>
      <c r="MEW72" s="151"/>
      <c r="MEX72" s="151"/>
      <c r="MEY72" s="151"/>
      <c r="MEZ72" s="151"/>
      <c r="MFA72" s="151"/>
      <c r="MFB72" s="151"/>
      <c r="MFC72" s="151"/>
      <c r="MFD72" s="151"/>
      <c r="MFE72" s="151"/>
      <c r="MFF72" s="151"/>
      <c r="MFG72" s="151"/>
      <c r="MFH72" s="151"/>
      <c r="MFI72" s="151"/>
      <c r="MFJ72" s="151"/>
      <c r="MFK72" s="151"/>
      <c r="MFL72" s="151"/>
      <c r="MFM72" s="151"/>
      <c r="MFN72" s="151"/>
      <c r="MFO72" s="151"/>
      <c r="MFP72" s="151"/>
      <c r="MFQ72" s="151"/>
      <c r="MFR72" s="151"/>
      <c r="MFS72" s="151"/>
      <c r="MFT72" s="151"/>
      <c r="MFU72" s="151"/>
      <c r="MFV72" s="151"/>
      <c r="MFW72" s="151"/>
      <c r="MFX72" s="151"/>
      <c r="MFY72" s="151"/>
      <c r="MFZ72" s="151"/>
      <c r="MGA72" s="151"/>
      <c r="MGB72" s="151"/>
      <c r="MGC72" s="151"/>
      <c r="MGD72" s="151"/>
      <c r="MGE72" s="151"/>
      <c r="MGF72" s="151"/>
      <c r="MGG72" s="151"/>
      <c r="MGH72" s="151"/>
      <c r="MGI72" s="151"/>
      <c r="MGJ72" s="151"/>
      <c r="MGK72" s="151"/>
      <c r="MGL72" s="151"/>
      <c r="MGM72" s="151"/>
      <c r="MGN72" s="151"/>
      <c r="MGO72" s="151"/>
      <c r="MGP72" s="151"/>
      <c r="MGQ72" s="151"/>
      <c r="MGR72" s="151"/>
      <c r="MGS72" s="151"/>
      <c r="MGT72" s="151"/>
      <c r="MGU72" s="151"/>
      <c r="MGV72" s="151"/>
      <c r="MGW72" s="151"/>
      <c r="MGX72" s="151"/>
      <c r="MGY72" s="151"/>
      <c r="MGZ72" s="151"/>
      <c r="MHA72" s="151"/>
      <c r="MHB72" s="151"/>
      <c r="MHC72" s="151"/>
      <c r="MHD72" s="151"/>
      <c r="MHE72" s="151"/>
      <c r="MHF72" s="151"/>
      <c r="MHG72" s="151"/>
      <c r="MHH72" s="151"/>
      <c r="MHI72" s="151"/>
      <c r="MHJ72" s="151"/>
      <c r="MHK72" s="151"/>
      <c r="MHL72" s="151"/>
      <c r="MHM72" s="151"/>
      <c r="MHN72" s="151"/>
      <c r="MHO72" s="151"/>
      <c r="MHP72" s="151"/>
      <c r="MHQ72" s="151"/>
      <c r="MHR72" s="151"/>
      <c r="MHS72" s="151"/>
      <c r="MHT72" s="151"/>
      <c r="MHU72" s="151"/>
      <c r="MHV72" s="151"/>
      <c r="MHW72" s="151"/>
      <c r="MHX72" s="151"/>
      <c r="MHY72" s="151"/>
      <c r="MHZ72" s="151"/>
      <c r="MIA72" s="151"/>
      <c r="MIB72" s="151"/>
      <c r="MIC72" s="151"/>
      <c r="MID72" s="151"/>
      <c r="MIE72" s="151"/>
      <c r="MIF72" s="151"/>
      <c r="MIG72" s="151"/>
      <c r="MIH72" s="151"/>
      <c r="MII72" s="151"/>
      <c r="MIJ72" s="151"/>
      <c r="MIK72" s="151"/>
      <c r="MIL72" s="151"/>
      <c r="MIM72" s="151"/>
      <c r="MIN72" s="151"/>
      <c r="MIO72" s="151"/>
      <c r="MIP72" s="151"/>
      <c r="MIQ72" s="151"/>
      <c r="MIR72" s="151"/>
      <c r="MIS72" s="151"/>
      <c r="MIT72" s="151"/>
      <c r="MIU72" s="151"/>
      <c r="MIV72" s="151"/>
      <c r="MIW72" s="151"/>
      <c r="MIX72" s="151"/>
      <c r="MIY72" s="151"/>
      <c r="MIZ72" s="151"/>
      <c r="MJA72" s="151"/>
      <c r="MJB72" s="151"/>
      <c r="MJC72" s="151"/>
      <c r="MJD72" s="151"/>
      <c r="MJE72" s="151"/>
      <c r="MJF72" s="151"/>
      <c r="MJG72" s="151"/>
      <c r="MJH72" s="151"/>
      <c r="MJI72" s="151"/>
      <c r="MJJ72" s="151"/>
      <c r="MJK72" s="151"/>
      <c r="MJL72" s="151"/>
      <c r="MJM72" s="151"/>
      <c r="MJN72" s="151"/>
      <c r="MJO72" s="151"/>
      <c r="MJP72" s="151"/>
      <c r="MJQ72" s="151"/>
      <c r="MJR72" s="151"/>
      <c r="MJS72" s="151"/>
      <c r="MJT72" s="151"/>
      <c r="MJU72" s="151"/>
      <c r="MJV72" s="151"/>
      <c r="MJW72" s="151"/>
      <c r="MJX72" s="151"/>
      <c r="MJY72" s="151"/>
      <c r="MJZ72" s="151"/>
      <c r="MKA72" s="151"/>
      <c r="MKB72" s="151"/>
      <c r="MKC72" s="151"/>
      <c r="MKD72" s="151"/>
      <c r="MKE72" s="151"/>
      <c r="MKF72" s="151"/>
      <c r="MKG72" s="151"/>
      <c r="MKH72" s="151"/>
      <c r="MKI72" s="151"/>
      <c r="MKJ72" s="151"/>
      <c r="MKK72" s="151"/>
      <c r="MKL72" s="151"/>
      <c r="MKM72" s="151"/>
      <c r="MKN72" s="151"/>
      <c r="MKO72" s="151"/>
      <c r="MKP72" s="151"/>
      <c r="MKQ72" s="151"/>
      <c r="MKR72" s="151"/>
      <c r="MKS72" s="151"/>
      <c r="MKT72" s="151"/>
      <c r="MKU72" s="151"/>
      <c r="MKV72" s="151"/>
      <c r="MKW72" s="151"/>
      <c r="MKX72" s="151"/>
      <c r="MKY72" s="151"/>
      <c r="MKZ72" s="151"/>
      <c r="MLA72" s="151"/>
      <c r="MLB72" s="151"/>
      <c r="MLC72" s="151"/>
      <c r="MLD72" s="151"/>
      <c r="MLE72" s="151"/>
      <c r="MLF72" s="151"/>
      <c r="MLG72" s="151"/>
      <c r="MLH72" s="151"/>
      <c r="MLI72" s="151"/>
      <c r="MLJ72" s="151"/>
      <c r="MLK72" s="151"/>
      <c r="MLL72" s="151"/>
      <c r="MLM72" s="151"/>
      <c r="MLN72" s="151"/>
      <c r="MLO72" s="151"/>
      <c r="MLP72" s="151"/>
      <c r="MLQ72" s="151"/>
      <c r="MLR72" s="151"/>
      <c r="MLS72" s="151"/>
      <c r="MLT72" s="151"/>
      <c r="MLU72" s="151"/>
      <c r="MLV72" s="151"/>
      <c r="MLW72" s="151"/>
      <c r="MLX72" s="151"/>
      <c r="MLY72" s="151"/>
      <c r="MLZ72" s="151"/>
      <c r="MMA72" s="151"/>
      <c r="MMB72" s="151"/>
      <c r="MMC72" s="151"/>
      <c r="MMD72" s="151"/>
      <c r="MME72" s="151"/>
      <c r="MMF72" s="151"/>
      <c r="MMG72" s="151"/>
      <c r="MMH72" s="151"/>
      <c r="MMI72" s="151"/>
      <c r="MMJ72" s="151"/>
      <c r="MMK72" s="151"/>
      <c r="MML72" s="151"/>
      <c r="MMM72" s="151"/>
      <c r="MMN72" s="151"/>
      <c r="MMO72" s="151"/>
      <c r="MMP72" s="151"/>
      <c r="MMQ72" s="151"/>
      <c r="MMR72" s="151"/>
      <c r="MMS72" s="151"/>
      <c r="MMT72" s="151"/>
      <c r="MMU72" s="151"/>
      <c r="MMV72" s="151"/>
      <c r="MMW72" s="151"/>
      <c r="MMX72" s="151"/>
      <c r="MMY72" s="151"/>
      <c r="MMZ72" s="151"/>
      <c r="MNA72" s="151"/>
      <c r="MNB72" s="151"/>
      <c r="MNC72" s="151"/>
      <c r="MND72" s="151"/>
      <c r="MNE72" s="151"/>
      <c r="MNF72" s="151"/>
      <c r="MNG72" s="151"/>
      <c r="MNH72" s="151"/>
      <c r="MNI72" s="151"/>
      <c r="MNJ72" s="151"/>
      <c r="MNK72" s="151"/>
      <c r="MNL72" s="151"/>
      <c r="MNM72" s="151"/>
      <c r="MNN72" s="151"/>
      <c r="MNO72" s="151"/>
      <c r="MNP72" s="151"/>
      <c r="MNQ72" s="151"/>
      <c r="MNR72" s="151"/>
      <c r="MNS72" s="151"/>
      <c r="MNT72" s="151"/>
      <c r="MNU72" s="151"/>
      <c r="MNV72" s="151"/>
      <c r="MNW72" s="151"/>
      <c r="MNX72" s="151"/>
      <c r="MNY72" s="151"/>
      <c r="MNZ72" s="151"/>
      <c r="MOA72" s="151"/>
      <c r="MOB72" s="151"/>
      <c r="MOC72" s="151"/>
      <c r="MOD72" s="151"/>
      <c r="MOE72" s="151"/>
      <c r="MOF72" s="151"/>
      <c r="MOG72" s="151"/>
      <c r="MOH72" s="151"/>
      <c r="MOI72" s="151"/>
      <c r="MOJ72" s="151"/>
      <c r="MOK72" s="151"/>
      <c r="MOL72" s="151"/>
      <c r="MOM72" s="151"/>
      <c r="MON72" s="151"/>
      <c r="MOO72" s="151"/>
      <c r="MOP72" s="151"/>
      <c r="MOQ72" s="151"/>
      <c r="MOR72" s="151"/>
      <c r="MOS72" s="151"/>
      <c r="MOT72" s="151"/>
      <c r="MOU72" s="151"/>
      <c r="MOV72" s="151"/>
      <c r="MOW72" s="151"/>
      <c r="MOX72" s="151"/>
      <c r="MOY72" s="151"/>
      <c r="MOZ72" s="151"/>
      <c r="MPA72" s="151"/>
      <c r="MPB72" s="151"/>
      <c r="MPC72" s="151"/>
      <c r="MPD72" s="151"/>
      <c r="MPE72" s="151"/>
      <c r="MPF72" s="151"/>
      <c r="MPG72" s="151"/>
      <c r="MPH72" s="151"/>
      <c r="MPI72" s="151"/>
      <c r="MPJ72" s="151"/>
      <c r="MPK72" s="151"/>
      <c r="MPL72" s="151"/>
      <c r="MPM72" s="151"/>
      <c r="MPN72" s="151"/>
      <c r="MPO72" s="151"/>
      <c r="MPP72" s="151"/>
      <c r="MPQ72" s="151"/>
      <c r="MPR72" s="151"/>
      <c r="MPS72" s="151"/>
      <c r="MPT72" s="151"/>
      <c r="MPU72" s="151"/>
      <c r="MPV72" s="151"/>
      <c r="MPW72" s="151"/>
      <c r="MPX72" s="151"/>
      <c r="MPY72" s="151"/>
      <c r="MPZ72" s="151"/>
      <c r="MQA72" s="151"/>
      <c r="MQB72" s="151"/>
      <c r="MQC72" s="151"/>
      <c r="MQD72" s="151"/>
      <c r="MQE72" s="151"/>
      <c r="MQF72" s="151"/>
      <c r="MQG72" s="151"/>
      <c r="MQH72" s="151"/>
      <c r="MQI72" s="151"/>
      <c r="MQJ72" s="151"/>
      <c r="MQK72" s="151"/>
      <c r="MQL72" s="151"/>
      <c r="MQM72" s="151"/>
      <c r="MQN72" s="151"/>
      <c r="MQO72" s="151"/>
      <c r="MQP72" s="151"/>
      <c r="MQQ72" s="151"/>
      <c r="MQR72" s="151"/>
      <c r="MQS72" s="151"/>
      <c r="MQT72" s="151"/>
      <c r="MQU72" s="151"/>
      <c r="MQV72" s="151"/>
      <c r="MQW72" s="151"/>
      <c r="MQX72" s="151"/>
      <c r="MQY72" s="151"/>
      <c r="MQZ72" s="151"/>
      <c r="MRA72" s="151"/>
      <c r="MRB72" s="151"/>
      <c r="MRC72" s="151"/>
      <c r="MRD72" s="151"/>
      <c r="MRE72" s="151"/>
      <c r="MRF72" s="151"/>
      <c r="MRG72" s="151"/>
      <c r="MRH72" s="151"/>
      <c r="MRI72" s="151"/>
      <c r="MRJ72" s="151"/>
      <c r="MRK72" s="151"/>
      <c r="MRL72" s="151"/>
      <c r="MRM72" s="151"/>
      <c r="MRN72" s="151"/>
      <c r="MRO72" s="151"/>
      <c r="MRP72" s="151"/>
      <c r="MRQ72" s="151"/>
      <c r="MRR72" s="151"/>
      <c r="MRS72" s="151"/>
      <c r="MRT72" s="151"/>
      <c r="MRU72" s="151"/>
      <c r="MRV72" s="151"/>
      <c r="MRW72" s="151"/>
      <c r="MRX72" s="151"/>
      <c r="MRY72" s="151"/>
      <c r="MRZ72" s="151"/>
      <c r="MSA72" s="151"/>
      <c r="MSB72" s="151"/>
      <c r="MSC72" s="151"/>
      <c r="MSD72" s="151"/>
      <c r="MSE72" s="151"/>
      <c r="MSF72" s="151"/>
      <c r="MSG72" s="151"/>
      <c r="MSH72" s="151"/>
      <c r="MSI72" s="151"/>
      <c r="MSJ72" s="151"/>
      <c r="MSK72" s="151"/>
      <c r="MSL72" s="151"/>
      <c r="MSM72" s="151"/>
      <c r="MSN72" s="151"/>
      <c r="MSO72" s="151"/>
      <c r="MSP72" s="151"/>
      <c r="MSQ72" s="151"/>
      <c r="MSR72" s="151"/>
      <c r="MSS72" s="151"/>
      <c r="MST72" s="151"/>
      <c r="MSU72" s="151"/>
      <c r="MSV72" s="151"/>
      <c r="MSW72" s="151"/>
      <c r="MSX72" s="151"/>
      <c r="MSY72" s="151"/>
      <c r="MSZ72" s="151"/>
      <c r="MTA72" s="151"/>
      <c r="MTB72" s="151"/>
      <c r="MTC72" s="151"/>
      <c r="MTD72" s="151"/>
      <c r="MTE72" s="151"/>
      <c r="MTF72" s="151"/>
      <c r="MTG72" s="151"/>
      <c r="MTH72" s="151"/>
      <c r="MTI72" s="151"/>
      <c r="MTJ72" s="151"/>
      <c r="MTK72" s="151"/>
      <c r="MTL72" s="151"/>
      <c r="MTM72" s="151"/>
      <c r="MTN72" s="151"/>
      <c r="MTO72" s="151"/>
      <c r="MTP72" s="151"/>
      <c r="MTQ72" s="151"/>
      <c r="MTR72" s="151"/>
      <c r="MTS72" s="151"/>
      <c r="MTT72" s="151"/>
      <c r="MTU72" s="151"/>
      <c r="MTV72" s="151"/>
      <c r="MTW72" s="151"/>
      <c r="MTX72" s="151"/>
      <c r="MTY72" s="151"/>
      <c r="MTZ72" s="151"/>
      <c r="MUA72" s="151"/>
      <c r="MUB72" s="151"/>
      <c r="MUC72" s="151"/>
      <c r="MUD72" s="151"/>
      <c r="MUE72" s="151"/>
      <c r="MUF72" s="151"/>
      <c r="MUG72" s="151"/>
      <c r="MUH72" s="151"/>
      <c r="MUI72" s="151"/>
      <c r="MUJ72" s="151"/>
      <c r="MUK72" s="151"/>
      <c r="MUL72" s="151"/>
      <c r="MUM72" s="151"/>
      <c r="MUN72" s="151"/>
      <c r="MUO72" s="151"/>
      <c r="MUP72" s="151"/>
      <c r="MUQ72" s="151"/>
      <c r="MUR72" s="151"/>
      <c r="MUS72" s="151"/>
      <c r="MUT72" s="151"/>
      <c r="MUU72" s="151"/>
      <c r="MUV72" s="151"/>
      <c r="MUW72" s="151"/>
      <c r="MUX72" s="151"/>
      <c r="MUY72" s="151"/>
      <c r="MUZ72" s="151"/>
      <c r="MVA72" s="151"/>
      <c r="MVB72" s="151"/>
      <c r="MVC72" s="151"/>
      <c r="MVD72" s="151"/>
      <c r="MVE72" s="151"/>
      <c r="MVF72" s="151"/>
      <c r="MVG72" s="151"/>
      <c r="MVH72" s="151"/>
      <c r="MVI72" s="151"/>
      <c r="MVJ72" s="151"/>
      <c r="MVK72" s="151"/>
      <c r="MVL72" s="151"/>
      <c r="MVM72" s="151"/>
      <c r="MVN72" s="151"/>
      <c r="MVO72" s="151"/>
      <c r="MVP72" s="151"/>
      <c r="MVQ72" s="151"/>
      <c r="MVR72" s="151"/>
      <c r="MVS72" s="151"/>
      <c r="MVT72" s="151"/>
      <c r="MVU72" s="151"/>
      <c r="MVV72" s="151"/>
      <c r="MVW72" s="151"/>
      <c r="MVX72" s="151"/>
      <c r="MVY72" s="151"/>
      <c r="MVZ72" s="151"/>
      <c r="MWA72" s="151"/>
      <c r="MWB72" s="151"/>
      <c r="MWC72" s="151"/>
      <c r="MWD72" s="151"/>
      <c r="MWE72" s="151"/>
      <c r="MWF72" s="151"/>
      <c r="MWG72" s="151"/>
      <c r="MWH72" s="151"/>
      <c r="MWI72" s="151"/>
      <c r="MWJ72" s="151"/>
      <c r="MWK72" s="151"/>
      <c r="MWL72" s="151"/>
      <c r="MWM72" s="151"/>
      <c r="MWN72" s="151"/>
      <c r="MWO72" s="151"/>
      <c r="MWP72" s="151"/>
      <c r="MWQ72" s="151"/>
      <c r="MWR72" s="151"/>
      <c r="MWS72" s="151"/>
      <c r="MWT72" s="151"/>
      <c r="MWU72" s="151"/>
      <c r="MWV72" s="151"/>
      <c r="MWW72" s="151"/>
      <c r="MWX72" s="151"/>
      <c r="MWY72" s="151"/>
      <c r="MWZ72" s="151"/>
      <c r="MXA72" s="151"/>
      <c r="MXB72" s="151"/>
      <c r="MXC72" s="151"/>
      <c r="MXD72" s="151"/>
      <c r="MXE72" s="151"/>
      <c r="MXF72" s="151"/>
      <c r="MXG72" s="151"/>
      <c r="MXH72" s="151"/>
      <c r="MXI72" s="151"/>
      <c r="MXJ72" s="151"/>
      <c r="MXK72" s="151"/>
      <c r="MXL72" s="151"/>
      <c r="MXM72" s="151"/>
      <c r="MXN72" s="151"/>
      <c r="MXO72" s="151"/>
      <c r="MXP72" s="151"/>
      <c r="MXQ72" s="151"/>
      <c r="MXR72" s="151"/>
      <c r="MXS72" s="151"/>
      <c r="MXT72" s="151"/>
      <c r="MXU72" s="151"/>
      <c r="MXV72" s="151"/>
      <c r="MXW72" s="151"/>
      <c r="MXX72" s="151"/>
      <c r="MXY72" s="151"/>
      <c r="MXZ72" s="151"/>
      <c r="MYA72" s="151"/>
      <c r="MYB72" s="151"/>
      <c r="MYC72" s="151"/>
      <c r="MYD72" s="151"/>
      <c r="MYE72" s="151"/>
      <c r="MYF72" s="151"/>
      <c r="MYG72" s="151"/>
      <c r="MYH72" s="151"/>
      <c r="MYI72" s="151"/>
      <c r="MYJ72" s="151"/>
      <c r="MYK72" s="151"/>
      <c r="MYL72" s="151"/>
      <c r="MYM72" s="151"/>
      <c r="MYN72" s="151"/>
      <c r="MYO72" s="151"/>
      <c r="MYP72" s="151"/>
      <c r="MYQ72" s="151"/>
      <c r="MYR72" s="151"/>
      <c r="MYS72" s="151"/>
      <c r="MYT72" s="151"/>
      <c r="MYU72" s="151"/>
      <c r="MYV72" s="151"/>
      <c r="MYW72" s="151"/>
      <c r="MYX72" s="151"/>
      <c r="MYY72" s="151"/>
      <c r="MYZ72" s="151"/>
      <c r="MZA72" s="151"/>
      <c r="MZB72" s="151"/>
      <c r="MZC72" s="151"/>
      <c r="MZD72" s="151"/>
      <c r="MZE72" s="151"/>
      <c r="MZF72" s="151"/>
      <c r="MZG72" s="151"/>
      <c r="MZH72" s="151"/>
      <c r="MZI72" s="151"/>
      <c r="MZJ72" s="151"/>
      <c r="MZK72" s="151"/>
      <c r="MZL72" s="151"/>
      <c r="MZM72" s="151"/>
      <c r="MZN72" s="151"/>
      <c r="MZO72" s="151"/>
      <c r="MZP72" s="151"/>
      <c r="MZQ72" s="151"/>
      <c r="MZR72" s="151"/>
      <c r="MZS72" s="151"/>
      <c r="MZT72" s="151"/>
      <c r="MZU72" s="151"/>
      <c r="MZV72" s="151"/>
      <c r="MZW72" s="151"/>
      <c r="MZX72" s="151"/>
      <c r="MZY72" s="151"/>
      <c r="MZZ72" s="151"/>
      <c r="NAA72" s="151"/>
      <c r="NAB72" s="151"/>
      <c r="NAC72" s="151"/>
      <c r="NAD72" s="151"/>
      <c r="NAE72" s="151"/>
      <c r="NAF72" s="151"/>
      <c r="NAG72" s="151"/>
      <c r="NAH72" s="151"/>
      <c r="NAI72" s="151"/>
      <c r="NAJ72" s="151"/>
      <c r="NAK72" s="151"/>
      <c r="NAL72" s="151"/>
      <c r="NAM72" s="151"/>
      <c r="NAN72" s="151"/>
      <c r="NAO72" s="151"/>
      <c r="NAP72" s="151"/>
      <c r="NAQ72" s="151"/>
      <c r="NAR72" s="151"/>
      <c r="NAS72" s="151"/>
      <c r="NAT72" s="151"/>
      <c r="NAU72" s="151"/>
      <c r="NAV72" s="151"/>
      <c r="NAW72" s="151"/>
      <c r="NAX72" s="151"/>
      <c r="NAY72" s="151"/>
      <c r="NAZ72" s="151"/>
      <c r="NBA72" s="151"/>
      <c r="NBB72" s="151"/>
      <c r="NBC72" s="151"/>
      <c r="NBD72" s="151"/>
      <c r="NBE72" s="151"/>
      <c r="NBF72" s="151"/>
      <c r="NBG72" s="151"/>
      <c r="NBH72" s="151"/>
      <c r="NBI72" s="151"/>
      <c r="NBJ72" s="151"/>
      <c r="NBK72" s="151"/>
      <c r="NBL72" s="151"/>
      <c r="NBM72" s="151"/>
      <c r="NBN72" s="151"/>
      <c r="NBO72" s="151"/>
      <c r="NBP72" s="151"/>
      <c r="NBQ72" s="151"/>
      <c r="NBR72" s="151"/>
      <c r="NBS72" s="151"/>
      <c r="NBT72" s="151"/>
      <c r="NBU72" s="151"/>
      <c r="NBV72" s="151"/>
      <c r="NBW72" s="151"/>
      <c r="NBX72" s="151"/>
      <c r="NBY72" s="151"/>
      <c r="NBZ72" s="151"/>
      <c r="NCA72" s="151"/>
      <c r="NCB72" s="151"/>
      <c r="NCC72" s="151"/>
      <c r="NCD72" s="151"/>
      <c r="NCE72" s="151"/>
      <c r="NCF72" s="151"/>
      <c r="NCG72" s="151"/>
      <c r="NCH72" s="151"/>
      <c r="NCI72" s="151"/>
      <c r="NCJ72" s="151"/>
      <c r="NCK72" s="151"/>
      <c r="NCL72" s="151"/>
      <c r="NCM72" s="151"/>
      <c r="NCN72" s="151"/>
      <c r="NCO72" s="151"/>
      <c r="NCP72" s="151"/>
      <c r="NCQ72" s="151"/>
      <c r="NCR72" s="151"/>
      <c r="NCS72" s="151"/>
      <c r="NCT72" s="151"/>
      <c r="NCU72" s="151"/>
      <c r="NCV72" s="151"/>
      <c r="NCW72" s="151"/>
      <c r="NCX72" s="151"/>
      <c r="NCY72" s="151"/>
      <c r="NCZ72" s="151"/>
      <c r="NDA72" s="151"/>
      <c r="NDB72" s="151"/>
      <c r="NDC72" s="151"/>
      <c r="NDD72" s="151"/>
      <c r="NDE72" s="151"/>
      <c r="NDF72" s="151"/>
      <c r="NDG72" s="151"/>
      <c r="NDH72" s="151"/>
      <c r="NDI72" s="151"/>
      <c r="NDJ72" s="151"/>
      <c r="NDK72" s="151"/>
      <c r="NDL72" s="151"/>
      <c r="NDM72" s="151"/>
      <c r="NDN72" s="151"/>
      <c r="NDO72" s="151"/>
      <c r="NDP72" s="151"/>
      <c r="NDQ72" s="151"/>
      <c r="NDR72" s="151"/>
      <c r="NDS72" s="151"/>
      <c r="NDT72" s="151"/>
      <c r="NDU72" s="151"/>
      <c r="NDV72" s="151"/>
      <c r="NDW72" s="151"/>
      <c r="NDX72" s="151"/>
      <c r="NDY72" s="151"/>
      <c r="NDZ72" s="151"/>
      <c r="NEA72" s="151"/>
      <c r="NEB72" s="151"/>
      <c r="NEC72" s="151"/>
      <c r="NED72" s="151"/>
      <c r="NEE72" s="151"/>
      <c r="NEF72" s="151"/>
      <c r="NEG72" s="151"/>
      <c r="NEH72" s="151"/>
      <c r="NEI72" s="151"/>
      <c r="NEJ72" s="151"/>
      <c r="NEK72" s="151"/>
      <c r="NEL72" s="151"/>
      <c r="NEM72" s="151"/>
      <c r="NEN72" s="151"/>
      <c r="NEO72" s="151"/>
      <c r="NEP72" s="151"/>
      <c r="NEQ72" s="151"/>
      <c r="NER72" s="151"/>
      <c r="NES72" s="151"/>
      <c r="NET72" s="151"/>
      <c r="NEU72" s="151"/>
      <c r="NEV72" s="151"/>
      <c r="NEW72" s="151"/>
      <c r="NEX72" s="151"/>
      <c r="NEY72" s="151"/>
      <c r="NEZ72" s="151"/>
      <c r="NFA72" s="151"/>
      <c r="NFB72" s="151"/>
      <c r="NFC72" s="151"/>
      <c r="NFD72" s="151"/>
      <c r="NFE72" s="151"/>
      <c r="NFF72" s="151"/>
      <c r="NFG72" s="151"/>
      <c r="NFH72" s="151"/>
      <c r="NFI72" s="151"/>
      <c r="NFJ72" s="151"/>
      <c r="NFK72" s="151"/>
      <c r="NFL72" s="151"/>
      <c r="NFM72" s="151"/>
      <c r="NFN72" s="151"/>
      <c r="NFO72" s="151"/>
      <c r="NFP72" s="151"/>
      <c r="NFQ72" s="151"/>
      <c r="NFR72" s="151"/>
      <c r="NFS72" s="151"/>
      <c r="NFT72" s="151"/>
      <c r="NFU72" s="151"/>
      <c r="NFV72" s="151"/>
      <c r="NFW72" s="151"/>
      <c r="NFX72" s="151"/>
      <c r="NFY72" s="151"/>
      <c r="NFZ72" s="151"/>
      <c r="NGA72" s="151"/>
      <c r="NGB72" s="151"/>
      <c r="NGC72" s="151"/>
      <c r="NGD72" s="151"/>
      <c r="NGE72" s="151"/>
      <c r="NGF72" s="151"/>
      <c r="NGG72" s="151"/>
      <c r="NGH72" s="151"/>
      <c r="NGI72" s="151"/>
      <c r="NGJ72" s="151"/>
      <c r="NGK72" s="151"/>
      <c r="NGL72" s="151"/>
      <c r="NGM72" s="151"/>
      <c r="NGN72" s="151"/>
      <c r="NGO72" s="151"/>
      <c r="NGP72" s="151"/>
      <c r="NGQ72" s="151"/>
      <c r="NGR72" s="151"/>
      <c r="NGS72" s="151"/>
      <c r="NGT72" s="151"/>
      <c r="NGU72" s="151"/>
      <c r="NGV72" s="151"/>
      <c r="NGW72" s="151"/>
      <c r="NGX72" s="151"/>
      <c r="NGY72" s="151"/>
      <c r="NGZ72" s="151"/>
      <c r="NHA72" s="151"/>
      <c r="NHB72" s="151"/>
      <c r="NHC72" s="151"/>
      <c r="NHD72" s="151"/>
      <c r="NHE72" s="151"/>
      <c r="NHF72" s="151"/>
      <c r="NHG72" s="151"/>
      <c r="NHH72" s="151"/>
      <c r="NHI72" s="151"/>
      <c r="NHJ72" s="151"/>
      <c r="NHK72" s="151"/>
      <c r="NHL72" s="151"/>
      <c r="NHM72" s="151"/>
      <c r="NHN72" s="151"/>
      <c r="NHO72" s="151"/>
      <c r="NHP72" s="151"/>
      <c r="NHQ72" s="151"/>
      <c r="NHR72" s="151"/>
      <c r="NHS72" s="151"/>
      <c r="NHT72" s="151"/>
      <c r="NHU72" s="151"/>
      <c r="NHV72" s="151"/>
      <c r="NHW72" s="151"/>
      <c r="NHX72" s="151"/>
      <c r="NHY72" s="151"/>
      <c r="NHZ72" s="151"/>
      <c r="NIA72" s="151"/>
      <c r="NIB72" s="151"/>
      <c r="NIC72" s="151"/>
      <c r="NID72" s="151"/>
      <c r="NIE72" s="151"/>
      <c r="NIF72" s="151"/>
      <c r="NIG72" s="151"/>
      <c r="NIH72" s="151"/>
      <c r="NII72" s="151"/>
      <c r="NIJ72" s="151"/>
      <c r="NIK72" s="151"/>
      <c r="NIL72" s="151"/>
      <c r="NIM72" s="151"/>
      <c r="NIN72" s="151"/>
      <c r="NIO72" s="151"/>
      <c r="NIP72" s="151"/>
      <c r="NIQ72" s="151"/>
      <c r="NIR72" s="151"/>
      <c r="NIS72" s="151"/>
      <c r="NIT72" s="151"/>
      <c r="NIU72" s="151"/>
      <c r="NIV72" s="151"/>
      <c r="NIW72" s="151"/>
      <c r="NIX72" s="151"/>
      <c r="NIY72" s="151"/>
      <c r="NIZ72" s="151"/>
      <c r="NJA72" s="151"/>
      <c r="NJB72" s="151"/>
      <c r="NJC72" s="151"/>
      <c r="NJD72" s="151"/>
      <c r="NJE72" s="151"/>
      <c r="NJF72" s="151"/>
      <c r="NJG72" s="151"/>
      <c r="NJH72" s="151"/>
      <c r="NJI72" s="151"/>
      <c r="NJJ72" s="151"/>
      <c r="NJK72" s="151"/>
      <c r="NJL72" s="151"/>
      <c r="NJM72" s="151"/>
      <c r="NJN72" s="151"/>
      <c r="NJO72" s="151"/>
      <c r="NJP72" s="151"/>
      <c r="NJQ72" s="151"/>
      <c r="NJR72" s="151"/>
      <c r="NJS72" s="151"/>
      <c r="NJT72" s="151"/>
      <c r="NJU72" s="151"/>
      <c r="NJV72" s="151"/>
      <c r="NJW72" s="151"/>
      <c r="NJX72" s="151"/>
      <c r="NJY72" s="151"/>
      <c r="NJZ72" s="151"/>
      <c r="NKA72" s="151"/>
      <c r="NKB72" s="151"/>
      <c r="NKC72" s="151"/>
      <c r="NKD72" s="151"/>
      <c r="NKE72" s="151"/>
      <c r="NKF72" s="151"/>
      <c r="NKG72" s="151"/>
      <c r="NKH72" s="151"/>
      <c r="NKI72" s="151"/>
      <c r="NKJ72" s="151"/>
      <c r="NKK72" s="151"/>
      <c r="NKL72" s="151"/>
      <c r="NKM72" s="151"/>
      <c r="NKN72" s="151"/>
      <c r="NKO72" s="151"/>
      <c r="NKP72" s="151"/>
      <c r="NKQ72" s="151"/>
      <c r="NKR72" s="151"/>
      <c r="NKS72" s="151"/>
      <c r="NKT72" s="151"/>
      <c r="NKU72" s="151"/>
      <c r="NKV72" s="151"/>
      <c r="NKW72" s="151"/>
      <c r="NKX72" s="151"/>
      <c r="NKY72" s="151"/>
      <c r="NKZ72" s="151"/>
      <c r="NLA72" s="151"/>
      <c r="NLB72" s="151"/>
      <c r="NLC72" s="151"/>
      <c r="NLD72" s="151"/>
      <c r="NLE72" s="151"/>
      <c r="NLF72" s="151"/>
      <c r="NLG72" s="151"/>
      <c r="NLH72" s="151"/>
      <c r="NLI72" s="151"/>
      <c r="NLJ72" s="151"/>
      <c r="NLK72" s="151"/>
      <c r="NLL72" s="151"/>
      <c r="NLM72" s="151"/>
      <c r="NLN72" s="151"/>
      <c r="NLO72" s="151"/>
      <c r="NLP72" s="151"/>
      <c r="NLQ72" s="151"/>
      <c r="NLR72" s="151"/>
      <c r="NLS72" s="151"/>
      <c r="NLT72" s="151"/>
      <c r="NLU72" s="151"/>
      <c r="NLV72" s="151"/>
      <c r="NLW72" s="151"/>
      <c r="NLX72" s="151"/>
      <c r="NLY72" s="151"/>
      <c r="NLZ72" s="151"/>
      <c r="NMA72" s="151"/>
      <c r="NMB72" s="151"/>
      <c r="NMC72" s="151"/>
      <c r="NMD72" s="151"/>
      <c r="NME72" s="151"/>
      <c r="NMF72" s="151"/>
      <c r="NMG72" s="151"/>
      <c r="NMH72" s="151"/>
      <c r="NMI72" s="151"/>
      <c r="NMJ72" s="151"/>
      <c r="NMK72" s="151"/>
      <c r="NML72" s="151"/>
      <c r="NMM72" s="151"/>
      <c r="NMN72" s="151"/>
      <c r="NMO72" s="151"/>
      <c r="NMP72" s="151"/>
      <c r="NMQ72" s="151"/>
      <c r="NMR72" s="151"/>
      <c r="NMS72" s="151"/>
      <c r="NMT72" s="151"/>
      <c r="NMU72" s="151"/>
      <c r="NMV72" s="151"/>
      <c r="NMW72" s="151"/>
      <c r="NMX72" s="151"/>
      <c r="NMY72" s="151"/>
      <c r="NMZ72" s="151"/>
      <c r="NNA72" s="151"/>
      <c r="NNB72" s="151"/>
      <c r="NNC72" s="151"/>
      <c r="NND72" s="151"/>
      <c r="NNE72" s="151"/>
      <c r="NNF72" s="151"/>
      <c r="NNG72" s="151"/>
      <c r="NNH72" s="151"/>
      <c r="NNI72" s="151"/>
      <c r="NNJ72" s="151"/>
      <c r="NNK72" s="151"/>
      <c r="NNL72" s="151"/>
      <c r="NNM72" s="151"/>
      <c r="NNN72" s="151"/>
      <c r="NNO72" s="151"/>
      <c r="NNP72" s="151"/>
      <c r="NNQ72" s="151"/>
      <c r="NNR72" s="151"/>
      <c r="NNS72" s="151"/>
      <c r="NNT72" s="151"/>
      <c r="NNU72" s="151"/>
      <c r="NNV72" s="151"/>
      <c r="NNW72" s="151"/>
      <c r="NNX72" s="151"/>
      <c r="NNY72" s="151"/>
      <c r="NNZ72" s="151"/>
      <c r="NOA72" s="151"/>
      <c r="NOB72" s="151"/>
      <c r="NOC72" s="151"/>
      <c r="NOD72" s="151"/>
      <c r="NOE72" s="151"/>
      <c r="NOF72" s="151"/>
      <c r="NOG72" s="151"/>
      <c r="NOH72" s="151"/>
      <c r="NOI72" s="151"/>
      <c r="NOJ72" s="151"/>
      <c r="NOK72" s="151"/>
      <c r="NOL72" s="151"/>
      <c r="NOM72" s="151"/>
      <c r="NON72" s="151"/>
      <c r="NOO72" s="151"/>
      <c r="NOP72" s="151"/>
      <c r="NOQ72" s="151"/>
      <c r="NOR72" s="151"/>
      <c r="NOS72" s="151"/>
      <c r="NOT72" s="151"/>
      <c r="NOU72" s="151"/>
      <c r="NOV72" s="151"/>
      <c r="NOW72" s="151"/>
      <c r="NOX72" s="151"/>
      <c r="NOY72" s="151"/>
      <c r="NOZ72" s="151"/>
      <c r="NPA72" s="151"/>
      <c r="NPB72" s="151"/>
      <c r="NPC72" s="151"/>
      <c r="NPD72" s="151"/>
      <c r="NPE72" s="151"/>
      <c r="NPF72" s="151"/>
      <c r="NPG72" s="151"/>
      <c r="NPH72" s="151"/>
      <c r="NPI72" s="151"/>
      <c r="NPJ72" s="151"/>
      <c r="NPK72" s="151"/>
      <c r="NPL72" s="151"/>
      <c r="NPM72" s="151"/>
      <c r="NPN72" s="151"/>
      <c r="NPO72" s="151"/>
      <c r="NPP72" s="151"/>
      <c r="NPQ72" s="151"/>
      <c r="NPR72" s="151"/>
      <c r="NPS72" s="151"/>
      <c r="NPT72" s="151"/>
      <c r="NPU72" s="151"/>
      <c r="NPV72" s="151"/>
      <c r="NPW72" s="151"/>
      <c r="NPX72" s="151"/>
      <c r="NPY72" s="151"/>
      <c r="NPZ72" s="151"/>
      <c r="NQA72" s="151"/>
      <c r="NQB72" s="151"/>
      <c r="NQC72" s="151"/>
      <c r="NQD72" s="151"/>
      <c r="NQE72" s="151"/>
      <c r="NQF72" s="151"/>
      <c r="NQG72" s="151"/>
      <c r="NQH72" s="151"/>
      <c r="NQI72" s="151"/>
      <c r="NQJ72" s="151"/>
      <c r="NQK72" s="151"/>
      <c r="NQL72" s="151"/>
      <c r="NQM72" s="151"/>
      <c r="NQN72" s="151"/>
      <c r="NQO72" s="151"/>
      <c r="NQP72" s="151"/>
      <c r="NQQ72" s="151"/>
      <c r="NQR72" s="151"/>
      <c r="NQS72" s="151"/>
      <c r="NQT72" s="151"/>
      <c r="NQU72" s="151"/>
      <c r="NQV72" s="151"/>
      <c r="NQW72" s="151"/>
      <c r="NQX72" s="151"/>
      <c r="NQY72" s="151"/>
      <c r="NQZ72" s="151"/>
      <c r="NRA72" s="151"/>
      <c r="NRB72" s="151"/>
      <c r="NRC72" s="151"/>
      <c r="NRD72" s="151"/>
      <c r="NRE72" s="151"/>
      <c r="NRF72" s="151"/>
      <c r="NRG72" s="151"/>
      <c r="NRH72" s="151"/>
      <c r="NRI72" s="151"/>
      <c r="NRJ72" s="151"/>
      <c r="NRK72" s="151"/>
      <c r="NRL72" s="151"/>
      <c r="NRM72" s="151"/>
      <c r="NRN72" s="151"/>
      <c r="NRO72" s="151"/>
      <c r="NRP72" s="151"/>
      <c r="NRQ72" s="151"/>
      <c r="NRR72" s="151"/>
      <c r="NRS72" s="151"/>
      <c r="NRT72" s="151"/>
      <c r="NRU72" s="151"/>
      <c r="NRV72" s="151"/>
      <c r="NRW72" s="151"/>
      <c r="NRX72" s="151"/>
      <c r="NRY72" s="151"/>
      <c r="NRZ72" s="151"/>
      <c r="NSA72" s="151"/>
      <c r="NSB72" s="151"/>
      <c r="NSC72" s="151"/>
      <c r="NSD72" s="151"/>
      <c r="NSE72" s="151"/>
      <c r="NSF72" s="151"/>
      <c r="NSG72" s="151"/>
      <c r="NSH72" s="151"/>
      <c r="NSI72" s="151"/>
      <c r="NSJ72" s="151"/>
      <c r="NSK72" s="151"/>
      <c r="NSL72" s="151"/>
      <c r="NSM72" s="151"/>
      <c r="NSN72" s="151"/>
      <c r="NSO72" s="151"/>
      <c r="NSP72" s="151"/>
      <c r="NSQ72" s="151"/>
      <c r="NSR72" s="151"/>
      <c r="NSS72" s="151"/>
      <c r="NST72" s="151"/>
      <c r="NSU72" s="151"/>
      <c r="NSV72" s="151"/>
      <c r="NSW72" s="151"/>
      <c r="NSX72" s="151"/>
      <c r="NSY72" s="151"/>
      <c r="NSZ72" s="151"/>
      <c r="NTA72" s="151"/>
      <c r="NTB72" s="151"/>
      <c r="NTC72" s="151"/>
      <c r="NTD72" s="151"/>
      <c r="NTE72" s="151"/>
      <c r="NTF72" s="151"/>
      <c r="NTG72" s="151"/>
      <c r="NTH72" s="151"/>
      <c r="NTI72" s="151"/>
      <c r="NTJ72" s="151"/>
      <c r="NTK72" s="151"/>
      <c r="NTL72" s="151"/>
      <c r="NTM72" s="151"/>
      <c r="NTN72" s="151"/>
      <c r="NTO72" s="151"/>
      <c r="NTP72" s="151"/>
      <c r="NTQ72" s="151"/>
      <c r="NTR72" s="151"/>
      <c r="NTS72" s="151"/>
      <c r="NTT72" s="151"/>
      <c r="NTU72" s="151"/>
      <c r="NTV72" s="151"/>
      <c r="NTW72" s="151"/>
      <c r="NTX72" s="151"/>
      <c r="NTY72" s="151"/>
      <c r="NTZ72" s="151"/>
      <c r="NUA72" s="151"/>
      <c r="NUB72" s="151"/>
      <c r="NUC72" s="151"/>
      <c r="NUD72" s="151"/>
      <c r="NUE72" s="151"/>
      <c r="NUF72" s="151"/>
      <c r="NUG72" s="151"/>
      <c r="NUH72" s="151"/>
      <c r="NUI72" s="151"/>
      <c r="NUJ72" s="151"/>
      <c r="NUK72" s="151"/>
      <c r="NUL72" s="151"/>
      <c r="NUM72" s="151"/>
      <c r="NUN72" s="151"/>
      <c r="NUO72" s="151"/>
      <c r="NUP72" s="151"/>
      <c r="NUQ72" s="151"/>
      <c r="NUR72" s="151"/>
      <c r="NUS72" s="151"/>
      <c r="NUT72" s="151"/>
      <c r="NUU72" s="151"/>
      <c r="NUV72" s="151"/>
      <c r="NUW72" s="151"/>
      <c r="NUX72" s="151"/>
      <c r="NUY72" s="151"/>
      <c r="NUZ72" s="151"/>
      <c r="NVA72" s="151"/>
      <c r="NVB72" s="151"/>
      <c r="NVC72" s="151"/>
      <c r="NVD72" s="151"/>
      <c r="NVE72" s="151"/>
      <c r="NVF72" s="151"/>
      <c r="NVG72" s="151"/>
      <c r="NVH72" s="151"/>
      <c r="NVI72" s="151"/>
      <c r="NVJ72" s="151"/>
      <c r="NVK72" s="151"/>
      <c r="NVL72" s="151"/>
      <c r="NVM72" s="151"/>
      <c r="NVN72" s="151"/>
      <c r="NVO72" s="151"/>
      <c r="NVP72" s="151"/>
      <c r="NVQ72" s="151"/>
      <c r="NVR72" s="151"/>
      <c r="NVS72" s="151"/>
      <c r="NVT72" s="151"/>
      <c r="NVU72" s="151"/>
      <c r="NVV72" s="151"/>
      <c r="NVW72" s="151"/>
      <c r="NVX72" s="151"/>
      <c r="NVY72" s="151"/>
      <c r="NVZ72" s="151"/>
      <c r="NWA72" s="151"/>
      <c r="NWB72" s="151"/>
      <c r="NWC72" s="151"/>
      <c r="NWD72" s="151"/>
      <c r="NWE72" s="151"/>
      <c r="NWF72" s="151"/>
      <c r="NWG72" s="151"/>
      <c r="NWH72" s="151"/>
      <c r="NWI72" s="151"/>
      <c r="NWJ72" s="151"/>
      <c r="NWK72" s="151"/>
      <c r="NWL72" s="151"/>
      <c r="NWM72" s="151"/>
      <c r="NWN72" s="151"/>
      <c r="NWO72" s="151"/>
      <c r="NWP72" s="151"/>
      <c r="NWQ72" s="151"/>
      <c r="NWR72" s="151"/>
      <c r="NWS72" s="151"/>
      <c r="NWT72" s="151"/>
      <c r="NWU72" s="151"/>
      <c r="NWV72" s="151"/>
      <c r="NWW72" s="151"/>
      <c r="NWX72" s="151"/>
      <c r="NWY72" s="151"/>
      <c r="NWZ72" s="151"/>
      <c r="NXA72" s="151"/>
      <c r="NXB72" s="151"/>
      <c r="NXC72" s="151"/>
      <c r="NXD72" s="151"/>
      <c r="NXE72" s="151"/>
      <c r="NXF72" s="151"/>
      <c r="NXG72" s="151"/>
      <c r="NXH72" s="151"/>
      <c r="NXI72" s="151"/>
      <c r="NXJ72" s="151"/>
      <c r="NXK72" s="151"/>
      <c r="NXL72" s="151"/>
      <c r="NXM72" s="151"/>
      <c r="NXN72" s="151"/>
      <c r="NXO72" s="151"/>
      <c r="NXP72" s="151"/>
      <c r="NXQ72" s="151"/>
      <c r="NXR72" s="151"/>
      <c r="NXS72" s="151"/>
      <c r="NXT72" s="151"/>
      <c r="NXU72" s="151"/>
      <c r="NXV72" s="151"/>
      <c r="NXW72" s="151"/>
      <c r="NXX72" s="151"/>
      <c r="NXY72" s="151"/>
      <c r="NXZ72" s="151"/>
      <c r="NYA72" s="151"/>
      <c r="NYB72" s="151"/>
      <c r="NYC72" s="151"/>
      <c r="NYD72" s="151"/>
      <c r="NYE72" s="151"/>
      <c r="NYF72" s="151"/>
      <c r="NYG72" s="151"/>
      <c r="NYH72" s="151"/>
      <c r="NYI72" s="151"/>
      <c r="NYJ72" s="151"/>
      <c r="NYK72" s="151"/>
      <c r="NYL72" s="151"/>
      <c r="NYM72" s="151"/>
      <c r="NYN72" s="151"/>
      <c r="NYO72" s="151"/>
      <c r="NYP72" s="151"/>
      <c r="NYQ72" s="151"/>
      <c r="NYR72" s="151"/>
      <c r="NYS72" s="151"/>
      <c r="NYT72" s="151"/>
      <c r="NYU72" s="151"/>
      <c r="NYV72" s="151"/>
      <c r="NYW72" s="151"/>
      <c r="NYX72" s="151"/>
      <c r="NYY72" s="151"/>
      <c r="NYZ72" s="151"/>
      <c r="NZA72" s="151"/>
      <c r="NZB72" s="151"/>
      <c r="NZC72" s="151"/>
      <c r="NZD72" s="151"/>
      <c r="NZE72" s="151"/>
      <c r="NZF72" s="151"/>
      <c r="NZG72" s="151"/>
      <c r="NZH72" s="151"/>
      <c r="NZI72" s="151"/>
      <c r="NZJ72" s="151"/>
      <c r="NZK72" s="151"/>
      <c r="NZL72" s="151"/>
      <c r="NZM72" s="151"/>
      <c r="NZN72" s="151"/>
      <c r="NZO72" s="151"/>
      <c r="NZP72" s="151"/>
      <c r="NZQ72" s="151"/>
      <c r="NZR72" s="151"/>
      <c r="NZS72" s="151"/>
      <c r="NZT72" s="151"/>
      <c r="NZU72" s="151"/>
      <c r="NZV72" s="151"/>
      <c r="NZW72" s="151"/>
      <c r="NZX72" s="151"/>
      <c r="NZY72" s="151"/>
      <c r="NZZ72" s="151"/>
      <c r="OAA72" s="151"/>
      <c r="OAB72" s="151"/>
      <c r="OAC72" s="151"/>
      <c r="OAD72" s="151"/>
      <c r="OAE72" s="151"/>
      <c r="OAF72" s="151"/>
      <c r="OAG72" s="151"/>
      <c r="OAH72" s="151"/>
      <c r="OAI72" s="151"/>
      <c r="OAJ72" s="151"/>
      <c r="OAK72" s="151"/>
      <c r="OAL72" s="151"/>
      <c r="OAM72" s="151"/>
      <c r="OAN72" s="151"/>
      <c r="OAO72" s="151"/>
      <c r="OAP72" s="151"/>
      <c r="OAQ72" s="151"/>
      <c r="OAR72" s="151"/>
      <c r="OAS72" s="151"/>
      <c r="OAT72" s="151"/>
      <c r="OAU72" s="151"/>
      <c r="OAV72" s="151"/>
      <c r="OAW72" s="151"/>
      <c r="OAX72" s="151"/>
      <c r="OAY72" s="151"/>
      <c r="OAZ72" s="151"/>
      <c r="OBA72" s="151"/>
      <c r="OBB72" s="151"/>
      <c r="OBC72" s="151"/>
      <c r="OBD72" s="151"/>
      <c r="OBE72" s="151"/>
      <c r="OBF72" s="151"/>
      <c r="OBG72" s="151"/>
      <c r="OBH72" s="151"/>
      <c r="OBI72" s="151"/>
      <c r="OBJ72" s="151"/>
      <c r="OBK72" s="151"/>
      <c r="OBL72" s="151"/>
      <c r="OBM72" s="151"/>
      <c r="OBN72" s="151"/>
      <c r="OBO72" s="151"/>
      <c r="OBP72" s="151"/>
      <c r="OBQ72" s="151"/>
      <c r="OBR72" s="151"/>
      <c r="OBS72" s="151"/>
      <c r="OBT72" s="151"/>
      <c r="OBU72" s="151"/>
      <c r="OBV72" s="151"/>
      <c r="OBW72" s="151"/>
      <c r="OBX72" s="151"/>
      <c r="OBY72" s="151"/>
      <c r="OBZ72" s="151"/>
      <c r="OCA72" s="151"/>
      <c r="OCB72" s="151"/>
      <c r="OCC72" s="151"/>
      <c r="OCD72" s="151"/>
      <c r="OCE72" s="151"/>
      <c r="OCF72" s="151"/>
      <c r="OCG72" s="151"/>
      <c r="OCH72" s="151"/>
      <c r="OCI72" s="151"/>
      <c r="OCJ72" s="151"/>
      <c r="OCK72" s="151"/>
      <c r="OCL72" s="151"/>
      <c r="OCM72" s="151"/>
      <c r="OCN72" s="151"/>
      <c r="OCO72" s="151"/>
      <c r="OCP72" s="151"/>
      <c r="OCQ72" s="151"/>
      <c r="OCR72" s="151"/>
      <c r="OCS72" s="151"/>
      <c r="OCT72" s="151"/>
      <c r="OCU72" s="151"/>
      <c r="OCV72" s="151"/>
      <c r="OCW72" s="151"/>
      <c r="OCX72" s="151"/>
      <c r="OCY72" s="151"/>
      <c r="OCZ72" s="151"/>
      <c r="ODA72" s="151"/>
      <c r="ODB72" s="151"/>
      <c r="ODC72" s="151"/>
      <c r="ODD72" s="151"/>
      <c r="ODE72" s="151"/>
      <c r="ODF72" s="151"/>
      <c r="ODG72" s="151"/>
      <c r="ODH72" s="151"/>
      <c r="ODI72" s="151"/>
      <c r="ODJ72" s="151"/>
      <c r="ODK72" s="151"/>
      <c r="ODL72" s="151"/>
      <c r="ODM72" s="151"/>
      <c r="ODN72" s="151"/>
      <c r="ODO72" s="151"/>
      <c r="ODP72" s="151"/>
      <c r="ODQ72" s="151"/>
      <c r="ODR72" s="151"/>
      <c r="ODS72" s="151"/>
      <c r="ODT72" s="151"/>
      <c r="ODU72" s="151"/>
      <c r="ODV72" s="151"/>
      <c r="ODW72" s="151"/>
      <c r="ODX72" s="151"/>
      <c r="ODY72" s="151"/>
      <c r="ODZ72" s="151"/>
      <c r="OEA72" s="151"/>
      <c r="OEB72" s="151"/>
      <c r="OEC72" s="151"/>
      <c r="OED72" s="151"/>
      <c r="OEE72" s="151"/>
      <c r="OEF72" s="151"/>
      <c r="OEG72" s="151"/>
      <c r="OEH72" s="151"/>
      <c r="OEI72" s="151"/>
      <c r="OEJ72" s="151"/>
      <c r="OEK72" s="151"/>
      <c r="OEL72" s="151"/>
      <c r="OEM72" s="151"/>
      <c r="OEN72" s="151"/>
      <c r="OEO72" s="151"/>
      <c r="OEP72" s="151"/>
      <c r="OEQ72" s="151"/>
      <c r="OER72" s="151"/>
      <c r="OES72" s="151"/>
      <c r="OET72" s="151"/>
      <c r="OEU72" s="151"/>
      <c r="OEV72" s="151"/>
      <c r="OEW72" s="151"/>
      <c r="OEX72" s="151"/>
      <c r="OEY72" s="151"/>
      <c r="OEZ72" s="151"/>
      <c r="OFA72" s="151"/>
      <c r="OFB72" s="151"/>
      <c r="OFC72" s="151"/>
      <c r="OFD72" s="151"/>
      <c r="OFE72" s="151"/>
      <c r="OFF72" s="151"/>
      <c r="OFG72" s="151"/>
      <c r="OFH72" s="151"/>
      <c r="OFI72" s="151"/>
      <c r="OFJ72" s="151"/>
      <c r="OFK72" s="151"/>
      <c r="OFL72" s="151"/>
      <c r="OFM72" s="151"/>
      <c r="OFN72" s="151"/>
      <c r="OFO72" s="151"/>
      <c r="OFP72" s="151"/>
      <c r="OFQ72" s="151"/>
      <c r="OFR72" s="151"/>
      <c r="OFS72" s="151"/>
      <c r="OFT72" s="151"/>
      <c r="OFU72" s="151"/>
      <c r="OFV72" s="151"/>
      <c r="OFW72" s="151"/>
      <c r="OFX72" s="151"/>
      <c r="OFY72" s="151"/>
      <c r="OFZ72" s="151"/>
      <c r="OGA72" s="151"/>
      <c r="OGB72" s="151"/>
      <c r="OGC72" s="151"/>
      <c r="OGD72" s="151"/>
      <c r="OGE72" s="151"/>
      <c r="OGF72" s="151"/>
      <c r="OGG72" s="151"/>
      <c r="OGH72" s="151"/>
      <c r="OGI72" s="151"/>
      <c r="OGJ72" s="151"/>
      <c r="OGK72" s="151"/>
      <c r="OGL72" s="151"/>
      <c r="OGM72" s="151"/>
      <c r="OGN72" s="151"/>
      <c r="OGO72" s="151"/>
      <c r="OGP72" s="151"/>
      <c r="OGQ72" s="151"/>
      <c r="OGR72" s="151"/>
      <c r="OGS72" s="151"/>
      <c r="OGT72" s="151"/>
      <c r="OGU72" s="151"/>
      <c r="OGV72" s="151"/>
      <c r="OGW72" s="151"/>
      <c r="OGX72" s="151"/>
      <c r="OGY72" s="151"/>
      <c r="OGZ72" s="151"/>
      <c r="OHA72" s="151"/>
      <c r="OHB72" s="151"/>
      <c r="OHC72" s="151"/>
      <c r="OHD72" s="151"/>
      <c r="OHE72" s="151"/>
      <c r="OHF72" s="151"/>
      <c r="OHG72" s="151"/>
      <c r="OHH72" s="151"/>
      <c r="OHI72" s="151"/>
      <c r="OHJ72" s="151"/>
      <c r="OHK72" s="151"/>
      <c r="OHL72" s="151"/>
      <c r="OHM72" s="151"/>
      <c r="OHN72" s="151"/>
      <c r="OHO72" s="151"/>
      <c r="OHP72" s="151"/>
      <c r="OHQ72" s="151"/>
      <c r="OHR72" s="151"/>
      <c r="OHS72" s="151"/>
      <c r="OHT72" s="151"/>
      <c r="OHU72" s="151"/>
      <c r="OHV72" s="151"/>
      <c r="OHW72" s="151"/>
      <c r="OHX72" s="151"/>
      <c r="OHY72" s="151"/>
      <c r="OHZ72" s="151"/>
      <c r="OIA72" s="151"/>
      <c r="OIB72" s="151"/>
      <c r="OIC72" s="151"/>
      <c r="OID72" s="151"/>
      <c r="OIE72" s="151"/>
      <c r="OIF72" s="151"/>
      <c r="OIG72" s="151"/>
      <c r="OIH72" s="151"/>
      <c r="OII72" s="151"/>
      <c r="OIJ72" s="151"/>
      <c r="OIK72" s="151"/>
      <c r="OIL72" s="151"/>
      <c r="OIM72" s="151"/>
      <c r="OIN72" s="151"/>
      <c r="OIO72" s="151"/>
      <c r="OIP72" s="151"/>
      <c r="OIQ72" s="151"/>
      <c r="OIR72" s="151"/>
      <c r="OIS72" s="151"/>
      <c r="OIT72" s="151"/>
      <c r="OIU72" s="151"/>
      <c r="OIV72" s="151"/>
      <c r="OIW72" s="151"/>
      <c r="OIX72" s="151"/>
      <c r="OIY72" s="151"/>
      <c r="OIZ72" s="151"/>
      <c r="OJA72" s="151"/>
      <c r="OJB72" s="151"/>
      <c r="OJC72" s="151"/>
      <c r="OJD72" s="151"/>
      <c r="OJE72" s="151"/>
      <c r="OJF72" s="151"/>
      <c r="OJG72" s="151"/>
      <c r="OJH72" s="151"/>
      <c r="OJI72" s="151"/>
      <c r="OJJ72" s="151"/>
      <c r="OJK72" s="151"/>
      <c r="OJL72" s="151"/>
      <c r="OJM72" s="151"/>
      <c r="OJN72" s="151"/>
      <c r="OJO72" s="151"/>
      <c r="OJP72" s="151"/>
      <c r="OJQ72" s="151"/>
      <c r="OJR72" s="151"/>
      <c r="OJS72" s="151"/>
      <c r="OJT72" s="151"/>
      <c r="OJU72" s="151"/>
      <c r="OJV72" s="151"/>
      <c r="OJW72" s="151"/>
      <c r="OJX72" s="151"/>
      <c r="OJY72" s="151"/>
      <c r="OJZ72" s="151"/>
      <c r="OKA72" s="151"/>
      <c r="OKB72" s="151"/>
      <c r="OKC72" s="151"/>
      <c r="OKD72" s="151"/>
      <c r="OKE72" s="151"/>
      <c r="OKF72" s="151"/>
      <c r="OKG72" s="151"/>
      <c r="OKH72" s="151"/>
      <c r="OKI72" s="151"/>
      <c r="OKJ72" s="151"/>
      <c r="OKK72" s="151"/>
      <c r="OKL72" s="151"/>
      <c r="OKM72" s="151"/>
      <c r="OKN72" s="151"/>
      <c r="OKO72" s="151"/>
      <c r="OKP72" s="151"/>
      <c r="OKQ72" s="151"/>
      <c r="OKR72" s="151"/>
      <c r="OKS72" s="151"/>
      <c r="OKT72" s="151"/>
      <c r="OKU72" s="151"/>
      <c r="OKV72" s="151"/>
      <c r="OKW72" s="151"/>
      <c r="OKX72" s="151"/>
      <c r="OKY72" s="151"/>
      <c r="OKZ72" s="151"/>
      <c r="OLA72" s="151"/>
      <c r="OLB72" s="151"/>
      <c r="OLC72" s="151"/>
      <c r="OLD72" s="151"/>
      <c r="OLE72" s="151"/>
      <c r="OLF72" s="151"/>
      <c r="OLG72" s="151"/>
      <c r="OLH72" s="151"/>
      <c r="OLI72" s="151"/>
      <c r="OLJ72" s="151"/>
      <c r="OLK72" s="151"/>
      <c r="OLL72" s="151"/>
      <c r="OLM72" s="151"/>
      <c r="OLN72" s="151"/>
      <c r="OLO72" s="151"/>
      <c r="OLP72" s="151"/>
      <c r="OLQ72" s="151"/>
      <c r="OLR72" s="151"/>
      <c r="OLS72" s="151"/>
      <c r="OLT72" s="151"/>
      <c r="OLU72" s="151"/>
      <c r="OLV72" s="151"/>
      <c r="OLW72" s="151"/>
      <c r="OLX72" s="151"/>
      <c r="OLY72" s="151"/>
      <c r="OLZ72" s="151"/>
      <c r="OMA72" s="151"/>
      <c r="OMB72" s="151"/>
      <c r="OMC72" s="151"/>
      <c r="OMD72" s="151"/>
      <c r="OME72" s="151"/>
      <c r="OMF72" s="151"/>
      <c r="OMG72" s="151"/>
      <c r="OMH72" s="151"/>
      <c r="OMI72" s="151"/>
      <c r="OMJ72" s="151"/>
      <c r="OMK72" s="151"/>
      <c r="OML72" s="151"/>
      <c r="OMM72" s="151"/>
      <c r="OMN72" s="151"/>
      <c r="OMO72" s="151"/>
      <c r="OMP72" s="151"/>
      <c r="OMQ72" s="151"/>
      <c r="OMR72" s="151"/>
      <c r="OMS72" s="151"/>
      <c r="OMT72" s="151"/>
      <c r="OMU72" s="151"/>
      <c r="OMV72" s="151"/>
      <c r="OMW72" s="151"/>
      <c r="OMX72" s="151"/>
      <c r="OMY72" s="151"/>
      <c r="OMZ72" s="151"/>
      <c r="ONA72" s="151"/>
      <c r="ONB72" s="151"/>
      <c r="ONC72" s="151"/>
      <c r="OND72" s="151"/>
      <c r="ONE72" s="151"/>
      <c r="ONF72" s="151"/>
      <c r="ONG72" s="151"/>
      <c r="ONH72" s="151"/>
      <c r="ONI72" s="151"/>
      <c r="ONJ72" s="151"/>
      <c r="ONK72" s="151"/>
      <c r="ONL72" s="151"/>
      <c r="ONM72" s="151"/>
      <c r="ONN72" s="151"/>
      <c r="ONO72" s="151"/>
      <c r="ONP72" s="151"/>
      <c r="ONQ72" s="151"/>
      <c r="ONR72" s="151"/>
      <c r="ONS72" s="151"/>
      <c r="ONT72" s="151"/>
      <c r="ONU72" s="151"/>
      <c r="ONV72" s="151"/>
      <c r="ONW72" s="151"/>
      <c r="ONX72" s="151"/>
      <c r="ONY72" s="151"/>
      <c r="ONZ72" s="151"/>
      <c r="OOA72" s="151"/>
      <c r="OOB72" s="151"/>
      <c r="OOC72" s="151"/>
      <c r="OOD72" s="151"/>
      <c r="OOE72" s="151"/>
      <c r="OOF72" s="151"/>
      <c r="OOG72" s="151"/>
      <c r="OOH72" s="151"/>
      <c r="OOI72" s="151"/>
      <c r="OOJ72" s="151"/>
      <c r="OOK72" s="151"/>
      <c r="OOL72" s="151"/>
      <c r="OOM72" s="151"/>
      <c r="OON72" s="151"/>
      <c r="OOO72" s="151"/>
      <c r="OOP72" s="151"/>
      <c r="OOQ72" s="151"/>
      <c r="OOR72" s="151"/>
      <c r="OOS72" s="151"/>
      <c r="OOT72" s="151"/>
      <c r="OOU72" s="151"/>
      <c r="OOV72" s="151"/>
      <c r="OOW72" s="151"/>
      <c r="OOX72" s="151"/>
      <c r="OOY72" s="151"/>
      <c r="OOZ72" s="151"/>
      <c r="OPA72" s="151"/>
      <c r="OPB72" s="151"/>
      <c r="OPC72" s="151"/>
      <c r="OPD72" s="151"/>
      <c r="OPE72" s="151"/>
      <c r="OPF72" s="151"/>
      <c r="OPG72" s="151"/>
      <c r="OPH72" s="151"/>
      <c r="OPI72" s="151"/>
      <c r="OPJ72" s="151"/>
      <c r="OPK72" s="151"/>
      <c r="OPL72" s="151"/>
      <c r="OPM72" s="151"/>
      <c r="OPN72" s="151"/>
      <c r="OPO72" s="151"/>
      <c r="OPP72" s="151"/>
      <c r="OPQ72" s="151"/>
      <c r="OPR72" s="151"/>
      <c r="OPS72" s="151"/>
      <c r="OPT72" s="151"/>
      <c r="OPU72" s="151"/>
      <c r="OPV72" s="151"/>
      <c r="OPW72" s="151"/>
      <c r="OPX72" s="151"/>
      <c r="OPY72" s="151"/>
      <c r="OPZ72" s="151"/>
      <c r="OQA72" s="151"/>
      <c r="OQB72" s="151"/>
      <c r="OQC72" s="151"/>
      <c r="OQD72" s="151"/>
      <c r="OQE72" s="151"/>
      <c r="OQF72" s="151"/>
      <c r="OQG72" s="151"/>
      <c r="OQH72" s="151"/>
      <c r="OQI72" s="151"/>
      <c r="OQJ72" s="151"/>
      <c r="OQK72" s="151"/>
      <c r="OQL72" s="151"/>
      <c r="OQM72" s="151"/>
      <c r="OQN72" s="151"/>
      <c r="OQO72" s="151"/>
      <c r="OQP72" s="151"/>
      <c r="OQQ72" s="151"/>
      <c r="OQR72" s="151"/>
      <c r="OQS72" s="151"/>
      <c r="OQT72" s="151"/>
      <c r="OQU72" s="151"/>
      <c r="OQV72" s="151"/>
      <c r="OQW72" s="151"/>
      <c r="OQX72" s="151"/>
      <c r="OQY72" s="151"/>
      <c r="OQZ72" s="151"/>
      <c r="ORA72" s="151"/>
      <c r="ORB72" s="151"/>
      <c r="ORC72" s="151"/>
      <c r="ORD72" s="151"/>
      <c r="ORE72" s="151"/>
      <c r="ORF72" s="151"/>
      <c r="ORG72" s="151"/>
      <c r="ORH72" s="151"/>
      <c r="ORI72" s="151"/>
      <c r="ORJ72" s="151"/>
      <c r="ORK72" s="151"/>
      <c r="ORL72" s="151"/>
      <c r="ORM72" s="151"/>
      <c r="ORN72" s="151"/>
      <c r="ORO72" s="151"/>
      <c r="ORP72" s="151"/>
      <c r="ORQ72" s="151"/>
      <c r="ORR72" s="151"/>
      <c r="ORS72" s="151"/>
      <c r="ORT72" s="151"/>
      <c r="ORU72" s="151"/>
      <c r="ORV72" s="151"/>
      <c r="ORW72" s="151"/>
      <c r="ORX72" s="151"/>
      <c r="ORY72" s="151"/>
      <c r="ORZ72" s="151"/>
      <c r="OSA72" s="151"/>
      <c r="OSB72" s="151"/>
      <c r="OSC72" s="151"/>
      <c r="OSD72" s="151"/>
      <c r="OSE72" s="151"/>
      <c r="OSF72" s="151"/>
      <c r="OSG72" s="151"/>
      <c r="OSH72" s="151"/>
      <c r="OSI72" s="151"/>
      <c r="OSJ72" s="151"/>
      <c r="OSK72" s="151"/>
      <c r="OSL72" s="151"/>
      <c r="OSM72" s="151"/>
      <c r="OSN72" s="151"/>
      <c r="OSO72" s="151"/>
      <c r="OSP72" s="151"/>
      <c r="OSQ72" s="151"/>
      <c r="OSR72" s="151"/>
      <c r="OSS72" s="151"/>
      <c r="OST72" s="151"/>
      <c r="OSU72" s="151"/>
      <c r="OSV72" s="151"/>
      <c r="OSW72" s="151"/>
      <c r="OSX72" s="151"/>
      <c r="OSY72" s="151"/>
      <c r="OSZ72" s="151"/>
      <c r="OTA72" s="151"/>
      <c r="OTB72" s="151"/>
      <c r="OTC72" s="151"/>
      <c r="OTD72" s="151"/>
      <c r="OTE72" s="151"/>
      <c r="OTF72" s="151"/>
      <c r="OTG72" s="151"/>
      <c r="OTH72" s="151"/>
      <c r="OTI72" s="151"/>
      <c r="OTJ72" s="151"/>
      <c r="OTK72" s="151"/>
      <c r="OTL72" s="151"/>
      <c r="OTM72" s="151"/>
      <c r="OTN72" s="151"/>
      <c r="OTO72" s="151"/>
      <c r="OTP72" s="151"/>
      <c r="OTQ72" s="151"/>
      <c r="OTR72" s="151"/>
      <c r="OTS72" s="151"/>
      <c r="OTT72" s="151"/>
      <c r="OTU72" s="151"/>
      <c r="OTV72" s="151"/>
      <c r="OTW72" s="151"/>
      <c r="OTX72" s="151"/>
      <c r="OTY72" s="151"/>
      <c r="OTZ72" s="151"/>
      <c r="OUA72" s="151"/>
      <c r="OUB72" s="151"/>
      <c r="OUC72" s="151"/>
      <c r="OUD72" s="151"/>
      <c r="OUE72" s="151"/>
      <c r="OUF72" s="151"/>
      <c r="OUG72" s="151"/>
      <c r="OUH72" s="151"/>
      <c r="OUI72" s="151"/>
      <c r="OUJ72" s="151"/>
      <c r="OUK72" s="151"/>
      <c r="OUL72" s="151"/>
      <c r="OUM72" s="151"/>
      <c r="OUN72" s="151"/>
      <c r="OUO72" s="151"/>
      <c r="OUP72" s="151"/>
      <c r="OUQ72" s="151"/>
      <c r="OUR72" s="151"/>
      <c r="OUS72" s="151"/>
      <c r="OUT72" s="151"/>
      <c r="OUU72" s="151"/>
      <c r="OUV72" s="151"/>
      <c r="OUW72" s="151"/>
      <c r="OUX72" s="151"/>
      <c r="OUY72" s="151"/>
      <c r="OUZ72" s="151"/>
      <c r="OVA72" s="151"/>
      <c r="OVB72" s="151"/>
      <c r="OVC72" s="151"/>
      <c r="OVD72" s="151"/>
      <c r="OVE72" s="151"/>
      <c r="OVF72" s="151"/>
      <c r="OVG72" s="151"/>
      <c r="OVH72" s="151"/>
      <c r="OVI72" s="151"/>
      <c r="OVJ72" s="151"/>
      <c r="OVK72" s="151"/>
      <c r="OVL72" s="151"/>
      <c r="OVM72" s="151"/>
      <c r="OVN72" s="151"/>
      <c r="OVO72" s="151"/>
      <c r="OVP72" s="151"/>
      <c r="OVQ72" s="151"/>
      <c r="OVR72" s="151"/>
      <c r="OVS72" s="151"/>
      <c r="OVT72" s="151"/>
      <c r="OVU72" s="151"/>
      <c r="OVV72" s="151"/>
      <c r="OVW72" s="151"/>
      <c r="OVX72" s="151"/>
      <c r="OVY72" s="151"/>
      <c r="OVZ72" s="151"/>
      <c r="OWA72" s="151"/>
      <c r="OWB72" s="151"/>
      <c r="OWC72" s="151"/>
      <c r="OWD72" s="151"/>
      <c r="OWE72" s="151"/>
      <c r="OWF72" s="151"/>
      <c r="OWG72" s="151"/>
      <c r="OWH72" s="151"/>
      <c r="OWI72" s="151"/>
      <c r="OWJ72" s="151"/>
      <c r="OWK72" s="151"/>
      <c r="OWL72" s="151"/>
      <c r="OWM72" s="151"/>
      <c r="OWN72" s="151"/>
      <c r="OWO72" s="151"/>
      <c r="OWP72" s="151"/>
      <c r="OWQ72" s="151"/>
      <c r="OWR72" s="151"/>
      <c r="OWS72" s="151"/>
      <c r="OWT72" s="151"/>
      <c r="OWU72" s="151"/>
      <c r="OWV72" s="151"/>
      <c r="OWW72" s="151"/>
      <c r="OWX72" s="151"/>
      <c r="OWY72" s="151"/>
      <c r="OWZ72" s="151"/>
      <c r="OXA72" s="151"/>
      <c r="OXB72" s="151"/>
      <c r="OXC72" s="151"/>
      <c r="OXD72" s="151"/>
      <c r="OXE72" s="151"/>
      <c r="OXF72" s="151"/>
      <c r="OXG72" s="151"/>
      <c r="OXH72" s="151"/>
      <c r="OXI72" s="151"/>
      <c r="OXJ72" s="151"/>
      <c r="OXK72" s="151"/>
      <c r="OXL72" s="151"/>
      <c r="OXM72" s="151"/>
      <c r="OXN72" s="151"/>
      <c r="OXO72" s="151"/>
      <c r="OXP72" s="151"/>
      <c r="OXQ72" s="151"/>
      <c r="OXR72" s="151"/>
      <c r="OXS72" s="151"/>
      <c r="OXT72" s="151"/>
      <c r="OXU72" s="151"/>
      <c r="OXV72" s="151"/>
      <c r="OXW72" s="151"/>
      <c r="OXX72" s="151"/>
      <c r="OXY72" s="151"/>
      <c r="OXZ72" s="151"/>
      <c r="OYA72" s="151"/>
      <c r="OYB72" s="151"/>
      <c r="OYC72" s="151"/>
      <c r="OYD72" s="151"/>
      <c r="OYE72" s="151"/>
      <c r="OYF72" s="151"/>
      <c r="OYG72" s="151"/>
      <c r="OYH72" s="151"/>
      <c r="OYI72" s="151"/>
      <c r="OYJ72" s="151"/>
      <c r="OYK72" s="151"/>
      <c r="OYL72" s="151"/>
      <c r="OYM72" s="151"/>
      <c r="OYN72" s="151"/>
      <c r="OYO72" s="151"/>
      <c r="OYP72" s="151"/>
      <c r="OYQ72" s="151"/>
      <c r="OYR72" s="151"/>
      <c r="OYS72" s="151"/>
      <c r="OYT72" s="151"/>
      <c r="OYU72" s="151"/>
      <c r="OYV72" s="151"/>
      <c r="OYW72" s="151"/>
      <c r="OYX72" s="151"/>
      <c r="OYY72" s="151"/>
      <c r="OYZ72" s="151"/>
      <c r="OZA72" s="151"/>
      <c r="OZB72" s="151"/>
      <c r="OZC72" s="151"/>
      <c r="OZD72" s="151"/>
      <c r="OZE72" s="151"/>
      <c r="OZF72" s="151"/>
      <c r="OZG72" s="151"/>
      <c r="OZH72" s="151"/>
      <c r="OZI72" s="151"/>
      <c r="OZJ72" s="151"/>
      <c r="OZK72" s="151"/>
      <c r="OZL72" s="151"/>
      <c r="OZM72" s="151"/>
      <c r="OZN72" s="151"/>
      <c r="OZO72" s="151"/>
      <c r="OZP72" s="151"/>
      <c r="OZQ72" s="151"/>
      <c r="OZR72" s="151"/>
      <c r="OZS72" s="151"/>
      <c r="OZT72" s="151"/>
      <c r="OZU72" s="151"/>
      <c r="OZV72" s="151"/>
      <c r="OZW72" s="151"/>
      <c r="OZX72" s="151"/>
      <c r="OZY72" s="151"/>
      <c r="OZZ72" s="151"/>
      <c r="PAA72" s="151"/>
      <c r="PAB72" s="151"/>
      <c r="PAC72" s="151"/>
      <c r="PAD72" s="151"/>
      <c r="PAE72" s="151"/>
      <c r="PAF72" s="151"/>
      <c r="PAG72" s="151"/>
      <c r="PAH72" s="151"/>
      <c r="PAI72" s="151"/>
      <c r="PAJ72" s="151"/>
      <c r="PAK72" s="151"/>
      <c r="PAL72" s="151"/>
      <c r="PAM72" s="151"/>
      <c r="PAN72" s="151"/>
      <c r="PAO72" s="151"/>
      <c r="PAP72" s="151"/>
      <c r="PAQ72" s="151"/>
      <c r="PAR72" s="151"/>
      <c r="PAS72" s="151"/>
      <c r="PAT72" s="151"/>
      <c r="PAU72" s="151"/>
      <c r="PAV72" s="151"/>
      <c r="PAW72" s="151"/>
      <c r="PAX72" s="151"/>
      <c r="PAY72" s="151"/>
      <c r="PAZ72" s="151"/>
      <c r="PBA72" s="151"/>
      <c r="PBB72" s="151"/>
      <c r="PBC72" s="151"/>
      <c r="PBD72" s="151"/>
      <c r="PBE72" s="151"/>
      <c r="PBF72" s="151"/>
      <c r="PBG72" s="151"/>
      <c r="PBH72" s="151"/>
      <c r="PBI72" s="151"/>
      <c r="PBJ72" s="151"/>
      <c r="PBK72" s="151"/>
      <c r="PBL72" s="151"/>
      <c r="PBM72" s="151"/>
      <c r="PBN72" s="151"/>
      <c r="PBO72" s="151"/>
      <c r="PBP72" s="151"/>
      <c r="PBQ72" s="151"/>
      <c r="PBR72" s="151"/>
      <c r="PBS72" s="151"/>
      <c r="PBT72" s="151"/>
      <c r="PBU72" s="151"/>
      <c r="PBV72" s="151"/>
      <c r="PBW72" s="151"/>
      <c r="PBX72" s="151"/>
      <c r="PBY72" s="151"/>
      <c r="PBZ72" s="151"/>
      <c r="PCA72" s="151"/>
      <c r="PCB72" s="151"/>
      <c r="PCC72" s="151"/>
      <c r="PCD72" s="151"/>
      <c r="PCE72" s="151"/>
      <c r="PCF72" s="151"/>
      <c r="PCG72" s="151"/>
      <c r="PCH72" s="151"/>
      <c r="PCI72" s="151"/>
      <c r="PCJ72" s="151"/>
      <c r="PCK72" s="151"/>
      <c r="PCL72" s="151"/>
      <c r="PCM72" s="151"/>
      <c r="PCN72" s="151"/>
      <c r="PCO72" s="151"/>
      <c r="PCP72" s="151"/>
      <c r="PCQ72" s="151"/>
      <c r="PCR72" s="151"/>
      <c r="PCS72" s="151"/>
      <c r="PCT72" s="151"/>
      <c r="PCU72" s="151"/>
      <c r="PCV72" s="151"/>
      <c r="PCW72" s="151"/>
      <c r="PCX72" s="151"/>
      <c r="PCY72" s="151"/>
      <c r="PCZ72" s="151"/>
      <c r="PDA72" s="151"/>
      <c r="PDB72" s="151"/>
      <c r="PDC72" s="151"/>
      <c r="PDD72" s="151"/>
      <c r="PDE72" s="151"/>
      <c r="PDF72" s="151"/>
      <c r="PDG72" s="151"/>
      <c r="PDH72" s="151"/>
      <c r="PDI72" s="151"/>
      <c r="PDJ72" s="151"/>
      <c r="PDK72" s="151"/>
      <c r="PDL72" s="151"/>
      <c r="PDM72" s="151"/>
      <c r="PDN72" s="151"/>
      <c r="PDO72" s="151"/>
      <c r="PDP72" s="151"/>
      <c r="PDQ72" s="151"/>
      <c r="PDR72" s="151"/>
      <c r="PDS72" s="151"/>
      <c r="PDT72" s="151"/>
      <c r="PDU72" s="151"/>
      <c r="PDV72" s="151"/>
      <c r="PDW72" s="151"/>
      <c r="PDX72" s="151"/>
      <c r="PDY72" s="151"/>
      <c r="PDZ72" s="151"/>
      <c r="PEA72" s="151"/>
      <c r="PEB72" s="151"/>
      <c r="PEC72" s="151"/>
      <c r="PED72" s="151"/>
      <c r="PEE72" s="151"/>
      <c r="PEF72" s="151"/>
      <c r="PEG72" s="151"/>
      <c r="PEH72" s="151"/>
      <c r="PEI72" s="151"/>
      <c r="PEJ72" s="151"/>
      <c r="PEK72" s="151"/>
      <c r="PEL72" s="151"/>
      <c r="PEM72" s="151"/>
      <c r="PEN72" s="151"/>
      <c r="PEO72" s="151"/>
      <c r="PEP72" s="151"/>
      <c r="PEQ72" s="151"/>
      <c r="PER72" s="151"/>
      <c r="PES72" s="151"/>
      <c r="PET72" s="151"/>
      <c r="PEU72" s="151"/>
      <c r="PEV72" s="151"/>
      <c r="PEW72" s="151"/>
      <c r="PEX72" s="151"/>
      <c r="PEY72" s="151"/>
      <c r="PEZ72" s="151"/>
      <c r="PFA72" s="151"/>
      <c r="PFB72" s="151"/>
      <c r="PFC72" s="151"/>
      <c r="PFD72" s="151"/>
      <c r="PFE72" s="151"/>
      <c r="PFF72" s="151"/>
      <c r="PFG72" s="151"/>
      <c r="PFH72" s="151"/>
      <c r="PFI72" s="151"/>
      <c r="PFJ72" s="151"/>
      <c r="PFK72" s="151"/>
      <c r="PFL72" s="151"/>
      <c r="PFM72" s="151"/>
      <c r="PFN72" s="151"/>
      <c r="PFO72" s="151"/>
      <c r="PFP72" s="151"/>
      <c r="PFQ72" s="151"/>
      <c r="PFR72" s="151"/>
      <c r="PFS72" s="151"/>
      <c r="PFT72" s="151"/>
      <c r="PFU72" s="151"/>
      <c r="PFV72" s="151"/>
      <c r="PFW72" s="151"/>
      <c r="PFX72" s="151"/>
      <c r="PFY72" s="151"/>
      <c r="PFZ72" s="151"/>
      <c r="PGA72" s="151"/>
      <c r="PGB72" s="151"/>
      <c r="PGC72" s="151"/>
      <c r="PGD72" s="151"/>
      <c r="PGE72" s="151"/>
      <c r="PGF72" s="151"/>
      <c r="PGG72" s="151"/>
      <c r="PGH72" s="151"/>
      <c r="PGI72" s="151"/>
      <c r="PGJ72" s="151"/>
      <c r="PGK72" s="151"/>
      <c r="PGL72" s="151"/>
      <c r="PGM72" s="151"/>
      <c r="PGN72" s="151"/>
      <c r="PGO72" s="151"/>
      <c r="PGP72" s="151"/>
      <c r="PGQ72" s="151"/>
      <c r="PGR72" s="151"/>
      <c r="PGS72" s="151"/>
      <c r="PGT72" s="151"/>
      <c r="PGU72" s="151"/>
      <c r="PGV72" s="151"/>
      <c r="PGW72" s="151"/>
      <c r="PGX72" s="151"/>
      <c r="PGY72" s="151"/>
      <c r="PGZ72" s="151"/>
      <c r="PHA72" s="151"/>
      <c r="PHB72" s="151"/>
      <c r="PHC72" s="151"/>
      <c r="PHD72" s="151"/>
      <c r="PHE72" s="151"/>
      <c r="PHF72" s="151"/>
      <c r="PHG72" s="151"/>
      <c r="PHH72" s="151"/>
      <c r="PHI72" s="151"/>
      <c r="PHJ72" s="151"/>
      <c r="PHK72" s="151"/>
      <c r="PHL72" s="151"/>
      <c r="PHM72" s="151"/>
      <c r="PHN72" s="151"/>
      <c r="PHO72" s="151"/>
      <c r="PHP72" s="151"/>
      <c r="PHQ72" s="151"/>
      <c r="PHR72" s="151"/>
      <c r="PHS72" s="151"/>
      <c r="PHT72" s="151"/>
      <c r="PHU72" s="151"/>
      <c r="PHV72" s="151"/>
      <c r="PHW72" s="151"/>
      <c r="PHX72" s="151"/>
      <c r="PHY72" s="151"/>
      <c r="PHZ72" s="151"/>
      <c r="PIA72" s="151"/>
      <c r="PIB72" s="151"/>
      <c r="PIC72" s="151"/>
      <c r="PID72" s="151"/>
      <c r="PIE72" s="151"/>
      <c r="PIF72" s="151"/>
      <c r="PIG72" s="151"/>
      <c r="PIH72" s="151"/>
      <c r="PII72" s="151"/>
      <c r="PIJ72" s="151"/>
      <c r="PIK72" s="151"/>
      <c r="PIL72" s="151"/>
      <c r="PIM72" s="151"/>
      <c r="PIN72" s="151"/>
      <c r="PIO72" s="151"/>
      <c r="PIP72" s="151"/>
      <c r="PIQ72" s="151"/>
      <c r="PIR72" s="151"/>
      <c r="PIS72" s="151"/>
      <c r="PIT72" s="151"/>
      <c r="PIU72" s="151"/>
      <c r="PIV72" s="151"/>
      <c r="PIW72" s="151"/>
      <c r="PIX72" s="151"/>
      <c r="PIY72" s="151"/>
      <c r="PIZ72" s="151"/>
      <c r="PJA72" s="151"/>
      <c r="PJB72" s="151"/>
      <c r="PJC72" s="151"/>
      <c r="PJD72" s="151"/>
      <c r="PJE72" s="151"/>
      <c r="PJF72" s="151"/>
      <c r="PJG72" s="151"/>
      <c r="PJH72" s="151"/>
      <c r="PJI72" s="151"/>
      <c r="PJJ72" s="151"/>
      <c r="PJK72" s="151"/>
      <c r="PJL72" s="151"/>
      <c r="PJM72" s="151"/>
      <c r="PJN72" s="151"/>
      <c r="PJO72" s="151"/>
      <c r="PJP72" s="151"/>
      <c r="PJQ72" s="151"/>
      <c r="PJR72" s="151"/>
      <c r="PJS72" s="151"/>
      <c r="PJT72" s="151"/>
      <c r="PJU72" s="151"/>
      <c r="PJV72" s="151"/>
      <c r="PJW72" s="151"/>
      <c r="PJX72" s="151"/>
      <c r="PJY72" s="151"/>
      <c r="PJZ72" s="151"/>
      <c r="PKA72" s="151"/>
      <c r="PKB72" s="151"/>
      <c r="PKC72" s="151"/>
      <c r="PKD72" s="151"/>
      <c r="PKE72" s="151"/>
      <c r="PKF72" s="151"/>
      <c r="PKG72" s="151"/>
      <c r="PKH72" s="151"/>
      <c r="PKI72" s="151"/>
      <c r="PKJ72" s="151"/>
      <c r="PKK72" s="151"/>
      <c r="PKL72" s="151"/>
      <c r="PKM72" s="151"/>
      <c r="PKN72" s="151"/>
      <c r="PKO72" s="151"/>
      <c r="PKP72" s="151"/>
      <c r="PKQ72" s="151"/>
      <c r="PKR72" s="151"/>
      <c r="PKS72" s="151"/>
      <c r="PKT72" s="151"/>
      <c r="PKU72" s="151"/>
      <c r="PKV72" s="151"/>
      <c r="PKW72" s="151"/>
      <c r="PKX72" s="151"/>
      <c r="PKY72" s="151"/>
      <c r="PKZ72" s="151"/>
      <c r="PLA72" s="151"/>
      <c r="PLB72" s="151"/>
      <c r="PLC72" s="151"/>
      <c r="PLD72" s="151"/>
      <c r="PLE72" s="151"/>
      <c r="PLF72" s="151"/>
      <c r="PLG72" s="151"/>
      <c r="PLH72" s="151"/>
      <c r="PLI72" s="151"/>
      <c r="PLJ72" s="151"/>
      <c r="PLK72" s="151"/>
      <c r="PLL72" s="151"/>
      <c r="PLM72" s="151"/>
      <c r="PLN72" s="151"/>
      <c r="PLO72" s="151"/>
      <c r="PLP72" s="151"/>
      <c r="PLQ72" s="151"/>
      <c r="PLR72" s="151"/>
      <c r="PLS72" s="151"/>
      <c r="PLT72" s="151"/>
      <c r="PLU72" s="151"/>
      <c r="PLV72" s="151"/>
      <c r="PLW72" s="151"/>
      <c r="PLX72" s="151"/>
      <c r="PLY72" s="151"/>
      <c r="PLZ72" s="151"/>
      <c r="PMA72" s="151"/>
      <c r="PMB72" s="151"/>
      <c r="PMC72" s="151"/>
      <c r="PMD72" s="151"/>
      <c r="PME72" s="151"/>
      <c r="PMF72" s="151"/>
      <c r="PMG72" s="151"/>
      <c r="PMH72" s="151"/>
      <c r="PMI72" s="151"/>
      <c r="PMJ72" s="151"/>
      <c r="PMK72" s="151"/>
      <c r="PML72" s="151"/>
      <c r="PMM72" s="151"/>
      <c r="PMN72" s="151"/>
      <c r="PMO72" s="151"/>
      <c r="PMP72" s="151"/>
      <c r="PMQ72" s="151"/>
      <c r="PMR72" s="151"/>
      <c r="PMS72" s="151"/>
      <c r="PMT72" s="151"/>
      <c r="PMU72" s="151"/>
      <c r="PMV72" s="151"/>
      <c r="PMW72" s="151"/>
      <c r="PMX72" s="151"/>
      <c r="PMY72" s="151"/>
      <c r="PMZ72" s="151"/>
      <c r="PNA72" s="151"/>
      <c r="PNB72" s="151"/>
      <c r="PNC72" s="151"/>
      <c r="PND72" s="151"/>
      <c r="PNE72" s="151"/>
      <c r="PNF72" s="151"/>
      <c r="PNG72" s="151"/>
      <c r="PNH72" s="151"/>
      <c r="PNI72" s="151"/>
      <c r="PNJ72" s="151"/>
      <c r="PNK72" s="151"/>
      <c r="PNL72" s="151"/>
      <c r="PNM72" s="151"/>
      <c r="PNN72" s="151"/>
      <c r="PNO72" s="151"/>
      <c r="PNP72" s="151"/>
      <c r="PNQ72" s="151"/>
      <c r="PNR72" s="151"/>
      <c r="PNS72" s="151"/>
      <c r="PNT72" s="151"/>
      <c r="PNU72" s="151"/>
      <c r="PNV72" s="151"/>
      <c r="PNW72" s="151"/>
      <c r="PNX72" s="151"/>
      <c r="PNY72" s="151"/>
      <c r="PNZ72" s="151"/>
      <c r="POA72" s="151"/>
      <c r="POB72" s="151"/>
      <c r="POC72" s="151"/>
      <c r="POD72" s="151"/>
      <c r="POE72" s="151"/>
      <c r="POF72" s="151"/>
      <c r="POG72" s="151"/>
      <c r="POH72" s="151"/>
      <c r="POI72" s="151"/>
      <c r="POJ72" s="151"/>
      <c r="POK72" s="151"/>
      <c r="POL72" s="151"/>
      <c r="POM72" s="151"/>
      <c r="PON72" s="151"/>
      <c r="POO72" s="151"/>
      <c r="POP72" s="151"/>
      <c r="POQ72" s="151"/>
      <c r="POR72" s="151"/>
      <c r="POS72" s="151"/>
      <c r="POT72" s="151"/>
      <c r="POU72" s="151"/>
      <c r="POV72" s="151"/>
      <c r="POW72" s="151"/>
      <c r="POX72" s="151"/>
      <c r="POY72" s="151"/>
      <c r="POZ72" s="151"/>
      <c r="PPA72" s="151"/>
      <c r="PPB72" s="151"/>
      <c r="PPC72" s="151"/>
      <c r="PPD72" s="151"/>
      <c r="PPE72" s="151"/>
      <c r="PPF72" s="151"/>
      <c r="PPG72" s="151"/>
      <c r="PPH72" s="151"/>
      <c r="PPI72" s="151"/>
      <c r="PPJ72" s="151"/>
      <c r="PPK72" s="151"/>
      <c r="PPL72" s="151"/>
      <c r="PPM72" s="151"/>
      <c r="PPN72" s="151"/>
      <c r="PPO72" s="151"/>
      <c r="PPP72" s="151"/>
      <c r="PPQ72" s="151"/>
      <c r="PPR72" s="151"/>
      <c r="PPS72" s="151"/>
      <c r="PPT72" s="151"/>
      <c r="PPU72" s="151"/>
      <c r="PPV72" s="151"/>
      <c r="PPW72" s="151"/>
      <c r="PPX72" s="151"/>
      <c r="PPY72" s="151"/>
      <c r="PPZ72" s="151"/>
      <c r="PQA72" s="151"/>
      <c r="PQB72" s="151"/>
      <c r="PQC72" s="151"/>
      <c r="PQD72" s="151"/>
      <c r="PQE72" s="151"/>
      <c r="PQF72" s="151"/>
      <c r="PQG72" s="151"/>
      <c r="PQH72" s="151"/>
      <c r="PQI72" s="151"/>
      <c r="PQJ72" s="151"/>
      <c r="PQK72" s="151"/>
      <c r="PQL72" s="151"/>
      <c r="PQM72" s="151"/>
      <c r="PQN72" s="151"/>
      <c r="PQO72" s="151"/>
      <c r="PQP72" s="151"/>
      <c r="PQQ72" s="151"/>
      <c r="PQR72" s="151"/>
      <c r="PQS72" s="151"/>
      <c r="PQT72" s="151"/>
      <c r="PQU72" s="151"/>
      <c r="PQV72" s="151"/>
      <c r="PQW72" s="151"/>
      <c r="PQX72" s="151"/>
      <c r="PQY72" s="151"/>
      <c r="PQZ72" s="151"/>
      <c r="PRA72" s="151"/>
      <c r="PRB72" s="151"/>
      <c r="PRC72" s="151"/>
      <c r="PRD72" s="151"/>
      <c r="PRE72" s="151"/>
      <c r="PRF72" s="151"/>
      <c r="PRG72" s="151"/>
      <c r="PRH72" s="151"/>
      <c r="PRI72" s="151"/>
      <c r="PRJ72" s="151"/>
      <c r="PRK72" s="151"/>
      <c r="PRL72" s="151"/>
      <c r="PRM72" s="151"/>
      <c r="PRN72" s="151"/>
      <c r="PRO72" s="151"/>
      <c r="PRP72" s="151"/>
      <c r="PRQ72" s="151"/>
      <c r="PRR72" s="151"/>
      <c r="PRS72" s="151"/>
      <c r="PRT72" s="151"/>
      <c r="PRU72" s="151"/>
      <c r="PRV72" s="151"/>
      <c r="PRW72" s="151"/>
      <c r="PRX72" s="151"/>
      <c r="PRY72" s="151"/>
      <c r="PRZ72" s="151"/>
      <c r="PSA72" s="151"/>
      <c r="PSB72" s="151"/>
      <c r="PSC72" s="151"/>
      <c r="PSD72" s="151"/>
      <c r="PSE72" s="151"/>
      <c r="PSF72" s="151"/>
      <c r="PSG72" s="151"/>
      <c r="PSH72" s="151"/>
      <c r="PSI72" s="151"/>
      <c r="PSJ72" s="151"/>
      <c r="PSK72" s="151"/>
      <c r="PSL72" s="151"/>
      <c r="PSM72" s="151"/>
      <c r="PSN72" s="151"/>
      <c r="PSO72" s="151"/>
      <c r="PSP72" s="151"/>
      <c r="PSQ72" s="151"/>
      <c r="PSR72" s="151"/>
      <c r="PSS72" s="151"/>
      <c r="PST72" s="151"/>
      <c r="PSU72" s="151"/>
      <c r="PSV72" s="151"/>
      <c r="PSW72" s="151"/>
      <c r="PSX72" s="151"/>
      <c r="PSY72" s="151"/>
      <c r="PSZ72" s="151"/>
      <c r="PTA72" s="151"/>
      <c r="PTB72" s="151"/>
      <c r="PTC72" s="151"/>
      <c r="PTD72" s="151"/>
      <c r="PTE72" s="151"/>
      <c r="PTF72" s="151"/>
      <c r="PTG72" s="151"/>
      <c r="PTH72" s="151"/>
      <c r="PTI72" s="151"/>
      <c r="PTJ72" s="151"/>
      <c r="PTK72" s="151"/>
      <c r="PTL72" s="151"/>
      <c r="PTM72" s="151"/>
      <c r="PTN72" s="151"/>
      <c r="PTO72" s="151"/>
      <c r="PTP72" s="151"/>
      <c r="PTQ72" s="151"/>
      <c r="PTR72" s="151"/>
      <c r="PTS72" s="151"/>
      <c r="PTT72" s="151"/>
      <c r="PTU72" s="151"/>
      <c r="PTV72" s="151"/>
      <c r="PTW72" s="151"/>
      <c r="PTX72" s="151"/>
      <c r="PTY72" s="151"/>
      <c r="PTZ72" s="151"/>
      <c r="PUA72" s="151"/>
      <c r="PUB72" s="151"/>
      <c r="PUC72" s="151"/>
      <c r="PUD72" s="151"/>
      <c r="PUE72" s="151"/>
      <c r="PUF72" s="151"/>
      <c r="PUG72" s="151"/>
      <c r="PUH72" s="151"/>
      <c r="PUI72" s="151"/>
      <c r="PUJ72" s="151"/>
      <c r="PUK72" s="151"/>
      <c r="PUL72" s="151"/>
      <c r="PUM72" s="151"/>
      <c r="PUN72" s="151"/>
      <c r="PUO72" s="151"/>
      <c r="PUP72" s="151"/>
      <c r="PUQ72" s="151"/>
      <c r="PUR72" s="151"/>
      <c r="PUS72" s="151"/>
      <c r="PUT72" s="151"/>
      <c r="PUU72" s="151"/>
      <c r="PUV72" s="151"/>
      <c r="PUW72" s="151"/>
      <c r="PUX72" s="151"/>
      <c r="PUY72" s="151"/>
      <c r="PUZ72" s="151"/>
      <c r="PVA72" s="151"/>
      <c r="PVB72" s="151"/>
      <c r="PVC72" s="151"/>
      <c r="PVD72" s="151"/>
      <c r="PVE72" s="151"/>
      <c r="PVF72" s="151"/>
      <c r="PVG72" s="151"/>
      <c r="PVH72" s="151"/>
      <c r="PVI72" s="151"/>
      <c r="PVJ72" s="151"/>
      <c r="PVK72" s="151"/>
      <c r="PVL72" s="151"/>
      <c r="PVM72" s="151"/>
      <c r="PVN72" s="151"/>
      <c r="PVO72" s="151"/>
      <c r="PVP72" s="151"/>
      <c r="PVQ72" s="151"/>
      <c r="PVR72" s="151"/>
      <c r="PVS72" s="151"/>
      <c r="PVT72" s="151"/>
      <c r="PVU72" s="151"/>
      <c r="PVV72" s="151"/>
      <c r="PVW72" s="151"/>
      <c r="PVX72" s="151"/>
      <c r="PVY72" s="151"/>
      <c r="PVZ72" s="151"/>
      <c r="PWA72" s="151"/>
      <c r="PWB72" s="151"/>
      <c r="PWC72" s="151"/>
      <c r="PWD72" s="151"/>
      <c r="PWE72" s="151"/>
      <c r="PWF72" s="151"/>
      <c r="PWG72" s="151"/>
      <c r="PWH72" s="151"/>
      <c r="PWI72" s="151"/>
      <c r="PWJ72" s="151"/>
      <c r="PWK72" s="151"/>
      <c r="PWL72" s="151"/>
      <c r="PWM72" s="151"/>
      <c r="PWN72" s="151"/>
      <c r="PWO72" s="151"/>
      <c r="PWP72" s="151"/>
      <c r="PWQ72" s="151"/>
      <c r="PWR72" s="151"/>
      <c r="PWS72" s="151"/>
      <c r="PWT72" s="151"/>
      <c r="PWU72" s="151"/>
      <c r="PWV72" s="151"/>
      <c r="PWW72" s="151"/>
      <c r="PWX72" s="151"/>
      <c r="PWY72" s="151"/>
      <c r="PWZ72" s="151"/>
      <c r="PXA72" s="151"/>
      <c r="PXB72" s="151"/>
      <c r="PXC72" s="151"/>
      <c r="PXD72" s="151"/>
      <c r="PXE72" s="151"/>
      <c r="PXF72" s="151"/>
      <c r="PXG72" s="151"/>
      <c r="PXH72" s="151"/>
      <c r="PXI72" s="151"/>
      <c r="PXJ72" s="151"/>
      <c r="PXK72" s="151"/>
      <c r="PXL72" s="151"/>
      <c r="PXM72" s="151"/>
      <c r="PXN72" s="151"/>
      <c r="PXO72" s="151"/>
      <c r="PXP72" s="151"/>
      <c r="PXQ72" s="151"/>
      <c r="PXR72" s="151"/>
      <c r="PXS72" s="151"/>
      <c r="PXT72" s="151"/>
      <c r="PXU72" s="151"/>
      <c r="PXV72" s="151"/>
      <c r="PXW72" s="151"/>
      <c r="PXX72" s="151"/>
      <c r="PXY72" s="151"/>
      <c r="PXZ72" s="151"/>
      <c r="PYA72" s="151"/>
      <c r="PYB72" s="151"/>
      <c r="PYC72" s="151"/>
      <c r="PYD72" s="151"/>
      <c r="PYE72" s="151"/>
      <c r="PYF72" s="151"/>
      <c r="PYG72" s="151"/>
      <c r="PYH72" s="151"/>
      <c r="PYI72" s="151"/>
      <c r="PYJ72" s="151"/>
      <c r="PYK72" s="151"/>
      <c r="PYL72" s="151"/>
      <c r="PYM72" s="151"/>
      <c r="PYN72" s="151"/>
      <c r="PYO72" s="151"/>
      <c r="PYP72" s="151"/>
      <c r="PYQ72" s="151"/>
      <c r="PYR72" s="151"/>
      <c r="PYS72" s="151"/>
      <c r="PYT72" s="151"/>
      <c r="PYU72" s="151"/>
      <c r="PYV72" s="151"/>
      <c r="PYW72" s="151"/>
      <c r="PYX72" s="151"/>
      <c r="PYY72" s="151"/>
      <c r="PYZ72" s="151"/>
      <c r="PZA72" s="151"/>
      <c r="PZB72" s="151"/>
      <c r="PZC72" s="151"/>
      <c r="PZD72" s="151"/>
      <c r="PZE72" s="151"/>
      <c r="PZF72" s="151"/>
      <c r="PZG72" s="151"/>
      <c r="PZH72" s="151"/>
      <c r="PZI72" s="151"/>
      <c r="PZJ72" s="151"/>
      <c r="PZK72" s="151"/>
      <c r="PZL72" s="151"/>
      <c r="PZM72" s="151"/>
      <c r="PZN72" s="151"/>
      <c r="PZO72" s="151"/>
      <c r="PZP72" s="151"/>
      <c r="PZQ72" s="151"/>
      <c r="PZR72" s="151"/>
      <c r="PZS72" s="151"/>
      <c r="PZT72" s="151"/>
      <c r="PZU72" s="151"/>
      <c r="PZV72" s="151"/>
      <c r="PZW72" s="151"/>
      <c r="PZX72" s="151"/>
      <c r="PZY72" s="151"/>
      <c r="PZZ72" s="151"/>
      <c r="QAA72" s="151"/>
      <c r="QAB72" s="151"/>
      <c r="QAC72" s="151"/>
      <c r="QAD72" s="151"/>
      <c r="QAE72" s="151"/>
      <c r="QAF72" s="151"/>
      <c r="QAG72" s="151"/>
      <c r="QAH72" s="151"/>
      <c r="QAI72" s="151"/>
      <c r="QAJ72" s="151"/>
      <c r="QAK72" s="151"/>
      <c r="QAL72" s="151"/>
      <c r="QAM72" s="151"/>
      <c r="QAN72" s="151"/>
      <c r="QAO72" s="151"/>
      <c r="QAP72" s="151"/>
      <c r="QAQ72" s="151"/>
      <c r="QAR72" s="151"/>
      <c r="QAS72" s="151"/>
      <c r="QAT72" s="151"/>
      <c r="QAU72" s="151"/>
      <c r="QAV72" s="151"/>
      <c r="QAW72" s="151"/>
      <c r="QAX72" s="151"/>
      <c r="QAY72" s="151"/>
      <c r="QAZ72" s="151"/>
      <c r="QBA72" s="151"/>
      <c r="QBB72" s="151"/>
      <c r="QBC72" s="151"/>
      <c r="QBD72" s="151"/>
      <c r="QBE72" s="151"/>
      <c r="QBF72" s="151"/>
      <c r="QBG72" s="151"/>
      <c r="QBH72" s="151"/>
      <c r="QBI72" s="151"/>
      <c r="QBJ72" s="151"/>
      <c r="QBK72" s="151"/>
      <c r="QBL72" s="151"/>
      <c r="QBM72" s="151"/>
      <c r="QBN72" s="151"/>
      <c r="QBO72" s="151"/>
      <c r="QBP72" s="151"/>
      <c r="QBQ72" s="151"/>
      <c r="QBR72" s="151"/>
      <c r="QBS72" s="151"/>
      <c r="QBT72" s="151"/>
      <c r="QBU72" s="151"/>
      <c r="QBV72" s="151"/>
      <c r="QBW72" s="151"/>
      <c r="QBX72" s="151"/>
      <c r="QBY72" s="151"/>
      <c r="QBZ72" s="151"/>
      <c r="QCA72" s="151"/>
      <c r="QCB72" s="151"/>
      <c r="QCC72" s="151"/>
      <c r="QCD72" s="151"/>
      <c r="QCE72" s="151"/>
      <c r="QCF72" s="151"/>
      <c r="QCG72" s="151"/>
      <c r="QCH72" s="151"/>
      <c r="QCI72" s="151"/>
      <c r="QCJ72" s="151"/>
      <c r="QCK72" s="151"/>
      <c r="QCL72" s="151"/>
      <c r="QCM72" s="151"/>
      <c r="QCN72" s="151"/>
      <c r="QCO72" s="151"/>
      <c r="QCP72" s="151"/>
      <c r="QCQ72" s="151"/>
      <c r="QCR72" s="151"/>
      <c r="QCS72" s="151"/>
      <c r="QCT72" s="151"/>
      <c r="QCU72" s="151"/>
      <c r="QCV72" s="151"/>
      <c r="QCW72" s="151"/>
      <c r="QCX72" s="151"/>
      <c r="QCY72" s="151"/>
      <c r="QCZ72" s="151"/>
      <c r="QDA72" s="151"/>
      <c r="QDB72" s="151"/>
      <c r="QDC72" s="151"/>
      <c r="QDD72" s="151"/>
      <c r="QDE72" s="151"/>
      <c r="QDF72" s="151"/>
      <c r="QDG72" s="151"/>
      <c r="QDH72" s="151"/>
      <c r="QDI72" s="151"/>
      <c r="QDJ72" s="151"/>
      <c r="QDK72" s="151"/>
      <c r="QDL72" s="151"/>
      <c r="QDM72" s="151"/>
      <c r="QDN72" s="151"/>
      <c r="QDO72" s="151"/>
      <c r="QDP72" s="151"/>
      <c r="QDQ72" s="151"/>
      <c r="QDR72" s="151"/>
      <c r="QDS72" s="151"/>
      <c r="QDT72" s="151"/>
      <c r="QDU72" s="151"/>
      <c r="QDV72" s="151"/>
      <c r="QDW72" s="151"/>
      <c r="QDX72" s="151"/>
      <c r="QDY72" s="151"/>
      <c r="QDZ72" s="151"/>
      <c r="QEA72" s="151"/>
      <c r="QEB72" s="151"/>
      <c r="QEC72" s="151"/>
      <c r="QED72" s="151"/>
      <c r="QEE72" s="151"/>
      <c r="QEF72" s="151"/>
      <c r="QEG72" s="151"/>
      <c r="QEH72" s="151"/>
      <c r="QEI72" s="151"/>
      <c r="QEJ72" s="151"/>
      <c r="QEK72" s="151"/>
      <c r="QEL72" s="151"/>
      <c r="QEM72" s="151"/>
      <c r="QEN72" s="151"/>
      <c r="QEO72" s="151"/>
      <c r="QEP72" s="151"/>
      <c r="QEQ72" s="151"/>
      <c r="QER72" s="151"/>
      <c r="QES72" s="151"/>
      <c r="QET72" s="151"/>
      <c r="QEU72" s="151"/>
      <c r="QEV72" s="151"/>
      <c r="QEW72" s="151"/>
      <c r="QEX72" s="151"/>
      <c r="QEY72" s="151"/>
      <c r="QEZ72" s="151"/>
      <c r="QFA72" s="151"/>
      <c r="QFB72" s="151"/>
      <c r="QFC72" s="151"/>
      <c r="QFD72" s="151"/>
      <c r="QFE72" s="151"/>
      <c r="QFF72" s="151"/>
      <c r="QFG72" s="151"/>
      <c r="QFH72" s="151"/>
      <c r="QFI72" s="151"/>
      <c r="QFJ72" s="151"/>
      <c r="QFK72" s="151"/>
      <c r="QFL72" s="151"/>
      <c r="QFM72" s="151"/>
      <c r="QFN72" s="151"/>
      <c r="QFO72" s="151"/>
      <c r="QFP72" s="151"/>
      <c r="QFQ72" s="151"/>
      <c r="QFR72" s="151"/>
      <c r="QFS72" s="151"/>
      <c r="QFT72" s="151"/>
      <c r="QFU72" s="151"/>
      <c r="QFV72" s="151"/>
      <c r="QFW72" s="151"/>
      <c r="QFX72" s="151"/>
      <c r="QFY72" s="151"/>
      <c r="QFZ72" s="151"/>
      <c r="QGA72" s="151"/>
      <c r="QGB72" s="151"/>
      <c r="QGC72" s="151"/>
      <c r="QGD72" s="151"/>
      <c r="QGE72" s="151"/>
      <c r="QGF72" s="151"/>
      <c r="QGG72" s="151"/>
      <c r="QGH72" s="151"/>
      <c r="QGI72" s="151"/>
      <c r="QGJ72" s="151"/>
      <c r="QGK72" s="151"/>
      <c r="QGL72" s="151"/>
      <c r="QGM72" s="151"/>
      <c r="QGN72" s="151"/>
      <c r="QGO72" s="151"/>
      <c r="QGP72" s="151"/>
      <c r="QGQ72" s="151"/>
      <c r="QGR72" s="151"/>
      <c r="QGS72" s="151"/>
      <c r="QGT72" s="151"/>
      <c r="QGU72" s="151"/>
      <c r="QGV72" s="151"/>
      <c r="QGW72" s="151"/>
      <c r="QGX72" s="151"/>
      <c r="QGY72" s="151"/>
      <c r="QGZ72" s="151"/>
      <c r="QHA72" s="151"/>
      <c r="QHB72" s="151"/>
      <c r="QHC72" s="151"/>
      <c r="QHD72" s="151"/>
      <c r="QHE72" s="151"/>
      <c r="QHF72" s="151"/>
      <c r="QHG72" s="151"/>
      <c r="QHH72" s="151"/>
      <c r="QHI72" s="151"/>
      <c r="QHJ72" s="151"/>
      <c r="QHK72" s="151"/>
      <c r="QHL72" s="151"/>
      <c r="QHM72" s="151"/>
      <c r="QHN72" s="151"/>
      <c r="QHO72" s="151"/>
      <c r="QHP72" s="151"/>
      <c r="QHQ72" s="151"/>
      <c r="QHR72" s="151"/>
      <c r="QHS72" s="151"/>
      <c r="QHT72" s="151"/>
      <c r="QHU72" s="151"/>
      <c r="QHV72" s="151"/>
      <c r="QHW72" s="151"/>
      <c r="QHX72" s="151"/>
      <c r="QHY72" s="151"/>
      <c r="QHZ72" s="151"/>
      <c r="QIA72" s="151"/>
      <c r="QIB72" s="151"/>
      <c r="QIC72" s="151"/>
      <c r="QID72" s="151"/>
      <c r="QIE72" s="151"/>
      <c r="QIF72" s="151"/>
      <c r="QIG72" s="151"/>
      <c r="QIH72" s="151"/>
      <c r="QII72" s="151"/>
      <c r="QIJ72" s="151"/>
      <c r="QIK72" s="151"/>
      <c r="QIL72" s="151"/>
      <c r="QIM72" s="151"/>
      <c r="QIN72" s="151"/>
      <c r="QIO72" s="151"/>
      <c r="QIP72" s="151"/>
      <c r="QIQ72" s="151"/>
      <c r="QIR72" s="151"/>
      <c r="QIS72" s="151"/>
      <c r="QIT72" s="151"/>
      <c r="QIU72" s="151"/>
      <c r="QIV72" s="151"/>
      <c r="QIW72" s="151"/>
      <c r="QIX72" s="151"/>
      <c r="QIY72" s="151"/>
      <c r="QIZ72" s="151"/>
      <c r="QJA72" s="151"/>
      <c r="QJB72" s="151"/>
      <c r="QJC72" s="151"/>
      <c r="QJD72" s="151"/>
      <c r="QJE72" s="151"/>
      <c r="QJF72" s="151"/>
      <c r="QJG72" s="151"/>
      <c r="QJH72" s="151"/>
      <c r="QJI72" s="151"/>
      <c r="QJJ72" s="151"/>
      <c r="QJK72" s="151"/>
      <c r="QJL72" s="151"/>
      <c r="QJM72" s="151"/>
      <c r="QJN72" s="151"/>
      <c r="QJO72" s="151"/>
      <c r="QJP72" s="151"/>
      <c r="QJQ72" s="151"/>
      <c r="QJR72" s="151"/>
      <c r="QJS72" s="151"/>
      <c r="QJT72" s="151"/>
      <c r="QJU72" s="151"/>
      <c r="QJV72" s="151"/>
      <c r="QJW72" s="151"/>
      <c r="QJX72" s="151"/>
      <c r="QJY72" s="151"/>
      <c r="QJZ72" s="151"/>
      <c r="QKA72" s="151"/>
      <c r="QKB72" s="151"/>
      <c r="QKC72" s="151"/>
      <c r="QKD72" s="151"/>
      <c r="QKE72" s="151"/>
      <c r="QKF72" s="151"/>
      <c r="QKG72" s="151"/>
      <c r="QKH72" s="151"/>
      <c r="QKI72" s="151"/>
      <c r="QKJ72" s="151"/>
      <c r="QKK72" s="151"/>
      <c r="QKL72" s="151"/>
      <c r="QKM72" s="151"/>
      <c r="QKN72" s="151"/>
      <c r="QKO72" s="151"/>
      <c r="QKP72" s="151"/>
      <c r="QKQ72" s="151"/>
      <c r="QKR72" s="151"/>
      <c r="QKS72" s="151"/>
      <c r="QKT72" s="151"/>
      <c r="QKU72" s="151"/>
      <c r="QKV72" s="151"/>
      <c r="QKW72" s="151"/>
      <c r="QKX72" s="151"/>
      <c r="QKY72" s="151"/>
      <c r="QKZ72" s="151"/>
      <c r="QLA72" s="151"/>
      <c r="QLB72" s="151"/>
      <c r="QLC72" s="151"/>
      <c r="QLD72" s="151"/>
      <c r="QLE72" s="151"/>
      <c r="QLF72" s="151"/>
      <c r="QLG72" s="151"/>
      <c r="QLH72" s="151"/>
      <c r="QLI72" s="151"/>
      <c r="QLJ72" s="151"/>
      <c r="QLK72" s="151"/>
      <c r="QLL72" s="151"/>
      <c r="QLM72" s="151"/>
      <c r="QLN72" s="151"/>
      <c r="QLO72" s="151"/>
      <c r="QLP72" s="151"/>
      <c r="QLQ72" s="151"/>
      <c r="QLR72" s="151"/>
      <c r="QLS72" s="151"/>
      <c r="QLT72" s="151"/>
      <c r="QLU72" s="151"/>
      <c r="QLV72" s="151"/>
      <c r="QLW72" s="151"/>
      <c r="QLX72" s="151"/>
      <c r="QLY72" s="151"/>
      <c r="QLZ72" s="151"/>
      <c r="QMA72" s="151"/>
      <c r="QMB72" s="151"/>
      <c r="QMC72" s="151"/>
      <c r="QMD72" s="151"/>
      <c r="QME72" s="151"/>
      <c r="QMF72" s="151"/>
      <c r="QMG72" s="151"/>
      <c r="QMH72" s="151"/>
      <c r="QMI72" s="151"/>
      <c r="QMJ72" s="151"/>
      <c r="QMK72" s="151"/>
      <c r="QML72" s="151"/>
      <c r="QMM72" s="151"/>
      <c r="QMN72" s="151"/>
      <c r="QMO72" s="151"/>
      <c r="QMP72" s="151"/>
      <c r="QMQ72" s="151"/>
      <c r="QMR72" s="151"/>
      <c r="QMS72" s="151"/>
      <c r="QMT72" s="151"/>
      <c r="QMU72" s="151"/>
      <c r="QMV72" s="151"/>
      <c r="QMW72" s="151"/>
      <c r="QMX72" s="151"/>
      <c r="QMY72" s="151"/>
      <c r="QMZ72" s="151"/>
      <c r="QNA72" s="151"/>
      <c r="QNB72" s="151"/>
      <c r="QNC72" s="151"/>
      <c r="QND72" s="151"/>
      <c r="QNE72" s="151"/>
      <c r="QNF72" s="151"/>
      <c r="QNG72" s="151"/>
      <c r="QNH72" s="151"/>
      <c r="QNI72" s="151"/>
      <c r="QNJ72" s="151"/>
      <c r="QNK72" s="151"/>
      <c r="QNL72" s="151"/>
      <c r="QNM72" s="151"/>
      <c r="QNN72" s="151"/>
      <c r="QNO72" s="151"/>
      <c r="QNP72" s="151"/>
      <c r="QNQ72" s="151"/>
      <c r="QNR72" s="151"/>
      <c r="QNS72" s="151"/>
      <c r="QNT72" s="151"/>
      <c r="QNU72" s="151"/>
      <c r="QNV72" s="151"/>
      <c r="QNW72" s="151"/>
      <c r="QNX72" s="151"/>
      <c r="QNY72" s="151"/>
      <c r="QNZ72" s="151"/>
      <c r="QOA72" s="151"/>
      <c r="QOB72" s="151"/>
      <c r="QOC72" s="151"/>
      <c r="QOD72" s="151"/>
      <c r="QOE72" s="151"/>
      <c r="QOF72" s="151"/>
      <c r="QOG72" s="151"/>
      <c r="QOH72" s="151"/>
      <c r="QOI72" s="151"/>
      <c r="QOJ72" s="151"/>
      <c r="QOK72" s="151"/>
      <c r="QOL72" s="151"/>
      <c r="QOM72" s="151"/>
      <c r="QON72" s="151"/>
      <c r="QOO72" s="151"/>
      <c r="QOP72" s="151"/>
      <c r="QOQ72" s="151"/>
      <c r="QOR72" s="151"/>
      <c r="QOS72" s="151"/>
      <c r="QOT72" s="151"/>
      <c r="QOU72" s="151"/>
      <c r="QOV72" s="151"/>
      <c r="QOW72" s="151"/>
      <c r="QOX72" s="151"/>
      <c r="QOY72" s="151"/>
      <c r="QOZ72" s="151"/>
      <c r="QPA72" s="151"/>
      <c r="QPB72" s="151"/>
      <c r="QPC72" s="151"/>
      <c r="QPD72" s="151"/>
      <c r="QPE72" s="151"/>
      <c r="QPF72" s="151"/>
      <c r="QPG72" s="151"/>
      <c r="QPH72" s="151"/>
      <c r="QPI72" s="151"/>
      <c r="QPJ72" s="151"/>
      <c r="QPK72" s="151"/>
      <c r="QPL72" s="151"/>
      <c r="QPM72" s="151"/>
      <c r="QPN72" s="151"/>
      <c r="QPO72" s="151"/>
      <c r="QPP72" s="151"/>
      <c r="QPQ72" s="151"/>
      <c r="QPR72" s="151"/>
      <c r="QPS72" s="151"/>
      <c r="QPT72" s="151"/>
      <c r="QPU72" s="151"/>
      <c r="QPV72" s="151"/>
      <c r="QPW72" s="151"/>
      <c r="QPX72" s="151"/>
      <c r="QPY72" s="151"/>
      <c r="QPZ72" s="151"/>
      <c r="QQA72" s="151"/>
      <c r="QQB72" s="151"/>
      <c r="QQC72" s="151"/>
      <c r="QQD72" s="151"/>
      <c r="QQE72" s="151"/>
      <c r="QQF72" s="151"/>
      <c r="QQG72" s="151"/>
      <c r="QQH72" s="151"/>
      <c r="QQI72" s="151"/>
      <c r="QQJ72" s="151"/>
      <c r="QQK72" s="151"/>
      <c r="QQL72" s="151"/>
      <c r="QQM72" s="151"/>
      <c r="QQN72" s="151"/>
      <c r="QQO72" s="151"/>
      <c r="QQP72" s="151"/>
      <c r="QQQ72" s="151"/>
      <c r="QQR72" s="151"/>
      <c r="QQS72" s="151"/>
      <c r="QQT72" s="151"/>
      <c r="QQU72" s="151"/>
      <c r="QQV72" s="151"/>
      <c r="QQW72" s="151"/>
      <c r="QQX72" s="151"/>
      <c r="QQY72" s="151"/>
      <c r="QQZ72" s="151"/>
      <c r="QRA72" s="151"/>
      <c r="QRB72" s="151"/>
      <c r="QRC72" s="151"/>
      <c r="QRD72" s="151"/>
      <c r="QRE72" s="151"/>
      <c r="QRF72" s="151"/>
      <c r="QRG72" s="151"/>
      <c r="QRH72" s="151"/>
      <c r="QRI72" s="151"/>
      <c r="QRJ72" s="151"/>
      <c r="QRK72" s="151"/>
      <c r="QRL72" s="151"/>
      <c r="QRM72" s="151"/>
      <c r="QRN72" s="151"/>
      <c r="QRO72" s="151"/>
      <c r="QRP72" s="151"/>
      <c r="QRQ72" s="151"/>
      <c r="QRR72" s="151"/>
      <c r="QRS72" s="151"/>
      <c r="QRT72" s="151"/>
      <c r="QRU72" s="151"/>
      <c r="QRV72" s="151"/>
      <c r="QRW72" s="151"/>
      <c r="QRX72" s="151"/>
      <c r="QRY72" s="151"/>
      <c r="QRZ72" s="151"/>
      <c r="QSA72" s="151"/>
      <c r="QSB72" s="151"/>
      <c r="QSC72" s="151"/>
      <c r="QSD72" s="151"/>
      <c r="QSE72" s="151"/>
      <c r="QSF72" s="151"/>
      <c r="QSG72" s="151"/>
      <c r="QSH72" s="151"/>
      <c r="QSI72" s="151"/>
      <c r="QSJ72" s="151"/>
      <c r="QSK72" s="151"/>
      <c r="QSL72" s="151"/>
      <c r="QSM72" s="151"/>
      <c r="QSN72" s="151"/>
      <c r="QSO72" s="151"/>
      <c r="QSP72" s="151"/>
      <c r="QSQ72" s="151"/>
      <c r="QSR72" s="151"/>
      <c r="QSS72" s="151"/>
      <c r="QST72" s="151"/>
      <c r="QSU72" s="151"/>
      <c r="QSV72" s="151"/>
      <c r="QSW72" s="151"/>
      <c r="QSX72" s="151"/>
      <c r="QSY72" s="151"/>
      <c r="QSZ72" s="151"/>
      <c r="QTA72" s="151"/>
      <c r="QTB72" s="151"/>
      <c r="QTC72" s="151"/>
      <c r="QTD72" s="151"/>
      <c r="QTE72" s="151"/>
      <c r="QTF72" s="151"/>
      <c r="QTG72" s="151"/>
      <c r="QTH72" s="151"/>
      <c r="QTI72" s="151"/>
      <c r="QTJ72" s="151"/>
      <c r="QTK72" s="151"/>
      <c r="QTL72" s="151"/>
      <c r="QTM72" s="151"/>
      <c r="QTN72" s="151"/>
      <c r="QTO72" s="151"/>
      <c r="QTP72" s="151"/>
      <c r="QTQ72" s="151"/>
      <c r="QTR72" s="151"/>
      <c r="QTS72" s="151"/>
      <c r="QTT72" s="151"/>
      <c r="QTU72" s="151"/>
      <c r="QTV72" s="151"/>
      <c r="QTW72" s="151"/>
      <c r="QTX72" s="151"/>
      <c r="QTY72" s="151"/>
      <c r="QTZ72" s="151"/>
      <c r="QUA72" s="151"/>
      <c r="QUB72" s="151"/>
      <c r="QUC72" s="151"/>
      <c r="QUD72" s="151"/>
      <c r="QUE72" s="151"/>
      <c r="QUF72" s="151"/>
      <c r="QUG72" s="151"/>
      <c r="QUH72" s="151"/>
      <c r="QUI72" s="151"/>
      <c r="QUJ72" s="151"/>
      <c r="QUK72" s="151"/>
      <c r="QUL72" s="151"/>
      <c r="QUM72" s="151"/>
      <c r="QUN72" s="151"/>
      <c r="QUO72" s="151"/>
      <c r="QUP72" s="151"/>
      <c r="QUQ72" s="151"/>
      <c r="QUR72" s="151"/>
      <c r="QUS72" s="151"/>
      <c r="QUT72" s="151"/>
      <c r="QUU72" s="151"/>
      <c r="QUV72" s="151"/>
      <c r="QUW72" s="151"/>
      <c r="QUX72" s="151"/>
      <c r="QUY72" s="151"/>
      <c r="QUZ72" s="151"/>
      <c r="QVA72" s="151"/>
      <c r="QVB72" s="151"/>
      <c r="QVC72" s="151"/>
      <c r="QVD72" s="151"/>
      <c r="QVE72" s="151"/>
      <c r="QVF72" s="151"/>
      <c r="QVG72" s="151"/>
      <c r="QVH72" s="151"/>
      <c r="QVI72" s="151"/>
      <c r="QVJ72" s="151"/>
      <c r="QVK72" s="151"/>
      <c r="QVL72" s="151"/>
      <c r="QVM72" s="151"/>
      <c r="QVN72" s="151"/>
      <c r="QVO72" s="151"/>
      <c r="QVP72" s="151"/>
      <c r="QVQ72" s="151"/>
      <c r="QVR72" s="151"/>
      <c r="QVS72" s="151"/>
      <c r="QVT72" s="151"/>
      <c r="QVU72" s="151"/>
      <c r="QVV72" s="151"/>
      <c r="QVW72" s="151"/>
      <c r="QVX72" s="151"/>
      <c r="QVY72" s="151"/>
      <c r="QVZ72" s="151"/>
      <c r="QWA72" s="151"/>
      <c r="QWB72" s="151"/>
      <c r="QWC72" s="151"/>
      <c r="QWD72" s="151"/>
      <c r="QWE72" s="151"/>
      <c r="QWF72" s="151"/>
      <c r="QWG72" s="151"/>
      <c r="QWH72" s="151"/>
      <c r="QWI72" s="151"/>
      <c r="QWJ72" s="151"/>
      <c r="QWK72" s="151"/>
      <c r="QWL72" s="151"/>
      <c r="QWM72" s="151"/>
      <c r="QWN72" s="151"/>
      <c r="QWO72" s="151"/>
      <c r="QWP72" s="151"/>
      <c r="QWQ72" s="151"/>
      <c r="QWR72" s="151"/>
      <c r="QWS72" s="151"/>
      <c r="QWT72" s="151"/>
      <c r="QWU72" s="151"/>
      <c r="QWV72" s="151"/>
      <c r="QWW72" s="151"/>
      <c r="QWX72" s="151"/>
      <c r="QWY72" s="151"/>
      <c r="QWZ72" s="151"/>
      <c r="QXA72" s="151"/>
      <c r="QXB72" s="151"/>
      <c r="QXC72" s="151"/>
      <c r="QXD72" s="151"/>
      <c r="QXE72" s="151"/>
      <c r="QXF72" s="151"/>
      <c r="QXG72" s="151"/>
      <c r="QXH72" s="151"/>
      <c r="QXI72" s="151"/>
      <c r="QXJ72" s="151"/>
      <c r="QXK72" s="151"/>
      <c r="QXL72" s="151"/>
      <c r="QXM72" s="151"/>
      <c r="QXN72" s="151"/>
      <c r="QXO72" s="151"/>
      <c r="QXP72" s="151"/>
      <c r="QXQ72" s="151"/>
      <c r="QXR72" s="151"/>
      <c r="QXS72" s="151"/>
      <c r="QXT72" s="151"/>
      <c r="QXU72" s="151"/>
      <c r="QXV72" s="151"/>
      <c r="QXW72" s="151"/>
      <c r="QXX72" s="151"/>
      <c r="QXY72" s="151"/>
      <c r="QXZ72" s="151"/>
      <c r="QYA72" s="151"/>
      <c r="QYB72" s="151"/>
      <c r="QYC72" s="151"/>
      <c r="QYD72" s="151"/>
      <c r="QYE72" s="151"/>
      <c r="QYF72" s="151"/>
      <c r="QYG72" s="151"/>
      <c r="QYH72" s="151"/>
      <c r="QYI72" s="151"/>
      <c r="QYJ72" s="151"/>
      <c r="QYK72" s="151"/>
      <c r="QYL72" s="151"/>
      <c r="QYM72" s="151"/>
      <c r="QYN72" s="151"/>
      <c r="QYO72" s="151"/>
      <c r="QYP72" s="151"/>
      <c r="QYQ72" s="151"/>
      <c r="QYR72" s="151"/>
      <c r="QYS72" s="151"/>
      <c r="QYT72" s="151"/>
      <c r="QYU72" s="151"/>
      <c r="QYV72" s="151"/>
      <c r="QYW72" s="151"/>
      <c r="QYX72" s="151"/>
      <c r="QYY72" s="151"/>
      <c r="QYZ72" s="151"/>
      <c r="QZA72" s="151"/>
      <c r="QZB72" s="151"/>
      <c r="QZC72" s="151"/>
      <c r="QZD72" s="151"/>
      <c r="QZE72" s="151"/>
      <c r="QZF72" s="151"/>
      <c r="QZG72" s="151"/>
      <c r="QZH72" s="151"/>
      <c r="QZI72" s="151"/>
      <c r="QZJ72" s="151"/>
      <c r="QZK72" s="151"/>
      <c r="QZL72" s="151"/>
      <c r="QZM72" s="151"/>
      <c r="QZN72" s="151"/>
      <c r="QZO72" s="151"/>
      <c r="QZP72" s="151"/>
      <c r="QZQ72" s="151"/>
      <c r="QZR72" s="151"/>
      <c r="QZS72" s="151"/>
      <c r="QZT72" s="151"/>
      <c r="QZU72" s="151"/>
      <c r="QZV72" s="151"/>
      <c r="QZW72" s="151"/>
      <c r="QZX72" s="151"/>
      <c r="QZY72" s="151"/>
      <c r="QZZ72" s="151"/>
      <c r="RAA72" s="151"/>
      <c r="RAB72" s="151"/>
      <c r="RAC72" s="151"/>
      <c r="RAD72" s="151"/>
      <c r="RAE72" s="151"/>
      <c r="RAF72" s="151"/>
      <c r="RAG72" s="151"/>
      <c r="RAH72" s="151"/>
      <c r="RAI72" s="151"/>
      <c r="RAJ72" s="151"/>
      <c r="RAK72" s="151"/>
      <c r="RAL72" s="151"/>
      <c r="RAM72" s="151"/>
      <c r="RAN72" s="151"/>
      <c r="RAO72" s="151"/>
      <c r="RAP72" s="151"/>
      <c r="RAQ72" s="151"/>
      <c r="RAR72" s="151"/>
      <c r="RAS72" s="151"/>
      <c r="RAT72" s="151"/>
      <c r="RAU72" s="151"/>
      <c r="RAV72" s="151"/>
      <c r="RAW72" s="151"/>
      <c r="RAX72" s="151"/>
      <c r="RAY72" s="151"/>
      <c r="RAZ72" s="151"/>
      <c r="RBA72" s="151"/>
      <c r="RBB72" s="151"/>
      <c r="RBC72" s="151"/>
      <c r="RBD72" s="151"/>
      <c r="RBE72" s="151"/>
      <c r="RBF72" s="151"/>
      <c r="RBG72" s="151"/>
      <c r="RBH72" s="151"/>
      <c r="RBI72" s="151"/>
      <c r="RBJ72" s="151"/>
      <c r="RBK72" s="151"/>
      <c r="RBL72" s="151"/>
      <c r="RBM72" s="151"/>
      <c r="RBN72" s="151"/>
      <c r="RBO72" s="151"/>
      <c r="RBP72" s="151"/>
      <c r="RBQ72" s="151"/>
      <c r="RBR72" s="151"/>
      <c r="RBS72" s="151"/>
      <c r="RBT72" s="151"/>
      <c r="RBU72" s="151"/>
      <c r="RBV72" s="151"/>
      <c r="RBW72" s="151"/>
      <c r="RBX72" s="151"/>
      <c r="RBY72" s="151"/>
      <c r="RBZ72" s="151"/>
      <c r="RCA72" s="151"/>
      <c r="RCB72" s="151"/>
      <c r="RCC72" s="151"/>
      <c r="RCD72" s="151"/>
      <c r="RCE72" s="151"/>
      <c r="RCF72" s="151"/>
      <c r="RCG72" s="151"/>
      <c r="RCH72" s="151"/>
      <c r="RCI72" s="151"/>
      <c r="RCJ72" s="151"/>
      <c r="RCK72" s="151"/>
      <c r="RCL72" s="151"/>
      <c r="RCM72" s="151"/>
      <c r="RCN72" s="151"/>
      <c r="RCO72" s="151"/>
      <c r="RCP72" s="151"/>
      <c r="RCQ72" s="151"/>
      <c r="RCR72" s="151"/>
      <c r="RCS72" s="151"/>
      <c r="RCT72" s="151"/>
      <c r="RCU72" s="151"/>
      <c r="RCV72" s="151"/>
      <c r="RCW72" s="151"/>
      <c r="RCX72" s="151"/>
      <c r="RCY72" s="151"/>
      <c r="RCZ72" s="151"/>
      <c r="RDA72" s="151"/>
      <c r="RDB72" s="151"/>
      <c r="RDC72" s="151"/>
      <c r="RDD72" s="151"/>
      <c r="RDE72" s="151"/>
      <c r="RDF72" s="151"/>
      <c r="RDG72" s="151"/>
      <c r="RDH72" s="151"/>
      <c r="RDI72" s="151"/>
      <c r="RDJ72" s="151"/>
      <c r="RDK72" s="151"/>
      <c r="RDL72" s="151"/>
      <c r="RDM72" s="151"/>
      <c r="RDN72" s="151"/>
      <c r="RDO72" s="151"/>
      <c r="RDP72" s="151"/>
      <c r="RDQ72" s="151"/>
      <c r="RDR72" s="151"/>
      <c r="RDS72" s="151"/>
      <c r="RDT72" s="151"/>
      <c r="RDU72" s="151"/>
      <c r="RDV72" s="151"/>
      <c r="RDW72" s="151"/>
      <c r="RDX72" s="151"/>
      <c r="RDY72" s="151"/>
      <c r="RDZ72" s="151"/>
      <c r="REA72" s="151"/>
      <c r="REB72" s="151"/>
      <c r="REC72" s="151"/>
      <c r="RED72" s="151"/>
      <c r="REE72" s="151"/>
      <c r="REF72" s="151"/>
      <c r="REG72" s="151"/>
      <c r="REH72" s="151"/>
      <c r="REI72" s="151"/>
      <c r="REJ72" s="151"/>
      <c r="REK72" s="151"/>
      <c r="REL72" s="151"/>
      <c r="REM72" s="151"/>
      <c r="REN72" s="151"/>
      <c r="REO72" s="151"/>
      <c r="REP72" s="151"/>
      <c r="REQ72" s="151"/>
      <c r="RER72" s="151"/>
      <c r="RES72" s="151"/>
      <c r="RET72" s="151"/>
      <c r="REU72" s="151"/>
      <c r="REV72" s="151"/>
      <c r="REW72" s="151"/>
      <c r="REX72" s="151"/>
      <c r="REY72" s="151"/>
      <c r="REZ72" s="151"/>
      <c r="RFA72" s="151"/>
      <c r="RFB72" s="151"/>
      <c r="RFC72" s="151"/>
      <c r="RFD72" s="151"/>
      <c r="RFE72" s="151"/>
      <c r="RFF72" s="151"/>
      <c r="RFG72" s="151"/>
      <c r="RFH72" s="151"/>
      <c r="RFI72" s="151"/>
      <c r="RFJ72" s="151"/>
      <c r="RFK72" s="151"/>
      <c r="RFL72" s="151"/>
      <c r="RFM72" s="151"/>
      <c r="RFN72" s="151"/>
      <c r="RFO72" s="151"/>
      <c r="RFP72" s="151"/>
      <c r="RFQ72" s="151"/>
      <c r="RFR72" s="151"/>
      <c r="RFS72" s="151"/>
      <c r="RFT72" s="151"/>
      <c r="RFU72" s="151"/>
      <c r="RFV72" s="151"/>
      <c r="RFW72" s="151"/>
      <c r="RFX72" s="151"/>
      <c r="RFY72" s="151"/>
      <c r="RFZ72" s="151"/>
      <c r="RGA72" s="151"/>
      <c r="RGB72" s="151"/>
      <c r="RGC72" s="151"/>
      <c r="RGD72" s="151"/>
      <c r="RGE72" s="151"/>
      <c r="RGF72" s="151"/>
      <c r="RGG72" s="151"/>
      <c r="RGH72" s="151"/>
      <c r="RGI72" s="151"/>
      <c r="RGJ72" s="151"/>
      <c r="RGK72" s="151"/>
      <c r="RGL72" s="151"/>
      <c r="RGM72" s="151"/>
      <c r="RGN72" s="151"/>
      <c r="RGO72" s="151"/>
      <c r="RGP72" s="151"/>
      <c r="RGQ72" s="151"/>
      <c r="RGR72" s="151"/>
      <c r="RGS72" s="151"/>
      <c r="RGT72" s="151"/>
      <c r="RGU72" s="151"/>
      <c r="RGV72" s="151"/>
      <c r="RGW72" s="151"/>
      <c r="RGX72" s="151"/>
      <c r="RGY72" s="151"/>
      <c r="RGZ72" s="151"/>
      <c r="RHA72" s="151"/>
      <c r="RHB72" s="151"/>
      <c r="RHC72" s="151"/>
      <c r="RHD72" s="151"/>
      <c r="RHE72" s="151"/>
      <c r="RHF72" s="151"/>
      <c r="RHG72" s="151"/>
      <c r="RHH72" s="151"/>
      <c r="RHI72" s="151"/>
      <c r="RHJ72" s="151"/>
      <c r="RHK72" s="151"/>
      <c r="RHL72" s="151"/>
      <c r="RHM72" s="151"/>
      <c r="RHN72" s="151"/>
      <c r="RHO72" s="151"/>
      <c r="RHP72" s="151"/>
      <c r="RHQ72" s="151"/>
      <c r="RHR72" s="151"/>
      <c r="RHS72" s="151"/>
      <c r="RHT72" s="151"/>
      <c r="RHU72" s="151"/>
      <c r="RHV72" s="151"/>
      <c r="RHW72" s="151"/>
      <c r="RHX72" s="151"/>
      <c r="RHY72" s="151"/>
      <c r="RHZ72" s="151"/>
      <c r="RIA72" s="151"/>
      <c r="RIB72" s="151"/>
      <c r="RIC72" s="151"/>
      <c r="RID72" s="151"/>
      <c r="RIE72" s="151"/>
      <c r="RIF72" s="151"/>
      <c r="RIG72" s="151"/>
      <c r="RIH72" s="151"/>
      <c r="RII72" s="151"/>
      <c r="RIJ72" s="151"/>
      <c r="RIK72" s="151"/>
      <c r="RIL72" s="151"/>
      <c r="RIM72" s="151"/>
      <c r="RIN72" s="151"/>
      <c r="RIO72" s="151"/>
      <c r="RIP72" s="151"/>
      <c r="RIQ72" s="151"/>
      <c r="RIR72" s="151"/>
      <c r="RIS72" s="151"/>
      <c r="RIT72" s="151"/>
      <c r="RIU72" s="151"/>
      <c r="RIV72" s="151"/>
      <c r="RIW72" s="151"/>
      <c r="RIX72" s="151"/>
      <c r="RIY72" s="151"/>
      <c r="RIZ72" s="151"/>
      <c r="RJA72" s="151"/>
      <c r="RJB72" s="151"/>
      <c r="RJC72" s="151"/>
      <c r="RJD72" s="151"/>
      <c r="RJE72" s="151"/>
      <c r="RJF72" s="151"/>
      <c r="RJG72" s="151"/>
      <c r="RJH72" s="151"/>
      <c r="RJI72" s="151"/>
      <c r="RJJ72" s="151"/>
      <c r="RJK72" s="151"/>
      <c r="RJL72" s="151"/>
      <c r="RJM72" s="151"/>
      <c r="RJN72" s="151"/>
      <c r="RJO72" s="151"/>
      <c r="RJP72" s="151"/>
      <c r="RJQ72" s="151"/>
      <c r="RJR72" s="151"/>
      <c r="RJS72" s="151"/>
      <c r="RJT72" s="151"/>
      <c r="RJU72" s="151"/>
      <c r="RJV72" s="151"/>
      <c r="RJW72" s="151"/>
      <c r="RJX72" s="151"/>
      <c r="RJY72" s="151"/>
      <c r="RJZ72" s="151"/>
      <c r="RKA72" s="151"/>
      <c r="RKB72" s="151"/>
      <c r="RKC72" s="151"/>
      <c r="RKD72" s="151"/>
      <c r="RKE72" s="151"/>
      <c r="RKF72" s="151"/>
      <c r="RKG72" s="151"/>
      <c r="RKH72" s="151"/>
      <c r="RKI72" s="151"/>
      <c r="RKJ72" s="151"/>
      <c r="RKK72" s="151"/>
      <c r="RKL72" s="151"/>
      <c r="RKM72" s="151"/>
      <c r="RKN72" s="151"/>
      <c r="RKO72" s="151"/>
      <c r="RKP72" s="151"/>
      <c r="RKQ72" s="151"/>
      <c r="RKR72" s="151"/>
      <c r="RKS72" s="151"/>
      <c r="RKT72" s="151"/>
      <c r="RKU72" s="151"/>
      <c r="RKV72" s="151"/>
      <c r="RKW72" s="151"/>
      <c r="RKX72" s="151"/>
      <c r="RKY72" s="151"/>
      <c r="RKZ72" s="151"/>
      <c r="RLA72" s="151"/>
      <c r="RLB72" s="151"/>
      <c r="RLC72" s="151"/>
      <c r="RLD72" s="151"/>
      <c r="RLE72" s="151"/>
      <c r="RLF72" s="151"/>
      <c r="RLG72" s="151"/>
      <c r="RLH72" s="151"/>
      <c r="RLI72" s="151"/>
      <c r="RLJ72" s="151"/>
      <c r="RLK72" s="151"/>
      <c r="RLL72" s="151"/>
      <c r="RLM72" s="151"/>
      <c r="RLN72" s="151"/>
      <c r="RLO72" s="151"/>
      <c r="RLP72" s="151"/>
      <c r="RLQ72" s="151"/>
      <c r="RLR72" s="151"/>
      <c r="RLS72" s="151"/>
      <c r="RLT72" s="151"/>
      <c r="RLU72" s="151"/>
      <c r="RLV72" s="151"/>
      <c r="RLW72" s="151"/>
      <c r="RLX72" s="151"/>
      <c r="RLY72" s="151"/>
      <c r="RLZ72" s="151"/>
      <c r="RMA72" s="151"/>
      <c r="RMB72" s="151"/>
      <c r="RMC72" s="151"/>
      <c r="RMD72" s="151"/>
      <c r="RME72" s="151"/>
      <c r="RMF72" s="151"/>
      <c r="RMG72" s="151"/>
      <c r="RMH72" s="151"/>
      <c r="RMI72" s="151"/>
      <c r="RMJ72" s="151"/>
      <c r="RMK72" s="151"/>
      <c r="RML72" s="151"/>
      <c r="RMM72" s="151"/>
      <c r="RMN72" s="151"/>
      <c r="RMO72" s="151"/>
      <c r="RMP72" s="151"/>
      <c r="RMQ72" s="151"/>
      <c r="RMR72" s="151"/>
      <c r="RMS72" s="151"/>
      <c r="RMT72" s="151"/>
      <c r="RMU72" s="151"/>
      <c r="RMV72" s="151"/>
      <c r="RMW72" s="151"/>
      <c r="RMX72" s="151"/>
      <c r="RMY72" s="151"/>
      <c r="RMZ72" s="151"/>
      <c r="RNA72" s="151"/>
      <c r="RNB72" s="151"/>
      <c r="RNC72" s="151"/>
      <c r="RND72" s="151"/>
      <c r="RNE72" s="151"/>
      <c r="RNF72" s="151"/>
      <c r="RNG72" s="151"/>
      <c r="RNH72" s="151"/>
      <c r="RNI72" s="151"/>
      <c r="RNJ72" s="151"/>
      <c r="RNK72" s="151"/>
      <c r="RNL72" s="151"/>
      <c r="RNM72" s="151"/>
      <c r="RNN72" s="151"/>
      <c r="RNO72" s="151"/>
      <c r="RNP72" s="151"/>
      <c r="RNQ72" s="151"/>
      <c r="RNR72" s="151"/>
      <c r="RNS72" s="151"/>
      <c r="RNT72" s="151"/>
      <c r="RNU72" s="151"/>
      <c r="RNV72" s="151"/>
      <c r="RNW72" s="151"/>
      <c r="RNX72" s="151"/>
      <c r="RNY72" s="151"/>
      <c r="RNZ72" s="151"/>
      <c r="ROA72" s="151"/>
      <c r="ROB72" s="151"/>
      <c r="ROC72" s="151"/>
      <c r="ROD72" s="151"/>
      <c r="ROE72" s="151"/>
      <c r="ROF72" s="151"/>
      <c r="ROG72" s="151"/>
      <c r="ROH72" s="151"/>
      <c r="ROI72" s="151"/>
      <c r="ROJ72" s="151"/>
      <c r="ROK72" s="151"/>
      <c r="ROL72" s="151"/>
      <c r="ROM72" s="151"/>
      <c r="RON72" s="151"/>
      <c r="ROO72" s="151"/>
      <c r="ROP72" s="151"/>
      <c r="ROQ72" s="151"/>
      <c r="ROR72" s="151"/>
      <c r="ROS72" s="151"/>
      <c r="ROT72" s="151"/>
      <c r="ROU72" s="151"/>
      <c r="ROV72" s="151"/>
      <c r="ROW72" s="151"/>
      <c r="ROX72" s="151"/>
      <c r="ROY72" s="151"/>
      <c r="ROZ72" s="151"/>
      <c r="RPA72" s="151"/>
      <c r="RPB72" s="151"/>
      <c r="RPC72" s="151"/>
      <c r="RPD72" s="151"/>
      <c r="RPE72" s="151"/>
      <c r="RPF72" s="151"/>
      <c r="RPG72" s="151"/>
      <c r="RPH72" s="151"/>
      <c r="RPI72" s="151"/>
      <c r="RPJ72" s="151"/>
      <c r="RPK72" s="151"/>
      <c r="RPL72" s="151"/>
      <c r="RPM72" s="151"/>
      <c r="RPN72" s="151"/>
      <c r="RPO72" s="151"/>
      <c r="RPP72" s="151"/>
      <c r="RPQ72" s="151"/>
      <c r="RPR72" s="151"/>
      <c r="RPS72" s="151"/>
      <c r="RPT72" s="151"/>
      <c r="RPU72" s="151"/>
      <c r="RPV72" s="151"/>
      <c r="RPW72" s="151"/>
      <c r="RPX72" s="151"/>
      <c r="RPY72" s="151"/>
      <c r="RPZ72" s="151"/>
      <c r="RQA72" s="151"/>
      <c r="RQB72" s="151"/>
      <c r="RQC72" s="151"/>
      <c r="RQD72" s="151"/>
      <c r="RQE72" s="151"/>
      <c r="RQF72" s="151"/>
      <c r="RQG72" s="151"/>
      <c r="RQH72" s="151"/>
      <c r="RQI72" s="151"/>
      <c r="RQJ72" s="151"/>
      <c r="RQK72" s="151"/>
      <c r="RQL72" s="151"/>
      <c r="RQM72" s="151"/>
      <c r="RQN72" s="151"/>
      <c r="RQO72" s="151"/>
      <c r="RQP72" s="151"/>
      <c r="RQQ72" s="151"/>
      <c r="RQR72" s="151"/>
      <c r="RQS72" s="151"/>
      <c r="RQT72" s="151"/>
      <c r="RQU72" s="151"/>
      <c r="RQV72" s="151"/>
      <c r="RQW72" s="151"/>
      <c r="RQX72" s="151"/>
      <c r="RQY72" s="151"/>
      <c r="RQZ72" s="151"/>
      <c r="RRA72" s="151"/>
      <c r="RRB72" s="151"/>
      <c r="RRC72" s="151"/>
      <c r="RRD72" s="151"/>
      <c r="RRE72" s="151"/>
      <c r="RRF72" s="151"/>
      <c r="RRG72" s="151"/>
      <c r="RRH72" s="151"/>
      <c r="RRI72" s="151"/>
      <c r="RRJ72" s="151"/>
      <c r="RRK72" s="151"/>
      <c r="RRL72" s="151"/>
      <c r="RRM72" s="151"/>
      <c r="RRN72" s="151"/>
      <c r="RRO72" s="151"/>
      <c r="RRP72" s="151"/>
      <c r="RRQ72" s="151"/>
      <c r="RRR72" s="151"/>
      <c r="RRS72" s="151"/>
      <c r="RRT72" s="151"/>
      <c r="RRU72" s="151"/>
      <c r="RRV72" s="151"/>
      <c r="RRW72" s="151"/>
      <c r="RRX72" s="151"/>
      <c r="RRY72" s="151"/>
      <c r="RRZ72" s="151"/>
      <c r="RSA72" s="151"/>
      <c r="RSB72" s="151"/>
      <c r="RSC72" s="151"/>
      <c r="RSD72" s="151"/>
      <c r="RSE72" s="151"/>
      <c r="RSF72" s="151"/>
      <c r="RSG72" s="151"/>
      <c r="RSH72" s="151"/>
      <c r="RSI72" s="151"/>
      <c r="RSJ72" s="151"/>
      <c r="RSK72" s="151"/>
      <c r="RSL72" s="151"/>
      <c r="RSM72" s="151"/>
      <c r="RSN72" s="151"/>
      <c r="RSO72" s="151"/>
      <c r="RSP72" s="151"/>
      <c r="RSQ72" s="151"/>
      <c r="RSR72" s="151"/>
      <c r="RSS72" s="151"/>
      <c r="RST72" s="151"/>
      <c r="RSU72" s="151"/>
      <c r="RSV72" s="151"/>
      <c r="RSW72" s="151"/>
      <c r="RSX72" s="151"/>
      <c r="RSY72" s="151"/>
      <c r="RSZ72" s="151"/>
      <c r="RTA72" s="151"/>
      <c r="RTB72" s="151"/>
      <c r="RTC72" s="151"/>
      <c r="RTD72" s="151"/>
      <c r="RTE72" s="151"/>
      <c r="RTF72" s="151"/>
      <c r="RTG72" s="151"/>
      <c r="RTH72" s="151"/>
      <c r="RTI72" s="151"/>
      <c r="RTJ72" s="151"/>
      <c r="RTK72" s="151"/>
      <c r="RTL72" s="151"/>
      <c r="RTM72" s="151"/>
      <c r="RTN72" s="151"/>
      <c r="RTO72" s="151"/>
      <c r="RTP72" s="151"/>
      <c r="RTQ72" s="151"/>
      <c r="RTR72" s="151"/>
      <c r="RTS72" s="151"/>
      <c r="RTT72" s="151"/>
      <c r="RTU72" s="151"/>
      <c r="RTV72" s="151"/>
      <c r="RTW72" s="151"/>
      <c r="RTX72" s="151"/>
      <c r="RTY72" s="151"/>
      <c r="RTZ72" s="151"/>
      <c r="RUA72" s="151"/>
      <c r="RUB72" s="151"/>
      <c r="RUC72" s="151"/>
      <c r="RUD72" s="151"/>
      <c r="RUE72" s="151"/>
      <c r="RUF72" s="151"/>
      <c r="RUG72" s="151"/>
      <c r="RUH72" s="151"/>
      <c r="RUI72" s="151"/>
      <c r="RUJ72" s="151"/>
      <c r="RUK72" s="151"/>
      <c r="RUL72" s="151"/>
      <c r="RUM72" s="151"/>
      <c r="RUN72" s="151"/>
      <c r="RUO72" s="151"/>
      <c r="RUP72" s="151"/>
      <c r="RUQ72" s="151"/>
      <c r="RUR72" s="151"/>
      <c r="RUS72" s="151"/>
      <c r="RUT72" s="151"/>
      <c r="RUU72" s="151"/>
      <c r="RUV72" s="151"/>
      <c r="RUW72" s="151"/>
      <c r="RUX72" s="151"/>
      <c r="RUY72" s="151"/>
      <c r="RUZ72" s="151"/>
      <c r="RVA72" s="151"/>
      <c r="RVB72" s="151"/>
      <c r="RVC72" s="151"/>
      <c r="RVD72" s="151"/>
      <c r="RVE72" s="151"/>
      <c r="RVF72" s="151"/>
      <c r="RVG72" s="151"/>
      <c r="RVH72" s="151"/>
      <c r="RVI72" s="151"/>
      <c r="RVJ72" s="151"/>
      <c r="RVK72" s="151"/>
      <c r="RVL72" s="151"/>
      <c r="RVM72" s="151"/>
      <c r="RVN72" s="151"/>
      <c r="RVO72" s="151"/>
      <c r="RVP72" s="151"/>
      <c r="RVQ72" s="151"/>
      <c r="RVR72" s="151"/>
      <c r="RVS72" s="151"/>
      <c r="RVT72" s="151"/>
      <c r="RVU72" s="151"/>
      <c r="RVV72" s="151"/>
      <c r="RVW72" s="151"/>
      <c r="RVX72" s="151"/>
      <c r="RVY72" s="151"/>
      <c r="RVZ72" s="151"/>
      <c r="RWA72" s="151"/>
      <c r="RWB72" s="151"/>
      <c r="RWC72" s="151"/>
      <c r="RWD72" s="151"/>
      <c r="RWE72" s="151"/>
      <c r="RWF72" s="151"/>
      <c r="RWG72" s="151"/>
      <c r="RWH72" s="151"/>
      <c r="RWI72" s="151"/>
      <c r="RWJ72" s="151"/>
      <c r="RWK72" s="151"/>
      <c r="RWL72" s="151"/>
      <c r="RWM72" s="151"/>
      <c r="RWN72" s="151"/>
      <c r="RWO72" s="151"/>
      <c r="RWP72" s="151"/>
      <c r="RWQ72" s="151"/>
      <c r="RWR72" s="151"/>
      <c r="RWS72" s="151"/>
      <c r="RWT72" s="151"/>
      <c r="RWU72" s="151"/>
      <c r="RWV72" s="151"/>
      <c r="RWW72" s="151"/>
      <c r="RWX72" s="151"/>
      <c r="RWY72" s="151"/>
      <c r="RWZ72" s="151"/>
      <c r="RXA72" s="151"/>
      <c r="RXB72" s="151"/>
      <c r="RXC72" s="151"/>
      <c r="RXD72" s="151"/>
      <c r="RXE72" s="151"/>
      <c r="RXF72" s="151"/>
      <c r="RXG72" s="151"/>
      <c r="RXH72" s="151"/>
      <c r="RXI72" s="151"/>
      <c r="RXJ72" s="151"/>
      <c r="RXK72" s="151"/>
      <c r="RXL72" s="151"/>
      <c r="RXM72" s="151"/>
      <c r="RXN72" s="151"/>
      <c r="RXO72" s="151"/>
      <c r="RXP72" s="151"/>
      <c r="RXQ72" s="151"/>
      <c r="RXR72" s="151"/>
      <c r="RXS72" s="151"/>
      <c r="RXT72" s="151"/>
      <c r="RXU72" s="151"/>
      <c r="RXV72" s="151"/>
      <c r="RXW72" s="151"/>
      <c r="RXX72" s="151"/>
      <c r="RXY72" s="151"/>
      <c r="RXZ72" s="151"/>
      <c r="RYA72" s="151"/>
      <c r="RYB72" s="151"/>
      <c r="RYC72" s="151"/>
      <c r="RYD72" s="151"/>
      <c r="RYE72" s="151"/>
      <c r="RYF72" s="151"/>
      <c r="RYG72" s="151"/>
      <c r="RYH72" s="151"/>
      <c r="RYI72" s="151"/>
      <c r="RYJ72" s="151"/>
      <c r="RYK72" s="151"/>
      <c r="RYL72" s="151"/>
      <c r="RYM72" s="151"/>
      <c r="RYN72" s="151"/>
      <c r="RYO72" s="151"/>
      <c r="RYP72" s="151"/>
      <c r="RYQ72" s="151"/>
      <c r="RYR72" s="151"/>
      <c r="RYS72" s="151"/>
      <c r="RYT72" s="151"/>
      <c r="RYU72" s="151"/>
      <c r="RYV72" s="151"/>
      <c r="RYW72" s="151"/>
      <c r="RYX72" s="151"/>
      <c r="RYY72" s="151"/>
      <c r="RYZ72" s="151"/>
      <c r="RZA72" s="151"/>
      <c r="RZB72" s="151"/>
      <c r="RZC72" s="151"/>
      <c r="RZD72" s="151"/>
      <c r="RZE72" s="151"/>
      <c r="RZF72" s="151"/>
      <c r="RZG72" s="151"/>
      <c r="RZH72" s="151"/>
      <c r="RZI72" s="151"/>
      <c r="RZJ72" s="151"/>
      <c r="RZK72" s="151"/>
      <c r="RZL72" s="151"/>
      <c r="RZM72" s="151"/>
      <c r="RZN72" s="151"/>
      <c r="RZO72" s="151"/>
      <c r="RZP72" s="151"/>
      <c r="RZQ72" s="151"/>
      <c r="RZR72" s="151"/>
      <c r="RZS72" s="151"/>
      <c r="RZT72" s="151"/>
      <c r="RZU72" s="151"/>
      <c r="RZV72" s="151"/>
      <c r="RZW72" s="151"/>
      <c r="RZX72" s="151"/>
      <c r="RZY72" s="151"/>
      <c r="RZZ72" s="151"/>
      <c r="SAA72" s="151"/>
      <c r="SAB72" s="151"/>
      <c r="SAC72" s="151"/>
      <c r="SAD72" s="151"/>
      <c r="SAE72" s="151"/>
      <c r="SAF72" s="151"/>
      <c r="SAG72" s="151"/>
      <c r="SAH72" s="151"/>
      <c r="SAI72" s="151"/>
      <c r="SAJ72" s="151"/>
      <c r="SAK72" s="151"/>
      <c r="SAL72" s="151"/>
      <c r="SAM72" s="151"/>
      <c r="SAN72" s="151"/>
      <c r="SAO72" s="151"/>
      <c r="SAP72" s="151"/>
      <c r="SAQ72" s="151"/>
      <c r="SAR72" s="151"/>
      <c r="SAS72" s="151"/>
      <c r="SAT72" s="151"/>
      <c r="SAU72" s="151"/>
      <c r="SAV72" s="151"/>
      <c r="SAW72" s="151"/>
      <c r="SAX72" s="151"/>
      <c r="SAY72" s="151"/>
      <c r="SAZ72" s="151"/>
      <c r="SBA72" s="151"/>
      <c r="SBB72" s="151"/>
      <c r="SBC72" s="151"/>
      <c r="SBD72" s="151"/>
      <c r="SBE72" s="151"/>
      <c r="SBF72" s="151"/>
      <c r="SBG72" s="151"/>
      <c r="SBH72" s="151"/>
      <c r="SBI72" s="151"/>
      <c r="SBJ72" s="151"/>
      <c r="SBK72" s="151"/>
      <c r="SBL72" s="151"/>
      <c r="SBM72" s="151"/>
      <c r="SBN72" s="151"/>
      <c r="SBO72" s="151"/>
      <c r="SBP72" s="151"/>
      <c r="SBQ72" s="151"/>
      <c r="SBR72" s="151"/>
      <c r="SBS72" s="151"/>
      <c r="SBT72" s="151"/>
      <c r="SBU72" s="151"/>
      <c r="SBV72" s="151"/>
      <c r="SBW72" s="151"/>
      <c r="SBX72" s="151"/>
      <c r="SBY72" s="151"/>
      <c r="SBZ72" s="151"/>
      <c r="SCA72" s="151"/>
      <c r="SCB72" s="151"/>
      <c r="SCC72" s="151"/>
      <c r="SCD72" s="151"/>
      <c r="SCE72" s="151"/>
      <c r="SCF72" s="151"/>
      <c r="SCG72" s="151"/>
      <c r="SCH72" s="151"/>
      <c r="SCI72" s="151"/>
      <c r="SCJ72" s="151"/>
      <c r="SCK72" s="151"/>
      <c r="SCL72" s="151"/>
      <c r="SCM72" s="151"/>
      <c r="SCN72" s="151"/>
      <c r="SCO72" s="151"/>
      <c r="SCP72" s="151"/>
      <c r="SCQ72" s="151"/>
      <c r="SCR72" s="151"/>
      <c r="SCS72" s="151"/>
      <c r="SCT72" s="151"/>
      <c r="SCU72" s="151"/>
      <c r="SCV72" s="151"/>
      <c r="SCW72" s="151"/>
      <c r="SCX72" s="151"/>
      <c r="SCY72" s="151"/>
      <c r="SCZ72" s="151"/>
      <c r="SDA72" s="151"/>
      <c r="SDB72" s="151"/>
      <c r="SDC72" s="151"/>
      <c r="SDD72" s="151"/>
      <c r="SDE72" s="151"/>
      <c r="SDF72" s="151"/>
      <c r="SDG72" s="151"/>
      <c r="SDH72" s="151"/>
      <c r="SDI72" s="151"/>
      <c r="SDJ72" s="151"/>
      <c r="SDK72" s="151"/>
      <c r="SDL72" s="151"/>
      <c r="SDM72" s="151"/>
      <c r="SDN72" s="151"/>
      <c r="SDO72" s="151"/>
      <c r="SDP72" s="151"/>
      <c r="SDQ72" s="151"/>
      <c r="SDR72" s="151"/>
      <c r="SDS72" s="151"/>
      <c r="SDT72" s="151"/>
      <c r="SDU72" s="151"/>
      <c r="SDV72" s="151"/>
      <c r="SDW72" s="151"/>
      <c r="SDX72" s="151"/>
      <c r="SDY72" s="151"/>
      <c r="SDZ72" s="151"/>
      <c r="SEA72" s="151"/>
      <c r="SEB72" s="151"/>
      <c r="SEC72" s="151"/>
      <c r="SED72" s="151"/>
      <c r="SEE72" s="151"/>
      <c r="SEF72" s="151"/>
      <c r="SEG72" s="151"/>
      <c r="SEH72" s="151"/>
      <c r="SEI72" s="151"/>
      <c r="SEJ72" s="151"/>
      <c r="SEK72" s="151"/>
      <c r="SEL72" s="151"/>
      <c r="SEM72" s="151"/>
      <c r="SEN72" s="151"/>
      <c r="SEO72" s="151"/>
      <c r="SEP72" s="151"/>
      <c r="SEQ72" s="151"/>
      <c r="SER72" s="151"/>
      <c r="SES72" s="151"/>
      <c r="SET72" s="151"/>
      <c r="SEU72" s="151"/>
      <c r="SEV72" s="151"/>
      <c r="SEW72" s="151"/>
      <c r="SEX72" s="151"/>
      <c r="SEY72" s="151"/>
      <c r="SEZ72" s="151"/>
      <c r="SFA72" s="151"/>
      <c r="SFB72" s="151"/>
      <c r="SFC72" s="151"/>
      <c r="SFD72" s="151"/>
      <c r="SFE72" s="151"/>
      <c r="SFF72" s="151"/>
      <c r="SFG72" s="151"/>
      <c r="SFH72" s="151"/>
      <c r="SFI72" s="151"/>
      <c r="SFJ72" s="151"/>
      <c r="SFK72" s="151"/>
      <c r="SFL72" s="151"/>
      <c r="SFM72" s="151"/>
      <c r="SFN72" s="151"/>
      <c r="SFO72" s="151"/>
      <c r="SFP72" s="151"/>
      <c r="SFQ72" s="151"/>
      <c r="SFR72" s="151"/>
      <c r="SFS72" s="151"/>
      <c r="SFT72" s="151"/>
      <c r="SFU72" s="151"/>
      <c r="SFV72" s="151"/>
      <c r="SFW72" s="151"/>
      <c r="SFX72" s="151"/>
      <c r="SFY72" s="151"/>
      <c r="SFZ72" s="151"/>
      <c r="SGA72" s="151"/>
      <c r="SGB72" s="151"/>
      <c r="SGC72" s="151"/>
      <c r="SGD72" s="151"/>
      <c r="SGE72" s="151"/>
      <c r="SGF72" s="151"/>
      <c r="SGG72" s="151"/>
      <c r="SGH72" s="151"/>
      <c r="SGI72" s="151"/>
      <c r="SGJ72" s="151"/>
      <c r="SGK72" s="151"/>
      <c r="SGL72" s="151"/>
      <c r="SGM72" s="151"/>
      <c r="SGN72" s="151"/>
      <c r="SGO72" s="151"/>
      <c r="SGP72" s="151"/>
      <c r="SGQ72" s="151"/>
      <c r="SGR72" s="151"/>
      <c r="SGS72" s="151"/>
      <c r="SGT72" s="151"/>
      <c r="SGU72" s="151"/>
      <c r="SGV72" s="151"/>
      <c r="SGW72" s="151"/>
      <c r="SGX72" s="151"/>
      <c r="SGY72" s="151"/>
      <c r="SGZ72" s="151"/>
      <c r="SHA72" s="151"/>
      <c r="SHB72" s="151"/>
      <c r="SHC72" s="151"/>
      <c r="SHD72" s="151"/>
      <c r="SHE72" s="151"/>
      <c r="SHF72" s="151"/>
      <c r="SHG72" s="151"/>
      <c r="SHH72" s="151"/>
      <c r="SHI72" s="151"/>
      <c r="SHJ72" s="151"/>
      <c r="SHK72" s="151"/>
      <c r="SHL72" s="151"/>
      <c r="SHM72" s="151"/>
      <c r="SHN72" s="151"/>
      <c r="SHO72" s="151"/>
      <c r="SHP72" s="151"/>
      <c r="SHQ72" s="151"/>
      <c r="SHR72" s="151"/>
      <c r="SHS72" s="151"/>
      <c r="SHT72" s="151"/>
      <c r="SHU72" s="151"/>
      <c r="SHV72" s="151"/>
      <c r="SHW72" s="151"/>
      <c r="SHX72" s="151"/>
      <c r="SHY72" s="151"/>
      <c r="SHZ72" s="151"/>
      <c r="SIA72" s="151"/>
      <c r="SIB72" s="151"/>
      <c r="SIC72" s="151"/>
      <c r="SID72" s="151"/>
      <c r="SIE72" s="151"/>
      <c r="SIF72" s="151"/>
      <c r="SIG72" s="151"/>
      <c r="SIH72" s="151"/>
      <c r="SII72" s="151"/>
      <c r="SIJ72" s="151"/>
      <c r="SIK72" s="151"/>
      <c r="SIL72" s="151"/>
      <c r="SIM72" s="151"/>
      <c r="SIN72" s="151"/>
      <c r="SIO72" s="151"/>
      <c r="SIP72" s="151"/>
      <c r="SIQ72" s="151"/>
      <c r="SIR72" s="151"/>
      <c r="SIS72" s="151"/>
      <c r="SIT72" s="151"/>
      <c r="SIU72" s="151"/>
      <c r="SIV72" s="151"/>
      <c r="SIW72" s="151"/>
      <c r="SIX72" s="151"/>
      <c r="SIY72" s="151"/>
      <c r="SIZ72" s="151"/>
      <c r="SJA72" s="151"/>
      <c r="SJB72" s="151"/>
      <c r="SJC72" s="151"/>
      <c r="SJD72" s="151"/>
      <c r="SJE72" s="151"/>
      <c r="SJF72" s="151"/>
      <c r="SJG72" s="151"/>
      <c r="SJH72" s="151"/>
      <c r="SJI72" s="151"/>
      <c r="SJJ72" s="151"/>
      <c r="SJK72" s="151"/>
      <c r="SJL72" s="151"/>
      <c r="SJM72" s="151"/>
      <c r="SJN72" s="151"/>
      <c r="SJO72" s="151"/>
      <c r="SJP72" s="151"/>
      <c r="SJQ72" s="151"/>
      <c r="SJR72" s="151"/>
      <c r="SJS72" s="151"/>
      <c r="SJT72" s="151"/>
      <c r="SJU72" s="151"/>
      <c r="SJV72" s="151"/>
      <c r="SJW72" s="151"/>
      <c r="SJX72" s="151"/>
      <c r="SJY72" s="151"/>
      <c r="SJZ72" s="151"/>
      <c r="SKA72" s="151"/>
      <c r="SKB72" s="151"/>
      <c r="SKC72" s="151"/>
      <c r="SKD72" s="151"/>
      <c r="SKE72" s="151"/>
      <c r="SKF72" s="151"/>
      <c r="SKG72" s="151"/>
      <c r="SKH72" s="151"/>
      <c r="SKI72" s="151"/>
      <c r="SKJ72" s="151"/>
      <c r="SKK72" s="151"/>
      <c r="SKL72" s="151"/>
      <c r="SKM72" s="151"/>
      <c r="SKN72" s="151"/>
      <c r="SKO72" s="151"/>
      <c r="SKP72" s="151"/>
      <c r="SKQ72" s="151"/>
      <c r="SKR72" s="151"/>
      <c r="SKS72" s="151"/>
      <c r="SKT72" s="151"/>
      <c r="SKU72" s="151"/>
      <c r="SKV72" s="151"/>
      <c r="SKW72" s="151"/>
      <c r="SKX72" s="151"/>
      <c r="SKY72" s="151"/>
      <c r="SKZ72" s="151"/>
      <c r="SLA72" s="151"/>
      <c r="SLB72" s="151"/>
      <c r="SLC72" s="151"/>
      <c r="SLD72" s="151"/>
      <c r="SLE72" s="151"/>
      <c r="SLF72" s="151"/>
      <c r="SLG72" s="151"/>
      <c r="SLH72" s="151"/>
      <c r="SLI72" s="151"/>
      <c r="SLJ72" s="151"/>
      <c r="SLK72" s="151"/>
      <c r="SLL72" s="151"/>
      <c r="SLM72" s="151"/>
      <c r="SLN72" s="151"/>
      <c r="SLO72" s="151"/>
      <c r="SLP72" s="151"/>
      <c r="SLQ72" s="151"/>
      <c r="SLR72" s="151"/>
      <c r="SLS72" s="151"/>
      <c r="SLT72" s="151"/>
      <c r="SLU72" s="151"/>
      <c r="SLV72" s="151"/>
      <c r="SLW72" s="151"/>
      <c r="SLX72" s="151"/>
      <c r="SLY72" s="151"/>
      <c r="SLZ72" s="151"/>
      <c r="SMA72" s="151"/>
      <c r="SMB72" s="151"/>
      <c r="SMC72" s="151"/>
      <c r="SMD72" s="151"/>
      <c r="SME72" s="151"/>
      <c r="SMF72" s="151"/>
      <c r="SMG72" s="151"/>
      <c r="SMH72" s="151"/>
      <c r="SMI72" s="151"/>
      <c r="SMJ72" s="151"/>
      <c r="SMK72" s="151"/>
      <c r="SML72" s="151"/>
      <c r="SMM72" s="151"/>
      <c r="SMN72" s="151"/>
      <c r="SMO72" s="151"/>
      <c r="SMP72" s="151"/>
      <c r="SMQ72" s="151"/>
      <c r="SMR72" s="151"/>
      <c r="SMS72" s="151"/>
      <c r="SMT72" s="151"/>
      <c r="SMU72" s="151"/>
      <c r="SMV72" s="151"/>
      <c r="SMW72" s="151"/>
      <c r="SMX72" s="151"/>
      <c r="SMY72" s="151"/>
      <c r="SMZ72" s="151"/>
      <c r="SNA72" s="151"/>
      <c r="SNB72" s="151"/>
      <c r="SNC72" s="151"/>
      <c r="SND72" s="151"/>
      <c r="SNE72" s="151"/>
      <c r="SNF72" s="151"/>
      <c r="SNG72" s="151"/>
      <c r="SNH72" s="151"/>
      <c r="SNI72" s="151"/>
      <c r="SNJ72" s="151"/>
      <c r="SNK72" s="151"/>
      <c r="SNL72" s="151"/>
      <c r="SNM72" s="151"/>
      <c r="SNN72" s="151"/>
      <c r="SNO72" s="151"/>
      <c r="SNP72" s="151"/>
      <c r="SNQ72" s="151"/>
      <c r="SNR72" s="151"/>
      <c r="SNS72" s="151"/>
      <c r="SNT72" s="151"/>
      <c r="SNU72" s="151"/>
      <c r="SNV72" s="151"/>
      <c r="SNW72" s="151"/>
      <c r="SNX72" s="151"/>
      <c r="SNY72" s="151"/>
      <c r="SNZ72" s="151"/>
      <c r="SOA72" s="151"/>
      <c r="SOB72" s="151"/>
      <c r="SOC72" s="151"/>
      <c r="SOD72" s="151"/>
      <c r="SOE72" s="151"/>
      <c r="SOF72" s="151"/>
      <c r="SOG72" s="151"/>
      <c r="SOH72" s="151"/>
      <c r="SOI72" s="151"/>
      <c r="SOJ72" s="151"/>
      <c r="SOK72" s="151"/>
      <c r="SOL72" s="151"/>
      <c r="SOM72" s="151"/>
      <c r="SON72" s="151"/>
      <c r="SOO72" s="151"/>
      <c r="SOP72" s="151"/>
      <c r="SOQ72" s="151"/>
      <c r="SOR72" s="151"/>
      <c r="SOS72" s="151"/>
      <c r="SOT72" s="151"/>
      <c r="SOU72" s="151"/>
      <c r="SOV72" s="151"/>
      <c r="SOW72" s="151"/>
      <c r="SOX72" s="151"/>
      <c r="SOY72" s="151"/>
      <c r="SOZ72" s="151"/>
      <c r="SPA72" s="151"/>
      <c r="SPB72" s="151"/>
      <c r="SPC72" s="151"/>
      <c r="SPD72" s="151"/>
      <c r="SPE72" s="151"/>
      <c r="SPF72" s="151"/>
      <c r="SPG72" s="151"/>
      <c r="SPH72" s="151"/>
      <c r="SPI72" s="151"/>
      <c r="SPJ72" s="151"/>
      <c r="SPK72" s="151"/>
      <c r="SPL72" s="151"/>
      <c r="SPM72" s="151"/>
      <c r="SPN72" s="151"/>
      <c r="SPO72" s="151"/>
      <c r="SPP72" s="151"/>
      <c r="SPQ72" s="151"/>
      <c r="SPR72" s="151"/>
      <c r="SPS72" s="151"/>
      <c r="SPT72" s="151"/>
      <c r="SPU72" s="151"/>
      <c r="SPV72" s="151"/>
      <c r="SPW72" s="151"/>
      <c r="SPX72" s="151"/>
      <c r="SPY72" s="151"/>
      <c r="SPZ72" s="151"/>
      <c r="SQA72" s="151"/>
      <c r="SQB72" s="151"/>
      <c r="SQC72" s="151"/>
      <c r="SQD72" s="151"/>
      <c r="SQE72" s="151"/>
      <c r="SQF72" s="151"/>
      <c r="SQG72" s="151"/>
      <c r="SQH72" s="151"/>
      <c r="SQI72" s="151"/>
      <c r="SQJ72" s="151"/>
      <c r="SQK72" s="151"/>
      <c r="SQL72" s="151"/>
      <c r="SQM72" s="151"/>
      <c r="SQN72" s="151"/>
      <c r="SQO72" s="151"/>
      <c r="SQP72" s="151"/>
      <c r="SQQ72" s="151"/>
      <c r="SQR72" s="151"/>
      <c r="SQS72" s="151"/>
      <c r="SQT72" s="151"/>
      <c r="SQU72" s="151"/>
      <c r="SQV72" s="151"/>
      <c r="SQW72" s="151"/>
      <c r="SQX72" s="151"/>
      <c r="SQY72" s="151"/>
      <c r="SQZ72" s="151"/>
      <c r="SRA72" s="151"/>
      <c r="SRB72" s="151"/>
      <c r="SRC72" s="151"/>
      <c r="SRD72" s="151"/>
      <c r="SRE72" s="151"/>
      <c r="SRF72" s="151"/>
      <c r="SRG72" s="151"/>
      <c r="SRH72" s="151"/>
      <c r="SRI72" s="151"/>
      <c r="SRJ72" s="151"/>
      <c r="SRK72" s="151"/>
      <c r="SRL72" s="151"/>
      <c r="SRM72" s="151"/>
      <c r="SRN72" s="151"/>
      <c r="SRO72" s="151"/>
      <c r="SRP72" s="151"/>
      <c r="SRQ72" s="151"/>
      <c r="SRR72" s="151"/>
      <c r="SRS72" s="151"/>
      <c r="SRT72" s="151"/>
      <c r="SRU72" s="151"/>
      <c r="SRV72" s="151"/>
      <c r="SRW72" s="151"/>
      <c r="SRX72" s="151"/>
      <c r="SRY72" s="151"/>
      <c r="SRZ72" s="151"/>
      <c r="SSA72" s="151"/>
      <c r="SSB72" s="151"/>
      <c r="SSC72" s="151"/>
      <c r="SSD72" s="151"/>
      <c r="SSE72" s="151"/>
      <c r="SSF72" s="151"/>
      <c r="SSG72" s="151"/>
      <c r="SSH72" s="151"/>
      <c r="SSI72" s="151"/>
      <c r="SSJ72" s="151"/>
      <c r="SSK72" s="151"/>
      <c r="SSL72" s="151"/>
      <c r="SSM72" s="151"/>
      <c r="SSN72" s="151"/>
      <c r="SSO72" s="151"/>
      <c r="SSP72" s="151"/>
      <c r="SSQ72" s="151"/>
      <c r="SSR72" s="151"/>
      <c r="SSS72" s="151"/>
      <c r="SST72" s="151"/>
      <c r="SSU72" s="151"/>
      <c r="SSV72" s="151"/>
      <c r="SSW72" s="151"/>
      <c r="SSX72" s="151"/>
      <c r="SSY72" s="151"/>
      <c r="SSZ72" s="151"/>
      <c r="STA72" s="151"/>
      <c r="STB72" s="151"/>
      <c r="STC72" s="151"/>
      <c r="STD72" s="151"/>
      <c r="STE72" s="151"/>
      <c r="STF72" s="151"/>
      <c r="STG72" s="151"/>
      <c r="STH72" s="151"/>
      <c r="STI72" s="151"/>
      <c r="STJ72" s="151"/>
      <c r="STK72" s="151"/>
      <c r="STL72" s="151"/>
      <c r="STM72" s="151"/>
      <c r="STN72" s="151"/>
      <c r="STO72" s="151"/>
      <c r="STP72" s="151"/>
      <c r="STQ72" s="151"/>
      <c r="STR72" s="151"/>
      <c r="STS72" s="151"/>
      <c r="STT72" s="151"/>
      <c r="STU72" s="151"/>
      <c r="STV72" s="151"/>
      <c r="STW72" s="151"/>
      <c r="STX72" s="151"/>
      <c r="STY72" s="151"/>
      <c r="STZ72" s="151"/>
      <c r="SUA72" s="151"/>
      <c r="SUB72" s="151"/>
      <c r="SUC72" s="151"/>
      <c r="SUD72" s="151"/>
      <c r="SUE72" s="151"/>
      <c r="SUF72" s="151"/>
      <c r="SUG72" s="151"/>
      <c r="SUH72" s="151"/>
      <c r="SUI72" s="151"/>
      <c r="SUJ72" s="151"/>
      <c r="SUK72" s="151"/>
      <c r="SUL72" s="151"/>
      <c r="SUM72" s="151"/>
      <c r="SUN72" s="151"/>
      <c r="SUO72" s="151"/>
      <c r="SUP72" s="151"/>
      <c r="SUQ72" s="151"/>
      <c r="SUR72" s="151"/>
      <c r="SUS72" s="151"/>
      <c r="SUT72" s="151"/>
      <c r="SUU72" s="151"/>
      <c r="SUV72" s="151"/>
      <c r="SUW72" s="151"/>
      <c r="SUX72" s="151"/>
      <c r="SUY72" s="151"/>
      <c r="SUZ72" s="151"/>
      <c r="SVA72" s="151"/>
      <c r="SVB72" s="151"/>
      <c r="SVC72" s="151"/>
      <c r="SVD72" s="151"/>
      <c r="SVE72" s="151"/>
      <c r="SVF72" s="151"/>
      <c r="SVG72" s="151"/>
      <c r="SVH72" s="151"/>
      <c r="SVI72" s="151"/>
      <c r="SVJ72" s="151"/>
      <c r="SVK72" s="151"/>
      <c r="SVL72" s="151"/>
      <c r="SVM72" s="151"/>
      <c r="SVN72" s="151"/>
      <c r="SVO72" s="151"/>
      <c r="SVP72" s="151"/>
      <c r="SVQ72" s="151"/>
      <c r="SVR72" s="151"/>
      <c r="SVS72" s="151"/>
      <c r="SVT72" s="151"/>
      <c r="SVU72" s="151"/>
      <c r="SVV72" s="151"/>
      <c r="SVW72" s="151"/>
      <c r="SVX72" s="151"/>
      <c r="SVY72" s="151"/>
      <c r="SVZ72" s="151"/>
      <c r="SWA72" s="151"/>
      <c r="SWB72" s="151"/>
      <c r="SWC72" s="151"/>
      <c r="SWD72" s="151"/>
      <c r="SWE72" s="151"/>
      <c r="SWF72" s="151"/>
      <c r="SWG72" s="151"/>
      <c r="SWH72" s="151"/>
      <c r="SWI72" s="151"/>
      <c r="SWJ72" s="151"/>
      <c r="SWK72" s="151"/>
      <c r="SWL72" s="151"/>
      <c r="SWM72" s="151"/>
      <c r="SWN72" s="151"/>
      <c r="SWO72" s="151"/>
      <c r="SWP72" s="151"/>
      <c r="SWQ72" s="151"/>
      <c r="SWR72" s="151"/>
      <c r="SWS72" s="151"/>
      <c r="SWT72" s="151"/>
      <c r="SWU72" s="151"/>
      <c r="SWV72" s="151"/>
      <c r="SWW72" s="151"/>
      <c r="SWX72" s="151"/>
      <c r="SWY72" s="151"/>
      <c r="SWZ72" s="151"/>
      <c r="SXA72" s="151"/>
      <c r="SXB72" s="151"/>
      <c r="SXC72" s="151"/>
      <c r="SXD72" s="151"/>
      <c r="SXE72" s="151"/>
      <c r="SXF72" s="151"/>
      <c r="SXG72" s="151"/>
      <c r="SXH72" s="151"/>
      <c r="SXI72" s="151"/>
      <c r="SXJ72" s="151"/>
      <c r="SXK72" s="151"/>
      <c r="SXL72" s="151"/>
      <c r="SXM72" s="151"/>
      <c r="SXN72" s="151"/>
      <c r="SXO72" s="151"/>
      <c r="SXP72" s="151"/>
      <c r="SXQ72" s="151"/>
      <c r="SXR72" s="151"/>
      <c r="SXS72" s="151"/>
      <c r="SXT72" s="151"/>
      <c r="SXU72" s="151"/>
      <c r="SXV72" s="151"/>
      <c r="SXW72" s="151"/>
      <c r="SXX72" s="151"/>
      <c r="SXY72" s="151"/>
      <c r="SXZ72" s="151"/>
      <c r="SYA72" s="151"/>
      <c r="SYB72" s="151"/>
      <c r="SYC72" s="151"/>
      <c r="SYD72" s="151"/>
      <c r="SYE72" s="151"/>
      <c r="SYF72" s="151"/>
      <c r="SYG72" s="151"/>
      <c r="SYH72" s="151"/>
      <c r="SYI72" s="151"/>
      <c r="SYJ72" s="151"/>
      <c r="SYK72" s="151"/>
      <c r="SYL72" s="151"/>
      <c r="SYM72" s="151"/>
      <c r="SYN72" s="151"/>
      <c r="SYO72" s="151"/>
      <c r="SYP72" s="151"/>
      <c r="SYQ72" s="151"/>
      <c r="SYR72" s="151"/>
      <c r="SYS72" s="151"/>
      <c r="SYT72" s="151"/>
      <c r="SYU72" s="151"/>
      <c r="SYV72" s="151"/>
      <c r="SYW72" s="151"/>
      <c r="SYX72" s="151"/>
      <c r="SYY72" s="151"/>
      <c r="SYZ72" s="151"/>
      <c r="SZA72" s="151"/>
      <c r="SZB72" s="151"/>
      <c r="SZC72" s="151"/>
      <c r="SZD72" s="151"/>
      <c r="SZE72" s="151"/>
      <c r="SZF72" s="151"/>
      <c r="SZG72" s="151"/>
      <c r="SZH72" s="151"/>
      <c r="SZI72" s="151"/>
      <c r="SZJ72" s="151"/>
      <c r="SZK72" s="151"/>
      <c r="SZL72" s="151"/>
      <c r="SZM72" s="151"/>
      <c r="SZN72" s="151"/>
      <c r="SZO72" s="151"/>
      <c r="SZP72" s="151"/>
      <c r="SZQ72" s="151"/>
      <c r="SZR72" s="151"/>
      <c r="SZS72" s="151"/>
      <c r="SZT72" s="151"/>
      <c r="SZU72" s="151"/>
      <c r="SZV72" s="151"/>
      <c r="SZW72" s="151"/>
      <c r="SZX72" s="151"/>
      <c r="SZY72" s="151"/>
      <c r="SZZ72" s="151"/>
      <c r="TAA72" s="151"/>
      <c r="TAB72" s="151"/>
      <c r="TAC72" s="151"/>
      <c r="TAD72" s="151"/>
      <c r="TAE72" s="151"/>
      <c r="TAF72" s="151"/>
      <c r="TAG72" s="151"/>
      <c r="TAH72" s="151"/>
      <c r="TAI72" s="151"/>
      <c r="TAJ72" s="151"/>
      <c r="TAK72" s="151"/>
      <c r="TAL72" s="151"/>
      <c r="TAM72" s="151"/>
      <c r="TAN72" s="151"/>
      <c r="TAO72" s="151"/>
      <c r="TAP72" s="151"/>
      <c r="TAQ72" s="151"/>
      <c r="TAR72" s="151"/>
      <c r="TAS72" s="151"/>
      <c r="TAT72" s="151"/>
      <c r="TAU72" s="151"/>
      <c r="TAV72" s="151"/>
      <c r="TAW72" s="151"/>
      <c r="TAX72" s="151"/>
      <c r="TAY72" s="151"/>
      <c r="TAZ72" s="151"/>
      <c r="TBA72" s="151"/>
      <c r="TBB72" s="151"/>
      <c r="TBC72" s="151"/>
      <c r="TBD72" s="151"/>
      <c r="TBE72" s="151"/>
      <c r="TBF72" s="151"/>
      <c r="TBG72" s="151"/>
      <c r="TBH72" s="151"/>
      <c r="TBI72" s="151"/>
      <c r="TBJ72" s="151"/>
      <c r="TBK72" s="151"/>
      <c r="TBL72" s="151"/>
      <c r="TBM72" s="151"/>
      <c r="TBN72" s="151"/>
      <c r="TBO72" s="151"/>
      <c r="TBP72" s="151"/>
      <c r="TBQ72" s="151"/>
      <c r="TBR72" s="151"/>
      <c r="TBS72" s="151"/>
      <c r="TBT72" s="151"/>
      <c r="TBU72" s="151"/>
      <c r="TBV72" s="151"/>
      <c r="TBW72" s="151"/>
      <c r="TBX72" s="151"/>
      <c r="TBY72" s="151"/>
      <c r="TBZ72" s="151"/>
      <c r="TCA72" s="151"/>
      <c r="TCB72" s="151"/>
      <c r="TCC72" s="151"/>
      <c r="TCD72" s="151"/>
      <c r="TCE72" s="151"/>
      <c r="TCF72" s="151"/>
      <c r="TCG72" s="151"/>
      <c r="TCH72" s="151"/>
      <c r="TCI72" s="151"/>
      <c r="TCJ72" s="151"/>
      <c r="TCK72" s="151"/>
      <c r="TCL72" s="151"/>
      <c r="TCM72" s="151"/>
      <c r="TCN72" s="151"/>
      <c r="TCO72" s="151"/>
      <c r="TCP72" s="151"/>
      <c r="TCQ72" s="151"/>
      <c r="TCR72" s="151"/>
      <c r="TCS72" s="151"/>
      <c r="TCT72" s="151"/>
      <c r="TCU72" s="151"/>
      <c r="TCV72" s="151"/>
      <c r="TCW72" s="151"/>
      <c r="TCX72" s="151"/>
      <c r="TCY72" s="151"/>
      <c r="TCZ72" s="151"/>
      <c r="TDA72" s="151"/>
      <c r="TDB72" s="151"/>
      <c r="TDC72" s="151"/>
      <c r="TDD72" s="151"/>
      <c r="TDE72" s="151"/>
      <c r="TDF72" s="151"/>
      <c r="TDG72" s="151"/>
      <c r="TDH72" s="151"/>
      <c r="TDI72" s="151"/>
      <c r="TDJ72" s="151"/>
      <c r="TDK72" s="151"/>
      <c r="TDL72" s="151"/>
      <c r="TDM72" s="151"/>
      <c r="TDN72" s="151"/>
      <c r="TDO72" s="151"/>
      <c r="TDP72" s="151"/>
      <c r="TDQ72" s="151"/>
      <c r="TDR72" s="151"/>
      <c r="TDS72" s="151"/>
      <c r="TDT72" s="151"/>
      <c r="TDU72" s="151"/>
      <c r="TDV72" s="151"/>
      <c r="TDW72" s="151"/>
      <c r="TDX72" s="151"/>
      <c r="TDY72" s="151"/>
      <c r="TDZ72" s="151"/>
      <c r="TEA72" s="151"/>
      <c r="TEB72" s="151"/>
      <c r="TEC72" s="151"/>
      <c r="TED72" s="151"/>
      <c r="TEE72" s="151"/>
      <c r="TEF72" s="151"/>
      <c r="TEG72" s="151"/>
      <c r="TEH72" s="151"/>
      <c r="TEI72" s="151"/>
      <c r="TEJ72" s="151"/>
      <c r="TEK72" s="151"/>
      <c r="TEL72" s="151"/>
      <c r="TEM72" s="151"/>
      <c r="TEN72" s="151"/>
      <c r="TEO72" s="151"/>
      <c r="TEP72" s="151"/>
      <c r="TEQ72" s="151"/>
      <c r="TER72" s="151"/>
      <c r="TES72" s="151"/>
      <c r="TET72" s="151"/>
      <c r="TEU72" s="151"/>
      <c r="TEV72" s="151"/>
      <c r="TEW72" s="151"/>
      <c r="TEX72" s="151"/>
      <c r="TEY72" s="151"/>
      <c r="TEZ72" s="151"/>
      <c r="TFA72" s="151"/>
      <c r="TFB72" s="151"/>
      <c r="TFC72" s="151"/>
      <c r="TFD72" s="151"/>
      <c r="TFE72" s="151"/>
      <c r="TFF72" s="151"/>
      <c r="TFG72" s="151"/>
      <c r="TFH72" s="151"/>
      <c r="TFI72" s="151"/>
      <c r="TFJ72" s="151"/>
      <c r="TFK72" s="151"/>
      <c r="TFL72" s="151"/>
      <c r="TFM72" s="151"/>
      <c r="TFN72" s="151"/>
      <c r="TFO72" s="151"/>
      <c r="TFP72" s="151"/>
      <c r="TFQ72" s="151"/>
      <c r="TFR72" s="151"/>
      <c r="TFS72" s="151"/>
      <c r="TFT72" s="151"/>
      <c r="TFU72" s="151"/>
      <c r="TFV72" s="151"/>
      <c r="TFW72" s="151"/>
      <c r="TFX72" s="151"/>
      <c r="TFY72" s="151"/>
      <c r="TFZ72" s="151"/>
      <c r="TGA72" s="151"/>
      <c r="TGB72" s="151"/>
      <c r="TGC72" s="151"/>
      <c r="TGD72" s="151"/>
      <c r="TGE72" s="151"/>
      <c r="TGF72" s="151"/>
      <c r="TGG72" s="151"/>
      <c r="TGH72" s="151"/>
      <c r="TGI72" s="151"/>
      <c r="TGJ72" s="151"/>
      <c r="TGK72" s="151"/>
      <c r="TGL72" s="151"/>
      <c r="TGM72" s="151"/>
      <c r="TGN72" s="151"/>
      <c r="TGO72" s="151"/>
      <c r="TGP72" s="151"/>
      <c r="TGQ72" s="151"/>
      <c r="TGR72" s="151"/>
      <c r="TGS72" s="151"/>
      <c r="TGT72" s="151"/>
      <c r="TGU72" s="151"/>
      <c r="TGV72" s="151"/>
      <c r="TGW72" s="151"/>
      <c r="TGX72" s="151"/>
      <c r="TGY72" s="151"/>
      <c r="TGZ72" s="151"/>
      <c r="THA72" s="151"/>
      <c r="THB72" s="151"/>
      <c r="THC72" s="151"/>
      <c r="THD72" s="151"/>
      <c r="THE72" s="151"/>
      <c r="THF72" s="151"/>
      <c r="THG72" s="151"/>
      <c r="THH72" s="151"/>
      <c r="THI72" s="151"/>
      <c r="THJ72" s="151"/>
      <c r="THK72" s="151"/>
      <c r="THL72" s="151"/>
      <c r="THM72" s="151"/>
      <c r="THN72" s="151"/>
      <c r="THO72" s="151"/>
      <c r="THP72" s="151"/>
      <c r="THQ72" s="151"/>
      <c r="THR72" s="151"/>
      <c r="THS72" s="151"/>
      <c r="THT72" s="151"/>
      <c r="THU72" s="151"/>
      <c r="THV72" s="151"/>
      <c r="THW72" s="151"/>
      <c r="THX72" s="151"/>
      <c r="THY72" s="151"/>
      <c r="THZ72" s="151"/>
      <c r="TIA72" s="151"/>
      <c r="TIB72" s="151"/>
      <c r="TIC72" s="151"/>
      <c r="TID72" s="151"/>
      <c r="TIE72" s="151"/>
      <c r="TIF72" s="151"/>
      <c r="TIG72" s="151"/>
      <c r="TIH72" s="151"/>
      <c r="TII72" s="151"/>
      <c r="TIJ72" s="151"/>
      <c r="TIK72" s="151"/>
      <c r="TIL72" s="151"/>
      <c r="TIM72" s="151"/>
      <c r="TIN72" s="151"/>
      <c r="TIO72" s="151"/>
      <c r="TIP72" s="151"/>
      <c r="TIQ72" s="151"/>
      <c r="TIR72" s="151"/>
      <c r="TIS72" s="151"/>
      <c r="TIT72" s="151"/>
      <c r="TIU72" s="151"/>
      <c r="TIV72" s="151"/>
      <c r="TIW72" s="151"/>
      <c r="TIX72" s="151"/>
      <c r="TIY72" s="151"/>
      <c r="TIZ72" s="151"/>
      <c r="TJA72" s="151"/>
      <c r="TJB72" s="151"/>
      <c r="TJC72" s="151"/>
      <c r="TJD72" s="151"/>
      <c r="TJE72" s="151"/>
      <c r="TJF72" s="151"/>
      <c r="TJG72" s="151"/>
      <c r="TJH72" s="151"/>
      <c r="TJI72" s="151"/>
      <c r="TJJ72" s="151"/>
      <c r="TJK72" s="151"/>
      <c r="TJL72" s="151"/>
      <c r="TJM72" s="151"/>
      <c r="TJN72" s="151"/>
      <c r="TJO72" s="151"/>
      <c r="TJP72" s="151"/>
      <c r="TJQ72" s="151"/>
      <c r="TJR72" s="151"/>
      <c r="TJS72" s="151"/>
      <c r="TJT72" s="151"/>
      <c r="TJU72" s="151"/>
      <c r="TJV72" s="151"/>
      <c r="TJW72" s="151"/>
      <c r="TJX72" s="151"/>
      <c r="TJY72" s="151"/>
      <c r="TJZ72" s="151"/>
      <c r="TKA72" s="151"/>
      <c r="TKB72" s="151"/>
      <c r="TKC72" s="151"/>
      <c r="TKD72" s="151"/>
      <c r="TKE72" s="151"/>
      <c r="TKF72" s="151"/>
      <c r="TKG72" s="151"/>
      <c r="TKH72" s="151"/>
      <c r="TKI72" s="151"/>
      <c r="TKJ72" s="151"/>
      <c r="TKK72" s="151"/>
      <c r="TKL72" s="151"/>
      <c r="TKM72" s="151"/>
      <c r="TKN72" s="151"/>
      <c r="TKO72" s="151"/>
      <c r="TKP72" s="151"/>
      <c r="TKQ72" s="151"/>
      <c r="TKR72" s="151"/>
      <c r="TKS72" s="151"/>
      <c r="TKT72" s="151"/>
      <c r="TKU72" s="151"/>
      <c r="TKV72" s="151"/>
      <c r="TKW72" s="151"/>
      <c r="TKX72" s="151"/>
      <c r="TKY72" s="151"/>
      <c r="TKZ72" s="151"/>
      <c r="TLA72" s="151"/>
      <c r="TLB72" s="151"/>
      <c r="TLC72" s="151"/>
      <c r="TLD72" s="151"/>
      <c r="TLE72" s="151"/>
      <c r="TLF72" s="151"/>
      <c r="TLG72" s="151"/>
      <c r="TLH72" s="151"/>
      <c r="TLI72" s="151"/>
      <c r="TLJ72" s="151"/>
      <c r="TLK72" s="151"/>
      <c r="TLL72" s="151"/>
      <c r="TLM72" s="151"/>
      <c r="TLN72" s="151"/>
      <c r="TLO72" s="151"/>
      <c r="TLP72" s="151"/>
      <c r="TLQ72" s="151"/>
      <c r="TLR72" s="151"/>
      <c r="TLS72" s="151"/>
      <c r="TLT72" s="151"/>
      <c r="TLU72" s="151"/>
      <c r="TLV72" s="151"/>
      <c r="TLW72" s="151"/>
      <c r="TLX72" s="151"/>
      <c r="TLY72" s="151"/>
      <c r="TLZ72" s="151"/>
      <c r="TMA72" s="151"/>
      <c r="TMB72" s="151"/>
      <c r="TMC72" s="151"/>
      <c r="TMD72" s="151"/>
      <c r="TME72" s="151"/>
      <c r="TMF72" s="151"/>
      <c r="TMG72" s="151"/>
      <c r="TMH72" s="151"/>
      <c r="TMI72" s="151"/>
      <c r="TMJ72" s="151"/>
      <c r="TMK72" s="151"/>
      <c r="TML72" s="151"/>
      <c r="TMM72" s="151"/>
      <c r="TMN72" s="151"/>
      <c r="TMO72" s="151"/>
      <c r="TMP72" s="151"/>
      <c r="TMQ72" s="151"/>
      <c r="TMR72" s="151"/>
      <c r="TMS72" s="151"/>
      <c r="TMT72" s="151"/>
      <c r="TMU72" s="151"/>
      <c r="TMV72" s="151"/>
      <c r="TMW72" s="151"/>
      <c r="TMX72" s="151"/>
      <c r="TMY72" s="151"/>
      <c r="TMZ72" s="151"/>
      <c r="TNA72" s="151"/>
      <c r="TNB72" s="151"/>
      <c r="TNC72" s="151"/>
      <c r="TND72" s="151"/>
      <c r="TNE72" s="151"/>
      <c r="TNF72" s="151"/>
      <c r="TNG72" s="151"/>
      <c r="TNH72" s="151"/>
      <c r="TNI72" s="151"/>
      <c r="TNJ72" s="151"/>
      <c r="TNK72" s="151"/>
      <c r="TNL72" s="151"/>
      <c r="TNM72" s="151"/>
      <c r="TNN72" s="151"/>
      <c r="TNO72" s="151"/>
      <c r="TNP72" s="151"/>
      <c r="TNQ72" s="151"/>
      <c r="TNR72" s="151"/>
      <c r="TNS72" s="151"/>
      <c r="TNT72" s="151"/>
      <c r="TNU72" s="151"/>
      <c r="TNV72" s="151"/>
      <c r="TNW72" s="151"/>
      <c r="TNX72" s="151"/>
      <c r="TNY72" s="151"/>
      <c r="TNZ72" s="151"/>
      <c r="TOA72" s="151"/>
      <c r="TOB72" s="151"/>
      <c r="TOC72" s="151"/>
      <c r="TOD72" s="151"/>
      <c r="TOE72" s="151"/>
      <c r="TOF72" s="151"/>
      <c r="TOG72" s="151"/>
      <c r="TOH72" s="151"/>
      <c r="TOI72" s="151"/>
      <c r="TOJ72" s="151"/>
      <c r="TOK72" s="151"/>
      <c r="TOL72" s="151"/>
      <c r="TOM72" s="151"/>
      <c r="TON72" s="151"/>
      <c r="TOO72" s="151"/>
      <c r="TOP72" s="151"/>
      <c r="TOQ72" s="151"/>
      <c r="TOR72" s="151"/>
      <c r="TOS72" s="151"/>
      <c r="TOT72" s="151"/>
      <c r="TOU72" s="151"/>
      <c r="TOV72" s="151"/>
      <c r="TOW72" s="151"/>
      <c r="TOX72" s="151"/>
      <c r="TOY72" s="151"/>
      <c r="TOZ72" s="151"/>
      <c r="TPA72" s="151"/>
      <c r="TPB72" s="151"/>
      <c r="TPC72" s="151"/>
      <c r="TPD72" s="151"/>
      <c r="TPE72" s="151"/>
      <c r="TPF72" s="151"/>
      <c r="TPG72" s="151"/>
      <c r="TPH72" s="151"/>
      <c r="TPI72" s="151"/>
      <c r="TPJ72" s="151"/>
      <c r="TPK72" s="151"/>
      <c r="TPL72" s="151"/>
      <c r="TPM72" s="151"/>
      <c r="TPN72" s="151"/>
      <c r="TPO72" s="151"/>
      <c r="TPP72" s="151"/>
      <c r="TPQ72" s="151"/>
      <c r="TPR72" s="151"/>
      <c r="TPS72" s="151"/>
      <c r="TPT72" s="151"/>
      <c r="TPU72" s="151"/>
      <c r="TPV72" s="151"/>
      <c r="TPW72" s="151"/>
      <c r="TPX72" s="151"/>
      <c r="TPY72" s="151"/>
      <c r="TPZ72" s="151"/>
      <c r="TQA72" s="151"/>
      <c r="TQB72" s="151"/>
      <c r="TQC72" s="151"/>
      <c r="TQD72" s="151"/>
      <c r="TQE72" s="151"/>
      <c r="TQF72" s="151"/>
      <c r="TQG72" s="151"/>
      <c r="TQH72" s="151"/>
      <c r="TQI72" s="151"/>
      <c r="TQJ72" s="151"/>
      <c r="TQK72" s="151"/>
      <c r="TQL72" s="151"/>
      <c r="TQM72" s="151"/>
      <c r="TQN72" s="151"/>
      <c r="TQO72" s="151"/>
      <c r="TQP72" s="151"/>
      <c r="TQQ72" s="151"/>
      <c r="TQR72" s="151"/>
      <c r="TQS72" s="151"/>
      <c r="TQT72" s="151"/>
      <c r="TQU72" s="151"/>
      <c r="TQV72" s="151"/>
      <c r="TQW72" s="151"/>
      <c r="TQX72" s="151"/>
      <c r="TQY72" s="151"/>
      <c r="TQZ72" s="151"/>
      <c r="TRA72" s="151"/>
      <c r="TRB72" s="151"/>
      <c r="TRC72" s="151"/>
      <c r="TRD72" s="151"/>
      <c r="TRE72" s="151"/>
      <c r="TRF72" s="151"/>
      <c r="TRG72" s="151"/>
      <c r="TRH72" s="151"/>
      <c r="TRI72" s="151"/>
      <c r="TRJ72" s="151"/>
      <c r="TRK72" s="151"/>
      <c r="TRL72" s="151"/>
      <c r="TRM72" s="151"/>
      <c r="TRN72" s="151"/>
      <c r="TRO72" s="151"/>
      <c r="TRP72" s="151"/>
      <c r="TRQ72" s="151"/>
      <c r="TRR72" s="151"/>
      <c r="TRS72" s="151"/>
      <c r="TRT72" s="151"/>
      <c r="TRU72" s="151"/>
      <c r="TRV72" s="151"/>
      <c r="TRW72" s="151"/>
      <c r="TRX72" s="151"/>
      <c r="TRY72" s="151"/>
      <c r="TRZ72" s="151"/>
      <c r="TSA72" s="151"/>
      <c r="TSB72" s="151"/>
      <c r="TSC72" s="151"/>
      <c r="TSD72" s="151"/>
      <c r="TSE72" s="151"/>
      <c r="TSF72" s="151"/>
      <c r="TSG72" s="151"/>
      <c r="TSH72" s="151"/>
      <c r="TSI72" s="151"/>
      <c r="TSJ72" s="151"/>
      <c r="TSK72" s="151"/>
      <c r="TSL72" s="151"/>
      <c r="TSM72" s="151"/>
      <c r="TSN72" s="151"/>
      <c r="TSO72" s="151"/>
      <c r="TSP72" s="151"/>
      <c r="TSQ72" s="151"/>
      <c r="TSR72" s="151"/>
      <c r="TSS72" s="151"/>
      <c r="TST72" s="151"/>
      <c r="TSU72" s="151"/>
      <c r="TSV72" s="151"/>
      <c r="TSW72" s="151"/>
      <c r="TSX72" s="151"/>
      <c r="TSY72" s="151"/>
      <c r="TSZ72" s="151"/>
      <c r="TTA72" s="151"/>
      <c r="TTB72" s="151"/>
      <c r="TTC72" s="151"/>
      <c r="TTD72" s="151"/>
      <c r="TTE72" s="151"/>
      <c r="TTF72" s="151"/>
      <c r="TTG72" s="151"/>
      <c r="TTH72" s="151"/>
      <c r="TTI72" s="151"/>
      <c r="TTJ72" s="151"/>
      <c r="TTK72" s="151"/>
      <c r="TTL72" s="151"/>
      <c r="TTM72" s="151"/>
      <c r="TTN72" s="151"/>
      <c r="TTO72" s="151"/>
      <c r="TTP72" s="151"/>
      <c r="TTQ72" s="151"/>
      <c r="TTR72" s="151"/>
      <c r="TTS72" s="151"/>
      <c r="TTT72" s="151"/>
      <c r="TTU72" s="151"/>
      <c r="TTV72" s="151"/>
      <c r="TTW72" s="151"/>
      <c r="TTX72" s="151"/>
      <c r="TTY72" s="151"/>
      <c r="TTZ72" s="151"/>
      <c r="TUA72" s="151"/>
      <c r="TUB72" s="151"/>
      <c r="TUC72" s="151"/>
      <c r="TUD72" s="151"/>
      <c r="TUE72" s="151"/>
      <c r="TUF72" s="151"/>
      <c r="TUG72" s="151"/>
      <c r="TUH72" s="151"/>
      <c r="TUI72" s="151"/>
      <c r="TUJ72" s="151"/>
      <c r="TUK72" s="151"/>
      <c r="TUL72" s="151"/>
      <c r="TUM72" s="151"/>
      <c r="TUN72" s="151"/>
      <c r="TUO72" s="151"/>
      <c r="TUP72" s="151"/>
      <c r="TUQ72" s="151"/>
      <c r="TUR72" s="151"/>
      <c r="TUS72" s="151"/>
      <c r="TUT72" s="151"/>
      <c r="TUU72" s="151"/>
      <c r="TUV72" s="151"/>
      <c r="TUW72" s="151"/>
      <c r="TUX72" s="151"/>
      <c r="TUY72" s="151"/>
      <c r="TUZ72" s="151"/>
      <c r="TVA72" s="151"/>
      <c r="TVB72" s="151"/>
      <c r="TVC72" s="151"/>
      <c r="TVD72" s="151"/>
      <c r="TVE72" s="151"/>
      <c r="TVF72" s="151"/>
      <c r="TVG72" s="151"/>
      <c r="TVH72" s="151"/>
      <c r="TVI72" s="151"/>
      <c r="TVJ72" s="151"/>
      <c r="TVK72" s="151"/>
      <c r="TVL72" s="151"/>
      <c r="TVM72" s="151"/>
      <c r="TVN72" s="151"/>
      <c r="TVO72" s="151"/>
      <c r="TVP72" s="151"/>
      <c r="TVQ72" s="151"/>
      <c r="TVR72" s="151"/>
      <c r="TVS72" s="151"/>
      <c r="TVT72" s="151"/>
      <c r="TVU72" s="151"/>
      <c r="TVV72" s="151"/>
      <c r="TVW72" s="151"/>
      <c r="TVX72" s="151"/>
      <c r="TVY72" s="151"/>
      <c r="TVZ72" s="151"/>
      <c r="TWA72" s="151"/>
      <c r="TWB72" s="151"/>
      <c r="TWC72" s="151"/>
      <c r="TWD72" s="151"/>
      <c r="TWE72" s="151"/>
      <c r="TWF72" s="151"/>
      <c r="TWG72" s="151"/>
      <c r="TWH72" s="151"/>
      <c r="TWI72" s="151"/>
      <c r="TWJ72" s="151"/>
      <c r="TWK72" s="151"/>
      <c r="TWL72" s="151"/>
      <c r="TWM72" s="151"/>
      <c r="TWN72" s="151"/>
      <c r="TWO72" s="151"/>
      <c r="TWP72" s="151"/>
      <c r="TWQ72" s="151"/>
      <c r="TWR72" s="151"/>
      <c r="TWS72" s="151"/>
      <c r="TWT72" s="151"/>
      <c r="TWU72" s="151"/>
      <c r="TWV72" s="151"/>
      <c r="TWW72" s="151"/>
      <c r="TWX72" s="151"/>
      <c r="TWY72" s="151"/>
      <c r="TWZ72" s="151"/>
      <c r="TXA72" s="151"/>
      <c r="TXB72" s="151"/>
      <c r="TXC72" s="151"/>
      <c r="TXD72" s="151"/>
      <c r="TXE72" s="151"/>
      <c r="TXF72" s="151"/>
      <c r="TXG72" s="151"/>
      <c r="TXH72" s="151"/>
      <c r="TXI72" s="151"/>
      <c r="TXJ72" s="151"/>
      <c r="TXK72" s="151"/>
      <c r="TXL72" s="151"/>
      <c r="TXM72" s="151"/>
      <c r="TXN72" s="151"/>
      <c r="TXO72" s="151"/>
      <c r="TXP72" s="151"/>
      <c r="TXQ72" s="151"/>
      <c r="TXR72" s="151"/>
      <c r="TXS72" s="151"/>
      <c r="TXT72" s="151"/>
      <c r="TXU72" s="151"/>
      <c r="TXV72" s="151"/>
      <c r="TXW72" s="151"/>
      <c r="TXX72" s="151"/>
      <c r="TXY72" s="151"/>
      <c r="TXZ72" s="151"/>
      <c r="TYA72" s="151"/>
      <c r="TYB72" s="151"/>
      <c r="TYC72" s="151"/>
      <c r="TYD72" s="151"/>
      <c r="TYE72" s="151"/>
      <c r="TYF72" s="151"/>
      <c r="TYG72" s="151"/>
      <c r="TYH72" s="151"/>
      <c r="TYI72" s="151"/>
      <c r="TYJ72" s="151"/>
      <c r="TYK72" s="151"/>
      <c r="TYL72" s="151"/>
      <c r="TYM72" s="151"/>
      <c r="TYN72" s="151"/>
      <c r="TYO72" s="151"/>
      <c r="TYP72" s="151"/>
      <c r="TYQ72" s="151"/>
      <c r="TYR72" s="151"/>
      <c r="TYS72" s="151"/>
      <c r="TYT72" s="151"/>
      <c r="TYU72" s="151"/>
      <c r="TYV72" s="151"/>
      <c r="TYW72" s="151"/>
      <c r="TYX72" s="151"/>
      <c r="TYY72" s="151"/>
      <c r="TYZ72" s="151"/>
      <c r="TZA72" s="151"/>
      <c r="TZB72" s="151"/>
      <c r="TZC72" s="151"/>
      <c r="TZD72" s="151"/>
      <c r="TZE72" s="151"/>
      <c r="TZF72" s="151"/>
      <c r="TZG72" s="151"/>
      <c r="TZH72" s="151"/>
      <c r="TZI72" s="151"/>
      <c r="TZJ72" s="151"/>
      <c r="TZK72" s="151"/>
      <c r="TZL72" s="151"/>
      <c r="TZM72" s="151"/>
      <c r="TZN72" s="151"/>
      <c r="TZO72" s="151"/>
      <c r="TZP72" s="151"/>
      <c r="TZQ72" s="151"/>
      <c r="TZR72" s="151"/>
      <c r="TZS72" s="151"/>
      <c r="TZT72" s="151"/>
      <c r="TZU72" s="151"/>
      <c r="TZV72" s="151"/>
      <c r="TZW72" s="151"/>
      <c r="TZX72" s="151"/>
      <c r="TZY72" s="151"/>
      <c r="TZZ72" s="151"/>
      <c r="UAA72" s="151"/>
      <c r="UAB72" s="151"/>
      <c r="UAC72" s="151"/>
      <c r="UAD72" s="151"/>
      <c r="UAE72" s="151"/>
      <c r="UAF72" s="151"/>
      <c r="UAG72" s="151"/>
      <c r="UAH72" s="151"/>
      <c r="UAI72" s="151"/>
      <c r="UAJ72" s="151"/>
      <c r="UAK72" s="151"/>
      <c r="UAL72" s="151"/>
      <c r="UAM72" s="151"/>
      <c r="UAN72" s="151"/>
      <c r="UAO72" s="151"/>
      <c r="UAP72" s="151"/>
      <c r="UAQ72" s="151"/>
      <c r="UAR72" s="151"/>
      <c r="UAS72" s="151"/>
      <c r="UAT72" s="151"/>
      <c r="UAU72" s="151"/>
      <c r="UAV72" s="151"/>
      <c r="UAW72" s="151"/>
      <c r="UAX72" s="151"/>
      <c r="UAY72" s="151"/>
      <c r="UAZ72" s="151"/>
      <c r="UBA72" s="151"/>
      <c r="UBB72" s="151"/>
      <c r="UBC72" s="151"/>
      <c r="UBD72" s="151"/>
      <c r="UBE72" s="151"/>
      <c r="UBF72" s="151"/>
      <c r="UBG72" s="151"/>
      <c r="UBH72" s="151"/>
      <c r="UBI72" s="151"/>
      <c r="UBJ72" s="151"/>
      <c r="UBK72" s="151"/>
      <c r="UBL72" s="151"/>
      <c r="UBM72" s="151"/>
      <c r="UBN72" s="151"/>
      <c r="UBO72" s="151"/>
      <c r="UBP72" s="151"/>
      <c r="UBQ72" s="151"/>
      <c r="UBR72" s="151"/>
      <c r="UBS72" s="151"/>
      <c r="UBT72" s="151"/>
      <c r="UBU72" s="151"/>
      <c r="UBV72" s="151"/>
      <c r="UBW72" s="151"/>
      <c r="UBX72" s="151"/>
      <c r="UBY72" s="151"/>
      <c r="UBZ72" s="151"/>
      <c r="UCA72" s="151"/>
      <c r="UCB72" s="151"/>
      <c r="UCC72" s="151"/>
      <c r="UCD72" s="151"/>
      <c r="UCE72" s="151"/>
      <c r="UCF72" s="151"/>
      <c r="UCG72" s="151"/>
      <c r="UCH72" s="151"/>
      <c r="UCI72" s="151"/>
      <c r="UCJ72" s="151"/>
      <c r="UCK72" s="151"/>
      <c r="UCL72" s="151"/>
      <c r="UCM72" s="151"/>
      <c r="UCN72" s="151"/>
      <c r="UCO72" s="151"/>
      <c r="UCP72" s="151"/>
      <c r="UCQ72" s="151"/>
      <c r="UCR72" s="151"/>
      <c r="UCS72" s="151"/>
      <c r="UCT72" s="151"/>
      <c r="UCU72" s="151"/>
      <c r="UCV72" s="151"/>
      <c r="UCW72" s="151"/>
      <c r="UCX72" s="151"/>
      <c r="UCY72" s="151"/>
      <c r="UCZ72" s="151"/>
      <c r="UDA72" s="151"/>
      <c r="UDB72" s="151"/>
      <c r="UDC72" s="151"/>
      <c r="UDD72" s="151"/>
      <c r="UDE72" s="151"/>
      <c r="UDF72" s="151"/>
      <c r="UDG72" s="151"/>
      <c r="UDH72" s="151"/>
      <c r="UDI72" s="151"/>
      <c r="UDJ72" s="151"/>
      <c r="UDK72" s="151"/>
      <c r="UDL72" s="151"/>
      <c r="UDM72" s="151"/>
      <c r="UDN72" s="151"/>
      <c r="UDO72" s="151"/>
      <c r="UDP72" s="151"/>
      <c r="UDQ72" s="151"/>
      <c r="UDR72" s="151"/>
      <c r="UDS72" s="151"/>
      <c r="UDT72" s="151"/>
      <c r="UDU72" s="151"/>
      <c r="UDV72" s="151"/>
      <c r="UDW72" s="151"/>
      <c r="UDX72" s="151"/>
      <c r="UDY72" s="151"/>
      <c r="UDZ72" s="151"/>
      <c r="UEA72" s="151"/>
      <c r="UEB72" s="151"/>
      <c r="UEC72" s="151"/>
      <c r="UED72" s="151"/>
      <c r="UEE72" s="151"/>
      <c r="UEF72" s="151"/>
      <c r="UEG72" s="151"/>
      <c r="UEH72" s="151"/>
      <c r="UEI72" s="151"/>
      <c r="UEJ72" s="151"/>
      <c r="UEK72" s="151"/>
      <c r="UEL72" s="151"/>
      <c r="UEM72" s="151"/>
      <c r="UEN72" s="151"/>
      <c r="UEO72" s="151"/>
      <c r="UEP72" s="151"/>
      <c r="UEQ72" s="151"/>
      <c r="UER72" s="151"/>
      <c r="UES72" s="151"/>
      <c r="UET72" s="151"/>
      <c r="UEU72" s="151"/>
      <c r="UEV72" s="151"/>
      <c r="UEW72" s="151"/>
      <c r="UEX72" s="151"/>
      <c r="UEY72" s="151"/>
      <c r="UEZ72" s="151"/>
      <c r="UFA72" s="151"/>
      <c r="UFB72" s="151"/>
      <c r="UFC72" s="151"/>
      <c r="UFD72" s="151"/>
      <c r="UFE72" s="151"/>
      <c r="UFF72" s="151"/>
      <c r="UFG72" s="151"/>
      <c r="UFH72" s="151"/>
      <c r="UFI72" s="151"/>
      <c r="UFJ72" s="151"/>
      <c r="UFK72" s="151"/>
      <c r="UFL72" s="151"/>
      <c r="UFM72" s="151"/>
      <c r="UFN72" s="151"/>
      <c r="UFO72" s="151"/>
      <c r="UFP72" s="151"/>
      <c r="UFQ72" s="151"/>
      <c r="UFR72" s="151"/>
      <c r="UFS72" s="151"/>
      <c r="UFT72" s="151"/>
      <c r="UFU72" s="151"/>
      <c r="UFV72" s="151"/>
      <c r="UFW72" s="151"/>
      <c r="UFX72" s="151"/>
      <c r="UFY72" s="151"/>
      <c r="UFZ72" s="151"/>
      <c r="UGA72" s="151"/>
      <c r="UGB72" s="151"/>
      <c r="UGC72" s="151"/>
      <c r="UGD72" s="151"/>
      <c r="UGE72" s="151"/>
      <c r="UGF72" s="151"/>
      <c r="UGG72" s="151"/>
      <c r="UGH72" s="151"/>
      <c r="UGI72" s="151"/>
      <c r="UGJ72" s="151"/>
      <c r="UGK72" s="151"/>
      <c r="UGL72" s="151"/>
      <c r="UGM72" s="151"/>
      <c r="UGN72" s="151"/>
      <c r="UGO72" s="151"/>
      <c r="UGP72" s="151"/>
      <c r="UGQ72" s="151"/>
      <c r="UGR72" s="151"/>
      <c r="UGS72" s="151"/>
      <c r="UGT72" s="151"/>
      <c r="UGU72" s="151"/>
      <c r="UGV72" s="151"/>
      <c r="UGW72" s="151"/>
      <c r="UGX72" s="151"/>
      <c r="UGY72" s="151"/>
      <c r="UGZ72" s="151"/>
      <c r="UHA72" s="151"/>
      <c r="UHB72" s="151"/>
      <c r="UHC72" s="151"/>
      <c r="UHD72" s="151"/>
      <c r="UHE72" s="151"/>
      <c r="UHF72" s="151"/>
      <c r="UHG72" s="151"/>
      <c r="UHH72" s="151"/>
      <c r="UHI72" s="151"/>
      <c r="UHJ72" s="151"/>
      <c r="UHK72" s="151"/>
      <c r="UHL72" s="151"/>
      <c r="UHM72" s="151"/>
      <c r="UHN72" s="151"/>
      <c r="UHO72" s="151"/>
      <c r="UHP72" s="151"/>
      <c r="UHQ72" s="151"/>
      <c r="UHR72" s="151"/>
      <c r="UHS72" s="151"/>
      <c r="UHT72" s="151"/>
      <c r="UHU72" s="151"/>
      <c r="UHV72" s="151"/>
      <c r="UHW72" s="151"/>
      <c r="UHX72" s="151"/>
      <c r="UHY72" s="151"/>
      <c r="UHZ72" s="151"/>
      <c r="UIA72" s="151"/>
      <c r="UIB72" s="151"/>
      <c r="UIC72" s="151"/>
      <c r="UID72" s="151"/>
      <c r="UIE72" s="151"/>
      <c r="UIF72" s="151"/>
      <c r="UIG72" s="151"/>
      <c r="UIH72" s="151"/>
      <c r="UII72" s="151"/>
      <c r="UIJ72" s="151"/>
      <c r="UIK72" s="151"/>
      <c r="UIL72" s="151"/>
      <c r="UIM72" s="151"/>
      <c r="UIN72" s="151"/>
      <c r="UIO72" s="151"/>
      <c r="UIP72" s="151"/>
      <c r="UIQ72" s="151"/>
      <c r="UIR72" s="151"/>
      <c r="UIS72" s="151"/>
      <c r="UIT72" s="151"/>
      <c r="UIU72" s="151"/>
      <c r="UIV72" s="151"/>
      <c r="UIW72" s="151"/>
      <c r="UIX72" s="151"/>
      <c r="UIY72" s="151"/>
      <c r="UIZ72" s="151"/>
      <c r="UJA72" s="151"/>
      <c r="UJB72" s="151"/>
      <c r="UJC72" s="151"/>
      <c r="UJD72" s="151"/>
      <c r="UJE72" s="151"/>
      <c r="UJF72" s="151"/>
      <c r="UJG72" s="151"/>
      <c r="UJH72" s="151"/>
      <c r="UJI72" s="151"/>
      <c r="UJJ72" s="151"/>
      <c r="UJK72" s="151"/>
      <c r="UJL72" s="151"/>
      <c r="UJM72" s="151"/>
      <c r="UJN72" s="151"/>
      <c r="UJO72" s="151"/>
      <c r="UJP72" s="151"/>
      <c r="UJQ72" s="151"/>
      <c r="UJR72" s="151"/>
      <c r="UJS72" s="151"/>
      <c r="UJT72" s="151"/>
      <c r="UJU72" s="151"/>
      <c r="UJV72" s="151"/>
      <c r="UJW72" s="151"/>
      <c r="UJX72" s="151"/>
      <c r="UJY72" s="151"/>
      <c r="UJZ72" s="151"/>
      <c r="UKA72" s="151"/>
      <c r="UKB72" s="151"/>
      <c r="UKC72" s="151"/>
      <c r="UKD72" s="151"/>
      <c r="UKE72" s="151"/>
      <c r="UKF72" s="151"/>
      <c r="UKG72" s="151"/>
      <c r="UKH72" s="151"/>
      <c r="UKI72" s="151"/>
      <c r="UKJ72" s="151"/>
      <c r="UKK72" s="151"/>
      <c r="UKL72" s="151"/>
      <c r="UKM72" s="151"/>
      <c r="UKN72" s="151"/>
      <c r="UKO72" s="151"/>
      <c r="UKP72" s="151"/>
      <c r="UKQ72" s="151"/>
      <c r="UKR72" s="151"/>
      <c r="UKS72" s="151"/>
      <c r="UKT72" s="151"/>
      <c r="UKU72" s="151"/>
      <c r="UKV72" s="151"/>
      <c r="UKW72" s="151"/>
      <c r="UKX72" s="151"/>
      <c r="UKY72" s="151"/>
      <c r="UKZ72" s="151"/>
      <c r="ULA72" s="151"/>
      <c r="ULB72" s="151"/>
      <c r="ULC72" s="151"/>
      <c r="ULD72" s="151"/>
      <c r="ULE72" s="151"/>
      <c r="ULF72" s="151"/>
      <c r="ULG72" s="151"/>
      <c r="ULH72" s="151"/>
      <c r="ULI72" s="151"/>
      <c r="ULJ72" s="151"/>
      <c r="ULK72" s="151"/>
      <c r="ULL72" s="151"/>
      <c r="ULM72" s="151"/>
      <c r="ULN72" s="151"/>
      <c r="ULO72" s="151"/>
      <c r="ULP72" s="151"/>
      <c r="ULQ72" s="151"/>
      <c r="ULR72" s="151"/>
      <c r="ULS72" s="151"/>
      <c r="ULT72" s="151"/>
      <c r="ULU72" s="151"/>
      <c r="ULV72" s="151"/>
      <c r="ULW72" s="151"/>
      <c r="ULX72" s="151"/>
      <c r="ULY72" s="151"/>
      <c r="ULZ72" s="151"/>
      <c r="UMA72" s="151"/>
      <c r="UMB72" s="151"/>
      <c r="UMC72" s="151"/>
      <c r="UMD72" s="151"/>
      <c r="UME72" s="151"/>
      <c r="UMF72" s="151"/>
      <c r="UMG72" s="151"/>
      <c r="UMH72" s="151"/>
      <c r="UMI72" s="151"/>
      <c r="UMJ72" s="151"/>
      <c r="UMK72" s="151"/>
      <c r="UML72" s="151"/>
      <c r="UMM72" s="151"/>
      <c r="UMN72" s="151"/>
      <c r="UMO72" s="151"/>
      <c r="UMP72" s="151"/>
      <c r="UMQ72" s="151"/>
      <c r="UMR72" s="151"/>
      <c r="UMS72" s="151"/>
      <c r="UMT72" s="151"/>
      <c r="UMU72" s="151"/>
      <c r="UMV72" s="151"/>
      <c r="UMW72" s="151"/>
      <c r="UMX72" s="151"/>
      <c r="UMY72" s="151"/>
      <c r="UMZ72" s="151"/>
      <c r="UNA72" s="151"/>
      <c r="UNB72" s="151"/>
      <c r="UNC72" s="151"/>
      <c r="UND72" s="151"/>
      <c r="UNE72" s="151"/>
      <c r="UNF72" s="151"/>
      <c r="UNG72" s="151"/>
      <c r="UNH72" s="151"/>
      <c r="UNI72" s="151"/>
      <c r="UNJ72" s="151"/>
      <c r="UNK72" s="151"/>
      <c r="UNL72" s="151"/>
      <c r="UNM72" s="151"/>
      <c r="UNN72" s="151"/>
      <c r="UNO72" s="151"/>
      <c r="UNP72" s="151"/>
      <c r="UNQ72" s="151"/>
      <c r="UNR72" s="151"/>
      <c r="UNS72" s="151"/>
      <c r="UNT72" s="151"/>
      <c r="UNU72" s="151"/>
      <c r="UNV72" s="151"/>
      <c r="UNW72" s="151"/>
      <c r="UNX72" s="151"/>
      <c r="UNY72" s="151"/>
      <c r="UNZ72" s="151"/>
      <c r="UOA72" s="151"/>
      <c r="UOB72" s="151"/>
      <c r="UOC72" s="151"/>
      <c r="UOD72" s="151"/>
      <c r="UOE72" s="151"/>
      <c r="UOF72" s="151"/>
      <c r="UOG72" s="151"/>
      <c r="UOH72" s="151"/>
      <c r="UOI72" s="151"/>
      <c r="UOJ72" s="151"/>
      <c r="UOK72" s="151"/>
      <c r="UOL72" s="151"/>
      <c r="UOM72" s="151"/>
      <c r="UON72" s="151"/>
      <c r="UOO72" s="151"/>
      <c r="UOP72" s="151"/>
      <c r="UOQ72" s="151"/>
      <c r="UOR72" s="151"/>
      <c r="UOS72" s="151"/>
      <c r="UOT72" s="151"/>
      <c r="UOU72" s="151"/>
      <c r="UOV72" s="151"/>
      <c r="UOW72" s="151"/>
      <c r="UOX72" s="151"/>
      <c r="UOY72" s="151"/>
      <c r="UOZ72" s="151"/>
      <c r="UPA72" s="151"/>
      <c r="UPB72" s="151"/>
      <c r="UPC72" s="151"/>
      <c r="UPD72" s="151"/>
      <c r="UPE72" s="151"/>
      <c r="UPF72" s="151"/>
      <c r="UPG72" s="151"/>
      <c r="UPH72" s="151"/>
      <c r="UPI72" s="151"/>
      <c r="UPJ72" s="151"/>
      <c r="UPK72" s="151"/>
      <c r="UPL72" s="151"/>
      <c r="UPM72" s="151"/>
      <c r="UPN72" s="151"/>
      <c r="UPO72" s="151"/>
      <c r="UPP72" s="151"/>
      <c r="UPQ72" s="151"/>
      <c r="UPR72" s="151"/>
      <c r="UPS72" s="151"/>
      <c r="UPT72" s="151"/>
      <c r="UPU72" s="151"/>
      <c r="UPV72" s="151"/>
      <c r="UPW72" s="151"/>
      <c r="UPX72" s="151"/>
      <c r="UPY72" s="151"/>
      <c r="UPZ72" s="151"/>
      <c r="UQA72" s="151"/>
      <c r="UQB72" s="151"/>
      <c r="UQC72" s="151"/>
      <c r="UQD72" s="151"/>
      <c r="UQE72" s="151"/>
      <c r="UQF72" s="151"/>
      <c r="UQG72" s="151"/>
      <c r="UQH72" s="151"/>
      <c r="UQI72" s="151"/>
      <c r="UQJ72" s="151"/>
      <c r="UQK72" s="151"/>
      <c r="UQL72" s="151"/>
      <c r="UQM72" s="151"/>
      <c r="UQN72" s="151"/>
      <c r="UQO72" s="151"/>
      <c r="UQP72" s="151"/>
      <c r="UQQ72" s="151"/>
      <c r="UQR72" s="151"/>
      <c r="UQS72" s="151"/>
      <c r="UQT72" s="151"/>
      <c r="UQU72" s="151"/>
      <c r="UQV72" s="151"/>
      <c r="UQW72" s="151"/>
      <c r="UQX72" s="151"/>
      <c r="UQY72" s="151"/>
      <c r="UQZ72" s="151"/>
      <c r="URA72" s="151"/>
      <c r="URB72" s="151"/>
      <c r="URC72" s="151"/>
      <c r="URD72" s="151"/>
      <c r="URE72" s="151"/>
      <c r="URF72" s="151"/>
      <c r="URG72" s="151"/>
      <c r="URH72" s="151"/>
      <c r="URI72" s="151"/>
      <c r="URJ72" s="151"/>
      <c r="URK72" s="151"/>
      <c r="URL72" s="151"/>
      <c r="URM72" s="151"/>
      <c r="URN72" s="151"/>
      <c r="URO72" s="151"/>
      <c r="URP72" s="151"/>
      <c r="URQ72" s="151"/>
      <c r="URR72" s="151"/>
      <c r="URS72" s="151"/>
      <c r="URT72" s="151"/>
      <c r="URU72" s="151"/>
      <c r="URV72" s="151"/>
      <c r="URW72" s="151"/>
      <c r="URX72" s="151"/>
      <c r="URY72" s="151"/>
      <c r="URZ72" s="151"/>
      <c r="USA72" s="151"/>
      <c r="USB72" s="151"/>
      <c r="USC72" s="151"/>
      <c r="USD72" s="151"/>
      <c r="USE72" s="151"/>
      <c r="USF72" s="151"/>
      <c r="USG72" s="151"/>
      <c r="USH72" s="151"/>
      <c r="USI72" s="151"/>
      <c r="USJ72" s="151"/>
      <c r="USK72" s="151"/>
      <c r="USL72" s="151"/>
      <c r="USM72" s="151"/>
      <c r="USN72" s="151"/>
      <c r="USO72" s="151"/>
      <c r="USP72" s="151"/>
      <c r="USQ72" s="151"/>
      <c r="USR72" s="151"/>
      <c r="USS72" s="151"/>
      <c r="UST72" s="151"/>
      <c r="USU72" s="151"/>
      <c r="USV72" s="151"/>
      <c r="USW72" s="151"/>
      <c r="USX72" s="151"/>
      <c r="USY72" s="151"/>
      <c r="USZ72" s="151"/>
      <c r="UTA72" s="151"/>
      <c r="UTB72" s="151"/>
      <c r="UTC72" s="151"/>
      <c r="UTD72" s="151"/>
      <c r="UTE72" s="151"/>
      <c r="UTF72" s="151"/>
      <c r="UTG72" s="151"/>
      <c r="UTH72" s="151"/>
      <c r="UTI72" s="151"/>
      <c r="UTJ72" s="151"/>
      <c r="UTK72" s="151"/>
      <c r="UTL72" s="151"/>
      <c r="UTM72" s="151"/>
      <c r="UTN72" s="151"/>
      <c r="UTO72" s="151"/>
      <c r="UTP72" s="151"/>
      <c r="UTQ72" s="151"/>
      <c r="UTR72" s="151"/>
      <c r="UTS72" s="151"/>
      <c r="UTT72" s="151"/>
      <c r="UTU72" s="151"/>
      <c r="UTV72" s="151"/>
      <c r="UTW72" s="151"/>
      <c r="UTX72" s="151"/>
      <c r="UTY72" s="151"/>
      <c r="UTZ72" s="151"/>
      <c r="UUA72" s="151"/>
      <c r="UUB72" s="151"/>
      <c r="UUC72" s="151"/>
      <c r="UUD72" s="151"/>
      <c r="UUE72" s="151"/>
      <c r="UUF72" s="151"/>
      <c r="UUG72" s="151"/>
      <c r="UUH72" s="151"/>
      <c r="UUI72" s="151"/>
      <c r="UUJ72" s="151"/>
      <c r="UUK72" s="151"/>
      <c r="UUL72" s="151"/>
      <c r="UUM72" s="151"/>
      <c r="UUN72" s="151"/>
      <c r="UUO72" s="151"/>
      <c r="UUP72" s="151"/>
      <c r="UUQ72" s="151"/>
      <c r="UUR72" s="151"/>
      <c r="UUS72" s="151"/>
      <c r="UUT72" s="151"/>
      <c r="UUU72" s="151"/>
      <c r="UUV72" s="151"/>
      <c r="UUW72" s="151"/>
      <c r="UUX72" s="151"/>
      <c r="UUY72" s="151"/>
      <c r="UUZ72" s="151"/>
      <c r="UVA72" s="151"/>
      <c r="UVB72" s="151"/>
      <c r="UVC72" s="151"/>
      <c r="UVD72" s="151"/>
      <c r="UVE72" s="151"/>
      <c r="UVF72" s="151"/>
      <c r="UVG72" s="151"/>
      <c r="UVH72" s="151"/>
      <c r="UVI72" s="151"/>
      <c r="UVJ72" s="151"/>
      <c r="UVK72" s="151"/>
      <c r="UVL72" s="151"/>
      <c r="UVM72" s="151"/>
      <c r="UVN72" s="151"/>
      <c r="UVO72" s="151"/>
      <c r="UVP72" s="151"/>
      <c r="UVQ72" s="151"/>
      <c r="UVR72" s="151"/>
      <c r="UVS72" s="151"/>
      <c r="UVT72" s="151"/>
      <c r="UVU72" s="151"/>
      <c r="UVV72" s="151"/>
      <c r="UVW72" s="151"/>
      <c r="UVX72" s="151"/>
      <c r="UVY72" s="151"/>
      <c r="UVZ72" s="151"/>
      <c r="UWA72" s="151"/>
      <c r="UWB72" s="151"/>
      <c r="UWC72" s="151"/>
      <c r="UWD72" s="151"/>
      <c r="UWE72" s="151"/>
      <c r="UWF72" s="151"/>
      <c r="UWG72" s="151"/>
      <c r="UWH72" s="151"/>
      <c r="UWI72" s="151"/>
      <c r="UWJ72" s="151"/>
      <c r="UWK72" s="151"/>
      <c r="UWL72" s="151"/>
      <c r="UWM72" s="151"/>
      <c r="UWN72" s="151"/>
      <c r="UWO72" s="151"/>
      <c r="UWP72" s="151"/>
      <c r="UWQ72" s="151"/>
      <c r="UWR72" s="151"/>
      <c r="UWS72" s="151"/>
      <c r="UWT72" s="151"/>
      <c r="UWU72" s="151"/>
      <c r="UWV72" s="151"/>
      <c r="UWW72" s="151"/>
      <c r="UWX72" s="151"/>
      <c r="UWY72" s="151"/>
      <c r="UWZ72" s="151"/>
      <c r="UXA72" s="151"/>
      <c r="UXB72" s="151"/>
      <c r="UXC72" s="151"/>
      <c r="UXD72" s="151"/>
      <c r="UXE72" s="151"/>
      <c r="UXF72" s="151"/>
      <c r="UXG72" s="151"/>
      <c r="UXH72" s="151"/>
      <c r="UXI72" s="151"/>
      <c r="UXJ72" s="151"/>
      <c r="UXK72" s="151"/>
      <c r="UXL72" s="151"/>
      <c r="UXM72" s="151"/>
      <c r="UXN72" s="151"/>
      <c r="UXO72" s="151"/>
      <c r="UXP72" s="151"/>
      <c r="UXQ72" s="151"/>
      <c r="UXR72" s="151"/>
      <c r="UXS72" s="151"/>
      <c r="UXT72" s="151"/>
      <c r="UXU72" s="151"/>
      <c r="UXV72" s="151"/>
      <c r="UXW72" s="151"/>
      <c r="UXX72" s="151"/>
      <c r="UXY72" s="151"/>
      <c r="UXZ72" s="151"/>
      <c r="UYA72" s="151"/>
      <c r="UYB72" s="151"/>
      <c r="UYC72" s="151"/>
      <c r="UYD72" s="151"/>
      <c r="UYE72" s="151"/>
      <c r="UYF72" s="151"/>
      <c r="UYG72" s="151"/>
      <c r="UYH72" s="151"/>
      <c r="UYI72" s="151"/>
      <c r="UYJ72" s="151"/>
      <c r="UYK72" s="151"/>
      <c r="UYL72" s="151"/>
      <c r="UYM72" s="151"/>
      <c r="UYN72" s="151"/>
      <c r="UYO72" s="151"/>
      <c r="UYP72" s="151"/>
      <c r="UYQ72" s="151"/>
      <c r="UYR72" s="151"/>
      <c r="UYS72" s="151"/>
      <c r="UYT72" s="151"/>
      <c r="UYU72" s="151"/>
      <c r="UYV72" s="151"/>
      <c r="UYW72" s="151"/>
      <c r="UYX72" s="151"/>
      <c r="UYY72" s="151"/>
      <c r="UYZ72" s="151"/>
      <c r="UZA72" s="151"/>
      <c r="UZB72" s="151"/>
      <c r="UZC72" s="151"/>
      <c r="UZD72" s="151"/>
      <c r="UZE72" s="151"/>
      <c r="UZF72" s="151"/>
      <c r="UZG72" s="151"/>
      <c r="UZH72" s="151"/>
      <c r="UZI72" s="151"/>
      <c r="UZJ72" s="151"/>
      <c r="UZK72" s="151"/>
      <c r="UZL72" s="151"/>
      <c r="UZM72" s="151"/>
      <c r="UZN72" s="151"/>
      <c r="UZO72" s="151"/>
      <c r="UZP72" s="151"/>
      <c r="UZQ72" s="151"/>
      <c r="UZR72" s="151"/>
      <c r="UZS72" s="151"/>
      <c r="UZT72" s="151"/>
      <c r="UZU72" s="151"/>
      <c r="UZV72" s="151"/>
      <c r="UZW72" s="151"/>
      <c r="UZX72" s="151"/>
      <c r="UZY72" s="151"/>
      <c r="UZZ72" s="151"/>
      <c r="VAA72" s="151"/>
      <c r="VAB72" s="151"/>
      <c r="VAC72" s="151"/>
      <c r="VAD72" s="151"/>
      <c r="VAE72" s="151"/>
      <c r="VAF72" s="151"/>
      <c r="VAG72" s="151"/>
      <c r="VAH72" s="151"/>
      <c r="VAI72" s="151"/>
      <c r="VAJ72" s="151"/>
      <c r="VAK72" s="151"/>
      <c r="VAL72" s="151"/>
      <c r="VAM72" s="151"/>
      <c r="VAN72" s="151"/>
      <c r="VAO72" s="151"/>
      <c r="VAP72" s="151"/>
      <c r="VAQ72" s="151"/>
      <c r="VAR72" s="151"/>
      <c r="VAS72" s="151"/>
      <c r="VAT72" s="151"/>
      <c r="VAU72" s="151"/>
      <c r="VAV72" s="151"/>
      <c r="VAW72" s="151"/>
      <c r="VAX72" s="151"/>
      <c r="VAY72" s="151"/>
      <c r="VAZ72" s="151"/>
      <c r="VBA72" s="151"/>
      <c r="VBB72" s="151"/>
      <c r="VBC72" s="151"/>
      <c r="VBD72" s="151"/>
      <c r="VBE72" s="151"/>
      <c r="VBF72" s="151"/>
      <c r="VBG72" s="151"/>
      <c r="VBH72" s="151"/>
      <c r="VBI72" s="151"/>
      <c r="VBJ72" s="151"/>
      <c r="VBK72" s="151"/>
      <c r="VBL72" s="151"/>
      <c r="VBM72" s="151"/>
      <c r="VBN72" s="151"/>
      <c r="VBO72" s="151"/>
      <c r="VBP72" s="151"/>
      <c r="VBQ72" s="151"/>
      <c r="VBR72" s="151"/>
      <c r="VBS72" s="151"/>
      <c r="VBT72" s="151"/>
      <c r="VBU72" s="151"/>
      <c r="VBV72" s="151"/>
      <c r="VBW72" s="151"/>
      <c r="VBX72" s="151"/>
      <c r="VBY72" s="151"/>
      <c r="VBZ72" s="151"/>
      <c r="VCA72" s="151"/>
      <c r="VCB72" s="151"/>
      <c r="VCC72" s="151"/>
      <c r="VCD72" s="151"/>
      <c r="VCE72" s="151"/>
      <c r="VCF72" s="151"/>
      <c r="VCG72" s="151"/>
      <c r="VCH72" s="151"/>
      <c r="VCI72" s="151"/>
      <c r="VCJ72" s="151"/>
      <c r="VCK72" s="151"/>
      <c r="VCL72" s="151"/>
      <c r="VCM72" s="151"/>
      <c r="VCN72" s="151"/>
      <c r="VCO72" s="151"/>
      <c r="VCP72" s="151"/>
      <c r="VCQ72" s="151"/>
      <c r="VCR72" s="151"/>
      <c r="VCS72" s="151"/>
      <c r="VCT72" s="151"/>
      <c r="VCU72" s="151"/>
      <c r="VCV72" s="151"/>
      <c r="VCW72" s="151"/>
      <c r="VCX72" s="151"/>
      <c r="VCY72" s="151"/>
      <c r="VCZ72" s="151"/>
      <c r="VDA72" s="151"/>
      <c r="VDB72" s="151"/>
      <c r="VDC72" s="151"/>
      <c r="VDD72" s="151"/>
      <c r="VDE72" s="151"/>
      <c r="VDF72" s="151"/>
      <c r="VDG72" s="151"/>
      <c r="VDH72" s="151"/>
      <c r="VDI72" s="151"/>
      <c r="VDJ72" s="151"/>
      <c r="VDK72" s="151"/>
      <c r="VDL72" s="151"/>
      <c r="VDM72" s="151"/>
      <c r="VDN72" s="151"/>
      <c r="VDO72" s="151"/>
      <c r="VDP72" s="151"/>
      <c r="VDQ72" s="151"/>
      <c r="VDR72" s="151"/>
      <c r="VDS72" s="151"/>
      <c r="VDT72" s="151"/>
      <c r="VDU72" s="151"/>
      <c r="VDV72" s="151"/>
      <c r="VDW72" s="151"/>
      <c r="VDX72" s="151"/>
      <c r="VDY72" s="151"/>
      <c r="VDZ72" s="151"/>
      <c r="VEA72" s="151"/>
      <c r="VEB72" s="151"/>
      <c r="VEC72" s="151"/>
      <c r="VED72" s="151"/>
      <c r="VEE72" s="151"/>
      <c r="VEF72" s="151"/>
      <c r="VEG72" s="151"/>
      <c r="VEH72" s="151"/>
      <c r="VEI72" s="151"/>
      <c r="VEJ72" s="151"/>
      <c r="VEK72" s="151"/>
      <c r="VEL72" s="151"/>
      <c r="VEM72" s="151"/>
      <c r="VEN72" s="151"/>
      <c r="VEO72" s="151"/>
      <c r="VEP72" s="151"/>
      <c r="VEQ72" s="151"/>
      <c r="VER72" s="151"/>
      <c r="VES72" s="151"/>
      <c r="VET72" s="151"/>
      <c r="VEU72" s="151"/>
      <c r="VEV72" s="151"/>
      <c r="VEW72" s="151"/>
      <c r="VEX72" s="151"/>
      <c r="VEY72" s="151"/>
      <c r="VEZ72" s="151"/>
      <c r="VFA72" s="151"/>
      <c r="VFB72" s="151"/>
      <c r="VFC72" s="151"/>
      <c r="VFD72" s="151"/>
      <c r="VFE72" s="151"/>
      <c r="VFF72" s="151"/>
      <c r="VFG72" s="151"/>
      <c r="VFH72" s="151"/>
      <c r="VFI72" s="151"/>
      <c r="VFJ72" s="151"/>
      <c r="VFK72" s="151"/>
      <c r="VFL72" s="151"/>
      <c r="VFM72" s="151"/>
      <c r="VFN72" s="151"/>
      <c r="VFO72" s="151"/>
      <c r="VFP72" s="151"/>
      <c r="VFQ72" s="151"/>
      <c r="VFR72" s="151"/>
      <c r="VFS72" s="151"/>
      <c r="VFT72" s="151"/>
      <c r="VFU72" s="151"/>
      <c r="VFV72" s="151"/>
      <c r="VFW72" s="151"/>
      <c r="VFX72" s="151"/>
      <c r="VFY72" s="151"/>
      <c r="VFZ72" s="151"/>
      <c r="VGA72" s="151"/>
      <c r="VGB72" s="151"/>
      <c r="VGC72" s="151"/>
      <c r="VGD72" s="151"/>
      <c r="VGE72" s="151"/>
      <c r="VGF72" s="151"/>
      <c r="VGG72" s="151"/>
      <c r="VGH72" s="151"/>
      <c r="VGI72" s="151"/>
      <c r="VGJ72" s="151"/>
      <c r="VGK72" s="151"/>
      <c r="VGL72" s="151"/>
      <c r="VGM72" s="151"/>
      <c r="VGN72" s="151"/>
      <c r="VGO72" s="151"/>
      <c r="VGP72" s="151"/>
      <c r="VGQ72" s="151"/>
      <c r="VGR72" s="151"/>
      <c r="VGS72" s="151"/>
      <c r="VGT72" s="151"/>
      <c r="VGU72" s="151"/>
      <c r="VGV72" s="151"/>
      <c r="VGW72" s="151"/>
      <c r="VGX72" s="151"/>
      <c r="VGY72" s="151"/>
      <c r="VGZ72" s="151"/>
      <c r="VHA72" s="151"/>
      <c r="VHB72" s="151"/>
      <c r="VHC72" s="151"/>
      <c r="VHD72" s="151"/>
      <c r="VHE72" s="151"/>
      <c r="VHF72" s="151"/>
      <c r="VHG72" s="151"/>
      <c r="VHH72" s="151"/>
      <c r="VHI72" s="151"/>
      <c r="VHJ72" s="151"/>
      <c r="VHK72" s="151"/>
      <c r="VHL72" s="151"/>
      <c r="VHM72" s="151"/>
      <c r="VHN72" s="151"/>
      <c r="VHO72" s="151"/>
      <c r="VHP72" s="151"/>
      <c r="VHQ72" s="151"/>
      <c r="VHR72" s="151"/>
      <c r="VHS72" s="151"/>
      <c r="VHT72" s="151"/>
      <c r="VHU72" s="151"/>
      <c r="VHV72" s="151"/>
      <c r="VHW72" s="151"/>
      <c r="VHX72" s="151"/>
      <c r="VHY72" s="151"/>
      <c r="VHZ72" s="151"/>
      <c r="VIA72" s="151"/>
      <c r="VIB72" s="151"/>
      <c r="VIC72" s="151"/>
      <c r="VID72" s="151"/>
      <c r="VIE72" s="151"/>
      <c r="VIF72" s="151"/>
      <c r="VIG72" s="151"/>
      <c r="VIH72" s="151"/>
      <c r="VII72" s="151"/>
      <c r="VIJ72" s="151"/>
      <c r="VIK72" s="151"/>
      <c r="VIL72" s="151"/>
      <c r="VIM72" s="151"/>
      <c r="VIN72" s="151"/>
      <c r="VIO72" s="151"/>
      <c r="VIP72" s="151"/>
      <c r="VIQ72" s="151"/>
      <c r="VIR72" s="151"/>
      <c r="VIS72" s="151"/>
      <c r="VIT72" s="151"/>
      <c r="VIU72" s="151"/>
      <c r="VIV72" s="151"/>
      <c r="VIW72" s="151"/>
      <c r="VIX72" s="151"/>
      <c r="VIY72" s="151"/>
      <c r="VIZ72" s="151"/>
      <c r="VJA72" s="151"/>
      <c r="VJB72" s="151"/>
      <c r="VJC72" s="151"/>
      <c r="VJD72" s="151"/>
      <c r="VJE72" s="151"/>
      <c r="VJF72" s="151"/>
      <c r="VJG72" s="151"/>
      <c r="VJH72" s="151"/>
      <c r="VJI72" s="151"/>
      <c r="VJJ72" s="151"/>
      <c r="VJK72" s="151"/>
      <c r="VJL72" s="151"/>
      <c r="VJM72" s="151"/>
      <c r="VJN72" s="151"/>
      <c r="VJO72" s="151"/>
      <c r="VJP72" s="151"/>
      <c r="VJQ72" s="151"/>
      <c r="VJR72" s="151"/>
      <c r="VJS72" s="151"/>
      <c r="VJT72" s="151"/>
      <c r="VJU72" s="151"/>
      <c r="VJV72" s="151"/>
      <c r="VJW72" s="151"/>
      <c r="VJX72" s="151"/>
      <c r="VJY72" s="151"/>
      <c r="VJZ72" s="151"/>
      <c r="VKA72" s="151"/>
      <c r="VKB72" s="151"/>
      <c r="VKC72" s="151"/>
      <c r="VKD72" s="151"/>
      <c r="VKE72" s="151"/>
      <c r="VKF72" s="151"/>
      <c r="VKG72" s="151"/>
      <c r="VKH72" s="151"/>
      <c r="VKI72" s="151"/>
      <c r="VKJ72" s="151"/>
      <c r="VKK72" s="151"/>
      <c r="VKL72" s="151"/>
      <c r="VKM72" s="151"/>
      <c r="VKN72" s="151"/>
      <c r="VKO72" s="151"/>
      <c r="VKP72" s="151"/>
      <c r="VKQ72" s="151"/>
      <c r="VKR72" s="151"/>
      <c r="VKS72" s="151"/>
      <c r="VKT72" s="151"/>
      <c r="VKU72" s="151"/>
      <c r="VKV72" s="151"/>
      <c r="VKW72" s="151"/>
      <c r="VKX72" s="151"/>
      <c r="VKY72" s="151"/>
      <c r="VKZ72" s="151"/>
      <c r="VLA72" s="151"/>
      <c r="VLB72" s="151"/>
      <c r="VLC72" s="151"/>
      <c r="VLD72" s="151"/>
      <c r="VLE72" s="151"/>
      <c r="VLF72" s="151"/>
      <c r="VLG72" s="151"/>
      <c r="VLH72" s="151"/>
      <c r="VLI72" s="151"/>
      <c r="VLJ72" s="151"/>
      <c r="VLK72" s="151"/>
      <c r="VLL72" s="151"/>
      <c r="VLM72" s="151"/>
      <c r="VLN72" s="151"/>
      <c r="VLO72" s="151"/>
      <c r="VLP72" s="151"/>
      <c r="VLQ72" s="151"/>
      <c r="VLR72" s="151"/>
      <c r="VLS72" s="151"/>
      <c r="VLT72" s="151"/>
      <c r="VLU72" s="151"/>
      <c r="VLV72" s="151"/>
      <c r="VLW72" s="151"/>
      <c r="VLX72" s="151"/>
      <c r="VLY72" s="151"/>
      <c r="VLZ72" s="151"/>
      <c r="VMA72" s="151"/>
      <c r="VMB72" s="151"/>
      <c r="VMC72" s="151"/>
      <c r="VMD72" s="151"/>
      <c r="VME72" s="151"/>
      <c r="VMF72" s="151"/>
      <c r="VMG72" s="151"/>
      <c r="VMH72" s="151"/>
      <c r="VMI72" s="151"/>
      <c r="VMJ72" s="151"/>
      <c r="VMK72" s="151"/>
      <c r="VML72" s="151"/>
      <c r="VMM72" s="151"/>
      <c r="VMN72" s="151"/>
      <c r="VMO72" s="151"/>
      <c r="VMP72" s="151"/>
      <c r="VMQ72" s="151"/>
      <c r="VMR72" s="151"/>
      <c r="VMS72" s="151"/>
      <c r="VMT72" s="151"/>
      <c r="VMU72" s="151"/>
      <c r="VMV72" s="151"/>
      <c r="VMW72" s="151"/>
      <c r="VMX72" s="151"/>
      <c r="VMY72" s="151"/>
      <c r="VMZ72" s="151"/>
      <c r="VNA72" s="151"/>
      <c r="VNB72" s="151"/>
      <c r="VNC72" s="151"/>
      <c r="VND72" s="151"/>
      <c r="VNE72" s="151"/>
      <c r="VNF72" s="151"/>
      <c r="VNG72" s="151"/>
      <c r="VNH72" s="151"/>
      <c r="VNI72" s="151"/>
      <c r="VNJ72" s="151"/>
      <c r="VNK72" s="151"/>
      <c r="VNL72" s="151"/>
      <c r="VNM72" s="151"/>
      <c r="VNN72" s="151"/>
      <c r="VNO72" s="151"/>
      <c r="VNP72" s="151"/>
      <c r="VNQ72" s="151"/>
      <c r="VNR72" s="151"/>
      <c r="VNS72" s="151"/>
      <c r="VNT72" s="151"/>
      <c r="VNU72" s="151"/>
      <c r="VNV72" s="151"/>
      <c r="VNW72" s="151"/>
      <c r="VNX72" s="151"/>
      <c r="VNY72" s="151"/>
      <c r="VNZ72" s="151"/>
      <c r="VOA72" s="151"/>
      <c r="VOB72" s="151"/>
      <c r="VOC72" s="151"/>
      <c r="VOD72" s="151"/>
      <c r="VOE72" s="151"/>
      <c r="VOF72" s="151"/>
      <c r="VOG72" s="151"/>
      <c r="VOH72" s="151"/>
      <c r="VOI72" s="151"/>
      <c r="VOJ72" s="151"/>
      <c r="VOK72" s="151"/>
      <c r="VOL72" s="151"/>
      <c r="VOM72" s="151"/>
      <c r="VON72" s="151"/>
      <c r="VOO72" s="151"/>
      <c r="VOP72" s="151"/>
      <c r="VOQ72" s="151"/>
      <c r="VOR72" s="151"/>
      <c r="VOS72" s="151"/>
      <c r="VOT72" s="151"/>
      <c r="VOU72" s="151"/>
      <c r="VOV72" s="151"/>
      <c r="VOW72" s="151"/>
      <c r="VOX72" s="151"/>
      <c r="VOY72" s="151"/>
      <c r="VOZ72" s="151"/>
      <c r="VPA72" s="151"/>
      <c r="VPB72" s="151"/>
      <c r="VPC72" s="151"/>
      <c r="VPD72" s="151"/>
      <c r="VPE72" s="151"/>
      <c r="VPF72" s="151"/>
      <c r="VPG72" s="151"/>
      <c r="VPH72" s="151"/>
      <c r="VPI72" s="151"/>
      <c r="VPJ72" s="151"/>
      <c r="VPK72" s="151"/>
      <c r="VPL72" s="151"/>
      <c r="VPM72" s="151"/>
      <c r="VPN72" s="151"/>
      <c r="VPO72" s="151"/>
      <c r="VPP72" s="151"/>
      <c r="VPQ72" s="151"/>
      <c r="VPR72" s="151"/>
      <c r="VPS72" s="151"/>
      <c r="VPT72" s="151"/>
      <c r="VPU72" s="151"/>
      <c r="VPV72" s="151"/>
      <c r="VPW72" s="151"/>
      <c r="VPX72" s="151"/>
      <c r="VPY72" s="151"/>
      <c r="VPZ72" s="151"/>
      <c r="VQA72" s="151"/>
      <c r="VQB72" s="151"/>
      <c r="VQC72" s="151"/>
      <c r="VQD72" s="151"/>
      <c r="VQE72" s="151"/>
      <c r="VQF72" s="151"/>
      <c r="VQG72" s="151"/>
      <c r="VQH72" s="151"/>
      <c r="VQI72" s="151"/>
      <c r="VQJ72" s="151"/>
      <c r="VQK72" s="151"/>
      <c r="VQL72" s="151"/>
      <c r="VQM72" s="151"/>
      <c r="VQN72" s="151"/>
      <c r="VQO72" s="151"/>
      <c r="VQP72" s="151"/>
      <c r="VQQ72" s="151"/>
      <c r="VQR72" s="151"/>
      <c r="VQS72" s="151"/>
      <c r="VQT72" s="151"/>
      <c r="VQU72" s="151"/>
      <c r="VQV72" s="151"/>
      <c r="VQW72" s="151"/>
      <c r="VQX72" s="151"/>
      <c r="VQY72" s="151"/>
      <c r="VQZ72" s="151"/>
      <c r="VRA72" s="151"/>
      <c r="VRB72" s="151"/>
      <c r="VRC72" s="151"/>
      <c r="VRD72" s="151"/>
      <c r="VRE72" s="151"/>
      <c r="VRF72" s="151"/>
      <c r="VRG72" s="151"/>
      <c r="VRH72" s="151"/>
      <c r="VRI72" s="151"/>
      <c r="VRJ72" s="151"/>
      <c r="VRK72" s="151"/>
      <c r="VRL72" s="151"/>
      <c r="VRM72" s="151"/>
      <c r="VRN72" s="151"/>
      <c r="VRO72" s="151"/>
      <c r="VRP72" s="151"/>
      <c r="VRQ72" s="151"/>
      <c r="VRR72" s="151"/>
      <c r="VRS72" s="151"/>
      <c r="VRT72" s="151"/>
      <c r="VRU72" s="151"/>
      <c r="VRV72" s="151"/>
      <c r="VRW72" s="151"/>
      <c r="VRX72" s="151"/>
      <c r="VRY72" s="151"/>
      <c r="VRZ72" s="151"/>
      <c r="VSA72" s="151"/>
      <c r="VSB72" s="151"/>
      <c r="VSC72" s="151"/>
      <c r="VSD72" s="151"/>
      <c r="VSE72" s="151"/>
      <c r="VSF72" s="151"/>
      <c r="VSG72" s="151"/>
      <c r="VSH72" s="151"/>
      <c r="VSI72" s="151"/>
      <c r="VSJ72" s="151"/>
      <c r="VSK72" s="151"/>
      <c r="VSL72" s="151"/>
      <c r="VSM72" s="151"/>
      <c r="VSN72" s="151"/>
      <c r="VSO72" s="151"/>
      <c r="VSP72" s="151"/>
      <c r="VSQ72" s="151"/>
      <c r="VSR72" s="151"/>
      <c r="VSS72" s="151"/>
      <c r="VST72" s="151"/>
      <c r="VSU72" s="151"/>
      <c r="VSV72" s="151"/>
      <c r="VSW72" s="151"/>
      <c r="VSX72" s="151"/>
      <c r="VSY72" s="151"/>
      <c r="VSZ72" s="151"/>
      <c r="VTA72" s="151"/>
      <c r="VTB72" s="151"/>
      <c r="VTC72" s="151"/>
      <c r="VTD72" s="151"/>
      <c r="VTE72" s="151"/>
      <c r="VTF72" s="151"/>
      <c r="VTG72" s="151"/>
      <c r="VTH72" s="151"/>
      <c r="VTI72" s="151"/>
      <c r="VTJ72" s="151"/>
      <c r="VTK72" s="151"/>
      <c r="VTL72" s="151"/>
      <c r="VTM72" s="151"/>
      <c r="VTN72" s="151"/>
      <c r="VTO72" s="151"/>
      <c r="VTP72" s="151"/>
      <c r="VTQ72" s="151"/>
      <c r="VTR72" s="151"/>
      <c r="VTS72" s="151"/>
      <c r="VTT72" s="151"/>
      <c r="VTU72" s="151"/>
      <c r="VTV72" s="151"/>
      <c r="VTW72" s="151"/>
      <c r="VTX72" s="151"/>
      <c r="VTY72" s="151"/>
      <c r="VTZ72" s="151"/>
      <c r="VUA72" s="151"/>
      <c r="VUB72" s="151"/>
      <c r="VUC72" s="151"/>
      <c r="VUD72" s="151"/>
      <c r="VUE72" s="151"/>
      <c r="VUF72" s="151"/>
      <c r="VUG72" s="151"/>
      <c r="VUH72" s="151"/>
      <c r="VUI72" s="151"/>
      <c r="VUJ72" s="151"/>
      <c r="VUK72" s="151"/>
      <c r="VUL72" s="151"/>
      <c r="VUM72" s="151"/>
      <c r="VUN72" s="151"/>
      <c r="VUO72" s="151"/>
      <c r="VUP72" s="151"/>
      <c r="VUQ72" s="151"/>
      <c r="VUR72" s="151"/>
      <c r="VUS72" s="151"/>
      <c r="VUT72" s="151"/>
      <c r="VUU72" s="151"/>
      <c r="VUV72" s="151"/>
      <c r="VUW72" s="151"/>
      <c r="VUX72" s="151"/>
      <c r="VUY72" s="151"/>
      <c r="VUZ72" s="151"/>
      <c r="VVA72" s="151"/>
      <c r="VVB72" s="151"/>
      <c r="VVC72" s="151"/>
      <c r="VVD72" s="151"/>
      <c r="VVE72" s="151"/>
      <c r="VVF72" s="151"/>
      <c r="VVG72" s="151"/>
      <c r="VVH72" s="151"/>
      <c r="VVI72" s="151"/>
      <c r="VVJ72" s="151"/>
      <c r="VVK72" s="151"/>
      <c r="VVL72" s="151"/>
      <c r="VVM72" s="151"/>
      <c r="VVN72" s="151"/>
      <c r="VVO72" s="151"/>
      <c r="VVP72" s="151"/>
      <c r="VVQ72" s="151"/>
      <c r="VVR72" s="151"/>
      <c r="VVS72" s="151"/>
      <c r="VVT72" s="151"/>
      <c r="VVU72" s="151"/>
      <c r="VVV72" s="151"/>
      <c r="VVW72" s="151"/>
      <c r="VVX72" s="151"/>
      <c r="VVY72" s="151"/>
      <c r="VVZ72" s="151"/>
      <c r="VWA72" s="151"/>
      <c r="VWB72" s="151"/>
      <c r="VWC72" s="151"/>
      <c r="VWD72" s="151"/>
      <c r="VWE72" s="151"/>
      <c r="VWF72" s="151"/>
      <c r="VWG72" s="151"/>
      <c r="VWH72" s="151"/>
      <c r="VWI72" s="151"/>
      <c r="VWJ72" s="151"/>
      <c r="VWK72" s="151"/>
      <c r="VWL72" s="151"/>
      <c r="VWM72" s="151"/>
      <c r="VWN72" s="151"/>
      <c r="VWO72" s="151"/>
      <c r="VWP72" s="151"/>
      <c r="VWQ72" s="151"/>
      <c r="VWR72" s="151"/>
      <c r="VWS72" s="151"/>
      <c r="VWT72" s="151"/>
      <c r="VWU72" s="151"/>
      <c r="VWV72" s="151"/>
      <c r="VWW72" s="151"/>
      <c r="VWX72" s="151"/>
      <c r="VWY72" s="151"/>
      <c r="VWZ72" s="151"/>
      <c r="VXA72" s="151"/>
      <c r="VXB72" s="151"/>
      <c r="VXC72" s="151"/>
      <c r="VXD72" s="151"/>
      <c r="VXE72" s="151"/>
      <c r="VXF72" s="151"/>
      <c r="VXG72" s="151"/>
      <c r="VXH72" s="151"/>
      <c r="VXI72" s="151"/>
      <c r="VXJ72" s="151"/>
      <c r="VXK72" s="151"/>
      <c r="VXL72" s="151"/>
      <c r="VXM72" s="151"/>
      <c r="VXN72" s="151"/>
      <c r="VXO72" s="151"/>
      <c r="VXP72" s="151"/>
      <c r="VXQ72" s="151"/>
      <c r="VXR72" s="151"/>
      <c r="VXS72" s="151"/>
      <c r="VXT72" s="151"/>
      <c r="VXU72" s="151"/>
      <c r="VXV72" s="151"/>
      <c r="VXW72" s="151"/>
      <c r="VXX72" s="151"/>
      <c r="VXY72" s="151"/>
      <c r="VXZ72" s="151"/>
      <c r="VYA72" s="151"/>
      <c r="VYB72" s="151"/>
      <c r="VYC72" s="151"/>
      <c r="VYD72" s="151"/>
      <c r="VYE72" s="151"/>
      <c r="VYF72" s="151"/>
      <c r="VYG72" s="151"/>
      <c r="VYH72" s="151"/>
      <c r="VYI72" s="151"/>
      <c r="VYJ72" s="151"/>
      <c r="VYK72" s="151"/>
      <c r="VYL72" s="151"/>
      <c r="VYM72" s="151"/>
      <c r="VYN72" s="151"/>
      <c r="VYO72" s="151"/>
      <c r="VYP72" s="151"/>
      <c r="VYQ72" s="151"/>
      <c r="VYR72" s="151"/>
      <c r="VYS72" s="151"/>
      <c r="VYT72" s="151"/>
      <c r="VYU72" s="151"/>
      <c r="VYV72" s="151"/>
      <c r="VYW72" s="151"/>
      <c r="VYX72" s="151"/>
      <c r="VYY72" s="151"/>
      <c r="VYZ72" s="151"/>
      <c r="VZA72" s="151"/>
      <c r="VZB72" s="151"/>
      <c r="VZC72" s="151"/>
      <c r="VZD72" s="151"/>
      <c r="VZE72" s="151"/>
      <c r="VZF72" s="151"/>
      <c r="VZG72" s="151"/>
      <c r="VZH72" s="151"/>
      <c r="VZI72" s="151"/>
      <c r="VZJ72" s="151"/>
      <c r="VZK72" s="151"/>
      <c r="VZL72" s="151"/>
      <c r="VZM72" s="151"/>
      <c r="VZN72" s="151"/>
      <c r="VZO72" s="151"/>
      <c r="VZP72" s="151"/>
      <c r="VZQ72" s="151"/>
      <c r="VZR72" s="151"/>
      <c r="VZS72" s="151"/>
      <c r="VZT72" s="151"/>
      <c r="VZU72" s="151"/>
      <c r="VZV72" s="151"/>
      <c r="VZW72" s="151"/>
      <c r="VZX72" s="151"/>
      <c r="VZY72" s="151"/>
      <c r="VZZ72" s="151"/>
      <c r="WAA72" s="151"/>
      <c r="WAB72" s="151"/>
      <c r="WAC72" s="151"/>
      <c r="WAD72" s="151"/>
      <c r="WAE72" s="151"/>
      <c r="WAF72" s="151"/>
      <c r="WAG72" s="151"/>
      <c r="WAH72" s="151"/>
      <c r="WAI72" s="151"/>
      <c r="WAJ72" s="151"/>
      <c r="WAK72" s="151"/>
      <c r="WAL72" s="151"/>
      <c r="WAM72" s="151"/>
      <c r="WAN72" s="151"/>
      <c r="WAO72" s="151"/>
      <c r="WAP72" s="151"/>
      <c r="WAQ72" s="151"/>
      <c r="WAR72" s="151"/>
      <c r="WAS72" s="151"/>
      <c r="WAT72" s="151"/>
      <c r="WAU72" s="151"/>
      <c r="WAV72" s="151"/>
      <c r="WAW72" s="151"/>
      <c r="WAX72" s="151"/>
      <c r="WAY72" s="151"/>
      <c r="WAZ72" s="151"/>
      <c r="WBA72" s="151"/>
      <c r="WBB72" s="151"/>
      <c r="WBC72" s="151"/>
      <c r="WBD72" s="151"/>
      <c r="WBE72" s="151"/>
      <c r="WBF72" s="151"/>
      <c r="WBG72" s="151"/>
      <c r="WBH72" s="151"/>
      <c r="WBI72" s="151"/>
      <c r="WBJ72" s="151"/>
      <c r="WBK72" s="151"/>
      <c r="WBL72" s="151"/>
      <c r="WBM72" s="151"/>
      <c r="WBN72" s="151"/>
      <c r="WBO72" s="151"/>
      <c r="WBP72" s="151"/>
      <c r="WBQ72" s="151"/>
      <c r="WBR72" s="151"/>
      <c r="WBS72" s="151"/>
      <c r="WBT72" s="151"/>
      <c r="WBU72" s="151"/>
      <c r="WBV72" s="151"/>
      <c r="WBW72" s="151"/>
      <c r="WBX72" s="151"/>
      <c r="WBY72" s="151"/>
      <c r="WBZ72" s="151"/>
      <c r="WCA72" s="151"/>
      <c r="WCB72" s="151"/>
      <c r="WCC72" s="151"/>
      <c r="WCD72" s="151"/>
      <c r="WCE72" s="151"/>
      <c r="WCF72" s="151"/>
      <c r="WCG72" s="151"/>
      <c r="WCH72" s="151"/>
      <c r="WCI72" s="151"/>
      <c r="WCJ72" s="151"/>
      <c r="WCK72" s="151"/>
      <c r="WCL72" s="151"/>
      <c r="WCM72" s="151"/>
      <c r="WCN72" s="151"/>
      <c r="WCO72" s="151"/>
      <c r="WCP72" s="151"/>
      <c r="WCQ72" s="151"/>
      <c r="WCR72" s="151"/>
      <c r="WCS72" s="151"/>
      <c r="WCT72" s="151"/>
      <c r="WCU72" s="151"/>
      <c r="WCV72" s="151"/>
      <c r="WCW72" s="151"/>
      <c r="WCX72" s="151"/>
      <c r="WCY72" s="151"/>
      <c r="WCZ72" s="151"/>
      <c r="WDA72" s="151"/>
      <c r="WDB72" s="151"/>
      <c r="WDC72" s="151"/>
      <c r="WDD72" s="151"/>
      <c r="WDE72" s="151"/>
      <c r="WDF72" s="151"/>
      <c r="WDG72" s="151"/>
      <c r="WDH72" s="151"/>
      <c r="WDI72" s="151"/>
      <c r="WDJ72" s="151"/>
      <c r="WDK72" s="151"/>
      <c r="WDL72" s="151"/>
      <c r="WDM72" s="151"/>
      <c r="WDN72" s="151"/>
      <c r="WDO72" s="151"/>
      <c r="WDP72" s="151"/>
      <c r="WDQ72" s="151"/>
      <c r="WDR72" s="151"/>
      <c r="WDS72" s="151"/>
      <c r="WDT72" s="151"/>
      <c r="WDU72" s="151"/>
      <c r="WDV72" s="151"/>
      <c r="WDW72" s="151"/>
      <c r="WDX72" s="151"/>
      <c r="WDY72" s="151"/>
      <c r="WDZ72" s="151"/>
      <c r="WEA72" s="151"/>
      <c r="WEB72" s="151"/>
      <c r="WEC72" s="151"/>
      <c r="WED72" s="151"/>
      <c r="WEE72" s="151"/>
      <c r="WEF72" s="151"/>
      <c r="WEG72" s="151"/>
      <c r="WEH72" s="151"/>
      <c r="WEI72" s="151"/>
      <c r="WEJ72" s="151"/>
      <c r="WEK72" s="151"/>
      <c r="WEL72" s="151"/>
      <c r="WEM72" s="151"/>
      <c r="WEN72" s="151"/>
      <c r="WEO72" s="151"/>
      <c r="WEP72" s="151"/>
      <c r="WEQ72" s="151"/>
      <c r="WER72" s="151"/>
      <c r="WES72" s="151"/>
      <c r="WET72" s="151"/>
      <c r="WEU72" s="151"/>
      <c r="WEV72" s="151"/>
      <c r="WEW72" s="151"/>
      <c r="WEX72" s="151"/>
      <c r="WEY72" s="151"/>
      <c r="WEZ72" s="151"/>
      <c r="WFA72" s="151"/>
      <c r="WFB72" s="151"/>
      <c r="WFC72" s="151"/>
      <c r="WFD72" s="151"/>
      <c r="WFE72" s="151"/>
      <c r="WFF72" s="151"/>
      <c r="WFG72" s="151"/>
      <c r="WFH72" s="151"/>
      <c r="WFI72" s="151"/>
      <c r="WFJ72" s="151"/>
      <c r="WFK72" s="151"/>
      <c r="WFL72" s="151"/>
      <c r="WFM72" s="151"/>
      <c r="WFN72" s="151"/>
      <c r="WFO72" s="151"/>
      <c r="WFP72" s="151"/>
      <c r="WFQ72" s="151"/>
      <c r="WFR72" s="151"/>
      <c r="WFS72" s="151"/>
      <c r="WFT72" s="151"/>
      <c r="WFU72" s="151"/>
      <c r="WFV72" s="151"/>
      <c r="WFW72" s="151"/>
      <c r="WFX72" s="151"/>
      <c r="WFY72" s="151"/>
      <c r="WFZ72" s="151"/>
      <c r="WGA72" s="151"/>
      <c r="WGB72" s="151"/>
      <c r="WGC72" s="151"/>
      <c r="WGD72" s="151"/>
      <c r="WGE72" s="151"/>
      <c r="WGF72" s="151"/>
      <c r="WGG72" s="151"/>
      <c r="WGH72" s="151"/>
      <c r="WGI72" s="151"/>
      <c r="WGJ72" s="151"/>
      <c r="WGK72" s="151"/>
      <c r="WGL72" s="151"/>
      <c r="WGM72" s="151"/>
      <c r="WGN72" s="151"/>
      <c r="WGO72" s="151"/>
      <c r="WGP72" s="151"/>
      <c r="WGQ72" s="151"/>
      <c r="WGR72" s="151"/>
      <c r="WGS72" s="151"/>
      <c r="WGT72" s="151"/>
      <c r="WGU72" s="151"/>
      <c r="WGV72" s="151"/>
      <c r="WGW72" s="151"/>
      <c r="WGX72" s="151"/>
      <c r="WGY72" s="151"/>
      <c r="WGZ72" s="151"/>
      <c r="WHA72" s="151"/>
      <c r="WHB72" s="151"/>
      <c r="WHC72" s="151"/>
      <c r="WHD72" s="151"/>
      <c r="WHE72" s="151"/>
      <c r="WHF72" s="151"/>
      <c r="WHG72" s="151"/>
      <c r="WHH72" s="151"/>
      <c r="WHI72" s="151"/>
      <c r="WHJ72" s="151"/>
      <c r="WHK72" s="151"/>
      <c r="WHL72" s="151"/>
      <c r="WHM72" s="151"/>
      <c r="WHN72" s="151"/>
      <c r="WHO72" s="151"/>
      <c r="WHP72" s="151"/>
      <c r="WHQ72" s="151"/>
      <c r="WHR72" s="151"/>
      <c r="WHS72" s="151"/>
      <c r="WHT72" s="151"/>
      <c r="WHU72" s="151"/>
      <c r="WHV72" s="151"/>
      <c r="WHW72" s="151"/>
      <c r="WHX72" s="151"/>
      <c r="WHY72" s="151"/>
      <c r="WHZ72" s="151"/>
      <c r="WIA72" s="151"/>
      <c r="WIB72" s="151"/>
      <c r="WIC72" s="151"/>
      <c r="WID72" s="151"/>
      <c r="WIE72" s="151"/>
      <c r="WIF72" s="151"/>
      <c r="WIG72" s="151"/>
      <c r="WIH72" s="151"/>
      <c r="WII72" s="151"/>
      <c r="WIJ72" s="151"/>
      <c r="WIK72" s="151"/>
      <c r="WIL72" s="151"/>
      <c r="WIM72" s="151"/>
      <c r="WIN72" s="151"/>
      <c r="WIO72" s="151"/>
      <c r="WIP72" s="151"/>
      <c r="WIQ72" s="151"/>
      <c r="WIR72" s="151"/>
      <c r="WIS72" s="151"/>
      <c r="WIT72" s="151"/>
      <c r="WIU72" s="151"/>
      <c r="WIV72" s="151"/>
      <c r="WIW72" s="151"/>
      <c r="WIX72" s="151"/>
      <c r="WIY72" s="151"/>
      <c r="WIZ72" s="151"/>
      <c r="WJA72" s="151"/>
      <c r="WJB72" s="151"/>
      <c r="WJC72" s="151"/>
      <c r="WJD72" s="151"/>
      <c r="WJE72" s="151"/>
      <c r="WJF72" s="151"/>
      <c r="WJG72" s="151"/>
      <c r="WJH72" s="151"/>
      <c r="WJI72" s="151"/>
      <c r="WJJ72" s="151"/>
      <c r="WJK72" s="151"/>
      <c r="WJL72" s="151"/>
      <c r="WJM72" s="151"/>
      <c r="WJN72" s="151"/>
      <c r="WJO72" s="151"/>
      <c r="WJP72" s="151"/>
      <c r="WJQ72" s="151"/>
      <c r="WJR72" s="151"/>
      <c r="WJS72" s="151"/>
      <c r="WJT72" s="151"/>
      <c r="WJU72" s="151"/>
      <c r="WJV72" s="151"/>
      <c r="WJW72" s="151"/>
      <c r="WJX72" s="151"/>
      <c r="WJY72" s="151"/>
      <c r="WJZ72" s="151"/>
      <c r="WKA72" s="151"/>
      <c r="WKB72" s="151"/>
      <c r="WKC72" s="151"/>
      <c r="WKD72" s="151"/>
      <c r="WKE72" s="151"/>
      <c r="WKF72" s="151"/>
      <c r="WKG72" s="151"/>
      <c r="WKH72" s="151"/>
      <c r="WKI72" s="151"/>
      <c r="WKJ72" s="151"/>
      <c r="WKK72" s="151"/>
      <c r="WKL72" s="151"/>
      <c r="WKM72" s="151"/>
      <c r="WKN72" s="151"/>
      <c r="WKO72" s="151"/>
      <c r="WKP72" s="151"/>
      <c r="WKQ72" s="151"/>
      <c r="WKR72" s="151"/>
      <c r="WKS72" s="151"/>
      <c r="WKT72" s="151"/>
      <c r="WKU72" s="151"/>
      <c r="WKV72" s="151"/>
      <c r="WKW72" s="151"/>
      <c r="WKX72" s="151"/>
      <c r="WKY72" s="151"/>
      <c r="WKZ72" s="151"/>
      <c r="WLA72" s="151"/>
      <c r="WLB72" s="151"/>
      <c r="WLC72" s="151"/>
      <c r="WLD72" s="151"/>
      <c r="WLE72" s="151"/>
      <c r="WLF72" s="151"/>
      <c r="WLG72" s="151"/>
      <c r="WLH72" s="151"/>
      <c r="WLI72" s="151"/>
      <c r="WLJ72" s="151"/>
      <c r="WLK72" s="151"/>
      <c r="WLL72" s="151"/>
      <c r="WLM72" s="151"/>
      <c r="WLN72" s="151"/>
      <c r="WLO72" s="151"/>
      <c r="WLP72" s="151"/>
      <c r="WLQ72" s="151"/>
      <c r="WLR72" s="151"/>
      <c r="WLS72" s="151"/>
      <c r="WLT72" s="151"/>
      <c r="WLU72" s="151"/>
      <c r="WLV72" s="151"/>
      <c r="WLW72" s="151"/>
      <c r="WLX72" s="151"/>
      <c r="WLY72" s="151"/>
      <c r="WLZ72" s="151"/>
      <c r="WMA72" s="151"/>
      <c r="WMB72" s="151"/>
      <c r="WMC72" s="151"/>
      <c r="WMD72" s="151"/>
      <c r="WME72" s="151"/>
      <c r="WMF72" s="151"/>
      <c r="WMG72" s="151"/>
      <c r="WMH72" s="151"/>
      <c r="WMI72" s="151"/>
      <c r="WMJ72" s="151"/>
      <c r="WMK72" s="151"/>
      <c r="WML72" s="151"/>
      <c r="WMM72" s="151"/>
      <c r="WMN72" s="151"/>
      <c r="WMO72" s="151"/>
      <c r="WMP72" s="151"/>
      <c r="WMQ72" s="151"/>
      <c r="WMR72" s="151"/>
      <c r="WMS72" s="151"/>
      <c r="WMT72" s="151"/>
      <c r="WMU72" s="151"/>
      <c r="WMV72" s="151"/>
      <c r="WMW72" s="151"/>
      <c r="WMX72" s="151"/>
      <c r="WMY72" s="151"/>
      <c r="WMZ72" s="151"/>
      <c r="WNA72" s="151"/>
      <c r="WNB72" s="151"/>
      <c r="WNC72" s="151"/>
      <c r="WND72" s="151"/>
      <c r="WNE72" s="151"/>
      <c r="WNF72" s="151"/>
      <c r="WNG72" s="151"/>
      <c r="WNH72" s="151"/>
      <c r="WNI72" s="151"/>
      <c r="WNJ72" s="151"/>
      <c r="WNK72" s="151"/>
      <c r="WNL72" s="151"/>
      <c r="WNM72" s="151"/>
      <c r="WNN72" s="151"/>
      <c r="WNO72" s="151"/>
      <c r="WNP72" s="151"/>
      <c r="WNQ72" s="151"/>
      <c r="WNR72" s="151"/>
      <c r="WNS72" s="151"/>
      <c r="WNT72" s="151"/>
      <c r="WNU72" s="151"/>
      <c r="WNV72" s="151"/>
      <c r="WNW72" s="151"/>
      <c r="WNX72" s="151"/>
      <c r="WNY72" s="151"/>
      <c r="WNZ72" s="151"/>
      <c r="WOA72" s="151"/>
      <c r="WOB72" s="151"/>
      <c r="WOC72" s="151"/>
      <c r="WOD72" s="151"/>
      <c r="WOE72" s="151"/>
      <c r="WOF72" s="151"/>
      <c r="WOG72" s="151"/>
      <c r="WOH72" s="151"/>
      <c r="WOI72" s="151"/>
      <c r="WOJ72" s="151"/>
      <c r="WOK72" s="151"/>
      <c r="WOL72" s="151"/>
      <c r="WOM72" s="151"/>
      <c r="WON72" s="151"/>
      <c r="WOO72" s="151"/>
      <c r="WOP72" s="151"/>
      <c r="WOQ72" s="151"/>
      <c r="WOR72" s="151"/>
      <c r="WOS72" s="151"/>
      <c r="WOT72" s="151"/>
      <c r="WOU72" s="151"/>
      <c r="WOV72" s="151"/>
      <c r="WOW72" s="151"/>
      <c r="WOX72" s="151"/>
      <c r="WOY72" s="151"/>
      <c r="WOZ72" s="151"/>
      <c r="WPA72" s="151"/>
      <c r="WPB72" s="151"/>
      <c r="WPC72" s="151"/>
      <c r="WPD72" s="151"/>
      <c r="WPE72" s="151"/>
      <c r="WPF72" s="151"/>
      <c r="WPG72" s="151"/>
      <c r="WPH72" s="151"/>
      <c r="WPI72" s="151"/>
      <c r="WPJ72" s="151"/>
      <c r="WPK72" s="151"/>
      <c r="WPL72" s="151"/>
      <c r="WPM72" s="151"/>
      <c r="WPN72" s="151"/>
      <c r="WPO72" s="151"/>
      <c r="WPP72" s="151"/>
      <c r="WPQ72" s="151"/>
      <c r="WPR72" s="151"/>
      <c r="WPS72" s="151"/>
      <c r="WPT72" s="151"/>
      <c r="WPU72" s="151"/>
      <c r="WPV72" s="151"/>
      <c r="WPW72" s="151"/>
      <c r="WPX72" s="151"/>
      <c r="WPY72" s="151"/>
      <c r="WPZ72" s="151"/>
      <c r="WQA72" s="151"/>
      <c r="WQB72" s="151"/>
      <c r="WQC72" s="151"/>
      <c r="WQD72" s="151"/>
      <c r="WQE72" s="151"/>
      <c r="WQF72" s="151"/>
      <c r="WQG72" s="151"/>
      <c r="WQH72" s="151"/>
      <c r="WQI72" s="151"/>
      <c r="WQJ72" s="151"/>
      <c r="WQK72" s="151"/>
      <c r="WQL72" s="151"/>
      <c r="WQM72" s="151"/>
      <c r="WQN72" s="151"/>
      <c r="WQO72" s="151"/>
      <c r="WQP72" s="151"/>
      <c r="WQQ72" s="151"/>
      <c r="WQR72" s="151"/>
      <c r="WQS72" s="151"/>
      <c r="WQT72" s="151"/>
      <c r="WQU72" s="151"/>
      <c r="WQV72" s="151"/>
      <c r="WQW72" s="151"/>
      <c r="WQX72" s="151"/>
      <c r="WQY72" s="151"/>
      <c r="WQZ72" s="151"/>
      <c r="WRA72" s="151"/>
      <c r="WRB72" s="151"/>
      <c r="WRC72" s="151"/>
      <c r="WRD72" s="151"/>
      <c r="WRE72" s="151"/>
      <c r="WRF72" s="151"/>
      <c r="WRG72" s="151"/>
      <c r="WRH72" s="151"/>
      <c r="WRI72" s="151"/>
      <c r="WRJ72" s="151"/>
      <c r="WRK72" s="151"/>
      <c r="WRL72" s="151"/>
      <c r="WRM72" s="151"/>
      <c r="WRN72" s="151"/>
      <c r="WRO72" s="151"/>
      <c r="WRP72" s="151"/>
      <c r="WRQ72" s="151"/>
      <c r="WRR72" s="151"/>
      <c r="WRS72" s="151"/>
      <c r="WRT72" s="151"/>
      <c r="WRU72" s="151"/>
      <c r="WRV72" s="151"/>
      <c r="WRW72" s="151"/>
      <c r="WRX72" s="151"/>
      <c r="WRY72" s="151"/>
      <c r="WRZ72" s="151"/>
      <c r="WSA72" s="151"/>
      <c r="WSB72" s="151"/>
      <c r="WSC72" s="151"/>
      <c r="WSD72" s="151"/>
      <c r="WSE72" s="151"/>
      <c r="WSF72" s="151"/>
      <c r="WSG72" s="151"/>
      <c r="WSH72" s="151"/>
      <c r="WSI72" s="151"/>
      <c r="WSJ72" s="151"/>
      <c r="WSK72" s="151"/>
      <c r="WSL72" s="151"/>
      <c r="WSM72" s="151"/>
      <c r="WSN72" s="151"/>
      <c r="WSO72" s="151"/>
      <c r="WSP72" s="151"/>
      <c r="WSQ72" s="151"/>
      <c r="WSR72" s="151"/>
      <c r="WSS72" s="151"/>
      <c r="WST72" s="151"/>
      <c r="WSU72" s="151"/>
      <c r="WSV72" s="151"/>
      <c r="WSW72" s="151"/>
      <c r="WSX72" s="151"/>
      <c r="WSY72" s="151"/>
      <c r="WSZ72" s="151"/>
      <c r="WTA72" s="151"/>
      <c r="WTB72" s="151"/>
      <c r="WTC72" s="151"/>
      <c r="WTD72" s="151"/>
      <c r="WTE72" s="151"/>
      <c r="WTF72" s="151"/>
      <c r="WTG72" s="151"/>
      <c r="WTH72" s="151"/>
      <c r="WTI72" s="151"/>
      <c r="WTJ72" s="151"/>
      <c r="WTK72" s="151"/>
      <c r="WTL72" s="151"/>
      <c r="WTM72" s="151"/>
      <c r="WTN72" s="151"/>
      <c r="WTO72" s="151"/>
      <c r="WTP72" s="151"/>
      <c r="WTQ72" s="151"/>
      <c r="WTR72" s="151"/>
      <c r="WTS72" s="151"/>
      <c r="WTT72" s="151"/>
      <c r="WTU72" s="151"/>
      <c r="WTV72" s="151"/>
      <c r="WTW72" s="151"/>
      <c r="WTX72" s="151"/>
      <c r="WTY72" s="151"/>
      <c r="WTZ72" s="151"/>
      <c r="WUA72" s="151"/>
      <c r="WUB72" s="151"/>
      <c r="WUC72" s="151"/>
      <c r="WUD72" s="151"/>
      <c r="WUE72" s="151"/>
      <c r="WUF72" s="151"/>
      <c r="WUG72" s="151"/>
      <c r="WUH72" s="151"/>
      <c r="WUI72" s="151"/>
      <c r="WUJ72" s="151"/>
      <c r="WUK72" s="151"/>
      <c r="WUL72" s="151"/>
      <c r="WUM72" s="151"/>
      <c r="WUN72" s="151"/>
      <c r="WUO72" s="151"/>
      <c r="WUP72" s="151"/>
      <c r="WUQ72" s="151"/>
      <c r="WUR72" s="151"/>
      <c r="WUS72" s="151"/>
      <c r="WUT72" s="151"/>
      <c r="WUU72" s="151"/>
      <c r="WUV72" s="151"/>
      <c r="WUW72" s="151"/>
      <c r="WUX72" s="151"/>
      <c r="WUY72" s="151"/>
      <c r="WUZ72" s="151"/>
      <c r="WVA72" s="151"/>
      <c r="WVB72" s="151"/>
      <c r="WVC72" s="151"/>
      <c r="WVD72" s="151"/>
      <c r="WVE72" s="151"/>
      <c r="WVF72" s="151"/>
      <c r="WVG72" s="151"/>
      <c r="WVH72" s="151"/>
      <c r="WVI72" s="151"/>
      <c r="WVJ72" s="151"/>
      <c r="WVK72" s="151"/>
      <c r="WVL72" s="151"/>
      <c r="WVM72" s="151"/>
      <c r="WVN72" s="151"/>
      <c r="WVO72" s="151"/>
      <c r="WVP72" s="151"/>
      <c r="WVQ72" s="151"/>
      <c r="WVR72" s="151"/>
      <c r="WVS72" s="151"/>
      <c r="WVT72" s="151"/>
      <c r="WVU72" s="151"/>
      <c r="WVV72" s="151"/>
      <c r="WVW72" s="151"/>
      <c r="WVX72" s="151"/>
      <c r="WVY72" s="151"/>
      <c r="WVZ72" s="151"/>
      <c r="WWA72" s="151"/>
      <c r="WWB72" s="151"/>
      <c r="WWC72" s="151"/>
      <c r="WWD72" s="151"/>
      <c r="WWE72" s="151"/>
      <c r="WWF72" s="151"/>
      <c r="WWG72" s="151"/>
      <c r="WWH72" s="151"/>
      <c r="WWI72" s="151"/>
      <c r="WWJ72" s="151"/>
      <c r="WWK72" s="151"/>
      <c r="WWL72" s="151"/>
      <c r="WWM72" s="151"/>
      <c r="WWN72" s="151"/>
      <c r="WWO72" s="151"/>
      <c r="WWP72" s="151"/>
      <c r="WWQ72" s="151"/>
      <c r="WWR72" s="151"/>
      <c r="WWS72" s="151"/>
      <c r="WWT72" s="151"/>
      <c r="WWU72" s="151"/>
      <c r="WWV72" s="151"/>
      <c r="WWW72" s="151"/>
      <c r="WWX72" s="151"/>
      <c r="WWY72" s="151"/>
      <c r="WWZ72" s="151"/>
      <c r="WXA72" s="151"/>
      <c r="WXB72" s="151"/>
      <c r="WXC72" s="151"/>
      <c r="WXD72" s="151"/>
      <c r="WXE72" s="151"/>
      <c r="WXF72" s="151"/>
      <c r="WXG72" s="151"/>
      <c r="WXH72" s="151"/>
      <c r="WXI72" s="151"/>
      <c r="WXJ72" s="151"/>
      <c r="WXK72" s="151"/>
      <c r="WXL72" s="151"/>
      <c r="WXM72" s="151"/>
      <c r="WXN72" s="151"/>
      <c r="WXO72" s="151"/>
      <c r="WXP72" s="151"/>
      <c r="WXQ72" s="151"/>
      <c r="WXR72" s="151"/>
      <c r="WXS72" s="151"/>
      <c r="WXT72" s="151"/>
      <c r="WXU72" s="151"/>
      <c r="WXV72" s="151"/>
      <c r="WXW72" s="151"/>
      <c r="WXX72" s="151"/>
      <c r="WXY72" s="151"/>
      <c r="WXZ72" s="151"/>
      <c r="WYA72" s="151"/>
      <c r="WYB72" s="151"/>
      <c r="WYC72" s="151"/>
      <c r="WYD72" s="151"/>
      <c r="WYE72" s="151"/>
      <c r="WYF72" s="151"/>
      <c r="WYG72" s="151"/>
      <c r="WYH72" s="151"/>
      <c r="WYI72" s="151"/>
      <c r="WYJ72" s="151"/>
      <c r="WYK72" s="151"/>
      <c r="WYL72" s="151"/>
      <c r="WYM72" s="151"/>
      <c r="WYN72" s="151"/>
      <c r="WYO72" s="151"/>
      <c r="WYP72" s="151"/>
      <c r="WYQ72" s="151"/>
      <c r="WYR72" s="151"/>
      <c r="WYS72" s="151"/>
      <c r="WYT72" s="151"/>
      <c r="WYU72" s="151"/>
      <c r="WYV72" s="151"/>
      <c r="WYW72" s="151"/>
      <c r="WYX72" s="151"/>
      <c r="WYY72" s="151"/>
      <c r="WYZ72" s="151"/>
      <c r="WZA72" s="151"/>
      <c r="WZB72" s="151"/>
      <c r="WZC72" s="151"/>
      <c r="WZD72" s="151"/>
      <c r="WZE72" s="151"/>
      <c r="WZF72" s="151"/>
      <c r="WZG72" s="151"/>
      <c r="WZH72" s="151"/>
      <c r="WZI72" s="151"/>
      <c r="WZJ72" s="151"/>
      <c r="WZK72" s="151"/>
      <c r="WZL72" s="151"/>
      <c r="WZM72" s="151"/>
      <c r="WZN72" s="151"/>
      <c r="WZO72" s="151"/>
      <c r="WZP72" s="151"/>
      <c r="WZQ72" s="151"/>
      <c r="WZR72" s="151"/>
      <c r="WZS72" s="151"/>
      <c r="WZT72" s="151"/>
      <c r="WZU72" s="151"/>
      <c r="WZV72" s="151"/>
      <c r="WZW72" s="151"/>
      <c r="WZX72" s="151"/>
      <c r="WZY72" s="151"/>
      <c r="WZZ72" s="151"/>
      <c r="XAA72" s="151"/>
      <c r="XAB72" s="151"/>
      <c r="XAC72" s="151"/>
      <c r="XAD72" s="151"/>
      <c r="XAE72" s="151"/>
      <c r="XAF72" s="151"/>
      <c r="XAG72" s="151"/>
      <c r="XAH72" s="151"/>
      <c r="XAI72" s="151"/>
      <c r="XAJ72" s="151"/>
      <c r="XAK72" s="151"/>
      <c r="XAL72" s="151"/>
      <c r="XAM72" s="151"/>
      <c r="XAN72" s="151"/>
      <c r="XAO72" s="151"/>
      <c r="XAP72" s="151"/>
      <c r="XAQ72" s="151"/>
      <c r="XAR72" s="151"/>
      <c r="XAS72" s="151"/>
      <c r="XAT72" s="151"/>
      <c r="XAU72" s="151"/>
      <c r="XAV72" s="151"/>
      <c r="XAW72" s="151"/>
      <c r="XAX72" s="151"/>
      <c r="XAY72" s="151"/>
      <c r="XAZ72" s="151"/>
      <c r="XBA72" s="151"/>
      <c r="XBB72" s="151"/>
      <c r="XBC72" s="151"/>
      <c r="XBD72" s="151"/>
      <c r="XBE72" s="151"/>
      <c r="XBF72" s="151"/>
      <c r="XBG72" s="151"/>
      <c r="XBH72" s="151"/>
      <c r="XBI72" s="151"/>
      <c r="XBJ72" s="151"/>
      <c r="XBK72" s="151"/>
      <c r="XBL72" s="151"/>
      <c r="XBM72" s="151"/>
      <c r="XBN72" s="151"/>
      <c r="XBO72" s="151"/>
      <c r="XBP72" s="151"/>
      <c r="XBQ72" s="151"/>
      <c r="XBR72" s="151"/>
      <c r="XBS72" s="151"/>
      <c r="XBT72" s="151"/>
      <c r="XBU72" s="151"/>
      <c r="XBV72" s="151"/>
      <c r="XBW72" s="151"/>
      <c r="XBX72" s="151"/>
      <c r="XBY72" s="151"/>
      <c r="XBZ72" s="151"/>
      <c r="XCA72" s="151"/>
      <c r="XCB72" s="151"/>
      <c r="XCC72" s="151"/>
      <c r="XCD72" s="151"/>
      <c r="XCE72" s="151"/>
      <c r="XCF72" s="151"/>
      <c r="XCG72" s="151"/>
      <c r="XCH72" s="151"/>
      <c r="XCI72" s="151"/>
      <c r="XCJ72" s="151"/>
      <c r="XCK72" s="151"/>
      <c r="XCL72" s="151"/>
      <c r="XCM72" s="151"/>
      <c r="XCN72" s="151"/>
      <c r="XCO72" s="151"/>
      <c r="XCP72" s="151"/>
      <c r="XCQ72" s="151"/>
      <c r="XCR72" s="151"/>
      <c r="XCS72" s="151"/>
      <c r="XCT72" s="151"/>
      <c r="XCU72" s="151"/>
      <c r="XCV72" s="151"/>
      <c r="XCW72" s="151"/>
      <c r="XCX72" s="151"/>
      <c r="XCY72" s="151"/>
      <c r="XCZ72" s="151"/>
      <c r="XDA72" s="151"/>
      <c r="XDB72" s="151"/>
      <c r="XDC72" s="151"/>
      <c r="XDD72" s="151"/>
      <c r="XDE72" s="151"/>
      <c r="XDF72" s="151"/>
      <c r="XDG72" s="151"/>
      <c r="XDH72" s="151"/>
      <c r="XDI72" s="151"/>
      <c r="XDJ72" s="151"/>
      <c r="XDK72" s="151"/>
      <c r="XDL72" s="151"/>
      <c r="XDM72" s="151"/>
      <c r="XDN72" s="151"/>
      <c r="XDO72" s="151"/>
      <c r="XDP72" s="151"/>
      <c r="XDQ72" s="151"/>
      <c r="XDR72" s="151"/>
      <c r="XDS72" s="151"/>
      <c r="XDT72" s="151"/>
      <c r="XDU72" s="151"/>
      <c r="XDV72" s="151"/>
      <c r="XDW72" s="151"/>
      <c r="XDX72" s="151"/>
      <c r="XDY72" s="151"/>
      <c r="XDZ72" s="151"/>
      <c r="XEA72" s="151"/>
      <c r="XEB72" s="151"/>
      <c r="XEC72" s="151"/>
      <c r="XED72" s="151"/>
      <c r="XEE72" s="151"/>
      <c r="XEF72" s="151"/>
      <c r="XEG72" s="151"/>
      <c r="XEH72" s="151"/>
      <c r="XEI72" s="151"/>
      <c r="XEJ72" s="151"/>
      <c r="XEK72" s="151"/>
      <c r="XEL72" s="151"/>
      <c r="XEM72" s="151"/>
      <c r="XEN72" s="151"/>
      <c r="XEO72" s="151"/>
      <c r="XEP72" s="151"/>
      <c r="XEQ72" s="151"/>
      <c r="XER72" s="151"/>
      <c r="XES72" s="151"/>
      <c r="XET72" s="151"/>
      <c r="XEU72" s="151"/>
      <c r="XEV72" s="151"/>
      <c r="XEW72" s="151"/>
      <c r="XEX72" s="151"/>
      <c r="XEY72" s="151"/>
      <c r="XEZ72" s="151"/>
      <c r="XFA72" s="151"/>
      <c r="XFB72" s="151"/>
      <c r="XFC72" s="151"/>
    </row>
    <row r="73" spans="1:16383" s="171" customFormat="1" x14ac:dyDescent="0.2">
      <c r="A73" s="181" t="s">
        <v>578</v>
      </c>
      <c r="B73" s="182" t="s">
        <v>126</v>
      </c>
      <c r="C73" s="182" t="s">
        <v>438</v>
      </c>
      <c r="D73" s="182" t="s">
        <v>439</v>
      </c>
      <c r="E73" s="183">
        <v>100028665312993</v>
      </c>
      <c r="F73" s="182" t="s">
        <v>568</v>
      </c>
      <c r="G73" s="184">
        <v>43360</v>
      </c>
      <c r="H73" s="184">
        <v>43714</v>
      </c>
      <c r="I73" s="182">
        <f>VLOOKUP(A73,'Consolidated Data'!$A$1:$AL$100,38,FALSE)</f>
        <v>26</v>
      </c>
      <c r="J73" s="182">
        <f>(VLOOKUP(A73,'Consolidated Data'!$A$1:$AM$100,39,FALSE))/8</f>
        <v>1.84375</v>
      </c>
      <c r="K73" s="182">
        <f t="shared" si="2"/>
        <v>27.84375</v>
      </c>
      <c r="L73" s="182"/>
      <c r="M73" s="185" t="s">
        <v>579</v>
      </c>
      <c r="N73" s="188">
        <v>43650</v>
      </c>
      <c r="O73" s="182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1"/>
      <c r="CH73" s="151"/>
      <c r="CI73" s="151"/>
      <c r="CJ73" s="151"/>
      <c r="CK73" s="151"/>
      <c r="CL73" s="151"/>
      <c r="CM73" s="151"/>
      <c r="CN73" s="151"/>
      <c r="CO73" s="151"/>
      <c r="CP73" s="151"/>
      <c r="CQ73" s="151"/>
      <c r="CR73" s="151"/>
      <c r="CS73" s="151"/>
      <c r="CT73" s="151"/>
      <c r="CU73" s="151"/>
      <c r="CV73" s="151"/>
      <c r="CW73" s="151"/>
      <c r="CX73" s="151"/>
      <c r="CY73" s="151"/>
      <c r="CZ73" s="151"/>
      <c r="DA73" s="151"/>
      <c r="DB73" s="151"/>
      <c r="DC73" s="151"/>
      <c r="DD73" s="151"/>
      <c r="DE73" s="151"/>
      <c r="DF73" s="151"/>
      <c r="DG73" s="151"/>
      <c r="DH73" s="151"/>
      <c r="DI73" s="151"/>
      <c r="DJ73" s="151"/>
      <c r="DK73" s="151"/>
      <c r="DL73" s="151"/>
      <c r="DM73" s="151"/>
      <c r="DN73" s="151"/>
      <c r="DO73" s="151"/>
      <c r="DP73" s="151"/>
      <c r="DQ73" s="151"/>
      <c r="DR73" s="151"/>
      <c r="DS73" s="151"/>
      <c r="DT73" s="151"/>
      <c r="DU73" s="151"/>
      <c r="DV73" s="151"/>
      <c r="DW73" s="151"/>
      <c r="DX73" s="151"/>
      <c r="DY73" s="151"/>
      <c r="DZ73" s="151"/>
      <c r="EA73" s="151"/>
      <c r="EB73" s="151"/>
      <c r="EC73" s="151"/>
      <c r="ED73" s="151"/>
      <c r="EE73" s="151"/>
      <c r="EF73" s="151"/>
      <c r="EG73" s="151"/>
      <c r="EH73" s="151"/>
      <c r="EI73" s="151"/>
      <c r="EJ73" s="151"/>
      <c r="EK73" s="151"/>
      <c r="EL73" s="151"/>
      <c r="EM73" s="151"/>
      <c r="EN73" s="151"/>
      <c r="EO73" s="151"/>
      <c r="EP73" s="151"/>
      <c r="EQ73" s="151"/>
      <c r="ER73" s="151"/>
      <c r="ES73" s="151"/>
      <c r="ET73" s="151"/>
      <c r="EU73" s="151"/>
      <c r="EV73" s="151"/>
      <c r="EW73" s="151"/>
      <c r="EX73" s="151"/>
      <c r="EY73" s="151"/>
      <c r="EZ73" s="151"/>
      <c r="FA73" s="151"/>
      <c r="FB73" s="151"/>
      <c r="FC73" s="151"/>
      <c r="FD73" s="151"/>
      <c r="FE73" s="151"/>
      <c r="FF73" s="151"/>
      <c r="FG73" s="151"/>
      <c r="FH73" s="151"/>
      <c r="FI73" s="151"/>
      <c r="FJ73" s="151"/>
      <c r="FK73" s="151"/>
      <c r="FL73" s="151"/>
      <c r="FM73" s="151"/>
      <c r="FN73" s="151"/>
      <c r="FO73" s="151"/>
      <c r="FP73" s="151"/>
      <c r="FQ73" s="151"/>
      <c r="FR73" s="151"/>
      <c r="FS73" s="151"/>
      <c r="FT73" s="151"/>
      <c r="FU73" s="151"/>
      <c r="FV73" s="151"/>
      <c r="FW73" s="151"/>
      <c r="FX73" s="151"/>
      <c r="FY73" s="151"/>
      <c r="FZ73" s="151"/>
      <c r="GA73" s="151"/>
      <c r="GB73" s="151"/>
      <c r="GC73" s="151"/>
      <c r="GD73" s="151"/>
      <c r="GE73" s="151"/>
      <c r="GF73" s="151"/>
      <c r="GG73" s="151"/>
      <c r="GH73" s="151"/>
      <c r="GI73" s="151"/>
      <c r="GJ73" s="151"/>
      <c r="GK73" s="151"/>
      <c r="GL73" s="151"/>
      <c r="GM73" s="151"/>
      <c r="GN73" s="151"/>
      <c r="GO73" s="151"/>
      <c r="GP73" s="151"/>
      <c r="GQ73" s="151"/>
      <c r="GR73" s="151"/>
      <c r="GS73" s="151"/>
      <c r="GT73" s="151"/>
      <c r="GU73" s="151"/>
      <c r="GV73" s="151"/>
      <c r="GW73" s="151"/>
      <c r="GX73" s="151"/>
      <c r="GY73" s="151"/>
      <c r="GZ73" s="151"/>
      <c r="HA73" s="151"/>
      <c r="HB73" s="151"/>
      <c r="HC73" s="151"/>
      <c r="HD73" s="151"/>
      <c r="HE73" s="151"/>
      <c r="HF73" s="151"/>
      <c r="HG73" s="151"/>
      <c r="HH73" s="151"/>
      <c r="HI73" s="151"/>
      <c r="HJ73" s="151"/>
      <c r="HK73" s="151"/>
      <c r="HL73" s="151"/>
      <c r="HM73" s="151"/>
      <c r="HN73" s="151"/>
      <c r="HO73" s="151"/>
      <c r="HP73" s="151"/>
      <c r="HQ73" s="151"/>
      <c r="HR73" s="151"/>
      <c r="HS73" s="151"/>
      <c r="HT73" s="151"/>
      <c r="HU73" s="151"/>
      <c r="HV73" s="151"/>
      <c r="HW73" s="151"/>
      <c r="HX73" s="151"/>
      <c r="HY73" s="151"/>
      <c r="HZ73" s="151"/>
      <c r="IA73" s="151"/>
      <c r="IB73" s="151"/>
      <c r="IC73" s="151"/>
      <c r="ID73" s="151"/>
      <c r="IE73" s="151"/>
      <c r="IF73" s="151"/>
      <c r="IG73" s="151"/>
      <c r="IH73" s="151"/>
      <c r="II73" s="151"/>
      <c r="IJ73" s="151"/>
      <c r="IK73" s="151"/>
      <c r="IL73" s="151"/>
      <c r="IM73" s="151"/>
      <c r="IN73" s="151"/>
      <c r="IO73" s="151"/>
      <c r="IP73" s="151"/>
      <c r="IQ73" s="151"/>
      <c r="IR73" s="151"/>
      <c r="IS73" s="151"/>
      <c r="IT73" s="151"/>
      <c r="IU73" s="151"/>
      <c r="IV73" s="151"/>
      <c r="IW73" s="151"/>
      <c r="IX73" s="151"/>
      <c r="IY73" s="151"/>
      <c r="IZ73" s="151"/>
      <c r="JA73" s="151"/>
      <c r="JB73" s="151"/>
      <c r="JC73" s="151"/>
      <c r="JD73" s="151"/>
      <c r="JE73" s="151"/>
      <c r="JF73" s="151"/>
      <c r="JG73" s="151"/>
      <c r="JH73" s="151"/>
      <c r="JI73" s="151"/>
      <c r="JJ73" s="151"/>
      <c r="JK73" s="151"/>
      <c r="JL73" s="151"/>
      <c r="JM73" s="151"/>
      <c r="JN73" s="151"/>
      <c r="JO73" s="151"/>
      <c r="JP73" s="151"/>
      <c r="JQ73" s="151"/>
      <c r="JR73" s="151"/>
      <c r="JS73" s="151"/>
      <c r="JT73" s="151"/>
      <c r="JU73" s="151"/>
      <c r="JV73" s="151"/>
      <c r="JW73" s="151"/>
      <c r="JX73" s="151"/>
      <c r="JY73" s="151"/>
      <c r="JZ73" s="151"/>
      <c r="KA73" s="151"/>
      <c r="KB73" s="151"/>
      <c r="KC73" s="151"/>
      <c r="KD73" s="151"/>
      <c r="KE73" s="151"/>
      <c r="KF73" s="151"/>
      <c r="KG73" s="151"/>
      <c r="KH73" s="151"/>
      <c r="KI73" s="151"/>
      <c r="KJ73" s="151"/>
      <c r="KK73" s="151"/>
      <c r="KL73" s="151"/>
      <c r="KM73" s="151"/>
      <c r="KN73" s="151"/>
      <c r="KO73" s="151"/>
      <c r="KP73" s="151"/>
      <c r="KQ73" s="151"/>
      <c r="KR73" s="151"/>
      <c r="KS73" s="151"/>
      <c r="KT73" s="151"/>
      <c r="KU73" s="151"/>
      <c r="KV73" s="151"/>
      <c r="KW73" s="151"/>
      <c r="KX73" s="151"/>
      <c r="KY73" s="151"/>
      <c r="KZ73" s="151"/>
      <c r="LA73" s="151"/>
      <c r="LB73" s="151"/>
      <c r="LC73" s="151"/>
      <c r="LD73" s="151"/>
      <c r="LE73" s="151"/>
      <c r="LF73" s="151"/>
      <c r="LG73" s="151"/>
      <c r="LH73" s="151"/>
      <c r="LI73" s="151"/>
      <c r="LJ73" s="151"/>
      <c r="LK73" s="151"/>
      <c r="LL73" s="151"/>
      <c r="LM73" s="151"/>
      <c r="LN73" s="151"/>
      <c r="LO73" s="151"/>
      <c r="LP73" s="151"/>
      <c r="LQ73" s="151"/>
      <c r="LR73" s="151"/>
      <c r="LS73" s="151"/>
      <c r="LT73" s="151"/>
      <c r="LU73" s="151"/>
      <c r="LV73" s="151"/>
      <c r="LW73" s="151"/>
      <c r="LX73" s="151"/>
      <c r="LY73" s="151"/>
      <c r="LZ73" s="151"/>
      <c r="MA73" s="151"/>
      <c r="MB73" s="151"/>
      <c r="MC73" s="151"/>
      <c r="MD73" s="151"/>
      <c r="ME73" s="151"/>
      <c r="MF73" s="151"/>
      <c r="MG73" s="151"/>
      <c r="MH73" s="151"/>
      <c r="MI73" s="151"/>
      <c r="MJ73" s="151"/>
      <c r="MK73" s="151"/>
      <c r="ML73" s="151"/>
      <c r="MM73" s="151"/>
      <c r="MN73" s="151"/>
      <c r="MO73" s="151"/>
      <c r="MP73" s="151"/>
      <c r="MQ73" s="151"/>
      <c r="MR73" s="151"/>
      <c r="MS73" s="151"/>
      <c r="MT73" s="151"/>
      <c r="MU73" s="151"/>
      <c r="MV73" s="151"/>
      <c r="MW73" s="151"/>
      <c r="MX73" s="151"/>
      <c r="MY73" s="151"/>
      <c r="MZ73" s="151"/>
      <c r="NA73" s="151"/>
      <c r="NB73" s="151"/>
      <c r="NC73" s="151"/>
      <c r="ND73" s="151"/>
      <c r="NE73" s="151"/>
      <c r="NF73" s="151"/>
      <c r="NG73" s="151"/>
      <c r="NH73" s="151"/>
      <c r="NI73" s="151"/>
      <c r="NJ73" s="151"/>
      <c r="NK73" s="151"/>
      <c r="NL73" s="151"/>
      <c r="NM73" s="151"/>
      <c r="NN73" s="151"/>
      <c r="NO73" s="151"/>
      <c r="NP73" s="151"/>
      <c r="NQ73" s="151"/>
      <c r="NR73" s="151"/>
      <c r="NS73" s="151"/>
      <c r="NT73" s="151"/>
      <c r="NU73" s="151"/>
      <c r="NV73" s="151"/>
      <c r="NW73" s="151"/>
      <c r="NX73" s="151"/>
      <c r="NY73" s="151"/>
      <c r="NZ73" s="151"/>
      <c r="OA73" s="151"/>
      <c r="OB73" s="151"/>
      <c r="OC73" s="151"/>
      <c r="OD73" s="151"/>
      <c r="OE73" s="151"/>
      <c r="OF73" s="151"/>
      <c r="OG73" s="151"/>
      <c r="OH73" s="151"/>
      <c r="OI73" s="151"/>
      <c r="OJ73" s="151"/>
      <c r="OK73" s="151"/>
      <c r="OL73" s="151"/>
      <c r="OM73" s="151"/>
      <c r="ON73" s="151"/>
      <c r="OO73" s="151"/>
      <c r="OP73" s="151"/>
      <c r="OQ73" s="151"/>
      <c r="OR73" s="151"/>
      <c r="OS73" s="151"/>
      <c r="OT73" s="151"/>
      <c r="OU73" s="151"/>
      <c r="OV73" s="151"/>
      <c r="OW73" s="151"/>
      <c r="OX73" s="151"/>
      <c r="OY73" s="151"/>
      <c r="OZ73" s="151"/>
      <c r="PA73" s="151"/>
      <c r="PB73" s="151"/>
      <c r="PC73" s="151"/>
      <c r="PD73" s="151"/>
      <c r="PE73" s="151"/>
      <c r="PF73" s="151"/>
      <c r="PG73" s="151"/>
      <c r="PH73" s="151"/>
      <c r="PI73" s="151"/>
      <c r="PJ73" s="151"/>
      <c r="PK73" s="151"/>
      <c r="PL73" s="151"/>
      <c r="PM73" s="151"/>
      <c r="PN73" s="151"/>
      <c r="PO73" s="151"/>
      <c r="PP73" s="151"/>
      <c r="PQ73" s="151"/>
      <c r="PR73" s="151"/>
      <c r="PS73" s="151"/>
      <c r="PT73" s="151"/>
      <c r="PU73" s="151"/>
      <c r="PV73" s="151"/>
      <c r="PW73" s="151"/>
      <c r="PX73" s="151"/>
      <c r="PY73" s="151"/>
      <c r="PZ73" s="151"/>
      <c r="QA73" s="151"/>
      <c r="QB73" s="151"/>
      <c r="QC73" s="151"/>
      <c r="QD73" s="151"/>
      <c r="QE73" s="151"/>
      <c r="QF73" s="151"/>
      <c r="QG73" s="151"/>
      <c r="QH73" s="151"/>
      <c r="QI73" s="151"/>
      <c r="QJ73" s="151"/>
      <c r="QK73" s="151"/>
      <c r="QL73" s="151"/>
      <c r="QM73" s="151"/>
      <c r="QN73" s="151"/>
      <c r="QO73" s="151"/>
      <c r="QP73" s="151"/>
      <c r="QQ73" s="151"/>
      <c r="QR73" s="151"/>
      <c r="QS73" s="151"/>
      <c r="QT73" s="151"/>
      <c r="QU73" s="151"/>
      <c r="QV73" s="151"/>
      <c r="QW73" s="151"/>
      <c r="QX73" s="151"/>
      <c r="QY73" s="151"/>
      <c r="QZ73" s="151"/>
      <c r="RA73" s="151"/>
      <c r="RB73" s="151"/>
      <c r="RC73" s="151"/>
      <c r="RD73" s="151"/>
      <c r="RE73" s="151"/>
      <c r="RF73" s="151"/>
      <c r="RG73" s="151"/>
      <c r="RH73" s="151"/>
      <c r="RI73" s="151"/>
      <c r="RJ73" s="151"/>
      <c r="RK73" s="151"/>
      <c r="RL73" s="151"/>
      <c r="RM73" s="151"/>
      <c r="RN73" s="151"/>
      <c r="RO73" s="151"/>
      <c r="RP73" s="151"/>
      <c r="RQ73" s="151"/>
      <c r="RR73" s="151"/>
      <c r="RS73" s="151"/>
      <c r="RT73" s="151"/>
      <c r="RU73" s="151"/>
      <c r="RV73" s="151"/>
      <c r="RW73" s="151"/>
      <c r="RX73" s="151"/>
      <c r="RY73" s="151"/>
      <c r="RZ73" s="151"/>
      <c r="SA73" s="151"/>
      <c r="SB73" s="151"/>
      <c r="SC73" s="151"/>
      <c r="SD73" s="151"/>
      <c r="SE73" s="151"/>
      <c r="SF73" s="151"/>
      <c r="SG73" s="151"/>
      <c r="SH73" s="151"/>
      <c r="SI73" s="151"/>
      <c r="SJ73" s="151"/>
      <c r="SK73" s="151"/>
      <c r="SL73" s="151"/>
      <c r="SM73" s="151"/>
      <c r="SN73" s="151"/>
      <c r="SO73" s="151"/>
      <c r="SP73" s="151"/>
      <c r="SQ73" s="151"/>
      <c r="SR73" s="151"/>
      <c r="SS73" s="151"/>
      <c r="ST73" s="151"/>
      <c r="SU73" s="151"/>
      <c r="SV73" s="151"/>
      <c r="SW73" s="151"/>
      <c r="SX73" s="151"/>
      <c r="SY73" s="151"/>
      <c r="SZ73" s="151"/>
      <c r="TA73" s="151"/>
      <c r="TB73" s="151"/>
      <c r="TC73" s="151"/>
      <c r="TD73" s="151"/>
      <c r="TE73" s="151"/>
      <c r="TF73" s="151"/>
      <c r="TG73" s="151"/>
      <c r="TH73" s="151"/>
      <c r="TI73" s="151"/>
      <c r="TJ73" s="151"/>
      <c r="TK73" s="151"/>
      <c r="TL73" s="151"/>
      <c r="TM73" s="151"/>
      <c r="TN73" s="151"/>
      <c r="TO73" s="151"/>
      <c r="TP73" s="151"/>
      <c r="TQ73" s="151"/>
      <c r="TR73" s="151"/>
      <c r="TS73" s="151"/>
      <c r="TT73" s="151"/>
      <c r="TU73" s="151"/>
      <c r="TV73" s="151"/>
      <c r="TW73" s="151"/>
      <c r="TX73" s="151"/>
      <c r="TY73" s="151"/>
      <c r="TZ73" s="151"/>
      <c r="UA73" s="151"/>
      <c r="UB73" s="151"/>
      <c r="UC73" s="151"/>
      <c r="UD73" s="151"/>
      <c r="UE73" s="151"/>
      <c r="UF73" s="151"/>
      <c r="UG73" s="151"/>
      <c r="UH73" s="151"/>
      <c r="UI73" s="151"/>
      <c r="UJ73" s="151"/>
      <c r="UK73" s="151"/>
      <c r="UL73" s="151"/>
      <c r="UM73" s="151"/>
      <c r="UN73" s="151"/>
      <c r="UO73" s="151"/>
      <c r="UP73" s="151"/>
      <c r="UQ73" s="151"/>
      <c r="UR73" s="151"/>
      <c r="US73" s="151"/>
      <c r="UT73" s="151"/>
      <c r="UU73" s="151"/>
      <c r="UV73" s="151"/>
      <c r="UW73" s="151"/>
      <c r="UX73" s="151"/>
      <c r="UY73" s="151"/>
      <c r="UZ73" s="151"/>
      <c r="VA73" s="151"/>
      <c r="VB73" s="151"/>
      <c r="VC73" s="151"/>
      <c r="VD73" s="151"/>
      <c r="VE73" s="151"/>
      <c r="VF73" s="151"/>
      <c r="VG73" s="151"/>
      <c r="VH73" s="151"/>
      <c r="VI73" s="151"/>
      <c r="VJ73" s="151"/>
      <c r="VK73" s="151"/>
      <c r="VL73" s="151"/>
      <c r="VM73" s="151"/>
      <c r="VN73" s="151"/>
      <c r="VO73" s="151"/>
      <c r="VP73" s="151"/>
      <c r="VQ73" s="151"/>
      <c r="VR73" s="151"/>
      <c r="VS73" s="151"/>
      <c r="VT73" s="151"/>
      <c r="VU73" s="151"/>
      <c r="VV73" s="151"/>
      <c r="VW73" s="151"/>
      <c r="VX73" s="151"/>
      <c r="VY73" s="151"/>
      <c r="VZ73" s="151"/>
      <c r="WA73" s="151"/>
      <c r="WB73" s="151"/>
      <c r="WC73" s="151"/>
      <c r="WD73" s="151"/>
      <c r="WE73" s="151"/>
      <c r="WF73" s="151"/>
      <c r="WG73" s="151"/>
      <c r="WH73" s="151"/>
      <c r="WI73" s="151"/>
      <c r="WJ73" s="151"/>
      <c r="WK73" s="151"/>
      <c r="WL73" s="151"/>
      <c r="WM73" s="151"/>
      <c r="WN73" s="151"/>
      <c r="WO73" s="151"/>
      <c r="WP73" s="151"/>
      <c r="WQ73" s="151"/>
      <c r="WR73" s="151"/>
      <c r="WS73" s="151"/>
      <c r="WT73" s="151"/>
      <c r="WU73" s="151"/>
      <c r="WV73" s="151"/>
      <c r="WW73" s="151"/>
      <c r="WX73" s="151"/>
      <c r="WY73" s="151"/>
      <c r="WZ73" s="151"/>
      <c r="XA73" s="151"/>
      <c r="XB73" s="151"/>
      <c r="XC73" s="151"/>
      <c r="XD73" s="151"/>
      <c r="XE73" s="151"/>
      <c r="XF73" s="151"/>
      <c r="XG73" s="151"/>
      <c r="XH73" s="151"/>
      <c r="XI73" s="151"/>
      <c r="XJ73" s="151"/>
      <c r="XK73" s="151"/>
      <c r="XL73" s="151"/>
      <c r="XM73" s="151"/>
      <c r="XN73" s="151"/>
      <c r="XO73" s="151"/>
      <c r="XP73" s="151"/>
      <c r="XQ73" s="151"/>
      <c r="XR73" s="151"/>
      <c r="XS73" s="151"/>
      <c r="XT73" s="151"/>
      <c r="XU73" s="151"/>
      <c r="XV73" s="151"/>
      <c r="XW73" s="151"/>
      <c r="XX73" s="151"/>
      <c r="XY73" s="151"/>
      <c r="XZ73" s="151"/>
      <c r="YA73" s="151"/>
      <c r="YB73" s="151"/>
      <c r="YC73" s="151"/>
      <c r="YD73" s="151"/>
      <c r="YE73" s="151"/>
      <c r="YF73" s="151"/>
      <c r="YG73" s="151"/>
      <c r="YH73" s="151"/>
      <c r="YI73" s="151"/>
      <c r="YJ73" s="151"/>
      <c r="YK73" s="151"/>
      <c r="YL73" s="151"/>
      <c r="YM73" s="151"/>
      <c r="YN73" s="151"/>
      <c r="YO73" s="151"/>
      <c r="YP73" s="151"/>
      <c r="YQ73" s="151"/>
      <c r="YR73" s="151"/>
      <c r="YS73" s="151"/>
      <c r="YT73" s="151"/>
      <c r="YU73" s="151"/>
      <c r="YV73" s="151"/>
      <c r="YW73" s="151"/>
      <c r="YX73" s="151"/>
      <c r="YY73" s="151"/>
      <c r="YZ73" s="151"/>
      <c r="ZA73" s="151"/>
      <c r="ZB73" s="151"/>
      <c r="ZC73" s="151"/>
      <c r="ZD73" s="151"/>
      <c r="ZE73" s="151"/>
      <c r="ZF73" s="151"/>
      <c r="ZG73" s="151"/>
      <c r="ZH73" s="151"/>
      <c r="ZI73" s="151"/>
      <c r="ZJ73" s="151"/>
      <c r="ZK73" s="151"/>
      <c r="ZL73" s="151"/>
      <c r="ZM73" s="151"/>
      <c r="ZN73" s="151"/>
      <c r="ZO73" s="151"/>
      <c r="ZP73" s="151"/>
      <c r="ZQ73" s="151"/>
      <c r="ZR73" s="151"/>
      <c r="ZS73" s="151"/>
      <c r="ZT73" s="151"/>
      <c r="ZU73" s="151"/>
      <c r="ZV73" s="151"/>
      <c r="ZW73" s="151"/>
      <c r="ZX73" s="151"/>
      <c r="ZY73" s="151"/>
      <c r="ZZ73" s="151"/>
      <c r="AAA73" s="151"/>
      <c r="AAB73" s="151"/>
      <c r="AAC73" s="151"/>
      <c r="AAD73" s="151"/>
      <c r="AAE73" s="151"/>
      <c r="AAF73" s="151"/>
      <c r="AAG73" s="151"/>
      <c r="AAH73" s="151"/>
      <c r="AAI73" s="151"/>
      <c r="AAJ73" s="151"/>
      <c r="AAK73" s="151"/>
      <c r="AAL73" s="151"/>
      <c r="AAM73" s="151"/>
      <c r="AAN73" s="151"/>
      <c r="AAO73" s="151"/>
      <c r="AAP73" s="151"/>
      <c r="AAQ73" s="151"/>
      <c r="AAR73" s="151"/>
      <c r="AAS73" s="151"/>
      <c r="AAT73" s="151"/>
      <c r="AAU73" s="151"/>
      <c r="AAV73" s="151"/>
      <c r="AAW73" s="151"/>
      <c r="AAX73" s="151"/>
      <c r="AAY73" s="151"/>
      <c r="AAZ73" s="151"/>
      <c r="ABA73" s="151"/>
      <c r="ABB73" s="151"/>
      <c r="ABC73" s="151"/>
      <c r="ABD73" s="151"/>
      <c r="ABE73" s="151"/>
      <c r="ABF73" s="151"/>
      <c r="ABG73" s="151"/>
      <c r="ABH73" s="151"/>
      <c r="ABI73" s="151"/>
      <c r="ABJ73" s="151"/>
      <c r="ABK73" s="151"/>
      <c r="ABL73" s="151"/>
      <c r="ABM73" s="151"/>
      <c r="ABN73" s="151"/>
      <c r="ABO73" s="151"/>
      <c r="ABP73" s="151"/>
      <c r="ABQ73" s="151"/>
      <c r="ABR73" s="151"/>
      <c r="ABS73" s="151"/>
      <c r="ABT73" s="151"/>
      <c r="ABU73" s="151"/>
      <c r="ABV73" s="151"/>
      <c r="ABW73" s="151"/>
      <c r="ABX73" s="151"/>
      <c r="ABY73" s="151"/>
      <c r="ABZ73" s="151"/>
      <c r="ACA73" s="151"/>
      <c r="ACB73" s="151"/>
      <c r="ACC73" s="151"/>
      <c r="ACD73" s="151"/>
      <c r="ACE73" s="151"/>
      <c r="ACF73" s="151"/>
      <c r="ACG73" s="151"/>
      <c r="ACH73" s="151"/>
      <c r="ACI73" s="151"/>
      <c r="ACJ73" s="151"/>
      <c r="ACK73" s="151"/>
      <c r="ACL73" s="151"/>
      <c r="ACM73" s="151"/>
      <c r="ACN73" s="151"/>
      <c r="ACO73" s="151"/>
      <c r="ACP73" s="151"/>
      <c r="ACQ73" s="151"/>
      <c r="ACR73" s="151"/>
      <c r="ACS73" s="151"/>
      <c r="ACT73" s="151"/>
      <c r="ACU73" s="151"/>
      <c r="ACV73" s="151"/>
      <c r="ACW73" s="151"/>
      <c r="ACX73" s="151"/>
      <c r="ACY73" s="151"/>
      <c r="ACZ73" s="151"/>
      <c r="ADA73" s="151"/>
      <c r="ADB73" s="151"/>
      <c r="ADC73" s="151"/>
      <c r="ADD73" s="151"/>
      <c r="ADE73" s="151"/>
      <c r="ADF73" s="151"/>
      <c r="ADG73" s="151"/>
      <c r="ADH73" s="151"/>
      <c r="ADI73" s="151"/>
      <c r="ADJ73" s="151"/>
      <c r="ADK73" s="151"/>
      <c r="ADL73" s="151"/>
      <c r="ADM73" s="151"/>
      <c r="ADN73" s="151"/>
      <c r="ADO73" s="151"/>
      <c r="ADP73" s="151"/>
      <c r="ADQ73" s="151"/>
      <c r="ADR73" s="151"/>
      <c r="ADS73" s="151"/>
      <c r="ADT73" s="151"/>
      <c r="ADU73" s="151"/>
      <c r="ADV73" s="151"/>
      <c r="ADW73" s="151"/>
      <c r="ADX73" s="151"/>
      <c r="ADY73" s="151"/>
      <c r="ADZ73" s="151"/>
      <c r="AEA73" s="151"/>
      <c r="AEB73" s="151"/>
      <c r="AEC73" s="151"/>
      <c r="AED73" s="151"/>
      <c r="AEE73" s="151"/>
      <c r="AEF73" s="151"/>
      <c r="AEG73" s="151"/>
      <c r="AEH73" s="151"/>
      <c r="AEI73" s="151"/>
      <c r="AEJ73" s="151"/>
      <c r="AEK73" s="151"/>
      <c r="AEL73" s="151"/>
      <c r="AEM73" s="151"/>
      <c r="AEN73" s="151"/>
      <c r="AEO73" s="151"/>
      <c r="AEP73" s="151"/>
      <c r="AEQ73" s="151"/>
      <c r="AER73" s="151"/>
      <c r="AES73" s="151"/>
      <c r="AET73" s="151"/>
      <c r="AEU73" s="151"/>
      <c r="AEV73" s="151"/>
      <c r="AEW73" s="151"/>
      <c r="AEX73" s="151"/>
      <c r="AEY73" s="151"/>
      <c r="AEZ73" s="151"/>
      <c r="AFA73" s="151"/>
      <c r="AFB73" s="151"/>
      <c r="AFC73" s="151"/>
      <c r="AFD73" s="151"/>
      <c r="AFE73" s="151"/>
      <c r="AFF73" s="151"/>
      <c r="AFG73" s="151"/>
      <c r="AFH73" s="151"/>
      <c r="AFI73" s="151"/>
      <c r="AFJ73" s="151"/>
      <c r="AFK73" s="151"/>
      <c r="AFL73" s="151"/>
      <c r="AFM73" s="151"/>
      <c r="AFN73" s="151"/>
      <c r="AFO73" s="151"/>
      <c r="AFP73" s="151"/>
      <c r="AFQ73" s="151"/>
      <c r="AFR73" s="151"/>
      <c r="AFS73" s="151"/>
      <c r="AFT73" s="151"/>
      <c r="AFU73" s="151"/>
      <c r="AFV73" s="151"/>
      <c r="AFW73" s="151"/>
      <c r="AFX73" s="151"/>
      <c r="AFY73" s="151"/>
      <c r="AFZ73" s="151"/>
      <c r="AGA73" s="151"/>
      <c r="AGB73" s="151"/>
      <c r="AGC73" s="151"/>
      <c r="AGD73" s="151"/>
      <c r="AGE73" s="151"/>
      <c r="AGF73" s="151"/>
      <c r="AGG73" s="151"/>
      <c r="AGH73" s="151"/>
      <c r="AGI73" s="151"/>
      <c r="AGJ73" s="151"/>
      <c r="AGK73" s="151"/>
      <c r="AGL73" s="151"/>
      <c r="AGM73" s="151"/>
      <c r="AGN73" s="151"/>
      <c r="AGO73" s="151"/>
      <c r="AGP73" s="151"/>
      <c r="AGQ73" s="151"/>
      <c r="AGR73" s="151"/>
      <c r="AGS73" s="151"/>
      <c r="AGT73" s="151"/>
      <c r="AGU73" s="151"/>
      <c r="AGV73" s="151"/>
      <c r="AGW73" s="151"/>
      <c r="AGX73" s="151"/>
      <c r="AGY73" s="151"/>
      <c r="AGZ73" s="151"/>
      <c r="AHA73" s="151"/>
      <c r="AHB73" s="151"/>
      <c r="AHC73" s="151"/>
      <c r="AHD73" s="151"/>
      <c r="AHE73" s="151"/>
      <c r="AHF73" s="151"/>
      <c r="AHG73" s="151"/>
      <c r="AHH73" s="151"/>
      <c r="AHI73" s="151"/>
      <c r="AHJ73" s="151"/>
      <c r="AHK73" s="151"/>
      <c r="AHL73" s="151"/>
      <c r="AHM73" s="151"/>
      <c r="AHN73" s="151"/>
      <c r="AHO73" s="151"/>
      <c r="AHP73" s="151"/>
      <c r="AHQ73" s="151"/>
      <c r="AHR73" s="151"/>
      <c r="AHS73" s="151"/>
      <c r="AHT73" s="151"/>
      <c r="AHU73" s="151"/>
      <c r="AHV73" s="151"/>
      <c r="AHW73" s="151"/>
      <c r="AHX73" s="151"/>
      <c r="AHY73" s="151"/>
      <c r="AHZ73" s="151"/>
      <c r="AIA73" s="151"/>
      <c r="AIB73" s="151"/>
      <c r="AIC73" s="151"/>
      <c r="AID73" s="151"/>
      <c r="AIE73" s="151"/>
      <c r="AIF73" s="151"/>
      <c r="AIG73" s="151"/>
      <c r="AIH73" s="151"/>
      <c r="AII73" s="151"/>
      <c r="AIJ73" s="151"/>
      <c r="AIK73" s="151"/>
      <c r="AIL73" s="151"/>
      <c r="AIM73" s="151"/>
      <c r="AIN73" s="151"/>
      <c r="AIO73" s="151"/>
      <c r="AIP73" s="151"/>
      <c r="AIQ73" s="151"/>
      <c r="AIR73" s="151"/>
      <c r="AIS73" s="151"/>
      <c r="AIT73" s="151"/>
      <c r="AIU73" s="151"/>
      <c r="AIV73" s="151"/>
      <c r="AIW73" s="151"/>
      <c r="AIX73" s="151"/>
      <c r="AIY73" s="151"/>
      <c r="AIZ73" s="151"/>
      <c r="AJA73" s="151"/>
      <c r="AJB73" s="151"/>
      <c r="AJC73" s="151"/>
      <c r="AJD73" s="151"/>
      <c r="AJE73" s="151"/>
      <c r="AJF73" s="151"/>
      <c r="AJG73" s="151"/>
      <c r="AJH73" s="151"/>
      <c r="AJI73" s="151"/>
      <c r="AJJ73" s="151"/>
      <c r="AJK73" s="151"/>
      <c r="AJL73" s="151"/>
      <c r="AJM73" s="151"/>
      <c r="AJN73" s="151"/>
      <c r="AJO73" s="151"/>
      <c r="AJP73" s="151"/>
      <c r="AJQ73" s="151"/>
      <c r="AJR73" s="151"/>
      <c r="AJS73" s="151"/>
      <c r="AJT73" s="151"/>
      <c r="AJU73" s="151"/>
      <c r="AJV73" s="151"/>
      <c r="AJW73" s="151"/>
      <c r="AJX73" s="151"/>
      <c r="AJY73" s="151"/>
      <c r="AJZ73" s="151"/>
      <c r="AKA73" s="151"/>
      <c r="AKB73" s="151"/>
      <c r="AKC73" s="151"/>
      <c r="AKD73" s="151"/>
      <c r="AKE73" s="151"/>
      <c r="AKF73" s="151"/>
      <c r="AKG73" s="151"/>
      <c r="AKH73" s="151"/>
      <c r="AKI73" s="151"/>
      <c r="AKJ73" s="151"/>
      <c r="AKK73" s="151"/>
      <c r="AKL73" s="151"/>
      <c r="AKM73" s="151"/>
      <c r="AKN73" s="151"/>
      <c r="AKO73" s="151"/>
      <c r="AKP73" s="151"/>
      <c r="AKQ73" s="151"/>
      <c r="AKR73" s="151"/>
      <c r="AKS73" s="151"/>
      <c r="AKT73" s="151"/>
      <c r="AKU73" s="151"/>
      <c r="AKV73" s="151"/>
      <c r="AKW73" s="151"/>
      <c r="AKX73" s="151"/>
      <c r="AKY73" s="151"/>
      <c r="AKZ73" s="151"/>
      <c r="ALA73" s="151"/>
      <c r="ALB73" s="151"/>
      <c r="ALC73" s="151"/>
      <c r="ALD73" s="151"/>
      <c r="ALE73" s="151"/>
      <c r="ALF73" s="151"/>
      <c r="ALG73" s="151"/>
      <c r="ALH73" s="151"/>
      <c r="ALI73" s="151"/>
      <c r="ALJ73" s="151"/>
      <c r="ALK73" s="151"/>
      <c r="ALL73" s="151"/>
      <c r="ALM73" s="151"/>
      <c r="ALN73" s="151"/>
      <c r="ALO73" s="151"/>
      <c r="ALP73" s="151"/>
      <c r="ALQ73" s="151"/>
      <c r="ALR73" s="151"/>
      <c r="ALS73" s="151"/>
      <c r="ALT73" s="151"/>
      <c r="ALU73" s="151"/>
      <c r="ALV73" s="151"/>
      <c r="ALW73" s="151"/>
      <c r="ALX73" s="151"/>
      <c r="ALY73" s="151"/>
      <c r="ALZ73" s="151"/>
      <c r="AMA73" s="151"/>
      <c r="AMB73" s="151"/>
      <c r="AMC73" s="151"/>
      <c r="AMD73" s="151"/>
      <c r="AME73" s="151"/>
      <c r="AMF73" s="151"/>
      <c r="AMG73" s="151"/>
      <c r="AMH73" s="151"/>
      <c r="AMI73" s="151"/>
      <c r="AMJ73" s="151"/>
      <c r="AMK73" s="151"/>
      <c r="AML73" s="151"/>
      <c r="AMM73" s="151"/>
      <c r="AMN73" s="151"/>
      <c r="AMO73" s="151"/>
      <c r="AMP73" s="151"/>
      <c r="AMQ73" s="151"/>
      <c r="AMR73" s="151"/>
      <c r="AMS73" s="151"/>
      <c r="AMT73" s="151"/>
      <c r="AMU73" s="151"/>
      <c r="AMV73" s="151"/>
      <c r="AMW73" s="151"/>
      <c r="AMX73" s="151"/>
      <c r="AMY73" s="151"/>
      <c r="AMZ73" s="151"/>
      <c r="ANA73" s="151"/>
      <c r="ANB73" s="151"/>
      <c r="ANC73" s="151"/>
      <c r="AND73" s="151"/>
      <c r="ANE73" s="151"/>
      <c r="ANF73" s="151"/>
      <c r="ANG73" s="151"/>
      <c r="ANH73" s="151"/>
      <c r="ANI73" s="151"/>
      <c r="ANJ73" s="151"/>
      <c r="ANK73" s="151"/>
      <c r="ANL73" s="151"/>
      <c r="ANM73" s="151"/>
      <c r="ANN73" s="151"/>
      <c r="ANO73" s="151"/>
      <c r="ANP73" s="151"/>
      <c r="ANQ73" s="151"/>
      <c r="ANR73" s="151"/>
      <c r="ANS73" s="151"/>
      <c r="ANT73" s="151"/>
      <c r="ANU73" s="151"/>
      <c r="ANV73" s="151"/>
      <c r="ANW73" s="151"/>
      <c r="ANX73" s="151"/>
      <c r="ANY73" s="151"/>
      <c r="ANZ73" s="151"/>
      <c r="AOA73" s="151"/>
      <c r="AOB73" s="151"/>
      <c r="AOC73" s="151"/>
      <c r="AOD73" s="151"/>
      <c r="AOE73" s="151"/>
      <c r="AOF73" s="151"/>
      <c r="AOG73" s="151"/>
      <c r="AOH73" s="151"/>
      <c r="AOI73" s="151"/>
      <c r="AOJ73" s="151"/>
      <c r="AOK73" s="151"/>
      <c r="AOL73" s="151"/>
      <c r="AOM73" s="151"/>
      <c r="AON73" s="151"/>
      <c r="AOO73" s="151"/>
      <c r="AOP73" s="151"/>
      <c r="AOQ73" s="151"/>
      <c r="AOR73" s="151"/>
      <c r="AOS73" s="151"/>
      <c r="AOT73" s="151"/>
      <c r="AOU73" s="151"/>
      <c r="AOV73" s="151"/>
      <c r="AOW73" s="151"/>
      <c r="AOX73" s="151"/>
      <c r="AOY73" s="151"/>
      <c r="AOZ73" s="151"/>
      <c r="APA73" s="151"/>
      <c r="APB73" s="151"/>
      <c r="APC73" s="151"/>
      <c r="APD73" s="151"/>
      <c r="APE73" s="151"/>
      <c r="APF73" s="151"/>
      <c r="APG73" s="151"/>
      <c r="APH73" s="151"/>
      <c r="API73" s="151"/>
      <c r="APJ73" s="151"/>
      <c r="APK73" s="151"/>
      <c r="APL73" s="151"/>
      <c r="APM73" s="151"/>
      <c r="APN73" s="151"/>
      <c r="APO73" s="151"/>
      <c r="APP73" s="151"/>
      <c r="APQ73" s="151"/>
      <c r="APR73" s="151"/>
      <c r="APS73" s="151"/>
      <c r="APT73" s="151"/>
      <c r="APU73" s="151"/>
      <c r="APV73" s="151"/>
      <c r="APW73" s="151"/>
      <c r="APX73" s="151"/>
      <c r="APY73" s="151"/>
      <c r="APZ73" s="151"/>
      <c r="AQA73" s="151"/>
      <c r="AQB73" s="151"/>
      <c r="AQC73" s="151"/>
      <c r="AQD73" s="151"/>
      <c r="AQE73" s="151"/>
      <c r="AQF73" s="151"/>
      <c r="AQG73" s="151"/>
      <c r="AQH73" s="151"/>
      <c r="AQI73" s="151"/>
      <c r="AQJ73" s="151"/>
      <c r="AQK73" s="151"/>
      <c r="AQL73" s="151"/>
      <c r="AQM73" s="151"/>
      <c r="AQN73" s="151"/>
      <c r="AQO73" s="151"/>
      <c r="AQP73" s="151"/>
      <c r="AQQ73" s="151"/>
      <c r="AQR73" s="151"/>
      <c r="AQS73" s="151"/>
      <c r="AQT73" s="151"/>
      <c r="AQU73" s="151"/>
      <c r="AQV73" s="151"/>
      <c r="AQW73" s="151"/>
      <c r="AQX73" s="151"/>
      <c r="AQY73" s="151"/>
      <c r="AQZ73" s="151"/>
      <c r="ARA73" s="151"/>
      <c r="ARB73" s="151"/>
      <c r="ARC73" s="151"/>
      <c r="ARD73" s="151"/>
      <c r="ARE73" s="151"/>
      <c r="ARF73" s="151"/>
      <c r="ARG73" s="151"/>
      <c r="ARH73" s="151"/>
      <c r="ARI73" s="151"/>
      <c r="ARJ73" s="151"/>
      <c r="ARK73" s="151"/>
      <c r="ARL73" s="151"/>
      <c r="ARM73" s="151"/>
      <c r="ARN73" s="151"/>
      <c r="ARO73" s="151"/>
      <c r="ARP73" s="151"/>
      <c r="ARQ73" s="151"/>
      <c r="ARR73" s="151"/>
      <c r="ARS73" s="151"/>
      <c r="ART73" s="151"/>
      <c r="ARU73" s="151"/>
      <c r="ARV73" s="151"/>
      <c r="ARW73" s="151"/>
      <c r="ARX73" s="151"/>
      <c r="ARY73" s="151"/>
      <c r="ARZ73" s="151"/>
      <c r="ASA73" s="151"/>
      <c r="ASB73" s="151"/>
      <c r="ASC73" s="151"/>
      <c r="ASD73" s="151"/>
      <c r="ASE73" s="151"/>
      <c r="ASF73" s="151"/>
      <c r="ASG73" s="151"/>
      <c r="ASH73" s="151"/>
      <c r="ASI73" s="151"/>
      <c r="ASJ73" s="151"/>
      <c r="ASK73" s="151"/>
      <c r="ASL73" s="151"/>
      <c r="ASM73" s="151"/>
      <c r="ASN73" s="151"/>
      <c r="ASO73" s="151"/>
      <c r="ASP73" s="151"/>
      <c r="ASQ73" s="151"/>
      <c r="ASR73" s="151"/>
      <c r="ASS73" s="151"/>
      <c r="AST73" s="151"/>
      <c r="ASU73" s="151"/>
      <c r="ASV73" s="151"/>
      <c r="ASW73" s="151"/>
      <c r="ASX73" s="151"/>
      <c r="ASY73" s="151"/>
      <c r="ASZ73" s="151"/>
      <c r="ATA73" s="151"/>
      <c r="ATB73" s="151"/>
      <c r="ATC73" s="151"/>
      <c r="ATD73" s="151"/>
      <c r="ATE73" s="151"/>
      <c r="ATF73" s="151"/>
      <c r="ATG73" s="151"/>
      <c r="ATH73" s="151"/>
      <c r="ATI73" s="151"/>
      <c r="ATJ73" s="151"/>
      <c r="ATK73" s="151"/>
      <c r="ATL73" s="151"/>
      <c r="ATM73" s="151"/>
      <c r="ATN73" s="151"/>
      <c r="ATO73" s="151"/>
      <c r="ATP73" s="151"/>
      <c r="ATQ73" s="151"/>
      <c r="ATR73" s="151"/>
      <c r="ATS73" s="151"/>
      <c r="ATT73" s="151"/>
      <c r="ATU73" s="151"/>
      <c r="ATV73" s="151"/>
      <c r="ATW73" s="151"/>
      <c r="ATX73" s="151"/>
      <c r="ATY73" s="151"/>
      <c r="ATZ73" s="151"/>
      <c r="AUA73" s="151"/>
      <c r="AUB73" s="151"/>
      <c r="AUC73" s="151"/>
      <c r="AUD73" s="151"/>
      <c r="AUE73" s="151"/>
      <c r="AUF73" s="151"/>
      <c r="AUG73" s="151"/>
      <c r="AUH73" s="151"/>
      <c r="AUI73" s="151"/>
      <c r="AUJ73" s="151"/>
      <c r="AUK73" s="151"/>
      <c r="AUL73" s="151"/>
      <c r="AUM73" s="151"/>
      <c r="AUN73" s="151"/>
      <c r="AUO73" s="151"/>
      <c r="AUP73" s="151"/>
      <c r="AUQ73" s="151"/>
      <c r="AUR73" s="151"/>
      <c r="AUS73" s="151"/>
      <c r="AUT73" s="151"/>
      <c r="AUU73" s="151"/>
      <c r="AUV73" s="151"/>
      <c r="AUW73" s="151"/>
      <c r="AUX73" s="151"/>
      <c r="AUY73" s="151"/>
      <c r="AUZ73" s="151"/>
      <c r="AVA73" s="151"/>
      <c r="AVB73" s="151"/>
      <c r="AVC73" s="151"/>
      <c r="AVD73" s="151"/>
      <c r="AVE73" s="151"/>
      <c r="AVF73" s="151"/>
      <c r="AVG73" s="151"/>
      <c r="AVH73" s="151"/>
      <c r="AVI73" s="151"/>
      <c r="AVJ73" s="151"/>
      <c r="AVK73" s="151"/>
      <c r="AVL73" s="151"/>
      <c r="AVM73" s="151"/>
      <c r="AVN73" s="151"/>
      <c r="AVO73" s="151"/>
      <c r="AVP73" s="151"/>
      <c r="AVQ73" s="151"/>
      <c r="AVR73" s="151"/>
      <c r="AVS73" s="151"/>
      <c r="AVT73" s="151"/>
      <c r="AVU73" s="151"/>
      <c r="AVV73" s="151"/>
      <c r="AVW73" s="151"/>
      <c r="AVX73" s="151"/>
      <c r="AVY73" s="151"/>
      <c r="AVZ73" s="151"/>
      <c r="AWA73" s="151"/>
      <c r="AWB73" s="151"/>
      <c r="AWC73" s="151"/>
      <c r="AWD73" s="151"/>
      <c r="AWE73" s="151"/>
      <c r="AWF73" s="151"/>
      <c r="AWG73" s="151"/>
      <c r="AWH73" s="151"/>
      <c r="AWI73" s="151"/>
      <c r="AWJ73" s="151"/>
      <c r="AWK73" s="151"/>
      <c r="AWL73" s="151"/>
      <c r="AWM73" s="151"/>
      <c r="AWN73" s="151"/>
      <c r="AWO73" s="151"/>
      <c r="AWP73" s="151"/>
      <c r="AWQ73" s="151"/>
      <c r="AWR73" s="151"/>
      <c r="AWS73" s="151"/>
      <c r="AWT73" s="151"/>
      <c r="AWU73" s="151"/>
      <c r="AWV73" s="151"/>
      <c r="AWW73" s="151"/>
      <c r="AWX73" s="151"/>
      <c r="AWY73" s="151"/>
      <c r="AWZ73" s="151"/>
      <c r="AXA73" s="151"/>
      <c r="AXB73" s="151"/>
      <c r="AXC73" s="151"/>
      <c r="AXD73" s="151"/>
      <c r="AXE73" s="151"/>
      <c r="AXF73" s="151"/>
      <c r="AXG73" s="151"/>
      <c r="AXH73" s="151"/>
      <c r="AXI73" s="151"/>
      <c r="AXJ73" s="151"/>
      <c r="AXK73" s="151"/>
      <c r="AXL73" s="151"/>
      <c r="AXM73" s="151"/>
      <c r="AXN73" s="151"/>
      <c r="AXO73" s="151"/>
      <c r="AXP73" s="151"/>
      <c r="AXQ73" s="151"/>
      <c r="AXR73" s="151"/>
      <c r="AXS73" s="151"/>
      <c r="AXT73" s="151"/>
      <c r="AXU73" s="151"/>
      <c r="AXV73" s="151"/>
      <c r="AXW73" s="151"/>
      <c r="AXX73" s="151"/>
      <c r="AXY73" s="151"/>
      <c r="AXZ73" s="151"/>
      <c r="AYA73" s="151"/>
      <c r="AYB73" s="151"/>
      <c r="AYC73" s="151"/>
      <c r="AYD73" s="151"/>
      <c r="AYE73" s="151"/>
      <c r="AYF73" s="151"/>
      <c r="AYG73" s="151"/>
      <c r="AYH73" s="151"/>
      <c r="AYI73" s="151"/>
      <c r="AYJ73" s="151"/>
      <c r="AYK73" s="151"/>
      <c r="AYL73" s="151"/>
      <c r="AYM73" s="151"/>
      <c r="AYN73" s="151"/>
      <c r="AYO73" s="151"/>
      <c r="AYP73" s="151"/>
      <c r="AYQ73" s="151"/>
      <c r="AYR73" s="151"/>
      <c r="AYS73" s="151"/>
      <c r="AYT73" s="151"/>
      <c r="AYU73" s="151"/>
      <c r="AYV73" s="151"/>
      <c r="AYW73" s="151"/>
      <c r="AYX73" s="151"/>
      <c r="AYY73" s="151"/>
      <c r="AYZ73" s="151"/>
      <c r="AZA73" s="151"/>
      <c r="AZB73" s="151"/>
      <c r="AZC73" s="151"/>
      <c r="AZD73" s="151"/>
      <c r="AZE73" s="151"/>
      <c r="AZF73" s="151"/>
      <c r="AZG73" s="151"/>
      <c r="AZH73" s="151"/>
      <c r="AZI73" s="151"/>
      <c r="AZJ73" s="151"/>
      <c r="AZK73" s="151"/>
      <c r="AZL73" s="151"/>
      <c r="AZM73" s="151"/>
      <c r="AZN73" s="151"/>
      <c r="AZO73" s="151"/>
      <c r="AZP73" s="151"/>
      <c r="AZQ73" s="151"/>
      <c r="AZR73" s="151"/>
      <c r="AZS73" s="151"/>
      <c r="AZT73" s="151"/>
      <c r="AZU73" s="151"/>
      <c r="AZV73" s="151"/>
      <c r="AZW73" s="151"/>
      <c r="AZX73" s="151"/>
      <c r="AZY73" s="151"/>
      <c r="AZZ73" s="151"/>
      <c r="BAA73" s="151"/>
      <c r="BAB73" s="151"/>
      <c r="BAC73" s="151"/>
      <c r="BAD73" s="151"/>
      <c r="BAE73" s="151"/>
      <c r="BAF73" s="151"/>
      <c r="BAG73" s="151"/>
      <c r="BAH73" s="151"/>
      <c r="BAI73" s="151"/>
      <c r="BAJ73" s="151"/>
      <c r="BAK73" s="151"/>
      <c r="BAL73" s="151"/>
      <c r="BAM73" s="151"/>
      <c r="BAN73" s="151"/>
      <c r="BAO73" s="151"/>
      <c r="BAP73" s="151"/>
      <c r="BAQ73" s="151"/>
      <c r="BAR73" s="151"/>
      <c r="BAS73" s="151"/>
      <c r="BAT73" s="151"/>
      <c r="BAU73" s="151"/>
      <c r="BAV73" s="151"/>
      <c r="BAW73" s="151"/>
      <c r="BAX73" s="151"/>
      <c r="BAY73" s="151"/>
      <c r="BAZ73" s="151"/>
      <c r="BBA73" s="151"/>
      <c r="BBB73" s="151"/>
      <c r="BBC73" s="151"/>
      <c r="BBD73" s="151"/>
      <c r="BBE73" s="151"/>
      <c r="BBF73" s="151"/>
      <c r="BBG73" s="151"/>
      <c r="BBH73" s="151"/>
      <c r="BBI73" s="151"/>
      <c r="BBJ73" s="151"/>
      <c r="BBK73" s="151"/>
      <c r="BBL73" s="151"/>
      <c r="BBM73" s="151"/>
      <c r="BBN73" s="151"/>
      <c r="BBO73" s="151"/>
      <c r="BBP73" s="151"/>
      <c r="BBQ73" s="151"/>
      <c r="BBR73" s="151"/>
      <c r="BBS73" s="151"/>
      <c r="BBT73" s="151"/>
      <c r="BBU73" s="151"/>
      <c r="BBV73" s="151"/>
      <c r="BBW73" s="151"/>
      <c r="BBX73" s="151"/>
      <c r="BBY73" s="151"/>
      <c r="BBZ73" s="151"/>
      <c r="BCA73" s="151"/>
      <c r="BCB73" s="151"/>
      <c r="BCC73" s="151"/>
      <c r="BCD73" s="151"/>
      <c r="BCE73" s="151"/>
      <c r="BCF73" s="151"/>
      <c r="BCG73" s="151"/>
      <c r="BCH73" s="151"/>
      <c r="BCI73" s="151"/>
      <c r="BCJ73" s="151"/>
      <c r="BCK73" s="151"/>
      <c r="BCL73" s="151"/>
      <c r="BCM73" s="151"/>
      <c r="BCN73" s="151"/>
      <c r="BCO73" s="151"/>
      <c r="BCP73" s="151"/>
      <c r="BCQ73" s="151"/>
      <c r="BCR73" s="151"/>
      <c r="BCS73" s="151"/>
      <c r="BCT73" s="151"/>
      <c r="BCU73" s="151"/>
      <c r="BCV73" s="151"/>
      <c r="BCW73" s="151"/>
      <c r="BCX73" s="151"/>
      <c r="BCY73" s="151"/>
      <c r="BCZ73" s="151"/>
      <c r="BDA73" s="151"/>
      <c r="BDB73" s="151"/>
      <c r="BDC73" s="151"/>
      <c r="BDD73" s="151"/>
      <c r="BDE73" s="151"/>
      <c r="BDF73" s="151"/>
      <c r="BDG73" s="151"/>
      <c r="BDH73" s="151"/>
      <c r="BDI73" s="151"/>
      <c r="BDJ73" s="151"/>
      <c r="BDK73" s="151"/>
      <c r="BDL73" s="151"/>
      <c r="BDM73" s="151"/>
      <c r="BDN73" s="151"/>
      <c r="BDO73" s="151"/>
      <c r="BDP73" s="151"/>
      <c r="BDQ73" s="151"/>
      <c r="BDR73" s="151"/>
      <c r="BDS73" s="151"/>
      <c r="BDT73" s="151"/>
      <c r="BDU73" s="151"/>
      <c r="BDV73" s="151"/>
      <c r="BDW73" s="151"/>
      <c r="BDX73" s="151"/>
      <c r="BDY73" s="151"/>
      <c r="BDZ73" s="151"/>
      <c r="BEA73" s="151"/>
      <c r="BEB73" s="151"/>
      <c r="BEC73" s="151"/>
      <c r="BED73" s="151"/>
      <c r="BEE73" s="151"/>
      <c r="BEF73" s="151"/>
      <c r="BEG73" s="151"/>
      <c r="BEH73" s="151"/>
      <c r="BEI73" s="151"/>
      <c r="BEJ73" s="151"/>
      <c r="BEK73" s="151"/>
      <c r="BEL73" s="151"/>
      <c r="BEM73" s="151"/>
      <c r="BEN73" s="151"/>
      <c r="BEO73" s="151"/>
      <c r="BEP73" s="151"/>
      <c r="BEQ73" s="151"/>
      <c r="BER73" s="151"/>
      <c r="BES73" s="151"/>
      <c r="BET73" s="151"/>
      <c r="BEU73" s="151"/>
      <c r="BEV73" s="151"/>
      <c r="BEW73" s="151"/>
      <c r="BEX73" s="151"/>
      <c r="BEY73" s="151"/>
      <c r="BEZ73" s="151"/>
      <c r="BFA73" s="151"/>
      <c r="BFB73" s="151"/>
      <c r="BFC73" s="151"/>
      <c r="BFD73" s="151"/>
      <c r="BFE73" s="151"/>
      <c r="BFF73" s="151"/>
      <c r="BFG73" s="151"/>
      <c r="BFH73" s="151"/>
      <c r="BFI73" s="151"/>
      <c r="BFJ73" s="151"/>
      <c r="BFK73" s="151"/>
      <c r="BFL73" s="151"/>
      <c r="BFM73" s="151"/>
      <c r="BFN73" s="151"/>
      <c r="BFO73" s="151"/>
      <c r="BFP73" s="151"/>
      <c r="BFQ73" s="151"/>
      <c r="BFR73" s="151"/>
      <c r="BFS73" s="151"/>
      <c r="BFT73" s="151"/>
      <c r="BFU73" s="151"/>
      <c r="BFV73" s="151"/>
      <c r="BFW73" s="151"/>
      <c r="BFX73" s="151"/>
      <c r="BFY73" s="151"/>
      <c r="BFZ73" s="151"/>
      <c r="BGA73" s="151"/>
      <c r="BGB73" s="151"/>
      <c r="BGC73" s="151"/>
      <c r="BGD73" s="151"/>
      <c r="BGE73" s="151"/>
      <c r="BGF73" s="151"/>
      <c r="BGG73" s="151"/>
      <c r="BGH73" s="151"/>
      <c r="BGI73" s="151"/>
      <c r="BGJ73" s="151"/>
      <c r="BGK73" s="151"/>
      <c r="BGL73" s="151"/>
      <c r="BGM73" s="151"/>
      <c r="BGN73" s="151"/>
      <c r="BGO73" s="151"/>
      <c r="BGP73" s="151"/>
      <c r="BGQ73" s="151"/>
      <c r="BGR73" s="151"/>
      <c r="BGS73" s="151"/>
      <c r="BGT73" s="151"/>
      <c r="BGU73" s="151"/>
      <c r="BGV73" s="151"/>
      <c r="BGW73" s="151"/>
      <c r="BGX73" s="151"/>
      <c r="BGY73" s="151"/>
      <c r="BGZ73" s="151"/>
      <c r="BHA73" s="151"/>
      <c r="BHB73" s="151"/>
      <c r="BHC73" s="151"/>
      <c r="BHD73" s="151"/>
      <c r="BHE73" s="151"/>
      <c r="BHF73" s="151"/>
      <c r="BHG73" s="151"/>
      <c r="BHH73" s="151"/>
      <c r="BHI73" s="151"/>
      <c r="BHJ73" s="151"/>
      <c r="BHK73" s="151"/>
      <c r="BHL73" s="151"/>
      <c r="BHM73" s="151"/>
      <c r="BHN73" s="151"/>
      <c r="BHO73" s="151"/>
      <c r="BHP73" s="151"/>
      <c r="BHQ73" s="151"/>
      <c r="BHR73" s="151"/>
      <c r="BHS73" s="151"/>
      <c r="BHT73" s="151"/>
      <c r="BHU73" s="151"/>
      <c r="BHV73" s="151"/>
      <c r="BHW73" s="151"/>
      <c r="BHX73" s="151"/>
      <c r="BHY73" s="151"/>
      <c r="BHZ73" s="151"/>
      <c r="BIA73" s="151"/>
      <c r="BIB73" s="151"/>
      <c r="BIC73" s="151"/>
      <c r="BID73" s="151"/>
      <c r="BIE73" s="151"/>
      <c r="BIF73" s="151"/>
      <c r="BIG73" s="151"/>
      <c r="BIH73" s="151"/>
      <c r="BII73" s="151"/>
      <c r="BIJ73" s="151"/>
      <c r="BIK73" s="151"/>
      <c r="BIL73" s="151"/>
      <c r="BIM73" s="151"/>
      <c r="BIN73" s="151"/>
      <c r="BIO73" s="151"/>
      <c r="BIP73" s="151"/>
      <c r="BIQ73" s="151"/>
      <c r="BIR73" s="151"/>
      <c r="BIS73" s="151"/>
      <c r="BIT73" s="151"/>
      <c r="BIU73" s="151"/>
      <c r="BIV73" s="151"/>
      <c r="BIW73" s="151"/>
      <c r="BIX73" s="151"/>
      <c r="BIY73" s="151"/>
      <c r="BIZ73" s="151"/>
      <c r="BJA73" s="151"/>
      <c r="BJB73" s="151"/>
      <c r="BJC73" s="151"/>
      <c r="BJD73" s="151"/>
      <c r="BJE73" s="151"/>
      <c r="BJF73" s="151"/>
      <c r="BJG73" s="151"/>
      <c r="BJH73" s="151"/>
      <c r="BJI73" s="151"/>
      <c r="BJJ73" s="151"/>
      <c r="BJK73" s="151"/>
      <c r="BJL73" s="151"/>
      <c r="BJM73" s="151"/>
      <c r="BJN73" s="151"/>
      <c r="BJO73" s="151"/>
      <c r="BJP73" s="151"/>
      <c r="BJQ73" s="151"/>
      <c r="BJR73" s="151"/>
      <c r="BJS73" s="151"/>
      <c r="BJT73" s="151"/>
      <c r="BJU73" s="151"/>
      <c r="BJV73" s="151"/>
      <c r="BJW73" s="151"/>
      <c r="BJX73" s="151"/>
      <c r="BJY73" s="151"/>
      <c r="BJZ73" s="151"/>
      <c r="BKA73" s="151"/>
      <c r="BKB73" s="151"/>
      <c r="BKC73" s="151"/>
      <c r="BKD73" s="151"/>
      <c r="BKE73" s="151"/>
      <c r="BKF73" s="151"/>
      <c r="BKG73" s="151"/>
      <c r="BKH73" s="151"/>
      <c r="BKI73" s="151"/>
      <c r="BKJ73" s="151"/>
      <c r="BKK73" s="151"/>
      <c r="BKL73" s="151"/>
      <c r="BKM73" s="151"/>
      <c r="BKN73" s="151"/>
      <c r="BKO73" s="151"/>
      <c r="BKP73" s="151"/>
      <c r="BKQ73" s="151"/>
      <c r="BKR73" s="151"/>
      <c r="BKS73" s="151"/>
      <c r="BKT73" s="151"/>
      <c r="BKU73" s="151"/>
      <c r="BKV73" s="151"/>
      <c r="BKW73" s="151"/>
      <c r="BKX73" s="151"/>
      <c r="BKY73" s="151"/>
      <c r="BKZ73" s="151"/>
      <c r="BLA73" s="151"/>
      <c r="BLB73" s="151"/>
      <c r="BLC73" s="151"/>
      <c r="BLD73" s="151"/>
      <c r="BLE73" s="151"/>
      <c r="BLF73" s="151"/>
      <c r="BLG73" s="151"/>
      <c r="BLH73" s="151"/>
      <c r="BLI73" s="151"/>
      <c r="BLJ73" s="151"/>
      <c r="BLK73" s="151"/>
      <c r="BLL73" s="151"/>
      <c r="BLM73" s="151"/>
      <c r="BLN73" s="151"/>
      <c r="BLO73" s="151"/>
      <c r="BLP73" s="151"/>
      <c r="BLQ73" s="151"/>
      <c r="BLR73" s="151"/>
      <c r="BLS73" s="151"/>
      <c r="BLT73" s="151"/>
      <c r="BLU73" s="151"/>
      <c r="BLV73" s="151"/>
      <c r="BLW73" s="151"/>
      <c r="BLX73" s="151"/>
      <c r="BLY73" s="151"/>
      <c r="BLZ73" s="151"/>
      <c r="BMA73" s="151"/>
      <c r="BMB73" s="151"/>
      <c r="BMC73" s="151"/>
      <c r="BMD73" s="151"/>
      <c r="BME73" s="151"/>
      <c r="BMF73" s="151"/>
      <c r="BMG73" s="151"/>
      <c r="BMH73" s="151"/>
      <c r="BMI73" s="151"/>
      <c r="BMJ73" s="151"/>
      <c r="BMK73" s="151"/>
      <c r="BML73" s="151"/>
      <c r="BMM73" s="151"/>
      <c r="BMN73" s="151"/>
      <c r="BMO73" s="151"/>
      <c r="BMP73" s="151"/>
      <c r="BMQ73" s="151"/>
      <c r="BMR73" s="151"/>
      <c r="BMS73" s="151"/>
      <c r="BMT73" s="151"/>
      <c r="BMU73" s="151"/>
      <c r="BMV73" s="151"/>
      <c r="BMW73" s="151"/>
      <c r="BMX73" s="151"/>
      <c r="BMY73" s="151"/>
      <c r="BMZ73" s="151"/>
      <c r="BNA73" s="151"/>
      <c r="BNB73" s="151"/>
      <c r="BNC73" s="151"/>
      <c r="BND73" s="151"/>
      <c r="BNE73" s="151"/>
      <c r="BNF73" s="151"/>
      <c r="BNG73" s="151"/>
      <c r="BNH73" s="151"/>
      <c r="BNI73" s="151"/>
      <c r="BNJ73" s="151"/>
      <c r="BNK73" s="151"/>
      <c r="BNL73" s="151"/>
      <c r="BNM73" s="151"/>
      <c r="BNN73" s="151"/>
      <c r="BNO73" s="151"/>
      <c r="BNP73" s="151"/>
      <c r="BNQ73" s="151"/>
      <c r="BNR73" s="151"/>
      <c r="BNS73" s="151"/>
      <c r="BNT73" s="151"/>
      <c r="BNU73" s="151"/>
      <c r="BNV73" s="151"/>
      <c r="BNW73" s="151"/>
      <c r="BNX73" s="151"/>
      <c r="BNY73" s="151"/>
      <c r="BNZ73" s="151"/>
      <c r="BOA73" s="151"/>
      <c r="BOB73" s="151"/>
      <c r="BOC73" s="151"/>
      <c r="BOD73" s="151"/>
      <c r="BOE73" s="151"/>
      <c r="BOF73" s="151"/>
      <c r="BOG73" s="151"/>
      <c r="BOH73" s="151"/>
      <c r="BOI73" s="151"/>
      <c r="BOJ73" s="151"/>
      <c r="BOK73" s="151"/>
      <c r="BOL73" s="151"/>
      <c r="BOM73" s="151"/>
      <c r="BON73" s="151"/>
      <c r="BOO73" s="151"/>
      <c r="BOP73" s="151"/>
      <c r="BOQ73" s="151"/>
      <c r="BOR73" s="151"/>
      <c r="BOS73" s="151"/>
      <c r="BOT73" s="151"/>
      <c r="BOU73" s="151"/>
      <c r="BOV73" s="151"/>
      <c r="BOW73" s="151"/>
      <c r="BOX73" s="151"/>
      <c r="BOY73" s="151"/>
      <c r="BOZ73" s="151"/>
      <c r="BPA73" s="151"/>
      <c r="BPB73" s="151"/>
      <c r="BPC73" s="151"/>
      <c r="BPD73" s="151"/>
      <c r="BPE73" s="151"/>
      <c r="BPF73" s="151"/>
      <c r="BPG73" s="151"/>
      <c r="BPH73" s="151"/>
      <c r="BPI73" s="151"/>
      <c r="BPJ73" s="151"/>
      <c r="BPK73" s="151"/>
      <c r="BPL73" s="151"/>
      <c r="BPM73" s="151"/>
      <c r="BPN73" s="151"/>
      <c r="BPO73" s="151"/>
      <c r="BPP73" s="151"/>
      <c r="BPQ73" s="151"/>
      <c r="BPR73" s="151"/>
      <c r="BPS73" s="151"/>
      <c r="BPT73" s="151"/>
      <c r="BPU73" s="151"/>
      <c r="BPV73" s="151"/>
      <c r="BPW73" s="151"/>
      <c r="BPX73" s="151"/>
      <c r="BPY73" s="151"/>
      <c r="BPZ73" s="151"/>
      <c r="BQA73" s="151"/>
      <c r="BQB73" s="151"/>
      <c r="BQC73" s="151"/>
      <c r="BQD73" s="151"/>
      <c r="BQE73" s="151"/>
      <c r="BQF73" s="151"/>
      <c r="BQG73" s="151"/>
      <c r="BQH73" s="151"/>
      <c r="BQI73" s="151"/>
      <c r="BQJ73" s="151"/>
      <c r="BQK73" s="151"/>
      <c r="BQL73" s="151"/>
      <c r="BQM73" s="151"/>
      <c r="BQN73" s="151"/>
      <c r="BQO73" s="151"/>
      <c r="BQP73" s="151"/>
      <c r="BQQ73" s="151"/>
      <c r="BQR73" s="151"/>
      <c r="BQS73" s="151"/>
      <c r="BQT73" s="151"/>
      <c r="BQU73" s="151"/>
      <c r="BQV73" s="151"/>
      <c r="BQW73" s="151"/>
      <c r="BQX73" s="151"/>
      <c r="BQY73" s="151"/>
      <c r="BQZ73" s="151"/>
      <c r="BRA73" s="151"/>
      <c r="BRB73" s="151"/>
      <c r="BRC73" s="151"/>
      <c r="BRD73" s="151"/>
      <c r="BRE73" s="151"/>
      <c r="BRF73" s="151"/>
      <c r="BRG73" s="151"/>
      <c r="BRH73" s="151"/>
      <c r="BRI73" s="151"/>
      <c r="BRJ73" s="151"/>
      <c r="BRK73" s="151"/>
      <c r="BRL73" s="151"/>
      <c r="BRM73" s="151"/>
      <c r="BRN73" s="151"/>
      <c r="BRO73" s="151"/>
      <c r="BRP73" s="151"/>
      <c r="BRQ73" s="151"/>
      <c r="BRR73" s="151"/>
      <c r="BRS73" s="151"/>
      <c r="BRT73" s="151"/>
      <c r="BRU73" s="151"/>
      <c r="BRV73" s="151"/>
      <c r="BRW73" s="151"/>
      <c r="BRX73" s="151"/>
      <c r="BRY73" s="151"/>
      <c r="BRZ73" s="151"/>
      <c r="BSA73" s="151"/>
      <c r="BSB73" s="151"/>
      <c r="BSC73" s="151"/>
      <c r="BSD73" s="151"/>
      <c r="BSE73" s="151"/>
      <c r="BSF73" s="151"/>
      <c r="BSG73" s="151"/>
      <c r="BSH73" s="151"/>
      <c r="BSI73" s="151"/>
      <c r="BSJ73" s="151"/>
      <c r="BSK73" s="151"/>
      <c r="BSL73" s="151"/>
      <c r="BSM73" s="151"/>
      <c r="BSN73" s="151"/>
      <c r="BSO73" s="151"/>
      <c r="BSP73" s="151"/>
      <c r="BSQ73" s="151"/>
      <c r="BSR73" s="151"/>
      <c r="BSS73" s="151"/>
      <c r="BST73" s="151"/>
      <c r="BSU73" s="151"/>
      <c r="BSV73" s="151"/>
      <c r="BSW73" s="151"/>
      <c r="BSX73" s="151"/>
      <c r="BSY73" s="151"/>
      <c r="BSZ73" s="151"/>
      <c r="BTA73" s="151"/>
      <c r="BTB73" s="151"/>
      <c r="BTC73" s="151"/>
      <c r="BTD73" s="151"/>
      <c r="BTE73" s="151"/>
      <c r="BTF73" s="151"/>
      <c r="BTG73" s="151"/>
      <c r="BTH73" s="151"/>
      <c r="BTI73" s="151"/>
      <c r="BTJ73" s="151"/>
      <c r="BTK73" s="151"/>
      <c r="BTL73" s="151"/>
      <c r="BTM73" s="151"/>
      <c r="BTN73" s="151"/>
      <c r="BTO73" s="151"/>
      <c r="BTP73" s="151"/>
      <c r="BTQ73" s="151"/>
      <c r="BTR73" s="151"/>
      <c r="BTS73" s="151"/>
      <c r="BTT73" s="151"/>
      <c r="BTU73" s="151"/>
      <c r="BTV73" s="151"/>
      <c r="BTW73" s="151"/>
      <c r="BTX73" s="151"/>
      <c r="BTY73" s="151"/>
      <c r="BTZ73" s="151"/>
      <c r="BUA73" s="151"/>
      <c r="BUB73" s="151"/>
      <c r="BUC73" s="151"/>
      <c r="BUD73" s="151"/>
      <c r="BUE73" s="151"/>
      <c r="BUF73" s="151"/>
      <c r="BUG73" s="151"/>
      <c r="BUH73" s="151"/>
      <c r="BUI73" s="151"/>
      <c r="BUJ73" s="151"/>
      <c r="BUK73" s="151"/>
      <c r="BUL73" s="151"/>
      <c r="BUM73" s="151"/>
      <c r="BUN73" s="151"/>
      <c r="BUO73" s="151"/>
      <c r="BUP73" s="151"/>
      <c r="BUQ73" s="151"/>
      <c r="BUR73" s="151"/>
      <c r="BUS73" s="151"/>
      <c r="BUT73" s="151"/>
      <c r="BUU73" s="151"/>
      <c r="BUV73" s="151"/>
      <c r="BUW73" s="151"/>
      <c r="BUX73" s="151"/>
      <c r="BUY73" s="151"/>
      <c r="BUZ73" s="151"/>
      <c r="BVA73" s="151"/>
      <c r="BVB73" s="151"/>
      <c r="BVC73" s="151"/>
      <c r="BVD73" s="151"/>
      <c r="BVE73" s="151"/>
      <c r="BVF73" s="151"/>
      <c r="BVG73" s="151"/>
      <c r="BVH73" s="151"/>
      <c r="BVI73" s="151"/>
      <c r="BVJ73" s="151"/>
      <c r="BVK73" s="151"/>
      <c r="BVL73" s="151"/>
      <c r="BVM73" s="151"/>
      <c r="BVN73" s="151"/>
      <c r="BVO73" s="151"/>
      <c r="BVP73" s="151"/>
      <c r="BVQ73" s="151"/>
      <c r="BVR73" s="151"/>
      <c r="BVS73" s="151"/>
      <c r="BVT73" s="151"/>
      <c r="BVU73" s="151"/>
      <c r="BVV73" s="151"/>
      <c r="BVW73" s="151"/>
      <c r="BVX73" s="151"/>
      <c r="BVY73" s="151"/>
      <c r="BVZ73" s="151"/>
      <c r="BWA73" s="151"/>
      <c r="BWB73" s="151"/>
      <c r="BWC73" s="151"/>
      <c r="BWD73" s="151"/>
      <c r="BWE73" s="151"/>
      <c r="BWF73" s="151"/>
      <c r="BWG73" s="151"/>
      <c r="BWH73" s="151"/>
      <c r="BWI73" s="151"/>
      <c r="BWJ73" s="151"/>
      <c r="BWK73" s="151"/>
      <c r="BWL73" s="151"/>
      <c r="BWM73" s="151"/>
      <c r="BWN73" s="151"/>
      <c r="BWO73" s="151"/>
      <c r="BWP73" s="151"/>
      <c r="BWQ73" s="151"/>
      <c r="BWR73" s="151"/>
      <c r="BWS73" s="151"/>
      <c r="BWT73" s="151"/>
      <c r="BWU73" s="151"/>
      <c r="BWV73" s="151"/>
      <c r="BWW73" s="151"/>
      <c r="BWX73" s="151"/>
      <c r="BWY73" s="151"/>
      <c r="BWZ73" s="151"/>
      <c r="BXA73" s="151"/>
      <c r="BXB73" s="151"/>
      <c r="BXC73" s="151"/>
      <c r="BXD73" s="151"/>
      <c r="BXE73" s="151"/>
      <c r="BXF73" s="151"/>
      <c r="BXG73" s="151"/>
      <c r="BXH73" s="151"/>
      <c r="BXI73" s="151"/>
      <c r="BXJ73" s="151"/>
      <c r="BXK73" s="151"/>
      <c r="BXL73" s="151"/>
      <c r="BXM73" s="151"/>
      <c r="BXN73" s="151"/>
      <c r="BXO73" s="151"/>
      <c r="BXP73" s="151"/>
      <c r="BXQ73" s="151"/>
      <c r="BXR73" s="151"/>
      <c r="BXS73" s="151"/>
      <c r="BXT73" s="151"/>
      <c r="BXU73" s="151"/>
      <c r="BXV73" s="151"/>
      <c r="BXW73" s="151"/>
      <c r="BXX73" s="151"/>
      <c r="BXY73" s="151"/>
      <c r="BXZ73" s="151"/>
      <c r="BYA73" s="151"/>
      <c r="BYB73" s="151"/>
      <c r="BYC73" s="151"/>
      <c r="BYD73" s="151"/>
      <c r="BYE73" s="151"/>
      <c r="BYF73" s="151"/>
      <c r="BYG73" s="151"/>
      <c r="BYH73" s="151"/>
      <c r="BYI73" s="151"/>
      <c r="BYJ73" s="151"/>
      <c r="BYK73" s="151"/>
      <c r="BYL73" s="151"/>
      <c r="BYM73" s="151"/>
      <c r="BYN73" s="151"/>
      <c r="BYO73" s="151"/>
      <c r="BYP73" s="151"/>
      <c r="BYQ73" s="151"/>
      <c r="BYR73" s="151"/>
      <c r="BYS73" s="151"/>
      <c r="BYT73" s="151"/>
      <c r="BYU73" s="151"/>
      <c r="BYV73" s="151"/>
      <c r="BYW73" s="151"/>
      <c r="BYX73" s="151"/>
      <c r="BYY73" s="151"/>
      <c r="BYZ73" s="151"/>
      <c r="BZA73" s="151"/>
      <c r="BZB73" s="151"/>
      <c r="BZC73" s="151"/>
      <c r="BZD73" s="151"/>
      <c r="BZE73" s="151"/>
      <c r="BZF73" s="151"/>
      <c r="BZG73" s="151"/>
      <c r="BZH73" s="151"/>
      <c r="BZI73" s="151"/>
      <c r="BZJ73" s="151"/>
      <c r="BZK73" s="151"/>
      <c r="BZL73" s="151"/>
      <c r="BZM73" s="151"/>
      <c r="BZN73" s="151"/>
      <c r="BZO73" s="151"/>
      <c r="BZP73" s="151"/>
      <c r="BZQ73" s="151"/>
      <c r="BZR73" s="151"/>
      <c r="BZS73" s="151"/>
      <c r="BZT73" s="151"/>
      <c r="BZU73" s="151"/>
      <c r="BZV73" s="151"/>
      <c r="BZW73" s="151"/>
      <c r="BZX73" s="151"/>
      <c r="BZY73" s="151"/>
      <c r="BZZ73" s="151"/>
      <c r="CAA73" s="151"/>
      <c r="CAB73" s="151"/>
      <c r="CAC73" s="151"/>
      <c r="CAD73" s="151"/>
      <c r="CAE73" s="151"/>
      <c r="CAF73" s="151"/>
      <c r="CAG73" s="151"/>
      <c r="CAH73" s="151"/>
      <c r="CAI73" s="151"/>
      <c r="CAJ73" s="151"/>
      <c r="CAK73" s="151"/>
      <c r="CAL73" s="151"/>
      <c r="CAM73" s="151"/>
      <c r="CAN73" s="151"/>
      <c r="CAO73" s="151"/>
      <c r="CAP73" s="151"/>
      <c r="CAQ73" s="151"/>
      <c r="CAR73" s="151"/>
      <c r="CAS73" s="151"/>
      <c r="CAT73" s="151"/>
      <c r="CAU73" s="151"/>
      <c r="CAV73" s="151"/>
      <c r="CAW73" s="151"/>
      <c r="CAX73" s="151"/>
      <c r="CAY73" s="151"/>
      <c r="CAZ73" s="151"/>
      <c r="CBA73" s="151"/>
      <c r="CBB73" s="151"/>
      <c r="CBC73" s="151"/>
      <c r="CBD73" s="151"/>
      <c r="CBE73" s="151"/>
      <c r="CBF73" s="151"/>
      <c r="CBG73" s="151"/>
      <c r="CBH73" s="151"/>
      <c r="CBI73" s="151"/>
      <c r="CBJ73" s="151"/>
      <c r="CBK73" s="151"/>
      <c r="CBL73" s="151"/>
      <c r="CBM73" s="151"/>
      <c r="CBN73" s="151"/>
      <c r="CBO73" s="151"/>
      <c r="CBP73" s="151"/>
      <c r="CBQ73" s="151"/>
      <c r="CBR73" s="151"/>
      <c r="CBS73" s="151"/>
      <c r="CBT73" s="151"/>
      <c r="CBU73" s="151"/>
      <c r="CBV73" s="151"/>
      <c r="CBW73" s="151"/>
      <c r="CBX73" s="151"/>
      <c r="CBY73" s="151"/>
      <c r="CBZ73" s="151"/>
      <c r="CCA73" s="151"/>
      <c r="CCB73" s="151"/>
      <c r="CCC73" s="151"/>
      <c r="CCD73" s="151"/>
      <c r="CCE73" s="151"/>
      <c r="CCF73" s="151"/>
      <c r="CCG73" s="151"/>
      <c r="CCH73" s="151"/>
      <c r="CCI73" s="151"/>
      <c r="CCJ73" s="151"/>
      <c r="CCK73" s="151"/>
      <c r="CCL73" s="151"/>
      <c r="CCM73" s="151"/>
      <c r="CCN73" s="151"/>
      <c r="CCO73" s="151"/>
      <c r="CCP73" s="151"/>
      <c r="CCQ73" s="151"/>
      <c r="CCR73" s="151"/>
      <c r="CCS73" s="151"/>
      <c r="CCT73" s="151"/>
      <c r="CCU73" s="151"/>
      <c r="CCV73" s="151"/>
      <c r="CCW73" s="151"/>
      <c r="CCX73" s="151"/>
      <c r="CCY73" s="151"/>
      <c r="CCZ73" s="151"/>
      <c r="CDA73" s="151"/>
      <c r="CDB73" s="151"/>
      <c r="CDC73" s="151"/>
      <c r="CDD73" s="151"/>
      <c r="CDE73" s="151"/>
      <c r="CDF73" s="151"/>
      <c r="CDG73" s="151"/>
      <c r="CDH73" s="151"/>
      <c r="CDI73" s="151"/>
      <c r="CDJ73" s="151"/>
      <c r="CDK73" s="151"/>
      <c r="CDL73" s="151"/>
      <c r="CDM73" s="151"/>
      <c r="CDN73" s="151"/>
      <c r="CDO73" s="151"/>
      <c r="CDP73" s="151"/>
      <c r="CDQ73" s="151"/>
      <c r="CDR73" s="151"/>
      <c r="CDS73" s="151"/>
      <c r="CDT73" s="151"/>
      <c r="CDU73" s="151"/>
      <c r="CDV73" s="151"/>
      <c r="CDW73" s="151"/>
      <c r="CDX73" s="151"/>
      <c r="CDY73" s="151"/>
      <c r="CDZ73" s="151"/>
      <c r="CEA73" s="151"/>
      <c r="CEB73" s="151"/>
      <c r="CEC73" s="151"/>
      <c r="CED73" s="151"/>
      <c r="CEE73" s="151"/>
      <c r="CEF73" s="151"/>
      <c r="CEG73" s="151"/>
      <c r="CEH73" s="151"/>
      <c r="CEI73" s="151"/>
      <c r="CEJ73" s="151"/>
      <c r="CEK73" s="151"/>
      <c r="CEL73" s="151"/>
      <c r="CEM73" s="151"/>
      <c r="CEN73" s="151"/>
      <c r="CEO73" s="151"/>
      <c r="CEP73" s="151"/>
      <c r="CEQ73" s="151"/>
      <c r="CER73" s="151"/>
      <c r="CES73" s="151"/>
      <c r="CET73" s="151"/>
      <c r="CEU73" s="151"/>
      <c r="CEV73" s="151"/>
      <c r="CEW73" s="151"/>
      <c r="CEX73" s="151"/>
      <c r="CEY73" s="151"/>
      <c r="CEZ73" s="151"/>
      <c r="CFA73" s="151"/>
      <c r="CFB73" s="151"/>
      <c r="CFC73" s="151"/>
      <c r="CFD73" s="151"/>
      <c r="CFE73" s="151"/>
      <c r="CFF73" s="151"/>
      <c r="CFG73" s="151"/>
      <c r="CFH73" s="151"/>
      <c r="CFI73" s="151"/>
      <c r="CFJ73" s="151"/>
      <c r="CFK73" s="151"/>
      <c r="CFL73" s="151"/>
      <c r="CFM73" s="151"/>
      <c r="CFN73" s="151"/>
      <c r="CFO73" s="151"/>
      <c r="CFP73" s="151"/>
      <c r="CFQ73" s="151"/>
      <c r="CFR73" s="151"/>
      <c r="CFS73" s="151"/>
      <c r="CFT73" s="151"/>
      <c r="CFU73" s="151"/>
      <c r="CFV73" s="151"/>
      <c r="CFW73" s="151"/>
      <c r="CFX73" s="151"/>
      <c r="CFY73" s="151"/>
      <c r="CFZ73" s="151"/>
      <c r="CGA73" s="151"/>
      <c r="CGB73" s="151"/>
      <c r="CGC73" s="151"/>
      <c r="CGD73" s="151"/>
      <c r="CGE73" s="151"/>
      <c r="CGF73" s="151"/>
      <c r="CGG73" s="151"/>
      <c r="CGH73" s="151"/>
      <c r="CGI73" s="151"/>
      <c r="CGJ73" s="151"/>
      <c r="CGK73" s="151"/>
      <c r="CGL73" s="151"/>
      <c r="CGM73" s="151"/>
      <c r="CGN73" s="151"/>
      <c r="CGO73" s="151"/>
      <c r="CGP73" s="151"/>
      <c r="CGQ73" s="151"/>
      <c r="CGR73" s="151"/>
      <c r="CGS73" s="151"/>
      <c r="CGT73" s="151"/>
      <c r="CGU73" s="151"/>
      <c r="CGV73" s="151"/>
      <c r="CGW73" s="151"/>
      <c r="CGX73" s="151"/>
      <c r="CGY73" s="151"/>
      <c r="CGZ73" s="151"/>
      <c r="CHA73" s="151"/>
      <c r="CHB73" s="151"/>
      <c r="CHC73" s="151"/>
      <c r="CHD73" s="151"/>
      <c r="CHE73" s="151"/>
      <c r="CHF73" s="151"/>
      <c r="CHG73" s="151"/>
      <c r="CHH73" s="151"/>
      <c r="CHI73" s="151"/>
      <c r="CHJ73" s="151"/>
      <c r="CHK73" s="151"/>
      <c r="CHL73" s="151"/>
      <c r="CHM73" s="151"/>
      <c r="CHN73" s="151"/>
      <c r="CHO73" s="151"/>
      <c r="CHP73" s="151"/>
      <c r="CHQ73" s="151"/>
      <c r="CHR73" s="151"/>
      <c r="CHS73" s="151"/>
      <c r="CHT73" s="151"/>
      <c r="CHU73" s="151"/>
      <c r="CHV73" s="151"/>
      <c r="CHW73" s="151"/>
      <c r="CHX73" s="151"/>
      <c r="CHY73" s="151"/>
      <c r="CHZ73" s="151"/>
      <c r="CIA73" s="151"/>
      <c r="CIB73" s="151"/>
      <c r="CIC73" s="151"/>
      <c r="CID73" s="151"/>
      <c r="CIE73" s="151"/>
      <c r="CIF73" s="151"/>
      <c r="CIG73" s="151"/>
      <c r="CIH73" s="151"/>
      <c r="CII73" s="151"/>
      <c r="CIJ73" s="151"/>
      <c r="CIK73" s="151"/>
      <c r="CIL73" s="151"/>
      <c r="CIM73" s="151"/>
      <c r="CIN73" s="151"/>
      <c r="CIO73" s="151"/>
      <c r="CIP73" s="151"/>
      <c r="CIQ73" s="151"/>
      <c r="CIR73" s="151"/>
      <c r="CIS73" s="151"/>
      <c r="CIT73" s="151"/>
      <c r="CIU73" s="151"/>
      <c r="CIV73" s="151"/>
      <c r="CIW73" s="151"/>
      <c r="CIX73" s="151"/>
      <c r="CIY73" s="151"/>
      <c r="CIZ73" s="151"/>
      <c r="CJA73" s="151"/>
      <c r="CJB73" s="151"/>
      <c r="CJC73" s="151"/>
      <c r="CJD73" s="151"/>
      <c r="CJE73" s="151"/>
      <c r="CJF73" s="151"/>
      <c r="CJG73" s="151"/>
      <c r="CJH73" s="151"/>
      <c r="CJI73" s="151"/>
      <c r="CJJ73" s="151"/>
      <c r="CJK73" s="151"/>
      <c r="CJL73" s="151"/>
      <c r="CJM73" s="151"/>
      <c r="CJN73" s="151"/>
      <c r="CJO73" s="151"/>
      <c r="CJP73" s="151"/>
      <c r="CJQ73" s="151"/>
      <c r="CJR73" s="151"/>
      <c r="CJS73" s="151"/>
      <c r="CJT73" s="151"/>
      <c r="CJU73" s="151"/>
      <c r="CJV73" s="151"/>
      <c r="CJW73" s="151"/>
      <c r="CJX73" s="151"/>
      <c r="CJY73" s="151"/>
      <c r="CJZ73" s="151"/>
      <c r="CKA73" s="151"/>
      <c r="CKB73" s="151"/>
      <c r="CKC73" s="151"/>
      <c r="CKD73" s="151"/>
      <c r="CKE73" s="151"/>
      <c r="CKF73" s="151"/>
      <c r="CKG73" s="151"/>
      <c r="CKH73" s="151"/>
      <c r="CKI73" s="151"/>
      <c r="CKJ73" s="151"/>
      <c r="CKK73" s="151"/>
      <c r="CKL73" s="151"/>
      <c r="CKM73" s="151"/>
      <c r="CKN73" s="151"/>
      <c r="CKO73" s="151"/>
      <c r="CKP73" s="151"/>
      <c r="CKQ73" s="151"/>
      <c r="CKR73" s="151"/>
      <c r="CKS73" s="151"/>
      <c r="CKT73" s="151"/>
      <c r="CKU73" s="151"/>
      <c r="CKV73" s="151"/>
      <c r="CKW73" s="151"/>
      <c r="CKX73" s="151"/>
      <c r="CKY73" s="151"/>
      <c r="CKZ73" s="151"/>
      <c r="CLA73" s="151"/>
      <c r="CLB73" s="151"/>
      <c r="CLC73" s="151"/>
      <c r="CLD73" s="151"/>
      <c r="CLE73" s="151"/>
      <c r="CLF73" s="151"/>
      <c r="CLG73" s="151"/>
      <c r="CLH73" s="151"/>
      <c r="CLI73" s="151"/>
      <c r="CLJ73" s="151"/>
      <c r="CLK73" s="151"/>
      <c r="CLL73" s="151"/>
      <c r="CLM73" s="151"/>
      <c r="CLN73" s="151"/>
      <c r="CLO73" s="151"/>
      <c r="CLP73" s="151"/>
      <c r="CLQ73" s="151"/>
      <c r="CLR73" s="151"/>
      <c r="CLS73" s="151"/>
      <c r="CLT73" s="151"/>
      <c r="CLU73" s="151"/>
      <c r="CLV73" s="151"/>
      <c r="CLW73" s="151"/>
      <c r="CLX73" s="151"/>
      <c r="CLY73" s="151"/>
      <c r="CLZ73" s="151"/>
      <c r="CMA73" s="151"/>
      <c r="CMB73" s="151"/>
      <c r="CMC73" s="151"/>
      <c r="CMD73" s="151"/>
      <c r="CME73" s="151"/>
      <c r="CMF73" s="151"/>
      <c r="CMG73" s="151"/>
      <c r="CMH73" s="151"/>
      <c r="CMI73" s="151"/>
      <c r="CMJ73" s="151"/>
      <c r="CMK73" s="151"/>
      <c r="CML73" s="151"/>
      <c r="CMM73" s="151"/>
      <c r="CMN73" s="151"/>
      <c r="CMO73" s="151"/>
      <c r="CMP73" s="151"/>
      <c r="CMQ73" s="151"/>
      <c r="CMR73" s="151"/>
      <c r="CMS73" s="151"/>
      <c r="CMT73" s="151"/>
      <c r="CMU73" s="151"/>
      <c r="CMV73" s="151"/>
      <c r="CMW73" s="151"/>
      <c r="CMX73" s="151"/>
      <c r="CMY73" s="151"/>
      <c r="CMZ73" s="151"/>
      <c r="CNA73" s="151"/>
      <c r="CNB73" s="151"/>
      <c r="CNC73" s="151"/>
      <c r="CND73" s="151"/>
      <c r="CNE73" s="151"/>
      <c r="CNF73" s="151"/>
      <c r="CNG73" s="151"/>
      <c r="CNH73" s="151"/>
      <c r="CNI73" s="151"/>
      <c r="CNJ73" s="151"/>
      <c r="CNK73" s="151"/>
      <c r="CNL73" s="151"/>
      <c r="CNM73" s="151"/>
      <c r="CNN73" s="151"/>
      <c r="CNO73" s="151"/>
      <c r="CNP73" s="151"/>
      <c r="CNQ73" s="151"/>
      <c r="CNR73" s="151"/>
      <c r="CNS73" s="151"/>
      <c r="CNT73" s="151"/>
      <c r="CNU73" s="151"/>
      <c r="CNV73" s="151"/>
      <c r="CNW73" s="151"/>
      <c r="CNX73" s="151"/>
      <c r="CNY73" s="151"/>
      <c r="CNZ73" s="151"/>
      <c r="COA73" s="151"/>
      <c r="COB73" s="151"/>
      <c r="COC73" s="151"/>
      <c r="COD73" s="151"/>
      <c r="COE73" s="151"/>
      <c r="COF73" s="151"/>
      <c r="COG73" s="151"/>
      <c r="COH73" s="151"/>
      <c r="COI73" s="151"/>
      <c r="COJ73" s="151"/>
      <c r="COK73" s="151"/>
      <c r="COL73" s="151"/>
      <c r="COM73" s="151"/>
      <c r="CON73" s="151"/>
      <c r="COO73" s="151"/>
      <c r="COP73" s="151"/>
      <c r="COQ73" s="151"/>
      <c r="COR73" s="151"/>
      <c r="COS73" s="151"/>
      <c r="COT73" s="151"/>
      <c r="COU73" s="151"/>
      <c r="COV73" s="151"/>
      <c r="COW73" s="151"/>
      <c r="COX73" s="151"/>
      <c r="COY73" s="151"/>
      <c r="COZ73" s="151"/>
      <c r="CPA73" s="151"/>
      <c r="CPB73" s="151"/>
      <c r="CPC73" s="151"/>
      <c r="CPD73" s="151"/>
      <c r="CPE73" s="151"/>
      <c r="CPF73" s="151"/>
      <c r="CPG73" s="151"/>
      <c r="CPH73" s="151"/>
      <c r="CPI73" s="151"/>
      <c r="CPJ73" s="151"/>
      <c r="CPK73" s="151"/>
      <c r="CPL73" s="151"/>
      <c r="CPM73" s="151"/>
      <c r="CPN73" s="151"/>
      <c r="CPO73" s="151"/>
      <c r="CPP73" s="151"/>
      <c r="CPQ73" s="151"/>
      <c r="CPR73" s="151"/>
      <c r="CPS73" s="151"/>
      <c r="CPT73" s="151"/>
      <c r="CPU73" s="151"/>
      <c r="CPV73" s="151"/>
      <c r="CPW73" s="151"/>
      <c r="CPX73" s="151"/>
      <c r="CPY73" s="151"/>
      <c r="CPZ73" s="151"/>
      <c r="CQA73" s="151"/>
      <c r="CQB73" s="151"/>
      <c r="CQC73" s="151"/>
      <c r="CQD73" s="151"/>
      <c r="CQE73" s="151"/>
      <c r="CQF73" s="151"/>
      <c r="CQG73" s="151"/>
      <c r="CQH73" s="151"/>
      <c r="CQI73" s="151"/>
      <c r="CQJ73" s="151"/>
      <c r="CQK73" s="151"/>
      <c r="CQL73" s="151"/>
      <c r="CQM73" s="151"/>
      <c r="CQN73" s="151"/>
      <c r="CQO73" s="151"/>
      <c r="CQP73" s="151"/>
      <c r="CQQ73" s="151"/>
      <c r="CQR73" s="151"/>
      <c r="CQS73" s="151"/>
      <c r="CQT73" s="151"/>
      <c r="CQU73" s="151"/>
      <c r="CQV73" s="151"/>
      <c r="CQW73" s="151"/>
      <c r="CQX73" s="151"/>
      <c r="CQY73" s="151"/>
      <c r="CQZ73" s="151"/>
      <c r="CRA73" s="151"/>
      <c r="CRB73" s="151"/>
      <c r="CRC73" s="151"/>
      <c r="CRD73" s="151"/>
      <c r="CRE73" s="151"/>
      <c r="CRF73" s="151"/>
      <c r="CRG73" s="151"/>
      <c r="CRH73" s="151"/>
      <c r="CRI73" s="151"/>
      <c r="CRJ73" s="151"/>
      <c r="CRK73" s="151"/>
      <c r="CRL73" s="151"/>
      <c r="CRM73" s="151"/>
      <c r="CRN73" s="151"/>
      <c r="CRO73" s="151"/>
      <c r="CRP73" s="151"/>
      <c r="CRQ73" s="151"/>
      <c r="CRR73" s="151"/>
      <c r="CRS73" s="151"/>
      <c r="CRT73" s="151"/>
      <c r="CRU73" s="151"/>
      <c r="CRV73" s="151"/>
      <c r="CRW73" s="151"/>
      <c r="CRX73" s="151"/>
      <c r="CRY73" s="151"/>
      <c r="CRZ73" s="151"/>
      <c r="CSA73" s="151"/>
      <c r="CSB73" s="151"/>
      <c r="CSC73" s="151"/>
      <c r="CSD73" s="151"/>
      <c r="CSE73" s="151"/>
      <c r="CSF73" s="151"/>
      <c r="CSG73" s="151"/>
      <c r="CSH73" s="151"/>
      <c r="CSI73" s="151"/>
      <c r="CSJ73" s="151"/>
      <c r="CSK73" s="151"/>
      <c r="CSL73" s="151"/>
      <c r="CSM73" s="151"/>
      <c r="CSN73" s="151"/>
      <c r="CSO73" s="151"/>
      <c r="CSP73" s="151"/>
      <c r="CSQ73" s="151"/>
      <c r="CSR73" s="151"/>
      <c r="CSS73" s="151"/>
      <c r="CST73" s="151"/>
      <c r="CSU73" s="151"/>
      <c r="CSV73" s="151"/>
      <c r="CSW73" s="151"/>
      <c r="CSX73" s="151"/>
      <c r="CSY73" s="151"/>
      <c r="CSZ73" s="151"/>
      <c r="CTA73" s="151"/>
      <c r="CTB73" s="151"/>
      <c r="CTC73" s="151"/>
      <c r="CTD73" s="151"/>
      <c r="CTE73" s="151"/>
      <c r="CTF73" s="151"/>
      <c r="CTG73" s="151"/>
      <c r="CTH73" s="151"/>
      <c r="CTI73" s="151"/>
      <c r="CTJ73" s="151"/>
      <c r="CTK73" s="151"/>
      <c r="CTL73" s="151"/>
      <c r="CTM73" s="151"/>
      <c r="CTN73" s="151"/>
      <c r="CTO73" s="151"/>
      <c r="CTP73" s="151"/>
      <c r="CTQ73" s="151"/>
      <c r="CTR73" s="151"/>
      <c r="CTS73" s="151"/>
      <c r="CTT73" s="151"/>
      <c r="CTU73" s="151"/>
      <c r="CTV73" s="151"/>
      <c r="CTW73" s="151"/>
      <c r="CTX73" s="151"/>
      <c r="CTY73" s="151"/>
      <c r="CTZ73" s="151"/>
      <c r="CUA73" s="151"/>
      <c r="CUB73" s="151"/>
      <c r="CUC73" s="151"/>
      <c r="CUD73" s="151"/>
      <c r="CUE73" s="151"/>
      <c r="CUF73" s="151"/>
      <c r="CUG73" s="151"/>
      <c r="CUH73" s="151"/>
      <c r="CUI73" s="151"/>
      <c r="CUJ73" s="151"/>
      <c r="CUK73" s="151"/>
      <c r="CUL73" s="151"/>
      <c r="CUM73" s="151"/>
      <c r="CUN73" s="151"/>
      <c r="CUO73" s="151"/>
      <c r="CUP73" s="151"/>
      <c r="CUQ73" s="151"/>
      <c r="CUR73" s="151"/>
      <c r="CUS73" s="151"/>
      <c r="CUT73" s="151"/>
      <c r="CUU73" s="151"/>
      <c r="CUV73" s="151"/>
      <c r="CUW73" s="151"/>
      <c r="CUX73" s="151"/>
      <c r="CUY73" s="151"/>
      <c r="CUZ73" s="151"/>
      <c r="CVA73" s="151"/>
      <c r="CVB73" s="151"/>
      <c r="CVC73" s="151"/>
      <c r="CVD73" s="151"/>
      <c r="CVE73" s="151"/>
      <c r="CVF73" s="151"/>
      <c r="CVG73" s="151"/>
      <c r="CVH73" s="151"/>
      <c r="CVI73" s="151"/>
      <c r="CVJ73" s="151"/>
      <c r="CVK73" s="151"/>
      <c r="CVL73" s="151"/>
      <c r="CVM73" s="151"/>
      <c r="CVN73" s="151"/>
      <c r="CVO73" s="151"/>
      <c r="CVP73" s="151"/>
      <c r="CVQ73" s="151"/>
      <c r="CVR73" s="151"/>
      <c r="CVS73" s="151"/>
      <c r="CVT73" s="151"/>
      <c r="CVU73" s="151"/>
      <c r="CVV73" s="151"/>
      <c r="CVW73" s="151"/>
      <c r="CVX73" s="151"/>
      <c r="CVY73" s="151"/>
      <c r="CVZ73" s="151"/>
      <c r="CWA73" s="151"/>
      <c r="CWB73" s="151"/>
      <c r="CWC73" s="151"/>
      <c r="CWD73" s="151"/>
      <c r="CWE73" s="151"/>
      <c r="CWF73" s="151"/>
      <c r="CWG73" s="151"/>
      <c r="CWH73" s="151"/>
      <c r="CWI73" s="151"/>
      <c r="CWJ73" s="151"/>
      <c r="CWK73" s="151"/>
      <c r="CWL73" s="151"/>
      <c r="CWM73" s="151"/>
      <c r="CWN73" s="151"/>
      <c r="CWO73" s="151"/>
      <c r="CWP73" s="151"/>
      <c r="CWQ73" s="151"/>
      <c r="CWR73" s="151"/>
      <c r="CWS73" s="151"/>
      <c r="CWT73" s="151"/>
      <c r="CWU73" s="151"/>
      <c r="CWV73" s="151"/>
      <c r="CWW73" s="151"/>
      <c r="CWX73" s="151"/>
      <c r="CWY73" s="151"/>
      <c r="CWZ73" s="151"/>
      <c r="CXA73" s="151"/>
      <c r="CXB73" s="151"/>
      <c r="CXC73" s="151"/>
      <c r="CXD73" s="151"/>
      <c r="CXE73" s="151"/>
      <c r="CXF73" s="151"/>
      <c r="CXG73" s="151"/>
      <c r="CXH73" s="151"/>
      <c r="CXI73" s="151"/>
      <c r="CXJ73" s="151"/>
      <c r="CXK73" s="151"/>
      <c r="CXL73" s="151"/>
      <c r="CXM73" s="151"/>
      <c r="CXN73" s="151"/>
      <c r="CXO73" s="151"/>
      <c r="CXP73" s="151"/>
      <c r="CXQ73" s="151"/>
      <c r="CXR73" s="151"/>
      <c r="CXS73" s="151"/>
      <c r="CXT73" s="151"/>
      <c r="CXU73" s="151"/>
      <c r="CXV73" s="151"/>
      <c r="CXW73" s="151"/>
      <c r="CXX73" s="151"/>
      <c r="CXY73" s="151"/>
      <c r="CXZ73" s="151"/>
      <c r="CYA73" s="151"/>
      <c r="CYB73" s="151"/>
      <c r="CYC73" s="151"/>
      <c r="CYD73" s="151"/>
      <c r="CYE73" s="151"/>
      <c r="CYF73" s="151"/>
      <c r="CYG73" s="151"/>
      <c r="CYH73" s="151"/>
      <c r="CYI73" s="151"/>
      <c r="CYJ73" s="151"/>
      <c r="CYK73" s="151"/>
      <c r="CYL73" s="151"/>
      <c r="CYM73" s="151"/>
      <c r="CYN73" s="151"/>
      <c r="CYO73" s="151"/>
      <c r="CYP73" s="151"/>
      <c r="CYQ73" s="151"/>
      <c r="CYR73" s="151"/>
      <c r="CYS73" s="151"/>
      <c r="CYT73" s="151"/>
      <c r="CYU73" s="151"/>
      <c r="CYV73" s="151"/>
      <c r="CYW73" s="151"/>
      <c r="CYX73" s="151"/>
      <c r="CYY73" s="151"/>
      <c r="CYZ73" s="151"/>
      <c r="CZA73" s="151"/>
      <c r="CZB73" s="151"/>
      <c r="CZC73" s="151"/>
      <c r="CZD73" s="151"/>
      <c r="CZE73" s="151"/>
      <c r="CZF73" s="151"/>
      <c r="CZG73" s="151"/>
      <c r="CZH73" s="151"/>
      <c r="CZI73" s="151"/>
      <c r="CZJ73" s="151"/>
      <c r="CZK73" s="151"/>
      <c r="CZL73" s="151"/>
      <c r="CZM73" s="151"/>
      <c r="CZN73" s="151"/>
      <c r="CZO73" s="151"/>
      <c r="CZP73" s="151"/>
      <c r="CZQ73" s="151"/>
      <c r="CZR73" s="151"/>
      <c r="CZS73" s="151"/>
      <c r="CZT73" s="151"/>
      <c r="CZU73" s="151"/>
      <c r="CZV73" s="151"/>
      <c r="CZW73" s="151"/>
      <c r="CZX73" s="151"/>
      <c r="CZY73" s="151"/>
      <c r="CZZ73" s="151"/>
      <c r="DAA73" s="151"/>
      <c r="DAB73" s="151"/>
      <c r="DAC73" s="151"/>
      <c r="DAD73" s="151"/>
      <c r="DAE73" s="151"/>
      <c r="DAF73" s="151"/>
      <c r="DAG73" s="151"/>
      <c r="DAH73" s="151"/>
      <c r="DAI73" s="151"/>
      <c r="DAJ73" s="151"/>
      <c r="DAK73" s="151"/>
      <c r="DAL73" s="151"/>
      <c r="DAM73" s="151"/>
      <c r="DAN73" s="151"/>
      <c r="DAO73" s="151"/>
      <c r="DAP73" s="151"/>
      <c r="DAQ73" s="151"/>
      <c r="DAR73" s="151"/>
      <c r="DAS73" s="151"/>
      <c r="DAT73" s="151"/>
      <c r="DAU73" s="151"/>
      <c r="DAV73" s="151"/>
      <c r="DAW73" s="151"/>
      <c r="DAX73" s="151"/>
      <c r="DAY73" s="151"/>
      <c r="DAZ73" s="151"/>
      <c r="DBA73" s="151"/>
      <c r="DBB73" s="151"/>
      <c r="DBC73" s="151"/>
      <c r="DBD73" s="151"/>
      <c r="DBE73" s="151"/>
      <c r="DBF73" s="151"/>
      <c r="DBG73" s="151"/>
      <c r="DBH73" s="151"/>
      <c r="DBI73" s="151"/>
      <c r="DBJ73" s="151"/>
      <c r="DBK73" s="151"/>
      <c r="DBL73" s="151"/>
      <c r="DBM73" s="151"/>
      <c r="DBN73" s="151"/>
      <c r="DBO73" s="151"/>
      <c r="DBP73" s="151"/>
      <c r="DBQ73" s="151"/>
      <c r="DBR73" s="151"/>
      <c r="DBS73" s="151"/>
      <c r="DBT73" s="151"/>
      <c r="DBU73" s="151"/>
      <c r="DBV73" s="151"/>
      <c r="DBW73" s="151"/>
      <c r="DBX73" s="151"/>
      <c r="DBY73" s="151"/>
      <c r="DBZ73" s="151"/>
      <c r="DCA73" s="151"/>
      <c r="DCB73" s="151"/>
      <c r="DCC73" s="151"/>
      <c r="DCD73" s="151"/>
      <c r="DCE73" s="151"/>
      <c r="DCF73" s="151"/>
      <c r="DCG73" s="151"/>
      <c r="DCH73" s="151"/>
      <c r="DCI73" s="151"/>
      <c r="DCJ73" s="151"/>
      <c r="DCK73" s="151"/>
      <c r="DCL73" s="151"/>
      <c r="DCM73" s="151"/>
      <c r="DCN73" s="151"/>
      <c r="DCO73" s="151"/>
      <c r="DCP73" s="151"/>
      <c r="DCQ73" s="151"/>
      <c r="DCR73" s="151"/>
      <c r="DCS73" s="151"/>
      <c r="DCT73" s="151"/>
      <c r="DCU73" s="151"/>
      <c r="DCV73" s="151"/>
      <c r="DCW73" s="151"/>
      <c r="DCX73" s="151"/>
      <c r="DCY73" s="151"/>
      <c r="DCZ73" s="151"/>
      <c r="DDA73" s="151"/>
      <c r="DDB73" s="151"/>
      <c r="DDC73" s="151"/>
      <c r="DDD73" s="151"/>
      <c r="DDE73" s="151"/>
      <c r="DDF73" s="151"/>
      <c r="DDG73" s="151"/>
      <c r="DDH73" s="151"/>
      <c r="DDI73" s="151"/>
      <c r="DDJ73" s="151"/>
      <c r="DDK73" s="151"/>
      <c r="DDL73" s="151"/>
      <c r="DDM73" s="151"/>
      <c r="DDN73" s="151"/>
      <c r="DDO73" s="151"/>
      <c r="DDP73" s="151"/>
      <c r="DDQ73" s="151"/>
      <c r="DDR73" s="151"/>
      <c r="DDS73" s="151"/>
      <c r="DDT73" s="151"/>
      <c r="DDU73" s="151"/>
      <c r="DDV73" s="151"/>
      <c r="DDW73" s="151"/>
      <c r="DDX73" s="151"/>
      <c r="DDY73" s="151"/>
      <c r="DDZ73" s="151"/>
      <c r="DEA73" s="151"/>
      <c r="DEB73" s="151"/>
      <c r="DEC73" s="151"/>
      <c r="DED73" s="151"/>
      <c r="DEE73" s="151"/>
      <c r="DEF73" s="151"/>
      <c r="DEG73" s="151"/>
      <c r="DEH73" s="151"/>
      <c r="DEI73" s="151"/>
      <c r="DEJ73" s="151"/>
      <c r="DEK73" s="151"/>
      <c r="DEL73" s="151"/>
      <c r="DEM73" s="151"/>
      <c r="DEN73" s="151"/>
      <c r="DEO73" s="151"/>
      <c r="DEP73" s="151"/>
      <c r="DEQ73" s="151"/>
      <c r="DER73" s="151"/>
      <c r="DES73" s="151"/>
      <c r="DET73" s="151"/>
      <c r="DEU73" s="151"/>
      <c r="DEV73" s="151"/>
      <c r="DEW73" s="151"/>
      <c r="DEX73" s="151"/>
      <c r="DEY73" s="151"/>
      <c r="DEZ73" s="151"/>
      <c r="DFA73" s="151"/>
      <c r="DFB73" s="151"/>
      <c r="DFC73" s="151"/>
      <c r="DFD73" s="151"/>
      <c r="DFE73" s="151"/>
      <c r="DFF73" s="151"/>
      <c r="DFG73" s="151"/>
      <c r="DFH73" s="151"/>
      <c r="DFI73" s="151"/>
      <c r="DFJ73" s="151"/>
      <c r="DFK73" s="151"/>
      <c r="DFL73" s="151"/>
      <c r="DFM73" s="151"/>
      <c r="DFN73" s="151"/>
      <c r="DFO73" s="151"/>
      <c r="DFP73" s="151"/>
      <c r="DFQ73" s="151"/>
      <c r="DFR73" s="151"/>
      <c r="DFS73" s="151"/>
      <c r="DFT73" s="151"/>
      <c r="DFU73" s="151"/>
      <c r="DFV73" s="151"/>
      <c r="DFW73" s="151"/>
      <c r="DFX73" s="151"/>
      <c r="DFY73" s="151"/>
      <c r="DFZ73" s="151"/>
      <c r="DGA73" s="151"/>
      <c r="DGB73" s="151"/>
      <c r="DGC73" s="151"/>
      <c r="DGD73" s="151"/>
      <c r="DGE73" s="151"/>
      <c r="DGF73" s="151"/>
      <c r="DGG73" s="151"/>
      <c r="DGH73" s="151"/>
      <c r="DGI73" s="151"/>
      <c r="DGJ73" s="151"/>
      <c r="DGK73" s="151"/>
      <c r="DGL73" s="151"/>
      <c r="DGM73" s="151"/>
      <c r="DGN73" s="151"/>
      <c r="DGO73" s="151"/>
      <c r="DGP73" s="151"/>
      <c r="DGQ73" s="151"/>
      <c r="DGR73" s="151"/>
      <c r="DGS73" s="151"/>
      <c r="DGT73" s="151"/>
      <c r="DGU73" s="151"/>
      <c r="DGV73" s="151"/>
      <c r="DGW73" s="151"/>
      <c r="DGX73" s="151"/>
      <c r="DGY73" s="151"/>
      <c r="DGZ73" s="151"/>
      <c r="DHA73" s="151"/>
      <c r="DHB73" s="151"/>
      <c r="DHC73" s="151"/>
      <c r="DHD73" s="151"/>
      <c r="DHE73" s="151"/>
      <c r="DHF73" s="151"/>
      <c r="DHG73" s="151"/>
      <c r="DHH73" s="151"/>
      <c r="DHI73" s="151"/>
      <c r="DHJ73" s="151"/>
      <c r="DHK73" s="151"/>
      <c r="DHL73" s="151"/>
      <c r="DHM73" s="151"/>
      <c r="DHN73" s="151"/>
      <c r="DHO73" s="151"/>
      <c r="DHP73" s="151"/>
      <c r="DHQ73" s="151"/>
      <c r="DHR73" s="151"/>
      <c r="DHS73" s="151"/>
      <c r="DHT73" s="151"/>
      <c r="DHU73" s="151"/>
      <c r="DHV73" s="151"/>
      <c r="DHW73" s="151"/>
      <c r="DHX73" s="151"/>
      <c r="DHY73" s="151"/>
      <c r="DHZ73" s="151"/>
      <c r="DIA73" s="151"/>
      <c r="DIB73" s="151"/>
      <c r="DIC73" s="151"/>
      <c r="DID73" s="151"/>
      <c r="DIE73" s="151"/>
      <c r="DIF73" s="151"/>
      <c r="DIG73" s="151"/>
      <c r="DIH73" s="151"/>
      <c r="DII73" s="151"/>
      <c r="DIJ73" s="151"/>
      <c r="DIK73" s="151"/>
      <c r="DIL73" s="151"/>
      <c r="DIM73" s="151"/>
      <c r="DIN73" s="151"/>
      <c r="DIO73" s="151"/>
      <c r="DIP73" s="151"/>
      <c r="DIQ73" s="151"/>
      <c r="DIR73" s="151"/>
      <c r="DIS73" s="151"/>
      <c r="DIT73" s="151"/>
      <c r="DIU73" s="151"/>
      <c r="DIV73" s="151"/>
      <c r="DIW73" s="151"/>
      <c r="DIX73" s="151"/>
      <c r="DIY73" s="151"/>
      <c r="DIZ73" s="151"/>
      <c r="DJA73" s="151"/>
      <c r="DJB73" s="151"/>
      <c r="DJC73" s="151"/>
      <c r="DJD73" s="151"/>
      <c r="DJE73" s="151"/>
      <c r="DJF73" s="151"/>
      <c r="DJG73" s="151"/>
      <c r="DJH73" s="151"/>
      <c r="DJI73" s="151"/>
      <c r="DJJ73" s="151"/>
      <c r="DJK73" s="151"/>
      <c r="DJL73" s="151"/>
      <c r="DJM73" s="151"/>
      <c r="DJN73" s="151"/>
      <c r="DJO73" s="151"/>
      <c r="DJP73" s="151"/>
      <c r="DJQ73" s="151"/>
      <c r="DJR73" s="151"/>
      <c r="DJS73" s="151"/>
      <c r="DJT73" s="151"/>
      <c r="DJU73" s="151"/>
      <c r="DJV73" s="151"/>
      <c r="DJW73" s="151"/>
      <c r="DJX73" s="151"/>
      <c r="DJY73" s="151"/>
      <c r="DJZ73" s="151"/>
      <c r="DKA73" s="151"/>
      <c r="DKB73" s="151"/>
      <c r="DKC73" s="151"/>
      <c r="DKD73" s="151"/>
      <c r="DKE73" s="151"/>
      <c r="DKF73" s="151"/>
      <c r="DKG73" s="151"/>
      <c r="DKH73" s="151"/>
      <c r="DKI73" s="151"/>
      <c r="DKJ73" s="151"/>
      <c r="DKK73" s="151"/>
      <c r="DKL73" s="151"/>
      <c r="DKM73" s="151"/>
      <c r="DKN73" s="151"/>
      <c r="DKO73" s="151"/>
      <c r="DKP73" s="151"/>
      <c r="DKQ73" s="151"/>
      <c r="DKR73" s="151"/>
      <c r="DKS73" s="151"/>
      <c r="DKT73" s="151"/>
      <c r="DKU73" s="151"/>
      <c r="DKV73" s="151"/>
      <c r="DKW73" s="151"/>
      <c r="DKX73" s="151"/>
      <c r="DKY73" s="151"/>
      <c r="DKZ73" s="151"/>
      <c r="DLA73" s="151"/>
      <c r="DLB73" s="151"/>
      <c r="DLC73" s="151"/>
      <c r="DLD73" s="151"/>
      <c r="DLE73" s="151"/>
      <c r="DLF73" s="151"/>
      <c r="DLG73" s="151"/>
      <c r="DLH73" s="151"/>
      <c r="DLI73" s="151"/>
      <c r="DLJ73" s="151"/>
      <c r="DLK73" s="151"/>
      <c r="DLL73" s="151"/>
      <c r="DLM73" s="151"/>
      <c r="DLN73" s="151"/>
      <c r="DLO73" s="151"/>
      <c r="DLP73" s="151"/>
      <c r="DLQ73" s="151"/>
      <c r="DLR73" s="151"/>
      <c r="DLS73" s="151"/>
      <c r="DLT73" s="151"/>
      <c r="DLU73" s="151"/>
      <c r="DLV73" s="151"/>
      <c r="DLW73" s="151"/>
      <c r="DLX73" s="151"/>
      <c r="DLY73" s="151"/>
      <c r="DLZ73" s="151"/>
      <c r="DMA73" s="151"/>
      <c r="DMB73" s="151"/>
      <c r="DMC73" s="151"/>
      <c r="DMD73" s="151"/>
      <c r="DME73" s="151"/>
      <c r="DMF73" s="151"/>
      <c r="DMG73" s="151"/>
      <c r="DMH73" s="151"/>
      <c r="DMI73" s="151"/>
      <c r="DMJ73" s="151"/>
      <c r="DMK73" s="151"/>
      <c r="DML73" s="151"/>
      <c r="DMM73" s="151"/>
      <c r="DMN73" s="151"/>
      <c r="DMO73" s="151"/>
      <c r="DMP73" s="151"/>
      <c r="DMQ73" s="151"/>
      <c r="DMR73" s="151"/>
      <c r="DMS73" s="151"/>
      <c r="DMT73" s="151"/>
      <c r="DMU73" s="151"/>
      <c r="DMV73" s="151"/>
      <c r="DMW73" s="151"/>
      <c r="DMX73" s="151"/>
      <c r="DMY73" s="151"/>
      <c r="DMZ73" s="151"/>
      <c r="DNA73" s="151"/>
      <c r="DNB73" s="151"/>
      <c r="DNC73" s="151"/>
      <c r="DND73" s="151"/>
      <c r="DNE73" s="151"/>
      <c r="DNF73" s="151"/>
      <c r="DNG73" s="151"/>
      <c r="DNH73" s="151"/>
      <c r="DNI73" s="151"/>
      <c r="DNJ73" s="151"/>
      <c r="DNK73" s="151"/>
      <c r="DNL73" s="151"/>
      <c r="DNM73" s="151"/>
      <c r="DNN73" s="151"/>
      <c r="DNO73" s="151"/>
      <c r="DNP73" s="151"/>
      <c r="DNQ73" s="151"/>
      <c r="DNR73" s="151"/>
      <c r="DNS73" s="151"/>
      <c r="DNT73" s="151"/>
      <c r="DNU73" s="151"/>
      <c r="DNV73" s="151"/>
      <c r="DNW73" s="151"/>
      <c r="DNX73" s="151"/>
      <c r="DNY73" s="151"/>
      <c r="DNZ73" s="151"/>
      <c r="DOA73" s="151"/>
      <c r="DOB73" s="151"/>
      <c r="DOC73" s="151"/>
      <c r="DOD73" s="151"/>
      <c r="DOE73" s="151"/>
      <c r="DOF73" s="151"/>
      <c r="DOG73" s="151"/>
      <c r="DOH73" s="151"/>
      <c r="DOI73" s="151"/>
      <c r="DOJ73" s="151"/>
      <c r="DOK73" s="151"/>
      <c r="DOL73" s="151"/>
      <c r="DOM73" s="151"/>
      <c r="DON73" s="151"/>
      <c r="DOO73" s="151"/>
      <c r="DOP73" s="151"/>
      <c r="DOQ73" s="151"/>
      <c r="DOR73" s="151"/>
      <c r="DOS73" s="151"/>
      <c r="DOT73" s="151"/>
      <c r="DOU73" s="151"/>
      <c r="DOV73" s="151"/>
      <c r="DOW73" s="151"/>
      <c r="DOX73" s="151"/>
      <c r="DOY73" s="151"/>
      <c r="DOZ73" s="151"/>
      <c r="DPA73" s="151"/>
      <c r="DPB73" s="151"/>
      <c r="DPC73" s="151"/>
      <c r="DPD73" s="151"/>
      <c r="DPE73" s="151"/>
      <c r="DPF73" s="151"/>
      <c r="DPG73" s="151"/>
      <c r="DPH73" s="151"/>
      <c r="DPI73" s="151"/>
      <c r="DPJ73" s="151"/>
      <c r="DPK73" s="151"/>
      <c r="DPL73" s="151"/>
      <c r="DPM73" s="151"/>
      <c r="DPN73" s="151"/>
      <c r="DPO73" s="151"/>
      <c r="DPP73" s="151"/>
      <c r="DPQ73" s="151"/>
      <c r="DPR73" s="151"/>
      <c r="DPS73" s="151"/>
      <c r="DPT73" s="151"/>
      <c r="DPU73" s="151"/>
      <c r="DPV73" s="151"/>
      <c r="DPW73" s="151"/>
      <c r="DPX73" s="151"/>
      <c r="DPY73" s="151"/>
      <c r="DPZ73" s="151"/>
      <c r="DQA73" s="151"/>
      <c r="DQB73" s="151"/>
      <c r="DQC73" s="151"/>
      <c r="DQD73" s="151"/>
      <c r="DQE73" s="151"/>
      <c r="DQF73" s="151"/>
      <c r="DQG73" s="151"/>
      <c r="DQH73" s="151"/>
      <c r="DQI73" s="151"/>
      <c r="DQJ73" s="151"/>
      <c r="DQK73" s="151"/>
      <c r="DQL73" s="151"/>
      <c r="DQM73" s="151"/>
      <c r="DQN73" s="151"/>
      <c r="DQO73" s="151"/>
      <c r="DQP73" s="151"/>
      <c r="DQQ73" s="151"/>
      <c r="DQR73" s="151"/>
      <c r="DQS73" s="151"/>
      <c r="DQT73" s="151"/>
      <c r="DQU73" s="151"/>
      <c r="DQV73" s="151"/>
      <c r="DQW73" s="151"/>
      <c r="DQX73" s="151"/>
      <c r="DQY73" s="151"/>
      <c r="DQZ73" s="151"/>
      <c r="DRA73" s="151"/>
      <c r="DRB73" s="151"/>
      <c r="DRC73" s="151"/>
      <c r="DRD73" s="151"/>
      <c r="DRE73" s="151"/>
      <c r="DRF73" s="151"/>
      <c r="DRG73" s="151"/>
      <c r="DRH73" s="151"/>
      <c r="DRI73" s="151"/>
      <c r="DRJ73" s="151"/>
      <c r="DRK73" s="151"/>
      <c r="DRL73" s="151"/>
      <c r="DRM73" s="151"/>
      <c r="DRN73" s="151"/>
      <c r="DRO73" s="151"/>
      <c r="DRP73" s="151"/>
      <c r="DRQ73" s="151"/>
      <c r="DRR73" s="151"/>
      <c r="DRS73" s="151"/>
      <c r="DRT73" s="151"/>
      <c r="DRU73" s="151"/>
      <c r="DRV73" s="151"/>
      <c r="DRW73" s="151"/>
      <c r="DRX73" s="151"/>
      <c r="DRY73" s="151"/>
      <c r="DRZ73" s="151"/>
      <c r="DSA73" s="151"/>
      <c r="DSB73" s="151"/>
      <c r="DSC73" s="151"/>
      <c r="DSD73" s="151"/>
      <c r="DSE73" s="151"/>
      <c r="DSF73" s="151"/>
      <c r="DSG73" s="151"/>
      <c r="DSH73" s="151"/>
      <c r="DSI73" s="151"/>
      <c r="DSJ73" s="151"/>
      <c r="DSK73" s="151"/>
      <c r="DSL73" s="151"/>
      <c r="DSM73" s="151"/>
      <c r="DSN73" s="151"/>
      <c r="DSO73" s="151"/>
      <c r="DSP73" s="151"/>
      <c r="DSQ73" s="151"/>
      <c r="DSR73" s="151"/>
      <c r="DSS73" s="151"/>
      <c r="DST73" s="151"/>
      <c r="DSU73" s="151"/>
      <c r="DSV73" s="151"/>
      <c r="DSW73" s="151"/>
      <c r="DSX73" s="151"/>
      <c r="DSY73" s="151"/>
      <c r="DSZ73" s="151"/>
      <c r="DTA73" s="151"/>
      <c r="DTB73" s="151"/>
      <c r="DTC73" s="151"/>
      <c r="DTD73" s="151"/>
      <c r="DTE73" s="151"/>
      <c r="DTF73" s="151"/>
      <c r="DTG73" s="151"/>
      <c r="DTH73" s="151"/>
      <c r="DTI73" s="151"/>
      <c r="DTJ73" s="151"/>
      <c r="DTK73" s="151"/>
      <c r="DTL73" s="151"/>
      <c r="DTM73" s="151"/>
      <c r="DTN73" s="151"/>
      <c r="DTO73" s="151"/>
      <c r="DTP73" s="151"/>
      <c r="DTQ73" s="151"/>
      <c r="DTR73" s="151"/>
      <c r="DTS73" s="151"/>
      <c r="DTT73" s="151"/>
      <c r="DTU73" s="151"/>
      <c r="DTV73" s="151"/>
      <c r="DTW73" s="151"/>
      <c r="DTX73" s="151"/>
      <c r="DTY73" s="151"/>
      <c r="DTZ73" s="151"/>
      <c r="DUA73" s="151"/>
      <c r="DUB73" s="151"/>
      <c r="DUC73" s="151"/>
      <c r="DUD73" s="151"/>
      <c r="DUE73" s="151"/>
      <c r="DUF73" s="151"/>
      <c r="DUG73" s="151"/>
      <c r="DUH73" s="151"/>
      <c r="DUI73" s="151"/>
      <c r="DUJ73" s="151"/>
      <c r="DUK73" s="151"/>
      <c r="DUL73" s="151"/>
      <c r="DUM73" s="151"/>
      <c r="DUN73" s="151"/>
      <c r="DUO73" s="151"/>
      <c r="DUP73" s="151"/>
      <c r="DUQ73" s="151"/>
      <c r="DUR73" s="151"/>
      <c r="DUS73" s="151"/>
      <c r="DUT73" s="151"/>
      <c r="DUU73" s="151"/>
      <c r="DUV73" s="151"/>
      <c r="DUW73" s="151"/>
      <c r="DUX73" s="151"/>
      <c r="DUY73" s="151"/>
      <c r="DUZ73" s="151"/>
      <c r="DVA73" s="151"/>
      <c r="DVB73" s="151"/>
      <c r="DVC73" s="151"/>
      <c r="DVD73" s="151"/>
      <c r="DVE73" s="151"/>
      <c r="DVF73" s="151"/>
      <c r="DVG73" s="151"/>
      <c r="DVH73" s="151"/>
      <c r="DVI73" s="151"/>
      <c r="DVJ73" s="151"/>
      <c r="DVK73" s="151"/>
      <c r="DVL73" s="151"/>
      <c r="DVM73" s="151"/>
      <c r="DVN73" s="151"/>
      <c r="DVO73" s="151"/>
      <c r="DVP73" s="151"/>
      <c r="DVQ73" s="151"/>
      <c r="DVR73" s="151"/>
      <c r="DVS73" s="151"/>
      <c r="DVT73" s="151"/>
      <c r="DVU73" s="151"/>
      <c r="DVV73" s="151"/>
      <c r="DVW73" s="151"/>
      <c r="DVX73" s="151"/>
      <c r="DVY73" s="151"/>
      <c r="DVZ73" s="151"/>
      <c r="DWA73" s="151"/>
      <c r="DWB73" s="151"/>
      <c r="DWC73" s="151"/>
      <c r="DWD73" s="151"/>
      <c r="DWE73" s="151"/>
      <c r="DWF73" s="151"/>
      <c r="DWG73" s="151"/>
      <c r="DWH73" s="151"/>
      <c r="DWI73" s="151"/>
      <c r="DWJ73" s="151"/>
      <c r="DWK73" s="151"/>
      <c r="DWL73" s="151"/>
      <c r="DWM73" s="151"/>
      <c r="DWN73" s="151"/>
      <c r="DWO73" s="151"/>
      <c r="DWP73" s="151"/>
      <c r="DWQ73" s="151"/>
      <c r="DWR73" s="151"/>
      <c r="DWS73" s="151"/>
      <c r="DWT73" s="151"/>
      <c r="DWU73" s="151"/>
      <c r="DWV73" s="151"/>
      <c r="DWW73" s="151"/>
      <c r="DWX73" s="151"/>
      <c r="DWY73" s="151"/>
      <c r="DWZ73" s="151"/>
      <c r="DXA73" s="151"/>
      <c r="DXB73" s="151"/>
      <c r="DXC73" s="151"/>
      <c r="DXD73" s="151"/>
      <c r="DXE73" s="151"/>
      <c r="DXF73" s="151"/>
      <c r="DXG73" s="151"/>
      <c r="DXH73" s="151"/>
      <c r="DXI73" s="151"/>
      <c r="DXJ73" s="151"/>
      <c r="DXK73" s="151"/>
      <c r="DXL73" s="151"/>
      <c r="DXM73" s="151"/>
      <c r="DXN73" s="151"/>
      <c r="DXO73" s="151"/>
      <c r="DXP73" s="151"/>
      <c r="DXQ73" s="151"/>
      <c r="DXR73" s="151"/>
      <c r="DXS73" s="151"/>
      <c r="DXT73" s="151"/>
      <c r="DXU73" s="151"/>
      <c r="DXV73" s="151"/>
      <c r="DXW73" s="151"/>
      <c r="DXX73" s="151"/>
      <c r="DXY73" s="151"/>
      <c r="DXZ73" s="151"/>
      <c r="DYA73" s="151"/>
      <c r="DYB73" s="151"/>
      <c r="DYC73" s="151"/>
      <c r="DYD73" s="151"/>
      <c r="DYE73" s="151"/>
      <c r="DYF73" s="151"/>
      <c r="DYG73" s="151"/>
      <c r="DYH73" s="151"/>
      <c r="DYI73" s="151"/>
      <c r="DYJ73" s="151"/>
      <c r="DYK73" s="151"/>
      <c r="DYL73" s="151"/>
      <c r="DYM73" s="151"/>
      <c r="DYN73" s="151"/>
      <c r="DYO73" s="151"/>
      <c r="DYP73" s="151"/>
      <c r="DYQ73" s="151"/>
      <c r="DYR73" s="151"/>
      <c r="DYS73" s="151"/>
      <c r="DYT73" s="151"/>
      <c r="DYU73" s="151"/>
      <c r="DYV73" s="151"/>
      <c r="DYW73" s="151"/>
      <c r="DYX73" s="151"/>
      <c r="DYY73" s="151"/>
      <c r="DYZ73" s="151"/>
      <c r="DZA73" s="151"/>
      <c r="DZB73" s="151"/>
      <c r="DZC73" s="151"/>
      <c r="DZD73" s="151"/>
      <c r="DZE73" s="151"/>
      <c r="DZF73" s="151"/>
      <c r="DZG73" s="151"/>
      <c r="DZH73" s="151"/>
      <c r="DZI73" s="151"/>
      <c r="DZJ73" s="151"/>
      <c r="DZK73" s="151"/>
      <c r="DZL73" s="151"/>
      <c r="DZM73" s="151"/>
      <c r="DZN73" s="151"/>
      <c r="DZO73" s="151"/>
      <c r="DZP73" s="151"/>
      <c r="DZQ73" s="151"/>
      <c r="DZR73" s="151"/>
      <c r="DZS73" s="151"/>
      <c r="DZT73" s="151"/>
      <c r="DZU73" s="151"/>
      <c r="DZV73" s="151"/>
      <c r="DZW73" s="151"/>
      <c r="DZX73" s="151"/>
      <c r="DZY73" s="151"/>
      <c r="DZZ73" s="151"/>
      <c r="EAA73" s="151"/>
      <c r="EAB73" s="151"/>
      <c r="EAC73" s="151"/>
      <c r="EAD73" s="151"/>
      <c r="EAE73" s="151"/>
      <c r="EAF73" s="151"/>
      <c r="EAG73" s="151"/>
      <c r="EAH73" s="151"/>
      <c r="EAI73" s="151"/>
      <c r="EAJ73" s="151"/>
      <c r="EAK73" s="151"/>
      <c r="EAL73" s="151"/>
      <c r="EAM73" s="151"/>
      <c r="EAN73" s="151"/>
      <c r="EAO73" s="151"/>
      <c r="EAP73" s="151"/>
      <c r="EAQ73" s="151"/>
      <c r="EAR73" s="151"/>
      <c r="EAS73" s="151"/>
      <c r="EAT73" s="151"/>
      <c r="EAU73" s="151"/>
      <c r="EAV73" s="151"/>
      <c r="EAW73" s="151"/>
      <c r="EAX73" s="151"/>
      <c r="EAY73" s="151"/>
      <c r="EAZ73" s="151"/>
      <c r="EBA73" s="151"/>
      <c r="EBB73" s="151"/>
      <c r="EBC73" s="151"/>
      <c r="EBD73" s="151"/>
      <c r="EBE73" s="151"/>
      <c r="EBF73" s="151"/>
      <c r="EBG73" s="151"/>
      <c r="EBH73" s="151"/>
      <c r="EBI73" s="151"/>
      <c r="EBJ73" s="151"/>
      <c r="EBK73" s="151"/>
      <c r="EBL73" s="151"/>
      <c r="EBM73" s="151"/>
      <c r="EBN73" s="151"/>
      <c r="EBO73" s="151"/>
      <c r="EBP73" s="151"/>
      <c r="EBQ73" s="151"/>
      <c r="EBR73" s="151"/>
      <c r="EBS73" s="151"/>
      <c r="EBT73" s="151"/>
      <c r="EBU73" s="151"/>
      <c r="EBV73" s="151"/>
      <c r="EBW73" s="151"/>
      <c r="EBX73" s="151"/>
      <c r="EBY73" s="151"/>
      <c r="EBZ73" s="151"/>
      <c r="ECA73" s="151"/>
      <c r="ECB73" s="151"/>
      <c r="ECC73" s="151"/>
      <c r="ECD73" s="151"/>
      <c r="ECE73" s="151"/>
      <c r="ECF73" s="151"/>
      <c r="ECG73" s="151"/>
      <c r="ECH73" s="151"/>
      <c r="ECI73" s="151"/>
      <c r="ECJ73" s="151"/>
      <c r="ECK73" s="151"/>
      <c r="ECL73" s="151"/>
      <c r="ECM73" s="151"/>
      <c r="ECN73" s="151"/>
      <c r="ECO73" s="151"/>
      <c r="ECP73" s="151"/>
      <c r="ECQ73" s="151"/>
      <c r="ECR73" s="151"/>
      <c r="ECS73" s="151"/>
      <c r="ECT73" s="151"/>
      <c r="ECU73" s="151"/>
      <c r="ECV73" s="151"/>
      <c r="ECW73" s="151"/>
      <c r="ECX73" s="151"/>
      <c r="ECY73" s="151"/>
      <c r="ECZ73" s="151"/>
      <c r="EDA73" s="151"/>
      <c r="EDB73" s="151"/>
      <c r="EDC73" s="151"/>
      <c r="EDD73" s="151"/>
      <c r="EDE73" s="151"/>
      <c r="EDF73" s="151"/>
      <c r="EDG73" s="151"/>
      <c r="EDH73" s="151"/>
      <c r="EDI73" s="151"/>
      <c r="EDJ73" s="151"/>
      <c r="EDK73" s="151"/>
      <c r="EDL73" s="151"/>
      <c r="EDM73" s="151"/>
      <c r="EDN73" s="151"/>
      <c r="EDO73" s="151"/>
      <c r="EDP73" s="151"/>
      <c r="EDQ73" s="151"/>
      <c r="EDR73" s="151"/>
      <c r="EDS73" s="151"/>
      <c r="EDT73" s="151"/>
      <c r="EDU73" s="151"/>
      <c r="EDV73" s="151"/>
      <c r="EDW73" s="151"/>
      <c r="EDX73" s="151"/>
      <c r="EDY73" s="151"/>
      <c r="EDZ73" s="151"/>
      <c r="EEA73" s="151"/>
      <c r="EEB73" s="151"/>
      <c r="EEC73" s="151"/>
      <c r="EED73" s="151"/>
      <c r="EEE73" s="151"/>
      <c r="EEF73" s="151"/>
      <c r="EEG73" s="151"/>
      <c r="EEH73" s="151"/>
      <c r="EEI73" s="151"/>
      <c r="EEJ73" s="151"/>
      <c r="EEK73" s="151"/>
      <c r="EEL73" s="151"/>
      <c r="EEM73" s="151"/>
      <c r="EEN73" s="151"/>
      <c r="EEO73" s="151"/>
      <c r="EEP73" s="151"/>
      <c r="EEQ73" s="151"/>
      <c r="EER73" s="151"/>
      <c r="EES73" s="151"/>
      <c r="EET73" s="151"/>
      <c r="EEU73" s="151"/>
      <c r="EEV73" s="151"/>
      <c r="EEW73" s="151"/>
      <c r="EEX73" s="151"/>
      <c r="EEY73" s="151"/>
      <c r="EEZ73" s="151"/>
      <c r="EFA73" s="151"/>
      <c r="EFB73" s="151"/>
      <c r="EFC73" s="151"/>
      <c r="EFD73" s="151"/>
      <c r="EFE73" s="151"/>
      <c r="EFF73" s="151"/>
      <c r="EFG73" s="151"/>
      <c r="EFH73" s="151"/>
      <c r="EFI73" s="151"/>
      <c r="EFJ73" s="151"/>
      <c r="EFK73" s="151"/>
      <c r="EFL73" s="151"/>
      <c r="EFM73" s="151"/>
      <c r="EFN73" s="151"/>
      <c r="EFO73" s="151"/>
      <c r="EFP73" s="151"/>
      <c r="EFQ73" s="151"/>
      <c r="EFR73" s="151"/>
      <c r="EFS73" s="151"/>
      <c r="EFT73" s="151"/>
      <c r="EFU73" s="151"/>
      <c r="EFV73" s="151"/>
      <c r="EFW73" s="151"/>
      <c r="EFX73" s="151"/>
      <c r="EFY73" s="151"/>
      <c r="EFZ73" s="151"/>
      <c r="EGA73" s="151"/>
      <c r="EGB73" s="151"/>
      <c r="EGC73" s="151"/>
      <c r="EGD73" s="151"/>
      <c r="EGE73" s="151"/>
      <c r="EGF73" s="151"/>
      <c r="EGG73" s="151"/>
      <c r="EGH73" s="151"/>
      <c r="EGI73" s="151"/>
      <c r="EGJ73" s="151"/>
      <c r="EGK73" s="151"/>
      <c r="EGL73" s="151"/>
      <c r="EGM73" s="151"/>
      <c r="EGN73" s="151"/>
      <c r="EGO73" s="151"/>
      <c r="EGP73" s="151"/>
      <c r="EGQ73" s="151"/>
      <c r="EGR73" s="151"/>
      <c r="EGS73" s="151"/>
      <c r="EGT73" s="151"/>
      <c r="EGU73" s="151"/>
      <c r="EGV73" s="151"/>
      <c r="EGW73" s="151"/>
      <c r="EGX73" s="151"/>
      <c r="EGY73" s="151"/>
      <c r="EGZ73" s="151"/>
      <c r="EHA73" s="151"/>
      <c r="EHB73" s="151"/>
      <c r="EHC73" s="151"/>
      <c r="EHD73" s="151"/>
      <c r="EHE73" s="151"/>
      <c r="EHF73" s="151"/>
      <c r="EHG73" s="151"/>
      <c r="EHH73" s="151"/>
      <c r="EHI73" s="151"/>
      <c r="EHJ73" s="151"/>
      <c r="EHK73" s="151"/>
      <c r="EHL73" s="151"/>
      <c r="EHM73" s="151"/>
      <c r="EHN73" s="151"/>
      <c r="EHO73" s="151"/>
      <c r="EHP73" s="151"/>
      <c r="EHQ73" s="151"/>
      <c r="EHR73" s="151"/>
      <c r="EHS73" s="151"/>
      <c r="EHT73" s="151"/>
      <c r="EHU73" s="151"/>
      <c r="EHV73" s="151"/>
      <c r="EHW73" s="151"/>
      <c r="EHX73" s="151"/>
      <c r="EHY73" s="151"/>
      <c r="EHZ73" s="151"/>
      <c r="EIA73" s="151"/>
      <c r="EIB73" s="151"/>
      <c r="EIC73" s="151"/>
      <c r="EID73" s="151"/>
      <c r="EIE73" s="151"/>
      <c r="EIF73" s="151"/>
      <c r="EIG73" s="151"/>
      <c r="EIH73" s="151"/>
      <c r="EII73" s="151"/>
      <c r="EIJ73" s="151"/>
      <c r="EIK73" s="151"/>
      <c r="EIL73" s="151"/>
      <c r="EIM73" s="151"/>
      <c r="EIN73" s="151"/>
      <c r="EIO73" s="151"/>
      <c r="EIP73" s="151"/>
      <c r="EIQ73" s="151"/>
      <c r="EIR73" s="151"/>
      <c r="EIS73" s="151"/>
      <c r="EIT73" s="151"/>
      <c r="EIU73" s="151"/>
      <c r="EIV73" s="151"/>
      <c r="EIW73" s="151"/>
      <c r="EIX73" s="151"/>
      <c r="EIY73" s="151"/>
      <c r="EIZ73" s="151"/>
      <c r="EJA73" s="151"/>
      <c r="EJB73" s="151"/>
      <c r="EJC73" s="151"/>
      <c r="EJD73" s="151"/>
      <c r="EJE73" s="151"/>
      <c r="EJF73" s="151"/>
      <c r="EJG73" s="151"/>
      <c r="EJH73" s="151"/>
      <c r="EJI73" s="151"/>
      <c r="EJJ73" s="151"/>
      <c r="EJK73" s="151"/>
      <c r="EJL73" s="151"/>
      <c r="EJM73" s="151"/>
      <c r="EJN73" s="151"/>
      <c r="EJO73" s="151"/>
      <c r="EJP73" s="151"/>
      <c r="EJQ73" s="151"/>
      <c r="EJR73" s="151"/>
      <c r="EJS73" s="151"/>
      <c r="EJT73" s="151"/>
      <c r="EJU73" s="151"/>
      <c r="EJV73" s="151"/>
      <c r="EJW73" s="151"/>
      <c r="EJX73" s="151"/>
      <c r="EJY73" s="151"/>
      <c r="EJZ73" s="151"/>
      <c r="EKA73" s="151"/>
      <c r="EKB73" s="151"/>
      <c r="EKC73" s="151"/>
      <c r="EKD73" s="151"/>
      <c r="EKE73" s="151"/>
      <c r="EKF73" s="151"/>
      <c r="EKG73" s="151"/>
      <c r="EKH73" s="151"/>
      <c r="EKI73" s="151"/>
      <c r="EKJ73" s="151"/>
      <c r="EKK73" s="151"/>
      <c r="EKL73" s="151"/>
      <c r="EKM73" s="151"/>
      <c r="EKN73" s="151"/>
      <c r="EKO73" s="151"/>
      <c r="EKP73" s="151"/>
      <c r="EKQ73" s="151"/>
      <c r="EKR73" s="151"/>
      <c r="EKS73" s="151"/>
      <c r="EKT73" s="151"/>
      <c r="EKU73" s="151"/>
      <c r="EKV73" s="151"/>
      <c r="EKW73" s="151"/>
      <c r="EKX73" s="151"/>
      <c r="EKY73" s="151"/>
      <c r="EKZ73" s="151"/>
      <c r="ELA73" s="151"/>
      <c r="ELB73" s="151"/>
      <c r="ELC73" s="151"/>
      <c r="ELD73" s="151"/>
      <c r="ELE73" s="151"/>
      <c r="ELF73" s="151"/>
      <c r="ELG73" s="151"/>
      <c r="ELH73" s="151"/>
      <c r="ELI73" s="151"/>
      <c r="ELJ73" s="151"/>
      <c r="ELK73" s="151"/>
      <c r="ELL73" s="151"/>
      <c r="ELM73" s="151"/>
      <c r="ELN73" s="151"/>
      <c r="ELO73" s="151"/>
      <c r="ELP73" s="151"/>
      <c r="ELQ73" s="151"/>
      <c r="ELR73" s="151"/>
      <c r="ELS73" s="151"/>
      <c r="ELT73" s="151"/>
      <c r="ELU73" s="151"/>
      <c r="ELV73" s="151"/>
      <c r="ELW73" s="151"/>
      <c r="ELX73" s="151"/>
      <c r="ELY73" s="151"/>
      <c r="ELZ73" s="151"/>
      <c r="EMA73" s="151"/>
      <c r="EMB73" s="151"/>
      <c r="EMC73" s="151"/>
      <c r="EMD73" s="151"/>
      <c r="EME73" s="151"/>
      <c r="EMF73" s="151"/>
      <c r="EMG73" s="151"/>
      <c r="EMH73" s="151"/>
      <c r="EMI73" s="151"/>
      <c r="EMJ73" s="151"/>
      <c r="EMK73" s="151"/>
      <c r="EML73" s="151"/>
      <c r="EMM73" s="151"/>
      <c r="EMN73" s="151"/>
      <c r="EMO73" s="151"/>
      <c r="EMP73" s="151"/>
      <c r="EMQ73" s="151"/>
      <c r="EMR73" s="151"/>
      <c r="EMS73" s="151"/>
      <c r="EMT73" s="151"/>
      <c r="EMU73" s="151"/>
      <c r="EMV73" s="151"/>
      <c r="EMW73" s="151"/>
      <c r="EMX73" s="151"/>
      <c r="EMY73" s="151"/>
      <c r="EMZ73" s="151"/>
      <c r="ENA73" s="151"/>
      <c r="ENB73" s="151"/>
      <c r="ENC73" s="151"/>
      <c r="END73" s="151"/>
      <c r="ENE73" s="151"/>
      <c r="ENF73" s="151"/>
      <c r="ENG73" s="151"/>
      <c r="ENH73" s="151"/>
      <c r="ENI73" s="151"/>
      <c r="ENJ73" s="151"/>
      <c r="ENK73" s="151"/>
      <c r="ENL73" s="151"/>
      <c r="ENM73" s="151"/>
      <c r="ENN73" s="151"/>
      <c r="ENO73" s="151"/>
      <c r="ENP73" s="151"/>
      <c r="ENQ73" s="151"/>
      <c r="ENR73" s="151"/>
      <c r="ENS73" s="151"/>
      <c r="ENT73" s="151"/>
      <c r="ENU73" s="151"/>
      <c r="ENV73" s="151"/>
      <c r="ENW73" s="151"/>
      <c r="ENX73" s="151"/>
      <c r="ENY73" s="151"/>
      <c r="ENZ73" s="151"/>
      <c r="EOA73" s="151"/>
      <c r="EOB73" s="151"/>
      <c r="EOC73" s="151"/>
      <c r="EOD73" s="151"/>
      <c r="EOE73" s="151"/>
      <c r="EOF73" s="151"/>
      <c r="EOG73" s="151"/>
      <c r="EOH73" s="151"/>
      <c r="EOI73" s="151"/>
      <c r="EOJ73" s="151"/>
      <c r="EOK73" s="151"/>
      <c r="EOL73" s="151"/>
      <c r="EOM73" s="151"/>
      <c r="EON73" s="151"/>
      <c r="EOO73" s="151"/>
      <c r="EOP73" s="151"/>
      <c r="EOQ73" s="151"/>
      <c r="EOR73" s="151"/>
      <c r="EOS73" s="151"/>
      <c r="EOT73" s="151"/>
      <c r="EOU73" s="151"/>
      <c r="EOV73" s="151"/>
      <c r="EOW73" s="151"/>
      <c r="EOX73" s="151"/>
      <c r="EOY73" s="151"/>
      <c r="EOZ73" s="151"/>
      <c r="EPA73" s="151"/>
      <c r="EPB73" s="151"/>
      <c r="EPC73" s="151"/>
      <c r="EPD73" s="151"/>
      <c r="EPE73" s="151"/>
      <c r="EPF73" s="151"/>
      <c r="EPG73" s="151"/>
      <c r="EPH73" s="151"/>
      <c r="EPI73" s="151"/>
      <c r="EPJ73" s="151"/>
      <c r="EPK73" s="151"/>
      <c r="EPL73" s="151"/>
      <c r="EPM73" s="151"/>
      <c r="EPN73" s="151"/>
      <c r="EPO73" s="151"/>
      <c r="EPP73" s="151"/>
      <c r="EPQ73" s="151"/>
      <c r="EPR73" s="151"/>
      <c r="EPS73" s="151"/>
      <c r="EPT73" s="151"/>
      <c r="EPU73" s="151"/>
      <c r="EPV73" s="151"/>
      <c r="EPW73" s="151"/>
      <c r="EPX73" s="151"/>
      <c r="EPY73" s="151"/>
      <c r="EPZ73" s="151"/>
      <c r="EQA73" s="151"/>
      <c r="EQB73" s="151"/>
      <c r="EQC73" s="151"/>
      <c r="EQD73" s="151"/>
      <c r="EQE73" s="151"/>
      <c r="EQF73" s="151"/>
      <c r="EQG73" s="151"/>
      <c r="EQH73" s="151"/>
      <c r="EQI73" s="151"/>
      <c r="EQJ73" s="151"/>
      <c r="EQK73" s="151"/>
      <c r="EQL73" s="151"/>
      <c r="EQM73" s="151"/>
      <c r="EQN73" s="151"/>
      <c r="EQO73" s="151"/>
      <c r="EQP73" s="151"/>
      <c r="EQQ73" s="151"/>
      <c r="EQR73" s="151"/>
      <c r="EQS73" s="151"/>
      <c r="EQT73" s="151"/>
      <c r="EQU73" s="151"/>
      <c r="EQV73" s="151"/>
      <c r="EQW73" s="151"/>
      <c r="EQX73" s="151"/>
      <c r="EQY73" s="151"/>
      <c r="EQZ73" s="151"/>
      <c r="ERA73" s="151"/>
      <c r="ERB73" s="151"/>
      <c r="ERC73" s="151"/>
      <c r="ERD73" s="151"/>
      <c r="ERE73" s="151"/>
      <c r="ERF73" s="151"/>
      <c r="ERG73" s="151"/>
      <c r="ERH73" s="151"/>
      <c r="ERI73" s="151"/>
      <c r="ERJ73" s="151"/>
      <c r="ERK73" s="151"/>
      <c r="ERL73" s="151"/>
      <c r="ERM73" s="151"/>
      <c r="ERN73" s="151"/>
      <c r="ERO73" s="151"/>
      <c r="ERP73" s="151"/>
      <c r="ERQ73" s="151"/>
      <c r="ERR73" s="151"/>
      <c r="ERS73" s="151"/>
      <c r="ERT73" s="151"/>
      <c r="ERU73" s="151"/>
      <c r="ERV73" s="151"/>
      <c r="ERW73" s="151"/>
      <c r="ERX73" s="151"/>
      <c r="ERY73" s="151"/>
      <c r="ERZ73" s="151"/>
      <c r="ESA73" s="151"/>
      <c r="ESB73" s="151"/>
      <c r="ESC73" s="151"/>
      <c r="ESD73" s="151"/>
      <c r="ESE73" s="151"/>
      <c r="ESF73" s="151"/>
      <c r="ESG73" s="151"/>
      <c r="ESH73" s="151"/>
      <c r="ESI73" s="151"/>
      <c r="ESJ73" s="151"/>
      <c r="ESK73" s="151"/>
      <c r="ESL73" s="151"/>
      <c r="ESM73" s="151"/>
      <c r="ESN73" s="151"/>
      <c r="ESO73" s="151"/>
      <c r="ESP73" s="151"/>
      <c r="ESQ73" s="151"/>
      <c r="ESR73" s="151"/>
      <c r="ESS73" s="151"/>
      <c r="EST73" s="151"/>
      <c r="ESU73" s="151"/>
      <c r="ESV73" s="151"/>
      <c r="ESW73" s="151"/>
      <c r="ESX73" s="151"/>
      <c r="ESY73" s="151"/>
      <c r="ESZ73" s="151"/>
      <c r="ETA73" s="151"/>
      <c r="ETB73" s="151"/>
      <c r="ETC73" s="151"/>
      <c r="ETD73" s="151"/>
      <c r="ETE73" s="151"/>
      <c r="ETF73" s="151"/>
      <c r="ETG73" s="151"/>
      <c r="ETH73" s="151"/>
      <c r="ETI73" s="151"/>
      <c r="ETJ73" s="151"/>
      <c r="ETK73" s="151"/>
      <c r="ETL73" s="151"/>
      <c r="ETM73" s="151"/>
      <c r="ETN73" s="151"/>
      <c r="ETO73" s="151"/>
      <c r="ETP73" s="151"/>
      <c r="ETQ73" s="151"/>
      <c r="ETR73" s="151"/>
      <c r="ETS73" s="151"/>
      <c r="ETT73" s="151"/>
      <c r="ETU73" s="151"/>
      <c r="ETV73" s="151"/>
      <c r="ETW73" s="151"/>
      <c r="ETX73" s="151"/>
      <c r="ETY73" s="151"/>
      <c r="ETZ73" s="151"/>
      <c r="EUA73" s="151"/>
      <c r="EUB73" s="151"/>
      <c r="EUC73" s="151"/>
      <c r="EUD73" s="151"/>
      <c r="EUE73" s="151"/>
      <c r="EUF73" s="151"/>
      <c r="EUG73" s="151"/>
      <c r="EUH73" s="151"/>
      <c r="EUI73" s="151"/>
      <c r="EUJ73" s="151"/>
      <c r="EUK73" s="151"/>
      <c r="EUL73" s="151"/>
      <c r="EUM73" s="151"/>
      <c r="EUN73" s="151"/>
      <c r="EUO73" s="151"/>
      <c r="EUP73" s="151"/>
      <c r="EUQ73" s="151"/>
      <c r="EUR73" s="151"/>
      <c r="EUS73" s="151"/>
      <c r="EUT73" s="151"/>
      <c r="EUU73" s="151"/>
      <c r="EUV73" s="151"/>
      <c r="EUW73" s="151"/>
      <c r="EUX73" s="151"/>
      <c r="EUY73" s="151"/>
      <c r="EUZ73" s="151"/>
      <c r="EVA73" s="151"/>
      <c r="EVB73" s="151"/>
      <c r="EVC73" s="151"/>
      <c r="EVD73" s="151"/>
      <c r="EVE73" s="151"/>
      <c r="EVF73" s="151"/>
      <c r="EVG73" s="151"/>
      <c r="EVH73" s="151"/>
      <c r="EVI73" s="151"/>
      <c r="EVJ73" s="151"/>
      <c r="EVK73" s="151"/>
      <c r="EVL73" s="151"/>
      <c r="EVM73" s="151"/>
      <c r="EVN73" s="151"/>
      <c r="EVO73" s="151"/>
      <c r="EVP73" s="151"/>
      <c r="EVQ73" s="151"/>
      <c r="EVR73" s="151"/>
      <c r="EVS73" s="151"/>
      <c r="EVT73" s="151"/>
      <c r="EVU73" s="151"/>
      <c r="EVV73" s="151"/>
      <c r="EVW73" s="151"/>
      <c r="EVX73" s="151"/>
      <c r="EVY73" s="151"/>
      <c r="EVZ73" s="151"/>
      <c r="EWA73" s="151"/>
      <c r="EWB73" s="151"/>
      <c r="EWC73" s="151"/>
      <c r="EWD73" s="151"/>
      <c r="EWE73" s="151"/>
      <c r="EWF73" s="151"/>
      <c r="EWG73" s="151"/>
      <c r="EWH73" s="151"/>
      <c r="EWI73" s="151"/>
      <c r="EWJ73" s="151"/>
      <c r="EWK73" s="151"/>
      <c r="EWL73" s="151"/>
      <c r="EWM73" s="151"/>
      <c r="EWN73" s="151"/>
      <c r="EWO73" s="151"/>
      <c r="EWP73" s="151"/>
      <c r="EWQ73" s="151"/>
      <c r="EWR73" s="151"/>
      <c r="EWS73" s="151"/>
      <c r="EWT73" s="151"/>
      <c r="EWU73" s="151"/>
      <c r="EWV73" s="151"/>
      <c r="EWW73" s="151"/>
      <c r="EWX73" s="151"/>
      <c r="EWY73" s="151"/>
      <c r="EWZ73" s="151"/>
      <c r="EXA73" s="151"/>
      <c r="EXB73" s="151"/>
      <c r="EXC73" s="151"/>
      <c r="EXD73" s="151"/>
      <c r="EXE73" s="151"/>
      <c r="EXF73" s="151"/>
      <c r="EXG73" s="151"/>
      <c r="EXH73" s="151"/>
      <c r="EXI73" s="151"/>
      <c r="EXJ73" s="151"/>
      <c r="EXK73" s="151"/>
      <c r="EXL73" s="151"/>
      <c r="EXM73" s="151"/>
      <c r="EXN73" s="151"/>
      <c r="EXO73" s="151"/>
      <c r="EXP73" s="151"/>
      <c r="EXQ73" s="151"/>
      <c r="EXR73" s="151"/>
      <c r="EXS73" s="151"/>
      <c r="EXT73" s="151"/>
      <c r="EXU73" s="151"/>
      <c r="EXV73" s="151"/>
      <c r="EXW73" s="151"/>
      <c r="EXX73" s="151"/>
      <c r="EXY73" s="151"/>
      <c r="EXZ73" s="151"/>
      <c r="EYA73" s="151"/>
      <c r="EYB73" s="151"/>
      <c r="EYC73" s="151"/>
      <c r="EYD73" s="151"/>
      <c r="EYE73" s="151"/>
      <c r="EYF73" s="151"/>
      <c r="EYG73" s="151"/>
      <c r="EYH73" s="151"/>
      <c r="EYI73" s="151"/>
      <c r="EYJ73" s="151"/>
      <c r="EYK73" s="151"/>
      <c r="EYL73" s="151"/>
      <c r="EYM73" s="151"/>
      <c r="EYN73" s="151"/>
      <c r="EYO73" s="151"/>
      <c r="EYP73" s="151"/>
      <c r="EYQ73" s="151"/>
      <c r="EYR73" s="151"/>
      <c r="EYS73" s="151"/>
      <c r="EYT73" s="151"/>
      <c r="EYU73" s="151"/>
      <c r="EYV73" s="151"/>
      <c r="EYW73" s="151"/>
      <c r="EYX73" s="151"/>
      <c r="EYY73" s="151"/>
      <c r="EYZ73" s="151"/>
      <c r="EZA73" s="151"/>
      <c r="EZB73" s="151"/>
      <c r="EZC73" s="151"/>
      <c r="EZD73" s="151"/>
      <c r="EZE73" s="151"/>
      <c r="EZF73" s="151"/>
      <c r="EZG73" s="151"/>
      <c r="EZH73" s="151"/>
      <c r="EZI73" s="151"/>
      <c r="EZJ73" s="151"/>
      <c r="EZK73" s="151"/>
      <c r="EZL73" s="151"/>
      <c r="EZM73" s="151"/>
      <c r="EZN73" s="151"/>
      <c r="EZO73" s="151"/>
      <c r="EZP73" s="151"/>
      <c r="EZQ73" s="151"/>
      <c r="EZR73" s="151"/>
      <c r="EZS73" s="151"/>
      <c r="EZT73" s="151"/>
      <c r="EZU73" s="151"/>
      <c r="EZV73" s="151"/>
      <c r="EZW73" s="151"/>
      <c r="EZX73" s="151"/>
      <c r="EZY73" s="151"/>
      <c r="EZZ73" s="151"/>
      <c r="FAA73" s="151"/>
      <c r="FAB73" s="151"/>
      <c r="FAC73" s="151"/>
      <c r="FAD73" s="151"/>
      <c r="FAE73" s="151"/>
      <c r="FAF73" s="151"/>
      <c r="FAG73" s="151"/>
      <c r="FAH73" s="151"/>
      <c r="FAI73" s="151"/>
      <c r="FAJ73" s="151"/>
      <c r="FAK73" s="151"/>
      <c r="FAL73" s="151"/>
      <c r="FAM73" s="151"/>
      <c r="FAN73" s="151"/>
      <c r="FAO73" s="151"/>
      <c r="FAP73" s="151"/>
      <c r="FAQ73" s="151"/>
      <c r="FAR73" s="151"/>
      <c r="FAS73" s="151"/>
      <c r="FAT73" s="151"/>
      <c r="FAU73" s="151"/>
      <c r="FAV73" s="151"/>
      <c r="FAW73" s="151"/>
      <c r="FAX73" s="151"/>
      <c r="FAY73" s="151"/>
      <c r="FAZ73" s="151"/>
      <c r="FBA73" s="151"/>
      <c r="FBB73" s="151"/>
      <c r="FBC73" s="151"/>
      <c r="FBD73" s="151"/>
      <c r="FBE73" s="151"/>
      <c r="FBF73" s="151"/>
      <c r="FBG73" s="151"/>
      <c r="FBH73" s="151"/>
      <c r="FBI73" s="151"/>
      <c r="FBJ73" s="151"/>
      <c r="FBK73" s="151"/>
      <c r="FBL73" s="151"/>
      <c r="FBM73" s="151"/>
      <c r="FBN73" s="151"/>
      <c r="FBO73" s="151"/>
      <c r="FBP73" s="151"/>
      <c r="FBQ73" s="151"/>
      <c r="FBR73" s="151"/>
      <c r="FBS73" s="151"/>
      <c r="FBT73" s="151"/>
      <c r="FBU73" s="151"/>
      <c r="FBV73" s="151"/>
      <c r="FBW73" s="151"/>
      <c r="FBX73" s="151"/>
      <c r="FBY73" s="151"/>
      <c r="FBZ73" s="151"/>
      <c r="FCA73" s="151"/>
      <c r="FCB73" s="151"/>
      <c r="FCC73" s="151"/>
      <c r="FCD73" s="151"/>
      <c r="FCE73" s="151"/>
      <c r="FCF73" s="151"/>
      <c r="FCG73" s="151"/>
      <c r="FCH73" s="151"/>
      <c r="FCI73" s="151"/>
      <c r="FCJ73" s="151"/>
      <c r="FCK73" s="151"/>
      <c r="FCL73" s="151"/>
      <c r="FCM73" s="151"/>
      <c r="FCN73" s="151"/>
      <c r="FCO73" s="151"/>
      <c r="FCP73" s="151"/>
      <c r="FCQ73" s="151"/>
      <c r="FCR73" s="151"/>
      <c r="FCS73" s="151"/>
      <c r="FCT73" s="151"/>
      <c r="FCU73" s="151"/>
      <c r="FCV73" s="151"/>
      <c r="FCW73" s="151"/>
      <c r="FCX73" s="151"/>
      <c r="FCY73" s="151"/>
      <c r="FCZ73" s="151"/>
      <c r="FDA73" s="151"/>
      <c r="FDB73" s="151"/>
      <c r="FDC73" s="151"/>
      <c r="FDD73" s="151"/>
      <c r="FDE73" s="151"/>
      <c r="FDF73" s="151"/>
      <c r="FDG73" s="151"/>
      <c r="FDH73" s="151"/>
      <c r="FDI73" s="151"/>
      <c r="FDJ73" s="151"/>
      <c r="FDK73" s="151"/>
      <c r="FDL73" s="151"/>
      <c r="FDM73" s="151"/>
      <c r="FDN73" s="151"/>
      <c r="FDO73" s="151"/>
      <c r="FDP73" s="151"/>
      <c r="FDQ73" s="151"/>
      <c r="FDR73" s="151"/>
      <c r="FDS73" s="151"/>
      <c r="FDT73" s="151"/>
      <c r="FDU73" s="151"/>
      <c r="FDV73" s="151"/>
      <c r="FDW73" s="151"/>
      <c r="FDX73" s="151"/>
      <c r="FDY73" s="151"/>
      <c r="FDZ73" s="151"/>
      <c r="FEA73" s="151"/>
      <c r="FEB73" s="151"/>
      <c r="FEC73" s="151"/>
      <c r="FED73" s="151"/>
      <c r="FEE73" s="151"/>
      <c r="FEF73" s="151"/>
      <c r="FEG73" s="151"/>
      <c r="FEH73" s="151"/>
      <c r="FEI73" s="151"/>
      <c r="FEJ73" s="151"/>
      <c r="FEK73" s="151"/>
      <c r="FEL73" s="151"/>
      <c r="FEM73" s="151"/>
      <c r="FEN73" s="151"/>
      <c r="FEO73" s="151"/>
      <c r="FEP73" s="151"/>
      <c r="FEQ73" s="151"/>
      <c r="FER73" s="151"/>
      <c r="FES73" s="151"/>
      <c r="FET73" s="151"/>
      <c r="FEU73" s="151"/>
      <c r="FEV73" s="151"/>
      <c r="FEW73" s="151"/>
      <c r="FEX73" s="151"/>
      <c r="FEY73" s="151"/>
      <c r="FEZ73" s="151"/>
      <c r="FFA73" s="151"/>
      <c r="FFB73" s="151"/>
      <c r="FFC73" s="151"/>
      <c r="FFD73" s="151"/>
      <c r="FFE73" s="151"/>
      <c r="FFF73" s="151"/>
      <c r="FFG73" s="151"/>
      <c r="FFH73" s="151"/>
      <c r="FFI73" s="151"/>
      <c r="FFJ73" s="151"/>
      <c r="FFK73" s="151"/>
      <c r="FFL73" s="151"/>
      <c r="FFM73" s="151"/>
      <c r="FFN73" s="151"/>
      <c r="FFO73" s="151"/>
      <c r="FFP73" s="151"/>
      <c r="FFQ73" s="151"/>
      <c r="FFR73" s="151"/>
      <c r="FFS73" s="151"/>
      <c r="FFT73" s="151"/>
      <c r="FFU73" s="151"/>
      <c r="FFV73" s="151"/>
      <c r="FFW73" s="151"/>
      <c r="FFX73" s="151"/>
      <c r="FFY73" s="151"/>
      <c r="FFZ73" s="151"/>
      <c r="FGA73" s="151"/>
      <c r="FGB73" s="151"/>
      <c r="FGC73" s="151"/>
      <c r="FGD73" s="151"/>
      <c r="FGE73" s="151"/>
      <c r="FGF73" s="151"/>
      <c r="FGG73" s="151"/>
      <c r="FGH73" s="151"/>
      <c r="FGI73" s="151"/>
      <c r="FGJ73" s="151"/>
      <c r="FGK73" s="151"/>
      <c r="FGL73" s="151"/>
      <c r="FGM73" s="151"/>
      <c r="FGN73" s="151"/>
      <c r="FGO73" s="151"/>
      <c r="FGP73" s="151"/>
      <c r="FGQ73" s="151"/>
      <c r="FGR73" s="151"/>
      <c r="FGS73" s="151"/>
      <c r="FGT73" s="151"/>
      <c r="FGU73" s="151"/>
      <c r="FGV73" s="151"/>
      <c r="FGW73" s="151"/>
      <c r="FGX73" s="151"/>
      <c r="FGY73" s="151"/>
      <c r="FGZ73" s="151"/>
      <c r="FHA73" s="151"/>
      <c r="FHB73" s="151"/>
      <c r="FHC73" s="151"/>
      <c r="FHD73" s="151"/>
      <c r="FHE73" s="151"/>
      <c r="FHF73" s="151"/>
      <c r="FHG73" s="151"/>
      <c r="FHH73" s="151"/>
      <c r="FHI73" s="151"/>
      <c r="FHJ73" s="151"/>
      <c r="FHK73" s="151"/>
      <c r="FHL73" s="151"/>
      <c r="FHM73" s="151"/>
      <c r="FHN73" s="151"/>
      <c r="FHO73" s="151"/>
      <c r="FHP73" s="151"/>
      <c r="FHQ73" s="151"/>
      <c r="FHR73" s="151"/>
      <c r="FHS73" s="151"/>
      <c r="FHT73" s="151"/>
      <c r="FHU73" s="151"/>
      <c r="FHV73" s="151"/>
      <c r="FHW73" s="151"/>
      <c r="FHX73" s="151"/>
      <c r="FHY73" s="151"/>
      <c r="FHZ73" s="151"/>
      <c r="FIA73" s="151"/>
      <c r="FIB73" s="151"/>
      <c r="FIC73" s="151"/>
      <c r="FID73" s="151"/>
      <c r="FIE73" s="151"/>
      <c r="FIF73" s="151"/>
      <c r="FIG73" s="151"/>
      <c r="FIH73" s="151"/>
      <c r="FII73" s="151"/>
      <c r="FIJ73" s="151"/>
      <c r="FIK73" s="151"/>
      <c r="FIL73" s="151"/>
      <c r="FIM73" s="151"/>
      <c r="FIN73" s="151"/>
      <c r="FIO73" s="151"/>
      <c r="FIP73" s="151"/>
      <c r="FIQ73" s="151"/>
      <c r="FIR73" s="151"/>
      <c r="FIS73" s="151"/>
      <c r="FIT73" s="151"/>
      <c r="FIU73" s="151"/>
      <c r="FIV73" s="151"/>
      <c r="FIW73" s="151"/>
      <c r="FIX73" s="151"/>
      <c r="FIY73" s="151"/>
      <c r="FIZ73" s="151"/>
      <c r="FJA73" s="151"/>
      <c r="FJB73" s="151"/>
      <c r="FJC73" s="151"/>
      <c r="FJD73" s="151"/>
      <c r="FJE73" s="151"/>
      <c r="FJF73" s="151"/>
      <c r="FJG73" s="151"/>
      <c r="FJH73" s="151"/>
      <c r="FJI73" s="151"/>
      <c r="FJJ73" s="151"/>
      <c r="FJK73" s="151"/>
      <c r="FJL73" s="151"/>
      <c r="FJM73" s="151"/>
      <c r="FJN73" s="151"/>
      <c r="FJO73" s="151"/>
      <c r="FJP73" s="151"/>
      <c r="FJQ73" s="151"/>
      <c r="FJR73" s="151"/>
      <c r="FJS73" s="151"/>
      <c r="FJT73" s="151"/>
      <c r="FJU73" s="151"/>
      <c r="FJV73" s="151"/>
      <c r="FJW73" s="151"/>
      <c r="FJX73" s="151"/>
      <c r="FJY73" s="151"/>
      <c r="FJZ73" s="151"/>
      <c r="FKA73" s="151"/>
      <c r="FKB73" s="151"/>
      <c r="FKC73" s="151"/>
      <c r="FKD73" s="151"/>
      <c r="FKE73" s="151"/>
      <c r="FKF73" s="151"/>
      <c r="FKG73" s="151"/>
      <c r="FKH73" s="151"/>
      <c r="FKI73" s="151"/>
      <c r="FKJ73" s="151"/>
      <c r="FKK73" s="151"/>
      <c r="FKL73" s="151"/>
      <c r="FKM73" s="151"/>
      <c r="FKN73" s="151"/>
      <c r="FKO73" s="151"/>
      <c r="FKP73" s="151"/>
      <c r="FKQ73" s="151"/>
      <c r="FKR73" s="151"/>
      <c r="FKS73" s="151"/>
      <c r="FKT73" s="151"/>
      <c r="FKU73" s="151"/>
      <c r="FKV73" s="151"/>
      <c r="FKW73" s="151"/>
      <c r="FKX73" s="151"/>
      <c r="FKY73" s="151"/>
      <c r="FKZ73" s="151"/>
      <c r="FLA73" s="151"/>
      <c r="FLB73" s="151"/>
      <c r="FLC73" s="151"/>
      <c r="FLD73" s="151"/>
      <c r="FLE73" s="151"/>
      <c r="FLF73" s="151"/>
      <c r="FLG73" s="151"/>
      <c r="FLH73" s="151"/>
      <c r="FLI73" s="151"/>
      <c r="FLJ73" s="151"/>
      <c r="FLK73" s="151"/>
      <c r="FLL73" s="151"/>
      <c r="FLM73" s="151"/>
      <c r="FLN73" s="151"/>
      <c r="FLO73" s="151"/>
      <c r="FLP73" s="151"/>
      <c r="FLQ73" s="151"/>
      <c r="FLR73" s="151"/>
      <c r="FLS73" s="151"/>
      <c r="FLT73" s="151"/>
      <c r="FLU73" s="151"/>
      <c r="FLV73" s="151"/>
      <c r="FLW73" s="151"/>
      <c r="FLX73" s="151"/>
      <c r="FLY73" s="151"/>
      <c r="FLZ73" s="151"/>
      <c r="FMA73" s="151"/>
      <c r="FMB73" s="151"/>
      <c r="FMC73" s="151"/>
      <c r="FMD73" s="151"/>
      <c r="FME73" s="151"/>
      <c r="FMF73" s="151"/>
      <c r="FMG73" s="151"/>
      <c r="FMH73" s="151"/>
      <c r="FMI73" s="151"/>
      <c r="FMJ73" s="151"/>
      <c r="FMK73" s="151"/>
      <c r="FML73" s="151"/>
      <c r="FMM73" s="151"/>
      <c r="FMN73" s="151"/>
      <c r="FMO73" s="151"/>
      <c r="FMP73" s="151"/>
      <c r="FMQ73" s="151"/>
      <c r="FMR73" s="151"/>
      <c r="FMS73" s="151"/>
      <c r="FMT73" s="151"/>
      <c r="FMU73" s="151"/>
      <c r="FMV73" s="151"/>
      <c r="FMW73" s="151"/>
      <c r="FMX73" s="151"/>
      <c r="FMY73" s="151"/>
      <c r="FMZ73" s="151"/>
      <c r="FNA73" s="151"/>
      <c r="FNB73" s="151"/>
      <c r="FNC73" s="151"/>
      <c r="FND73" s="151"/>
      <c r="FNE73" s="151"/>
      <c r="FNF73" s="151"/>
      <c r="FNG73" s="151"/>
      <c r="FNH73" s="151"/>
      <c r="FNI73" s="151"/>
      <c r="FNJ73" s="151"/>
      <c r="FNK73" s="151"/>
      <c r="FNL73" s="151"/>
      <c r="FNM73" s="151"/>
      <c r="FNN73" s="151"/>
      <c r="FNO73" s="151"/>
      <c r="FNP73" s="151"/>
      <c r="FNQ73" s="151"/>
      <c r="FNR73" s="151"/>
      <c r="FNS73" s="151"/>
      <c r="FNT73" s="151"/>
      <c r="FNU73" s="151"/>
      <c r="FNV73" s="151"/>
      <c r="FNW73" s="151"/>
      <c r="FNX73" s="151"/>
      <c r="FNY73" s="151"/>
      <c r="FNZ73" s="151"/>
      <c r="FOA73" s="151"/>
      <c r="FOB73" s="151"/>
      <c r="FOC73" s="151"/>
      <c r="FOD73" s="151"/>
      <c r="FOE73" s="151"/>
      <c r="FOF73" s="151"/>
      <c r="FOG73" s="151"/>
      <c r="FOH73" s="151"/>
      <c r="FOI73" s="151"/>
      <c r="FOJ73" s="151"/>
      <c r="FOK73" s="151"/>
      <c r="FOL73" s="151"/>
      <c r="FOM73" s="151"/>
      <c r="FON73" s="151"/>
      <c r="FOO73" s="151"/>
      <c r="FOP73" s="151"/>
      <c r="FOQ73" s="151"/>
      <c r="FOR73" s="151"/>
      <c r="FOS73" s="151"/>
      <c r="FOT73" s="151"/>
      <c r="FOU73" s="151"/>
      <c r="FOV73" s="151"/>
      <c r="FOW73" s="151"/>
      <c r="FOX73" s="151"/>
      <c r="FOY73" s="151"/>
      <c r="FOZ73" s="151"/>
      <c r="FPA73" s="151"/>
      <c r="FPB73" s="151"/>
      <c r="FPC73" s="151"/>
      <c r="FPD73" s="151"/>
      <c r="FPE73" s="151"/>
      <c r="FPF73" s="151"/>
      <c r="FPG73" s="151"/>
      <c r="FPH73" s="151"/>
      <c r="FPI73" s="151"/>
      <c r="FPJ73" s="151"/>
      <c r="FPK73" s="151"/>
      <c r="FPL73" s="151"/>
      <c r="FPM73" s="151"/>
      <c r="FPN73" s="151"/>
      <c r="FPO73" s="151"/>
      <c r="FPP73" s="151"/>
      <c r="FPQ73" s="151"/>
      <c r="FPR73" s="151"/>
      <c r="FPS73" s="151"/>
      <c r="FPT73" s="151"/>
      <c r="FPU73" s="151"/>
      <c r="FPV73" s="151"/>
      <c r="FPW73" s="151"/>
      <c r="FPX73" s="151"/>
      <c r="FPY73" s="151"/>
      <c r="FPZ73" s="151"/>
      <c r="FQA73" s="151"/>
      <c r="FQB73" s="151"/>
      <c r="FQC73" s="151"/>
      <c r="FQD73" s="151"/>
      <c r="FQE73" s="151"/>
      <c r="FQF73" s="151"/>
      <c r="FQG73" s="151"/>
      <c r="FQH73" s="151"/>
      <c r="FQI73" s="151"/>
      <c r="FQJ73" s="151"/>
      <c r="FQK73" s="151"/>
      <c r="FQL73" s="151"/>
      <c r="FQM73" s="151"/>
      <c r="FQN73" s="151"/>
      <c r="FQO73" s="151"/>
      <c r="FQP73" s="151"/>
      <c r="FQQ73" s="151"/>
      <c r="FQR73" s="151"/>
      <c r="FQS73" s="151"/>
      <c r="FQT73" s="151"/>
      <c r="FQU73" s="151"/>
      <c r="FQV73" s="151"/>
      <c r="FQW73" s="151"/>
      <c r="FQX73" s="151"/>
      <c r="FQY73" s="151"/>
      <c r="FQZ73" s="151"/>
      <c r="FRA73" s="151"/>
      <c r="FRB73" s="151"/>
      <c r="FRC73" s="151"/>
      <c r="FRD73" s="151"/>
      <c r="FRE73" s="151"/>
      <c r="FRF73" s="151"/>
      <c r="FRG73" s="151"/>
      <c r="FRH73" s="151"/>
      <c r="FRI73" s="151"/>
      <c r="FRJ73" s="151"/>
      <c r="FRK73" s="151"/>
      <c r="FRL73" s="151"/>
      <c r="FRM73" s="151"/>
      <c r="FRN73" s="151"/>
      <c r="FRO73" s="151"/>
      <c r="FRP73" s="151"/>
      <c r="FRQ73" s="151"/>
      <c r="FRR73" s="151"/>
      <c r="FRS73" s="151"/>
      <c r="FRT73" s="151"/>
      <c r="FRU73" s="151"/>
      <c r="FRV73" s="151"/>
      <c r="FRW73" s="151"/>
      <c r="FRX73" s="151"/>
      <c r="FRY73" s="151"/>
      <c r="FRZ73" s="151"/>
      <c r="FSA73" s="151"/>
      <c r="FSB73" s="151"/>
      <c r="FSC73" s="151"/>
      <c r="FSD73" s="151"/>
      <c r="FSE73" s="151"/>
      <c r="FSF73" s="151"/>
      <c r="FSG73" s="151"/>
      <c r="FSH73" s="151"/>
      <c r="FSI73" s="151"/>
      <c r="FSJ73" s="151"/>
      <c r="FSK73" s="151"/>
      <c r="FSL73" s="151"/>
      <c r="FSM73" s="151"/>
      <c r="FSN73" s="151"/>
      <c r="FSO73" s="151"/>
      <c r="FSP73" s="151"/>
      <c r="FSQ73" s="151"/>
      <c r="FSR73" s="151"/>
      <c r="FSS73" s="151"/>
      <c r="FST73" s="151"/>
      <c r="FSU73" s="151"/>
      <c r="FSV73" s="151"/>
      <c r="FSW73" s="151"/>
      <c r="FSX73" s="151"/>
      <c r="FSY73" s="151"/>
      <c r="FSZ73" s="151"/>
      <c r="FTA73" s="151"/>
      <c r="FTB73" s="151"/>
      <c r="FTC73" s="151"/>
      <c r="FTD73" s="151"/>
      <c r="FTE73" s="151"/>
      <c r="FTF73" s="151"/>
      <c r="FTG73" s="151"/>
      <c r="FTH73" s="151"/>
      <c r="FTI73" s="151"/>
      <c r="FTJ73" s="151"/>
      <c r="FTK73" s="151"/>
      <c r="FTL73" s="151"/>
      <c r="FTM73" s="151"/>
      <c r="FTN73" s="151"/>
      <c r="FTO73" s="151"/>
      <c r="FTP73" s="151"/>
      <c r="FTQ73" s="151"/>
      <c r="FTR73" s="151"/>
      <c r="FTS73" s="151"/>
      <c r="FTT73" s="151"/>
      <c r="FTU73" s="151"/>
      <c r="FTV73" s="151"/>
      <c r="FTW73" s="151"/>
      <c r="FTX73" s="151"/>
      <c r="FTY73" s="151"/>
      <c r="FTZ73" s="151"/>
      <c r="FUA73" s="151"/>
      <c r="FUB73" s="151"/>
      <c r="FUC73" s="151"/>
      <c r="FUD73" s="151"/>
      <c r="FUE73" s="151"/>
      <c r="FUF73" s="151"/>
      <c r="FUG73" s="151"/>
      <c r="FUH73" s="151"/>
      <c r="FUI73" s="151"/>
      <c r="FUJ73" s="151"/>
      <c r="FUK73" s="151"/>
      <c r="FUL73" s="151"/>
      <c r="FUM73" s="151"/>
      <c r="FUN73" s="151"/>
      <c r="FUO73" s="151"/>
      <c r="FUP73" s="151"/>
      <c r="FUQ73" s="151"/>
      <c r="FUR73" s="151"/>
      <c r="FUS73" s="151"/>
      <c r="FUT73" s="151"/>
      <c r="FUU73" s="151"/>
      <c r="FUV73" s="151"/>
      <c r="FUW73" s="151"/>
      <c r="FUX73" s="151"/>
      <c r="FUY73" s="151"/>
      <c r="FUZ73" s="151"/>
      <c r="FVA73" s="151"/>
      <c r="FVB73" s="151"/>
      <c r="FVC73" s="151"/>
      <c r="FVD73" s="151"/>
      <c r="FVE73" s="151"/>
      <c r="FVF73" s="151"/>
      <c r="FVG73" s="151"/>
      <c r="FVH73" s="151"/>
      <c r="FVI73" s="151"/>
      <c r="FVJ73" s="151"/>
      <c r="FVK73" s="151"/>
      <c r="FVL73" s="151"/>
      <c r="FVM73" s="151"/>
      <c r="FVN73" s="151"/>
      <c r="FVO73" s="151"/>
      <c r="FVP73" s="151"/>
      <c r="FVQ73" s="151"/>
      <c r="FVR73" s="151"/>
      <c r="FVS73" s="151"/>
      <c r="FVT73" s="151"/>
      <c r="FVU73" s="151"/>
      <c r="FVV73" s="151"/>
      <c r="FVW73" s="151"/>
      <c r="FVX73" s="151"/>
      <c r="FVY73" s="151"/>
      <c r="FVZ73" s="151"/>
      <c r="FWA73" s="151"/>
      <c r="FWB73" s="151"/>
      <c r="FWC73" s="151"/>
      <c r="FWD73" s="151"/>
      <c r="FWE73" s="151"/>
      <c r="FWF73" s="151"/>
      <c r="FWG73" s="151"/>
      <c r="FWH73" s="151"/>
      <c r="FWI73" s="151"/>
      <c r="FWJ73" s="151"/>
      <c r="FWK73" s="151"/>
      <c r="FWL73" s="151"/>
      <c r="FWM73" s="151"/>
      <c r="FWN73" s="151"/>
      <c r="FWO73" s="151"/>
      <c r="FWP73" s="151"/>
      <c r="FWQ73" s="151"/>
      <c r="FWR73" s="151"/>
      <c r="FWS73" s="151"/>
      <c r="FWT73" s="151"/>
      <c r="FWU73" s="151"/>
      <c r="FWV73" s="151"/>
      <c r="FWW73" s="151"/>
      <c r="FWX73" s="151"/>
      <c r="FWY73" s="151"/>
      <c r="FWZ73" s="151"/>
      <c r="FXA73" s="151"/>
      <c r="FXB73" s="151"/>
      <c r="FXC73" s="151"/>
      <c r="FXD73" s="151"/>
      <c r="FXE73" s="151"/>
      <c r="FXF73" s="151"/>
      <c r="FXG73" s="151"/>
      <c r="FXH73" s="151"/>
      <c r="FXI73" s="151"/>
      <c r="FXJ73" s="151"/>
      <c r="FXK73" s="151"/>
      <c r="FXL73" s="151"/>
      <c r="FXM73" s="151"/>
      <c r="FXN73" s="151"/>
      <c r="FXO73" s="151"/>
      <c r="FXP73" s="151"/>
      <c r="FXQ73" s="151"/>
      <c r="FXR73" s="151"/>
      <c r="FXS73" s="151"/>
      <c r="FXT73" s="151"/>
      <c r="FXU73" s="151"/>
      <c r="FXV73" s="151"/>
      <c r="FXW73" s="151"/>
      <c r="FXX73" s="151"/>
      <c r="FXY73" s="151"/>
      <c r="FXZ73" s="151"/>
      <c r="FYA73" s="151"/>
      <c r="FYB73" s="151"/>
      <c r="FYC73" s="151"/>
      <c r="FYD73" s="151"/>
      <c r="FYE73" s="151"/>
      <c r="FYF73" s="151"/>
      <c r="FYG73" s="151"/>
      <c r="FYH73" s="151"/>
      <c r="FYI73" s="151"/>
      <c r="FYJ73" s="151"/>
      <c r="FYK73" s="151"/>
      <c r="FYL73" s="151"/>
      <c r="FYM73" s="151"/>
      <c r="FYN73" s="151"/>
      <c r="FYO73" s="151"/>
      <c r="FYP73" s="151"/>
      <c r="FYQ73" s="151"/>
      <c r="FYR73" s="151"/>
      <c r="FYS73" s="151"/>
      <c r="FYT73" s="151"/>
      <c r="FYU73" s="151"/>
      <c r="FYV73" s="151"/>
      <c r="FYW73" s="151"/>
      <c r="FYX73" s="151"/>
      <c r="FYY73" s="151"/>
      <c r="FYZ73" s="151"/>
      <c r="FZA73" s="151"/>
      <c r="FZB73" s="151"/>
      <c r="FZC73" s="151"/>
      <c r="FZD73" s="151"/>
      <c r="FZE73" s="151"/>
      <c r="FZF73" s="151"/>
      <c r="FZG73" s="151"/>
      <c r="FZH73" s="151"/>
      <c r="FZI73" s="151"/>
      <c r="FZJ73" s="151"/>
      <c r="FZK73" s="151"/>
      <c r="FZL73" s="151"/>
      <c r="FZM73" s="151"/>
      <c r="FZN73" s="151"/>
      <c r="FZO73" s="151"/>
      <c r="FZP73" s="151"/>
      <c r="FZQ73" s="151"/>
      <c r="FZR73" s="151"/>
      <c r="FZS73" s="151"/>
      <c r="FZT73" s="151"/>
      <c r="FZU73" s="151"/>
      <c r="FZV73" s="151"/>
      <c r="FZW73" s="151"/>
      <c r="FZX73" s="151"/>
      <c r="FZY73" s="151"/>
      <c r="FZZ73" s="151"/>
      <c r="GAA73" s="151"/>
      <c r="GAB73" s="151"/>
      <c r="GAC73" s="151"/>
      <c r="GAD73" s="151"/>
      <c r="GAE73" s="151"/>
      <c r="GAF73" s="151"/>
      <c r="GAG73" s="151"/>
      <c r="GAH73" s="151"/>
      <c r="GAI73" s="151"/>
      <c r="GAJ73" s="151"/>
      <c r="GAK73" s="151"/>
      <c r="GAL73" s="151"/>
      <c r="GAM73" s="151"/>
      <c r="GAN73" s="151"/>
      <c r="GAO73" s="151"/>
      <c r="GAP73" s="151"/>
      <c r="GAQ73" s="151"/>
      <c r="GAR73" s="151"/>
      <c r="GAS73" s="151"/>
      <c r="GAT73" s="151"/>
      <c r="GAU73" s="151"/>
      <c r="GAV73" s="151"/>
      <c r="GAW73" s="151"/>
      <c r="GAX73" s="151"/>
      <c r="GAY73" s="151"/>
      <c r="GAZ73" s="151"/>
      <c r="GBA73" s="151"/>
      <c r="GBB73" s="151"/>
      <c r="GBC73" s="151"/>
      <c r="GBD73" s="151"/>
      <c r="GBE73" s="151"/>
      <c r="GBF73" s="151"/>
      <c r="GBG73" s="151"/>
      <c r="GBH73" s="151"/>
      <c r="GBI73" s="151"/>
      <c r="GBJ73" s="151"/>
      <c r="GBK73" s="151"/>
      <c r="GBL73" s="151"/>
      <c r="GBM73" s="151"/>
      <c r="GBN73" s="151"/>
      <c r="GBO73" s="151"/>
      <c r="GBP73" s="151"/>
      <c r="GBQ73" s="151"/>
      <c r="GBR73" s="151"/>
      <c r="GBS73" s="151"/>
      <c r="GBT73" s="151"/>
      <c r="GBU73" s="151"/>
      <c r="GBV73" s="151"/>
      <c r="GBW73" s="151"/>
      <c r="GBX73" s="151"/>
      <c r="GBY73" s="151"/>
      <c r="GBZ73" s="151"/>
      <c r="GCA73" s="151"/>
      <c r="GCB73" s="151"/>
      <c r="GCC73" s="151"/>
      <c r="GCD73" s="151"/>
      <c r="GCE73" s="151"/>
      <c r="GCF73" s="151"/>
      <c r="GCG73" s="151"/>
      <c r="GCH73" s="151"/>
      <c r="GCI73" s="151"/>
      <c r="GCJ73" s="151"/>
      <c r="GCK73" s="151"/>
      <c r="GCL73" s="151"/>
      <c r="GCM73" s="151"/>
      <c r="GCN73" s="151"/>
      <c r="GCO73" s="151"/>
      <c r="GCP73" s="151"/>
      <c r="GCQ73" s="151"/>
      <c r="GCR73" s="151"/>
      <c r="GCS73" s="151"/>
      <c r="GCT73" s="151"/>
      <c r="GCU73" s="151"/>
      <c r="GCV73" s="151"/>
      <c r="GCW73" s="151"/>
      <c r="GCX73" s="151"/>
      <c r="GCY73" s="151"/>
      <c r="GCZ73" s="151"/>
      <c r="GDA73" s="151"/>
      <c r="GDB73" s="151"/>
      <c r="GDC73" s="151"/>
      <c r="GDD73" s="151"/>
      <c r="GDE73" s="151"/>
      <c r="GDF73" s="151"/>
      <c r="GDG73" s="151"/>
      <c r="GDH73" s="151"/>
      <c r="GDI73" s="151"/>
      <c r="GDJ73" s="151"/>
      <c r="GDK73" s="151"/>
      <c r="GDL73" s="151"/>
      <c r="GDM73" s="151"/>
      <c r="GDN73" s="151"/>
      <c r="GDO73" s="151"/>
      <c r="GDP73" s="151"/>
      <c r="GDQ73" s="151"/>
      <c r="GDR73" s="151"/>
      <c r="GDS73" s="151"/>
      <c r="GDT73" s="151"/>
      <c r="GDU73" s="151"/>
      <c r="GDV73" s="151"/>
      <c r="GDW73" s="151"/>
      <c r="GDX73" s="151"/>
      <c r="GDY73" s="151"/>
      <c r="GDZ73" s="151"/>
      <c r="GEA73" s="151"/>
      <c r="GEB73" s="151"/>
      <c r="GEC73" s="151"/>
      <c r="GED73" s="151"/>
      <c r="GEE73" s="151"/>
      <c r="GEF73" s="151"/>
      <c r="GEG73" s="151"/>
      <c r="GEH73" s="151"/>
      <c r="GEI73" s="151"/>
      <c r="GEJ73" s="151"/>
      <c r="GEK73" s="151"/>
      <c r="GEL73" s="151"/>
      <c r="GEM73" s="151"/>
      <c r="GEN73" s="151"/>
      <c r="GEO73" s="151"/>
      <c r="GEP73" s="151"/>
      <c r="GEQ73" s="151"/>
      <c r="GER73" s="151"/>
      <c r="GES73" s="151"/>
      <c r="GET73" s="151"/>
      <c r="GEU73" s="151"/>
      <c r="GEV73" s="151"/>
      <c r="GEW73" s="151"/>
      <c r="GEX73" s="151"/>
      <c r="GEY73" s="151"/>
      <c r="GEZ73" s="151"/>
      <c r="GFA73" s="151"/>
      <c r="GFB73" s="151"/>
      <c r="GFC73" s="151"/>
      <c r="GFD73" s="151"/>
      <c r="GFE73" s="151"/>
      <c r="GFF73" s="151"/>
      <c r="GFG73" s="151"/>
      <c r="GFH73" s="151"/>
      <c r="GFI73" s="151"/>
      <c r="GFJ73" s="151"/>
      <c r="GFK73" s="151"/>
      <c r="GFL73" s="151"/>
      <c r="GFM73" s="151"/>
      <c r="GFN73" s="151"/>
      <c r="GFO73" s="151"/>
      <c r="GFP73" s="151"/>
      <c r="GFQ73" s="151"/>
      <c r="GFR73" s="151"/>
      <c r="GFS73" s="151"/>
      <c r="GFT73" s="151"/>
      <c r="GFU73" s="151"/>
      <c r="GFV73" s="151"/>
      <c r="GFW73" s="151"/>
      <c r="GFX73" s="151"/>
      <c r="GFY73" s="151"/>
      <c r="GFZ73" s="151"/>
      <c r="GGA73" s="151"/>
      <c r="GGB73" s="151"/>
      <c r="GGC73" s="151"/>
      <c r="GGD73" s="151"/>
      <c r="GGE73" s="151"/>
      <c r="GGF73" s="151"/>
      <c r="GGG73" s="151"/>
      <c r="GGH73" s="151"/>
      <c r="GGI73" s="151"/>
      <c r="GGJ73" s="151"/>
      <c r="GGK73" s="151"/>
      <c r="GGL73" s="151"/>
      <c r="GGM73" s="151"/>
      <c r="GGN73" s="151"/>
      <c r="GGO73" s="151"/>
      <c r="GGP73" s="151"/>
      <c r="GGQ73" s="151"/>
      <c r="GGR73" s="151"/>
      <c r="GGS73" s="151"/>
      <c r="GGT73" s="151"/>
      <c r="GGU73" s="151"/>
      <c r="GGV73" s="151"/>
      <c r="GGW73" s="151"/>
      <c r="GGX73" s="151"/>
      <c r="GGY73" s="151"/>
      <c r="GGZ73" s="151"/>
      <c r="GHA73" s="151"/>
      <c r="GHB73" s="151"/>
      <c r="GHC73" s="151"/>
      <c r="GHD73" s="151"/>
      <c r="GHE73" s="151"/>
      <c r="GHF73" s="151"/>
      <c r="GHG73" s="151"/>
      <c r="GHH73" s="151"/>
      <c r="GHI73" s="151"/>
      <c r="GHJ73" s="151"/>
      <c r="GHK73" s="151"/>
      <c r="GHL73" s="151"/>
      <c r="GHM73" s="151"/>
      <c r="GHN73" s="151"/>
      <c r="GHO73" s="151"/>
      <c r="GHP73" s="151"/>
      <c r="GHQ73" s="151"/>
      <c r="GHR73" s="151"/>
      <c r="GHS73" s="151"/>
      <c r="GHT73" s="151"/>
      <c r="GHU73" s="151"/>
      <c r="GHV73" s="151"/>
      <c r="GHW73" s="151"/>
      <c r="GHX73" s="151"/>
      <c r="GHY73" s="151"/>
      <c r="GHZ73" s="151"/>
      <c r="GIA73" s="151"/>
      <c r="GIB73" s="151"/>
      <c r="GIC73" s="151"/>
      <c r="GID73" s="151"/>
      <c r="GIE73" s="151"/>
      <c r="GIF73" s="151"/>
      <c r="GIG73" s="151"/>
      <c r="GIH73" s="151"/>
      <c r="GII73" s="151"/>
      <c r="GIJ73" s="151"/>
      <c r="GIK73" s="151"/>
      <c r="GIL73" s="151"/>
      <c r="GIM73" s="151"/>
      <c r="GIN73" s="151"/>
      <c r="GIO73" s="151"/>
      <c r="GIP73" s="151"/>
      <c r="GIQ73" s="151"/>
      <c r="GIR73" s="151"/>
      <c r="GIS73" s="151"/>
      <c r="GIT73" s="151"/>
      <c r="GIU73" s="151"/>
      <c r="GIV73" s="151"/>
      <c r="GIW73" s="151"/>
      <c r="GIX73" s="151"/>
      <c r="GIY73" s="151"/>
      <c r="GIZ73" s="151"/>
      <c r="GJA73" s="151"/>
      <c r="GJB73" s="151"/>
      <c r="GJC73" s="151"/>
      <c r="GJD73" s="151"/>
      <c r="GJE73" s="151"/>
      <c r="GJF73" s="151"/>
      <c r="GJG73" s="151"/>
      <c r="GJH73" s="151"/>
      <c r="GJI73" s="151"/>
      <c r="GJJ73" s="151"/>
      <c r="GJK73" s="151"/>
      <c r="GJL73" s="151"/>
      <c r="GJM73" s="151"/>
      <c r="GJN73" s="151"/>
      <c r="GJO73" s="151"/>
      <c r="GJP73" s="151"/>
      <c r="GJQ73" s="151"/>
      <c r="GJR73" s="151"/>
      <c r="GJS73" s="151"/>
      <c r="GJT73" s="151"/>
      <c r="GJU73" s="151"/>
      <c r="GJV73" s="151"/>
      <c r="GJW73" s="151"/>
      <c r="GJX73" s="151"/>
      <c r="GJY73" s="151"/>
      <c r="GJZ73" s="151"/>
      <c r="GKA73" s="151"/>
      <c r="GKB73" s="151"/>
      <c r="GKC73" s="151"/>
      <c r="GKD73" s="151"/>
      <c r="GKE73" s="151"/>
      <c r="GKF73" s="151"/>
      <c r="GKG73" s="151"/>
      <c r="GKH73" s="151"/>
      <c r="GKI73" s="151"/>
      <c r="GKJ73" s="151"/>
      <c r="GKK73" s="151"/>
      <c r="GKL73" s="151"/>
      <c r="GKM73" s="151"/>
      <c r="GKN73" s="151"/>
      <c r="GKO73" s="151"/>
      <c r="GKP73" s="151"/>
      <c r="GKQ73" s="151"/>
      <c r="GKR73" s="151"/>
      <c r="GKS73" s="151"/>
      <c r="GKT73" s="151"/>
      <c r="GKU73" s="151"/>
      <c r="GKV73" s="151"/>
      <c r="GKW73" s="151"/>
      <c r="GKX73" s="151"/>
      <c r="GKY73" s="151"/>
      <c r="GKZ73" s="151"/>
      <c r="GLA73" s="151"/>
      <c r="GLB73" s="151"/>
      <c r="GLC73" s="151"/>
      <c r="GLD73" s="151"/>
      <c r="GLE73" s="151"/>
      <c r="GLF73" s="151"/>
      <c r="GLG73" s="151"/>
      <c r="GLH73" s="151"/>
      <c r="GLI73" s="151"/>
      <c r="GLJ73" s="151"/>
      <c r="GLK73" s="151"/>
      <c r="GLL73" s="151"/>
      <c r="GLM73" s="151"/>
      <c r="GLN73" s="151"/>
      <c r="GLO73" s="151"/>
      <c r="GLP73" s="151"/>
      <c r="GLQ73" s="151"/>
      <c r="GLR73" s="151"/>
      <c r="GLS73" s="151"/>
      <c r="GLT73" s="151"/>
      <c r="GLU73" s="151"/>
      <c r="GLV73" s="151"/>
      <c r="GLW73" s="151"/>
      <c r="GLX73" s="151"/>
      <c r="GLY73" s="151"/>
      <c r="GLZ73" s="151"/>
      <c r="GMA73" s="151"/>
      <c r="GMB73" s="151"/>
      <c r="GMC73" s="151"/>
      <c r="GMD73" s="151"/>
      <c r="GME73" s="151"/>
      <c r="GMF73" s="151"/>
      <c r="GMG73" s="151"/>
      <c r="GMH73" s="151"/>
      <c r="GMI73" s="151"/>
      <c r="GMJ73" s="151"/>
      <c r="GMK73" s="151"/>
      <c r="GML73" s="151"/>
      <c r="GMM73" s="151"/>
      <c r="GMN73" s="151"/>
      <c r="GMO73" s="151"/>
      <c r="GMP73" s="151"/>
      <c r="GMQ73" s="151"/>
      <c r="GMR73" s="151"/>
      <c r="GMS73" s="151"/>
      <c r="GMT73" s="151"/>
      <c r="GMU73" s="151"/>
      <c r="GMV73" s="151"/>
      <c r="GMW73" s="151"/>
      <c r="GMX73" s="151"/>
      <c r="GMY73" s="151"/>
      <c r="GMZ73" s="151"/>
      <c r="GNA73" s="151"/>
      <c r="GNB73" s="151"/>
      <c r="GNC73" s="151"/>
      <c r="GND73" s="151"/>
      <c r="GNE73" s="151"/>
      <c r="GNF73" s="151"/>
      <c r="GNG73" s="151"/>
      <c r="GNH73" s="151"/>
      <c r="GNI73" s="151"/>
      <c r="GNJ73" s="151"/>
      <c r="GNK73" s="151"/>
      <c r="GNL73" s="151"/>
      <c r="GNM73" s="151"/>
      <c r="GNN73" s="151"/>
      <c r="GNO73" s="151"/>
      <c r="GNP73" s="151"/>
      <c r="GNQ73" s="151"/>
      <c r="GNR73" s="151"/>
      <c r="GNS73" s="151"/>
      <c r="GNT73" s="151"/>
      <c r="GNU73" s="151"/>
      <c r="GNV73" s="151"/>
      <c r="GNW73" s="151"/>
      <c r="GNX73" s="151"/>
      <c r="GNY73" s="151"/>
      <c r="GNZ73" s="151"/>
      <c r="GOA73" s="151"/>
      <c r="GOB73" s="151"/>
      <c r="GOC73" s="151"/>
      <c r="GOD73" s="151"/>
      <c r="GOE73" s="151"/>
      <c r="GOF73" s="151"/>
      <c r="GOG73" s="151"/>
      <c r="GOH73" s="151"/>
      <c r="GOI73" s="151"/>
      <c r="GOJ73" s="151"/>
      <c r="GOK73" s="151"/>
      <c r="GOL73" s="151"/>
      <c r="GOM73" s="151"/>
      <c r="GON73" s="151"/>
      <c r="GOO73" s="151"/>
      <c r="GOP73" s="151"/>
      <c r="GOQ73" s="151"/>
      <c r="GOR73" s="151"/>
      <c r="GOS73" s="151"/>
      <c r="GOT73" s="151"/>
      <c r="GOU73" s="151"/>
      <c r="GOV73" s="151"/>
      <c r="GOW73" s="151"/>
      <c r="GOX73" s="151"/>
      <c r="GOY73" s="151"/>
      <c r="GOZ73" s="151"/>
      <c r="GPA73" s="151"/>
      <c r="GPB73" s="151"/>
      <c r="GPC73" s="151"/>
      <c r="GPD73" s="151"/>
      <c r="GPE73" s="151"/>
      <c r="GPF73" s="151"/>
      <c r="GPG73" s="151"/>
      <c r="GPH73" s="151"/>
      <c r="GPI73" s="151"/>
      <c r="GPJ73" s="151"/>
      <c r="GPK73" s="151"/>
      <c r="GPL73" s="151"/>
      <c r="GPM73" s="151"/>
      <c r="GPN73" s="151"/>
      <c r="GPO73" s="151"/>
      <c r="GPP73" s="151"/>
      <c r="GPQ73" s="151"/>
      <c r="GPR73" s="151"/>
      <c r="GPS73" s="151"/>
      <c r="GPT73" s="151"/>
      <c r="GPU73" s="151"/>
      <c r="GPV73" s="151"/>
      <c r="GPW73" s="151"/>
      <c r="GPX73" s="151"/>
      <c r="GPY73" s="151"/>
      <c r="GPZ73" s="151"/>
      <c r="GQA73" s="151"/>
      <c r="GQB73" s="151"/>
      <c r="GQC73" s="151"/>
      <c r="GQD73" s="151"/>
      <c r="GQE73" s="151"/>
      <c r="GQF73" s="151"/>
      <c r="GQG73" s="151"/>
      <c r="GQH73" s="151"/>
      <c r="GQI73" s="151"/>
      <c r="GQJ73" s="151"/>
      <c r="GQK73" s="151"/>
      <c r="GQL73" s="151"/>
      <c r="GQM73" s="151"/>
      <c r="GQN73" s="151"/>
      <c r="GQO73" s="151"/>
      <c r="GQP73" s="151"/>
      <c r="GQQ73" s="151"/>
      <c r="GQR73" s="151"/>
      <c r="GQS73" s="151"/>
      <c r="GQT73" s="151"/>
      <c r="GQU73" s="151"/>
      <c r="GQV73" s="151"/>
      <c r="GQW73" s="151"/>
      <c r="GQX73" s="151"/>
      <c r="GQY73" s="151"/>
      <c r="GQZ73" s="151"/>
      <c r="GRA73" s="151"/>
      <c r="GRB73" s="151"/>
      <c r="GRC73" s="151"/>
      <c r="GRD73" s="151"/>
      <c r="GRE73" s="151"/>
      <c r="GRF73" s="151"/>
      <c r="GRG73" s="151"/>
      <c r="GRH73" s="151"/>
      <c r="GRI73" s="151"/>
      <c r="GRJ73" s="151"/>
      <c r="GRK73" s="151"/>
      <c r="GRL73" s="151"/>
      <c r="GRM73" s="151"/>
      <c r="GRN73" s="151"/>
      <c r="GRO73" s="151"/>
      <c r="GRP73" s="151"/>
      <c r="GRQ73" s="151"/>
      <c r="GRR73" s="151"/>
      <c r="GRS73" s="151"/>
      <c r="GRT73" s="151"/>
      <c r="GRU73" s="151"/>
      <c r="GRV73" s="151"/>
      <c r="GRW73" s="151"/>
      <c r="GRX73" s="151"/>
      <c r="GRY73" s="151"/>
      <c r="GRZ73" s="151"/>
      <c r="GSA73" s="151"/>
      <c r="GSB73" s="151"/>
      <c r="GSC73" s="151"/>
      <c r="GSD73" s="151"/>
      <c r="GSE73" s="151"/>
      <c r="GSF73" s="151"/>
      <c r="GSG73" s="151"/>
      <c r="GSH73" s="151"/>
      <c r="GSI73" s="151"/>
      <c r="GSJ73" s="151"/>
      <c r="GSK73" s="151"/>
      <c r="GSL73" s="151"/>
      <c r="GSM73" s="151"/>
      <c r="GSN73" s="151"/>
      <c r="GSO73" s="151"/>
      <c r="GSP73" s="151"/>
      <c r="GSQ73" s="151"/>
      <c r="GSR73" s="151"/>
      <c r="GSS73" s="151"/>
      <c r="GST73" s="151"/>
      <c r="GSU73" s="151"/>
      <c r="GSV73" s="151"/>
      <c r="GSW73" s="151"/>
      <c r="GSX73" s="151"/>
      <c r="GSY73" s="151"/>
      <c r="GSZ73" s="151"/>
      <c r="GTA73" s="151"/>
      <c r="GTB73" s="151"/>
      <c r="GTC73" s="151"/>
      <c r="GTD73" s="151"/>
      <c r="GTE73" s="151"/>
      <c r="GTF73" s="151"/>
      <c r="GTG73" s="151"/>
      <c r="GTH73" s="151"/>
      <c r="GTI73" s="151"/>
      <c r="GTJ73" s="151"/>
      <c r="GTK73" s="151"/>
      <c r="GTL73" s="151"/>
      <c r="GTM73" s="151"/>
      <c r="GTN73" s="151"/>
      <c r="GTO73" s="151"/>
      <c r="GTP73" s="151"/>
      <c r="GTQ73" s="151"/>
      <c r="GTR73" s="151"/>
      <c r="GTS73" s="151"/>
      <c r="GTT73" s="151"/>
      <c r="GTU73" s="151"/>
      <c r="GTV73" s="151"/>
      <c r="GTW73" s="151"/>
      <c r="GTX73" s="151"/>
      <c r="GTY73" s="151"/>
      <c r="GTZ73" s="151"/>
      <c r="GUA73" s="151"/>
      <c r="GUB73" s="151"/>
      <c r="GUC73" s="151"/>
      <c r="GUD73" s="151"/>
      <c r="GUE73" s="151"/>
      <c r="GUF73" s="151"/>
      <c r="GUG73" s="151"/>
      <c r="GUH73" s="151"/>
      <c r="GUI73" s="151"/>
      <c r="GUJ73" s="151"/>
      <c r="GUK73" s="151"/>
      <c r="GUL73" s="151"/>
      <c r="GUM73" s="151"/>
      <c r="GUN73" s="151"/>
      <c r="GUO73" s="151"/>
      <c r="GUP73" s="151"/>
      <c r="GUQ73" s="151"/>
      <c r="GUR73" s="151"/>
      <c r="GUS73" s="151"/>
      <c r="GUT73" s="151"/>
      <c r="GUU73" s="151"/>
      <c r="GUV73" s="151"/>
      <c r="GUW73" s="151"/>
      <c r="GUX73" s="151"/>
      <c r="GUY73" s="151"/>
      <c r="GUZ73" s="151"/>
      <c r="GVA73" s="151"/>
      <c r="GVB73" s="151"/>
      <c r="GVC73" s="151"/>
      <c r="GVD73" s="151"/>
      <c r="GVE73" s="151"/>
      <c r="GVF73" s="151"/>
      <c r="GVG73" s="151"/>
      <c r="GVH73" s="151"/>
      <c r="GVI73" s="151"/>
      <c r="GVJ73" s="151"/>
      <c r="GVK73" s="151"/>
      <c r="GVL73" s="151"/>
      <c r="GVM73" s="151"/>
      <c r="GVN73" s="151"/>
      <c r="GVO73" s="151"/>
      <c r="GVP73" s="151"/>
      <c r="GVQ73" s="151"/>
      <c r="GVR73" s="151"/>
      <c r="GVS73" s="151"/>
      <c r="GVT73" s="151"/>
      <c r="GVU73" s="151"/>
      <c r="GVV73" s="151"/>
      <c r="GVW73" s="151"/>
      <c r="GVX73" s="151"/>
      <c r="GVY73" s="151"/>
      <c r="GVZ73" s="151"/>
      <c r="GWA73" s="151"/>
      <c r="GWB73" s="151"/>
      <c r="GWC73" s="151"/>
      <c r="GWD73" s="151"/>
      <c r="GWE73" s="151"/>
      <c r="GWF73" s="151"/>
      <c r="GWG73" s="151"/>
      <c r="GWH73" s="151"/>
      <c r="GWI73" s="151"/>
      <c r="GWJ73" s="151"/>
      <c r="GWK73" s="151"/>
      <c r="GWL73" s="151"/>
      <c r="GWM73" s="151"/>
      <c r="GWN73" s="151"/>
      <c r="GWO73" s="151"/>
      <c r="GWP73" s="151"/>
      <c r="GWQ73" s="151"/>
      <c r="GWR73" s="151"/>
      <c r="GWS73" s="151"/>
      <c r="GWT73" s="151"/>
      <c r="GWU73" s="151"/>
      <c r="GWV73" s="151"/>
      <c r="GWW73" s="151"/>
      <c r="GWX73" s="151"/>
      <c r="GWY73" s="151"/>
      <c r="GWZ73" s="151"/>
      <c r="GXA73" s="151"/>
      <c r="GXB73" s="151"/>
      <c r="GXC73" s="151"/>
      <c r="GXD73" s="151"/>
      <c r="GXE73" s="151"/>
      <c r="GXF73" s="151"/>
      <c r="GXG73" s="151"/>
      <c r="GXH73" s="151"/>
      <c r="GXI73" s="151"/>
      <c r="GXJ73" s="151"/>
      <c r="GXK73" s="151"/>
      <c r="GXL73" s="151"/>
      <c r="GXM73" s="151"/>
      <c r="GXN73" s="151"/>
      <c r="GXO73" s="151"/>
      <c r="GXP73" s="151"/>
      <c r="GXQ73" s="151"/>
      <c r="GXR73" s="151"/>
      <c r="GXS73" s="151"/>
      <c r="GXT73" s="151"/>
      <c r="GXU73" s="151"/>
      <c r="GXV73" s="151"/>
      <c r="GXW73" s="151"/>
      <c r="GXX73" s="151"/>
      <c r="GXY73" s="151"/>
      <c r="GXZ73" s="151"/>
      <c r="GYA73" s="151"/>
      <c r="GYB73" s="151"/>
      <c r="GYC73" s="151"/>
      <c r="GYD73" s="151"/>
      <c r="GYE73" s="151"/>
      <c r="GYF73" s="151"/>
      <c r="GYG73" s="151"/>
      <c r="GYH73" s="151"/>
      <c r="GYI73" s="151"/>
      <c r="GYJ73" s="151"/>
      <c r="GYK73" s="151"/>
      <c r="GYL73" s="151"/>
      <c r="GYM73" s="151"/>
      <c r="GYN73" s="151"/>
      <c r="GYO73" s="151"/>
      <c r="GYP73" s="151"/>
      <c r="GYQ73" s="151"/>
      <c r="GYR73" s="151"/>
      <c r="GYS73" s="151"/>
      <c r="GYT73" s="151"/>
      <c r="GYU73" s="151"/>
      <c r="GYV73" s="151"/>
      <c r="GYW73" s="151"/>
      <c r="GYX73" s="151"/>
      <c r="GYY73" s="151"/>
      <c r="GYZ73" s="151"/>
      <c r="GZA73" s="151"/>
      <c r="GZB73" s="151"/>
      <c r="GZC73" s="151"/>
      <c r="GZD73" s="151"/>
      <c r="GZE73" s="151"/>
      <c r="GZF73" s="151"/>
      <c r="GZG73" s="151"/>
      <c r="GZH73" s="151"/>
      <c r="GZI73" s="151"/>
      <c r="GZJ73" s="151"/>
      <c r="GZK73" s="151"/>
      <c r="GZL73" s="151"/>
      <c r="GZM73" s="151"/>
      <c r="GZN73" s="151"/>
      <c r="GZO73" s="151"/>
      <c r="GZP73" s="151"/>
      <c r="GZQ73" s="151"/>
      <c r="GZR73" s="151"/>
      <c r="GZS73" s="151"/>
      <c r="GZT73" s="151"/>
      <c r="GZU73" s="151"/>
      <c r="GZV73" s="151"/>
      <c r="GZW73" s="151"/>
      <c r="GZX73" s="151"/>
      <c r="GZY73" s="151"/>
      <c r="GZZ73" s="151"/>
      <c r="HAA73" s="151"/>
      <c r="HAB73" s="151"/>
      <c r="HAC73" s="151"/>
      <c r="HAD73" s="151"/>
      <c r="HAE73" s="151"/>
      <c r="HAF73" s="151"/>
      <c r="HAG73" s="151"/>
      <c r="HAH73" s="151"/>
      <c r="HAI73" s="151"/>
      <c r="HAJ73" s="151"/>
      <c r="HAK73" s="151"/>
      <c r="HAL73" s="151"/>
      <c r="HAM73" s="151"/>
      <c r="HAN73" s="151"/>
      <c r="HAO73" s="151"/>
      <c r="HAP73" s="151"/>
      <c r="HAQ73" s="151"/>
      <c r="HAR73" s="151"/>
      <c r="HAS73" s="151"/>
      <c r="HAT73" s="151"/>
      <c r="HAU73" s="151"/>
      <c r="HAV73" s="151"/>
      <c r="HAW73" s="151"/>
      <c r="HAX73" s="151"/>
      <c r="HAY73" s="151"/>
      <c r="HAZ73" s="151"/>
      <c r="HBA73" s="151"/>
      <c r="HBB73" s="151"/>
      <c r="HBC73" s="151"/>
      <c r="HBD73" s="151"/>
      <c r="HBE73" s="151"/>
      <c r="HBF73" s="151"/>
      <c r="HBG73" s="151"/>
      <c r="HBH73" s="151"/>
      <c r="HBI73" s="151"/>
      <c r="HBJ73" s="151"/>
      <c r="HBK73" s="151"/>
      <c r="HBL73" s="151"/>
      <c r="HBM73" s="151"/>
      <c r="HBN73" s="151"/>
      <c r="HBO73" s="151"/>
      <c r="HBP73" s="151"/>
      <c r="HBQ73" s="151"/>
      <c r="HBR73" s="151"/>
      <c r="HBS73" s="151"/>
      <c r="HBT73" s="151"/>
      <c r="HBU73" s="151"/>
      <c r="HBV73" s="151"/>
      <c r="HBW73" s="151"/>
      <c r="HBX73" s="151"/>
      <c r="HBY73" s="151"/>
      <c r="HBZ73" s="151"/>
      <c r="HCA73" s="151"/>
      <c r="HCB73" s="151"/>
      <c r="HCC73" s="151"/>
      <c r="HCD73" s="151"/>
      <c r="HCE73" s="151"/>
      <c r="HCF73" s="151"/>
      <c r="HCG73" s="151"/>
      <c r="HCH73" s="151"/>
      <c r="HCI73" s="151"/>
      <c r="HCJ73" s="151"/>
      <c r="HCK73" s="151"/>
      <c r="HCL73" s="151"/>
      <c r="HCM73" s="151"/>
      <c r="HCN73" s="151"/>
      <c r="HCO73" s="151"/>
      <c r="HCP73" s="151"/>
      <c r="HCQ73" s="151"/>
      <c r="HCR73" s="151"/>
      <c r="HCS73" s="151"/>
      <c r="HCT73" s="151"/>
      <c r="HCU73" s="151"/>
      <c r="HCV73" s="151"/>
      <c r="HCW73" s="151"/>
      <c r="HCX73" s="151"/>
      <c r="HCY73" s="151"/>
      <c r="HCZ73" s="151"/>
      <c r="HDA73" s="151"/>
      <c r="HDB73" s="151"/>
      <c r="HDC73" s="151"/>
      <c r="HDD73" s="151"/>
      <c r="HDE73" s="151"/>
      <c r="HDF73" s="151"/>
      <c r="HDG73" s="151"/>
      <c r="HDH73" s="151"/>
      <c r="HDI73" s="151"/>
      <c r="HDJ73" s="151"/>
      <c r="HDK73" s="151"/>
      <c r="HDL73" s="151"/>
      <c r="HDM73" s="151"/>
      <c r="HDN73" s="151"/>
      <c r="HDO73" s="151"/>
      <c r="HDP73" s="151"/>
      <c r="HDQ73" s="151"/>
      <c r="HDR73" s="151"/>
      <c r="HDS73" s="151"/>
      <c r="HDT73" s="151"/>
      <c r="HDU73" s="151"/>
      <c r="HDV73" s="151"/>
      <c r="HDW73" s="151"/>
      <c r="HDX73" s="151"/>
      <c r="HDY73" s="151"/>
      <c r="HDZ73" s="151"/>
      <c r="HEA73" s="151"/>
      <c r="HEB73" s="151"/>
      <c r="HEC73" s="151"/>
      <c r="HED73" s="151"/>
      <c r="HEE73" s="151"/>
      <c r="HEF73" s="151"/>
      <c r="HEG73" s="151"/>
      <c r="HEH73" s="151"/>
      <c r="HEI73" s="151"/>
      <c r="HEJ73" s="151"/>
      <c r="HEK73" s="151"/>
      <c r="HEL73" s="151"/>
      <c r="HEM73" s="151"/>
      <c r="HEN73" s="151"/>
      <c r="HEO73" s="151"/>
      <c r="HEP73" s="151"/>
      <c r="HEQ73" s="151"/>
      <c r="HER73" s="151"/>
      <c r="HES73" s="151"/>
      <c r="HET73" s="151"/>
      <c r="HEU73" s="151"/>
      <c r="HEV73" s="151"/>
      <c r="HEW73" s="151"/>
      <c r="HEX73" s="151"/>
      <c r="HEY73" s="151"/>
      <c r="HEZ73" s="151"/>
      <c r="HFA73" s="151"/>
      <c r="HFB73" s="151"/>
      <c r="HFC73" s="151"/>
      <c r="HFD73" s="151"/>
      <c r="HFE73" s="151"/>
      <c r="HFF73" s="151"/>
      <c r="HFG73" s="151"/>
      <c r="HFH73" s="151"/>
      <c r="HFI73" s="151"/>
      <c r="HFJ73" s="151"/>
      <c r="HFK73" s="151"/>
      <c r="HFL73" s="151"/>
      <c r="HFM73" s="151"/>
      <c r="HFN73" s="151"/>
      <c r="HFO73" s="151"/>
      <c r="HFP73" s="151"/>
      <c r="HFQ73" s="151"/>
      <c r="HFR73" s="151"/>
      <c r="HFS73" s="151"/>
      <c r="HFT73" s="151"/>
      <c r="HFU73" s="151"/>
      <c r="HFV73" s="151"/>
      <c r="HFW73" s="151"/>
      <c r="HFX73" s="151"/>
      <c r="HFY73" s="151"/>
      <c r="HFZ73" s="151"/>
      <c r="HGA73" s="151"/>
      <c r="HGB73" s="151"/>
      <c r="HGC73" s="151"/>
      <c r="HGD73" s="151"/>
      <c r="HGE73" s="151"/>
      <c r="HGF73" s="151"/>
      <c r="HGG73" s="151"/>
      <c r="HGH73" s="151"/>
      <c r="HGI73" s="151"/>
      <c r="HGJ73" s="151"/>
      <c r="HGK73" s="151"/>
      <c r="HGL73" s="151"/>
      <c r="HGM73" s="151"/>
      <c r="HGN73" s="151"/>
      <c r="HGO73" s="151"/>
      <c r="HGP73" s="151"/>
      <c r="HGQ73" s="151"/>
      <c r="HGR73" s="151"/>
      <c r="HGS73" s="151"/>
      <c r="HGT73" s="151"/>
      <c r="HGU73" s="151"/>
      <c r="HGV73" s="151"/>
      <c r="HGW73" s="151"/>
      <c r="HGX73" s="151"/>
      <c r="HGY73" s="151"/>
      <c r="HGZ73" s="151"/>
      <c r="HHA73" s="151"/>
      <c r="HHB73" s="151"/>
      <c r="HHC73" s="151"/>
      <c r="HHD73" s="151"/>
      <c r="HHE73" s="151"/>
      <c r="HHF73" s="151"/>
      <c r="HHG73" s="151"/>
      <c r="HHH73" s="151"/>
      <c r="HHI73" s="151"/>
      <c r="HHJ73" s="151"/>
      <c r="HHK73" s="151"/>
      <c r="HHL73" s="151"/>
      <c r="HHM73" s="151"/>
      <c r="HHN73" s="151"/>
      <c r="HHO73" s="151"/>
      <c r="HHP73" s="151"/>
      <c r="HHQ73" s="151"/>
      <c r="HHR73" s="151"/>
      <c r="HHS73" s="151"/>
      <c r="HHT73" s="151"/>
      <c r="HHU73" s="151"/>
      <c r="HHV73" s="151"/>
      <c r="HHW73" s="151"/>
      <c r="HHX73" s="151"/>
      <c r="HHY73" s="151"/>
      <c r="HHZ73" s="151"/>
      <c r="HIA73" s="151"/>
      <c r="HIB73" s="151"/>
      <c r="HIC73" s="151"/>
      <c r="HID73" s="151"/>
      <c r="HIE73" s="151"/>
      <c r="HIF73" s="151"/>
      <c r="HIG73" s="151"/>
      <c r="HIH73" s="151"/>
      <c r="HII73" s="151"/>
      <c r="HIJ73" s="151"/>
      <c r="HIK73" s="151"/>
      <c r="HIL73" s="151"/>
      <c r="HIM73" s="151"/>
      <c r="HIN73" s="151"/>
      <c r="HIO73" s="151"/>
      <c r="HIP73" s="151"/>
      <c r="HIQ73" s="151"/>
      <c r="HIR73" s="151"/>
      <c r="HIS73" s="151"/>
      <c r="HIT73" s="151"/>
      <c r="HIU73" s="151"/>
      <c r="HIV73" s="151"/>
      <c r="HIW73" s="151"/>
      <c r="HIX73" s="151"/>
      <c r="HIY73" s="151"/>
      <c r="HIZ73" s="151"/>
      <c r="HJA73" s="151"/>
      <c r="HJB73" s="151"/>
      <c r="HJC73" s="151"/>
      <c r="HJD73" s="151"/>
      <c r="HJE73" s="151"/>
      <c r="HJF73" s="151"/>
      <c r="HJG73" s="151"/>
      <c r="HJH73" s="151"/>
      <c r="HJI73" s="151"/>
      <c r="HJJ73" s="151"/>
      <c r="HJK73" s="151"/>
      <c r="HJL73" s="151"/>
      <c r="HJM73" s="151"/>
      <c r="HJN73" s="151"/>
      <c r="HJO73" s="151"/>
      <c r="HJP73" s="151"/>
      <c r="HJQ73" s="151"/>
      <c r="HJR73" s="151"/>
      <c r="HJS73" s="151"/>
      <c r="HJT73" s="151"/>
      <c r="HJU73" s="151"/>
      <c r="HJV73" s="151"/>
      <c r="HJW73" s="151"/>
      <c r="HJX73" s="151"/>
      <c r="HJY73" s="151"/>
      <c r="HJZ73" s="151"/>
      <c r="HKA73" s="151"/>
      <c r="HKB73" s="151"/>
      <c r="HKC73" s="151"/>
      <c r="HKD73" s="151"/>
      <c r="HKE73" s="151"/>
      <c r="HKF73" s="151"/>
      <c r="HKG73" s="151"/>
      <c r="HKH73" s="151"/>
      <c r="HKI73" s="151"/>
      <c r="HKJ73" s="151"/>
      <c r="HKK73" s="151"/>
      <c r="HKL73" s="151"/>
      <c r="HKM73" s="151"/>
      <c r="HKN73" s="151"/>
      <c r="HKO73" s="151"/>
      <c r="HKP73" s="151"/>
      <c r="HKQ73" s="151"/>
      <c r="HKR73" s="151"/>
      <c r="HKS73" s="151"/>
      <c r="HKT73" s="151"/>
      <c r="HKU73" s="151"/>
      <c r="HKV73" s="151"/>
      <c r="HKW73" s="151"/>
      <c r="HKX73" s="151"/>
      <c r="HKY73" s="151"/>
      <c r="HKZ73" s="151"/>
      <c r="HLA73" s="151"/>
      <c r="HLB73" s="151"/>
      <c r="HLC73" s="151"/>
      <c r="HLD73" s="151"/>
      <c r="HLE73" s="151"/>
      <c r="HLF73" s="151"/>
      <c r="HLG73" s="151"/>
      <c r="HLH73" s="151"/>
      <c r="HLI73" s="151"/>
      <c r="HLJ73" s="151"/>
      <c r="HLK73" s="151"/>
      <c r="HLL73" s="151"/>
      <c r="HLM73" s="151"/>
      <c r="HLN73" s="151"/>
      <c r="HLO73" s="151"/>
      <c r="HLP73" s="151"/>
      <c r="HLQ73" s="151"/>
      <c r="HLR73" s="151"/>
      <c r="HLS73" s="151"/>
      <c r="HLT73" s="151"/>
      <c r="HLU73" s="151"/>
      <c r="HLV73" s="151"/>
      <c r="HLW73" s="151"/>
      <c r="HLX73" s="151"/>
      <c r="HLY73" s="151"/>
      <c r="HLZ73" s="151"/>
      <c r="HMA73" s="151"/>
      <c r="HMB73" s="151"/>
      <c r="HMC73" s="151"/>
      <c r="HMD73" s="151"/>
      <c r="HME73" s="151"/>
      <c r="HMF73" s="151"/>
      <c r="HMG73" s="151"/>
      <c r="HMH73" s="151"/>
      <c r="HMI73" s="151"/>
      <c r="HMJ73" s="151"/>
      <c r="HMK73" s="151"/>
      <c r="HML73" s="151"/>
      <c r="HMM73" s="151"/>
      <c r="HMN73" s="151"/>
      <c r="HMO73" s="151"/>
      <c r="HMP73" s="151"/>
      <c r="HMQ73" s="151"/>
      <c r="HMR73" s="151"/>
      <c r="HMS73" s="151"/>
      <c r="HMT73" s="151"/>
      <c r="HMU73" s="151"/>
      <c r="HMV73" s="151"/>
      <c r="HMW73" s="151"/>
      <c r="HMX73" s="151"/>
      <c r="HMY73" s="151"/>
      <c r="HMZ73" s="151"/>
      <c r="HNA73" s="151"/>
      <c r="HNB73" s="151"/>
      <c r="HNC73" s="151"/>
      <c r="HND73" s="151"/>
      <c r="HNE73" s="151"/>
      <c r="HNF73" s="151"/>
      <c r="HNG73" s="151"/>
      <c r="HNH73" s="151"/>
      <c r="HNI73" s="151"/>
      <c r="HNJ73" s="151"/>
      <c r="HNK73" s="151"/>
      <c r="HNL73" s="151"/>
      <c r="HNM73" s="151"/>
      <c r="HNN73" s="151"/>
      <c r="HNO73" s="151"/>
      <c r="HNP73" s="151"/>
      <c r="HNQ73" s="151"/>
      <c r="HNR73" s="151"/>
      <c r="HNS73" s="151"/>
      <c r="HNT73" s="151"/>
      <c r="HNU73" s="151"/>
      <c r="HNV73" s="151"/>
      <c r="HNW73" s="151"/>
      <c r="HNX73" s="151"/>
      <c r="HNY73" s="151"/>
      <c r="HNZ73" s="151"/>
      <c r="HOA73" s="151"/>
      <c r="HOB73" s="151"/>
      <c r="HOC73" s="151"/>
      <c r="HOD73" s="151"/>
      <c r="HOE73" s="151"/>
      <c r="HOF73" s="151"/>
      <c r="HOG73" s="151"/>
      <c r="HOH73" s="151"/>
      <c r="HOI73" s="151"/>
      <c r="HOJ73" s="151"/>
      <c r="HOK73" s="151"/>
      <c r="HOL73" s="151"/>
      <c r="HOM73" s="151"/>
      <c r="HON73" s="151"/>
      <c r="HOO73" s="151"/>
      <c r="HOP73" s="151"/>
      <c r="HOQ73" s="151"/>
      <c r="HOR73" s="151"/>
      <c r="HOS73" s="151"/>
      <c r="HOT73" s="151"/>
      <c r="HOU73" s="151"/>
      <c r="HOV73" s="151"/>
      <c r="HOW73" s="151"/>
      <c r="HOX73" s="151"/>
      <c r="HOY73" s="151"/>
      <c r="HOZ73" s="151"/>
      <c r="HPA73" s="151"/>
      <c r="HPB73" s="151"/>
      <c r="HPC73" s="151"/>
      <c r="HPD73" s="151"/>
      <c r="HPE73" s="151"/>
      <c r="HPF73" s="151"/>
      <c r="HPG73" s="151"/>
      <c r="HPH73" s="151"/>
      <c r="HPI73" s="151"/>
      <c r="HPJ73" s="151"/>
      <c r="HPK73" s="151"/>
      <c r="HPL73" s="151"/>
      <c r="HPM73" s="151"/>
      <c r="HPN73" s="151"/>
      <c r="HPO73" s="151"/>
      <c r="HPP73" s="151"/>
      <c r="HPQ73" s="151"/>
      <c r="HPR73" s="151"/>
      <c r="HPS73" s="151"/>
      <c r="HPT73" s="151"/>
      <c r="HPU73" s="151"/>
      <c r="HPV73" s="151"/>
      <c r="HPW73" s="151"/>
      <c r="HPX73" s="151"/>
      <c r="HPY73" s="151"/>
      <c r="HPZ73" s="151"/>
      <c r="HQA73" s="151"/>
      <c r="HQB73" s="151"/>
      <c r="HQC73" s="151"/>
      <c r="HQD73" s="151"/>
      <c r="HQE73" s="151"/>
      <c r="HQF73" s="151"/>
      <c r="HQG73" s="151"/>
      <c r="HQH73" s="151"/>
      <c r="HQI73" s="151"/>
      <c r="HQJ73" s="151"/>
      <c r="HQK73" s="151"/>
      <c r="HQL73" s="151"/>
      <c r="HQM73" s="151"/>
      <c r="HQN73" s="151"/>
      <c r="HQO73" s="151"/>
      <c r="HQP73" s="151"/>
      <c r="HQQ73" s="151"/>
      <c r="HQR73" s="151"/>
      <c r="HQS73" s="151"/>
      <c r="HQT73" s="151"/>
      <c r="HQU73" s="151"/>
      <c r="HQV73" s="151"/>
      <c r="HQW73" s="151"/>
      <c r="HQX73" s="151"/>
      <c r="HQY73" s="151"/>
      <c r="HQZ73" s="151"/>
      <c r="HRA73" s="151"/>
      <c r="HRB73" s="151"/>
      <c r="HRC73" s="151"/>
      <c r="HRD73" s="151"/>
      <c r="HRE73" s="151"/>
      <c r="HRF73" s="151"/>
      <c r="HRG73" s="151"/>
      <c r="HRH73" s="151"/>
      <c r="HRI73" s="151"/>
      <c r="HRJ73" s="151"/>
      <c r="HRK73" s="151"/>
      <c r="HRL73" s="151"/>
      <c r="HRM73" s="151"/>
      <c r="HRN73" s="151"/>
      <c r="HRO73" s="151"/>
      <c r="HRP73" s="151"/>
      <c r="HRQ73" s="151"/>
      <c r="HRR73" s="151"/>
      <c r="HRS73" s="151"/>
      <c r="HRT73" s="151"/>
      <c r="HRU73" s="151"/>
      <c r="HRV73" s="151"/>
      <c r="HRW73" s="151"/>
      <c r="HRX73" s="151"/>
      <c r="HRY73" s="151"/>
      <c r="HRZ73" s="151"/>
      <c r="HSA73" s="151"/>
      <c r="HSB73" s="151"/>
      <c r="HSC73" s="151"/>
      <c r="HSD73" s="151"/>
      <c r="HSE73" s="151"/>
      <c r="HSF73" s="151"/>
      <c r="HSG73" s="151"/>
      <c r="HSH73" s="151"/>
      <c r="HSI73" s="151"/>
      <c r="HSJ73" s="151"/>
      <c r="HSK73" s="151"/>
      <c r="HSL73" s="151"/>
      <c r="HSM73" s="151"/>
      <c r="HSN73" s="151"/>
      <c r="HSO73" s="151"/>
      <c r="HSP73" s="151"/>
      <c r="HSQ73" s="151"/>
      <c r="HSR73" s="151"/>
      <c r="HSS73" s="151"/>
      <c r="HST73" s="151"/>
      <c r="HSU73" s="151"/>
      <c r="HSV73" s="151"/>
      <c r="HSW73" s="151"/>
      <c r="HSX73" s="151"/>
      <c r="HSY73" s="151"/>
      <c r="HSZ73" s="151"/>
      <c r="HTA73" s="151"/>
      <c r="HTB73" s="151"/>
      <c r="HTC73" s="151"/>
      <c r="HTD73" s="151"/>
      <c r="HTE73" s="151"/>
      <c r="HTF73" s="151"/>
      <c r="HTG73" s="151"/>
      <c r="HTH73" s="151"/>
      <c r="HTI73" s="151"/>
      <c r="HTJ73" s="151"/>
      <c r="HTK73" s="151"/>
      <c r="HTL73" s="151"/>
      <c r="HTM73" s="151"/>
      <c r="HTN73" s="151"/>
      <c r="HTO73" s="151"/>
      <c r="HTP73" s="151"/>
      <c r="HTQ73" s="151"/>
      <c r="HTR73" s="151"/>
      <c r="HTS73" s="151"/>
      <c r="HTT73" s="151"/>
      <c r="HTU73" s="151"/>
      <c r="HTV73" s="151"/>
      <c r="HTW73" s="151"/>
      <c r="HTX73" s="151"/>
      <c r="HTY73" s="151"/>
      <c r="HTZ73" s="151"/>
      <c r="HUA73" s="151"/>
      <c r="HUB73" s="151"/>
      <c r="HUC73" s="151"/>
      <c r="HUD73" s="151"/>
      <c r="HUE73" s="151"/>
      <c r="HUF73" s="151"/>
      <c r="HUG73" s="151"/>
      <c r="HUH73" s="151"/>
      <c r="HUI73" s="151"/>
      <c r="HUJ73" s="151"/>
      <c r="HUK73" s="151"/>
      <c r="HUL73" s="151"/>
      <c r="HUM73" s="151"/>
      <c r="HUN73" s="151"/>
      <c r="HUO73" s="151"/>
      <c r="HUP73" s="151"/>
      <c r="HUQ73" s="151"/>
      <c r="HUR73" s="151"/>
      <c r="HUS73" s="151"/>
      <c r="HUT73" s="151"/>
      <c r="HUU73" s="151"/>
      <c r="HUV73" s="151"/>
      <c r="HUW73" s="151"/>
      <c r="HUX73" s="151"/>
      <c r="HUY73" s="151"/>
      <c r="HUZ73" s="151"/>
      <c r="HVA73" s="151"/>
      <c r="HVB73" s="151"/>
      <c r="HVC73" s="151"/>
      <c r="HVD73" s="151"/>
      <c r="HVE73" s="151"/>
      <c r="HVF73" s="151"/>
      <c r="HVG73" s="151"/>
      <c r="HVH73" s="151"/>
      <c r="HVI73" s="151"/>
      <c r="HVJ73" s="151"/>
      <c r="HVK73" s="151"/>
      <c r="HVL73" s="151"/>
      <c r="HVM73" s="151"/>
      <c r="HVN73" s="151"/>
      <c r="HVO73" s="151"/>
      <c r="HVP73" s="151"/>
      <c r="HVQ73" s="151"/>
      <c r="HVR73" s="151"/>
      <c r="HVS73" s="151"/>
      <c r="HVT73" s="151"/>
      <c r="HVU73" s="151"/>
      <c r="HVV73" s="151"/>
      <c r="HVW73" s="151"/>
      <c r="HVX73" s="151"/>
      <c r="HVY73" s="151"/>
      <c r="HVZ73" s="151"/>
      <c r="HWA73" s="151"/>
      <c r="HWB73" s="151"/>
      <c r="HWC73" s="151"/>
      <c r="HWD73" s="151"/>
      <c r="HWE73" s="151"/>
      <c r="HWF73" s="151"/>
      <c r="HWG73" s="151"/>
      <c r="HWH73" s="151"/>
      <c r="HWI73" s="151"/>
      <c r="HWJ73" s="151"/>
      <c r="HWK73" s="151"/>
      <c r="HWL73" s="151"/>
      <c r="HWM73" s="151"/>
      <c r="HWN73" s="151"/>
      <c r="HWO73" s="151"/>
      <c r="HWP73" s="151"/>
      <c r="HWQ73" s="151"/>
      <c r="HWR73" s="151"/>
      <c r="HWS73" s="151"/>
      <c r="HWT73" s="151"/>
      <c r="HWU73" s="151"/>
      <c r="HWV73" s="151"/>
      <c r="HWW73" s="151"/>
      <c r="HWX73" s="151"/>
      <c r="HWY73" s="151"/>
      <c r="HWZ73" s="151"/>
      <c r="HXA73" s="151"/>
      <c r="HXB73" s="151"/>
      <c r="HXC73" s="151"/>
      <c r="HXD73" s="151"/>
      <c r="HXE73" s="151"/>
      <c r="HXF73" s="151"/>
      <c r="HXG73" s="151"/>
      <c r="HXH73" s="151"/>
      <c r="HXI73" s="151"/>
      <c r="HXJ73" s="151"/>
      <c r="HXK73" s="151"/>
      <c r="HXL73" s="151"/>
      <c r="HXM73" s="151"/>
      <c r="HXN73" s="151"/>
      <c r="HXO73" s="151"/>
      <c r="HXP73" s="151"/>
      <c r="HXQ73" s="151"/>
      <c r="HXR73" s="151"/>
      <c r="HXS73" s="151"/>
      <c r="HXT73" s="151"/>
      <c r="HXU73" s="151"/>
      <c r="HXV73" s="151"/>
      <c r="HXW73" s="151"/>
      <c r="HXX73" s="151"/>
      <c r="HXY73" s="151"/>
      <c r="HXZ73" s="151"/>
      <c r="HYA73" s="151"/>
      <c r="HYB73" s="151"/>
      <c r="HYC73" s="151"/>
      <c r="HYD73" s="151"/>
      <c r="HYE73" s="151"/>
      <c r="HYF73" s="151"/>
      <c r="HYG73" s="151"/>
      <c r="HYH73" s="151"/>
      <c r="HYI73" s="151"/>
      <c r="HYJ73" s="151"/>
      <c r="HYK73" s="151"/>
      <c r="HYL73" s="151"/>
      <c r="HYM73" s="151"/>
      <c r="HYN73" s="151"/>
      <c r="HYO73" s="151"/>
      <c r="HYP73" s="151"/>
      <c r="HYQ73" s="151"/>
      <c r="HYR73" s="151"/>
      <c r="HYS73" s="151"/>
      <c r="HYT73" s="151"/>
      <c r="HYU73" s="151"/>
      <c r="HYV73" s="151"/>
      <c r="HYW73" s="151"/>
      <c r="HYX73" s="151"/>
      <c r="HYY73" s="151"/>
      <c r="HYZ73" s="151"/>
      <c r="HZA73" s="151"/>
      <c r="HZB73" s="151"/>
      <c r="HZC73" s="151"/>
      <c r="HZD73" s="151"/>
      <c r="HZE73" s="151"/>
      <c r="HZF73" s="151"/>
      <c r="HZG73" s="151"/>
      <c r="HZH73" s="151"/>
      <c r="HZI73" s="151"/>
      <c r="HZJ73" s="151"/>
      <c r="HZK73" s="151"/>
      <c r="HZL73" s="151"/>
      <c r="HZM73" s="151"/>
      <c r="HZN73" s="151"/>
      <c r="HZO73" s="151"/>
      <c r="HZP73" s="151"/>
      <c r="HZQ73" s="151"/>
      <c r="HZR73" s="151"/>
      <c r="HZS73" s="151"/>
      <c r="HZT73" s="151"/>
      <c r="HZU73" s="151"/>
      <c r="HZV73" s="151"/>
      <c r="HZW73" s="151"/>
      <c r="HZX73" s="151"/>
      <c r="HZY73" s="151"/>
      <c r="HZZ73" s="151"/>
      <c r="IAA73" s="151"/>
      <c r="IAB73" s="151"/>
      <c r="IAC73" s="151"/>
      <c r="IAD73" s="151"/>
      <c r="IAE73" s="151"/>
      <c r="IAF73" s="151"/>
      <c r="IAG73" s="151"/>
      <c r="IAH73" s="151"/>
      <c r="IAI73" s="151"/>
      <c r="IAJ73" s="151"/>
      <c r="IAK73" s="151"/>
      <c r="IAL73" s="151"/>
      <c r="IAM73" s="151"/>
      <c r="IAN73" s="151"/>
      <c r="IAO73" s="151"/>
      <c r="IAP73" s="151"/>
      <c r="IAQ73" s="151"/>
      <c r="IAR73" s="151"/>
      <c r="IAS73" s="151"/>
      <c r="IAT73" s="151"/>
      <c r="IAU73" s="151"/>
      <c r="IAV73" s="151"/>
      <c r="IAW73" s="151"/>
      <c r="IAX73" s="151"/>
      <c r="IAY73" s="151"/>
      <c r="IAZ73" s="151"/>
      <c r="IBA73" s="151"/>
      <c r="IBB73" s="151"/>
      <c r="IBC73" s="151"/>
      <c r="IBD73" s="151"/>
      <c r="IBE73" s="151"/>
      <c r="IBF73" s="151"/>
      <c r="IBG73" s="151"/>
      <c r="IBH73" s="151"/>
      <c r="IBI73" s="151"/>
      <c r="IBJ73" s="151"/>
      <c r="IBK73" s="151"/>
      <c r="IBL73" s="151"/>
      <c r="IBM73" s="151"/>
      <c r="IBN73" s="151"/>
      <c r="IBO73" s="151"/>
      <c r="IBP73" s="151"/>
      <c r="IBQ73" s="151"/>
      <c r="IBR73" s="151"/>
      <c r="IBS73" s="151"/>
      <c r="IBT73" s="151"/>
      <c r="IBU73" s="151"/>
      <c r="IBV73" s="151"/>
      <c r="IBW73" s="151"/>
      <c r="IBX73" s="151"/>
      <c r="IBY73" s="151"/>
      <c r="IBZ73" s="151"/>
      <c r="ICA73" s="151"/>
      <c r="ICB73" s="151"/>
      <c r="ICC73" s="151"/>
      <c r="ICD73" s="151"/>
      <c r="ICE73" s="151"/>
      <c r="ICF73" s="151"/>
      <c r="ICG73" s="151"/>
      <c r="ICH73" s="151"/>
      <c r="ICI73" s="151"/>
      <c r="ICJ73" s="151"/>
      <c r="ICK73" s="151"/>
      <c r="ICL73" s="151"/>
      <c r="ICM73" s="151"/>
      <c r="ICN73" s="151"/>
      <c r="ICO73" s="151"/>
      <c r="ICP73" s="151"/>
      <c r="ICQ73" s="151"/>
      <c r="ICR73" s="151"/>
      <c r="ICS73" s="151"/>
      <c r="ICT73" s="151"/>
      <c r="ICU73" s="151"/>
      <c r="ICV73" s="151"/>
      <c r="ICW73" s="151"/>
      <c r="ICX73" s="151"/>
      <c r="ICY73" s="151"/>
      <c r="ICZ73" s="151"/>
      <c r="IDA73" s="151"/>
      <c r="IDB73" s="151"/>
      <c r="IDC73" s="151"/>
      <c r="IDD73" s="151"/>
      <c r="IDE73" s="151"/>
      <c r="IDF73" s="151"/>
      <c r="IDG73" s="151"/>
      <c r="IDH73" s="151"/>
      <c r="IDI73" s="151"/>
      <c r="IDJ73" s="151"/>
      <c r="IDK73" s="151"/>
      <c r="IDL73" s="151"/>
      <c r="IDM73" s="151"/>
      <c r="IDN73" s="151"/>
      <c r="IDO73" s="151"/>
      <c r="IDP73" s="151"/>
      <c r="IDQ73" s="151"/>
      <c r="IDR73" s="151"/>
      <c r="IDS73" s="151"/>
      <c r="IDT73" s="151"/>
      <c r="IDU73" s="151"/>
      <c r="IDV73" s="151"/>
      <c r="IDW73" s="151"/>
      <c r="IDX73" s="151"/>
      <c r="IDY73" s="151"/>
      <c r="IDZ73" s="151"/>
      <c r="IEA73" s="151"/>
      <c r="IEB73" s="151"/>
      <c r="IEC73" s="151"/>
      <c r="IED73" s="151"/>
      <c r="IEE73" s="151"/>
      <c r="IEF73" s="151"/>
      <c r="IEG73" s="151"/>
      <c r="IEH73" s="151"/>
      <c r="IEI73" s="151"/>
      <c r="IEJ73" s="151"/>
      <c r="IEK73" s="151"/>
      <c r="IEL73" s="151"/>
      <c r="IEM73" s="151"/>
      <c r="IEN73" s="151"/>
      <c r="IEO73" s="151"/>
      <c r="IEP73" s="151"/>
      <c r="IEQ73" s="151"/>
      <c r="IER73" s="151"/>
      <c r="IES73" s="151"/>
      <c r="IET73" s="151"/>
      <c r="IEU73" s="151"/>
      <c r="IEV73" s="151"/>
      <c r="IEW73" s="151"/>
      <c r="IEX73" s="151"/>
      <c r="IEY73" s="151"/>
      <c r="IEZ73" s="151"/>
      <c r="IFA73" s="151"/>
      <c r="IFB73" s="151"/>
      <c r="IFC73" s="151"/>
      <c r="IFD73" s="151"/>
      <c r="IFE73" s="151"/>
      <c r="IFF73" s="151"/>
      <c r="IFG73" s="151"/>
      <c r="IFH73" s="151"/>
      <c r="IFI73" s="151"/>
      <c r="IFJ73" s="151"/>
      <c r="IFK73" s="151"/>
      <c r="IFL73" s="151"/>
      <c r="IFM73" s="151"/>
      <c r="IFN73" s="151"/>
      <c r="IFO73" s="151"/>
      <c r="IFP73" s="151"/>
      <c r="IFQ73" s="151"/>
      <c r="IFR73" s="151"/>
      <c r="IFS73" s="151"/>
      <c r="IFT73" s="151"/>
      <c r="IFU73" s="151"/>
      <c r="IFV73" s="151"/>
      <c r="IFW73" s="151"/>
      <c r="IFX73" s="151"/>
      <c r="IFY73" s="151"/>
      <c r="IFZ73" s="151"/>
      <c r="IGA73" s="151"/>
      <c r="IGB73" s="151"/>
      <c r="IGC73" s="151"/>
      <c r="IGD73" s="151"/>
      <c r="IGE73" s="151"/>
      <c r="IGF73" s="151"/>
      <c r="IGG73" s="151"/>
      <c r="IGH73" s="151"/>
      <c r="IGI73" s="151"/>
      <c r="IGJ73" s="151"/>
      <c r="IGK73" s="151"/>
      <c r="IGL73" s="151"/>
      <c r="IGM73" s="151"/>
      <c r="IGN73" s="151"/>
      <c r="IGO73" s="151"/>
      <c r="IGP73" s="151"/>
      <c r="IGQ73" s="151"/>
      <c r="IGR73" s="151"/>
      <c r="IGS73" s="151"/>
      <c r="IGT73" s="151"/>
      <c r="IGU73" s="151"/>
      <c r="IGV73" s="151"/>
      <c r="IGW73" s="151"/>
      <c r="IGX73" s="151"/>
      <c r="IGY73" s="151"/>
      <c r="IGZ73" s="151"/>
      <c r="IHA73" s="151"/>
      <c r="IHB73" s="151"/>
      <c r="IHC73" s="151"/>
      <c r="IHD73" s="151"/>
      <c r="IHE73" s="151"/>
      <c r="IHF73" s="151"/>
      <c r="IHG73" s="151"/>
      <c r="IHH73" s="151"/>
      <c r="IHI73" s="151"/>
      <c r="IHJ73" s="151"/>
      <c r="IHK73" s="151"/>
      <c r="IHL73" s="151"/>
      <c r="IHM73" s="151"/>
      <c r="IHN73" s="151"/>
      <c r="IHO73" s="151"/>
      <c r="IHP73" s="151"/>
      <c r="IHQ73" s="151"/>
      <c r="IHR73" s="151"/>
      <c r="IHS73" s="151"/>
      <c r="IHT73" s="151"/>
      <c r="IHU73" s="151"/>
      <c r="IHV73" s="151"/>
      <c r="IHW73" s="151"/>
      <c r="IHX73" s="151"/>
      <c r="IHY73" s="151"/>
      <c r="IHZ73" s="151"/>
      <c r="IIA73" s="151"/>
      <c r="IIB73" s="151"/>
      <c r="IIC73" s="151"/>
      <c r="IID73" s="151"/>
      <c r="IIE73" s="151"/>
      <c r="IIF73" s="151"/>
      <c r="IIG73" s="151"/>
      <c r="IIH73" s="151"/>
      <c r="III73" s="151"/>
      <c r="IIJ73" s="151"/>
      <c r="IIK73" s="151"/>
      <c r="IIL73" s="151"/>
      <c r="IIM73" s="151"/>
      <c r="IIN73" s="151"/>
      <c r="IIO73" s="151"/>
      <c r="IIP73" s="151"/>
      <c r="IIQ73" s="151"/>
      <c r="IIR73" s="151"/>
      <c r="IIS73" s="151"/>
      <c r="IIT73" s="151"/>
      <c r="IIU73" s="151"/>
      <c r="IIV73" s="151"/>
      <c r="IIW73" s="151"/>
      <c r="IIX73" s="151"/>
      <c r="IIY73" s="151"/>
      <c r="IIZ73" s="151"/>
      <c r="IJA73" s="151"/>
      <c r="IJB73" s="151"/>
      <c r="IJC73" s="151"/>
      <c r="IJD73" s="151"/>
      <c r="IJE73" s="151"/>
      <c r="IJF73" s="151"/>
      <c r="IJG73" s="151"/>
      <c r="IJH73" s="151"/>
      <c r="IJI73" s="151"/>
      <c r="IJJ73" s="151"/>
      <c r="IJK73" s="151"/>
      <c r="IJL73" s="151"/>
      <c r="IJM73" s="151"/>
      <c r="IJN73" s="151"/>
      <c r="IJO73" s="151"/>
      <c r="IJP73" s="151"/>
      <c r="IJQ73" s="151"/>
      <c r="IJR73" s="151"/>
      <c r="IJS73" s="151"/>
      <c r="IJT73" s="151"/>
      <c r="IJU73" s="151"/>
      <c r="IJV73" s="151"/>
      <c r="IJW73" s="151"/>
      <c r="IJX73" s="151"/>
      <c r="IJY73" s="151"/>
      <c r="IJZ73" s="151"/>
      <c r="IKA73" s="151"/>
      <c r="IKB73" s="151"/>
      <c r="IKC73" s="151"/>
      <c r="IKD73" s="151"/>
      <c r="IKE73" s="151"/>
      <c r="IKF73" s="151"/>
      <c r="IKG73" s="151"/>
      <c r="IKH73" s="151"/>
      <c r="IKI73" s="151"/>
      <c r="IKJ73" s="151"/>
      <c r="IKK73" s="151"/>
      <c r="IKL73" s="151"/>
      <c r="IKM73" s="151"/>
      <c r="IKN73" s="151"/>
      <c r="IKO73" s="151"/>
      <c r="IKP73" s="151"/>
      <c r="IKQ73" s="151"/>
      <c r="IKR73" s="151"/>
      <c r="IKS73" s="151"/>
      <c r="IKT73" s="151"/>
      <c r="IKU73" s="151"/>
      <c r="IKV73" s="151"/>
      <c r="IKW73" s="151"/>
      <c r="IKX73" s="151"/>
      <c r="IKY73" s="151"/>
      <c r="IKZ73" s="151"/>
      <c r="ILA73" s="151"/>
      <c r="ILB73" s="151"/>
      <c r="ILC73" s="151"/>
      <c r="ILD73" s="151"/>
      <c r="ILE73" s="151"/>
      <c r="ILF73" s="151"/>
      <c r="ILG73" s="151"/>
      <c r="ILH73" s="151"/>
      <c r="ILI73" s="151"/>
      <c r="ILJ73" s="151"/>
      <c r="ILK73" s="151"/>
      <c r="ILL73" s="151"/>
      <c r="ILM73" s="151"/>
      <c r="ILN73" s="151"/>
      <c r="ILO73" s="151"/>
      <c r="ILP73" s="151"/>
      <c r="ILQ73" s="151"/>
      <c r="ILR73" s="151"/>
      <c r="ILS73" s="151"/>
      <c r="ILT73" s="151"/>
      <c r="ILU73" s="151"/>
      <c r="ILV73" s="151"/>
      <c r="ILW73" s="151"/>
      <c r="ILX73" s="151"/>
      <c r="ILY73" s="151"/>
      <c r="ILZ73" s="151"/>
      <c r="IMA73" s="151"/>
      <c r="IMB73" s="151"/>
      <c r="IMC73" s="151"/>
      <c r="IMD73" s="151"/>
      <c r="IME73" s="151"/>
      <c r="IMF73" s="151"/>
      <c r="IMG73" s="151"/>
      <c r="IMH73" s="151"/>
      <c r="IMI73" s="151"/>
      <c r="IMJ73" s="151"/>
      <c r="IMK73" s="151"/>
      <c r="IML73" s="151"/>
      <c r="IMM73" s="151"/>
      <c r="IMN73" s="151"/>
      <c r="IMO73" s="151"/>
      <c r="IMP73" s="151"/>
      <c r="IMQ73" s="151"/>
      <c r="IMR73" s="151"/>
      <c r="IMS73" s="151"/>
      <c r="IMT73" s="151"/>
      <c r="IMU73" s="151"/>
      <c r="IMV73" s="151"/>
      <c r="IMW73" s="151"/>
      <c r="IMX73" s="151"/>
      <c r="IMY73" s="151"/>
      <c r="IMZ73" s="151"/>
      <c r="INA73" s="151"/>
      <c r="INB73" s="151"/>
      <c r="INC73" s="151"/>
      <c r="IND73" s="151"/>
      <c r="INE73" s="151"/>
      <c r="INF73" s="151"/>
      <c r="ING73" s="151"/>
      <c r="INH73" s="151"/>
      <c r="INI73" s="151"/>
      <c r="INJ73" s="151"/>
      <c r="INK73" s="151"/>
      <c r="INL73" s="151"/>
      <c r="INM73" s="151"/>
      <c r="INN73" s="151"/>
      <c r="INO73" s="151"/>
      <c r="INP73" s="151"/>
      <c r="INQ73" s="151"/>
      <c r="INR73" s="151"/>
      <c r="INS73" s="151"/>
      <c r="INT73" s="151"/>
      <c r="INU73" s="151"/>
      <c r="INV73" s="151"/>
      <c r="INW73" s="151"/>
      <c r="INX73" s="151"/>
      <c r="INY73" s="151"/>
      <c r="INZ73" s="151"/>
      <c r="IOA73" s="151"/>
      <c r="IOB73" s="151"/>
      <c r="IOC73" s="151"/>
      <c r="IOD73" s="151"/>
      <c r="IOE73" s="151"/>
      <c r="IOF73" s="151"/>
      <c r="IOG73" s="151"/>
      <c r="IOH73" s="151"/>
      <c r="IOI73" s="151"/>
      <c r="IOJ73" s="151"/>
      <c r="IOK73" s="151"/>
      <c r="IOL73" s="151"/>
      <c r="IOM73" s="151"/>
      <c r="ION73" s="151"/>
      <c r="IOO73" s="151"/>
      <c r="IOP73" s="151"/>
      <c r="IOQ73" s="151"/>
      <c r="IOR73" s="151"/>
      <c r="IOS73" s="151"/>
      <c r="IOT73" s="151"/>
      <c r="IOU73" s="151"/>
      <c r="IOV73" s="151"/>
      <c r="IOW73" s="151"/>
      <c r="IOX73" s="151"/>
      <c r="IOY73" s="151"/>
      <c r="IOZ73" s="151"/>
      <c r="IPA73" s="151"/>
      <c r="IPB73" s="151"/>
      <c r="IPC73" s="151"/>
      <c r="IPD73" s="151"/>
      <c r="IPE73" s="151"/>
      <c r="IPF73" s="151"/>
      <c r="IPG73" s="151"/>
      <c r="IPH73" s="151"/>
      <c r="IPI73" s="151"/>
      <c r="IPJ73" s="151"/>
      <c r="IPK73" s="151"/>
      <c r="IPL73" s="151"/>
      <c r="IPM73" s="151"/>
      <c r="IPN73" s="151"/>
      <c r="IPO73" s="151"/>
      <c r="IPP73" s="151"/>
      <c r="IPQ73" s="151"/>
      <c r="IPR73" s="151"/>
      <c r="IPS73" s="151"/>
      <c r="IPT73" s="151"/>
      <c r="IPU73" s="151"/>
      <c r="IPV73" s="151"/>
      <c r="IPW73" s="151"/>
      <c r="IPX73" s="151"/>
      <c r="IPY73" s="151"/>
      <c r="IPZ73" s="151"/>
      <c r="IQA73" s="151"/>
      <c r="IQB73" s="151"/>
      <c r="IQC73" s="151"/>
      <c r="IQD73" s="151"/>
      <c r="IQE73" s="151"/>
      <c r="IQF73" s="151"/>
      <c r="IQG73" s="151"/>
      <c r="IQH73" s="151"/>
      <c r="IQI73" s="151"/>
      <c r="IQJ73" s="151"/>
      <c r="IQK73" s="151"/>
      <c r="IQL73" s="151"/>
      <c r="IQM73" s="151"/>
      <c r="IQN73" s="151"/>
      <c r="IQO73" s="151"/>
      <c r="IQP73" s="151"/>
      <c r="IQQ73" s="151"/>
      <c r="IQR73" s="151"/>
      <c r="IQS73" s="151"/>
      <c r="IQT73" s="151"/>
      <c r="IQU73" s="151"/>
      <c r="IQV73" s="151"/>
      <c r="IQW73" s="151"/>
      <c r="IQX73" s="151"/>
      <c r="IQY73" s="151"/>
      <c r="IQZ73" s="151"/>
      <c r="IRA73" s="151"/>
      <c r="IRB73" s="151"/>
      <c r="IRC73" s="151"/>
      <c r="IRD73" s="151"/>
      <c r="IRE73" s="151"/>
      <c r="IRF73" s="151"/>
      <c r="IRG73" s="151"/>
      <c r="IRH73" s="151"/>
      <c r="IRI73" s="151"/>
      <c r="IRJ73" s="151"/>
      <c r="IRK73" s="151"/>
      <c r="IRL73" s="151"/>
      <c r="IRM73" s="151"/>
      <c r="IRN73" s="151"/>
      <c r="IRO73" s="151"/>
      <c r="IRP73" s="151"/>
      <c r="IRQ73" s="151"/>
      <c r="IRR73" s="151"/>
      <c r="IRS73" s="151"/>
      <c r="IRT73" s="151"/>
      <c r="IRU73" s="151"/>
      <c r="IRV73" s="151"/>
      <c r="IRW73" s="151"/>
      <c r="IRX73" s="151"/>
      <c r="IRY73" s="151"/>
      <c r="IRZ73" s="151"/>
      <c r="ISA73" s="151"/>
      <c r="ISB73" s="151"/>
      <c r="ISC73" s="151"/>
      <c r="ISD73" s="151"/>
      <c r="ISE73" s="151"/>
      <c r="ISF73" s="151"/>
      <c r="ISG73" s="151"/>
      <c r="ISH73" s="151"/>
      <c r="ISI73" s="151"/>
      <c r="ISJ73" s="151"/>
      <c r="ISK73" s="151"/>
      <c r="ISL73" s="151"/>
      <c r="ISM73" s="151"/>
      <c r="ISN73" s="151"/>
      <c r="ISO73" s="151"/>
      <c r="ISP73" s="151"/>
      <c r="ISQ73" s="151"/>
      <c r="ISR73" s="151"/>
      <c r="ISS73" s="151"/>
      <c r="IST73" s="151"/>
      <c r="ISU73" s="151"/>
      <c r="ISV73" s="151"/>
      <c r="ISW73" s="151"/>
      <c r="ISX73" s="151"/>
      <c r="ISY73" s="151"/>
      <c r="ISZ73" s="151"/>
      <c r="ITA73" s="151"/>
      <c r="ITB73" s="151"/>
      <c r="ITC73" s="151"/>
      <c r="ITD73" s="151"/>
      <c r="ITE73" s="151"/>
      <c r="ITF73" s="151"/>
      <c r="ITG73" s="151"/>
      <c r="ITH73" s="151"/>
      <c r="ITI73" s="151"/>
      <c r="ITJ73" s="151"/>
      <c r="ITK73" s="151"/>
      <c r="ITL73" s="151"/>
      <c r="ITM73" s="151"/>
      <c r="ITN73" s="151"/>
      <c r="ITO73" s="151"/>
      <c r="ITP73" s="151"/>
      <c r="ITQ73" s="151"/>
      <c r="ITR73" s="151"/>
      <c r="ITS73" s="151"/>
      <c r="ITT73" s="151"/>
      <c r="ITU73" s="151"/>
      <c r="ITV73" s="151"/>
      <c r="ITW73" s="151"/>
      <c r="ITX73" s="151"/>
      <c r="ITY73" s="151"/>
      <c r="ITZ73" s="151"/>
      <c r="IUA73" s="151"/>
      <c r="IUB73" s="151"/>
      <c r="IUC73" s="151"/>
      <c r="IUD73" s="151"/>
      <c r="IUE73" s="151"/>
      <c r="IUF73" s="151"/>
      <c r="IUG73" s="151"/>
      <c r="IUH73" s="151"/>
      <c r="IUI73" s="151"/>
      <c r="IUJ73" s="151"/>
      <c r="IUK73" s="151"/>
      <c r="IUL73" s="151"/>
      <c r="IUM73" s="151"/>
      <c r="IUN73" s="151"/>
      <c r="IUO73" s="151"/>
      <c r="IUP73" s="151"/>
      <c r="IUQ73" s="151"/>
      <c r="IUR73" s="151"/>
      <c r="IUS73" s="151"/>
      <c r="IUT73" s="151"/>
      <c r="IUU73" s="151"/>
      <c r="IUV73" s="151"/>
      <c r="IUW73" s="151"/>
      <c r="IUX73" s="151"/>
      <c r="IUY73" s="151"/>
      <c r="IUZ73" s="151"/>
      <c r="IVA73" s="151"/>
      <c r="IVB73" s="151"/>
      <c r="IVC73" s="151"/>
      <c r="IVD73" s="151"/>
      <c r="IVE73" s="151"/>
      <c r="IVF73" s="151"/>
      <c r="IVG73" s="151"/>
      <c r="IVH73" s="151"/>
      <c r="IVI73" s="151"/>
      <c r="IVJ73" s="151"/>
      <c r="IVK73" s="151"/>
      <c r="IVL73" s="151"/>
      <c r="IVM73" s="151"/>
      <c r="IVN73" s="151"/>
      <c r="IVO73" s="151"/>
      <c r="IVP73" s="151"/>
      <c r="IVQ73" s="151"/>
      <c r="IVR73" s="151"/>
      <c r="IVS73" s="151"/>
      <c r="IVT73" s="151"/>
      <c r="IVU73" s="151"/>
      <c r="IVV73" s="151"/>
      <c r="IVW73" s="151"/>
      <c r="IVX73" s="151"/>
      <c r="IVY73" s="151"/>
      <c r="IVZ73" s="151"/>
      <c r="IWA73" s="151"/>
      <c r="IWB73" s="151"/>
      <c r="IWC73" s="151"/>
      <c r="IWD73" s="151"/>
      <c r="IWE73" s="151"/>
      <c r="IWF73" s="151"/>
      <c r="IWG73" s="151"/>
      <c r="IWH73" s="151"/>
      <c r="IWI73" s="151"/>
      <c r="IWJ73" s="151"/>
      <c r="IWK73" s="151"/>
      <c r="IWL73" s="151"/>
      <c r="IWM73" s="151"/>
      <c r="IWN73" s="151"/>
      <c r="IWO73" s="151"/>
      <c r="IWP73" s="151"/>
      <c r="IWQ73" s="151"/>
      <c r="IWR73" s="151"/>
      <c r="IWS73" s="151"/>
      <c r="IWT73" s="151"/>
      <c r="IWU73" s="151"/>
      <c r="IWV73" s="151"/>
      <c r="IWW73" s="151"/>
      <c r="IWX73" s="151"/>
      <c r="IWY73" s="151"/>
      <c r="IWZ73" s="151"/>
      <c r="IXA73" s="151"/>
      <c r="IXB73" s="151"/>
      <c r="IXC73" s="151"/>
      <c r="IXD73" s="151"/>
      <c r="IXE73" s="151"/>
      <c r="IXF73" s="151"/>
      <c r="IXG73" s="151"/>
      <c r="IXH73" s="151"/>
      <c r="IXI73" s="151"/>
      <c r="IXJ73" s="151"/>
      <c r="IXK73" s="151"/>
      <c r="IXL73" s="151"/>
      <c r="IXM73" s="151"/>
      <c r="IXN73" s="151"/>
      <c r="IXO73" s="151"/>
      <c r="IXP73" s="151"/>
      <c r="IXQ73" s="151"/>
      <c r="IXR73" s="151"/>
      <c r="IXS73" s="151"/>
      <c r="IXT73" s="151"/>
      <c r="IXU73" s="151"/>
      <c r="IXV73" s="151"/>
      <c r="IXW73" s="151"/>
      <c r="IXX73" s="151"/>
      <c r="IXY73" s="151"/>
      <c r="IXZ73" s="151"/>
      <c r="IYA73" s="151"/>
      <c r="IYB73" s="151"/>
      <c r="IYC73" s="151"/>
      <c r="IYD73" s="151"/>
      <c r="IYE73" s="151"/>
      <c r="IYF73" s="151"/>
      <c r="IYG73" s="151"/>
      <c r="IYH73" s="151"/>
      <c r="IYI73" s="151"/>
      <c r="IYJ73" s="151"/>
      <c r="IYK73" s="151"/>
      <c r="IYL73" s="151"/>
      <c r="IYM73" s="151"/>
      <c r="IYN73" s="151"/>
      <c r="IYO73" s="151"/>
      <c r="IYP73" s="151"/>
      <c r="IYQ73" s="151"/>
      <c r="IYR73" s="151"/>
      <c r="IYS73" s="151"/>
      <c r="IYT73" s="151"/>
      <c r="IYU73" s="151"/>
      <c r="IYV73" s="151"/>
      <c r="IYW73" s="151"/>
      <c r="IYX73" s="151"/>
      <c r="IYY73" s="151"/>
      <c r="IYZ73" s="151"/>
      <c r="IZA73" s="151"/>
      <c r="IZB73" s="151"/>
      <c r="IZC73" s="151"/>
      <c r="IZD73" s="151"/>
      <c r="IZE73" s="151"/>
      <c r="IZF73" s="151"/>
      <c r="IZG73" s="151"/>
      <c r="IZH73" s="151"/>
      <c r="IZI73" s="151"/>
      <c r="IZJ73" s="151"/>
      <c r="IZK73" s="151"/>
      <c r="IZL73" s="151"/>
      <c r="IZM73" s="151"/>
      <c r="IZN73" s="151"/>
      <c r="IZO73" s="151"/>
      <c r="IZP73" s="151"/>
      <c r="IZQ73" s="151"/>
      <c r="IZR73" s="151"/>
      <c r="IZS73" s="151"/>
      <c r="IZT73" s="151"/>
      <c r="IZU73" s="151"/>
      <c r="IZV73" s="151"/>
      <c r="IZW73" s="151"/>
      <c r="IZX73" s="151"/>
      <c r="IZY73" s="151"/>
      <c r="IZZ73" s="151"/>
      <c r="JAA73" s="151"/>
      <c r="JAB73" s="151"/>
      <c r="JAC73" s="151"/>
      <c r="JAD73" s="151"/>
      <c r="JAE73" s="151"/>
      <c r="JAF73" s="151"/>
      <c r="JAG73" s="151"/>
      <c r="JAH73" s="151"/>
      <c r="JAI73" s="151"/>
      <c r="JAJ73" s="151"/>
      <c r="JAK73" s="151"/>
      <c r="JAL73" s="151"/>
      <c r="JAM73" s="151"/>
      <c r="JAN73" s="151"/>
      <c r="JAO73" s="151"/>
      <c r="JAP73" s="151"/>
      <c r="JAQ73" s="151"/>
      <c r="JAR73" s="151"/>
      <c r="JAS73" s="151"/>
      <c r="JAT73" s="151"/>
      <c r="JAU73" s="151"/>
      <c r="JAV73" s="151"/>
      <c r="JAW73" s="151"/>
      <c r="JAX73" s="151"/>
      <c r="JAY73" s="151"/>
      <c r="JAZ73" s="151"/>
      <c r="JBA73" s="151"/>
      <c r="JBB73" s="151"/>
      <c r="JBC73" s="151"/>
      <c r="JBD73" s="151"/>
      <c r="JBE73" s="151"/>
      <c r="JBF73" s="151"/>
      <c r="JBG73" s="151"/>
      <c r="JBH73" s="151"/>
      <c r="JBI73" s="151"/>
      <c r="JBJ73" s="151"/>
      <c r="JBK73" s="151"/>
      <c r="JBL73" s="151"/>
      <c r="JBM73" s="151"/>
      <c r="JBN73" s="151"/>
      <c r="JBO73" s="151"/>
      <c r="JBP73" s="151"/>
      <c r="JBQ73" s="151"/>
      <c r="JBR73" s="151"/>
      <c r="JBS73" s="151"/>
      <c r="JBT73" s="151"/>
      <c r="JBU73" s="151"/>
      <c r="JBV73" s="151"/>
      <c r="JBW73" s="151"/>
      <c r="JBX73" s="151"/>
      <c r="JBY73" s="151"/>
      <c r="JBZ73" s="151"/>
      <c r="JCA73" s="151"/>
      <c r="JCB73" s="151"/>
      <c r="JCC73" s="151"/>
      <c r="JCD73" s="151"/>
      <c r="JCE73" s="151"/>
      <c r="JCF73" s="151"/>
      <c r="JCG73" s="151"/>
      <c r="JCH73" s="151"/>
      <c r="JCI73" s="151"/>
      <c r="JCJ73" s="151"/>
      <c r="JCK73" s="151"/>
      <c r="JCL73" s="151"/>
      <c r="JCM73" s="151"/>
      <c r="JCN73" s="151"/>
      <c r="JCO73" s="151"/>
      <c r="JCP73" s="151"/>
      <c r="JCQ73" s="151"/>
      <c r="JCR73" s="151"/>
      <c r="JCS73" s="151"/>
      <c r="JCT73" s="151"/>
      <c r="JCU73" s="151"/>
      <c r="JCV73" s="151"/>
      <c r="JCW73" s="151"/>
      <c r="JCX73" s="151"/>
      <c r="JCY73" s="151"/>
      <c r="JCZ73" s="151"/>
      <c r="JDA73" s="151"/>
      <c r="JDB73" s="151"/>
      <c r="JDC73" s="151"/>
      <c r="JDD73" s="151"/>
      <c r="JDE73" s="151"/>
      <c r="JDF73" s="151"/>
      <c r="JDG73" s="151"/>
      <c r="JDH73" s="151"/>
      <c r="JDI73" s="151"/>
      <c r="JDJ73" s="151"/>
      <c r="JDK73" s="151"/>
      <c r="JDL73" s="151"/>
      <c r="JDM73" s="151"/>
      <c r="JDN73" s="151"/>
      <c r="JDO73" s="151"/>
      <c r="JDP73" s="151"/>
      <c r="JDQ73" s="151"/>
      <c r="JDR73" s="151"/>
      <c r="JDS73" s="151"/>
      <c r="JDT73" s="151"/>
      <c r="JDU73" s="151"/>
      <c r="JDV73" s="151"/>
      <c r="JDW73" s="151"/>
      <c r="JDX73" s="151"/>
      <c r="JDY73" s="151"/>
      <c r="JDZ73" s="151"/>
      <c r="JEA73" s="151"/>
      <c r="JEB73" s="151"/>
      <c r="JEC73" s="151"/>
      <c r="JED73" s="151"/>
      <c r="JEE73" s="151"/>
      <c r="JEF73" s="151"/>
      <c r="JEG73" s="151"/>
      <c r="JEH73" s="151"/>
      <c r="JEI73" s="151"/>
      <c r="JEJ73" s="151"/>
      <c r="JEK73" s="151"/>
      <c r="JEL73" s="151"/>
      <c r="JEM73" s="151"/>
      <c r="JEN73" s="151"/>
      <c r="JEO73" s="151"/>
      <c r="JEP73" s="151"/>
      <c r="JEQ73" s="151"/>
      <c r="JER73" s="151"/>
      <c r="JES73" s="151"/>
      <c r="JET73" s="151"/>
      <c r="JEU73" s="151"/>
      <c r="JEV73" s="151"/>
      <c r="JEW73" s="151"/>
      <c r="JEX73" s="151"/>
      <c r="JEY73" s="151"/>
      <c r="JEZ73" s="151"/>
      <c r="JFA73" s="151"/>
      <c r="JFB73" s="151"/>
      <c r="JFC73" s="151"/>
      <c r="JFD73" s="151"/>
      <c r="JFE73" s="151"/>
      <c r="JFF73" s="151"/>
      <c r="JFG73" s="151"/>
      <c r="JFH73" s="151"/>
      <c r="JFI73" s="151"/>
      <c r="JFJ73" s="151"/>
      <c r="JFK73" s="151"/>
      <c r="JFL73" s="151"/>
      <c r="JFM73" s="151"/>
      <c r="JFN73" s="151"/>
      <c r="JFO73" s="151"/>
      <c r="JFP73" s="151"/>
      <c r="JFQ73" s="151"/>
      <c r="JFR73" s="151"/>
      <c r="JFS73" s="151"/>
      <c r="JFT73" s="151"/>
      <c r="JFU73" s="151"/>
      <c r="JFV73" s="151"/>
      <c r="JFW73" s="151"/>
      <c r="JFX73" s="151"/>
      <c r="JFY73" s="151"/>
      <c r="JFZ73" s="151"/>
      <c r="JGA73" s="151"/>
      <c r="JGB73" s="151"/>
      <c r="JGC73" s="151"/>
      <c r="JGD73" s="151"/>
      <c r="JGE73" s="151"/>
      <c r="JGF73" s="151"/>
      <c r="JGG73" s="151"/>
      <c r="JGH73" s="151"/>
      <c r="JGI73" s="151"/>
      <c r="JGJ73" s="151"/>
      <c r="JGK73" s="151"/>
      <c r="JGL73" s="151"/>
      <c r="JGM73" s="151"/>
      <c r="JGN73" s="151"/>
      <c r="JGO73" s="151"/>
      <c r="JGP73" s="151"/>
      <c r="JGQ73" s="151"/>
      <c r="JGR73" s="151"/>
      <c r="JGS73" s="151"/>
      <c r="JGT73" s="151"/>
      <c r="JGU73" s="151"/>
      <c r="JGV73" s="151"/>
      <c r="JGW73" s="151"/>
      <c r="JGX73" s="151"/>
      <c r="JGY73" s="151"/>
      <c r="JGZ73" s="151"/>
      <c r="JHA73" s="151"/>
      <c r="JHB73" s="151"/>
      <c r="JHC73" s="151"/>
      <c r="JHD73" s="151"/>
      <c r="JHE73" s="151"/>
      <c r="JHF73" s="151"/>
      <c r="JHG73" s="151"/>
      <c r="JHH73" s="151"/>
      <c r="JHI73" s="151"/>
      <c r="JHJ73" s="151"/>
      <c r="JHK73" s="151"/>
      <c r="JHL73" s="151"/>
      <c r="JHM73" s="151"/>
      <c r="JHN73" s="151"/>
      <c r="JHO73" s="151"/>
      <c r="JHP73" s="151"/>
      <c r="JHQ73" s="151"/>
      <c r="JHR73" s="151"/>
      <c r="JHS73" s="151"/>
      <c r="JHT73" s="151"/>
      <c r="JHU73" s="151"/>
      <c r="JHV73" s="151"/>
      <c r="JHW73" s="151"/>
      <c r="JHX73" s="151"/>
      <c r="JHY73" s="151"/>
      <c r="JHZ73" s="151"/>
      <c r="JIA73" s="151"/>
      <c r="JIB73" s="151"/>
      <c r="JIC73" s="151"/>
      <c r="JID73" s="151"/>
      <c r="JIE73" s="151"/>
      <c r="JIF73" s="151"/>
      <c r="JIG73" s="151"/>
      <c r="JIH73" s="151"/>
      <c r="JII73" s="151"/>
      <c r="JIJ73" s="151"/>
      <c r="JIK73" s="151"/>
      <c r="JIL73" s="151"/>
      <c r="JIM73" s="151"/>
      <c r="JIN73" s="151"/>
      <c r="JIO73" s="151"/>
      <c r="JIP73" s="151"/>
      <c r="JIQ73" s="151"/>
      <c r="JIR73" s="151"/>
      <c r="JIS73" s="151"/>
      <c r="JIT73" s="151"/>
      <c r="JIU73" s="151"/>
      <c r="JIV73" s="151"/>
      <c r="JIW73" s="151"/>
      <c r="JIX73" s="151"/>
      <c r="JIY73" s="151"/>
      <c r="JIZ73" s="151"/>
      <c r="JJA73" s="151"/>
      <c r="JJB73" s="151"/>
      <c r="JJC73" s="151"/>
      <c r="JJD73" s="151"/>
      <c r="JJE73" s="151"/>
      <c r="JJF73" s="151"/>
      <c r="JJG73" s="151"/>
      <c r="JJH73" s="151"/>
      <c r="JJI73" s="151"/>
      <c r="JJJ73" s="151"/>
      <c r="JJK73" s="151"/>
      <c r="JJL73" s="151"/>
      <c r="JJM73" s="151"/>
      <c r="JJN73" s="151"/>
      <c r="JJO73" s="151"/>
      <c r="JJP73" s="151"/>
      <c r="JJQ73" s="151"/>
      <c r="JJR73" s="151"/>
      <c r="JJS73" s="151"/>
      <c r="JJT73" s="151"/>
      <c r="JJU73" s="151"/>
      <c r="JJV73" s="151"/>
      <c r="JJW73" s="151"/>
      <c r="JJX73" s="151"/>
      <c r="JJY73" s="151"/>
      <c r="JJZ73" s="151"/>
      <c r="JKA73" s="151"/>
      <c r="JKB73" s="151"/>
      <c r="JKC73" s="151"/>
      <c r="JKD73" s="151"/>
      <c r="JKE73" s="151"/>
      <c r="JKF73" s="151"/>
      <c r="JKG73" s="151"/>
      <c r="JKH73" s="151"/>
      <c r="JKI73" s="151"/>
      <c r="JKJ73" s="151"/>
      <c r="JKK73" s="151"/>
      <c r="JKL73" s="151"/>
      <c r="JKM73" s="151"/>
      <c r="JKN73" s="151"/>
      <c r="JKO73" s="151"/>
      <c r="JKP73" s="151"/>
      <c r="JKQ73" s="151"/>
      <c r="JKR73" s="151"/>
      <c r="JKS73" s="151"/>
      <c r="JKT73" s="151"/>
      <c r="JKU73" s="151"/>
      <c r="JKV73" s="151"/>
      <c r="JKW73" s="151"/>
      <c r="JKX73" s="151"/>
      <c r="JKY73" s="151"/>
      <c r="JKZ73" s="151"/>
      <c r="JLA73" s="151"/>
      <c r="JLB73" s="151"/>
      <c r="JLC73" s="151"/>
      <c r="JLD73" s="151"/>
      <c r="JLE73" s="151"/>
      <c r="JLF73" s="151"/>
      <c r="JLG73" s="151"/>
      <c r="JLH73" s="151"/>
      <c r="JLI73" s="151"/>
      <c r="JLJ73" s="151"/>
      <c r="JLK73" s="151"/>
      <c r="JLL73" s="151"/>
      <c r="JLM73" s="151"/>
      <c r="JLN73" s="151"/>
      <c r="JLO73" s="151"/>
      <c r="JLP73" s="151"/>
      <c r="JLQ73" s="151"/>
      <c r="JLR73" s="151"/>
      <c r="JLS73" s="151"/>
      <c r="JLT73" s="151"/>
      <c r="JLU73" s="151"/>
      <c r="JLV73" s="151"/>
      <c r="JLW73" s="151"/>
      <c r="JLX73" s="151"/>
      <c r="JLY73" s="151"/>
      <c r="JLZ73" s="151"/>
      <c r="JMA73" s="151"/>
      <c r="JMB73" s="151"/>
      <c r="JMC73" s="151"/>
      <c r="JMD73" s="151"/>
      <c r="JME73" s="151"/>
      <c r="JMF73" s="151"/>
      <c r="JMG73" s="151"/>
      <c r="JMH73" s="151"/>
      <c r="JMI73" s="151"/>
      <c r="JMJ73" s="151"/>
      <c r="JMK73" s="151"/>
      <c r="JML73" s="151"/>
      <c r="JMM73" s="151"/>
      <c r="JMN73" s="151"/>
      <c r="JMO73" s="151"/>
      <c r="JMP73" s="151"/>
      <c r="JMQ73" s="151"/>
      <c r="JMR73" s="151"/>
      <c r="JMS73" s="151"/>
      <c r="JMT73" s="151"/>
      <c r="JMU73" s="151"/>
      <c r="JMV73" s="151"/>
      <c r="JMW73" s="151"/>
      <c r="JMX73" s="151"/>
      <c r="JMY73" s="151"/>
      <c r="JMZ73" s="151"/>
      <c r="JNA73" s="151"/>
      <c r="JNB73" s="151"/>
      <c r="JNC73" s="151"/>
      <c r="JND73" s="151"/>
      <c r="JNE73" s="151"/>
      <c r="JNF73" s="151"/>
      <c r="JNG73" s="151"/>
      <c r="JNH73" s="151"/>
      <c r="JNI73" s="151"/>
      <c r="JNJ73" s="151"/>
      <c r="JNK73" s="151"/>
      <c r="JNL73" s="151"/>
      <c r="JNM73" s="151"/>
      <c r="JNN73" s="151"/>
      <c r="JNO73" s="151"/>
      <c r="JNP73" s="151"/>
      <c r="JNQ73" s="151"/>
      <c r="JNR73" s="151"/>
      <c r="JNS73" s="151"/>
      <c r="JNT73" s="151"/>
      <c r="JNU73" s="151"/>
      <c r="JNV73" s="151"/>
      <c r="JNW73" s="151"/>
      <c r="JNX73" s="151"/>
      <c r="JNY73" s="151"/>
      <c r="JNZ73" s="151"/>
      <c r="JOA73" s="151"/>
      <c r="JOB73" s="151"/>
      <c r="JOC73" s="151"/>
      <c r="JOD73" s="151"/>
      <c r="JOE73" s="151"/>
      <c r="JOF73" s="151"/>
      <c r="JOG73" s="151"/>
      <c r="JOH73" s="151"/>
      <c r="JOI73" s="151"/>
      <c r="JOJ73" s="151"/>
      <c r="JOK73" s="151"/>
      <c r="JOL73" s="151"/>
      <c r="JOM73" s="151"/>
      <c r="JON73" s="151"/>
      <c r="JOO73" s="151"/>
      <c r="JOP73" s="151"/>
      <c r="JOQ73" s="151"/>
      <c r="JOR73" s="151"/>
      <c r="JOS73" s="151"/>
      <c r="JOT73" s="151"/>
      <c r="JOU73" s="151"/>
      <c r="JOV73" s="151"/>
      <c r="JOW73" s="151"/>
      <c r="JOX73" s="151"/>
      <c r="JOY73" s="151"/>
      <c r="JOZ73" s="151"/>
      <c r="JPA73" s="151"/>
      <c r="JPB73" s="151"/>
      <c r="JPC73" s="151"/>
      <c r="JPD73" s="151"/>
      <c r="JPE73" s="151"/>
      <c r="JPF73" s="151"/>
      <c r="JPG73" s="151"/>
      <c r="JPH73" s="151"/>
      <c r="JPI73" s="151"/>
      <c r="JPJ73" s="151"/>
      <c r="JPK73" s="151"/>
      <c r="JPL73" s="151"/>
      <c r="JPM73" s="151"/>
      <c r="JPN73" s="151"/>
      <c r="JPO73" s="151"/>
      <c r="JPP73" s="151"/>
      <c r="JPQ73" s="151"/>
      <c r="JPR73" s="151"/>
      <c r="JPS73" s="151"/>
      <c r="JPT73" s="151"/>
      <c r="JPU73" s="151"/>
      <c r="JPV73" s="151"/>
      <c r="JPW73" s="151"/>
      <c r="JPX73" s="151"/>
      <c r="JPY73" s="151"/>
      <c r="JPZ73" s="151"/>
      <c r="JQA73" s="151"/>
      <c r="JQB73" s="151"/>
      <c r="JQC73" s="151"/>
      <c r="JQD73" s="151"/>
      <c r="JQE73" s="151"/>
      <c r="JQF73" s="151"/>
      <c r="JQG73" s="151"/>
      <c r="JQH73" s="151"/>
      <c r="JQI73" s="151"/>
      <c r="JQJ73" s="151"/>
      <c r="JQK73" s="151"/>
      <c r="JQL73" s="151"/>
      <c r="JQM73" s="151"/>
      <c r="JQN73" s="151"/>
      <c r="JQO73" s="151"/>
      <c r="JQP73" s="151"/>
      <c r="JQQ73" s="151"/>
      <c r="JQR73" s="151"/>
      <c r="JQS73" s="151"/>
      <c r="JQT73" s="151"/>
      <c r="JQU73" s="151"/>
      <c r="JQV73" s="151"/>
      <c r="JQW73" s="151"/>
      <c r="JQX73" s="151"/>
      <c r="JQY73" s="151"/>
      <c r="JQZ73" s="151"/>
      <c r="JRA73" s="151"/>
      <c r="JRB73" s="151"/>
      <c r="JRC73" s="151"/>
      <c r="JRD73" s="151"/>
      <c r="JRE73" s="151"/>
      <c r="JRF73" s="151"/>
      <c r="JRG73" s="151"/>
      <c r="JRH73" s="151"/>
      <c r="JRI73" s="151"/>
      <c r="JRJ73" s="151"/>
      <c r="JRK73" s="151"/>
      <c r="JRL73" s="151"/>
      <c r="JRM73" s="151"/>
      <c r="JRN73" s="151"/>
      <c r="JRO73" s="151"/>
      <c r="JRP73" s="151"/>
      <c r="JRQ73" s="151"/>
      <c r="JRR73" s="151"/>
      <c r="JRS73" s="151"/>
      <c r="JRT73" s="151"/>
      <c r="JRU73" s="151"/>
      <c r="JRV73" s="151"/>
      <c r="JRW73" s="151"/>
      <c r="JRX73" s="151"/>
      <c r="JRY73" s="151"/>
      <c r="JRZ73" s="151"/>
      <c r="JSA73" s="151"/>
      <c r="JSB73" s="151"/>
      <c r="JSC73" s="151"/>
      <c r="JSD73" s="151"/>
      <c r="JSE73" s="151"/>
      <c r="JSF73" s="151"/>
      <c r="JSG73" s="151"/>
      <c r="JSH73" s="151"/>
      <c r="JSI73" s="151"/>
      <c r="JSJ73" s="151"/>
      <c r="JSK73" s="151"/>
      <c r="JSL73" s="151"/>
      <c r="JSM73" s="151"/>
      <c r="JSN73" s="151"/>
      <c r="JSO73" s="151"/>
      <c r="JSP73" s="151"/>
      <c r="JSQ73" s="151"/>
      <c r="JSR73" s="151"/>
      <c r="JSS73" s="151"/>
      <c r="JST73" s="151"/>
      <c r="JSU73" s="151"/>
      <c r="JSV73" s="151"/>
      <c r="JSW73" s="151"/>
      <c r="JSX73" s="151"/>
      <c r="JSY73" s="151"/>
      <c r="JSZ73" s="151"/>
      <c r="JTA73" s="151"/>
      <c r="JTB73" s="151"/>
      <c r="JTC73" s="151"/>
      <c r="JTD73" s="151"/>
      <c r="JTE73" s="151"/>
      <c r="JTF73" s="151"/>
      <c r="JTG73" s="151"/>
      <c r="JTH73" s="151"/>
      <c r="JTI73" s="151"/>
      <c r="JTJ73" s="151"/>
      <c r="JTK73" s="151"/>
      <c r="JTL73" s="151"/>
      <c r="JTM73" s="151"/>
      <c r="JTN73" s="151"/>
      <c r="JTO73" s="151"/>
      <c r="JTP73" s="151"/>
      <c r="JTQ73" s="151"/>
      <c r="JTR73" s="151"/>
      <c r="JTS73" s="151"/>
      <c r="JTT73" s="151"/>
      <c r="JTU73" s="151"/>
      <c r="JTV73" s="151"/>
      <c r="JTW73" s="151"/>
      <c r="JTX73" s="151"/>
      <c r="JTY73" s="151"/>
      <c r="JTZ73" s="151"/>
      <c r="JUA73" s="151"/>
      <c r="JUB73" s="151"/>
      <c r="JUC73" s="151"/>
      <c r="JUD73" s="151"/>
      <c r="JUE73" s="151"/>
      <c r="JUF73" s="151"/>
      <c r="JUG73" s="151"/>
      <c r="JUH73" s="151"/>
      <c r="JUI73" s="151"/>
      <c r="JUJ73" s="151"/>
      <c r="JUK73" s="151"/>
      <c r="JUL73" s="151"/>
      <c r="JUM73" s="151"/>
      <c r="JUN73" s="151"/>
      <c r="JUO73" s="151"/>
      <c r="JUP73" s="151"/>
      <c r="JUQ73" s="151"/>
      <c r="JUR73" s="151"/>
      <c r="JUS73" s="151"/>
      <c r="JUT73" s="151"/>
      <c r="JUU73" s="151"/>
      <c r="JUV73" s="151"/>
      <c r="JUW73" s="151"/>
      <c r="JUX73" s="151"/>
      <c r="JUY73" s="151"/>
      <c r="JUZ73" s="151"/>
      <c r="JVA73" s="151"/>
      <c r="JVB73" s="151"/>
      <c r="JVC73" s="151"/>
      <c r="JVD73" s="151"/>
      <c r="JVE73" s="151"/>
      <c r="JVF73" s="151"/>
      <c r="JVG73" s="151"/>
      <c r="JVH73" s="151"/>
      <c r="JVI73" s="151"/>
      <c r="JVJ73" s="151"/>
      <c r="JVK73" s="151"/>
      <c r="JVL73" s="151"/>
      <c r="JVM73" s="151"/>
      <c r="JVN73" s="151"/>
      <c r="JVO73" s="151"/>
      <c r="JVP73" s="151"/>
      <c r="JVQ73" s="151"/>
      <c r="JVR73" s="151"/>
      <c r="JVS73" s="151"/>
      <c r="JVT73" s="151"/>
      <c r="JVU73" s="151"/>
      <c r="JVV73" s="151"/>
      <c r="JVW73" s="151"/>
      <c r="JVX73" s="151"/>
      <c r="JVY73" s="151"/>
      <c r="JVZ73" s="151"/>
      <c r="JWA73" s="151"/>
      <c r="JWB73" s="151"/>
      <c r="JWC73" s="151"/>
      <c r="JWD73" s="151"/>
      <c r="JWE73" s="151"/>
      <c r="JWF73" s="151"/>
      <c r="JWG73" s="151"/>
      <c r="JWH73" s="151"/>
      <c r="JWI73" s="151"/>
      <c r="JWJ73" s="151"/>
      <c r="JWK73" s="151"/>
      <c r="JWL73" s="151"/>
      <c r="JWM73" s="151"/>
      <c r="JWN73" s="151"/>
      <c r="JWO73" s="151"/>
      <c r="JWP73" s="151"/>
      <c r="JWQ73" s="151"/>
      <c r="JWR73" s="151"/>
      <c r="JWS73" s="151"/>
      <c r="JWT73" s="151"/>
      <c r="JWU73" s="151"/>
      <c r="JWV73" s="151"/>
      <c r="JWW73" s="151"/>
      <c r="JWX73" s="151"/>
      <c r="JWY73" s="151"/>
      <c r="JWZ73" s="151"/>
      <c r="JXA73" s="151"/>
      <c r="JXB73" s="151"/>
      <c r="JXC73" s="151"/>
      <c r="JXD73" s="151"/>
      <c r="JXE73" s="151"/>
      <c r="JXF73" s="151"/>
      <c r="JXG73" s="151"/>
      <c r="JXH73" s="151"/>
      <c r="JXI73" s="151"/>
      <c r="JXJ73" s="151"/>
      <c r="JXK73" s="151"/>
      <c r="JXL73" s="151"/>
      <c r="JXM73" s="151"/>
      <c r="JXN73" s="151"/>
      <c r="JXO73" s="151"/>
      <c r="JXP73" s="151"/>
      <c r="JXQ73" s="151"/>
      <c r="JXR73" s="151"/>
      <c r="JXS73" s="151"/>
      <c r="JXT73" s="151"/>
      <c r="JXU73" s="151"/>
      <c r="JXV73" s="151"/>
      <c r="JXW73" s="151"/>
      <c r="JXX73" s="151"/>
      <c r="JXY73" s="151"/>
      <c r="JXZ73" s="151"/>
      <c r="JYA73" s="151"/>
      <c r="JYB73" s="151"/>
      <c r="JYC73" s="151"/>
      <c r="JYD73" s="151"/>
      <c r="JYE73" s="151"/>
      <c r="JYF73" s="151"/>
      <c r="JYG73" s="151"/>
      <c r="JYH73" s="151"/>
      <c r="JYI73" s="151"/>
      <c r="JYJ73" s="151"/>
      <c r="JYK73" s="151"/>
      <c r="JYL73" s="151"/>
      <c r="JYM73" s="151"/>
      <c r="JYN73" s="151"/>
      <c r="JYO73" s="151"/>
      <c r="JYP73" s="151"/>
      <c r="JYQ73" s="151"/>
      <c r="JYR73" s="151"/>
      <c r="JYS73" s="151"/>
      <c r="JYT73" s="151"/>
      <c r="JYU73" s="151"/>
      <c r="JYV73" s="151"/>
      <c r="JYW73" s="151"/>
      <c r="JYX73" s="151"/>
      <c r="JYY73" s="151"/>
      <c r="JYZ73" s="151"/>
      <c r="JZA73" s="151"/>
      <c r="JZB73" s="151"/>
      <c r="JZC73" s="151"/>
      <c r="JZD73" s="151"/>
      <c r="JZE73" s="151"/>
      <c r="JZF73" s="151"/>
      <c r="JZG73" s="151"/>
      <c r="JZH73" s="151"/>
      <c r="JZI73" s="151"/>
      <c r="JZJ73" s="151"/>
      <c r="JZK73" s="151"/>
      <c r="JZL73" s="151"/>
      <c r="JZM73" s="151"/>
      <c r="JZN73" s="151"/>
      <c r="JZO73" s="151"/>
      <c r="JZP73" s="151"/>
      <c r="JZQ73" s="151"/>
      <c r="JZR73" s="151"/>
      <c r="JZS73" s="151"/>
      <c r="JZT73" s="151"/>
      <c r="JZU73" s="151"/>
      <c r="JZV73" s="151"/>
      <c r="JZW73" s="151"/>
      <c r="JZX73" s="151"/>
      <c r="JZY73" s="151"/>
      <c r="JZZ73" s="151"/>
      <c r="KAA73" s="151"/>
      <c r="KAB73" s="151"/>
      <c r="KAC73" s="151"/>
      <c r="KAD73" s="151"/>
      <c r="KAE73" s="151"/>
      <c r="KAF73" s="151"/>
      <c r="KAG73" s="151"/>
      <c r="KAH73" s="151"/>
      <c r="KAI73" s="151"/>
      <c r="KAJ73" s="151"/>
      <c r="KAK73" s="151"/>
      <c r="KAL73" s="151"/>
      <c r="KAM73" s="151"/>
      <c r="KAN73" s="151"/>
      <c r="KAO73" s="151"/>
      <c r="KAP73" s="151"/>
      <c r="KAQ73" s="151"/>
      <c r="KAR73" s="151"/>
      <c r="KAS73" s="151"/>
      <c r="KAT73" s="151"/>
      <c r="KAU73" s="151"/>
      <c r="KAV73" s="151"/>
      <c r="KAW73" s="151"/>
      <c r="KAX73" s="151"/>
      <c r="KAY73" s="151"/>
      <c r="KAZ73" s="151"/>
      <c r="KBA73" s="151"/>
      <c r="KBB73" s="151"/>
      <c r="KBC73" s="151"/>
      <c r="KBD73" s="151"/>
      <c r="KBE73" s="151"/>
      <c r="KBF73" s="151"/>
      <c r="KBG73" s="151"/>
      <c r="KBH73" s="151"/>
      <c r="KBI73" s="151"/>
      <c r="KBJ73" s="151"/>
      <c r="KBK73" s="151"/>
      <c r="KBL73" s="151"/>
      <c r="KBM73" s="151"/>
      <c r="KBN73" s="151"/>
      <c r="KBO73" s="151"/>
      <c r="KBP73" s="151"/>
      <c r="KBQ73" s="151"/>
      <c r="KBR73" s="151"/>
      <c r="KBS73" s="151"/>
      <c r="KBT73" s="151"/>
      <c r="KBU73" s="151"/>
      <c r="KBV73" s="151"/>
      <c r="KBW73" s="151"/>
      <c r="KBX73" s="151"/>
      <c r="KBY73" s="151"/>
      <c r="KBZ73" s="151"/>
      <c r="KCA73" s="151"/>
      <c r="KCB73" s="151"/>
      <c r="KCC73" s="151"/>
      <c r="KCD73" s="151"/>
      <c r="KCE73" s="151"/>
      <c r="KCF73" s="151"/>
      <c r="KCG73" s="151"/>
      <c r="KCH73" s="151"/>
      <c r="KCI73" s="151"/>
      <c r="KCJ73" s="151"/>
      <c r="KCK73" s="151"/>
      <c r="KCL73" s="151"/>
      <c r="KCM73" s="151"/>
      <c r="KCN73" s="151"/>
      <c r="KCO73" s="151"/>
      <c r="KCP73" s="151"/>
      <c r="KCQ73" s="151"/>
      <c r="KCR73" s="151"/>
      <c r="KCS73" s="151"/>
      <c r="KCT73" s="151"/>
      <c r="KCU73" s="151"/>
      <c r="KCV73" s="151"/>
      <c r="KCW73" s="151"/>
      <c r="KCX73" s="151"/>
      <c r="KCY73" s="151"/>
      <c r="KCZ73" s="151"/>
      <c r="KDA73" s="151"/>
      <c r="KDB73" s="151"/>
      <c r="KDC73" s="151"/>
      <c r="KDD73" s="151"/>
      <c r="KDE73" s="151"/>
      <c r="KDF73" s="151"/>
      <c r="KDG73" s="151"/>
      <c r="KDH73" s="151"/>
      <c r="KDI73" s="151"/>
      <c r="KDJ73" s="151"/>
      <c r="KDK73" s="151"/>
      <c r="KDL73" s="151"/>
      <c r="KDM73" s="151"/>
      <c r="KDN73" s="151"/>
      <c r="KDO73" s="151"/>
      <c r="KDP73" s="151"/>
      <c r="KDQ73" s="151"/>
      <c r="KDR73" s="151"/>
      <c r="KDS73" s="151"/>
      <c r="KDT73" s="151"/>
      <c r="KDU73" s="151"/>
      <c r="KDV73" s="151"/>
      <c r="KDW73" s="151"/>
      <c r="KDX73" s="151"/>
      <c r="KDY73" s="151"/>
      <c r="KDZ73" s="151"/>
      <c r="KEA73" s="151"/>
      <c r="KEB73" s="151"/>
      <c r="KEC73" s="151"/>
      <c r="KED73" s="151"/>
      <c r="KEE73" s="151"/>
      <c r="KEF73" s="151"/>
      <c r="KEG73" s="151"/>
      <c r="KEH73" s="151"/>
      <c r="KEI73" s="151"/>
      <c r="KEJ73" s="151"/>
      <c r="KEK73" s="151"/>
      <c r="KEL73" s="151"/>
      <c r="KEM73" s="151"/>
      <c r="KEN73" s="151"/>
      <c r="KEO73" s="151"/>
      <c r="KEP73" s="151"/>
      <c r="KEQ73" s="151"/>
      <c r="KER73" s="151"/>
      <c r="KES73" s="151"/>
      <c r="KET73" s="151"/>
      <c r="KEU73" s="151"/>
      <c r="KEV73" s="151"/>
      <c r="KEW73" s="151"/>
      <c r="KEX73" s="151"/>
      <c r="KEY73" s="151"/>
      <c r="KEZ73" s="151"/>
      <c r="KFA73" s="151"/>
      <c r="KFB73" s="151"/>
      <c r="KFC73" s="151"/>
      <c r="KFD73" s="151"/>
      <c r="KFE73" s="151"/>
      <c r="KFF73" s="151"/>
      <c r="KFG73" s="151"/>
      <c r="KFH73" s="151"/>
      <c r="KFI73" s="151"/>
      <c r="KFJ73" s="151"/>
      <c r="KFK73" s="151"/>
      <c r="KFL73" s="151"/>
      <c r="KFM73" s="151"/>
      <c r="KFN73" s="151"/>
      <c r="KFO73" s="151"/>
      <c r="KFP73" s="151"/>
      <c r="KFQ73" s="151"/>
      <c r="KFR73" s="151"/>
      <c r="KFS73" s="151"/>
      <c r="KFT73" s="151"/>
      <c r="KFU73" s="151"/>
      <c r="KFV73" s="151"/>
      <c r="KFW73" s="151"/>
      <c r="KFX73" s="151"/>
      <c r="KFY73" s="151"/>
      <c r="KFZ73" s="151"/>
      <c r="KGA73" s="151"/>
      <c r="KGB73" s="151"/>
      <c r="KGC73" s="151"/>
      <c r="KGD73" s="151"/>
      <c r="KGE73" s="151"/>
      <c r="KGF73" s="151"/>
      <c r="KGG73" s="151"/>
      <c r="KGH73" s="151"/>
      <c r="KGI73" s="151"/>
      <c r="KGJ73" s="151"/>
      <c r="KGK73" s="151"/>
      <c r="KGL73" s="151"/>
      <c r="KGM73" s="151"/>
      <c r="KGN73" s="151"/>
      <c r="KGO73" s="151"/>
      <c r="KGP73" s="151"/>
      <c r="KGQ73" s="151"/>
      <c r="KGR73" s="151"/>
      <c r="KGS73" s="151"/>
      <c r="KGT73" s="151"/>
      <c r="KGU73" s="151"/>
      <c r="KGV73" s="151"/>
      <c r="KGW73" s="151"/>
      <c r="KGX73" s="151"/>
      <c r="KGY73" s="151"/>
      <c r="KGZ73" s="151"/>
      <c r="KHA73" s="151"/>
      <c r="KHB73" s="151"/>
      <c r="KHC73" s="151"/>
      <c r="KHD73" s="151"/>
      <c r="KHE73" s="151"/>
      <c r="KHF73" s="151"/>
      <c r="KHG73" s="151"/>
      <c r="KHH73" s="151"/>
      <c r="KHI73" s="151"/>
      <c r="KHJ73" s="151"/>
      <c r="KHK73" s="151"/>
      <c r="KHL73" s="151"/>
      <c r="KHM73" s="151"/>
      <c r="KHN73" s="151"/>
      <c r="KHO73" s="151"/>
      <c r="KHP73" s="151"/>
      <c r="KHQ73" s="151"/>
      <c r="KHR73" s="151"/>
      <c r="KHS73" s="151"/>
      <c r="KHT73" s="151"/>
      <c r="KHU73" s="151"/>
      <c r="KHV73" s="151"/>
      <c r="KHW73" s="151"/>
      <c r="KHX73" s="151"/>
      <c r="KHY73" s="151"/>
      <c r="KHZ73" s="151"/>
      <c r="KIA73" s="151"/>
      <c r="KIB73" s="151"/>
      <c r="KIC73" s="151"/>
      <c r="KID73" s="151"/>
      <c r="KIE73" s="151"/>
      <c r="KIF73" s="151"/>
      <c r="KIG73" s="151"/>
      <c r="KIH73" s="151"/>
      <c r="KII73" s="151"/>
      <c r="KIJ73" s="151"/>
      <c r="KIK73" s="151"/>
      <c r="KIL73" s="151"/>
      <c r="KIM73" s="151"/>
      <c r="KIN73" s="151"/>
      <c r="KIO73" s="151"/>
      <c r="KIP73" s="151"/>
      <c r="KIQ73" s="151"/>
      <c r="KIR73" s="151"/>
      <c r="KIS73" s="151"/>
      <c r="KIT73" s="151"/>
      <c r="KIU73" s="151"/>
      <c r="KIV73" s="151"/>
      <c r="KIW73" s="151"/>
      <c r="KIX73" s="151"/>
      <c r="KIY73" s="151"/>
      <c r="KIZ73" s="151"/>
      <c r="KJA73" s="151"/>
      <c r="KJB73" s="151"/>
      <c r="KJC73" s="151"/>
      <c r="KJD73" s="151"/>
      <c r="KJE73" s="151"/>
      <c r="KJF73" s="151"/>
      <c r="KJG73" s="151"/>
      <c r="KJH73" s="151"/>
      <c r="KJI73" s="151"/>
      <c r="KJJ73" s="151"/>
      <c r="KJK73" s="151"/>
      <c r="KJL73" s="151"/>
      <c r="KJM73" s="151"/>
      <c r="KJN73" s="151"/>
      <c r="KJO73" s="151"/>
      <c r="KJP73" s="151"/>
      <c r="KJQ73" s="151"/>
      <c r="KJR73" s="151"/>
      <c r="KJS73" s="151"/>
      <c r="KJT73" s="151"/>
      <c r="KJU73" s="151"/>
      <c r="KJV73" s="151"/>
      <c r="KJW73" s="151"/>
      <c r="KJX73" s="151"/>
      <c r="KJY73" s="151"/>
      <c r="KJZ73" s="151"/>
      <c r="KKA73" s="151"/>
      <c r="KKB73" s="151"/>
      <c r="KKC73" s="151"/>
      <c r="KKD73" s="151"/>
      <c r="KKE73" s="151"/>
      <c r="KKF73" s="151"/>
      <c r="KKG73" s="151"/>
      <c r="KKH73" s="151"/>
      <c r="KKI73" s="151"/>
      <c r="KKJ73" s="151"/>
      <c r="KKK73" s="151"/>
      <c r="KKL73" s="151"/>
      <c r="KKM73" s="151"/>
      <c r="KKN73" s="151"/>
      <c r="KKO73" s="151"/>
      <c r="KKP73" s="151"/>
      <c r="KKQ73" s="151"/>
      <c r="KKR73" s="151"/>
      <c r="KKS73" s="151"/>
      <c r="KKT73" s="151"/>
      <c r="KKU73" s="151"/>
      <c r="KKV73" s="151"/>
      <c r="KKW73" s="151"/>
      <c r="KKX73" s="151"/>
      <c r="KKY73" s="151"/>
      <c r="KKZ73" s="151"/>
      <c r="KLA73" s="151"/>
      <c r="KLB73" s="151"/>
      <c r="KLC73" s="151"/>
      <c r="KLD73" s="151"/>
      <c r="KLE73" s="151"/>
      <c r="KLF73" s="151"/>
      <c r="KLG73" s="151"/>
      <c r="KLH73" s="151"/>
      <c r="KLI73" s="151"/>
      <c r="KLJ73" s="151"/>
      <c r="KLK73" s="151"/>
      <c r="KLL73" s="151"/>
      <c r="KLM73" s="151"/>
      <c r="KLN73" s="151"/>
      <c r="KLO73" s="151"/>
      <c r="KLP73" s="151"/>
      <c r="KLQ73" s="151"/>
      <c r="KLR73" s="151"/>
      <c r="KLS73" s="151"/>
      <c r="KLT73" s="151"/>
      <c r="KLU73" s="151"/>
      <c r="KLV73" s="151"/>
      <c r="KLW73" s="151"/>
      <c r="KLX73" s="151"/>
      <c r="KLY73" s="151"/>
      <c r="KLZ73" s="151"/>
      <c r="KMA73" s="151"/>
      <c r="KMB73" s="151"/>
      <c r="KMC73" s="151"/>
      <c r="KMD73" s="151"/>
      <c r="KME73" s="151"/>
      <c r="KMF73" s="151"/>
      <c r="KMG73" s="151"/>
      <c r="KMH73" s="151"/>
      <c r="KMI73" s="151"/>
      <c r="KMJ73" s="151"/>
      <c r="KMK73" s="151"/>
      <c r="KML73" s="151"/>
      <c r="KMM73" s="151"/>
      <c r="KMN73" s="151"/>
      <c r="KMO73" s="151"/>
      <c r="KMP73" s="151"/>
      <c r="KMQ73" s="151"/>
      <c r="KMR73" s="151"/>
      <c r="KMS73" s="151"/>
      <c r="KMT73" s="151"/>
      <c r="KMU73" s="151"/>
      <c r="KMV73" s="151"/>
      <c r="KMW73" s="151"/>
      <c r="KMX73" s="151"/>
      <c r="KMY73" s="151"/>
      <c r="KMZ73" s="151"/>
      <c r="KNA73" s="151"/>
      <c r="KNB73" s="151"/>
      <c r="KNC73" s="151"/>
      <c r="KND73" s="151"/>
      <c r="KNE73" s="151"/>
      <c r="KNF73" s="151"/>
      <c r="KNG73" s="151"/>
      <c r="KNH73" s="151"/>
      <c r="KNI73" s="151"/>
      <c r="KNJ73" s="151"/>
      <c r="KNK73" s="151"/>
      <c r="KNL73" s="151"/>
      <c r="KNM73" s="151"/>
      <c r="KNN73" s="151"/>
      <c r="KNO73" s="151"/>
      <c r="KNP73" s="151"/>
      <c r="KNQ73" s="151"/>
      <c r="KNR73" s="151"/>
      <c r="KNS73" s="151"/>
      <c r="KNT73" s="151"/>
      <c r="KNU73" s="151"/>
      <c r="KNV73" s="151"/>
      <c r="KNW73" s="151"/>
      <c r="KNX73" s="151"/>
      <c r="KNY73" s="151"/>
      <c r="KNZ73" s="151"/>
      <c r="KOA73" s="151"/>
      <c r="KOB73" s="151"/>
      <c r="KOC73" s="151"/>
      <c r="KOD73" s="151"/>
      <c r="KOE73" s="151"/>
      <c r="KOF73" s="151"/>
      <c r="KOG73" s="151"/>
      <c r="KOH73" s="151"/>
      <c r="KOI73" s="151"/>
      <c r="KOJ73" s="151"/>
      <c r="KOK73" s="151"/>
      <c r="KOL73" s="151"/>
      <c r="KOM73" s="151"/>
      <c r="KON73" s="151"/>
      <c r="KOO73" s="151"/>
      <c r="KOP73" s="151"/>
      <c r="KOQ73" s="151"/>
      <c r="KOR73" s="151"/>
      <c r="KOS73" s="151"/>
      <c r="KOT73" s="151"/>
      <c r="KOU73" s="151"/>
      <c r="KOV73" s="151"/>
      <c r="KOW73" s="151"/>
      <c r="KOX73" s="151"/>
      <c r="KOY73" s="151"/>
      <c r="KOZ73" s="151"/>
      <c r="KPA73" s="151"/>
      <c r="KPB73" s="151"/>
      <c r="KPC73" s="151"/>
      <c r="KPD73" s="151"/>
      <c r="KPE73" s="151"/>
      <c r="KPF73" s="151"/>
      <c r="KPG73" s="151"/>
      <c r="KPH73" s="151"/>
      <c r="KPI73" s="151"/>
      <c r="KPJ73" s="151"/>
      <c r="KPK73" s="151"/>
      <c r="KPL73" s="151"/>
      <c r="KPM73" s="151"/>
      <c r="KPN73" s="151"/>
      <c r="KPO73" s="151"/>
      <c r="KPP73" s="151"/>
      <c r="KPQ73" s="151"/>
      <c r="KPR73" s="151"/>
      <c r="KPS73" s="151"/>
      <c r="KPT73" s="151"/>
      <c r="KPU73" s="151"/>
      <c r="KPV73" s="151"/>
      <c r="KPW73" s="151"/>
      <c r="KPX73" s="151"/>
      <c r="KPY73" s="151"/>
      <c r="KPZ73" s="151"/>
      <c r="KQA73" s="151"/>
      <c r="KQB73" s="151"/>
      <c r="KQC73" s="151"/>
      <c r="KQD73" s="151"/>
      <c r="KQE73" s="151"/>
      <c r="KQF73" s="151"/>
      <c r="KQG73" s="151"/>
      <c r="KQH73" s="151"/>
      <c r="KQI73" s="151"/>
      <c r="KQJ73" s="151"/>
      <c r="KQK73" s="151"/>
      <c r="KQL73" s="151"/>
      <c r="KQM73" s="151"/>
      <c r="KQN73" s="151"/>
      <c r="KQO73" s="151"/>
      <c r="KQP73" s="151"/>
      <c r="KQQ73" s="151"/>
      <c r="KQR73" s="151"/>
      <c r="KQS73" s="151"/>
      <c r="KQT73" s="151"/>
      <c r="KQU73" s="151"/>
      <c r="KQV73" s="151"/>
      <c r="KQW73" s="151"/>
      <c r="KQX73" s="151"/>
      <c r="KQY73" s="151"/>
      <c r="KQZ73" s="151"/>
      <c r="KRA73" s="151"/>
      <c r="KRB73" s="151"/>
      <c r="KRC73" s="151"/>
      <c r="KRD73" s="151"/>
      <c r="KRE73" s="151"/>
      <c r="KRF73" s="151"/>
      <c r="KRG73" s="151"/>
      <c r="KRH73" s="151"/>
      <c r="KRI73" s="151"/>
      <c r="KRJ73" s="151"/>
      <c r="KRK73" s="151"/>
      <c r="KRL73" s="151"/>
      <c r="KRM73" s="151"/>
      <c r="KRN73" s="151"/>
      <c r="KRO73" s="151"/>
      <c r="KRP73" s="151"/>
      <c r="KRQ73" s="151"/>
      <c r="KRR73" s="151"/>
      <c r="KRS73" s="151"/>
      <c r="KRT73" s="151"/>
      <c r="KRU73" s="151"/>
      <c r="KRV73" s="151"/>
      <c r="KRW73" s="151"/>
      <c r="KRX73" s="151"/>
      <c r="KRY73" s="151"/>
      <c r="KRZ73" s="151"/>
      <c r="KSA73" s="151"/>
      <c r="KSB73" s="151"/>
      <c r="KSC73" s="151"/>
      <c r="KSD73" s="151"/>
      <c r="KSE73" s="151"/>
      <c r="KSF73" s="151"/>
      <c r="KSG73" s="151"/>
      <c r="KSH73" s="151"/>
      <c r="KSI73" s="151"/>
      <c r="KSJ73" s="151"/>
      <c r="KSK73" s="151"/>
      <c r="KSL73" s="151"/>
      <c r="KSM73" s="151"/>
      <c r="KSN73" s="151"/>
      <c r="KSO73" s="151"/>
      <c r="KSP73" s="151"/>
      <c r="KSQ73" s="151"/>
      <c r="KSR73" s="151"/>
      <c r="KSS73" s="151"/>
      <c r="KST73" s="151"/>
      <c r="KSU73" s="151"/>
      <c r="KSV73" s="151"/>
      <c r="KSW73" s="151"/>
      <c r="KSX73" s="151"/>
      <c r="KSY73" s="151"/>
      <c r="KSZ73" s="151"/>
      <c r="KTA73" s="151"/>
      <c r="KTB73" s="151"/>
      <c r="KTC73" s="151"/>
      <c r="KTD73" s="151"/>
      <c r="KTE73" s="151"/>
      <c r="KTF73" s="151"/>
      <c r="KTG73" s="151"/>
      <c r="KTH73" s="151"/>
      <c r="KTI73" s="151"/>
      <c r="KTJ73" s="151"/>
      <c r="KTK73" s="151"/>
      <c r="KTL73" s="151"/>
      <c r="KTM73" s="151"/>
      <c r="KTN73" s="151"/>
      <c r="KTO73" s="151"/>
      <c r="KTP73" s="151"/>
      <c r="KTQ73" s="151"/>
      <c r="KTR73" s="151"/>
      <c r="KTS73" s="151"/>
      <c r="KTT73" s="151"/>
      <c r="KTU73" s="151"/>
      <c r="KTV73" s="151"/>
      <c r="KTW73" s="151"/>
      <c r="KTX73" s="151"/>
      <c r="KTY73" s="151"/>
      <c r="KTZ73" s="151"/>
      <c r="KUA73" s="151"/>
      <c r="KUB73" s="151"/>
      <c r="KUC73" s="151"/>
      <c r="KUD73" s="151"/>
      <c r="KUE73" s="151"/>
      <c r="KUF73" s="151"/>
      <c r="KUG73" s="151"/>
      <c r="KUH73" s="151"/>
      <c r="KUI73" s="151"/>
      <c r="KUJ73" s="151"/>
      <c r="KUK73" s="151"/>
      <c r="KUL73" s="151"/>
      <c r="KUM73" s="151"/>
      <c r="KUN73" s="151"/>
      <c r="KUO73" s="151"/>
      <c r="KUP73" s="151"/>
      <c r="KUQ73" s="151"/>
      <c r="KUR73" s="151"/>
      <c r="KUS73" s="151"/>
      <c r="KUT73" s="151"/>
      <c r="KUU73" s="151"/>
      <c r="KUV73" s="151"/>
      <c r="KUW73" s="151"/>
      <c r="KUX73" s="151"/>
      <c r="KUY73" s="151"/>
      <c r="KUZ73" s="151"/>
      <c r="KVA73" s="151"/>
      <c r="KVB73" s="151"/>
      <c r="KVC73" s="151"/>
      <c r="KVD73" s="151"/>
      <c r="KVE73" s="151"/>
      <c r="KVF73" s="151"/>
      <c r="KVG73" s="151"/>
      <c r="KVH73" s="151"/>
      <c r="KVI73" s="151"/>
      <c r="KVJ73" s="151"/>
      <c r="KVK73" s="151"/>
      <c r="KVL73" s="151"/>
      <c r="KVM73" s="151"/>
      <c r="KVN73" s="151"/>
      <c r="KVO73" s="151"/>
      <c r="KVP73" s="151"/>
      <c r="KVQ73" s="151"/>
      <c r="KVR73" s="151"/>
      <c r="KVS73" s="151"/>
      <c r="KVT73" s="151"/>
      <c r="KVU73" s="151"/>
      <c r="KVV73" s="151"/>
      <c r="KVW73" s="151"/>
      <c r="KVX73" s="151"/>
      <c r="KVY73" s="151"/>
      <c r="KVZ73" s="151"/>
      <c r="KWA73" s="151"/>
      <c r="KWB73" s="151"/>
      <c r="KWC73" s="151"/>
      <c r="KWD73" s="151"/>
      <c r="KWE73" s="151"/>
      <c r="KWF73" s="151"/>
      <c r="KWG73" s="151"/>
      <c r="KWH73" s="151"/>
      <c r="KWI73" s="151"/>
      <c r="KWJ73" s="151"/>
      <c r="KWK73" s="151"/>
      <c r="KWL73" s="151"/>
      <c r="KWM73" s="151"/>
      <c r="KWN73" s="151"/>
      <c r="KWO73" s="151"/>
      <c r="KWP73" s="151"/>
      <c r="KWQ73" s="151"/>
      <c r="KWR73" s="151"/>
      <c r="KWS73" s="151"/>
      <c r="KWT73" s="151"/>
      <c r="KWU73" s="151"/>
      <c r="KWV73" s="151"/>
      <c r="KWW73" s="151"/>
      <c r="KWX73" s="151"/>
      <c r="KWY73" s="151"/>
      <c r="KWZ73" s="151"/>
      <c r="KXA73" s="151"/>
      <c r="KXB73" s="151"/>
      <c r="KXC73" s="151"/>
      <c r="KXD73" s="151"/>
      <c r="KXE73" s="151"/>
      <c r="KXF73" s="151"/>
      <c r="KXG73" s="151"/>
      <c r="KXH73" s="151"/>
      <c r="KXI73" s="151"/>
      <c r="KXJ73" s="151"/>
      <c r="KXK73" s="151"/>
      <c r="KXL73" s="151"/>
      <c r="KXM73" s="151"/>
      <c r="KXN73" s="151"/>
      <c r="KXO73" s="151"/>
      <c r="KXP73" s="151"/>
      <c r="KXQ73" s="151"/>
      <c r="KXR73" s="151"/>
      <c r="KXS73" s="151"/>
      <c r="KXT73" s="151"/>
      <c r="KXU73" s="151"/>
      <c r="KXV73" s="151"/>
      <c r="KXW73" s="151"/>
      <c r="KXX73" s="151"/>
      <c r="KXY73" s="151"/>
      <c r="KXZ73" s="151"/>
      <c r="KYA73" s="151"/>
      <c r="KYB73" s="151"/>
      <c r="KYC73" s="151"/>
      <c r="KYD73" s="151"/>
      <c r="KYE73" s="151"/>
      <c r="KYF73" s="151"/>
      <c r="KYG73" s="151"/>
      <c r="KYH73" s="151"/>
      <c r="KYI73" s="151"/>
      <c r="KYJ73" s="151"/>
      <c r="KYK73" s="151"/>
      <c r="KYL73" s="151"/>
      <c r="KYM73" s="151"/>
      <c r="KYN73" s="151"/>
      <c r="KYO73" s="151"/>
      <c r="KYP73" s="151"/>
      <c r="KYQ73" s="151"/>
      <c r="KYR73" s="151"/>
      <c r="KYS73" s="151"/>
      <c r="KYT73" s="151"/>
      <c r="KYU73" s="151"/>
      <c r="KYV73" s="151"/>
      <c r="KYW73" s="151"/>
      <c r="KYX73" s="151"/>
      <c r="KYY73" s="151"/>
      <c r="KYZ73" s="151"/>
      <c r="KZA73" s="151"/>
      <c r="KZB73" s="151"/>
      <c r="KZC73" s="151"/>
      <c r="KZD73" s="151"/>
      <c r="KZE73" s="151"/>
      <c r="KZF73" s="151"/>
      <c r="KZG73" s="151"/>
      <c r="KZH73" s="151"/>
      <c r="KZI73" s="151"/>
      <c r="KZJ73" s="151"/>
      <c r="KZK73" s="151"/>
      <c r="KZL73" s="151"/>
      <c r="KZM73" s="151"/>
      <c r="KZN73" s="151"/>
      <c r="KZO73" s="151"/>
      <c r="KZP73" s="151"/>
      <c r="KZQ73" s="151"/>
      <c r="KZR73" s="151"/>
      <c r="KZS73" s="151"/>
      <c r="KZT73" s="151"/>
      <c r="KZU73" s="151"/>
      <c r="KZV73" s="151"/>
      <c r="KZW73" s="151"/>
      <c r="KZX73" s="151"/>
      <c r="KZY73" s="151"/>
      <c r="KZZ73" s="151"/>
      <c r="LAA73" s="151"/>
      <c r="LAB73" s="151"/>
      <c r="LAC73" s="151"/>
      <c r="LAD73" s="151"/>
      <c r="LAE73" s="151"/>
      <c r="LAF73" s="151"/>
      <c r="LAG73" s="151"/>
      <c r="LAH73" s="151"/>
      <c r="LAI73" s="151"/>
      <c r="LAJ73" s="151"/>
      <c r="LAK73" s="151"/>
      <c r="LAL73" s="151"/>
      <c r="LAM73" s="151"/>
      <c r="LAN73" s="151"/>
      <c r="LAO73" s="151"/>
      <c r="LAP73" s="151"/>
      <c r="LAQ73" s="151"/>
      <c r="LAR73" s="151"/>
      <c r="LAS73" s="151"/>
      <c r="LAT73" s="151"/>
      <c r="LAU73" s="151"/>
      <c r="LAV73" s="151"/>
      <c r="LAW73" s="151"/>
      <c r="LAX73" s="151"/>
      <c r="LAY73" s="151"/>
      <c r="LAZ73" s="151"/>
      <c r="LBA73" s="151"/>
      <c r="LBB73" s="151"/>
      <c r="LBC73" s="151"/>
      <c r="LBD73" s="151"/>
      <c r="LBE73" s="151"/>
      <c r="LBF73" s="151"/>
      <c r="LBG73" s="151"/>
      <c r="LBH73" s="151"/>
      <c r="LBI73" s="151"/>
      <c r="LBJ73" s="151"/>
      <c r="LBK73" s="151"/>
      <c r="LBL73" s="151"/>
      <c r="LBM73" s="151"/>
      <c r="LBN73" s="151"/>
      <c r="LBO73" s="151"/>
      <c r="LBP73" s="151"/>
      <c r="LBQ73" s="151"/>
      <c r="LBR73" s="151"/>
      <c r="LBS73" s="151"/>
      <c r="LBT73" s="151"/>
      <c r="LBU73" s="151"/>
      <c r="LBV73" s="151"/>
      <c r="LBW73" s="151"/>
      <c r="LBX73" s="151"/>
      <c r="LBY73" s="151"/>
      <c r="LBZ73" s="151"/>
      <c r="LCA73" s="151"/>
      <c r="LCB73" s="151"/>
      <c r="LCC73" s="151"/>
      <c r="LCD73" s="151"/>
      <c r="LCE73" s="151"/>
      <c r="LCF73" s="151"/>
      <c r="LCG73" s="151"/>
      <c r="LCH73" s="151"/>
      <c r="LCI73" s="151"/>
      <c r="LCJ73" s="151"/>
      <c r="LCK73" s="151"/>
      <c r="LCL73" s="151"/>
      <c r="LCM73" s="151"/>
      <c r="LCN73" s="151"/>
      <c r="LCO73" s="151"/>
      <c r="LCP73" s="151"/>
      <c r="LCQ73" s="151"/>
      <c r="LCR73" s="151"/>
      <c r="LCS73" s="151"/>
      <c r="LCT73" s="151"/>
      <c r="LCU73" s="151"/>
      <c r="LCV73" s="151"/>
      <c r="LCW73" s="151"/>
      <c r="LCX73" s="151"/>
      <c r="LCY73" s="151"/>
      <c r="LCZ73" s="151"/>
      <c r="LDA73" s="151"/>
      <c r="LDB73" s="151"/>
      <c r="LDC73" s="151"/>
      <c r="LDD73" s="151"/>
      <c r="LDE73" s="151"/>
      <c r="LDF73" s="151"/>
      <c r="LDG73" s="151"/>
      <c r="LDH73" s="151"/>
      <c r="LDI73" s="151"/>
      <c r="LDJ73" s="151"/>
      <c r="LDK73" s="151"/>
      <c r="LDL73" s="151"/>
      <c r="LDM73" s="151"/>
      <c r="LDN73" s="151"/>
      <c r="LDO73" s="151"/>
      <c r="LDP73" s="151"/>
      <c r="LDQ73" s="151"/>
      <c r="LDR73" s="151"/>
      <c r="LDS73" s="151"/>
      <c r="LDT73" s="151"/>
      <c r="LDU73" s="151"/>
      <c r="LDV73" s="151"/>
      <c r="LDW73" s="151"/>
      <c r="LDX73" s="151"/>
      <c r="LDY73" s="151"/>
      <c r="LDZ73" s="151"/>
      <c r="LEA73" s="151"/>
      <c r="LEB73" s="151"/>
      <c r="LEC73" s="151"/>
      <c r="LED73" s="151"/>
      <c r="LEE73" s="151"/>
      <c r="LEF73" s="151"/>
      <c r="LEG73" s="151"/>
      <c r="LEH73" s="151"/>
      <c r="LEI73" s="151"/>
      <c r="LEJ73" s="151"/>
      <c r="LEK73" s="151"/>
      <c r="LEL73" s="151"/>
      <c r="LEM73" s="151"/>
      <c r="LEN73" s="151"/>
      <c r="LEO73" s="151"/>
      <c r="LEP73" s="151"/>
      <c r="LEQ73" s="151"/>
      <c r="LER73" s="151"/>
      <c r="LES73" s="151"/>
      <c r="LET73" s="151"/>
      <c r="LEU73" s="151"/>
      <c r="LEV73" s="151"/>
      <c r="LEW73" s="151"/>
      <c r="LEX73" s="151"/>
      <c r="LEY73" s="151"/>
      <c r="LEZ73" s="151"/>
      <c r="LFA73" s="151"/>
      <c r="LFB73" s="151"/>
      <c r="LFC73" s="151"/>
      <c r="LFD73" s="151"/>
      <c r="LFE73" s="151"/>
      <c r="LFF73" s="151"/>
      <c r="LFG73" s="151"/>
      <c r="LFH73" s="151"/>
      <c r="LFI73" s="151"/>
      <c r="LFJ73" s="151"/>
      <c r="LFK73" s="151"/>
      <c r="LFL73" s="151"/>
      <c r="LFM73" s="151"/>
      <c r="LFN73" s="151"/>
      <c r="LFO73" s="151"/>
      <c r="LFP73" s="151"/>
      <c r="LFQ73" s="151"/>
      <c r="LFR73" s="151"/>
      <c r="LFS73" s="151"/>
      <c r="LFT73" s="151"/>
      <c r="LFU73" s="151"/>
      <c r="LFV73" s="151"/>
      <c r="LFW73" s="151"/>
      <c r="LFX73" s="151"/>
      <c r="LFY73" s="151"/>
      <c r="LFZ73" s="151"/>
      <c r="LGA73" s="151"/>
      <c r="LGB73" s="151"/>
      <c r="LGC73" s="151"/>
      <c r="LGD73" s="151"/>
      <c r="LGE73" s="151"/>
      <c r="LGF73" s="151"/>
      <c r="LGG73" s="151"/>
      <c r="LGH73" s="151"/>
      <c r="LGI73" s="151"/>
      <c r="LGJ73" s="151"/>
      <c r="LGK73" s="151"/>
      <c r="LGL73" s="151"/>
      <c r="LGM73" s="151"/>
      <c r="LGN73" s="151"/>
      <c r="LGO73" s="151"/>
      <c r="LGP73" s="151"/>
      <c r="LGQ73" s="151"/>
      <c r="LGR73" s="151"/>
      <c r="LGS73" s="151"/>
      <c r="LGT73" s="151"/>
      <c r="LGU73" s="151"/>
      <c r="LGV73" s="151"/>
      <c r="LGW73" s="151"/>
      <c r="LGX73" s="151"/>
      <c r="LGY73" s="151"/>
      <c r="LGZ73" s="151"/>
      <c r="LHA73" s="151"/>
      <c r="LHB73" s="151"/>
      <c r="LHC73" s="151"/>
      <c r="LHD73" s="151"/>
      <c r="LHE73" s="151"/>
      <c r="LHF73" s="151"/>
      <c r="LHG73" s="151"/>
      <c r="LHH73" s="151"/>
      <c r="LHI73" s="151"/>
      <c r="LHJ73" s="151"/>
      <c r="LHK73" s="151"/>
      <c r="LHL73" s="151"/>
      <c r="LHM73" s="151"/>
      <c r="LHN73" s="151"/>
      <c r="LHO73" s="151"/>
      <c r="LHP73" s="151"/>
      <c r="LHQ73" s="151"/>
      <c r="LHR73" s="151"/>
      <c r="LHS73" s="151"/>
      <c r="LHT73" s="151"/>
      <c r="LHU73" s="151"/>
      <c r="LHV73" s="151"/>
      <c r="LHW73" s="151"/>
      <c r="LHX73" s="151"/>
      <c r="LHY73" s="151"/>
      <c r="LHZ73" s="151"/>
      <c r="LIA73" s="151"/>
      <c r="LIB73" s="151"/>
      <c r="LIC73" s="151"/>
      <c r="LID73" s="151"/>
      <c r="LIE73" s="151"/>
      <c r="LIF73" s="151"/>
      <c r="LIG73" s="151"/>
      <c r="LIH73" s="151"/>
      <c r="LII73" s="151"/>
      <c r="LIJ73" s="151"/>
      <c r="LIK73" s="151"/>
      <c r="LIL73" s="151"/>
      <c r="LIM73" s="151"/>
      <c r="LIN73" s="151"/>
      <c r="LIO73" s="151"/>
      <c r="LIP73" s="151"/>
      <c r="LIQ73" s="151"/>
      <c r="LIR73" s="151"/>
      <c r="LIS73" s="151"/>
      <c r="LIT73" s="151"/>
      <c r="LIU73" s="151"/>
      <c r="LIV73" s="151"/>
      <c r="LIW73" s="151"/>
      <c r="LIX73" s="151"/>
      <c r="LIY73" s="151"/>
      <c r="LIZ73" s="151"/>
      <c r="LJA73" s="151"/>
      <c r="LJB73" s="151"/>
      <c r="LJC73" s="151"/>
      <c r="LJD73" s="151"/>
      <c r="LJE73" s="151"/>
      <c r="LJF73" s="151"/>
      <c r="LJG73" s="151"/>
      <c r="LJH73" s="151"/>
      <c r="LJI73" s="151"/>
      <c r="LJJ73" s="151"/>
      <c r="LJK73" s="151"/>
      <c r="LJL73" s="151"/>
      <c r="LJM73" s="151"/>
      <c r="LJN73" s="151"/>
      <c r="LJO73" s="151"/>
      <c r="LJP73" s="151"/>
      <c r="LJQ73" s="151"/>
      <c r="LJR73" s="151"/>
      <c r="LJS73" s="151"/>
      <c r="LJT73" s="151"/>
      <c r="LJU73" s="151"/>
      <c r="LJV73" s="151"/>
      <c r="LJW73" s="151"/>
      <c r="LJX73" s="151"/>
      <c r="LJY73" s="151"/>
      <c r="LJZ73" s="151"/>
      <c r="LKA73" s="151"/>
      <c r="LKB73" s="151"/>
      <c r="LKC73" s="151"/>
      <c r="LKD73" s="151"/>
      <c r="LKE73" s="151"/>
      <c r="LKF73" s="151"/>
      <c r="LKG73" s="151"/>
      <c r="LKH73" s="151"/>
      <c r="LKI73" s="151"/>
      <c r="LKJ73" s="151"/>
      <c r="LKK73" s="151"/>
      <c r="LKL73" s="151"/>
      <c r="LKM73" s="151"/>
      <c r="LKN73" s="151"/>
      <c r="LKO73" s="151"/>
      <c r="LKP73" s="151"/>
      <c r="LKQ73" s="151"/>
      <c r="LKR73" s="151"/>
      <c r="LKS73" s="151"/>
      <c r="LKT73" s="151"/>
      <c r="LKU73" s="151"/>
      <c r="LKV73" s="151"/>
      <c r="LKW73" s="151"/>
      <c r="LKX73" s="151"/>
      <c r="LKY73" s="151"/>
      <c r="LKZ73" s="151"/>
      <c r="LLA73" s="151"/>
      <c r="LLB73" s="151"/>
      <c r="LLC73" s="151"/>
      <c r="LLD73" s="151"/>
      <c r="LLE73" s="151"/>
      <c r="LLF73" s="151"/>
      <c r="LLG73" s="151"/>
      <c r="LLH73" s="151"/>
      <c r="LLI73" s="151"/>
      <c r="LLJ73" s="151"/>
      <c r="LLK73" s="151"/>
      <c r="LLL73" s="151"/>
      <c r="LLM73" s="151"/>
      <c r="LLN73" s="151"/>
      <c r="LLO73" s="151"/>
      <c r="LLP73" s="151"/>
      <c r="LLQ73" s="151"/>
      <c r="LLR73" s="151"/>
      <c r="LLS73" s="151"/>
      <c r="LLT73" s="151"/>
      <c r="LLU73" s="151"/>
      <c r="LLV73" s="151"/>
      <c r="LLW73" s="151"/>
      <c r="LLX73" s="151"/>
      <c r="LLY73" s="151"/>
      <c r="LLZ73" s="151"/>
      <c r="LMA73" s="151"/>
      <c r="LMB73" s="151"/>
      <c r="LMC73" s="151"/>
      <c r="LMD73" s="151"/>
      <c r="LME73" s="151"/>
      <c r="LMF73" s="151"/>
      <c r="LMG73" s="151"/>
      <c r="LMH73" s="151"/>
      <c r="LMI73" s="151"/>
      <c r="LMJ73" s="151"/>
      <c r="LMK73" s="151"/>
      <c r="LML73" s="151"/>
      <c r="LMM73" s="151"/>
      <c r="LMN73" s="151"/>
      <c r="LMO73" s="151"/>
      <c r="LMP73" s="151"/>
      <c r="LMQ73" s="151"/>
      <c r="LMR73" s="151"/>
      <c r="LMS73" s="151"/>
      <c r="LMT73" s="151"/>
      <c r="LMU73" s="151"/>
      <c r="LMV73" s="151"/>
      <c r="LMW73" s="151"/>
      <c r="LMX73" s="151"/>
      <c r="LMY73" s="151"/>
      <c r="LMZ73" s="151"/>
      <c r="LNA73" s="151"/>
      <c r="LNB73" s="151"/>
      <c r="LNC73" s="151"/>
      <c r="LND73" s="151"/>
      <c r="LNE73" s="151"/>
      <c r="LNF73" s="151"/>
      <c r="LNG73" s="151"/>
      <c r="LNH73" s="151"/>
      <c r="LNI73" s="151"/>
      <c r="LNJ73" s="151"/>
      <c r="LNK73" s="151"/>
      <c r="LNL73" s="151"/>
      <c r="LNM73" s="151"/>
      <c r="LNN73" s="151"/>
      <c r="LNO73" s="151"/>
      <c r="LNP73" s="151"/>
      <c r="LNQ73" s="151"/>
      <c r="LNR73" s="151"/>
      <c r="LNS73" s="151"/>
      <c r="LNT73" s="151"/>
      <c r="LNU73" s="151"/>
      <c r="LNV73" s="151"/>
      <c r="LNW73" s="151"/>
      <c r="LNX73" s="151"/>
      <c r="LNY73" s="151"/>
      <c r="LNZ73" s="151"/>
      <c r="LOA73" s="151"/>
      <c r="LOB73" s="151"/>
      <c r="LOC73" s="151"/>
      <c r="LOD73" s="151"/>
      <c r="LOE73" s="151"/>
      <c r="LOF73" s="151"/>
      <c r="LOG73" s="151"/>
      <c r="LOH73" s="151"/>
      <c r="LOI73" s="151"/>
      <c r="LOJ73" s="151"/>
      <c r="LOK73" s="151"/>
      <c r="LOL73" s="151"/>
      <c r="LOM73" s="151"/>
      <c r="LON73" s="151"/>
      <c r="LOO73" s="151"/>
      <c r="LOP73" s="151"/>
      <c r="LOQ73" s="151"/>
      <c r="LOR73" s="151"/>
      <c r="LOS73" s="151"/>
      <c r="LOT73" s="151"/>
      <c r="LOU73" s="151"/>
      <c r="LOV73" s="151"/>
      <c r="LOW73" s="151"/>
      <c r="LOX73" s="151"/>
      <c r="LOY73" s="151"/>
      <c r="LOZ73" s="151"/>
      <c r="LPA73" s="151"/>
      <c r="LPB73" s="151"/>
      <c r="LPC73" s="151"/>
      <c r="LPD73" s="151"/>
      <c r="LPE73" s="151"/>
      <c r="LPF73" s="151"/>
      <c r="LPG73" s="151"/>
      <c r="LPH73" s="151"/>
      <c r="LPI73" s="151"/>
      <c r="LPJ73" s="151"/>
      <c r="LPK73" s="151"/>
      <c r="LPL73" s="151"/>
      <c r="LPM73" s="151"/>
      <c r="LPN73" s="151"/>
      <c r="LPO73" s="151"/>
      <c r="LPP73" s="151"/>
      <c r="LPQ73" s="151"/>
      <c r="LPR73" s="151"/>
      <c r="LPS73" s="151"/>
      <c r="LPT73" s="151"/>
      <c r="LPU73" s="151"/>
      <c r="LPV73" s="151"/>
      <c r="LPW73" s="151"/>
      <c r="LPX73" s="151"/>
      <c r="LPY73" s="151"/>
      <c r="LPZ73" s="151"/>
      <c r="LQA73" s="151"/>
      <c r="LQB73" s="151"/>
      <c r="LQC73" s="151"/>
      <c r="LQD73" s="151"/>
      <c r="LQE73" s="151"/>
      <c r="LQF73" s="151"/>
      <c r="LQG73" s="151"/>
      <c r="LQH73" s="151"/>
      <c r="LQI73" s="151"/>
      <c r="LQJ73" s="151"/>
      <c r="LQK73" s="151"/>
      <c r="LQL73" s="151"/>
      <c r="LQM73" s="151"/>
      <c r="LQN73" s="151"/>
      <c r="LQO73" s="151"/>
      <c r="LQP73" s="151"/>
      <c r="LQQ73" s="151"/>
      <c r="LQR73" s="151"/>
      <c r="LQS73" s="151"/>
      <c r="LQT73" s="151"/>
      <c r="LQU73" s="151"/>
      <c r="LQV73" s="151"/>
      <c r="LQW73" s="151"/>
      <c r="LQX73" s="151"/>
      <c r="LQY73" s="151"/>
      <c r="LQZ73" s="151"/>
      <c r="LRA73" s="151"/>
      <c r="LRB73" s="151"/>
      <c r="LRC73" s="151"/>
      <c r="LRD73" s="151"/>
      <c r="LRE73" s="151"/>
      <c r="LRF73" s="151"/>
      <c r="LRG73" s="151"/>
      <c r="LRH73" s="151"/>
      <c r="LRI73" s="151"/>
      <c r="LRJ73" s="151"/>
      <c r="LRK73" s="151"/>
      <c r="LRL73" s="151"/>
      <c r="LRM73" s="151"/>
      <c r="LRN73" s="151"/>
      <c r="LRO73" s="151"/>
      <c r="LRP73" s="151"/>
      <c r="LRQ73" s="151"/>
      <c r="LRR73" s="151"/>
      <c r="LRS73" s="151"/>
      <c r="LRT73" s="151"/>
      <c r="LRU73" s="151"/>
      <c r="LRV73" s="151"/>
      <c r="LRW73" s="151"/>
      <c r="LRX73" s="151"/>
      <c r="LRY73" s="151"/>
      <c r="LRZ73" s="151"/>
      <c r="LSA73" s="151"/>
      <c r="LSB73" s="151"/>
      <c r="LSC73" s="151"/>
      <c r="LSD73" s="151"/>
      <c r="LSE73" s="151"/>
      <c r="LSF73" s="151"/>
      <c r="LSG73" s="151"/>
      <c r="LSH73" s="151"/>
      <c r="LSI73" s="151"/>
      <c r="LSJ73" s="151"/>
      <c r="LSK73" s="151"/>
      <c r="LSL73" s="151"/>
      <c r="LSM73" s="151"/>
      <c r="LSN73" s="151"/>
      <c r="LSO73" s="151"/>
      <c r="LSP73" s="151"/>
      <c r="LSQ73" s="151"/>
      <c r="LSR73" s="151"/>
      <c r="LSS73" s="151"/>
      <c r="LST73" s="151"/>
      <c r="LSU73" s="151"/>
      <c r="LSV73" s="151"/>
      <c r="LSW73" s="151"/>
      <c r="LSX73" s="151"/>
      <c r="LSY73" s="151"/>
      <c r="LSZ73" s="151"/>
      <c r="LTA73" s="151"/>
      <c r="LTB73" s="151"/>
      <c r="LTC73" s="151"/>
      <c r="LTD73" s="151"/>
      <c r="LTE73" s="151"/>
      <c r="LTF73" s="151"/>
      <c r="LTG73" s="151"/>
      <c r="LTH73" s="151"/>
      <c r="LTI73" s="151"/>
      <c r="LTJ73" s="151"/>
      <c r="LTK73" s="151"/>
      <c r="LTL73" s="151"/>
      <c r="LTM73" s="151"/>
      <c r="LTN73" s="151"/>
      <c r="LTO73" s="151"/>
      <c r="LTP73" s="151"/>
      <c r="LTQ73" s="151"/>
      <c r="LTR73" s="151"/>
      <c r="LTS73" s="151"/>
      <c r="LTT73" s="151"/>
      <c r="LTU73" s="151"/>
      <c r="LTV73" s="151"/>
      <c r="LTW73" s="151"/>
      <c r="LTX73" s="151"/>
      <c r="LTY73" s="151"/>
      <c r="LTZ73" s="151"/>
      <c r="LUA73" s="151"/>
      <c r="LUB73" s="151"/>
      <c r="LUC73" s="151"/>
      <c r="LUD73" s="151"/>
      <c r="LUE73" s="151"/>
      <c r="LUF73" s="151"/>
      <c r="LUG73" s="151"/>
      <c r="LUH73" s="151"/>
      <c r="LUI73" s="151"/>
      <c r="LUJ73" s="151"/>
      <c r="LUK73" s="151"/>
      <c r="LUL73" s="151"/>
      <c r="LUM73" s="151"/>
      <c r="LUN73" s="151"/>
      <c r="LUO73" s="151"/>
      <c r="LUP73" s="151"/>
      <c r="LUQ73" s="151"/>
      <c r="LUR73" s="151"/>
      <c r="LUS73" s="151"/>
      <c r="LUT73" s="151"/>
      <c r="LUU73" s="151"/>
      <c r="LUV73" s="151"/>
      <c r="LUW73" s="151"/>
      <c r="LUX73" s="151"/>
      <c r="LUY73" s="151"/>
      <c r="LUZ73" s="151"/>
      <c r="LVA73" s="151"/>
      <c r="LVB73" s="151"/>
      <c r="LVC73" s="151"/>
      <c r="LVD73" s="151"/>
      <c r="LVE73" s="151"/>
      <c r="LVF73" s="151"/>
      <c r="LVG73" s="151"/>
      <c r="LVH73" s="151"/>
      <c r="LVI73" s="151"/>
      <c r="LVJ73" s="151"/>
      <c r="LVK73" s="151"/>
      <c r="LVL73" s="151"/>
      <c r="LVM73" s="151"/>
      <c r="LVN73" s="151"/>
      <c r="LVO73" s="151"/>
      <c r="LVP73" s="151"/>
      <c r="LVQ73" s="151"/>
      <c r="LVR73" s="151"/>
      <c r="LVS73" s="151"/>
      <c r="LVT73" s="151"/>
      <c r="LVU73" s="151"/>
      <c r="LVV73" s="151"/>
      <c r="LVW73" s="151"/>
      <c r="LVX73" s="151"/>
      <c r="LVY73" s="151"/>
      <c r="LVZ73" s="151"/>
      <c r="LWA73" s="151"/>
      <c r="LWB73" s="151"/>
      <c r="LWC73" s="151"/>
      <c r="LWD73" s="151"/>
      <c r="LWE73" s="151"/>
      <c r="LWF73" s="151"/>
      <c r="LWG73" s="151"/>
      <c r="LWH73" s="151"/>
      <c r="LWI73" s="151"/>
      <c r="LWJ73" s="151"/>
      <c r="LWK73" s="151"/>
      <c r="LWL73" s="151"/>
      <c r="LWM73" s="151"/>
      <c r="LWN73" s="151"/>
      <c r="LWO73" s="151"/>
      <c r="LWP73" s="151"/>
      <c r="LWQ73" s="151"/>
      <c r="LWR73" s="151"/>
      <c r="LWS73" s="151"/>
      <c r="LWT73" s="151"/>
      <c r="LWU73" s="151"/>
      <c r="LWV73" s="151"/>
      <c r="LWW73" s="151"/>
      <c r="LWX73" s="151"/>
      <c r="LWY73" s="151"/>
      <c r="LWZ73" s="151"/>
      <c r="LXA73" s="151"/>
      <c r="LXB73" s="151"/>
      <c r="LXC73" s="151"/>
      <c r="LXD73" s="151"/>
      <c r="LXE73" s="151"/>
      <c r="LXF73" s="151"/>
      <c r="LXG73" s="151"/>
      <c r="LXH73" s="151"/>
      <c r="LXI73" s="151"/>
      <c r="LXJ73" s="151"/>
      <c r="LXK73" s="151"/>
      <c r="LXL73" s="151"/>
      <c r="LXM73" s="151"/>
      <c r="LXN73" s="151"/>
      <c r="LXO73" s="151"/>
      <c r="LXP73" s="151"/>
      <c r="LXQ73" s="151"/>
      <c r="LXR73" s="151"/>
      <c r="LXS73" s="151"/>
      <c r="LXT73" s="151"/>
      <c r="LXU73" s="151"/>
      <c r="LXV73" s="151"/>
      <c r="LXW73" s="151"/>
      <c r="LXX73" s="151"/>
      <c r="LXY73" s="151"/>
      <c r="LXZ73" s="151"/>
      <c r="LYA73" s="151"/>
      <c r="LYB73" s="151"/>
      <c r="LYC73" s="151"/>
      <c r="LYD73" s="151"/>
      <c r="LYE73" s="151"/>
      <c r="LYF73" s="151"/>
      <c r="LYG73" s="151"/>
      <c r="LYH73" s="151"/>
      <c r="LYI73" s="151"/>
      <c r="LYJ73" s="151"/>
      <c r="LYK73" s="151"/>
      <c r="LYL73" s="151"/>
      <c r="LYM73" s="151"/>
      <c r="LYN73" s="151"/>
      <c r="LYO73" s="151"/>
      <c r="LYP73" s="151"/>
      <c r="LYQ73" s="151"/>
      <c r="LYR73" s="151"/>
      <c r="LYS73" s="151"/>
      <c r="LYT73" s="151"/>
      <c r="LYU73" s="151"/>
      <c r="LYV73" s="151"/>
      <c r="LYW73" s="151"/>
      <c r="LYX73" s="151"/>
      <c r="LYY73" s="151"/>
      <c r="LYZ73" s="151"/>
      <c r="LZA73" s="151"/>
      <c r="LZB73" s="151"/>
      <c r="LZC73" s="151"/>
      <c r="LZD73" s="151"/>
      <c r="LZE73" s="151"/>
      <c r="LZF73" s="151"/>
      <c r="LZG73" s="151"/>
      <c r="LZH73" s="151"/>
      <c r="LZI73" s="151"/>
      <c r="LZJ73" s="151"/>
      <c r="LZK73" s="151"/>
      <c r="LZL73" s="151"/>
      <c r="LZM73" s="151"/>
      <c r="LZN73" s="151"/>
      <c r="LZO73" s="151"/>
      <c r="LZP73" s="151"/>
      <c r="LZQ73" s="151"/>
      <c r="LZR73" s="151"/>
      <c r="LZS73" s="151"/>
      <c r="LZT73" s="151"/>
      <c r="LZU73" s="151"/>
      <c r="LZV73" s="151"/>
      <c r="LZW73" s="151"/>
      <c r="LZX73" s="151"/>
      <c r="LZY73" s="151"/>
      <c r="LZZ73" s="151"/>
      <c r="MAA73" s="151"/>
      <c r="MAB73" s="151"/>
      <c r="MAC73" s="151"/>
      <c r="MAD73" s="151"/>
      <c r="MAE73" s="151"/>
      <c r="MAF73" s="151"/>
      <c r="MAG73" s="151"/>
      <c r="MAH73" s="151"/>
      <c r="MAI73" s="151"/>
      <c r="MAJ73" s="151"/>
      <c r="MAK73" s="151"/>
      <c r="MAL73" s="151"/>
      <c r="MAM73" s="151"/>
      <c r="MAN73" s="151"/>
      <c r="MAO73" s="151"/>
      <c r="MAP73" s="151"/>
      <c r="MAQ73" s="151"/>
      <c r="MAR73" s="151"/>
      <c r="MAS73" s="151"/>
      <c r="MAT73" s="151"/>
      <c r="MAU73" s="151"/>
      <c r="MAV73" s="151"/>
      <c r="MAW73" s="151"/>
      <c r="MAX73" s="151"/>
      <c r="MAY73" s="151"/>
      <c r="MAZ73" s="151"/>
      <c r="MBA73" s="151"/>
      <c r="MBB73" s="151"/>
      <c r="MBC73" s="151"/>
      <c r="MBD73" s="151"/>
      <c r="MBE73" s="151"/>
      <c r="MBF73" s="151"/>
      <c r="MBG73" s="151"/>
      <c r="MBH73" s="151"/>
      <c r="MBI73" s="151"/>
      <c r="MBJ73" s="151"/>
      <c r="MBK73" s="151"/>
      <c r="MBL73" s="151"/>
      <c r="MBM73" s="151"/>
      <c r="MBN73" s="151"/>
      <c r="MBO73" s="151"/>
      <c r="MBP73" s="151"/>
      <c r="MBQ73" s="151"/>
      <c r="MBR73" s="151"/>
      <c r="MBS73" s="151"/>
      <c r="MBT73" s="151"/>
      <c r="MBU73" s="151"/>
      <c r="MBV73" s="151"/>
      <c r="MBW73" s="151"/>
      <c r="MBX73" s="151"/>
      <c r="MBY73" s="151"/>
      <c r="MBZ73" s="151"/>
      <c r="MCA73" s="151"/>
      <c r="MCB73" s="151"/>
      <c r="MCC73" s="151"/>
      <c r="MCD73" s="151"/>
      <c r="MCE73" s="151"/>
      <c r="MCF73" s="151"/>
      <c r="MCG73" s="151"/>
      <c r="MCH73" s="151"/>
      <c r="MCI73" s="151"/>
      <c r="MCJ73" s="151"/>
      <c r="MCK73" s="151"/>
      <c r="MCL73" s="151"/>
      <c r="MCM73" s="151"/>
      <c r="MCN73" s="151"/>
      <c r="MCO73" s="151"/>
      <c r="MCP73" s="151"/>
      <c r="MCQ73" s="151"/>
      <c r="MCR73" s="151"/>
      <c r="MCS73" s="151"/>
      <c r="MCT73" s="151"/>
      <c r="MCU73" s="151"/>
      <c r="MCV73" s="151"/>
      <c r="MCW73" s="151"/>
      <c r="MCX73" s="151"/>
      <c r="MCY73" s="151"/>
      <c r="MCZ73" s="151"/>
      <c r="MDA73" s="151"/>
      <c r="MDB73" s="151"/>
      <c r="MDC73" s="151"/>
      <c r="MDD73" s="151"/>
      <c r="MDE73" s="151"/>
      <c r="MDF73" s="151"/>
      <c r="MDG73" s="151"/>
      <c r="MDH73" s="151"/>
      <c r="MDI73" s="151"/>
      <c r="MDJ73" s="151"/>
      <c r="MDK73" s="151"/>
      <c r="MDL73" s="151"/>
      <c r="MDM73" s="151"/>
      <c r="MDN73" s="151"/>
      <c r="MDO73" s="151"/>
      <c r="MDP73" s="151"/>
      <c r="MDQ73" s="151"/>
      <c r="MDR73" s="151"/>
      <c r="MDS73" s="151"/>
      <c r="MDT73" s="151"/>
      <c r="MDU73" s="151"/>
      <c r="MDV73" s="151"/>
      <c r="MDW73" s="151"/>
      <c r="MDX73" s="151"/>
      <c r="MDY73" s="151"/>
      <c r="MDZ73" s="151"/>
      <c r="MEA73" s="151"/>
      <c r="MEB73" s="151"/>
      <c r="MEC73" s="151"/>
      <c r="MED73" s="151"/>
      <c r="MEE73" s="151"/>
      <c r="MEF73" s="151"/>
      <c r="MEG73" s="151"/>
      <c r="MEH73" s="151"/>
      <c r="MEI73" s="151"/>
      <c r="MEJ73" s="151"/>
      <c r="MEK73" s="151"/>
      <c r="MEL73" s="151"/>
      <c r="MEM73" s="151"/>
      <c r="MEN73" s="151"/>
      <c r="MEO73" s="151"/>
      <c r="MEP73" s="151"/>
      <c r="MEQ73" s="151"/>
      <c r="MER73" s="151"/>
      <c r="MES73" s="151"/>
      <c r="MET73" s="151"/>
      <c r="MEU73" s="151"/>
      <c r="MEV73" s="151"/>
      <c r="MEW73" s="151"/>
      <c r="MEX73" s="151"/>
      <c r="MEY73" s="151"/>
      <c r="MEZ73" s="151"/>
      <c r="MFA73" s="151"/>
      <c r="MFB73" s="151"/>
      <c r="MFC73" s="151"/>
      <c r="MFD73" s="151"/>
      <c r="MFE73" s="151"/>
      <c r="MFF73" s="151"/>
      <c r="MFG73" s="151"/>
      <c r="MFH73" s="151"/>
      <c r="MFI73" s="151"/>
      <c r="MFJ73" s="151"/>
      <c r="MFK73" s="151"/>
      <c r="MFL73" s="151"/>
      <c r="MFM73" s="151"/>
      <c r="MFN73" s="151"/>
      <c r="MFO73" s="151"/>
      <c r="MFP73" s="151"/>
      <c r="MFQ73" s="151"/>
      <c r="MFR73" s="151"/>
      <c r="MFS73" s="151"/>
      <c r="MFT73" s="151"/>
      <c r="MFU73" s="151"/>
      <c r="MFV73" s="151"/>
      <c r="MFW73" s="151"/>
      <c r="MFX73" s="151"/>
      <c r="MFY73" s="151"/>
      <c r="MFZ73" s="151"/>
      <c r="MGA73" s="151"/>
      <c r="MGB73" s="151"/>
      <c r="MGC73" s="151"/>
      <c r="MGD73" s="151"/>
      <c r="MGE73" s="151"/>
      <c r="MGF73" s="151"/>
      <c r="MGG73" s="151"/>
      <c r="MGH73" s="151"/>
      <c r="MGI73" s="151"/>
      <c r="MGJ73" s="151"/>
      <c r="MGK73" s="151"/>
      <c r="MGL73" s="151"/>
      <c r="MGM73" s="151"/>
      <c r="MGN73" s="151"/>
      <c r="MGO73" s="151"/>
      <c r="MGP73" s="151"/>
      <c r="MGQ73" s="151"/>
      <c r="MGR73" s="151"/>
      <c r="MGS73" s="151"/>
      <c r="MGT73" s="151"/>
      <c r="MGU73" s="151"/>
      <c r="MGV73" s="151"/>
      <c r="MGW73" s="151"/>
      <c r="MGX73" s="151"/>
      <c r="MGY73" s="151"/>
      <c r="MGZ73" s="151"/>
      <c r="MHA73" s="151"/>
      <c r="MHB73" s="151"/>
      <c r="MHC73" s="151"/>
      <c r="MHD73" s="151"/>
      <c r="MHE73" s="151"/>
      <c r="MHF73" s="151"/>
      <c r="MHG73" s="151"/>
      <c r="MHH73" s="151"/>
      <c r="MHI73" s="151"/>
      <c r="MHJ73" s="151"/>
      <c r="MHK73" s="151"/>
      <c r="MHL73" s="151"/>
      <c r="MHM73" s="151"/>
      <c r="MHN73" s="151"/>
      <c r="MHO73" s="151"/>
      <c r="MHP73" s="151"/>
      <c r="MHQ73" s="151"/>
      <c r="MHR73" s="151"/>
      <c r="MHS73" s="151"/>
      <c r="MHT73" s="151"/>
      <c r="MHU73" s="151"/>
      <c r="MHV73" s="151"/>
      <c r="MHW73" s="151"/>
      <c r="MHX73" s="151"/>
      <c r="MHY73" s="151"/>
      <c r="MHZ73" s="151"/>
      <c r="MIA73" s="151"/>
      <c r="MIB73" s="151"/>
      <c r="MIC73" s="151"/>
      <c r="MID73" s="151"/>
      <c r="MIE73" s="151"/>
      <c r="MIF73" s="151"/>
      <c r="MIG73" s="151"/>
      <c r="MIH73" s="151"/>
      <c r="MII73" s="151"/>
      <c r="MIJ73" s="151"/>
      <c r="MIK73" s="151"/>
      <c r="MIL73" s="151"/>
      <c r="MIM73" s="151"/>
      <c r="MIN73" s="151"/>
      <c r="MIO73" s="151"/>
      <c r="MIP73" s="151"/>
      <c r="MIQ73" s="151"/>
      <c r="MIR73" s="151"/>
      <c r="MIS73" s="151"/>
      <c r="MIT73" s="151"/>
      <c r="MIU73" s="151"/>
      <c r="MIV73" s="151"/>
      <c r="MIW73" s="151"/>
      <c r="MIX73" s="151"/>
      <c r="MIY73" s="151"/>
      <c r="MIZ73" s="151"/>
      <c r="MJA73" s="151"/>
      <c r="MJB73" s="151"/>
      <c r="MJC73" s="151"/>
      <c r="MJD73" s="151"/>
      <c r="MJE73" s="151"/>
      <c r="MJF73" s="151"/>
      <c r="MJG73" s="151"/>
      <c r="MJH73" s="151"/>
      <c r="MJI73" s="151"/>
      <c r="MJJ73" s="151"/>
      <c r="MJK73" s="151"/>
      <c r="MJL73" s="151"/>
      <c r="MJM73" s="151"/>
      <c r="MJN73" s="151"/>
      <c r="MJO73" s="151"/>
      <c r="MJP73" s="151"/>
      <c r="MJQ73" s="151"/>
      <c r="MJR73" s="151"/>
      <c r="MJS73" s="151"/>
      <c r="MJT73" s="151"/>
      <c r="MJU73" s="151"/>
      <c r="MJV73" s="151"/>
      <c r="MJW73" s="151"/>
      <c r="MJX73" s="151"/>
      <c r="MJY73" s="151"/>
      <c r="MJZ73" s="151"/>
      <c r="MKA73" s="151"/>
      <c r="MKB73" s="151"/>
      <c r="MKC73" s="151"/>
      <c r="MKD73" s="151"/>
      <c r="MKE73" s="151"/>
      <c r="MKF73" s="151"/>
      <c r="MKG73" s="151"/>
      <c r="MKH73" s="151"/>
      <c r="MKI73" s="151"/>
      <c r="MKJ73" s="151"/>
      <c r="MKK73" s="151"/>
      <c r="MKL73" s="151"/>
      <c r="MKM73" s="151"/>
      <c r="MKN73" s="151"/>
      <c r="MKO73" s="151"/>
      <c r="MKP73" s="151"/>
      <c r="MKQ73" s="151"/>
      <c r="MKR73" s="151"/>
      <c r="MKS73" s="151"/>
      <c r="MKT73" s="151"/>
      <c r="MKU73" s="151"/>
      <c r="MKV73" s="151"/>
      <c r="MKW73" s="151"/>
      <c r="MKX73" s="151"/>
      <c r="MKY73" s="151"/>
      <c r="MKZ73" s="151"/>
      <c r="MLA73" s="151"/>
      <c r="MLB73" s="151"/>
      <c r="MLC73" s="151"/>
      <c r="MLD73" s="151"/>
      <c r="MLE73" s="151"/>
      <c r="MLF73" s="151"/>
      <c r="MLG73" s="151"/>
      <c r="MLH73" s="151"/>
      <c r="MLI73" s="151"/>
      <c r="MLJ73" s="151"/>
      <c r="MLK73" s="151"/>
      <c r="MLL73" s="151"/>
      <c r="MLM73" s="151"/>
      <c r="MLN73" s="151"/>
      <c r="MLO73" s="151"/>
      <c r="MLP73" s="151"/>
      <c r="MLQ73" s="151"/>
      <c r="MLR73" s="151"/>
      <c r="MLS73" s="151"/>
      <c r="MLT73" s="151"/>
      <c r="MLU73" s="151"/>
      <c r="MLV73" s="151"/>
      <c r="MLW73" s="151"/>
      <c r="MLX73" s="151"/>
      <c r="MLY73" s="151"/>
      <c r="MLZ73" s="151"/>
      <c r="MMA73" s="151"/>
      <c r="MMB73" s="151"/>
      <c r="MMC73" s="151"/>
      <c r="MMD73" s="151"/>
      <c r="MME73" s="151"/>
      <c r="MMF73" s="151"/>
      <c r="MMG73" s="151"/>
      <c r="MMH73" s="151"/>
      <c r="MMI73" s="151"/>
      <c r="MMJ73" s="151"/>
      <c r="MMK73" s="151"/>
      <c r="MML73" s="151"/>
      <c r="MMM73" s="151"/>
      <c r="MMN73" s="151"/>
      <c r="MMO73" s="151"/>
      <c r="MMP73" s="151"/>
      <c r="MMQ73" s="151"/>
      <c r="MMR73" s="151"/>
      <c r="MMS73" s="151"/>
      <c r="MMT73" s="151"/>
      <c r="MMU73" s="151"/>
      <c r="MMV73" s="151"/>
      <c r="MMW73" s="151"/>
      <c r="MMX73" s="151"/>
      <c r="MMY73" s="151"/>
      <c r="MMZ73" s="151"/>
      <c r="MNA73" s="151"/>
      <c r="MNB73" s="151"/>
      <c r="MNC73" s="151"/>
      <c r="MND73" s="151"/>
      <c r="MNE73" s="151"/>
      <c r="MNF73" s="151"/>
      <c r="MNG73" s="151"/>
      <c r="MNH73" s="151"/>
      <c r="MNI73" s="151"/>
      <c r="MNJ73" s="151"/>
      <c r="MNK73" s="151"/>
      <c r="MNL73" s="151"/>
      <c r="MNM73" s="151"/>
      <c r="MNN73" s="151"/>
      <c r="MNO73" s="151"/>
      <c r="MNP73" s="151"/>
      <c r="MNQ73" s="151"/>
      <c r="MNR73" s="151"/>
      <c r="MNS73" s="151"/>
      <c r="MNT73" s="151"/>
      <c r="MNU73" s="151"/>
      <c r="MNV73" s="151"/>
      <c r="MNW73" s="151"/>
      <c r="MNX73" s="151"/>
      <c r="MNY73" s="151"/>
      <c r="MNZ73" s="151"/>
      <c r="MOA73" s="151"/>
      <c r="MOB73" s="151"/>
      <c r="MOC73" s="151"/>
      <c r="MOD73" s="151"/>
      <c r="MOE73" s="151"/>
      <c r="MOF73" s="151"/>
      <c r="MOG73" s="151"/>
      <c r="MOH73" s="151"/>
      <c r="MOI73" s="151"/>
      <c r="MOJ73" s="151"/>
      <c r="MOK73" s="151"/>
      <c r="MOL73" s="151"/>
      <c r="MOM73" s="151"/>
      <c r="MON73" s="151"/>
      <c r="MOO73" s="151"/>
      <c r="MOP73" s="151"/>
      <c r="MOQ73" s="151"/>
      <c r="MOR73" s="151"/>
      <c r="MOS73" s="151"/>
      <c r="MOT73" s="151"/>
      <c r="MOU73" s="151"/>
      <c r="MOV73" s="151"/>
      <c r="MOW73" s="151"/>
      <c r="MOX73" s="151"/>
      <c r="MOY73" s="151"/>
      <c r="MOZ73" s="151"/>
      <c r="MPA73" s="151"/>
      <c r="MPB73" s="151"/>
      <c r="MPC73" s="151"/>
      <c r="MPD73" s="151"/>
      <c r="MPE73" s="151"/>
      <c r="MPF73" s="151"/>
      <c r="MPG73" s="151"/>
      <c r="MPH73" s="151"/>
      <c r="MPI73" s="151"/>
      <c r="MPJ73" s="151"/>
      <c r="MPK73" s="151"/>
      <c r="MPL73" s="151"/>
      <c r="MPM73" s="151"/>
      <c r="MPN73" s="151"/>
      <c r="MPO73" s="151"/>
      <c r="MPP73" s="151"/>
      <c r="MPQ73" s="151"/>
      <c r="MPR73" s="151"/>
      <c r="MPS73" s="151"/>
      <c r="MPT73" s="151"/>
      <c r="MPU73" s="151"/>
      <c r="MPV73" s="151"/>
      <c r="MPW73" s="151"/>
      <c r="MPX73" s="151"/>
      <c r="MPY73" s="151"/>
      <c r="MPZ73" s="151"/>
      <c r="MQA73" s="151"/>
      <c r="MQB73" s="151"/>
      <c r="MQC73" s="151"/>
      <c r="MQD73" s="151"/>
      <c r="MQE73" s="151"/>
      <c r="MQF73" s="151"/>
      <c r="MQG73" s="151"/>
      <c r="MQH73" s="151"/>
      <c r="MQI73" s="151"/>
      <c r="MQJ73" s="151"/>
      <c r="MQK73" s="151"/>
      <c r="MQL73" s="151"/>
      <c r="MQM73" s="151"/>
      <c r="MQN73" s="151"/>
      <c r="MQO73" s="151"/>
      <c r="MQP73" s="151"/>
      <c r="MQQ73" s="151"/>
      <c r="MQR73" s="151"/>
      <c r="MQS73" s="151"/>
      <c r="MQT73" s="151"/>
      <c r="MQU73" s="151"/>
      <c r="MQV73" s="151"/>
      <c r="MQW73" s="151"/>
      <c r="MQX73" s="151"/>
      <c r="MQY73" s="151"/>
      <c r="MQZ73" s="151"/>
      <c r="MRA73" s="151"/>
      <c r="MRB73" s="151"/>
      <c r="MRC73" s="151"/>
      <c r="MRD73" s="151"/>
      <c r="MRE73" s="151"/>
      <c r="MRF73" s="151"/>
      <c r="MRG73" s="151"/>
      <c r="MRH73" s="151"/>
      <c r="MRI73" s="151"/>
      <c r="MRJ73" s="151"/>
      <c r="MRK73" s="151"/>
      <c r="MRL73" s="151"/>
      <c r="MRM73" s="151"/>
      <c r="MRN73" s="151"/>
      <c r="MRO73" s="151"/>
      <c r="MRP73" s="151"/>
      <c r="MRQ73" s="151"/>
      <c r="MRR73" s="151"/>
      <c r="MRS73" s="151"/>
      <c r="MRT73" s="151"/>
      <c r="MRU73" s="151"/>
      <c r="MRV73" s="151"/>
      <c r="MRW73" s="151"/>
      <c r="MRX73" s="151"/>
      <c r="MRY73" s="151"/>
      <c r="MRZ73" s="151"/>
      <c r="MSA73" s="151"/>
      <c r="MSB73" s="151"/>
      <c r="MSC73" s="151"/>
      <c r="MSD73" s="151"/>
      <c r="MSE73" s="151"/>
      <c r="MSF73" s="151"/>
      <c r="MSG73" s="151"/>
      <c r="MSH73" s="151"/>
      <c r="MSI73" s="151"/>
      <c r="MSJ73" s="151"/>
      <c r="MSK73" s="151"/>
      <c r="MSL73" s="151"/>
      <c r="MSM73" s="151"/>
      <c r="MSN73" s="151"/>
      <c r="MSO73" s="151"/>
      <c r="MSP73" s="151"/>
      <c r="MSQ73" s="151"/>
      <c r="MSR73" s="151"/>
      <c r="MSS73" s="151"/>
      <c r="MST73" s="151"/>
      <c r="MSU73" s="151"/>
      <c r="MSV73" s="151"/>
      <c r="MSW73" s="151"/>
      <c r="MSX73" s="151"/>
      <c r="MSY73" s="151"/>
      <c r="MSZ73" s="151"/>
      <c r="MTA73" s="151"/>
      <c r="MTB73" s="151"/>
      <c r="MTC73" s="151"/>
      <c r="MTD73" s="151"/>
      <c r="MTE73" s="151"/>
      <c r="MTF73" s="151"/>
      <c r="MTG73" s="151"/>
      <c r="MTH73" s="151"/>
      <c r="MTI73" s="151"/>
      <c r="MTJ73" s="151"/>
      <c r="MTK73" s="151"/>
      <c r="MTL73" s="151"/>
      <c r="MTM73" s="151"/>
      <c r="MTN73" s="151"/>
      <c r="MTO73" s="151"/>
      <c r="MTP73" s="151"/>
      <c r="MTQ73" s="151"/>
      <c r="MTR73" s="151"/>
      <c r="MTS73" s="151"/>
      <c r="MTT73" s="151"/>
      <c r="MTU73" s="151"/>
      <c r="MTV73" s="151"/>
      <c r="MTW73" s="151"/>
      <c r="MTX73" s="151"/>
      <c r="MTY73" s="151"/>
      <c r="MTZ73" s="151"/>
      <c r="MUA73" s="151"/>
      <c r="MUB73" s="151"/>
      <c r="MUC73" s="151"/>
      <c r="MUD73" s="151"/>
      <c r="MUE73" s="151"/>
      <c r="MUF73" s="151"/>
      <c r="MUG73" s="151"/>
      <c r="MUH73" s="151"/>
      <c r="MUI73" s="151"/>
      <c r="MUJ73" s="151"/>
      <c r="MUK73" s="151"/>
      <c r="MUL73" s="151"/>
      <c r="MUM73" s="151"/>
      <c r="MUN73" s="151"/>
      <c r="MUO73" s="151"/>
      <c r="MUP73" s="151"/>
      <c r="MUQ73" s="151"/>
      <c r="MUR73" s="151"/>
      <c r="MUS73" s="151"/>
      <c r="MUT73" s="151"/>
      <c r="MUU73" s="151"/>
      <c r="MUV73" s="151"/>
      <c r="MUW73" s="151"/>
      <c r="MUX73" s="151"/>
      <c r="MUY73" s="151"/>
      <c r="MUZ73" s="151"/>
      <c r="MVA73" s="151"/>
      <c r="MVB73" s="151"/>
      <c r="MVC73" s="151"/>
      <c r="MVD73" s="151"/>
      <c r="MVE73" s="151"/>
      <c r="MVF73" s="151"/>
      <c r="MVG73" s="151"/>
      <c r="MVH73" s="151"/>
      <c r="MVI73" s="151"/>
      <c r="MVJ73" s="151"/>
      <c r="MVK73" s="151"/>
      <c r="MVL73" s="151"/>
      <c r="MVM73" s="151"/>
      <c r="MVN73" s="151"/>
      <c r="MVO73" s="151"/>
      <c r="MVP73" s="151"/>
      <c r="MVQ73" s="151"/>
      <c r="MVR73" s="151"/>
      <c r="MVS73" s="151"/>
      <c r="MVT73" s="151"/>
      <c r="MVU73" s="151"/>
      <c r="MVV73" s="151"/>
      <c r="MVW73" s="151"/>
      <c r="MVX73" s="151"/>
      <c r="MVY73" s="151"/>
      <c r="MVZ73" s="151"/>
      <c r="MWA73" s="151"/>
      <c r="MWB73" s="151"/>
      <c r="MWC73" s="151"/>
      <c r="MWD73" s="151"/>
      <c r="MWE73" s="151"/>
      <c r="MWF73" s="151"/>
      <c r="MWG73" s="151"/>
      <c r="MWH73" s="151"/>
      <c r="MWI73" s="151"/>
      <c r="MWJ73" s="151"/>
      <c r="MWK73" s="151"/>
      <c r="MWL73" s="151"/>
      <c r="MWM73" s="151"/>
      <c r="MWN73" s="151"/>
      <c r="MWO73" s="151"/>
      <c r="MWP73" s="151"/>
      <c r="MWQ73" s="151"/>
      <c r="MWR73" s="151"/>
      <c r="MWS73" s="151"/>
      <c r="MWT73" s="151"/>
      <c r="MWU73" s="151"/>
      <c r="MWV73" s="151"/>
      <c r="MWW73" s="151"/>
      <c r="MWX73" s="151"/>
      <c r="MWY73" s="151"/>
      <c r="MWZ73" s="151"/>
      <c r="MXA73" s="151"/>
      <c r="MXB73" s="151"/>
      <c r="MXC73" s="151"/>
      <c r="MXD73" s="151"/>
      <c r="MXE73" s="151"/>
      <c r="MXF73" s="151"/>
      <c r="MXG73" s="151"/>
      <c r="MXH73" s="151"/>
      <c r="MXI73" s="151"/>
      <c r="MXJ73" s="151"/>
      <c r="MXK73" s="151"/>
      <c r="MXL73" s="151"/>
      <c r="MXM73" s="151"/>
      <c r="MXN73" s="151"/>
      <c r="MXO73" s="151"/>
      <c r="MXP73" s="151"/>
      <c r="MXQ73" s="151"/>
      <c r="MXR73" s="151"/>
      <c r="MXS73" s="151"/>
      <c r="MXT73" s="151"/>
      <c r="MXU73" s="151"/>
      <c r="MXV73" s="151"/>
      <c r="MXW73" s="151"/>
      <c r="MXX73" s="151"/>
      <c r="MXY73" s="151"/>
      <c r="MXZ73" s="151"/>
      <c r="MYA73" s="151"/>
      <c r="MYB73" s="151"/>
      <c r="MYC73" s="151"/>
      <c r="MYD73" s="151"/>
      <c r="MYE73" s="151"/>
      <c r="MYF73" s="151"/>
      <c r="MYG73" s="151"/>
      <c r="MYH73" s="151"/>
      <c r="MYI73" s="151"/>
      <c r="MYJ73" s="151"/>
      <c r="MYK73" s="151"/>
      <c r="MYL73" s="151"/>
      <c r="MYM73" s="151"/>
      <c r="MYN73" s="151"/>
      <c r="MYO73" s="151"/>
      <c r="MYP73" s="151"/>
      <c r="MYQ73" s="151"/>
      <c r="MYR73" s="151"/>
      <c r="MYS73" s="151"/>
      <c r="MYT73" s="151"/>
      <c r="MYU73" s="151"/>
      <c r="MYV73" s="151"/>
      <c r="MYW73" s="151"/>
      <c r="MYX73" s="151"/>
      <c r="MYY73" s="151"/>
      <c r="MYZ73" s="151"/>
      <c r="MZA73" s="151"/>
      <c r="MZB73" s="151"/>
      <c r="MZC73" s="151"/>
      <c r="MZD73" s="151"/>
      <c r="MZE73" s="151"/>
      <c r="MZF73" s="151"/>
      <c r="MZG73" s="151"/>
      <c r="MZH73" s="151"/>
      <c r="MZI73" s="151"/>
      <c r="MZJ73" s="151"/>
      <c r="MZK73" s="151"/>
      <c r="MZL73" s="151"/>
      <c r="MZM73" s="151"/>
      <c r="MZN73" s="151"/>
      <c r="MZO73" s="151"/>
      <c r="MZP73" s="151"/>
      <c r="MZQ73" s="151"/>
      <c r="MZR73" s="151"/>
      <c r="MZS73" s="151"/>
      <c r="MZT73" s="151"/>
      <c r="MZU73" s="151"/>
      <c r="MZV73" s="151"/>
      <c r="MZW73" s="151"/>
      <c r="MZX73" s="151"/>
      <c r="MZY73" s="151"/>
      <c r="MZZ73" s="151"/>
      <c r="NAA73" s="151"/>
      <c r="NAB73" s="151"/>
      <c r="NAC73" s="151"/>
      <c r="NAD73" s="151"/>
      <c r="NAE73" s="151"/>
      <c r="NAF73" s="151"/>
      <c r="NAG73" s="151"/>
      <c r="NAH73" s="151"/>
      <c r="NAI73" s="151"/>
      <c r="NAJ73" s="151"/>
      <c r="NAK73" s="151"/>
      <c r="NAL73" s="151"/>
      <c r="NAM73" s="151"/>
      <c r="NAN73" s="151"/>
      <c r="NAO73" s="151"/>
      <c r="NAP73" s="151"/>
      <c r="NAQ73" s="151"/>
      <c r="NAR73" s="151"/>
      <c r="NAS73" s="151"/>
      <c r="NAT73" s="151"/>
      <c r="NAU73" s="151"/>
      <c r="NAV73" s="151"/>
      <c r="NAW73" s="151"/>
      <c r="NAX73" s="151"/>
      <c r="NAY73" s="151"/>
      <c r="NAZ73" s="151"/>
      <c r="NBA73" s="151"/>
      <c r="NBB73" s="151"/>
      <c r="NBC73" s="151"/>
      <c r="NBD73" s="151"/>
      <c r="NBE73" s="151"/>
      <c r="NBF73" s="151"/>
      <c r="NBG73" s="151"/>
      <c r="NBH73" s="151"/>
      <c r="NBI73" s="151"/>
      <c r="NBJ73" s="151"/>
      <c r="NBK73" s="151"/>
      <c r="NBL73" s="151"/>
      <c r="NBM73" s="151"/>
      <c r="NBN73" s="151"/>
      <c r="NBO73" s="151"/>
      <c r="NBP73" s="151"/>
      <c r="NBQ73" s="151"/>
      <c r="NBR73" s="151"/>
      <c r="NBS73" s="151"/>
      <c r="NBT73" s="151"/>
      <c r="NBU73" s="151"/>
      <c r="NBV73" s="151"/>
      <c r="NBW73" s="151"/>
      <c r="NBX73" s="151"/>
      <c r="NBY73" s="151"/>
      <c r="NBZ73" s="151"/>
      <c r="NCA73" s="151"/>
      <c r="NCB73" s="151"/>
      <c r="NCC73" s="151"/>
      <c r="NCD73" s="151"/>
      <c r="NCE73" s="151"/>
      <c r="NCF73" s="151"/>
      <c r="NCG73" s="151"/>
      <c r="NCH73" s="151"/>
      <c r="NCI73" s="151"/>
      <c r="NCJ73" s="151"/>
      <c r="NCK73" s="151"/>
      <c r="NCL73" s="151"/>
      <c r="NCM73" s="151"/>
      <c r="NCN73" s="151"/>
      <c r="NCO73" s="151"/>
      <c r="NCP73" s="151"/>
      <c r="NCQ73" s="151"/>
      <c r="NCR73" s="151"/>
      <c r="NCS73" s="151"/>
      <c r="NCT73" s="151"/>
      <c r="NCU73" s="151"/>
      <c r="NCV73" s="151"/>
      <c r="NCW73" s="151"/>
      <c r="NCX73" s="151"/>
      <c r="NCY73" s="151"/>
      <c r="NCZ73" s="151"/>
      <c r="NDA73" s="151"/>
      <c r="NDB73" s="151"/>
      <c r="NDC73" s="151"/>
      <c r="NDD73" s="151"/>
      <c r="NDE73" s="151"/>
      <c r="NDF73" s="151"/>
      <c r="NDG73" s="151"/>
      <c r="NDH73" s="151"/>
      <c r="NDI73" s="151"/>
      <c r="NDJ73" s="151"/>
      <c r="NDK73" s="151"/>
      <c r="NDL73" s="151"/>
      <c r="NDM73" s="151"/>
      <c r="NDN73" s="151"/>
      <c r="NDO73" s="151"/>
      <c r="NDP73" s="151"/>
      <c r="NDQ73" s="151"/>
      <c r="NDR73" s="151"/>
      <c r="NDS73" s="151"/>
      <c r="NDT73" s="151"/>
      <c r="NDU73" s="151"/>
      <c r="NDV73" s="151"/>
      <c r="NDW73" s="151"/>
      <c r="NDX73" s="151"/>
      <c r="NDY73" s="151"/>
      <c r="NDZ73" s="151"/>
      <c r="NEA73" s="151"/>
      <c r="NEB73" s="151"/>
      <c r="NEC73" s="151"/>
      <c r="NED73" s="151"/>
      <c r="NEE73" s="151"/>
      <c r="NEF73" s="151"/>
      <c r="NEG73" s="151"/>
      <c r="NEH73" s="151"/>
      <c r="NEI73" s="151"/>
      <c r="NEJ73" s="151"/>
      <c r="NEK73" s="151"/>
      <c r="NEL73" s="151"/>
      <c r="NEM73" s="151"/>
      <c r="NEN73" s="151"/>
      <c r="NEO73" s="151"/>
      <c r="NEP73" s="151"/>
      <c r="NEQ73" s="151"/>
      <c r="NER73" s="151"/>
      <c r="NES73" s="151"/>
      <c r="NET73" s="151"/>
      <c r="NEU73" s="151"/>
      <c r="NEV73" s="151"/>
      <c r="NEW73" s="151"/>
      <c r="NEX73" s="151"/>
      <c r="NEY73" s="151"/>
      <c r="NEZ73" s="151"/>
      <c r="NFA73" s="151"/>
      <c r="NFB73" s="151"/>
      <c r="NFC73" s="151"/>
      <c r="NFD73" s="151"/>
      <c r="NFE73" s="151"/>
      <c r="NFF73" s="151"/>
      <c r="NFG73" s="151"/>
      <c r="NFH73" s="151"/>
      <c r="NFI73" s="151"/>
      <c r="NFJ73" s="151"/>
      <c r="NFK73" s="151"/>
      <c r="NFL73" s="151"/>
      <c r="NFM73" s="151"/>
      <c r="NFN73" s="151"/>
      <c r="NFO73" s="151"/>
      <c r="NFP73" s="151"/>
      <c r="NFQ73" s="151"/>
      <c r="NFR73" s="151"/>
      <c r="NFS73" s="151"/>
      <c r="NFT73" s="151"/>
      <c r="NFU73" s="151"/>
      <c r="NFV73" s="151"/>
      <c r="NFW73" s="151"/>
      <c r="NFX73" s="151"/>
      <c r="NFY73" s="151"/>
      <c r="NFZ73" s="151"/>
      <c r="NGA73" s="151"/>
      <c r="NGB73" s="151"/>
      <c r="NGC73" s="151"/>
      <c r="NGD73" s="151"/>
      <c r="NGE73" s="151"/>
      <c r="NGF73" s="151"/>
      <c r="NGG73" s="151"/>
      <c r="NGH73" s="151"/>
      <c r="NGI73" s="151"/>
      <c r="NGJ73" s="151"/>
      <c r="NGK73" s="151"/>
      <c r="NGL73" s="151"/>
      <c r="NGM73" s="151"/>
      <c r="NGN73" s="151"/>
      <c r="NGO73" s="151"/>
      <c r="NGP73" s="151"/>
      <c r="NGQ73" s="151"/>
      <c r="NGR73" s="151"/>
      <c r="NGS73" s="151"/>
      <c r="NGT73" s="151"/>
      <c r="NGU73" s="151"/>
      <c r="NGV73" s="151"/>
      <c r="NGW73" s="151"/>
      <c r="NGX73" s="151"/>
      <c r="NGY73" s="151"/>
      <c r="NGZ73" s="151"/>
      <c r="NHA73" s="151"/>
      <c r="NHB73" s="151"/>
      <c r="NHC73" s="151"/>
      <c r="NHD73" s="151"/>
      <c r="NHE73" s="151"/>
      <c r="NHF73" s="151"/>
      <c r="NHG73" s="151"/>
      <c r="NHH73" s="151"/>
      <c r="NHI73" s="151"/>
      <c r="NHJ73" s="151"/>
      <c r="NHK73" s="151"/>
      <c r="NHL73" s="151"/>
      <c r="NHM73" s="151"/>
      <c r="NHN73" s="151"/>
      <c r="NHO73" s="151"/>
      <c r="NHP73" s="151"/>
      <c r="NHQ73" s="151"/>
      <c r="NHR73" s="151"/>
      <c r="NHS73" s="151"/>
      <c r="NHT73" s="151"/>
      <c r="NHU73" s="151"/>
      <c r="NHV73" s="151"/>
      <c r="NHW73" s="151"/>
      <c r="NHX73" s="151"/>
      <c r="NHY73" s="151"/>
      <c r="NHZ73" s="151"/>
      <c r="NIA73" s="151"/>
      <c r="NIB73" s="151"/>
      <c r="NIC73" s="151"/>
      <c r="NID73" s="151"/>
      <c r="NIE73" s="151"/>
      <c r="NIF73" s="151"/>
      <c r="NIG73" s="151"/>
      <c r="NIH73" s="151"/>
      <c r="NII73" s="151"/>
      <c r="NIJ73" s="151"/>
      <c r="NIK73" s="151"/>
      <c r="NIL73" s="151"/>
      <c r="NIM73" s="151"/>
      <c r="NIN73" s="151"/>
      <c r="NIO73" s="151"/>
      <c r="NIP73" s="151"/>
      <c r="NIQ73" s="151"/>
      <c r="NIR73" s="151"/>
      <c r="NIS73" s="151"/>
      <c r="NIT73" s="151"/>
      <c r="NIU73" s="151"/>
      <c r="NIV73" s="151"/>
      <c r="NIW73" s="151"/>
      <c r="NIX73" s="151"/>
      <c r="NIY73" s="151"/>
      <c r="NIZ73" s="151"/>
      <c r="NJA73" s="151"/>
      <c r="NJB73" s="151"/>
      <c r="NJC73" s="151"/>
      <c r="NJD73" s="151"/>
      <c r="NJE73" s="151"/>
      <c r="NJF73" s="151"/>
      <c r="NJG73" s="151"/>
      <c r="NJH73" s="151"/>
      <c r="NJI73" s="151"/>
      <c r="NJJ73" s="151"/>
      <c r="NJK73" s="151"/>
      <c r="NJL73" s="151"/>
      <c r="NJM73" s="151"/>
      <c r="NJN73" s="151"/>
      <c r="NJO73" s="151"/>
      <c r="NJP73" s="151"/>
      <c r="NJQ73" s="151"/>
      <c r="NJR73" s="151"/>
      <c r="NJS73" s="151"/>
      <c r="NJT73" s="151"/>
      <c r="NJU73" s="151"/>
      <c r="NJV73" s="151"/>
      <c r="NJW73" s="151"/>
      <c r="NJX73" s="151"/>
      <c r="NJY73" s="151"/>
      <c r="NJZ73" s="151"/>
      <c r="NKA73" s="151"/>
      <c r="NKB73" s="151"/>
      <c r="NKC73" s="151"/>
      <c r="NKD73" s="151"/>
      <c r="NKE73" s="151"/>
      <c r="NKF73" s="151"/>
      <c r="NKG73" s="151"/>
      <c r="NKH73" s="151"/>
      <c r="NKI73" s="151"/>
      <c r="NKJ73" s="151"/>
      <c r="NKK73" s="151"/>
      <c r="NKL73" s="151"/>
      <c r="NKM73" s="151"/>
      <c r="NKN73" s="151"/>
      <c r="NKO73" s="151"/>
      <c r="NKP73" s="151"/>
      <c r="NKQ73" s="151"/>
      <c r="NKR73" s="151"/>
      <c r="NKS73" s="151"/>
      <c r="NKT73" s="151"/>
      <c r="NKU73" s="151"/>
      <c r="NKV73" s="151"/>
      <c r="NKW73" s="151"/>
      <c r="NKX73" s="151"/>
      <c r="NKY73" s="151"/>
      <c r="NKZ73" s="151"/>
      <c r="NLA73" s="151"/>
      <c r="NLB73" s="151"/>
      <c r="NLC73" s="151"/>
      <c r="NLD73" s="151"/>
      <c r="NLE73" s="151"/>
      <c r="NLF73" s="151"/>
      <c r="NLG73" s="151"/>
      <c r="NLH73" s="151"/>
      <c r="NLI73" s="151"/>
      <c r="NLJ73" s="151"/>
      <c r="NLK73" s="151"/>
      <c r="NLL73" s="151"/>
      <c r="NLM73" s="151"/>
      <c r="NLN73" s="151"/>
      <c r="NLO73" s="151"/>
      <c r="NLP73" s="151"/>
      <c r="NLQ73" s="151"/>
      <c r="NLR73" s="151"/>
      <c r="NLS73" s="151"/>
      <c r="NLT73" s="151"/>
      <c r="NLU73" s="151"/>
      <c r="NLV73" s="151"/>
      <c r="NLW73" s="151"/>
      <c r="NLX73" s="151"/>
      <c r="NLY73" s="151"/>
      <c r="NLZ73" s="151"/>
      <c r="NMA73" s="151"/>
      <c r="NMB73" s="151"/>
      <c r="NMC73" s="151"/>
      <c r="NMD73" s="151"/>
      <c r="NME73" s="151"/>
      <c r="NMF73" s="151"/>
      <c r="NMG73" s="151"/>
      <c r="NMH73" s="151"/>
      <c r="NMI73" s="151"/>
      <c r="NMJ73" s="151"/>
      <c r="NMK73" s="151"/>
      <c r="NML73" s="151"/>
      <c r="NMM73" s="151"/>
      <c r="NMN73" s="151"/>
      <c r="NMO73" s="151"/>
      <c r="NMP73" s="151"/>
      <c r="NMQ73" s="151"/>
      <c r="NMR73" s="151"/>
      <c r="NMS73" s="151"/>
      <c r="NMT73" s="151"/>
      <c r="NMU73" s="151"/>
      <c r="NMV73" s="151"/>
      <c r="NMW73" s="151"/>
      <c r="NMX73" s="151"/>
      <c r="NMY73" s="151"/>
      <c r="NMZ73" s="151"/>
      <c r="NNA73" s="151"/>
      <c r="NNB73" s="151"/>
      <c r="NNC73" s="151"/>
      <c r="NND73" s="151"/>
      <c r="NNE73" s="151"/>
      <c r="NNF73" s="151"/>
      <c r="NNG73" s="151"/>
      <c r="NNH73" s="151"/>
      <c r="NNI73" s="151"/>
      <c r="NNJ73" s="151"/>
      <c r="NNK73" s="151"/>
      <c r="NNL73" s="151"/>
      <c r="NNM73" s="151"/>
      <c r="NNN73" s="151"/>
      <c r="NNO73" s="151"/>
      <c r="NNP73" s="151"/>
      <c r="NNQ73" s="151"/>
      <c r="NNR73" s="151"/>
      <c r="NNS73" s="151"/>
      <c r="NNT73" s="151"/>
      <c r="NNU73" s="151"/>
      <c r="NNV73" s="151"/>
      <c r="NNW73" s="151"/>
      <c r="NNX73" s="151"/>
      <c r="NNY73" s="151"/>
      <c r="NNZ73" s="151"/>
      <c r="NOA73" s="151"/>
      <c r="NOB73" s="151"/>
      <c r="NOC73" s="151"/>
      <c r="NOD73" s="151"/>
      <c r="NOE73" s="151"/>
      <c r="NOF73" s="151"/>
      <c r="NOG73" s="151"/>
      <c r="NOH73" s="151"/>
      <c r="NOI73" s="151"/>
      <c r="NOJ73" s="151"/>
      <c r="NOK73" s="151"/>
      <c r="NOL73" s="151"/>
      <c r="NOM73" s="151"/>
      <c r="NON73" s="151"/>
      <c r="NOO73" s="151"/>
      <c r="NOP73" s="151"/>
      <c r="NOQ73" s="151"/>
      <c r="NOR73" s="151"/>
      <c r="NOS73" s="151"/>
      <c r="NOT73" s="151"/>
      <c r="NOU73" s="151"/>
      <c r="NOV73" s="151"/>
      <c r="NOW73" s="151"/>
      <c r="NOX73" s="151"/>
      <c r="NOY73" s="151"/>
      <c r="NOZ73" s="151"/>
      <c r="NPA73" s="151"/>
      <c r="NPB73" s="151"/>
      <c r="NPC73" s="151"/>
      <c r="NPD73" s="151"/>
      <c r="NPE73" s="151"/>
      <c r="NPF73" s="151"/>
      <c r="NPG73" s="151"/>
      <c r="NPH73" s="151"/>
      <c r="NPI73" s="151"/>
      <c r="NPJ73" s="151"/>
      <c r="NPK73" s="151"/>
      <c r="NPL73" s="151"/>
      <c r="NPM73" s="151"/>
      <c r="NPN73" s="151"/>
      <c r="NPO73" s="151"/>
      <c r="NPP73" s="151"/>
      <c r="NPQ73" s="151"/>
      <c r="NPR73" s="151"/>
      <c r="NPS73" s="151"/>
      <c r="NPT73" s="151"/>
      <c r="NPU73" s="151"/>
      <c r="NPV73" s="151"/>
      <c r="NPW73" s="151"/>
      <c r="NPX73" s="151"/>
      <c r="NPY73" s="151"/>
      <c r="NPZ73" s="151"/>
      <c r="NQA73" s="151"/>
      <c r="NQB73" s="151"/>
      <c r="NQC73" s="151"/>
      <c r="NQD73" s="151"/>
      <c r="NQE73" s="151"/>
      <c r="NQF73" s="151"/>
      <c r="NQG73" s="151"/>
      <c r="NQH73" s="151"/>
      <c r="NQI73" s="151"/>
      <c r="NQJ73" s="151"/>
      <c r="NQK73" s="151"/>
      <c r="NQL73" s="151"/>
      <c r="NQM73" s="151"/>
      <c r="NQN73" s="151"/>
      <c r="NQO73" s="151"/>
      <c r="NQP73" s="151"/>
      <c r="NQQ73" s="151"/>
      <c r="NQR73" s="151"/>
      <c r="NQS73" s="151"/>
      <c r="NQT73" s="151"/>
      <c r="NQU73" s="151"/>
      <c r="NQV73" s="151"/>
      <c r="NQW73" s="151"/>
      <c r="NQX73" s="151"/>
      <c r="NQY73" s="151"/>
      <c r="NQZ73" s="151"/>
      <c r="NRA73" s="151"/>
      <c r="NRB73" s="151"/>
      <c r="NRC73" s="151"/>
      <c r="NRD73" s="151"/>
      <c r="NRE73" s="151"/>
      <c r="NRF73" s="151"/>
      <c r="NRG73" s="151"/>
      <c r="NRH73" s="151"/>
      <c r="NRI73" s="151"/>
      <c r="NRJ73" s="151"/>
      <c r="NRK73" s="151"/>
      <c r="NRL73" s="151"/>
      <c r="NRM73" s="151"/>
      <c r="NRN73" s="151"/>
      <c r="NRO73" s="151"/>
      <c r="NRP73" s="151"/>
      <c r="NRQ73" s="151"/>
      <c r="NRR73" s="151"/>
      <c r="NRS73" s="151"/>
      <c r="NRT73" s="151"/>
      <c r="NRU73" s="151"/>
      <c r="NRV73" s="151"/>
      <c r="NRW73" s="151"/>
      <c r="NRX73" s="151"/>
      <c r="NRY73" s="151"/>
      <c r="NRZ73" s="151"/>
      <c r="NSA73" s="151"/>
      <c r="NSB73" s="151"/>
      <c r="NSC73" s="151"/>
      <c r="NSD73" s="151"/>
      <c r="NSE73" s="151"/>
      <c r="NSF73" s="151"/>
      <c r="NSG73" s="151"/>
      <c r="NSH73" s="151"/>
      <c r="NSI73" s="151"/>
      <c r="NSJ73" s="151"/>
      <c r="NSK73" s="151"/>
      <c r="NSL73" s="151"/>
      <c r="NSM73" s="151"/>
      <c r="NSN73" s="151"/>
      <c r="NSO73" s="151"/>
      <c r="NSP73" s="151"/>
      <c r="NSQ73" s="151"/>
      <c r="NSR73" s="151"/>
      <c r="NSS73" s="151"/>
      <c r="NST73" s="151"/>
      <c r="NSU73" s="151"/>
      <c r="NSV73" s="151"/>
      <c r="NSW73" s="151"/>
      <c r="NSX73" s="151"/>
      <c r="NSY73" s="151"/>
      <c r="NSZ73" s="151"/>
      <c r="NTA73" s="151"/>
      <c r="NTB73" s="151"/>
      <c r="NTC73" s="151"/>
      <c r="NTD73" s="151"/>
      <c r="NTE73" s="151"/>
      <c r="NTF73" s="151"/>
      <c r="NTG73" s="151"/>
      <c r="NTH73" s="151"/>
      <c r="NTI73" s="151"/>
      <c r="NTJ73" s="151"/>
      <c r="NTK73" s="151"/>
      <c r="NTL73" s="151"/>
      <c r="NTM73" s="151"/>
      <c r="NTN73" s="151"/>
      <c r="NTO73" s="151"/>
      <c r="NTP73" s="151"/>
      <c r="NTQ73" s="151"/>
      <c r="NTR73" s="151"/>
      <c r="NTS73" s="151"/>
      <c r="NTT73" s="151"/>
      <c r="NTU73" s="151"/>
      <c r="NTV73" s="151"/>
      <c r="NTW73" s="151"/>
      <c r="NTX73" s="151"/>
      <c r="NTY73" s="151"/>
      <c r="NTZ73" s="151"/>
      <c r="NUA73" s="151"/>
      <c r="NUB73" s="151"/>
      <c r="NUC73" s="151"/>
      <c r="NUD73" s="151"/>
      <c r="NUE73" s="151"/>
      <c r="NUF73" s="151"/>
      <c r="NUG73" s="151"/>
      <c r="NUH73" s="151"/>
      <c r="NUI73" s="151"/>
      <c r="NUJ73" s="151"/>
      <c r="NUK73" s="151"/>
      <c r="NUL73" s="151"/>
      <c r="NUM73" s="151"/>
      <c r="NUN73" s="151"/>
      <c r="NUO73" s="151"/>
      <c r="NUP73" s="151"/>
      <c r="NUQ73" s="151"/>
      <c r="NUR73" s="151"/>
      <c r="NUS73" s="151"/>
      <c r="NUT73" s="151"/>
      <c r="NUU73" s="151"/>
      <c r="NUV73" s="151"/>
      <c r="NUW73" s="151"/>
      <c r="NUX73" s="151"/>
      <c r="NUY73" s="151"/>
      <c r="NUZ73" s="151"/>
      <c r="NVA73" s="151"/>
      <c r="NVB73" s="151"/>
      <c r="NVC73" s="151"/>
      <c r="NVD73" s="151"/>
      <c r="NVE73" s="151"/>
      <c r="NVF73" s="151"/>
      <c r="NVG73" s="151"/>
      <c r="NVH73" s="151"/>
      <c r="NVI73" s="151"/>
      <c r="NVJ73" s="151"/>
      <c r="NVK73" s="151"/>
      <c r="NVL73" s="151"/>
      <c r="NVM73" s="151"/>
      <c r="NVN73" s="151"/>
      <c r="NVO73" s="151"/>
      <c r="NVP73" s="151"/>
      <c r="NVQ73" s="151"/>
      <c r="NVR73" s="151"/>
      <c r="NVS73" s="151"/>
      <c r="NVT73" s="151"/>
      <c r="NVU73" s="151"/>
      <c r="NVV73" s="151"/>
      <c r="NVW73" s="151"/>
      <c r="NVX73" s="151"/>
      <c r="NVY73" s="151"/>
      <c r="NVZ73" s="151"/>
      <c r="NWA73" s="151"/>
      <c r="NWB73" s="151"/>
      <c r="NWC73" s="151"/>
      <c r="NWD73" s="151"/>
      <c r="NWE73" s="151"/>
      <c r="NWF73" s="151"/>
      <c r="NWG73" s="151"/>
      <c r="NWH73" s="151"/>
      <c r="NWI73" s="151"/>
      <c r="NWJ73" s="151"/>
      <c r="NWK73" s="151"/>
      <c r="NWL73" s="151"/>
      <c r="NWM73" s="151"/>
      <c r="NWN73" s="151"/>
      <c r="NWO73" s="151"/>
      <c r="NWP73" s="151"/>
      <c r="NWQ73" s="151"/>
      <c r="NWR73" s="151"/>
      <c r="NWS73" s="151"/>
      <c r="NWT73" s="151"/>
      <c r="NWU73" s="151"/>
      <c r="NWV73" s="151"/>
      <c r="NWW73" s="151"/>
      <c r="NWX73" s="151"/>
      <c r="NWY73" s="151"/>
      <c r="NWZ73" s="151"/>
      <c r="NXA73" s="151"/>
      <c r="NXB73" s="151"/>
      <c r="NXC73" s="151"/>
      <c r="NXD73" s="151"/>
      <c r="NXE73" s="151"/>
      <c r="NXF73" s="151"/>
      <c r="NXG73" s="151"/>
      <c r="NXH73" s="151"/>
      <c r="NXI73" s="151"/>
      <c r="NXJ73" s="151"/>
      <c r="NXK73" s="151"/>
      <c r="NXL73" s="151"/>
      <c r="NXM73" s="151"/>
      <c r="NXN73" s="151"/>
      <c r="NXO73" s="151"/>
      <c r="NXP73" s="151"/>
      <c r="NXQ73" s="151"/>
      <c r="NXR73" s="151"/>
      <c r="NXS73" s="151"/>
      <c r="NXT73" s="151"/>
      <c r="NXU73" s="151"/>
      <c r="NXV73" s="151"/>
      <c r="NXW73" s="151"/>
      <c r="NXX73" s="151"/>
      <c r="NXY73" s="151"/>
      <c r="NXZ73" s="151"/>
      <c r="NYA73" s="151"/>
      <c r="NYB73" s="151"/>
      <c r="NYC73" s="151"/>
      <c r="NYD73" s="151"/>
      <c r="NYE73" s="151"/>
      <c r="NYF73" s="151"/>
      <c r="NYG73" s="151"/>
      <c r="NYH73" s="151"/>
      <c r="NYI73" s="151"/>
      <c r="NYJ73" s="151"/>
      <c r="NYK73" s="151"/>
      <c r="NYL73" s="151"/>
      <c r="NYM73" s="151"/>
      <c r="NYN73" s="151"/>
      <c r="NYO73" s="151"/>
      <c r="NYP73" s="151"/>
      <c r="NYQ73" s="151"/>
      <c r="NYR73" s="151"/>
      <c r="NYS73" s="151"/>
      <c r="NYT73" s="151"/>
      <c r="NYU73" s="151"/>
      <c r="NYV73" s="151"/>
      <c r="NYW73" s="151"/>
      <c r="NYX73" s="151"/>
      <c r="NYY73" s="151"/>
      <c r="NYZ73" s="151"/>
      <c r="NZA73" s="151"/>
      <c r="NZB73" s="151"/>
      <c r="NZC73" s="151"/>
      <c r="NZD73" s="151"/>
      <c r="NZE73" s="151"/>
      <c r="NZF73" s="151"/>
      <c r="NZG73" s="151"/>
      <c r="NZH73" s="151"/>
      <c r="NZI73" s="151"/>
      <c r="NZJ73" s="151"/>
      <c r="NZK73" s="151"/>
      <c r="NZL73" s="151"/>
      <c r="NZM73" s="151"/>
      <c r="NZN73" s="151"/>
      <c r="NZO73" s="151"/>
      <c r="NZP73" s="151"/>
      <c r="NZQ73" s="151"/>
      <c r="NZR73" s="151"/>
      <c r="NZS73" s="151"/>
      <c r="NZT73" s="151"/>
      <c r="NZU73" s="151"/>
      <c r="NZV73" s="151"/>
      <c r="NZW73" s="151"/>
      <c r="NZX73" s="151"/>
      <c r="NZY73" s="151"/>
      <c r="NZZ73" s="151"/>
      <c r="OAA73" s="151"/>
      <c r="OAB73" s="151"/>
      <c r="OAC73" s="151"/>
      <c r="OAD73" s="151"/>
      <c r="OAE73" s="151"/>
      <c r="OAF73" s="151"/>
      <c r="OAG73" s="151"/>
      <c r="OAH73" s="151"/>
      <c r="OAI73" s="151"/>
      <c r="OAJ73" s="151"/>
      <c r="OAK73" s="151"/>
      <c r="OAL73" s="151"/>
      <c r="OAM73" s="151"/>
      <c r="OAN73" s="151"/>
      <c r="OAO73" s="151"/>
      <c r="OAP73" s="151"/>
      <c r="OAQ73" s="151"/>
      <c r="OAR73" s="151"/>
      <c r="OAS73" s="151"/>
      <c r="OAT73" s="151"/>
      <c r="OAU73" s="151"/>
      <c r="OAV73" s="151"/>
      <c r="OAW73" s="151"/>
      <c r="OAX73" s="151"/>
      <c r="OAY73" s="151"/>
      <c r="OAZ73" s="151"/>
      <c r="OBA73" s="151"/>
      <c r="OBB73" s="151"/>
      <c r="OBC73" s="151"/>
      <c r="OBD73" s="151"/>
      <c r="OBE73" s="151"/>
      <c r="OBF73" s="151"/>
      <c r="OBG73" s="151"/>
      <c r="OBH73" s="151"/>
      <c r="OBI73" s="151"/>
      <c r="OBJ73" s="151"/>
      <c r="OBK73" s="151"/>
      <c r="OBL73" s="151"/>
      <c r="OBM73" s="151"/>
      <c r="OBN73" s="151"/>
      <c r="OBO73" s="151"/>
      <c r="OBP73" s="151"/>
      <c r="OBQ73" s="151"/>
      <c r="OBR73" s="151"/>
      <c r="OBS73" s="151"/>
      <c r="OBT73" s="151"/>
      <c r="OBU73" s="151"/>
      <c r="OBV73" s="151"/>
      <c r="OBW73" s="151"/>
      <c r="OBX73" s="151"/>
      <c r="OBY73" s="151"/>
      <c r="OBZ73" s="151"/>
      <c r="OCA73" s="151"/>
      <c r="OCB73" s="151"/>
      <c r="OCC73" s="151"/>
      <c r="OCD73" s="151"/>
      <c r="OCE73" s="151"/>
      <c r="OCF73" s="151"/>
      <c r="OCG73" s="151"/>
      <c r="OCH73" s="151"/>
      <c r="OCI73" s="151"/>
      <c r="OCJ73" s="151"/>
      <c r="OCK73" s="151"/>
      <c r="OCL73" s="151"/>
      <c r="OCM73" s="151"/>
      <c r="OCN73" s="151"/>
      <c r="OCO73" s="151"/>
      <c r="OCP73" s="151"/>
      <c r="OCQ73" s="151"/>
      <c r="OCR73" s="151"/>
      <c r="OCS73" s="151"/>
      <c r="OCT73" s="151"/>
      <c r="OCU73" s="151"/>
      <c r="OCV73" s="151"/>
      <c r="OCW73" s="151"/>
      <c r="OCX73" s="151"/>
      <c r="OCY73" s="151"/>
      <c r="OCZ73" s="151"/>
      <c r="ODA73" s="151"/>
      <c r="ODB73" s="151"/>
      <c r="ODC73" s="151"/>
      <c r="ODD73" s="151"/>
      <c r="ODE73" s="151"/>
      <c r="ODF73" s="151"/>
      <c r="ODG73" s="151"/>
      <c r="ODH73" s="151"/>
      <c r="ODI73" s="151"/>
      <c r="ODJ73" s="151"/>
      <c r="ODK73" s="151"/>
      <c r="ODL73" s="151"/>
      <c r="ODM73" s="151"/>
      <c r="ODN73" s="151"/>
      <c r="ODO73" s="151"/>
      <c r="ODP73" s="151"/>
      <c r="ODQ73" s="151"/>
      <c r="ODR73" s="151"/>
      <c r="ODS73" s="151"/>
      <c r="ODT73" s="151"/>
      <c r="ODU73" s="151"/>
      <c r="ODV73" s="151"/>
      <c r="ODW73" s="151"/>
      <c r="ODX73" s="151"/>
      <c r="ODY73" s="151"/>
      <c r="ODZ73" s="151"/>
      <c r="OEA73" s="151"/>
      <c r="OEB73" s="151"/>
      <c r="OEC73" s="151"/>
      <c r="OED73" s="151"/>
      <c r="OEE73" s="151"/>
      <c r="OEF73" s="151"/>
      <c r="OEG73" s="151"/>
      <c r="OEH73" s="151"/>
      <c r="OEI73" s="151"/>
      <c r="OEJ73" s="151"/>
      <c r="OEK73" s="151"/>
      <c r="OEL73" s="151"/>
      <c r="OEM73" s="151"/>
      <c r="OEN73" s="151"/>
      <c r="OEO73" s="151"/>
      <c r="OEP73" s="151"/>
      <c r="OEQ73" s="151"/>
      <c r="OER73" s="151"/>
      <c r="OES73" s="151"/>
      <c r="OET73" s="151"/>
      <c r="OEU73" s="151"/>
      <c r="OEV73" s="151"/>
      <c r="OEW73" s="151"/>
      <c r="OEX73" s="151"/>
      <c r="OEY73" s="151"/>
      <c r="OEZ73" s="151"/>
      <c r="OFA73" s="151"/>
      <c r="OFB73" s="151"/>
      <c r="OFC73" s="151"/>
      <c r="OFD73" s="151"/>
      <c r="OFE73" s="151"/>
      <c r="OFF73" s="151"/>
      <c r="OFG73" s="151"/>
      <c r="OFH73" s="151"/>
      <c r="OFI73" s="151"/>
      <c r="OFJ73" s="151"/>
      <c r="OFK73" s="151"/>
      <c r="OFL73" s="151"/>
      <c r="OFM73" s="151"/>
      <c r="OFN73" s="151"/>
      <c r="OFO73" s="151"/>
      <c r="OFP73" s="151"/>
      <c r="OFQ73" s="151"/>
      <c r="OFR73" s="151"/>
      <c r="OFS73" s="151"/>
      <c r="OFT73" s="151"/>
      <c r="OFU73" s="151"/>
      <c r="OFV73" s="151"/>
      <c r="OFW73" s="151"/>
      <c r="OFX73" s="151"/>
      <c r="OFY73" s="151"/>
      <c r="OFZ73" s="151"/>
      <c r="OGA73" s="151"/>
      <c r="OGB73" s="151"/>
      <c r="OGC73" s="151"/>
      <c r="OGD73" s="151"/>
      <c r="OGE73" s="151"/>
      <c r="OGF73" s="151"/>
      <c r="OGG73" s="151"/>
      <c r="OGH73" s="151"/>
      <c r="OGI73" s="151"/>
      <c r="OGJ73" s="151"/>
      <c r="OGK73" s="151"/>
      <c r="OGL73" s="151"/>
      <c r="OGM73" s="151"/>
      <c r="OGN73" s="151"/>
      <c r="OGO73" s="151"/>
      <c r="OGP73" s="151"/>
      <c r="OGQ73" s="151"/>
      <c r="OGR73" s="151"/>
      <c r="OGS73" s="151"/>
      <c r="OGT73" s="151"/>
      <c r="OGU73" s="151"/>
      <c r="OGV73" s="151"/>
      <c r="OGW73" s="151"/>
      <c r="OGX73" s="151"/>
      <c r="OGY73" s="151"/>
      <c r="OGZ73" s="151"/>
      <c r="OHA73" s="151"/>
      <c r="OHB73" s="151"/>
      <c r="OHC73" s="151"/>
      <c r="OHD73" s="151"/>
      <c r="OHE73" s="151"/>
      <c r="OHF73" s="151"/>
      <c r="OHG73" s="151"/>
      <c r="OHH73" s="151"/>
      <c r="OHI73" s="151"/>
      <c r="OHJ73" s="151"/>
      <c r="OHK73" s="151"/>
      <c r="OHL73" s="151"/>
      <c r="OHM73" s="151"/>
      <c r="OHN73" s="151"/>
      <c r="OHO73" s="151"/>
      <c r="OHP73" s="151"/>
      <c r="OHQ73" s="151"/>
      <c r="OHR73" s="151"/>
      <c r="OHS73" s="151"/>
      <c r="OHT73" s="151"/>
      <c r="OHU73" s="151"/>
      <c r="OHV73" s="151"/>
      <c r="OHW73" s="151"/>
      <c r="OHX73" s="151"/>
      <c r="OHY73" s="151"/>
      <c r="OHZ73" s="151"/>
      <c r="OIA73" s="151"/>
      <c r="OIB73" s="151"/>
      <c r="OIC73" s="151"/>
      <c r="OID73" s="151"/>
      <c r="OIE73" s="151"/>
      <c r="OIF73" s="151"/>
      <c r="OIG73" s="151"/>
      <c r="OIH73" s="151"/>
      <c r="OII73" s="151"/>
      <c r="OIJ73" s="151"/>
      <c r="OIK73" s="151"/>
      <c r="OIL73" s="151"/>
      <c r="OIM73" s="151"/>
      <c r="OIN73" s="151"/>
      <c r="OIO73" s="151"/>
      <c r="OIP73" s="151"/>
      <c r="OIQ73" s="151"/>
      <c r="OIR73" s="151"/>
      <c r="OIS73" s="151"/>
      <c r="OIT73" s="151"/>
      <c r="OIU73" s="151"/>
      <c r="OIV73" s="151"/>
      <c r="OIW73" s="151"/>
      <c r="OIX73" s="151"/>
      <c r="OIY73" s="151"/>
      <c r="OIZ73" s="151"/>
      <c r="OJA73" s="151"/>
      <c r="OJB73" s="151"/>
      <c r="OJC73" s="151"/>
      <c r="OJD73" s="151"/>
      <c r="OJE73" s="151"/>
      <c r="OJF73" s="151"/>
      <c r="OJG73" s="151"/>
      <c r="OJH73" s="151"/>
      <c r="OJI73" s="151"/>
      <c r="OJJ73" s="151"/>
      <c r="OJK73" s="151"/>
      <c r="OJL73" s="151"/>
      <c r="OJM73" s="151"/>
      <c r="OJN73" s="151"/>
      <c r="OJO73" s="151"/>
      <c r="OJP73" s="151"/>
      <c r="OJQ73" s="151"/>
      <c r="OJR73" s="151"/>
      <c r="OJS73" s="151"/>
      <c r="OJT73" s="151"/>
      <c r="OJU73" s="151"/>
      <c r="OJV73" s="151"/>
      <c r="OJW73" s="151"/>
      <c r="OJX73" s="151"/>
      <c r="OJY73" s="151"/>
      <c r="OJZ73" s="151"/>
      <c r="OKA73" s="151"/>
      <c r="OKB73" s="151"/>
      <c r="OKC73" s="151"/>
      <c r="OKD73" s="151"/>
      <c r="OKE73" s="151"/>
      <c r="OKF73" s="151"/>
      <c r="OKG73" s="151"/>
      <c r="OKH73" s="151"/>
      <c r="OKI73" s="151"/>
      <c r="OKJ73" s="151"/>
      <c r="OKK73" s="151"/>
      <c r="OKL73" s="151"/>
      <c r="OKM73" s="151"/>
      <c r="OKN73" s="151"/>
      <c r="OKO73" s="151"/>
      <c r="OKP73" s="151"/>
      <c r="OKQ73" s="151"/>
      <c r="OKR73" s="151"/>
      <c r="OKS73" s="151"/>
      <c r="OKT73" s="151"/>
      <c r="OKU73" s="151"/>
      <c r="OKV73" s="151"/>
      <c r="OKW73" s="151"/>
      <c r="OKX73" s="151"/>
      <c r="OKY73" s="151"/>
      <c r="OKZ73" s="151"/>
      <c r="OLA73" s="151"/>
      <c r="OLB73" s="151"/>
      <c r="OLC73" s="151"/>
      <c r="OLD73" s="151"/>
      <c r="OLE73" s="151"/>
      <c r="OLF73" s="151"/>
      <c r="OLG73" s="151"/>
      <c r="OLH73" s="151"/>
      <c r="OLI73" s="151"/>
      <c r="OLJ73" s="151"/>
      <c r="OLK73" s="151"/>
      <c r="OLL73" s="151"/>
      <c r="OLM73" s="151"/>
      <c r="OLN73" s="151"/>
      <c r="OLO73" s="151"/>
      <c r="OLP73" s="151"/>
      <c r="OLQ73" s="151"/>
      <c r="OLR73" s="151"/>
      <c r="OLS73" s="151"/>
      <c r="OLT73" s="151"/>
      <c r="OLU73" s="151"/>
      <c r="OLV73" s="151"/>
      <c r="OLW73" s="151"/>
      <c r="OLX73" s="151"/>
      <c r="OLY73" s="151"/>
      <c r="OLZ73" s="151"/>
      <c r="OMA73" s="151"/>
      <c r="OMB73" s="151"/>
      <c r="OMC73" s="151"/>
      <c r="OMD73" s="151"/>
      <c r="OME73" s="151"/>
      <c r="OMF73" s="151"/>
      <c r="OMG73" s="151"/>
      <c r="OMH73" s="151"/>
      <c r="OMI73" s="151"/>
      <c r="OMJ73" s="151"/>
      <c r="OMK73" s="151"/>
      <c r="OML73" s="151"/>
      <c r="OMM73" s="151"/>
      <c r="OMN73" s="151"/>
      <c r="OMO73" s="151"/>
      <c r="OMP73" s="151"/>
      <c r="OMQ73" s="151"/>
      <c r="OMR73" s="151"/>
      <c r="OMS73" s="151"/>
      <c r="OMT73" s="151"/>
      <c r="OMU73" s="151"/>
      <c r="OMV73" s="151"/>
      <c r="OMW73" s="151"/>
      <c r="OMX73" s="151"/>
      <c r="OMY73" s="151"/>
      <c r="OMZ73" s="151"/>
      <c r="ONA73" s="151"/>
      <c r="ONB73" s="151"/>
      <c r="ONC73" s="151"/>
      <c r="OND73" s="151"/>
      <c r="ONE73" s="151"/>
      <c r="ONF73" s="151"/>
      <c r="ONG73" s="151"/>
      <c r="ONH73" s="151"/>
      <c r="ONI73" s="151"/>
      <c r="ONJ73" s="151"/>
      <c r="ONK73" s="151"/>
      <c r="ONL73" s="151"/>
      <c r="ONM73" s="151"/>
      <c r="ONN73" s="151"/>
      <c r="ONO73" s="151"/>
      <c r="ONP73" s="151"/>
      <c r="ONQ73" s="151"/>
      <c r="ONR73" s="151"/>
      <c r="ONS73" s="151"/>
      <c r="ONT73" s="151"/>
      <c r="ONU73" s="151"/>
      <c r="ONV73" s="151"/>
      <c r="ONW73" s="151"/>
      <c r="ONX73" s="151"/>
      <c r="ONY73" s="151"/>
      <c r="ONZ73" s="151"/>
      <c r="OOA73" s="151"/>
      <c r="OOB73" s="151"/>
      <c r="OOC73" s="151"/>
      <c r="OOD73" s="151"/>
      <c r="OOE73" s="151"/>
      <c r="OOF73" s="151"/>
      <c r="OOG73" s="151"/>
      <c r="OOH73" s="151"/>
      <c r="OOI73" s="151"/>
      <c r="OOJ73" s="151"/>
      <c r="OOK73" s="151"/>
      <c r="OOL73" s="151"/>
      <c r="OOM73" s="151"/>
      <c r="OON73" s="151"/>
      <c r="OOO73" s="151"/>
      <c r="OOP73" s="151"/>
      <c r="OOQ73" s="151"/>
      <c r="OOR73" s="151"/>
      <c r="OOS73" s="151"/>
      <c r="OOT73" s="151"/>
      <c r="OOU73" s="151"/>
      <c r="OOV73" s="151"/>
      <c r="OOW73" s="151"/>
      <c r="OOX73" s="151"/>
      <c r="OOY73" s="151"/>
      <c r="OOZ73" s="151"/>
      <c r="OPA73" s="151"/>
      <c r="OPB73" s="151"/>
      <c r="OPC73" s="151"/>
      <c r="OPD73" s="151"/>
      <c r="OPE73" s="151"/>
      <c r="OPF73" s="151"/>
      <c r="OPG73" s="151"/>
      <c r="OPH73" s="151"/>
      <c r="OPI73" s="151"/>
      <c r="OPJ73" s="151"/>
      <c r="OPK73" s="151"/>
      <c r="OPL73" s="151"/>
      <c r="OPM73" s="151"/>
      <c r="OPN73" s="151"/>
      <c r="OPO73" s="151"/>
      <c r="OPP73" s="151"/>
      <c r="OPQ73" s="151"/>
      <c r="OPR73" s="151"/>
      <c r="OPS73" s="151"/>
      <c r="OPT73" s="151"/>
      <c r="OPU73" s="151"/>
      <c r="OPV73" s="151"/>
      <c r="OPW73" s="151"/>
      <c r="OPX73" s="151"/>
      <c r="OPY73" s="151"/>
      <c r="OPZ73" s="151"/>
      <c r="OQA73" s="151"/>
      <c r="OQB73" s="151"/>
      <c r="OQC73" s="151"/>
      <c r="OQD73" s="151"/>
      <c r="OQE73" s="151"/>
      <c r="OQF73" s="151"/>
      <c r="OQG73" s="151"/>
      <c r="OQH73" s="151"/>
      <c r="OQI73" s="151"/>
      <c r="OQJ73" s="151"/>
      <c r="OQK73" s="151"/>
      <c r="OQL73" s="151"/>
      <c r="OQM73" s="151"/>
      <c r="OQN73" s="151"/>
      <c r="OQO73" s="151"/>
      <c r="OQP73" s="151"/>
      <c r="OQQ73" s="151"/>
      <c r="OQR73" s="151"/>
      <c r="OQS73" s="151"/>
      <c r="OQT73" s="151"/>
      <c r="OQU73" s="151"/>
      <c r="OQV73" s="151"/>
      <c r="OQW73" s="151"/>
      <c r="OQX73" s="151"/>
      <c r="OQY73" s="151"/>
      <c r="OQZ73" s="151"/>
      <c r="ORA73" s="151"/>
      <c r="ORB73" s="151"/>
      <c r="ORC73" s="151"/>
      <c r="ORD73" s="151"/>
      <c r="ORE73" s="151"/>
      <c r="ORF73" s="151"/>
      <c r="ORG73" s="151"/>
      <c r="ORH73" s="151"/>
      <c r="ORI73" s="151"/>
      <c r="ORJ73" s="151"/>
      <c r="ORK73" s="151"/>
      <c r="ORL73" s="151"/>
      <c r="ORM73" s="151"/>
      <c r="ORN73" s="151"/>
      <c r="ORO73" s="151"/>
      <c r="ORP73" s="151"/>
      <c r="ORQ73" s="151"/>
      <c r="ORR73" s="151"/>
      <c r="ORS73" s="151"/>
      <c r="ORT73" s="151"/>
      <c r="ORU73" s="151"/>
      <c r="ORV73" s="151"/>
      <c r="ORW73" s="151"/>
      <c r="ORX73" s="151"/>
      <c r="ORY73" s="151"/>
      <c r="ORZ73" s="151"/>
      <c r="OSA73" s="151"/>
      <c r="OSB73" s="151"/>
      <c r="OSC73" s="151"/>
      <c r="OSD73" s="151"/>
      <c r="OSE73" s="151"/>
      <c r="OSF73" s="151"/>
      <c r="OSG73" s="151"/>
      <c r="OSH73" s="151"/>
      <c r="OSI73" s="151"/>
      <c r="OSJ73" s="151"/>
      <c r="OSK73" s="151"/>
      <c r="OSL73" s="151"/>
      <c r="OSM73" s="151"/>
      <c r="OSN73" s="151"/>
      <c r="OSO73" s="151"/>
      <c r="OSP73" s="151"/>
      <c r="OSQ73" s="151"/>
      <c r="OSR73" s="151"/>
      <c r="OSS73" s="151"/>
      <c r="OST73" s="151"/>
      <c r="OSU73" s="151"/>
      <c r="OSV73" s="151"/>
      <c r="OSW73" s="151"/>
      <c r="OSX73" s="151"/>
      <c r="OSY73" s="151"/>
      <c r="OSZ73" s="151"/>
      <c r="OTA73" s="151"/>
      <c r="OTB73" s="151"/>
      <c r="OTC73" s="151"/>
      <c r="OTD73" s="151"/>
      <c r="OTE73" s="151"/>
      <c r="OTF73" s="151"/>
      <c r="OTG73" s="151"/>
      <c r="OTH73" s="151"/>
      <c r="OTI73" s="151"/>
      <c r="OTJ73" s="151"/>
      <c r="OTK73" s="151"/>
      <c r="OTL73" s="151"/>
      <c r="OTM73" s="151"/>
      <c r="OTN73" s="151"/>
      <c r="OTO73" s="151"/>
      <c r="OTP73" s="151"/>
      <c r="OTQ73" s="151"/>
      <c r="OTR73" s="151"/>
      <c r="OTS73" s="151"/>
      <c r="OTT73" s="151"/>
      <c r="OTU73" s="151"/>
      <c r="OTV73" s="151"/>
      <c r="OTW73" s="151"/>
      <c r="OTX73" s="151"/>
      <c r="OTY73" s="151"/>
      <c r="OTZ73" s="151"/>
      <c r="OUA73" s="151"/>
      <c r="OUB73" s="151"/>
      <c r="OUC73" s="151"/>
      <c r="OUD73" s="151"/>
      <c r="OUE73" s="151"/>
      <c r="OUF73" s="151"/>
      <c r="OUG73" s="151"/>
      <c r="OUH73" s="151"/>
      <c r="OUI73" s="151"/>
      <c r="OUJ73" s="151"/>
      <c r="OUK73" s="151"/>
      <c r="OUL73" s="151"/>
      <c r="OUM73" s="151"/>
      <c r="OUN73" s="151"/>
      <c r="OUO73" s="151"/>
      <c r="OUP73" s="151"/>
      <c r="OUQ73" s="151"/>
      <c r="OUR73" s="151"/>
      <c r="OUS73" s="151"/>
      <c r="OUT73" s="151"/>
      <c r="OUU73" s="151"/>
      <c r="OUV73" s="151"/>
      <c r="OUW73" s="151"/>
      <c r="OUX73" s="151"/>
      <c r="OUY73" s="151"/>
      <c r="OUZ73" s="151"/>
      <c r="OVA73" s="151"/>
      <c r="OVB73" s="151"/>
      <c r="OVC73" s="151"/>
      <c r="OVD73" s="151"/>
      <c r="OVE73" s="151"/>
      <c r="OVF73" s="151"/>
      <c r="OVG73" s="151"/>
      <c r="OVH73" s="151"/>
      <c r="OVI73" s="151"/>
      <c r="OVJ73" s="151"/>
      <c r="OVK73" s="151"/>
      <c r="OVL73" s="151"/>
      <c r="OVM73" s="151"/>
      <c r="OVN73" s="151"/>
      <c r="OVO73" s="151"/>
      <c r="OVP73" s="151"/>
      <c r="OVQ73" s="151"/>
      <c r="OVR73" s="151"/>
      <c r="OVS73" s="151"/>
      <c r="OVT73" s="151"/>
      <c r="OVU73" s="151"/>
      <c r="OVV73" s="151"/>
      <c r="OVW73" s="151"/>
      <c r="OVX73" s="151"/>
      <c r="OVY73" s="151"/>
      <c r="OVZ73" s="151"/>
      <c r="OWA73" s="151"/>
      <c r="OWB73" s="151"/>
      <c r="OWC73" s="151"/>
      <c r="OWD73" s="151"/>
      <c r="OWE73" s="151"/>
      <c r="OWF73" s="151"/>
      <c r="OWG73" s="151"/>
      <c r="OWH73" s="151"/>
      <c r="OWI73" s="151"/>
      <c r="OWJ73" s="151"/>
      <c r="OWK73" s="151"/>
      <c r="OWL73" s="151"/>
      <c r="OWM73" s="151"/>
      <c r="OWN73" s="151"/>
      <c r="OWO73" s="151"/>
      <c r="OWP73" s="151"/>
      <c r="OWQ73" s="151"/>
      <c r="OWR73" s="151"/>
      <c r="OWS73" s="151"/>
      <c r="OWT73" s="151"/>
      <c r="OWU73" s="151"/>
      <c r="OWV73" s="151"/>
      <c r="OWW73" s="151"/>
      <c r="OWX73" s="151"/>
      <c r="OWY73" s="151"/>
      <c r="OWZ73" s="151"/>
      <c r="OXA73" s="151"/>
      <c r="OXB73" s="151"/>
      <c r="OXC73" s="151"/>
      <c r="OXD73" s="151"/>
      <c r="OXE73" s="151"/>
      <c r="OXF73" s="151"/>
      <c r="OXG73" s="151"/>
      <c r="OXH73" s="151"/>
      <c r="OXI73" s="151"/>
      <c r="OXJ73" s="151"/>
      <c r="OXK73" s="151"/>
      <c r="OXL73" s="151"/>
      <c r="OXM73" s="151"/>
      <c r="OXN73" s="151"/>
      <c r="OXO73" s="151"/>
      <c r="OXP73" s="151"/>
      <c r="OXQ73" s="151"/>
      <c r="OXR73" s="151"/>
      <c r="OXS73" s="151"/>
      <c r="OXT73" s="151"/>
      <c r="OXU73" s="151"/>
      <c r="OXV73" s="151"/>
      <c r="OXW73" s="151"/>
      <c r="OXX73" s="151"/>
      <c r="OXY73" s="151"/>
      <c r="OXZ73" s="151"/>
      <c r="OYA73" s="151"/>
      <c r="OYB73" s="151"/>
      <c r="OYC73" s="151"/>
      <c r="OYD73" s="151"/>
      <c r="OYE73" s="151"/>
      <c r="OYF73" s="151"/>
      <c r="OYG73" s="151"/>
      <c r="OYH73" s="151"/>
      <c r="OYI73" s="151"/>
      <c r="OYJ73" s="151"/>
      <c r="OYK73" s="151"/>
      <c r="OYL73" s="151"/>
      <c r="OYM73" s="151"/>
      <c r="OYN73" s="151"/>
      <c r="OYO73" s="151"/>
      <c r="OYP73" s="151"/>
      <c r="OYQ73" s="151"/>
      <c r="OYR73" s="151"/>
      <c r="OYS73" s="151"/>
      <c r="OYT73" s="151"/>
      <c r="OYU73" s="151"/>
      <c r="OYV73" s="151"/>
      <c r="OYW73" s="151"/>
      <c r="OYX73" s="151"/>
      <c r="OYY73" s="151"/>
      <c r="OYZ73" s="151"/>
      <c r="OZA73" s="151"/>
      <c r="OZB73" s="151"/>
      <c r="OZC73" s="151"/>
      <c r="OZD73" s="151"/>
      <c r="OZE73" s="151"/>
      <c r="OZF73" s="151"/>
      <c r="OZG73" s="151"/>
      <c r="OZH73" s="151"/>
      <c r="OZI73" s="151"/>
      <c r="OZJ73" s="151"/>
      <c r="OZK73" s="151"/>
      <c r="OZL73" s="151"/>
      <c r="OZM73" s="151"/>
      <c r="OZN73" s="151"/>
      <c r="OZO73" s="151"/>
      <c r="OZP73" s="151"/>
      <c r="OZQ73" s="151"/>
      <c r="OZR73" s="151"/>
      <c r="OZS73" s="151"/>
      <c r="OZT73" s="151"/>
      <c r="OZU73" s="151"/>
      <c r="OZV73" s="151"/>
      <c r="OZW73" s="151"/>
      <c r="OZX73" s="151"/>
      <c r="OZY73" s="151"/>
      <c r="OZZ73" s="151"/>
      <c r="PAA73" s="151"/>
      <c r="PAB73" s="151"/>
      <c r="PAC73" s="151"/>
      <c r="PAD73" s="151"/>
      <c r="PAE73" s="151"/>
      <c r="PAF73" s="151"/>
      <c r="PAG73" s="151"/>
      <c r="PAH73" s="151"/>
      <c r="PAI73" s="151"/>
      <c r="PAJ73" s="151"/>
      <c r="PAK73" s="151"/>
      <c r="PAL73" s="151"/>
      <c r="PAM73" s="151"/>
      <c r="PAN73" s="151"/>
      <c r="PAO73" s="151"/>
      <c r="PAP73" s="151"/>
      <c r="PAQ73" s="151"/>
      <c r="PAR73" s="151"/>
      <c r="PAS73" s="151"/>
      <c r="PAT73" s="151"/>
      <c r="PAU73" s="151"/>
      <c r="PAV73" s="151"/>
      <c r="PAW73" s="151"/>
      <c r="PAX73" s="151"/>
      <c r="PAY73" s="151"/>
      <c r="PAZ73" s="151"/>
      <c r="PBA73" s="151"/>
      <c r="PBB73" s="151"/>
      <c r="PBC73" s="151"/>
      <c r="PBD73" s="151"/>
      <c r="PBE73" s="151"/>
      <c r="PBF73" s="151"/>
      <c r="PBG73" s="151"/>
      <c r="PBH73" s="151"/>
      <c r="PBI73" s="151"/>
      <c r="PBJ73" s="151"/>
      <c r="PBK73" s="151"/>
      <c r="PBL73" s="151"/>
      <c r="PBM73" s="151"/>
      <c r="PBN73" s="151"/>
      <c r="PBO73" s="151"/>
      <c r="PBP73" s="151"/>
      <c r="PBQ73" s="151"/>
      <c r="PBR73" s="151"/>
      <c r="PBS73" s="151"/>
      <c r="PBT73" s="151"/>
      <c r="PBU73" s="151"/>
      <c r="PBV73" s="151"/>
      <c r="PBW73" s="151"/>
      <c r="PBX73" s="151"/>
      <c r="PBY73" s="151"/>
      <c r="PBZ73" s="151"/>
      <c r="PCA73" s="151"/>
      <c r="PCB73" s="151"/>
      <c r="PCC73" s="151"/>
      <c r="PCD73" s="151"/>
      <c r="PCE73" s="151"/>
      <c r="PCF73" s="151"/>
      <c r="PCG73" s="151"/>
      <c r="PCH73" s="151"/>
      <c r="PCI73" s="151"/>
      <c r="PCJ73" s="151"/>
      <c r="PCK73" s="151"/>
      <c r="PCL73" s="151"/>
      <c r="PCM73" s="151"/>
      <c r="PCN73" s="151"/>
      <c r="PCO73" s="151"/>
      <c r="PCP73" s="151"/>
      <c r="PCQ73" s="151"/>
      <c r="PCR73" s="151"/>
      <c r="PCS73" s="151"/>
      <c r="PCT73" s="151"/>
      <c r="PCU73" s="151"/>
      <c r="PCV73" s="151"/>
      <c r="PCW73" s="151"/>
      <c r="PCX73" s="151"/>
      <c r="PCY73" s="151"/>
      <c r="PCZ73" s="151"/>
      <c r="PDA73" s="151"/>
      <c r="PDB73" s="151"/>
      <c r="PDC73" s="151"/>
      <c r="PDD73" s="151"/>
      <c r="PDE73" s="151"/>
      <c r="PDF73" s="151"/>
      <c r="PDG73" s="151"/>
      <c r="PDH73" s="151"/>
      <c r="PDI73" s="151"/>
      <c r="PDJ73" s="151"/>
      <c r="PDK73" s="151"/>
      <c r="PDL73" s="151"/>
      <c r="PDM73" s="151"/>
      <c r="PDN73" s="151"/>
      <c r="PDO73" s="151"/>
      <c r="PDP73" s="151"/>
      <c r="PDQ73" s="151"/>
      <c r="PDR73" s="151"/>
      <c r="PDS73" s="151"/>
      <c r="PDT73" s="151"/>
      <c r="PDU73" s="151"/>
      <c r="PDV73" s="151"/>
      <c r="PDW73" s="151"/>
      <c r="PDX73" s="151"/>
      <c r="PDY73" s="151"/>
      <c r="PDZ73" s="151"/>
      <c r="PEA73" s="151"/>
      <c r="PEB73" s="151"/>
      <c r="PEC73" s="151"/>
      <c r="PED73" s="151"/>
      <c r="PEE73" s="151"/>
      <c r="PEF73" s="151"/>
      <c r="PEG73" s="151"/>
      <c r="PEH73" s="151"/>
      <c r="PEI73" s="151"/>
      <c r="PEJ73" s="151"/>
      <c r="PEK73" s="151"/>
      <c r="PEL73" s="151"/>
      <c r="PEM73" s="151"/>
      <c r="PEN73" s="151"/>
      <c r="PEO73" s="151"/>
      <c r="PEP73" s="151"/>
      <c r="PEQ73" s="151"/>
      <c r="PER73" s="151"/>
      <c r="PES73" s="151"/>
      <c r="PET73" s="151"/>
      <c r="PEU73" s="151"/>
      <c r="PEV73" s="151"/>
      <c r="PEW73" s="151"/>
      <c r="PEX73" s="151"/>
      <c r="PEY73" s="151"/>
      <c r="PEZ73" s="151"/>
      <c r="PFA73" s="151"/>
      <c r="PFB73" s="151"/>
      <c r="PFC73" s="151"/>
      <c r="PFD73" s="151"/>
      <c r="PFE73" s="151"/>
      <c r="PFF73" s="151"/>
      <c r="PFG73" s="151"/>
      <c r="PFH73" s="151"/>
      <c r="PFI73" s="151"/>
      <c r="PFJ73" s="151"/>
      <c r="PFK73" s="151"/>
      <c r="PFL73" s="151"/>
      <c r="PFM73" s="151"/>
      <c r="PFN73" s="151"/>
      <c r="PFO73" s="151"/>
      <c r="PFP73" s="151"/>
      <c r="PFQ73" s="151"/>
      <c r="PFR73" s="151"/>
      <c r="PFS73" s="151"/>
      <c r="PFT73" s="151"/>
      <c r="PFU73" s="151"/>
      <c r="PFV73" s="151"/>
      <c r="PFW73" s="151"/>
      <c r="PFX73" s="151"/>
      <c r="PFY73" s="151"/>
      <c r="PFZ73" s="151"/>
      <c r="PGA73" s="151"/>
      <c r="PGB73" s="151"/>
      <c r="PGC73" s="151"/>
      <c r="PGD73" s="151"/>
      <c r="PGE73" s="151"/>
      <c r="PGF73" s="151"/>
      <c r="PGG73" s="151"/>
      <c r="PGH73" s="151"/>
      <c r="PGI73" s="151"/>
      <c r="PGJ73" s="151"/>
      <c r="PGK73" s="151"/>
      <c r="PGL73" s="151"/>
      <c r="PGM73" s="151"/>
      <c r="PGN73" s="151"/>
      <c r="PGO73" s="151"/>
      <c r="PGP73" s="151"/>
      <c r="PGQ73" s="151"/>
      <c r="PGR73" s="151"/>
      <c r="PGS73" s="151"/>
      <c r="PGT73" s="151"/>
      <c r="PGU73" s="151"/>
      <c r="PGV73" s="151"/>
      <c r="PGW73" s="151"/>
      <c r="PGX73" s="151"/>
      <c r="PGY73" s="151"/>
      <c r="PGZ73" s="151"/>
      <c r="PHA73" s="151"/>
      <c r="PHB73" s="151"/>
      <c r="PHC73" s="151"/>
      <c r="PHD73" s="151"/>
      <c r="PHE73" s="151"/>
      <c r="PHF73" s="151"/>
      <c r="PHG73" s="151"/>
      <c r="PHH73" s="151"/>
      <c r="PHI73" s="151"/>
      <c r="PHJ73" s="151"/>
      <c r="PHK73" s="151"/>
      <c r="PHL73" s="151"/>
      <c r="PHM73" s="151"/>
      <c r="PHN73" s="151"/>
      <c r="PHO73" s="151"/>
      <c r="PHP73" s="151"/>
      <c r="PHQ73" s="151"/>
      <c r="PHR73" s="151"/>
      <c r="PHS73" s="151"/>
      <c r="PHT73" s="151"/>
      <c r="PHU73" s="151"/>
      <c r="PHV73" s="151"/>
      <c r="PHW73" s="151"/>
      <c r="PHX73" s="151"/>
      <c r="PHY73" s="151"/>
      <c r="PHZ73" s="151"/>
      <c r="PIA73" s="151"/>
      <c r="PIB73" s="151"/>
      <c r="PIC73" s="151"/>
      <c r="PID73" s="151"/>
      <c r="PIE73" s="151"/>
      <c r="PIF73" s="151"/>
      <c r="PIG73" s="151"/>
      <c r="PIH73" s="151"/>
      <c r="PII73" s="151"/>
      <c r="PIJ73" s="151"/>
      <c r="PIK73" s="151"/>
      <c r="PIL73" s="151"/>
      <c r="PIM73" s="151"/>
      <c r="PIN73" s="151"/>
      <c r="PIO73" s="151"/>
      <c r="PIP73" s="151"/>
      <c r="PIQ73" s="151"/>
      <c r="PIR73" s="151"/>
      <c r="PIS73" s="151"/>
      <c r="PIT73" s="151"/>
      <c r="PIU73" s="151"/>
      <c r="PIV73" s="151"/>
      <c r="PIW73" s="151"/>
      <c r="PIX73" s="151"/>
      <c r="PIY73" s="151"/>
      <c r="PIZ73" s="151"/>
      <c r="PJA73" s="151"/>
      <c r="PJB73" s="151"/>
      <c r="PJC73" s="151"/>
      <c r="PJD73" s="151"/>
      <c r="PJE73" s="151"/>
      <c r="PJF73" s="151"/>
      <c r="PJG73" s="151"/>
      <c r="PJH73" s="151"/>
      <c r="PJI73" s="151"/>
      <c r="PJJ73" s="151"/>
      <c r="PJK73" s="151"/>
      <c r="PJL73" s="151"/>
      <c r="PJM73" s="151"/>
      <c r="PJN73" s="151"/>
      <c r="PJO73" s="151"/>
      <c r="PJP73" s="151"/>
      <c r="PJQ73" s="151"/>
      <c r="PJR73" s="151"/>
      <c r="PJS73" s="151"/>
      <c r="PJT73" s="151"/>
      <c r="PJU73" s="151"/>
      <c r="PJV73" s="151"/>
      <c r="PJW73" s="151"/>
      <c r="PJX73" s="151"/>
      <c r="PJY73" s="151"/>
      <c r="PJZ73" s="151"/>
      <c r="PKA73" s="151"/>
      <c r="PKB73" s="151"/>
      <c r="PKC73" s="151"/>
      <c r="PKD73" s="151"/>
      <c r="PKE73" s="151"/>
      <c r="PKF73" s="151"/>
      <c r="PKG73" s="151"/>
      <c r="PKH73" s="151"/>
      <c r="PKI73" s="151"/>
      <c r="PKJ73" s="151"/>
      <c r="PKK73" s="151"/>
      <c r="PKL73" s="151"/>
      <c r="PKM73" s="151"/>
      <c r="PKN73" s="151"/>
      <c r="PKO73" s="151"/>
      <c r="PKP73" s="151"/>
      <c r="PKQ73" s="151"/>
      <c r="PKR73" s="151"/>
      <c r="PKS73" s="151"/>
      <c r="PKT73" s="151"/>
      <c r="PKU73" s="151"/>
      <c r="PKV73" s="151"/>
      <c r="PKW73" s="151"/>
      <c r="PKX73" s="151"/>
      <c r="PKY73" s="151"/>
      <c r="PKZ73" s="151"/>
      <c r="PLA73" s="151"/>
      <c r="PLB73" s="151"/>
      <c r="PLC73" s="151"/>
      <c r="PLD73" s="151"/>
      <c r="PLE73" s="151"/>
      <c r="PLF73" s="151"/>
      <c r="PLG73" s="151"/>
      <c r="PLH73" s="151"/>
      <c r="PLI73" s="151"/>
      <c r="PLJ73" s="151"/>
      <c r="PLK73" s="151"/>
      <c r="PLL73" s="151"/>
      <c r="PLM73" s="151"/>
      <c r="PLN73" s="151"/>
      <c r="PLO73" s="151"/>
      <c r="PLP73" s="151"/>
      <c r="PLQ73" s="151"/>
      <c r="PLR73" s="151"/>
      <c r="PLS73" s="151"/>
      <c r="PLT73" s="151"/>
      <c r="PLU73" s="151"/>
      <c r="PLV73" s="151"/>
      <c r="PLW73" s="151"/>
      <c r="PLX73" s="151"/>
      <c r="PLY73" s="151"/>
      <c r="PLZ73" s="151"/>
      <c r="PMA73" s="151"/>
      <c r="PMB73" s="151"/>
      <c r="PMC73" s="151"/>
      <c r="PMD73" s="151"/>
      <c r="PME73" s="151"/>
      <c r="PMF73" s="151"/>
      <c r="PMG73" s="151"/>
      <c r="PMH73" s="151"/>
      <c r="PMI73" s="151"/>
      <c r="PMJ73" s="151"/>
      <c r="PMK73" s="151"/>
      <c r="PML73" s="151"/>
      <c r="PMM73" s="151"/>
      <c r="PMN73" s="151"/>
      <c r="PMO73" s="151"/>
      <c r="PMP73" s="151"/>
      <c r="PMQ73" s="151"/>
      <c r="PMR73" s="151"/>
      <c r="PMS73" s="151"/>
      <c r="PMT73" s="151"/>
      <c r="PMU73" s="151"/>
      <c r="PMV73" s="151"/>
      <c r="PMW73" s="151"/>
      <c r="PMX73" s="151"/>
      <c r="PMY73" s="151"/>
      <c r="PMZ73" s="151"/>
      <c r="PNA73" s="151"/>
      <c r="PNB73" s="151"/>
      <c r="PNC73" s="151"/>
      <c r="PND73" s="151"/>
      <c r="PNE73" s="151"/>
      <c r="PNF73" s="151"/>
      <c r="PNG73" s="151"/>
      <c r="PNH73" s="151"/>
      <c r="PNI73" s="151"/>
      <c r="PNJ73" s="151"/>
      <c r="PNK73" s="151"/>
      <c r="PNL73" s="151"/>
      <c r="PNM73" s="151"/>
      <c r="PNN73" s="151"/>
      <c r="PNO73" s="151"/>
      <c r="PNP73" s="151"/>
      <c r="PNQ73" s="151"/>
      <c r="PNR73" s="151"/>
      <c r="PNS73" s="151"/>
      <c r="PNT73" s="151"/>
      <c r="PNU73" s="151"/>
      <c r="PNV73" s="151"/>
      <c r="PNW73" s="151"/>
      <c r="PNX73" s="151"/>
      <c r="PNY73" s="151"/>
      <c r="PNZ73" s="151"/>
      <c r="POA73" s="151"/>
      <c r="POB73" s="151"/>
      <c r="POC73" s="151"/>
      <c r="POD73" s="151"/>
      <c r="POE73" s="151"/>
      <c r="POF73" s="151"/>
      <c r="POG73" s="151"/>
      <c r="POH73" s="151"/>
      <c r="POI73" s="151"/>
      <c r="POJ73" s="151"/>
      <c r="POK73" s="151"/>
      <c r="POL73" s="151"/>
      <c r="POM73" s="151"/>
      <c r="PON73" s="151"/>
      <c r="POO73" s="151"/>
      <c r="POP73" s="151"/>
      <c r="POQ73" s="151"/>
      <c r="POR73" s="151"/>
      <c r="POS73" s="151"/>
      <c r="POT73" s="151"/>
      <c r="POU73" s="151"/>
      <c r="POV73" s="151"/>
      <c r="POW73" s="151"/>
      <c r="POX73" s="151"/>
      <c r="POY73" s="151"/>
      <c r="POZ73" s="151"/>
      <c r="PPA73" s="151"/>
      <c r="PPB73" s="151"/>
      <c r="PPC73" s="151"/>
      <c r="PPD73" s="151"/>
      <c r="PPE73" s="151"/>
      <c r="PPF73" s="151"/>
      <c r="PPG73" s="151"/>
      <c r="PPH73" s="151"/>
      <c r="PPI73" s="151"/>
      <c r="PPJ73" s="151"/>
      <c r="PPK73" s="151"/>
      <c r="PPL73" s="151"/>
      <c r="PPM73" s="151"/>
      <c r="PPN73" s="151"/>
      <c r="PPO73" s="151"/>
      <c r="PPP73" s="151"/>
      <c r="PPQ73" s="151"/>
      <c r="PPR73" s="151"/>
      <c r="PPS73" s="151"/>
      <c r="PPT73" s="151"/>
      <c r="PPU73" s="151"/>
      <c r="PPV73" s="151"/>
      <c r="PPW73" s="151"/>
      <c r="PPX73" s="151"/>
      <c r="PPY73" s="151"/>
      <c r="PPZ73" s="151"/>
      <c r="PQA73" s="151"/>
      <c r="PQB73" s="151"/>
      <c r="PQC73" s="151"/>
      <c r="PQD73" s="151"/>
      <c r="PQE73" s="151"/>
      <c r="PQF73" s="151"/>
      <c r="PQG73" s="151"/>
      <c r="PQH73" s="151"/>
      <c r="PQI73" s="151"/>
      <c r="PQJ73" s="151"/>
      <c r="PQK73" s="151"/>
      <c r="PQL73" s="151"/>
      <c r="PQM73" s="151"/>
      <c r="PQN73" s="151"/>
      <c r="PQO73" s="151"/>
      <c r="PQP73" s="151"/>
      <c r="PQQ73" s="151"/>
      <c r="PQR73" s="151"/>
      <c r="PQS73" s="151"/>
      <c r="PQT73" s="151"/>
      <c r="PQU73" s="151"/>
      <c r="PQV73" s="151"/>
      <c r="PQW73" s="151"/>
      <c r="PQX73" s="151"/>
      <c r="PQY73" s="151"/>
      <c r="PQZ73" s="151"/>
      <c r="PRA73" s="151"/>
      <c r="PRB73" s="151"/>
      <c r="PRC73" s="151"/>
      <c r="PRD73" s="151"/>
      <c r="PRE73" s="151"/>
      <c r="PRF73" s="151"/>
      <c r="PRG73" s="151"/>
      <c r="PRH73" s="151"/>
      <c r="PRI73" s="151"/>
      <c r="PRJ73" s="151"/>
      <c r="PRK73" s="151"/>
      <c r="PRL73" s="151"/>
      <c r="PRM73" s="151"/>
      <c r="PRN73" s="151"/>
      <c r="PRO73" s="151"/>
      <c r="PRP73" s="151"/>
      <c r="PRQ73" s="151"/>
      <c r="PRR73" s="151"/>
      <c r="PRS73" s="151"/>
      <c r="PRT73" s="151"/>
      <c r="PRU73" s="151"/>
      <c r="PRV73" s="151"/>
      <c r="PRW73" s="151"/>
      <c r="PRX73" s="151"/>
      <c r="PRY73" s="151"/>
      <c r="PRZ73" s="151"/>
      <c r="PSA73" s="151"/>
      <c r="PSB73" s="151"/>
      <c r="PSC73" s="151"/>
      <c r="PSD73" s="151"/>
      <c r="PSE73" s="151"/>
      <c r="PSF73" s="151"/>
      <c r="PSG73" s="151"/>
      <c r="PSH73" s="151"/>
      <c r="PSI73" s="151"/>
      <c r="PSJ73" s="151"/>
      <c r="PSK73" s="151"/>
      <c r="PSL73" s="151"/>
      <c r="PSM73" s="151"/>
      <c r="PSN73" s="151"/>
      <c r="PSO73" s="151"/>
      <c r="PSP73" s="151"/>
      <c r="PSQ73" s="151"/>
      <c r="PSR73" s="151"/>
      <c r="PSS73" s="151"/>
      <c r="PST73" s="151"/>
      <c r="PSU73" s="151"/>
      <c r="PSV73" s="151"/>
      <c r="PSW73" s="151"/>
      <c r="PSX73" s="151"/>
      <c r="PSY73" s="151"/>
      <c r="PSZ73" s="151"/>
      <c r="PTA73" s="151"/>
      <c r="PTB73" s="151"/>
      <c r="PTC73" s="151"/>
      <c r="PTD73" s="151"/>
      <c r="PTE73" s="151"/>
      <c r="PTF73" s="151"/>
      <c r="PTG73" s="151"/>
      <c r="PTH73" s="151"/>
      <c r="PTI73" s="151"/>
      <c r="PTJ73" s="151"/>
      <c r="PTK73" s="151"/>
      <c r="PTL73" s="151"/>
      <c r="PTM73" s="151"/>
      <c r="PTN73" s="151"/>
      <c r="PTO73" s="151"/>
      <c r="PTP73" s="151"/>
      <c r="PTQ73" s="151"/>
      <c r="PTR73" s="151"/>
      <c r="PTS73" s="151"/>
      <c r="PTT73" s="151"/>
      <c r="PTU73" s="151"/>
      <c r="PTV73" s="151"/>
      <c r="PTW73" s="151"/>
      <c r="PTX73" s="151"/>
      <c r="PTY73" s="151"/>
      <c r="PTZ73" s="151"/>
      <c r="PUA73" s="151"/>
      <c r="PUB73" s="151"/>
      <c r="PUC73" s="151"/>
      <c r="PUD73" s="151"/>
      <c r="PUE73" s="151"/>
      <c r="PUF73" s="151"/>
      <c r="PUG73" s="151"/>
      <c r="PUH73" s="151"/>
      <c r="PUI73" s="151"/>
      <c r="PUJ73" s="151"/>
      <c r="PUK73" s="151"/>
      <c r="PUL73" s="151"/>
      <c r="PUM73" s="151"/>
      <c r="PUN73" s="151"/>
      <c r="PUO73" s="151"/>
      <c r="PUP73" s="151"/>
      <c r="PUQ73" s="151"/>
      <c r="PUR73" s="151"/>
      <c r="PUS73" s="151"/>
      <c r="PUT73" s="151"/>
      <c r="PUU73" s="151"/>
      <c r="PUV73" s="151"/>
      <c r="PUW73" s="151"/>
      <c r="PUX73" s="151"/>
      <c r="PUY73" s="151"/>
      <c r="PUZ73" s="151"/>
      <c r="PVA73" s="151"/>
      <c r="PVB73" s="151"/>
      <c r="PVC73" s="151"/>
      <c r="PVD73" s="151"/>
      <c r="PVE73" s="151"/>
      <c r="PVF73" s="151"/>
      <c r="PVG73" s="151"/>
      <c r="PVH73" s="151"/>
      <c r="PVI73" s="151"/>
      <c r="PVJ73" s="151"/>
      <c r="PVK73" s="151"/>
      <c r="PVL73" s="151"/>
      <c r="PVM73" s="151"/>
      <c r="PVN73" s="151"/>
      <c r="PVO73" s="151"/>
      <c r="PVP73" s="151"/>
      <c r="PVQ73" s="151"/>
      <c r="PVR73" s="151"/>
      <c r="PVS73" s="151"/>
      <c r="PVT73" s="151"/>
      <c r="PVU73" s="151"/>
      <c r="PVV73" s="151"/>
      <c r="PVW73" s="151"/>
      <c r="PVX73" s="151"/>
      <c r="PVY73" s="151"/>
      <c r="PVZ73" s="151"/>
      <c r="PWA73" s="151"/>
      <c r="PWB73" s="151"/>
      <c r="PWC73" s="151"/>
      <c r="PWD73" s="151"/>
      <c r="PWE73" s="151"/>
      <c r="PWF73" s="151"/>
      <c r="PWG73" s="151"/>
      <c r="PWH73" s="151"/>
      <c r="PWI73" s="151"/>
      <c r="PWJ73" s="151"/>
      <c r="PWK73" s="151"/>
      <c r="PWL73" s="151"/>
      <c r="PWM73" s="151"/>
      <c r="PWN73" s="151"/>
      <c r="PWO73" s="151"/>
      <c r="PWP73" s="151"/>
      <c r="PWQ73" s="151"/>
      <c r="PWR73" s="151"/>
      <c r="PWS73" s="151"/>
      <c r="PWT73" s="151"/>
      <c r="PWU73" s="151"/>
      <c r="PWV73" s="151"/>
      <c r="PWW73" s="151"/>
      <c r="PWX73" s="151"/>
      <c r="PWY73" s="151"/>
      <c r="PWZ73" s="151"/>
      <c r="PXA73" s="151"/>
      <c r="PXB73" s="151"/>
      <c r="PXC73" s="151"/>
      <c r="PXD73" s="151"/>
      <c r="PXE73" s="151"/>
      <c r="PXF73" s="151"/>
      <c r="PXG73" s="151"/>
      <c r="PXH73" s="151"/>
      <c r="PXI73" s="151"/>
      <c r="PXJ73" s="151"/>
      <c r="PXK73" s="151"/>
      <c r="PXL73" s="151"/>
      <c r="PXM73" s="151"/>
      <c r="PXN73" s="151"/>
      <c r="PXO73" s="151"/>
      <c r="PXP73" s="151"/>
      <c r="PXQ73" s="151"/>
      <c r="PXR73" s="151"/>
      <c r="PXS73" s="151"/>
      <c r="PXT73" s="151"/>
      <c r="PXU73" s="151"/>
      <c r="PXV73" s="151"/>
      <c r="PXW73" s="151"/>
      <c r="PXX73" s="151"/>
      <c r="PXY73" s="151"/>
      <c r="PXZ73" s="151"/>
      <c r="PYA73" s="151"/>
      <c r="PYB73" s="151"/>
      <c r="PYC73" s="151"/>
      <c r="PYD73" s="151"/>
      <c r="PYE73" s="151"/>
      <c r="PYF73" s="151"/>
      <c r="PYG73" s="151"/>
      <c r="PYH73" s="151"/>
      <c r="PYI73" s="151"/>
      <c r="PYJ73" s="151"/>
      <c r="PYK73" s="151"/>
      <c r="PYL73" s="151"/>
      <c r="PYM73" s="151"/>
      <c r="PYN73" s="151"/>
      <c r="PYO73" s="151"/>
      <c r="PYP73" s="151"/>
      <c r="PYQ73" s="151"/>
      <c r="PYR73" s="151"/>
      <c r="PYS73" s="151"/>
      <c r="PYT73" s="151"/>
      <c r="PYU73" s="151"/>
      <c r="PYV73" s="151"/>
      <c r="PYW73" s="151"/>
      <c r="PYX73" s="151"/>
      <c r="PYY73" s="151"/>
      <c r="PYZ73" s="151"/>
      <c r="PZA73" s="151"/>
      <c r="PZB73" s="151"/>
      <c r="PZC73" s="151"/>
      <c r="PZD73" s="151"/>
      <c r="PZE73" s="151"/>
      <c r="PZF73" s="151"/>
      <c r="PZG73" s="151"/>
      <c r="PZH73" s="151"/>
      <c r="PZI73" s="151"/>
      <c r="PZJ73" s="151"/>
      <c r="PZK73" s="151"/>
      <c r="PZL73" s="151"/>
      <c r="PZM73" s="151"/>
      <c r="PZN73" s="151"/>
      <c r="PZO73" s="151"/>
      <c r="PZP73" s="151"/>
      <c r="PZQ73" s="151"/>
      <c r="PZR73" s="151"/>
      <c r="PZS73" s="151"/>
      <c r="PZT73" s="151"/>
      <c r="PZU73" s="151"/>
      <c r="PZV73" s="151"/>
      <c r="PZW73" s="151"/>
      <c r="PZX73" s="151"/>
      <c r="PZY73" s="151"/>
      <c r="PZZ73" s="151"/>
      <c r="QAA73" s="151"/>
      <c r="QAB73" s="151"/>
      <c r="QAC73" s="151"/>
      <c r="QAD73" s="151"/>
      <c r="QAE73" s="151"/>
      <c r="QAF73" s="151"/>
      <c r="QAG73" s="151"/>
      <c r="QAH73" s="151"/>
      <c r="QAI73" s="151"/>
      <c r="QAJ73" s="151"/>
      <c r="QAK73" s="151"/>
      <c r="QAL73" s="151"/>
      <c r="QAM73" s="151"/>
      <c r="QAN73" s="151"/>
      <c r="QAO73" s="151"/>
      <c r="QAP73" s="151"/>
      <c r="QAQ73" s="151"/>
      <c r="QAR73" s="151"/>
      <c r="QAS73" s="151"/>
      <c r="QAT73" s="151"/>
      <c r="QAU73" s="151"/>
      <c r="QAV73" s="151"/>
      <c r="QAW73" s="151"/>
      <c r="QAX73" s="151"/>
      <c r="QAY73" s="151"/>
      <c r="QAZ73" s="151"/>
      <c r="QBA73" s="151"/>
      <c r="QBB73" s="151"/>
      <c r="QBC73" s="151"/>
      <c r="QBD73" s="151"/>
      <c r="QBE73" s="151"/>
      <c r="QBF73" s="151"/>
      <c r="QBG73" s="151"/>
      <c r="QBH73" s="151"/>
      <c r="QBI73" s="151"/>
      <c r="QBJ73" s="151"/>
      <c r="QBK73" s="151"/>
      <c r="QBL73" s="151"/>
      <c r="QBM73" s="151"/>
      <c r="QBN73" s="151"/>
      <c r="QBO73" s="151"/>
      <c r="QBP73" s="151"/>
      <c r="QBQ73" s="151"/>
      <c r="QBR73" s="151"/>
      <c r="QBS73" s="151"/>
      <c r="QBT73" s="151"/>
      <c r="QBU73" s="151"/>
      <c r="QBV73" s="151"/>
      <c r="QBW73" s="151"/>
      <c r="QBX73" s="151"/>
      <c r="QBY73" s="151"/>
      <c r="QBZ73" s="151"/>
      <c r="QCA73" s="151"/>
      <c r="QCB73" s="151"/>
      <c r="QCC73" s="151"/>
      <c r="QCD73" s="151"/>
      <c r="QCE73" s="151"/>
      <c r="QCF73" s="151"/>
      <c r="QCG73" s="151"/>
      <c r="QCH73" s="151"/>
      <c r="QCI73" s="151"/>
      <c r="QCJ73" s="151"/>
      <c r="QCK73" s="151"/>
      <c r="QCL73" s="151"/>
      <c r="QCM73" s="151"/>
      <c r="QCN73" s="151"/>
      <c r="QCO73" s="151"/>
      <c r="QCP73" s="151"/>
      <c r="QCQ73" s="151"/>
      <c r="QCR73" s="151"/>
      <c r="QCS73" s="151"/>
      <c r="QCT73" s="151"/>
      <c r="QCU73" s="151"/>
      <c r="QCV73" s="151"/>
      <c r="QCW73" s="151"/>
      <c r="QCX73" s="151"/>
      <c r="QCY73" s="151"/>
      <c r="QCZ73" s="151"/>
      <c r="QDA73" s="151"/>
      <c r="QDB73" s="151"/>
      <c r="QDC73" s="151"/>
      <c r="QDD73" s="151"/>
      <c r="QDE73" s="151"/>
      <c r="QDF73" s="151"/>
      <c r="QDG73" s="151"/>
      <c r="QDH73" s="151"/>
      <c r="QDI73" s="151"/>
      <c r="QDJ73" s="151"/>
      <c r="QDK73" s="151"/>
      <c r="QDL73" s="151"/>
      <c r="QDM73" s="151"/>
      <c r="QDN73" s="151"/>
      <c r="QDO73" s="151"/>
      <c r="QDP73" s="151"/>
      <c r="QDQ73" s="151"/>
      <c r="QDR73" s="151"/>
      <c r="QDS73" s="151"/>
      <c r="QDT73" s="151"/>
      <c r="QDU73" s="151"/>
      <c r="QDV73" s="151"/>
      <c r="QDW73" s="151"/>
      <c r="QDX73" s="151"/>
      <c r="QDY73" s="151"/>
      <c r="QDZ73" s="151"/>
      <c r="QEA73" s="151"/>
      <c r="QEB73" s="151"/>
      <c r="QEC73" s="151"/>
      <c r="QED73" s="151"/>
      <c r="QEE73" s="151"/>
      <c r="QEF73" s="151"/>
      <c r="QEG73" s="151"/>
      <c r="QEH73" s="151"/>
      <c r="QEI73" s="151"/>
      <c r="QEJ73" s="151"/>
      <c r="QEK73" s="151"/>
      <c r="QEL73" s="151"/>
      <c r="QEM73" s="151"/>
      <c r="QEN73" s="151"/>
      <c r="QEO73" s="151"/>
      <c r="QEP73" s="151"/>
      <c r="QEQ73" s="151"/>
      <c r="QER73" s="151"/>
      <c r="QES73" s="151"/>
      <c r="QET73" s="151"/>
      <c r="QEU73" s="151"/>
      <c r="QEV73" s="151"/>
      <c r="QEW73" s="151"/>
      <c r="QEX73" s="151"/>
      <c r="QEY73" s="151"/>
      <c r="QEZ73" s="151"/>
      <c r="QFA73" s="151"/>
      <c r="QFB73" s="151"/>
      <c r="QFC73" s="151"/>
      <c r="QFD73" s="151"/>
      <c r="QFE73" s="151"/>
      <c r="QFF73" s="151"/>
      <c r="QFG73" s="151"/>
      <c r="QFH73" s="151"/>
      <c r="QFI73" s="151"/>
      <c r="QFJ73" s="151"/>
      <c r="QFK73" s="151"/>
      <c r="QFL73" s="151"/>
      <c r="QFM73" s="151"/>
      <c r="QFN73" s="151"/>
      <c r="QFO73" s="151"/>
      <c r="QFP73" s="151"/>
      <c r="QFQ73" s="151"/>
      <c r="QFR73" s="151"/>
      <c r="QFS73" s="151"/>
      <c r="QFT73" s="151"/>
      <c r="QFU73" s="151"/>
      <c r="QFV73" s="151"/>
      <c r="QFW73" s="151"/>
      <c r="QFX73" s="151"/>
      <c r="QFY73" s="151"/>
      <c r="QFZ73" s="151"/>
      <c r="QGA73" s="151"/>
      <c r="QGB73" s="151"/>
      <c r="QGC73" s="151"/>
      <c r="QGD73" s="151"/>
      <c r="QGE73" s="151"/>
      <c r="QGF73" s="151"/>
      <c r="QGG73" s="151"/>
      <c r="QGH73" s="151"/>
      <c r="QGI73" s="151"/>
      <c r="QGJ73" s="151"/>
      <c r="QGK73" s="151"/>
      <c r="QGL73" s="151"/>
      <c r="QGM73" s="151"/>
      <c r="QGN73" s="151"/>
      <c r="QGO73" s="151"/>
      <c r="QGP73" s="151"/>
      <c r="QGQ73" s="151"/>
      <c r="QGR73" s="151"/>
      <c r="QGS73" s="151"/>
      <c r="QGT73" s="151"/>
      <c r="QGU73" s="151"/>
      <c r="QGV73" s="151"/>
      <c r="QGW73" s="151"/>
      <c r="QGX73" s="151"/>
      <c r="QGY73" s="151"/>
      <c r="QGZ73" s="151"/>
      <c r="QHA73" s="151"/>
      <c r="QHB73" s="151"/>
      <c r="QHC73" s="151"/>
      <c r="QHD73" s="151"/>
      <c r="QHE73" s="151"/>
      <c r="QHF73" s="151"/>
      <c r="QHG73" s="151"/>
      <c r="QHH73" s="151"/>
      <c r="QHI73" s="151"/>
      <c r="QHJ73" s="151"/>
      <c r="QHK73" s="151"/>
      <c r="QHL73" s="151"/>
      <c r="QHM73" s="151"/>
      <c r="QHN73" s="151"/>
      <c r="QHO73" s="151"/>
      <c r="QHP73" s="151"/>
      <c r="QHQ73" s="151"/>
      <c r="QHR73" s="151"/>
      <c r="QHS73" s="151"/>
      <c r="QHT73" s="151"/>
      <c r="QHU73" s="151"/>
      <c r="QHV73" s="151"/>
      <c r="QHW73" s="151"/>
      <c r="QHX73" s="151"/>
      <c r="QHY73" s="151"/>
      <c r="QHZ73" s="151"/>
      <c r="QIA73" s="151"/>
      <c r="QIB73" s="151"/>
      <c r="QIC73" s="151"/>
      <c r="QID73" s="151"/>
      <c r="QIE73" s="151"/>
      <c r="QIF73" s="151"/>
      <c r="QIG73" s="151"/>
      <c r="QIH73" s="151"/>
      <c r="QII73" s="151"/>
      <c r="QIJ73" s="151"/>
      <c r="QIK73" s="151"/>
      <c r="QIL73" s="151"/>
      <c r="QIM73" s="151"/>
      <c r="QIN73" s="151"/>
      <c r="QIO73" s="151"/>
      <c r="QIP73" s="151"/>
      <c r="QIQ73" s="151"/>
      <c r="QIR73" s="151"/>
      <c r="QIS73" s="151"/>
      <c r="QIT73" s="151"/>
      <c r="QIU73" s="151"/>
      <c r="QIV73" s="151"/>
      <c r="QIW73" s="151"/>
      <c r="QIX73" s="151"/>
      <c r="QIY73" s="151"/>
      <c r="QIZ73" s="151"/>
      <c r="QJA73" s="151"/>
      <c r="QJB73" s="151"/>
      <c r="QJC73" s="151"/>
      <c r="QJD73" s="151"/>
      <c r="QJE73" s="151"/>
      <c r="QJF73" s="151"/>
      <c r="QJG73" s="151"/>
      <c r="QJH73" s="151"/>
      <c r="QJI73" s="151"/>
      <c r="QJJ73" s="151"/>
      <c r="QJK73" s="151"/>
      <c r="QJL73" s="151"/>
      <c r="QJM73" s="151"/>
      <c r="QJN73" s="151"/>
      <c r="QJO73" s="151"/>
      <c r="QJP73" s="151"/>
      <c r="QJQ73" s="151"/>
      <c r="QJR73" s="151"/>
      <c r="QJS73" s="151"/>
      <c r="QJT73" s="151"/>
      <c r="QJU73" s="151"/>
      <c r="QJV73" s="151"/>
      <c r="QJW73" s="151"/>
      <c r="QJX73" s="151"/>
      <c r="QJY73" s="151"/>
      <c r="QJZ73" s="151"/>
      <c r="QKA73" s="151"/>
      <c r="QKB73" s="151"/>
      <c r="QKC73" s="151"/>
      <c r="QKD73" s="151"/>
      <c r="QKE73" s="151"/>
      <c r="QKF73" s="151"/>
      <c r="QKG73" s="151"/>
      <c r="QKH73" s="151"/>
      <c r="QKI73" s="151"/>
      <c r="QKJ73" s="151"/>
      <c r="QKK73" s="151"/>
      <c r="QKL73" s="151"/>
      <c r="QKM73" s="151"/>
      <c r="QKN73" s="151"/>
      <c r="QKO73" s="151"/>
      <c r="QKP73" s="151"/>
      <c r="QKQ73" s="151"/>
      <c r="QKR73" s="151"/>
      <c r="QKS73" s="151"/>
      <c r="QKT73" s="151"/>
      <c r="QKU73" s="151"/>
      <c r="QKV73" s="151"/>
      <c r="QKW73" s="151"/>
      <c r="QKX73" s="151"/>
      <c r="QKY73" s="151"/>
      <c r="QKZ73" s="151"/>
      <c r="QLA73" s="151"/>
      <c r="QLB73" s="151"/>
      <c r="QLC73" s="151"/>
      <c r="QLD73" s="151"/>
      <c r="QLE73" s="151"/>
      <c r="QLF73" s="151"/>
      <c r="QLG73" s="151"/>
      <c r="QLH73" s="151"/>
      <c r="QLI73" s="151"/>
      <c r="QLJ73" s="151"/>
      <c r="QLK73" s="151"/>
      <c r="QLL73" s="151"/>
      <c r="QLM73" s="151"/>
      <c r="QLN73" s="151"/>
      <c r="QLO73" s="151"/>
      <c r="QLP73" s="151"/>
      <c r="QLQ73" s="151"/>
      <c r="QLR73" s="151"/>
      <c r="QLS73" s="151"/>
      <c r="QLT73" s="151"/>
      <c r="QLU73" s="151"/>
      <c r="QLV73" s="151"/>
      <c r="QLW73" s="151"/>
      <c r="QLX73" s="151"/>
      <c r="QLY73" s="151"/>
      <c r="QLZ73" s="151"/>
      <c r="QMA73" s="151"/>
      <c r="QMB73" s="151"/>
      <c r="QMC73" s="151"/>
      <c r="QMD73" s="151"/>
      <c r="QME73" s="151"/>
      <c r="QMF73" s="151"/>
      <c r="QMG73" s="151"/>
      <c r="QMH73" s="151"/>
      <c r="QMI73" s="151"/>
      <c r="QMJ73" s="151"/>
      <c r="QMK73" s="151"/>
      <c r="QML73" s="151"/>
      <c r="QMM73" s="151"/>
      <c r="QMN73" s="151"/>
      <c r="QMO73" s="151"/>
      <c r="QMP73" s="151"/>
      <c r="QMQ73" s="151"/>
      <c r="QMR73" s="151"/>
      <c r="QMS73" s="151"/>
      <c r="QMT73" s="151"/>
      <c r="QMU73" s="151"/>
      <c r="QMV73" s="151"/>
      <c r="QMW73" s="151"/>
      <c r="QMX73" s="151"/>
      <c r="QMY73" s="151"/>
      <c r="QMZ73" s="151"/>
      <c r="QNA73" s="151"/>
      <c r="QNB73" s="151"/>
      <c r="QNC73" s="151"/>
      <c r="QND73" s="151"/>
      <c r="QNE73" s="151"/>
      <c r="QNF73" s="151"/>
      <c r="QNG73" s="151"/>
      <c r="QNH73" s="151"/>
      <c r="QNI73" s="151"/>
      <c r="QNJ73" s="151"/>
      <c r="QNK73" s="151"/>
      <c r="QNL73" s="151"/>
      <c r="QNM73" s="151"/>
      <c r="QNN73" s="151"/>
      <c r="QNO73" s="151"/>
      <c r="QNP73" s="151"/>
      <c r="QNQ73" s="151"/>
      <c r="QNR73" s="151"/>
      <c r="QNS73" s="151"/>
      <c r="QNT73" s="151"/>
      <c r="QNU73" s="151"/>
      <c r="QNV73" s="151"/>
      <c r="QNW73" s="151"/>
      <c r="QNX73" s="151"/>
      <c r="QNY73" s="151"/>
      <c r="QNZ73" s="151"/>
      <c r="QOA73" s="151"/>
      <c r="QOB73" s="151"/>
      <c r="QOC73" s="151"/>
      <c r="QOD73" s="151"/>
      <c r="QOE73" s="151"/>
      <c r="QOF73" s="151"/>
      <c r="QOG73" s="151"/>
      <c r="QOH73" s="151"/>
      <c r="QOI73" s="151"/>
      <c r="QOJ73" s="151"/>
      <c r="QOK73" s="151"/>
      <c r="QOL73" s="151"/>
      <c r="QOM73" s="151"/>
      <c r="QON73" s="151"/>
      <c r="QOO73" s="151"/>
      <c r="QOP73" s="151"/>
      <c r="QOQ73" s="151"/>
      <c r="QOR73" s="151"/>
      <c r="QOS73" s="151"/>
      <c r="QOT73" s="151"/>
      <c r="QOU73" s="151"/>
      <c r="QOV73" s="151"/>
      <c r="QOW73" s="151"/>
      <c r="QOX73" s="151"/>
      <c r="QOY73" s="151"/>
      <c r="QOZ73" s="151"/>
      <c r="QPA73" s="151"/>
      <c r="QPB73" s="151"/>
      <c r="QPC73" s="151"/>
      <c r="QPD73" s="151"/>
      <c r="QPE73" s="151"/>
      <c r="QPF73" s="151"/>
      <c r="QPG73" s="151"/>
      <c r="QPH73" s="151"/>
      <c r="QPI73" s="151"/>
      <c r="QPJ73" s="151"/>
      <c r="QPK73" s="151"/>
      <c r="QPL73" s="151"/>
      <c r="QPM73" s="151"/>
      <c r="QPN73" s="151"/>
      <c r="QPO73" s="151"/>
      <c r="QPP73" s="151"/>
      <c r="QPQ73" s="151"/>
      <c r="QPR73" s="151"/>
      <c r="QPS73" s="151"/>
      <c r="QPT73" s="151"/>
      <c r="QPU73" s="151"/>
      <c r="QPV73" s="151"/>
      <c r="QPW73" s="151"/>
      <c r="QPX73" s="151"/>
      <c r="QPY73" s="151"/>
      <c r="QPZ73" s="151"/>
      <c r="QQA73" s="151"/>
      <c r="QQB73" s="151"/>
      <c r="QQC73" s="151"/>
      <c r="QQD73" s="151"/>
      <c r="QQE73" s="151"/>
      <c r="QQF73" s="151"/>
      <c r="QQG73" s="151"/>
      <c r="QQH73" s="151"/>
      <c r="QQI73" s="151"/>
      <c r="QQJ73" s="151"/>
      <c r="QQK73" s="151"/>
      <c r="QQL73" s="151"/>
      <c r="QQM73" s="151"/>
      <c r="QQN73" s="151"/>
      <c r="QQO73" s="151"/>
      <c r="QQP73" s="151"/>
      <c r="QQQ73" s="151"/>
      <c r="QQR73" s="151"/>
      <c r="QQS73" s="151"/>
      <c r="QQT73" s="151"/>
      <c r="QQU73" s="151"/>
      <c r="QQV73" s="151"/>
      <c r="QQW73" s="151"/>
      <c r="QQX73" s="151"/>
      <c r="QQY73" s="151"/>
      <c r="QQZ73" s="151"/>
      <c r="QRA73" s="151"/>
      <c r="QRB73" s="151"/>
      <c r="QRC73" s="151"/>
      <c r="QRD73" s="151"/>
      <c r="QRE73" s="151"/>
      <c r="QRF73" s="151"/>
      <c r="QRG73" s="151"/>
      <c r="QRH73" s="151"/>
      <c r="QRI73" s="151"/>
      <c r="QRJ73" s="151"/>
      <c r="QRK73" s="151"/>
      <c r="QRL73" s="151"/>
      <c r="QRM73" s="151"/>
      <c r="QRN73" s="151"/>
      <c r="QRO73" s="151"/>
      <c r="QRP73" s="151"/>
      <c r="QRQ73" s="151"/>
      <c r="QRR73" s="151"/>
      <c r="QRS73" s="151"/>
      <c r="QRT73" s="151"/>
      <c r="QRU73" s="151"/>
      <c r="QRV73" s="151"/>
      <c r="QRW73" s="151"/>
      <c r="QRX73" s="151"/>
      <c r="QRY73" s="151"/>
      <c r="QRZ73" s="151"/>
      <c r="QSA73" s="151"/>
      <c r="QSB73" s="151"/>
      <c r="QSC73" s="151"/>
      <c r="QSD73" s="151"/>
      <c r="QSE73" s="151"/>
      <c r="QSF73" s="151"/>
      <c r="QSG73" s="151"/>
      <c r="QSH73" s="151"/>
      <c r="QSI73" s="151"/>
      <c r="QSJ73" s="151"/>
      <c r="QSK73" s="151"/>
      <c r="QSL73" s="151"/>
      <c r="QSM73" s="151"/>
      <c r="QSN73" s="151"/>
      <c r="QSO73" s="151"/>
      <c r="QSP73" s="151"/>
      <c r="QSQ73" s="151"/>
      <c r="QSR73" s="151"/>
      <c r="QSS73" s="151"/>
      <c r="QST73" s="151"/>
      <c r="QSU73" s="151"/>
      <c r="QSV73" s="151"/>
      <c r="QSW73" s="151"/>
      <c r="QSX73" s="151"/>
      <c r="QSY73" s="151"/>
      <c r="QSZ73" s="151"/>
      <c r="QTA73" s="151"/>
      <c r="QTB73" s="151"/>
      <c r="QTC73" s="151"/>
      <c r="QTD73" s="151"/>
      <c r="QTE73" s="151"/>
      <c r="QTF73" s="151"/>
      <c r="QTG73" s="151"/>
      <c r="QTH73" s="151"/>
      <c r="QTI73" s="151"/>
      <c r="QTJ73" s="151"/>
      <c r="QTK73" s="151"/>
      <c r="QTL73" s="151"/>
      <c r="QTM73" s="151"/>
      <c r="QTN73" s="151"/>
      <c r="QTO73" s="151"/>
      <c r="QTP73" s="151"/>
      <c r="QTQ73" s="151"/>
      <c r="QTR73" s="151"/>
      <c r="QTS73" s="151"/>
      <c r="QTT73" s="151"/>
      <c r="QTU73" s="151"/>
      <c r="QTV73" s="151"/>
      <c r="QTW73" s="151"/>
      <c r="QTX73" s="151"/>
      <c r="QTY73" s="151"/>
      <c r="QTZ73" s="151"/>
      <c r="QUA73" s="151"/>
      <c r="QUB73" s="151"/>
      <c r="QUC73" s="151"/>
      <c r="QUD73" s="151"/>
      <c r="QUE73" s="151"/>
      <c r="QUF73" s="151"/>
      <c r="QUG73" s="151"/>
      <c r="QUH73" s="151"/>
      <c r="QUI73" s="151"/>
      <c r="QUJ73" s="151"/>
      <c r="QUK73" s="151"/>
      <c r="QUL73" s="151"/>
      <c r="QUM73" s="151"/>
      <c r="QUN73" s="151"/>
      <c r="QUO73" s="151"/>
      <c r="QUP73" s="151"/>
      <c r="QUQ73" s="151"/>
      <c r="QUR73" s="151"/>
      <c r="QUS73" s="151"/>
      <c r="QUT73" s="151"/>
      <c r="QUU73" s="151"/>
      <c r="QUV73" s="151"/>
      <c r="QUW73" s="151"/>
      <c r="QUX73" s="151"/>
      <c r="QUY73" s="151"/>
      <c r="QUZ73" s="151"/>
      <c r="QVA73" s="151"/>
      <c r="QVB73" s="151"/>
      <c r="QVC73" s="151"/>
      <c r="QVD73" s="151"/>
      <c r="QVE73" s="151"/>
      <c r="QVF73" s="151"/>
      <c r="QVG73" s="151"/>
      <c r="QVH73" s="151"/>
      <c r="QVI73" s="151"/>
      <c r="QVJ73" s="151"/>
      <c r="QVK73" s="151"/>
      <c r="QVL73" s="151"/>
      <c r="QVM73" s="151"/>
      <c r="QVN73" s="151"/>
      <c r="QVO73" s="151"/>
      <c r="QVP73" s="151"/>
      <c r="QVQ73" s="151"/>
      <c r="QVR73" s="151"/>
      <c r="QVS73" s="151"/>
      <c r="QVT73" s="151"/>
      <c r="QVU73" s="151"/>
      <c r="QVV73" s="151"/>
      <c r="QVW73" s="151"/>
      <c r="QVX73" s="151"/>
      <c r="QVY73" s="151"/>
      <c r="QVZ73" s="151"/>
      <c r="QWA73" s="151"/>
      <c r="QWB73" s="151"/>
      <c r="QWC73" s="151"/>
      <c r="QWD73" s="151"/>
      <c r="QWE73" s="151"/>
      <c r="QWF73" s="151"/>
      <c r="QWG73" s="151"/>
      <c r="QWH73" s="151"/>
      <c r="QWI73" s="151"/>
      <c r="QWJ73" s="151"/>
      <c r="QWK73" s="151"/>
      <c r="QWL73" s="151"/>
      <c r="QWM73" s="151"/>
      <c r="QWN73" s="151"/>
      <c r="QWO73" s="151"/>
      <c r="QWP73" s="151"/>
      <c r="QWQ73" s="151"/>
      <c r="QWR73" s="151"/>
      <c r="QWS73" s="151"/>
      <c r="QWT73" s="151"/>
      <c r="QWU73" s="151"/>
      <c r="QWV73" s="151"/>
      <c r="QWW73" s="151"/>
      <c r="QWX73" s="151"/>
      <c r="QWY73" s="151"/>
      <c r="QWZ73" s="151"/>
      <c r="QXA73" s="151"/>
      <c r="QXB73" s="151"/>
      <c r="QXC73" s="151"/>
      <c r="QXD73" s="151"/>
      <c r="QXE73" s="151"/>
      <c r="QXF73" s="151"/>
      <c r="QXG73" s="151"/>
      <c r="QXH73" s="151"/>
      <c r="QXI73" s="151"/>
      <c r="QXJ73" s="151"/>
      <c r="QXK73" s="151"/>
      <c r="QXL73" s="151"/>
      <c r="QXM73" s="151"/>
      <c r="QXN73" s="151"/>
      <c r="QXO73" s="151"/>
      <c r="QXP73" s="151"/>
      <c r="QXQ73" s="151"/>
      <c r="QXR73" s="151"/>
      <c r="QXS73" s="151"/>
      <c r="QXT73" s="151"/>
      <c r="QXU73" s="151"/>
      <c r="QXV73" s="151"/>
      <c r="QXW73" s="151"/>
      <c r="QXX73" s="151"/>
      <c r="QXY73" s="151"/>
      <c r="QXZ73" s="151"/>
      <c r="QYA73" s="151"/>
      <c r="QYB73" s="151"/>
      <c r="QYC73" s="151"/>
      <c r="QYD73" s="151"/>
      <c r="QYE73" s="151"/>
      <c r="QYF73" s="151"/>
      <c r="QYG73" s="151"/>
      <c r="QYH73" s="151"/>
      <c r="QYI73" s="151"/>
      <c r="QYJ73" s="151"/>
      <c r="QYK73" s="151"/>
      <c r="QYL73" s="151"/>
      <c r="QYM73" s="151"/>
      <c r="QYN73" s="151"/>
      <c r="QYO73" s="151"/>
      <c r="QYP73" s="151"/>
      <c r="QYQ73" s="151"/>
      <c r="QYR73" s="151"/>
      <c r="QYS73" s="151"/>
      <c r="QYT73" s="151"/>
      <c r="QYU73" s="151"/>
      <c r="QYV73" s="151"/>
      <c r="QYW73" s="151"/>
      <c r="QYX73" s="151"/>
      <c r="QYY73" s="151"/>
      <c r="QYZ73" s="151"/>
      <c r="QZA73" s="151"/>
      <c r="QZB73" s="151"/>
      <c r="QZC73" s="151"/>
      <c r="QZD73" s="151"/>
      <c r="QZE73" s="151"/>
      <c r="QZF73" s="151"/>
      <c r="QZG73" s="151"/>
      <c r="QZH73" s="151"/>
      <c r="QZI73" s="151"/>
      <c r="QZJ73" s="151"/>
      <c r="QZK73" s="151"/>
      <c r="QZL73" s="151"/>
      <c r="QZM73" s="151"/>
      <c r="QZN73" s="151"/>
      <c r="QZO73" s="151"/>
      <c r="QZP73" s="151"/>
      <c r="QZQ73" s="151"/>
      <c r="QZR73" s="151"/>
      <c r="QZS73" s="151"/>
      <c r="QZT73" s="151"/>
      <c r="QZU73" s="151"/>
      <c r="QZV73" s="151"/>
      <c r="QZW73" s="151"/>
      <c r="QZX73" s="151"/>
      <c r="QZY73" s="151"/>
      <c r="QZZ73" s="151"/>
      <c r="RAA73" s="151"/>
      <c r="RAB73" s="151"/>
      <c r="RAC73" s="151"/>
      <c r="RAD73" s="151"/>
      <c r="RAE73" s="151"/>
      <c r="RAF73" s="151"/>
      <c r="RAG73" s="151"/>
      <c r="RAH73" s="151"/>
      <c r="RAI73" s="151"/>
      <c r="RAJ73" s="151"/>
      <c r="RAK73" s="151"/>
      <c r="RAL73" s="151"/>
      <c r="RAM73" s="151"/>
      <c r="RAN73" s="151"/>
      <c r="RAO73" s="151"/>
      <c r="RAP73" s="151"/>
      <c r="RAQ73" s="151"/>
      <c r="RAR73" s="151"/>
      <c r="RAS73" s="151"/>
      <c r="RAT73" s="151"/>
      <c r="RAU73" s="151"/>
      <c r="RAV73" s="151"/>
      <c r="RAW73" s="151"/>
      <c r="RAX73" s="151"/>
      <c r="RAY73" s="151"/>
      <c r="RAZ73" s="151"/>
      <c r="RBA73" s="151"/>
      <c r="RBB73" s="151"/>
      <c r="RBC73" s="151"/>
      <c r="RBD73" s="151"/>
      <c r="RBE73" s="151"/>
      <c r="RBF73" s="151"/>
      <c r="RBG73" s="151"/>
      <c r="RBH73" s="151"/>
      <c r="RBI73" s="151"/>
      <c r="RBJ73" s="151"/>
      <c r="RBK73" s="151"/>
      <c r="RBL73" s="151"/>
      <c r="RBM73" s="151"/>
      <c r="RBN73" s="151"/>
      <c r="RBO73" s="151"/>
      <c r="RBP73" s="151"/>
      <c r="RBQ73" s="151"/>
      <c r="RBR73" s="151"/>
      <c r="RBS73" s="151"/>
      <c r="RBT73" s="151"/>
      <c r="RBU73" s="151"/>
      <c r="RBV73" s="151"/>
      <c r="RBW73" s="151"/>
      <c r="RBX73" s="151"/>
      <c r="RBY73" s="151"/>
      <c r="RBZ73" s="151"/>
      <c r="RCA73" s="151"/>
      <c r="RCB73" s="151"/>
      <c r="RCC73" s="151"/>
      <c r="RCD73" s="151"/>
      <c r="RCE73" s="151"/>
      <c r="RCF73" s="151"/>
      <c r="RCG73" s="151"/>
      <c r="RCH73" s="151"/>
      <c r="RCI73" s="151"/>
      <c r="RCJ73" s="151"/>
      <c r="RCK73" s="151"/>
      <c r="RCL73" s="151"/>
      <c r="RCM73" s="151"/>
      <c r="RCN73" s="151"/>
      <c r="RCO73" s="151"/>
      <c r="RCP73" s="151"/>
      <c r="RCQ73" s="151"/>
      <c r="RCR73" s="151"/>
      <c r="RCS73" s="151"/>
      <c r="RCT73" s="151"/>
      <c r="RCU73" s="151"/>
      <c r="RCV73" s="151"/>
      <c r="RCW73" s="151"/>
      <c r="RCX73" s="151"/>
      <c r="RCY73" s="151"/>
      <c r="RCZ73" s="151"/>
      <c r="RDA73" s="151"/>
      <c r="RDB73" s="151"/>
      <c r="RDC73" s="151"/>
      <c r="RDD73" s="151"/>
      <c r="RDE73" s="151"/>
      <c r="RDF73" s="151"/>
      <c r="RDG73" s="151"/>
      <c r="RDH73" s="151"/>
      <c r="RDI73" s="151"/>
      <c r="RDJ73" s="151"/>
      <c r="RDK73" s="151"/>
      <c r="RDL73" s="151"/>
      <c r="RDM73" s="151"/>
      <c r="RDN73" s="151"/>
      <c r="RDO73" s="151"/>
      <c r="RDP73" s="151"/>
      <c r="RDQ73" s="151"/>
      <c r="RDR73" s="151"/>
      <c r="RDS73" s="151"/>
      <c r="RDT73" s="151"/>
      <c r="RDU73" s="151"/>
      <c r="RDV73" s="151"/>
      <c r="RDW73" s="151"/>
      <c r="RDX73" s="151"/>
      <c r="RDY73" s="151"/>
      <c r="RDZ73" s="151"/>
      <c r="REA73" s="151"/>
      <c r="REB73" s="151"/>
      <c r="REC73" s="151"/>
      <c r="RED73" s="151"/>
      <c r="REE73" s="151"/>
      <c r="REF73" s="151"/>
      <c r="REG73" s="151"/>
      <c r="REH73" s="151"/>
      <c r="REI73" s="151"/>
      <c r="REJ73" s="151"/>
      <c r="REK73" s="151"/>
      <c r="REL73" s="151"/>
      <c r="REM73" s="151"/>
      <c r="REN73" s="151"/>
      <c r="REO73" s="151"/>
      <c r="REP73" s="151"/>
      <c r="REQ73" s="151"/>
      <c r="RER73" s="151"/>
      <c r="RES73" s="151"/>
      <c r="RET73" s="151"/>
      <c r="REU73" s="151"/>
      <c r="REV73" s="151"/>
      <c r="REW73" s="151"/>
      <c r="REX73" s="151"/>
      <c r="REY73" s="151"/>
      <c r="REZ73" s="151"/>
      <c r="RFA73" s="151"/>
      <c r="RFB73" s="151"/>
      <c r="RFC73" s="151"/>
      <c r="RFD73" s="151"/>
      <c r="RFE73" s="151"/>
      <c r="RFF73" s="151"/>
      <c r="RFG73" s="151"/>
      <c r="RFH73" s="151"/>
      <c r="RFI73" s="151"/>
      <c r="RFJ73" s="151"/>
      <c r="RFK73" s="151"/>
      <c r="RFL73" s="151"/>
      <c r="RFM73" s="151"/>
      <c r="RFN73" s="151"/>
      <c r="RFO73" s="151"/>
      <c r="RFP73" s="151"/>
      <c r="RFQ73" s="151"/>
      <c r="RFR73" s="151"/>
      <c r="RFS73" s="151"/>
      <c r="RFT73" s="151"/>
      <c r="RFU73" s="151"/>
      <c r="RFV73" s="151"/>
      <c r="RFW73" s="151"/>
      <c r="RFX73" s="151"/>
      <c r="RFY73" s="151"/>
      <c r="RFZ73" s="151"/>
      <c r="RGA73" s="151"/>
      <c r="RGB73" s="151"/>
      <c r="RGC73" s="151"/>
      <c r="RGD73" s="151"/>
      <c r="RGE73" s="151"/>
      <c r="RGF73" s="151"/>
      <c r="RGG73" s="151"/>
      <c r="RGH73" s="151"/>
      <c r="RGI73" s="151"/>
      <c r="RGJ73" s="151"/>
      <c r="RGK73" s="151"/>
      <c r="RGL73" s="151"/>
      <c r="RGM73" s="151"/>
      <c r="RGN73" s="151"/>
      <c r="RGO73" s="151"/>
      <c r="RGP73" s="151"/>
      <c r="RGQ73" s="151"/>
      <c r="RGR73" s="151"/>
      <c r="RGS73" s="151"/>
      <c r="RGT73" s="151"/>
      <c r="RGU73" s="151"/>
      <c r="RGV73" s="151"/>
      <c r="RGW73" s="151"/>
      <c r="RGX73" s="151"/>
      <c r="RGY73" s="151"/>
      <c r="RGZ73" s="151"/>
      <c r="RHA73" s="151"/>
      <c r="RHB73" s="151"/>
      <c r="RHC73" s="151"/>
      <c r="RHD73" s="151"/>
      <c r="RHE73" s="151"/>
      <c r="RHF73" s="151"/>
      <c r="RHG73" s="151"/>
      <c r="RHH73" s="151"/>
      <c r="RHI73" s="151"/>
      <c r="RHJ73" s="151"/>
      <c r="RHK73" s="151"/>
      <c r="RHL73" s="151"/>
      <c r="RHM73" s="151"/>
      <c r="RHN73" s="151"/>
      <c r="RHO73" s="151"/>
      <c r="RHP73" s="151"/>
      <c r="RHQ73" s="151"/>
      <c r="RHR73" s="151"/>
      <c r="RHS73" s="151"/>
      <c r="RHT73" s="151"/>
      <c r="RHU73" s="151"/>
      <c r="RHV73" s="151"/>
      <c r="RHW73" s="151"/>
      <c r="RHX73" s="151"/>
      <c r="RHY73" s="151"/>
      <c r="RHZ73" s="151"/>
      <c r="RIA73" s="151"/>
      <c r="RIB73" s="151"/>
      <c r="RIC73" s="151"/>
      <c r="RID73" s="151"/>
      <c r="RIE73" s="151"/>
      <c r="RIF73" s="151"/>
      <c r="RIG73" s="151"/>
      <c r="RIH73" s="151"/>
      <c r="RII73" s="151"/>
      <c r="RIJ73" s="151"/>
      <c r="RIK73" s="151"/>
      <c r="RIL73" s="151"/>
      <c r="RIM73" s="151"/>
      <c r="RIN73" s="151"/>
      <c r="RIO73" s="151"/>
      <c r="RIP73" s="151"/>
      <c r="RIQ73" s="151"/>
      <c r="RIR73" s="151"/>
      <c r="RIS73" s="151"/>
      <c r="RIT73" s="151"/>
      <c r="RIU73" s="151"/>
      <c r="RIV73" s="151"/>
      <c r="RIW73" s="151"/>
      <c r="RIX73" s="151"/>
      <c r="RIY73" s="151"/>
      <c r="RIZ73" s="151"/>
      <c r="RJA73" s="151"/>
      <c r="RJB73" s="151"/>
      <c r="RJC73" s="151"/>
      <c r="RJD73" s="151"/>
      <c r="RJE73" s="151"/>
      <c r="RJF73" s="151"/>
      <c r="RJG73" s="151"/>
      <c r="RJH73" s="151"/>
      <c r="RJI73" s="151"/>
      <c r="RJJ73" s="151"/>
      <c r="RJK73" s="151"/>
      <c r="RJL73" s="151"/>
      <c r="RJM73" s="151"/>
      <c r="RJN73" s="151"/>
      <c r="RJO73" s="151"/>
      <c r="RJP73" s="151"/>
      <c r="RJQ73" s="151"/>
      <c r="RJR73" s="151"/>
      <c r="RJS73" s="151"/>
      <c r="RJT73" s="151"/>
      <c r="RJU73" s="151"/>
      <c r="RJV73" s="151"/>
      <c r="RJW73" s="151"/>
      <c r="RJX73" s="151"/>
      <c r="RJY73" s="151"/>
      <c r="RJZ73" s="151"/>
      <c r="RKA73" s="151"/>
      <c r="RKB73" s="151"/>
      <c r="RKC73" s="151"/>
      <c r="RKD73" s="151"/>
      <c r="RKE73" s="151"/>
      <c r="RKF73" s="151"/>
      <c r="RKG73" s="151"/>
      <c r="RKH73" s="151"/>
      <c r="RKI73" s="151"/>
      <c r="RKJ73" s="151"/>
      <c r="RKK73" s="151"/>
      <c r="RKL73" s="151"/>
      <c r="RKM73" s="151"/>
      <c r="RKN73" s="151"/>
      <c r="RKO73" s="151"/>
      <c r="RKP73" s="151"/>
      <c r="RKQ73" s="151"/>
      <c r="RKR73" s="151"/>
      <c r="RKS73" s="151"/>
      <c r="RKT73" s="151"/>
      <c r="RKU73" s="151"/>
      <c r="RKV73" s="151"/>
      <c r="RKW73" s="151"/>
      <c r="RKX73" s="151"/>
      <c r="RKY73" s="151"/>
      <c r="RKZ73" s="151"/>
      <c r="RLA73" s="151"/>
      <c r="RLB73" s="151"/>
      <c r="RLC73" s="151"/>
      <c r="RLD73" s="151"/>
      <c r="RLE73" s="151"/>
      <c r="RLF73" s="151"/>
      <c r="RLG73" s="151"/>
      <c r="RLH73" s="151"/>
      <c r="RLI73" s="151"/>
      <c r="RLJ73" s="151"/>
      <c r="RLK73" s="151"/>
      <c r="RLL73" s="151"/>
      <c r="RLM73" s="151"/>
      <c r="RLN73" s="151"/>
      <c r="RLO73" s="151"/>
      <c r="RLP73" s="151"/>
      <c r="RLQ73" s="151"/>
      <c r="RLR73" s="151"/>
      <c r="RLS73" s="151"/>
      <c r="RLT73" s="151"/>
      <c r="RLU73" s="151"/>
      <c r="RLV73" s="151"/>
      <c r="RLW73" s="151"/>
      <c r="RLX73" s="151"/>
      <c r="RLY73" s="151"/>
      <c r="RLZ73" s="151"/>
      <c r="RMA73" s="151"/>
      <c r="RMB73" s="151"/>
      <c r="RMC73" s="151"/>
      <c r="RMD73" s="151"/>
      <c r="RME73" s="151"/>
      <c r="RMF73" s="151"/>
      <c r="RMG73" s="151"/>
      <c r="RMH73" s="151"/>
      <c r="RMI73" s="151"/>
      <c r="RMJ73" s="151"/>
      <c r="RMK73" s="151"/>
      <c r="RML73" s="151"/>
      <c r="RMM73" s="151"/>
      <c r="RMN73" s="151"/>
      <c r="RMO73" s="151"/>
      <c r="RMP73" s="151"/>
      <c r="RMQ73" s="151"/>
      <c r="RMR73" s="151"/>
      <c r="RMS73" s="151"/>
      <c r="RMT73" s="151"/>
      <c r="RMU73" s="151"/>
      <c r="RMV73" s="151"/>
      <c r="RMW73" s="151"/>
      <c r="RMX73" s="151"/>
      <c r="RMY73" s="151"/>
      <c r="RMZ73" s="151"/>
      <c r="RNA73" s="151"/>
      <c r="RNB73" s="151"/>
      <c r="RNC73" s="151"/>
      <c r="RND73" s="151"/>
      <c r="RNE73" s="151"/>
      <c r="RNF73" s="151"/>
      <c r="RNG73" s="151"/>
      <c r="RNH73" s="151"/>
      <c r="RNI73" s="151"/>
      <c r="RNJ73" s="151"/>
      <c r="RNK73" s="151"/>
      <c r="RNL73" s="151"/>
      <c r="RNM73" s="151"/>
      <c r="RNN73" s="151"/>
      <c r="RNO73" s="151"/>
      <c r="RNP73" s="151"/>
      <c r="RNQ73" s="151"/>
      <c r="RNR73" s="151"/>
      <c r="RNS73" s="151"/>
      <c r="RNT73" s="151"/>
      <c r="RNU73" s="151"/>
      <c r="RNV73" s="151"/>
      <c r="RNW73" s="151"/>
      <c r="RNX73" s="151"/>
      <c r="RNY73" s="151"/>
      <c r="RNZ73" s="151"/>
      <c r="ROA73" s="151"/>
      <c r="ROB73" s="151"/>
      <c r="ROC73" s="151"/>
      <c r="ROD73" s="151"/>
      <c r="ROE73" s="151"/>
      <c r="ROF73" s="151"/>
      <c r="ROG73" s="151"/>
      <c r="ROH73" s="151"/>
      <c r="ROI73" s="151"/>
      <c r="ROJ73" s="151"/>
      <c r="ROK73" s="151"/>
      <c r="ROL73" s="151"/>
      <c r="ROM73" s="151"/>
      <c r="RON73" s="151"/>
      <c r="ROO73" s="151"/>
      <c r="ROP73" s="151"/>
      <c r="ROQ73" s="151"/>
      <c r="ROR73" s="151"/>
      <c r="ROS73" s="151"/>
      <c r="ROT73" s="151"/>
      <c r="ROU73" s="151"/>
      <c r="ROV73" s="151"/>
      <c r="ROW73" s="151"/>
      <c r="ROX73" s="151"/>
      <c r="ROY73" s="151"/>
      <c r="ROZ73" s="151"/>
      <c r="RPA73" s="151"/>
      <c r="RPB73" s="151"/>
      <c r="RPC73" s="151"/>
      <c r="RPD73" s="151"/>
      <c r="RPE73" s="151"/>
      <c r="RPF73" s="151"/>
      <c r="RPG73" s="151"/>
      <c r="RPH73" s="151"/>
      <c r="RPI73" s="151"/>
      <c r="RPJ73" s="151"/>
      <c r="RPK73" s="151"/>
      <c r="RPL73" s="151"/>
      <c r="RPM73" s="151"/>
      <c r="RPN73" s="151"/>
      <c r="RPO73" s="151"/>
      <c r="RPP73" s="151"/>
      <c r="RPQ73" s="151"/>
      <c r="RPR73" s="151"/>
      <c r="RPS73" s="151"/>
      <c r="RPT73" s="151"/>
      <c r="RPU73" s="151"/>
      <c r="RPV73" s="151"/>
      <c r="RPW73" s="151"/>
      <c r="RPX73" s="151"/>
      <c r="RPY73" s="151"/>
      <c r="RPZ73" s="151"/>
      <c r="RQA73" s="151"/>
      <c r="RQB73" s="151"/>
      <c r="RQC73" s="151"/>
      <c r="RQD73" s="151"/>
      <c r="RQE73" s="151"/>
      <c r="RQF73" s="151"/>
      <c r="RQG73" s="151"/>
      <c r="RQH73" s="151"/>
      <c r="RQI73" s="151"/>
      <c r="RQJ73" s="151"/>
      <c r="RQK73" s="151"/>
      <c r="RQL73" s="151"/>
      <c r="RQM73" s="151"/>
      <c r="RQN73" s="151"/>
      <c r="RQO73" s="151"/>
      <c r="RQP73" s="151"/>
      <c r="RQQ73" s="151"/>
      <c r="RQR73" s="151"/>
      <c r="RQS73" s="151"/>
      <c r="RQT73" s="151"/>
      <c r="RQU73" s="151"/>
      <c r="RQV73" s="151"/>
      <c r="RQW73" s="151"/>
      <c r="RQX73" s="151"/>
      <c r="RQY73" s="151"/>
      <c r="RQZ73" s="151"/>
      <c r="RRA73" s="151"/>
      <c r="RRB73" s="151"/>
      <c r="RRC73" s="151"/>
      <c r="RRD73" s="151"/>
      <c r="RRE73" s="151"/>
      <c r="RRF73" s="151"/>
      <c r="RRG73" s="151"/>
      <c r="RRH73" s="151"/>
      <c r="RRI73" s="151"/>
      <c r="RRJ73" s="151"/>
      <c r="RRK73" s="151"/>
      <c r="RRL73" s="151"/>
      <c r="RRM73" s="151"/>
      <c r="RRN73" s="151"/>
      <c r="RRO73" s="151"/>
      <c r="RRP73" s="151"/>
      <c r="RRQ73" s="151"/>
      <c r="RRR73" s="151"/>
      <c r="RRS73" s="151"/>
      <c r="RRT73" s="151"/>
      <c r="RRU73" s="151"/>
      <c r="RRV73" s="151"/>
      <c r="RRW73" s="151"/>
      <c r="RRX73" s="151"/>
      <c r="RRY73" s="151"/>
      <c r="RRZ73" s="151"/>
      <c r="RSA73" s="151"/>
      <c r="RSB73" s="151"/>
      <c r="RSC73" s="151"/>
      <c r="RSD73" s="151"/>
      <c r="RSE73" s="151"/>
      <c r="RSF73" s="151"/>
      <c r="RSG73" s="151"/>
      <c r="RSH73" s="151"/>
      <c r="RSI73" s="151"/>
      <c r="RSJ73" s="151"/>
      <c r="RSK73" s="151"/>
      <c r="RSL73" s="151"/>
      <c r="RSM73" s="151"/>
      <c r="RSN73" s="151"/>
      <c r="RSO73" s="151"/>
      <c r="RSP73" s="151"/>
      <c r="RSQ73" s="151"/>
      <c r="RSR73" s="151"/>
      <c r="RSS73" s="151"/>
      <c r="RST73" s="151"/>
      <c r="RSU73" s="151"/>
      <c r="RSV73" s="151"/>
      <c r="RSW73" s="151"/>
      <c r="RSX73" s="151"/>
      <c r="RSY73" s="151"/>
      <c r="RSZ73" s="151"/>
      <c r="RTA73" s="151"/>
      <c r="RTB73" s="151"/>
      <c r="RTC73" s="151"/>
      <c r="RTD73" s="151"/>
      <c r="RTE73" s="151"/>
      <c r="RTF73" s="151"/>
      <c r="RTG73" s="151"/>
      <c r="RTH73" s="151"/>
      <c r="RTI73" s="151"/>
      <c r="RTJ73" s="151"/>
      <c r="RTK73" s="151"/>
      <c r="RTL73" s="151"/>
      <c r="RTM73" s="151"/>
      <c r="RTN73" s="151"/>
      <c r="RTO73" s="151"/>
      <c r="RTP73" s="151"/>
      <c r="RTQ73" s="151"/>
      <c r="RTR73" s="151"/>
      <c r="RTS73" s="151"/>
      <c r="RTT73" s="151"/>
      <c r="RTU73" s="151"/>
      <c r="RTV73" s="151"/>
      <c r="RTW73" s="151"/>
      <c r="RTX73" s="151"/>
      <c r="RTY73" s="151"/>
      <c r="RTZ73" s="151"/>
      <c r="RUA73" s="151"/>
      <c r="RUB73" s="151"/>
      <c r="RUC73" s="151"/>
      <c r="RUD73" s="151"/>
      <c r="RUE73" s="151"/>
      <c r="RUF73" s="151"/>
      <c r="RUG73" s="151"/>
      <c r="RUH73" s="151"/>
      <c r="RUI73" s="151"/>
      <c r="RUJ73" s="151"/>
      <c r="RUK73" s="151"/>
      <c r="RUL73" s="151"/>
      <c r="RUM73" s="151"/>
      <c r="RUN73" s="151"/>
      <c r="RUO73" s="151"/>
      <c r="RUP73" s="151"/>
      <c r="RUQ73" s="151"/>
      <c r="RUR73" s="151"/>
      <c r="RUS73" s="151"/>
      <c r="RUT73" s="151"/>
      <c r="RUU73" s="151"/>
      <c r="RUV73" s="151"/>
      <c r="RUW73" s="151"/>
      <c r="RUX73" s="151"/>
      <c r="RUY73" s="151"/>
      <c r="RUZ73" s="151"/>
      <c r="RVA73" s="151"/>
      <c r="RVB73" s="151"/>
      <c r="RVC73" s="151"/>
      <c r="RVD73" s="151"/>
      <c r="RVE73" s="151"/>
      <c r="RVF73" s="151"/>
      <c r="RVG73" s="151"/>
      <c r="RVH73" s="151"/>
      <c r="RVI73" s="151"/>
      <c r="RVJ73" s="151"/>
      <c r="RVK73" s="151"/>
      <c r="RVL73" s="151"/>
      <c r="RVM73" s="151"/>
      <c r="RVN73" s="151"/>
      <c r="RVO73" s="151"/>
      <c r="RVP73" s="151"/>
      <c r="RVQ73" s="151"/>
      <c r="RVR73" s="151"/>
      <c r="RVS73" s="151"/>
      <c r="RVT73" s="151"/>
      <c r="RVU73" s="151"/>
      <c r="RVV73" s="151"/>
      <c r="RVW73" s="151"/>
      <c r="RVX73" s="151"/>
      <c r="RVY73" s="151"/>
      <c r="RVZ73" s="151"/>
      <c r="RWA73" s="151"/>
      <c r="RWB73" s="151"/>
      <c r="RWC73" s="151"/>
      <c r="RWD73" s="151"/>
      <c r="RWE73" s="151"/>
      <c r="RWF73" s="151"/>
      <c r="RWG73" s="151"/>
      <c r="RWH73" s="151"/>
      <c r="RWI73" s="151"/>
      <c r="RWJ73" s="151"/>
      <c r="RWK73" s="151"/>
      <c r="RWL73" s="151"/>
      <c r="RWM73" s="151"/>
      <c r="RWN73" s="151"/>
      <c r="RWO73" s="151"/>
      <c r="RWP73" s="151"/>
      <c r="RWQ73" s="151"/>
      <c r="RWR73" s="151"/>
      <c r="RWS73" s="151"/>
      <c r="RWT73" s="151"/>
      <c r="RWU73" s="151"/>
      <c r="RWV73" s="151"/>
      <c r="RWW73" s="151"/>
      <c r="RWX73" s="151"/>
      <c r="RWY73" s="151"/>
      <c r="RWZ73" s="151"/>
      <c r="RXA73" s="151"/>
      <c r="RXB73" s="151"/>
      <c r="RXC73" s="151"/>
      <c r="RXD73" s="151"/>
      <c r="RXE73" s="151"/>
      <c r="RXF73" s="151"/>
      <c r="RXG73" s="151"/>
      <c r="RXH73" s="151"/>
      <c r="RXI73" s="151"/>
      <c r="RXJ73" s="151"/>
      <c r="RXK73" s="151"/>
      <c r="RXL73" s="151"/>
      <c r="RXM73" s="151"/>
      <c r="RXN73" s="151"/>
      <c r="RXO73" s="151"/>
      <c r="RXP73" s="151"/>
      <c r="RXQ73" s="151"/>
      <c r="RXR73" s="151"/>
      <c r="RXS73" s="151"/>
      <c r="RXT73" s="151"/>
      <c r="RXU73" s="151"/>
      <c r="RXV73" s="151"/>
      <c r="RXW73" s="151"/>
      <c r="RXX73" s="151"/>
      <c r="RXY73" s="151"/>
      <c r="RXZ73" s="151"/>
      <c r="RYA73" s="151"/>
      <c r="RYB73" s="151"/>
      <c r="RYC73" s="151"/>
      <c r="RYD73" s="151"/>
      <c r="RYE73" s="151"/>
      <c r="RYF73" s="151"/>
      <c r="RYG73" s="151"/>
      <c r="RYH73" s="151"/>
      <c r="RYI73" s="151"/>
      <c r="RYJ73" s="151"/>
      <c r="RYK73" s="151"/>
      <c r="RYL73" s="151"/>
      <c r="RYM73" s="151"/>
      <c r="RYN73" s="151"/>
      <c r="RYO73" s="151"/>
      <c r="RYP73" s="151"/>
      <c r="RYQ73" s="151"/>
      <c r="RYR73" s="151"/>
      <c r="RYS73" s="151"/>
      <c r="RYT73" s="151"/>
      <c r="RYU73" s="151"/>
      <c r="RYV73" s="151"/>
      <c r="RYW73" s="151"/>
      <c r="RYX73" s="151"/>
      <c r="RYY73" s="151"/>
      <c r="RYZ73" s="151"/>
      <c r="RZA73" s="151"/>
      <c r="RZB73" s="151"/>
      <c r="RZC73" s="151"/>
      <c r="RZD73" s="151"/>
      <c r="RZE73" s="151"/>
      <c r="RZF73" s="151"/>
      <c r="RZG73" s="151"/>
      <c r="RZH73" s="151"/>
      <c r="RZI73" s="151"/>
      <c r="RZJ73" s="151"/>
      <c r="RZK73" s="151"/>
      <c r="RZL73" s="151"/>
      <c r="RZM73" s="151"/>
      <c r="RZN73" s="151"/>
      <c r="RZO73" s="151"/>
      <c r="RZP73" s="151"/>
      <c r="RZQ73" s="151"/>
      <c r="RZR73" s="151"/>
      <c r="RZS73" s="151"/>
      <c r="RZT73" s="151"/>
      <c r="RZU73" s="151"/>
      <c r="RZV73" s="151"/>
      <c r="RZW73" s="151"/>
      <c r="RZX73" s="151"/>
      <c r="RZY73" s="151"/>
      <c r="RZZ73" s="151"/>
      <c r="SAA73" s="151"/>
      <c r="SAB73" s="151"/>
      <c r="SAC73" s="151"/>
      <c r="SAD73" s="151"/>
      <c r="SAE73" s="151"/>
      <c r="SAF73" s="151"/>
      <c r="SAG73" s="151"/>
      <c r="SAH73" s="151"/>
      <c r="SAI73" s="151"/>
      <c r="SAJ73" s="151"/>
      <c r="SAK73" s="151"/>
      <c r="SAL73" s="151"/>
      <c r="SAM73" s="151"/>
      <c r="SAN73" s="151"/>
      <c r="SAO73" s="151"/>
      <c r="SAP73" s="151"/>
      <c r="SAQ73" s="151"/>
      <c r="SAR73" s="151"/>
      <c r="SAS73" s="151"/>
      <c r="SAT73" s="151"/>
      <c r="SAU73" s="151"/>
      <c r="SAV73" s="151"/>
      <c r="SAW73" s="151"/>
      <c r="SAX73" s="151"/>
      <c r="SAY73" s="151"/>
      <c r="SAZ73" s="151"/>
      <c r="SBA73" s="151"/>
      <c r="SBB73" s="151"/>
      <c r="SBC73" s="151"/>
      <c r="SBD73" s="151"/>
      <c r="SBE73" s="151"/>
      <c r="SBF73" s="151"/>
      <c r="SBG73" s="151"/>
      <c r="SBH73" s="151"/>
      <c r="SBI73" s="151"/>
      <c r="SBJ73" s="151"/>
      <c r="SBK73" s="151"/>
      <c r="SBL73" s="151"/>
      <c r="SBM73" s="151"/>
      <c r="SBN73" s="151"/>
      <c r="SBO73" s="151"/>
      <c r="SBP73" s="151"/>
      <c r="SBQ73" s="151"/>
      <c r="SBR73" s="151"/>
      <c r="SBS73" s="151"/>
      <c r="SBT73" s="151"/>
      <c r="SBU73" s="151"/>
      <c r="SBV73" s="151"/>
      <c r="SBW73" s="151"/>
      <c r="SBX73" s="151"/>
      <c r="SBY73" s="151"/>
      <c r="SBZ73" s="151"/>
      <c r="SCA73" s="151"/>
      <c r="SCB73" s="151"/>
      <c r="SCC73" s="151"/>
      <c r="SCD73" s="151"/>
      <c r="SCE73" s="151"/>
      <c r="SCF73" s="151"/>
      <c r="SCG73" s="151"/>
      <c r="SCH73" s="151"/>
      <c r="SCI73" s="151"/>
      <c r="SCJ73" s="151"/>
      <c r="SCK73" s="151"/>
      <c r="SCL73" s="151"/>
      <c r="SCM73" s="151"/>
      <c r="SCN73" s="151"/>
      <c r="SCO73" s="151"/>
      <c r="SCP73" s="151"/>
      <c r="SCQ73" s="151"/>
      <c r="SCR73" s="151"/>
      <c r="SCS73" s="151"/>
      <c r="SCT73" s="151"/>
      <c r="SCU73" s="151"/>
      <c r="SCV73" s="151"/>
      <c r="SCW73" s="151"/>
      <c r="SCX73" s="151"/>
      <c r="SCY73" s="151"/>
      <c r="SCZ73" s="151"/>
      <c r="SDA73" s="151"/>
      <c r="SDB73" s="151"/>
      <c r="SDC73" s="151"/>
      <c r="SDD73" s="151"/>
      <c r="SDE73" s="151"/>
      <c r="SDF73" s="151"/>
      <c r="SDG73" s="151"/>
      <c r="SDH73" s="151"/>
      <c r="SDI73" s="151"/>
      <c r="SDJ73" s="151"/>
      <c r="SDK73" s="151"/>
      <c r="SDL73" s="151"/>
      <c r="SDM73" s="151"/>
      <c r="SDN73" s="151"/>
      <c r="SDO73" s="151"/>
      <c r="SDP73" s="151"/>
      <c r="SDQ73" s="151"/>
      <c r="SDR73" s="151"/>
      <c r="SDS73" s="151"/>
      <c r="SDT73" s="151"/>
      <c r="SDU73" s="151"/>
      <c r="SDV73" s="151"/>
      <c r="SDW73" s="151"/>
      <c r="SDX73" s="151"/>
      <c r="SDY73" s="151"/>
      <c r="SDZ73" s="151"/>
      <c r="SEA73" s="151"/>
      <c r="SEB73" s="151"/>
      <c r="SEC73" s="151"/>
      <c r="SED73" s="151"/>
      <c r="SEE73" s="151"/>
      <c r="SEF73" s="151"/>
      <c r="SEG73" s="151"/>
      <c r="SEH73" s="151"/>
      <c r="SEI73" s="151"/>
      <c r="SEJ73" s="151"/>
      <c r="SEK73" s="151"/>
      <c r="SEL73" s="151"/>
      <c r="SEM73" s="151"/>
      <c r="SEN73" s="151"/>
      <c r="SEO73" s="151"/>
      <c r="SEP73" s="151"/>
      <c r="SEQ73" s="151"/>
      <c r="SER73" s="151"/>
      <c r="SES73" s="151"/>
      <c r="SET73" s="151"/>
      <c r="SEU73" s="151"/>
      <c r="SEV73" s="151"/>
      <c r="SEW73" s="151"/>
      <c r="SEX73" s="151"/>
      <c r="SEY73" s="151"/>
      <c r="SEZ73" s="151"/>
      <c r="SFA73" s="151"/>
      <c r="SFB73" s="151"/>
      <c r="SFC73" s="151"/>
      <c r="SFD73" s="151"/>
      <c r="SFE73" s="151"/>
      <c r="SFF73" s="151"/>
      <c r="SFG73" s="151"/>
      <c r="SFH73" s="151"/>
      <c r="SFI73" s="151"/>
      <c r="SFJ73" s="151"/>
      <c r="SFK73" s="151"/>
      <c r="SFL73" s="151"/>
      <c r="SFM73" s="151"/>
      <c r="SFN73" s="151"/>
      <c r="SFO73" s="151"/>
      <c r="SFP73" s="151"/>
      <c r="SFQ73" s="151"/>
      <c r="SFR73" s="151"/>
      <c r="SFS73" s="151"/>
      <c r="SFT73" s="151"/>
      <c r="SFU73" s="151"/>
      <c r="SFV73" s="151"/>
      <c r="SFW73" s="151"/>
      <c r="SFX73" s="151"/>
      <c r="SFY73" s="151"/>
      <c r="SFZ73" s="151"/>
      <c r="SGA73" s="151"/>
      <c r="SGB73" s="151"/>
      <c r="SGC73" s="151"/>
      <c r="SGD73" s="151"/>
      <c r="SGE73" s="151"/>
      <c r="SGF73" s="151"/>
      <c r="SGG73" s="151"/>
      <c r="SGH73" s="151"/>
      <c r="SGI73" s="151"/>
      <c r="SGJ73" s="151"/>
      <c r="SGK73" s="151"/>
      <c r="SGL73" s="151"/>
      <c r="SGM73" s="151"/>
      <c r="SGN73" s="151"/>
      <c r="SGO73" s="151"/>
      <c r="SGP73" s="151"/>
      <c r="SGQ73" s="151"/>
      <c r="SGR73" s="151"/>
      <c r="SGS73" s="151"/>
      <c r="SGT73" s="151"/>
      <c r="SGU73" s="151"/>
      <c r="SGV73" s="151"/>
      <c r="SGW73" s="151"/>
      <c r="SGX73" s="151"/>
      <c r="SGY73" s="151"/>
      <c r="SGZ73" s="151"/>
      <c r="SHA73" s="151"/>
      <c r="SHB73" s="151"/>
      <c r="SHC73" s="151"/>
      <c r="SHD73" s="151"/>
      <c r="SHE73" s="151"/>
      <c r="SHF73" s="151"/>
      <c r="SHG73" s="151"/>
      <c r="SHH73" s="151"/>
      <c r="SHI73" s="151"/>
      <c r="SHJ73" s="151"/>
      <c r="SHK73" s="151"/>
      <c r="SHL73" s="151"/>
      <c r="SHM73" s="151"/>
      <c r="SHN73" s="151"/>
      <c r="SHO73" s="151"/>
      <c r="SHP73" s="151"/>
      <c r="SHQ73" s="151"/>
      <c r="SHR73" s="151"/>
      <c r="SHS73" s="151"/>
      <c r="SHT73" s="151"/>
      <c r="SHU73" s="151"/>
      <c r="SHV73" s="151"/>
      <c r="SHW73" s="151"/>
      <c r="SHX73" s="151"/>
      <c r="SHY73" s="151"/>
      <c r="SHZ73" s="151"/>
      <c r="SIA73" s="151"/>
      <c r="SIB73" s="151"/>
      <c r="SIC73" s="151"/>
      <c r="SID73" s="151"/>
      <c r="SIE73" s="151"/>
      <c r="SIF73" s="151"/>
      <c r="SIG73" s="151"/>
      <c r="SIH73" s="151"/>
      <c r="SII73" s="151"/>
      <c r="SIJ73" s="151"/>
      <c r="SIK73" s="151"/>
      <c r="SIL73" s="151"/>
      <c r="SIM73" s="151"/>
      <c r="SIN73" s="151"/>
      <c r="SIO73" s="151"/>
      <c r="SIP73" s="151"/>
      <c r="SIQ73" s="151"/>
      <c r="SIR73" s="151"/>
      <c r="SIS73" s="151"/>
      <c r="SIT73" s="151"/>
      <c r="SIU73" s="151"/>
      <c r="SIV73" s="151"/>
      <c r="SIW73" s="151"/>
      <c r="SIX73" s="151"/>
      <c r="SIY73" s="151"/>
      <c r="SIZ73" s="151"/>
      <c r="SJA73" s="151"/>
      <c r="SJB73" s="151"/>
      <c r="SJC73" s="151"/>
      <c r="SJD73" s="151"/>
      <c r="SJE73" s="151"/>
      <c r="SJF73" s="151"/>
      <c r="SJG73" s="151"/>
      <c r="SJH73" s="151"/>
      <c r="SJI73" s="151"/>
      <c r="SJJ73" s="151"/>
      <c r="SJK73" s="151"/>
      <c r="SJL73" s="151"/>
      <c r="SJM73" s="151"/>
      <c r="SJN73" s="151"/>
      <c r="SJO73" s="151"/>
      <c r="SJP73" s="151"/>
      <c r="SJQ73" s="151"/>
      <c r="SJR73" s="151"/>
      <c r="SJS73" s="151"/>
      <c r="SJT73" s="151"/>
      <c r="SJU73" s="151"/>
      <c r="SJV73" s="151"/>
      <c r="SJW73" s="151"/>
      <c r="SJX73" s="151"/>
      <c r="SJY73" s="151"/>
      <c r="SJZ73" s="151"/>
      <c r="SKA73" s="151"/>
      <c r="SKB73" s="151"/>
      <c r="SKC73" s="151"/>
      <c r="SKD73" s="151"/>
      <c r="SKE73" s="151"/>
      <c r="SKF73" s="151"/>
      <c r="SKG73" s="151"/>
      <c r="SKH73" s="151"/>
      <c r="SKI73" s="151"/>
      <c r="SKJ73" s="151"/>
      <c r="SKK73" s="151"/>
      <c r="SKL73" s="151"/>
      <c r="SKM73" s="151"/>
      <c r="SKN73" s="151"/>
      <c r="SKO73" s="151"/>
      <c r="SKP73" s="151"/>
      <c r="SKQ73" s="151"/>
      <c r="SKR73" s="151"/>
      <c r="SKS73" s="151"/>
      <c r="SKT73" s="151"/>
      <c r="SKU73" s="151"/>
      <c r="SKV73" s="151"/>
      <c r="SKW73" s="151"/>
      <c r="SKX73" s="151"/>
      <c r="SKY73" s="151"/>
      <c r="SKZ73" s="151"/>
      <c r="SLA73" s="151"/>
      <c r="SLB73" s="151"/>
      <c r="SLC73" s="151"/>
      <c r="SLD73" s="151"/>
      <c r="SLE73" s="151"/>
      <c r="SLF73" s="151"/>
      <c r="SLG73" s="151"/>
      <c r="SLH73" s="151"/>
      <c r="SLI73" s="151"/>
      <c r="SLJ73" s="151"/>
      <c r="SLK73" s="151"/>
      <c r="SLL73" s="151"/>
      <c r="SLM73" s="151"/>
      <c r="SLN73" s="151"/>
      <c r="SLO73" s="151"/>
      <c r="SLP73" s="151"/>
      <c r="SLQ73" s="151"/>
      <c r="SLR73" s="151"/>
      <c r="SLS73" s="151"/>
      <c r="SLT73" s="151"/>
      <c r="SLU73" s="151"/>
      <c r="SLV73" s="151"/>
      <c r="SLW73" s="151"/>
      <c r="SLX73" s="151"/>
      <c r="SLY73" s="151"/>
      <c r="SLZ73" s="151"/>
      <c r="SMA73" s="151"/>
      <c r="SMB73" s="151"/>
      <c r="SMC73" s="151"/>
      <c r="SMD73" s="151"/>
      <c r="SME73" s="151"/>
      <c r="SMF73" s="151"/>
      <c r="SMG73" s="151"/>
      <c r="SMH73" s="151"/>
      <c r="SMI73" s="151"/>
      <c r="SMJ73" s="151"/>
      <c r="SMK73" s="151"/>
      <c r="SML73" s="151"/>
      <c r="SMM73" s="151"/>
      <c r="SMN73" s="151"/>
      <c r="SMO73" s="151"/>
      <c r="SMP73" s="151"/>
      <c r="SMQ73" s="151"/>
      <c r="SMR73" s="151"/>
      <c r="SMS73" s="151"/>
      <c r="SMT73" s="151"/>
      <c r="SMU73" s="151"/>
      <c r="SMV73" s="151"/>
      <c r="SMW73" s="151"/>
      <c r="SMX73" s="151"/>
      <c r="SMY73" s="151"/>
      <c r="SMZ73" s="151"/>
      <c r="SNA73" s="151"/>
      <c r="SNB73" s="151"/>
      <c r="SNC73" s="151"/>
      <c r="SND73" s="151"/>
      <c r="SNE73" s="151"/>
      <c r="SNF73" s="151"/>
      <c r="SNG73" s="151"/>
      <c r="SNH73" s="151"/>
      <c r="SNI73" s="151"/>
      <c r="SNJ73" s="151"/>
      <c r="SNK73" s="151"/>
      <c r="SNL73" s="151"/>
      <c r="SNM73" s="151"/>
      <c r="SNN73" s="151"/>
      <c r="SNO73" s="151"/>
      <c r="SNP73" s="151"/>
      <c r="SNQ73" s="151"/>
      <c r="SNR73" s="151"/>
      <c r="SNS73" s="151"/>
      <c r="SNT73" s="151"/>
      <c r="SNU73" s="151"/>
      <c r="SNV73" s="151"/>
      <c r="SNW73" s="151"/>
      <c r="SNX73" s="151"/>
      <c r="SNY73" s="151"/>
      <c r="SNZ73" s="151"/>
      <c r="SOA73" s="151"/>
      <c r="SOB73" s="151"/>
      <c r="SOC73" s="151"/>
      <c r="SOD73" s="151"/>
      <c r="SOE73" s="151"/>
      <c r="SOF73" s="151"/>
      <c r="SOG73" s="151"/>
      <c r="SOH73" s="151"/>
      <c r="SOI73" s="151"/>
      <c r="SOJ73" s="151"/>
      <c r="SOK73" s="151"/>
      <c r="SOL73" s="151"/>
      <c r="SOM73" s="151"/>
      <c r="SON73" s="151"/>
      <c r="SOO73" s="151"/>
      <c r="SOP73" s="151"/>
      <c r="SOQ73" s="151"/>
      <c r="SOR73" s="151"/>
      <c r="SOS73" s="151"/>
      <c r="SOT73" s="151"/>
      <c r="SOU73" s="151"/>
      <c r="SOV73" s="151"/>
      <c r="SOW73" s="151"/>
      <c r="SOX73" s="151"/>
      <c r="SOY73" s="151"/>
      <c r="SOZ73" s="151"/>
      <c r="SPA73" s="151"/>
      <c r="SPB73" s="151"/>
      <c r="SPC73" s="151"/>
      <c r="SPD73" s="151"/>
      <c r="SPE73" s="151"/>
      <c r="SPF73" s="151"/>
      <c r="SPG73" s="151"/>
      <c r="SPH73" s="151"/>
      <c r="SPI73" s="151"/>
      <c r="SPJ73" s="151"/>
      <c r="SPK73" s="151"/>
      <c r="SPL73" s="151"/>
      <c r="SPM73" s="151"/>
      <c r="SPN73" s="151"/>
      <c r="SPO73" s="151"/>
      <c r="SPP73" s="151"/>
      <c r="SPQ73" s="151"/>
      <c r="SPR73" s="151"/>
      <c r="SPS73" s="151"/>
      <c r="SPT73" s="151"/>
      <c r="SPU73" s="151"/>
      <c r="SPV73" s="151"/>
      <c r="SPW73" s="151"/>
      <c r="SPX73" s="151"/>
      <c r="SPY73" s="151"/>
      <c r="SPZ73" s="151"/>
      <c r="SQA73" s="151"/>
      <c r="SQB73" s="151"/>
      <c r="SQC73" s="151"/>
      <c r="SQD73" s="151"/>
      <c r="SQE73" s="151"/>
      <c r="SQF73" s="151"/>
      <c r="SQG73" s="151"/>
      <c r="SQH73" s="151"/>
      <c r="SQI73" s="151"/>
      <c r="SQJ73" s="151"/>
      <c r="SQK73" s="151"/>
      <c r="SQL73" s="151"/>
      <c r="SQM73" s="151"/>
      <c r="SQN73" s="151"/>
      <c r="SQO73" s="151"/>
      <c r="SQP73" s="151"/>
      <c r="SQQ73" s="151"/>
      <c r="SQR73" s="151"/>
      <c r="SQS73" s="151"/>
      <c r="SQT73" s="151"/>
      <c r="SQU73" s="151"/>
      <c r="SQV73" s="151"/>
      <c r="SQW73" s="151"/>
      <c r="SQX73" s="151"/>
      <c r="SQY73" s="151"/>
      <c r="SQZ73" s="151"/>
      <c r="SRA73" s="151"/>
      <c r="SRB73" s="151"/>
      <c r="SRC73" s="151"/>
      <c r="SRD73" s="151"/>
      <c r="SRE73" s="151"/>
      <c r="SRF73" s="151"/>
      <c r="SRG73" s="151"/>
      <c r="SRH73" s="151"/>
      <c r="SRI73" s="151"/>
      <c r="SRJ73" s="151"/>
      <c r="SRK73" s="151"/>
      <c r="SRL73" s="151"/>
      <c r="SRM73" s="151"/>
      <c r="SRN73" s="151"/>
      <c r="SRO73" s="151"/>
      <c r="SRP73" s="151"/>
      <c r="SRQ73" s="151"/>
      <c r="SRR73" s="151"/>
      <c r="SRS73" s="151"/>
      <c r="SRT73" s="151"/>
      <c r="SRU73" s="151"/>
      <c r="SRV73" s="151"/>
      <c r="SRW73" s="151"/>
      <c r="SRX73" s="151"/>
      <c r="SRY73" s="151"/>
      <c r="SRZ73" s="151"/>
      <c r="SSA73" s="151"/>
      <c r="SSB73" s="151"/>
      <c r="SSC73" s="151"/>
      <c r="SSD73" s="151"/>
      <c r="SSE73" s="151"/>
      <c r="SSF73" s="151"/>
      <c r="SSG73" s="151"/>
      <c r="SSH73" s="151"/>
      <c r="SSI73" s="151"/>
      <c r="SSJ73" s="151"/>
      <c r="SSK73" s="151"/>
      <c r="SSL73" s="151"/>
      <c r="SSM73" s="151"/>
      <c r="SSN73" s="151"/>
      <c r="SSO73" s="151"/>
      <c r="SSP73" s="151"/>
      <c r="SSQ73" s="151"/>
      <c r="SSR73" s="151"/>
      <c r="SSS73" s="151"/>
      <c r="SST73" s="151"/>
      <c r="SSU73" s="151"/>
      <c r="SSV73" s="151"/>
      <c r="SSW73" s="151"/>
      <c r="SSX73" s="151"/>
      <c r="SSY73" s="151"/>
      <c r="SSZ73" s="151"/>
      <c r="STA73" s="151"/>
      <c r="STB73" s="151"/>
      <c r="STC73" s="151"/>
      <c r="STD73" s="151"/>
      <c r="STE73" s="151"/>
      <c r="STF73" s="151"/>
      <c r="STG73" s="151"/>
      <c r="STH73" s="151"/>
      <c r="STI73" s="151"/>
      <c r="STJ73" s="151"/>
      <c r="STK73" s="151"/>
      <c r="STL73" s="151"/>
      <c r="STM73" s="151"/>
      <c r="STN73" s="151"/>
      <c r="STO73" s="151"/>
      <c r="STP73" s="151"/>
      <c r="STQ73" s="151"/>
      <c r="STR73" s="151"/>
      <c r="STS73" s="151"/>
      <c r="STT73" s="151"/>
      <c r="STU73" s="151"/>
      <c r="STV73" s="151"/>
      <c r="STW73" s="151"/>
      <c r="STX73" s="151"/>
      <c r="STY73" s="151"/>
      <c r="STZ73" s="151"/>
      <c r="SUA73" s="151"/>
      <c r="SUB73" s="151"/>
      <c r="SUC73" s="151"/>
      <c r="SUD73" s="151"/>
      <c r="SUE73" s="151"/>
      <c r="SUF73" s="151"/>
      <c r="SUG73" s="151"/>
      <c r="SUH73" s="151"/>
      <c r="SUI73" s="151"/>
      <c r="SUJ73" s="151"/>
      <c r="SUK73" s="151"/>
      <c r="SUL73" s="151"/>
      <c r="SUM73" s="151"/>
      <c r="SUN73" s="151"/>
      <c r="SUO73" s="151"/>
      <c r="SUP73" s="151"/>
      <c r="SUQ73" s="151"/>
      <c r="SUR73" s="151"/>
      <c r="SUS73" s="151"/>
      <c r="SUT73" s="151"/>
      <c r="SUU73" s="151"/>
      <c r="SUV73" s="151"/>
      <c r="SUW73" s="151"/>
      <c r="SUX73" s="151"/>
      <c r="SUY73" s="151"/>
      <c r="SUZ73" s="151"/>
      <c r="SVA73" s="151"/>
      <c r="SVB73" s="151"/>
      <c r="SVC73" s="151"/>
      <c r="SVD73" s="151"/>
      <c r="SVE73" s="151"/>
      <c r="SVF73" s="151"/>
      <c r="SVG73" s="151"/>
      <c r="SVH73" s="151"/>
      <c r="SVI73" s="151"/>
      <c r="SVJ73" s="151"/>
      <c r="SVK73" s="151"/>
      <c r="SVL73" s="151"/>
      <c r="SVM73" s="151"/>
      <c r="SVN73" s="151"/>
      <c r="SVO73" s="151"/>
      <c r="SVP73" s="151"/>
      <c r="SVQ73" s="151"/>
      <c r="SVR73" s="151"/>
      <c r="SVS73" s="151"/>
      <c r="SVT73" s="151"/>
      <c r="SVU73" s="151"/>
      <c r="SVV73" s="151"/>
      <c r="SVW73" s="151"/>
      <c r="SVX73" s="151"/>
      <c r="SVY73" s="151"/>
      <c r="SVZ73" s="151"/>
      <c r="SWA73" s="151"/>
      <c r="SWB73" s="151"/>
      <c r="SWC73" s="151"/>
      <c r="SWD73" s="151"/>
      <c r="SWE73" s="151"/>
      <c r="SWF73" s="151"/>
      <c r="SWG73" s="151"/>
      <c r="SWH73" s="151"/>
      <c r="SWI73" s="151"/>
      <c r="SWJ73" s="151"/>
      <c r="SWK73" s="151"/>
      <c r="SWL73" s="151"/>
      <c r="SWM73" s="151"/>
      <c r="SWN73" s="151"/>
      <c r="SWO73" s="151"/>
      <c r="SWP73" s="151"/>
      <c r="SWQ73" s="151"/>
      <c r="SWR73" s="151"/>
      <c r="SWS73" s="151"/>
      <c r="SWT73" s="151"/>
      <c r="SWU73" s="151"/>
      <c r="SWV73" s="151"/>
      <c r="SWW73" s="151"/>
      <c r="SWX73" s="151"/>
      <c r="SWY73" s="151"/>
      <c r="SWZ73" s="151"/>
      <c r="SXA73" s="151"/>
      <c r="SXB73" s="151"/>
      <c r="SXC73" s="151"/>
      <c r="SXD73" s="151"/>
      <c r="SXE73" s="151"/>
      <c r="SXF73" s="151"/>
      <c r="SXG73" s="151"/>
      <c r="SXH73" s="151"/>
      <c r="SXI73" s="151"/>
      <c r="SXJ73" s="151"/>
      <c r="SXK73" s="151"/>
      <c r="SXL73" s="151"/>
      <c r="SXM73" s="151"/>
      <c r="SXN73" s="151"/>
      <c r="SXO73" s="151"/>
      <c r="SXP73" s="151"/>
      <c r="SXQ73" s="151"/>
      <c r="SXR73" s="151"/>
      <c r="SXS73" s="151"/>
      <c r="SXT73" s="151"/>
      <c r="SXU73" s="151"/>
      <c r="SXV73" s="151"/>
      <c r="SXW73" s="151"/>
      <c r="SXX73" s="151"/>
      <c r="SXY73" s="151"/>
      <c r="SXZ73" s="151"/>
      <c r="SYA73" s="151"/>
      <c r="SYB73" s="151"/>
      <c r="SYC73" s="151"/>
      <c r="SYD73" s="151"/>
      <c r="SYE73" s="151"/>
      <c r="SYF73" s="151"/>
      <c r="SYG73" s="151"/>
      <c r="SYH73" s="151"/>
      <c r="SYI73" s="151"/>
      <c r="SYJ73" s="151"/>
      <c r="SYK73" s="151"/>
      <c r="SYL73" s="151"/>
      <c r="SYM73" s="151"/>
      <c r="SYN73" s="151"/>
      <c r="SYO73" s="151"/>
      <c r="SYP73" s="151"/>
      <c r="SYQ73" s="151"/>
      <c r="SYR73" s="151"/>
      <c r="SYS73" s="151"/>
      <c r="SYT73" s="151"/>
      <c r="SYU73" s="151"/>
      <c r="SYV73" s="151"/>
      <c r="SYW73" s="151"/>
      <c r="SYX73" s="151"/>
      <c r="SYY73" s="151"/>
      <c r="SYZ73" s="151"/>
      <c r="SZA73" s="151"/>
      <c r="SZB73" s="151"/>
      <c r="SZC73" s="151"/>
      <c r="SZD73" s="151"/>
      <c r="SZE73" s="151"/>
      <c r="SZF73" s="151"/>
      <c r="SZG73" s="151"/>
      <c r="SZH73" s="151"/>
      <c r="SZI73" s="151"/>
      <c r="SZJ73" s="151"/>
      <c r="SZK73" s="151"/>
      <c r="SZL73" s="151"/>
      <c r="SZM73" s="151"/>
      <c r="SZN73" s="151"/>
      <c r="SZO73" s="151"/>
      <c r="SZP73" s="151"/>
      <c r="SZQ73" s="151"/>
      <c r="SZR73" s="151"/>
      <c r="SZS73" s="151"/>
      <c r="SZT73" s="151"/>
      <c r="SZU73" s="151"/>
      <c r="SZV73" s="151"/>
      <c r="SZW73" s="151"/>
      <c r="SZX73" s="151"/>
      <c r="SZY73" s="151"/>
      <c r="SZZ73" s="151"/>
      <c r="TAA73" s="151"/>
      <c r="TAB73" s="151"/>
      <c r="TAC73" s="151"/>
      <c r="TAD73" s="151"/>
      <c r="TAE73" s="151"/>
      <c r="TAF73" s="151"/>
      <c r="TAG73" s="151"/>
      <c r="TAH73" s="151"/>
      <c r="TAI73" s="151"/>
      <c r="TAJ73" s="151"/>
      <c r="TAK73" s="151"/>
      <c r="TAL73" s="151"/>
      <c r="TAM73" s="151"/>
      <c r="TAN73" s="151"/>
      <c r="TAO73" s="151"/>
      <c r="TAP73" s="151"/>
      <c r="TAQ73" s="151"/>
      <c r="TAR73" s="151"/>
      <c r="TAS73" s="151"/>
      <c r="TAT73" s="151"/>
      <c r="TAU73" s="151"/>
      <c r="TAV73" s="151"/>
      <c r="TAW73" s="151"/>
      <c r="TAX73" s="151"/>
      <c r="TAY73" s="151"/>
      <c r="TAZ73" s="151"/>
      <c r="TBA73" s="151"/>
      <c r="TBB73" s="151"/>
      <c r="TBC73" s="151"/>
      <c r="TBD73" s="151"/>
      <c r="TBE73" s="151"/>
      <c r="TBF73" s="151"/>
      <c r="TBG73" s="151"/>
      <c r="TBH73" s="151"/>
      <c r="TBI73" s="151"/>
      <c r="TBJ73" s="151"/>
      <c r="TBK73" s="151"/>
      <c r="TBL73" s="151"/>
      <c r="TBM73" s="151"/>
      <c r="TBN73" s="151"/>
      <c r="TBO73" s="151"/>
      <c r="TBP73" s="151"/>
      <c r="TBQ73" s="151"/>
      <c r="TBR73" s="151"/>
      <c r="TBS73" s="151"/>
      <c r="TBT73" s="151"/>
      <c r="TBU73" s="151"/>
      <c r="TBV73" s="151"/>
      <c r="TBW73" s="151"/>
      <c r="TBX73" s="151"/>
      <c r="TBY73" s="151"/>
      <c r="TBZ73" s="151"/>
      <c r="TCA73" s="151"/>
      <c r="TCB73" s="151"/>
      <c r="TCC73" s="151"/>
      <c r="TCD73" s="151"/>
      <c r="TCE73" s="151"/>
      <c r="TCF73" s="151"/>
      <c r="TCG73" s="151"/>
      <c r="TCH73" s="151"/>
      <c r="TCI73" s="151"/>
      <c r="TCJ73" s="151"/>
      <c r="TCK73" s="151"/>
      <c r="TCL73" s="151"/>
      <c r="TCM73" s="151"/>
      <c r="TCN73" s="151"/>
      <c r="TCO73" s="151"/>
      <c r="TCP73" s="151"/>
      <c r="TCQ73" s="151"/>
      <c r="TCR73" s="151"/>
      <c r="TCS73" s="151"/>
      <c r="TCT73" s="151"/>
      <c r="TCU73" s="151"/>
      <c r="TCV73" s="151"/>
      <c r="TCW73" s="151"/>
      <c r="TCX73" s="151"/>
      <c r="TCY73" s="151"/>
      <c r="TCZ73" s="151"/>
      <c r="TDA73" s="151"/>
      <c r="TDB73" s="151"/>
      <c r="TDC73" s="151"/>
      <c r="TDD73" s="151"/>
      <c r="TDE73" s="151"/>
      <c r="TDF73" s="151"/>
      <c r="TDG73" s="151"/>
      <c r="TDH73" s="151"/>
      <c r="TDI73" s="151"/>
      <c r="TDJ73" s="151"/>
      <c r="TDK73" s="151"/>
      <c r="TDL73" s="151"/>
      <c r="TDM73" s="151"/>
      <c r="TDN73" s="151"/>
      <c r="TDO73" s="151"/>
      <c r="TDP73" s="151"/>
      <c r="TDQ73" s="151"/>
      <c r="TDR73" s="151"/>
      <c r="TDS73" s="151"/>
      <c r="TDT73" s="151"/>
      <c r="TDU73" s="151"/>
      <c r="TDV73" s="151"/>
      <c r="TDW73" s="151"/>
      <c r="TDX73" s="151"/>
      <c r="TDY73" s="151"/>
      <c r="TDZ73" s="151"/>
      <c r="TEA73" s="151"/>
      <c r="TEB73" s="151"/>
      <c r="TEC73" s="151"/>
      <c r="TED73" s="151"/>
      <c r="TEE73" s="151"/>
      <c r="TEF73" s="151"/>
      <c r="TEG73" s="151"/>
      <c r="TEH73" s="151"/>
      <c r="TEI73" s="151"/>
      <c r="TEJ73" s="151"/>
      <c r="TEK73" s="151"/>
      <c r="TEL73" s="151"/>
      <c r="TEM73" s="151"/>
      <c r="TEN73" s="151"/>
      <c r="TEO73" s="151"/>
      <c r="TEP73" s="151"/>
      <c r="TEQ73" s="151"/>
      <c r="TER73" s="151"/>
      <c r="TES73" s="151"/>
      <c r="TET73" s="151"/>
      <c r="TEU73" s="151"/>
      <c r="TEV73" s="151"/>
      <c r="TEW73" s="151"/>
      <c r="TEX73" s="151"/>
      <c r="TEY73" s="151"/>
      <c r="TEZ73" s="151"/>
      <c r="TFA73" s="151"/>
      <c r="TFB73" s="151"/>
      <c r="TFC73" s="151"/>
      <c r="TFD73" s="151"/>
      <c r="TFE73" s="151"/>
      <c r="TFF73" s="151"/>
      <c r="TFG73" s="151"/>
      <c r="TFH73" s="151"/>
      <c r="TFI73" s="151"/>
      <c r="TFJ73" s="151"/>
      <c r="TFK73" s="151"/>
      <c r="TFL73" s="151"/>
      <c r="TFM73" s="151"/>
      <c r="TFN73" s="151"/>
      <c r="TFO73" s="151"/>
      <c r="TFP73" s="151"/>
      <c r="TFQ73" s="151"/>
      <c r="TFR73" s="151"/>
      <c r="TFS73" s="151"/>
      <c r="TFT73" s="151"/>
      <c r="TFU73" s="151"/>
      <c r="TFV73" s="151"/>
      <c r="TFW73" s="151"/>
      <c r="TFX73" s="151"/>
      <c r="TFY73" s="151"/>
      <c r="TFZ73" s="151"/>
      <c r="TGA73" s="151"/>
      <c r="TGB73" s="151"/>
      <c r="TGC73" s="151"/>
      <c r="TGD73" s="151"/>
      <c r="TGE73" s="151"/>
      <c r="TGF73" s="151"/>
      <c r="TGG73" s="151"/>
      <c r="TGH73" s="151"/>
      <c r="TGI73" s="151"/>
      <c r="TGJ73" s="151"/>
      <c r="TGK73" s="151"/>
      <c r="TGL73" s="151"/>
      <c r="TGM73" s="151"/>
      <c r="TGN73" s="151"/>
      <c r="TGO73" s="151"/>
      <c r="TGP73" s="151"/>
      <c r="TGQ73" s="151"/>
      <c r="TGR73" s="151"/>
      <c r="TGS73" s="151"/>
      <c r="TGT73" s="151"/>
      <c r="TGU73" s="151"/>
      <c r="TGV73" s="151"/>
      <c r="TGW73" s="151"/>
      <c r="TGX73" s="151"/>
      <c r="TGY73" s="151"/>
      <c r="TGZ73" s="151"/>
      <c r="THA73" s="151"/>
      <c r="THB73" s="151"/>
      <c r="THC73" s="151"/>
      <c r="THD73" s="151"/>
      <c r="THE73" s="151"/>
      <c r="THF73" s="151"/>
      <c r="THG73" s="151"/>
      <c r="THH73" s="151"/>
      <c r="THI73" s="151"/>
      <c r="THJ73" s="151"/>
      <c r="THK73" s="151"/>
      <c r="THL73" s="151"/>
      <c r="THM73" s="151"/>
      <c r="THN73" s="151"/>
      <c r="THO73" s="151"/>
      <c r="THP73" s="151"/>
      <c r="THQ73" s="151"/>
      <c r="THR73" s="151"/>
      <c r="THS73" s="151"/>
      <c r="THT73" s="151"/>
      <c r="THU73" s="151"/>
      <c r="THV73" s="151"/>
      <c r="THW73" s="151"/>
      <c r="THX73" s="151"/>
      <c r="THY73" s="151"/>
      <c r="THZ73" s="151"/>
      <c r="TIA73" s="151"/>
      <c r="TIB73" s="151"/>
      <c r="TIC73" s="151"/>
      <c r="TID73" s="151"/>
      <c r="TIE73" s="151"/>
      <c r="TIF73" s="151"/>
      <c r="TIG73" s="151"/>
      <c r="TIH73" s="151"/>
      <c r="TII73" s="151"/>
      <c r="TIJ73" s="151"/>
      <c r="TIK73" s="151"/>
      <c r="TIL73" s="151"/>
      <c r="TIM73" s="151"/>
      <c r="TIN73" s="151"/>
      <c r="TIO73" s="151"/>
      <c r="TIP73" s="151"/>
      <c r="TIQ73" s="151"/>
      <c r="TIR73" s="151"/>
      <c r="TIS73" s="151"/>
      <c r="TIT73" s="151"/>
      <c r="TIU73" s="151"/>
      <c r="TIV73" s="151"/>
      <c r="TIW73" s="151"/>
      <c r="TIX73" s="151"/>
      <c r="TIY73" s="151"/>
      <c r="TIZ73" s="151"/>
      <c r="TJA73" s="151"/>
      <c r="TJB73" s="151"/>
      <c r="TJC73" s="151"/>
      <c r="TJD73" s="151"/>
      <c r="TJE73" s="151"/>
      <c r="TJF73" s="151"/>
      <c r="TJG73" s="151"/>
      <c r="TJH73" s="151"/>
      <c r="TJI73" s="151"/>
      <c r="TJJ73" s="151"/>
      <c r="TJK73" s="151"/>
      <c r="TJL73" s="151"/>
      <c r="TJM73" s="151"/>
      <c r="TJN73" s="151"/>
      <c r="TJO73" s="151"/>
      <c r="TJP73" s="151"/>
      <c r="TJQ73" s="151"/>
      <c r="TJR73" s="151"/>
      <c r="TJS73" s="151"/>
      <c r="TJT73" s="151"/>
      <c r="TJU73" s="151"/>
      <c r="TJV73" s="151"/>
      <c r="TJW73" s="151"/>
      <c r="TJX73" s="151"/>
      <c r="TJY73" s="151"/>
      <c r="TJZ73" s="151"/>
      <c r="TKA73" s="151"/>
      <c r="TKB73" s="151"/>
      <c r="TKC73" s="151"/>
      <c r="TKD73" s="151"/>
      <c r="TKE73" s="151"/>
      <c r="TKF73" s="151"/>
      <c r="TKG73" s="151"/>
      <c r="TKH73" s="151"/>
      <c r="TKI73" s="151"/>
      <c r="TKJ73" s="151"/>
      <c r="TKK73" s="151"/>
      <c r="TKL73" s="151"/>
      <c r="TKM73" s="151"/>
      <c r="TKN73" s="151"/>
      <c r="TKO73" s="151"/>
      <c r="TKP73" s="151"/>
      <c r="TKQ73" s="151"/>
      <c r="TKR73" s="151"/>
      <c r="TKS73" s="151"/>
      <c r="TKT73" s="151"/>
      <c r="TKU73" s="151"/>
      <c r="TKV73" s="151"/>
      <c r="TKW73" s="151"/>
      <c r="TKX73" s="151"/>
      <c r="TKY73" s="151"/>
      <c r="TKZ73" s="151"/>
      <c r="TLA73" s="151"/>
      <c r="TLB73" s="151"/>
      <c r="TLC73" s="151"/>
      <c r="TLD73" s="151"/>
      <c r="TLE73" s="151"/>
      <c r="TLF73" s="151"/>
      <c r="TLG73" s="151"/>
      <c r="TLH73" s="151"/>
      <c r="TLI73" s="151"/>
      <c r="TLJ73" s="151"/>
      <c r="TLK73" s="151"/>
      <c r="TLL73" s="151"/>
      <c r="TLM73" s="151"/>
      <c r="TLN73" s="151"/>
      <c r="TLO73" s="151"/>
      <c r="TLP73" s="151"/>
      <c r="TLQ73" s="151"/>
      <c r="TLR73" s="151"/>
      <c r="TLS73" s="151"/>
      <c r="TLT73" s="151"/>
      <c r="TLU73" s="151"/>
      <c r="TLV73" s="151"/>
      <c r="TLW73" s="151"/>
      <c r="TLX73" s="151"/>
      <c r="TLY73" s="151"/>
      <c r="TLZ73" s="151"/>
      <c r="TMA73" s="151"/>
      <c r="TMB73" s="151"/>
      <c r="TMC73" s="151"/>
      <c r="TMD73" s="151"/>
      <c r="TME73" s="151"/>
      <c r="TMF73" s="151"/>
      <c r="TMG73" s="151"/>
      <c r="TMH73" s="151"/>
      <c r="TMI73" s="151"/>
      <c r="TMJ73" s="151"/>
      <c r="TMK73" s="151"/>
      <c r="TML73" s="151"/>
      <c r="TMM73" s="151"/>
      <c r="TMN73" s="151"/>
      <c r="TMO73" s="151"/>
      <c r="TMP73" s="151"/>
      <c r="TMQ73" s="151"/>
      <c r="TMR73" s="151"/>
      <c r="TMS73" s="151"/>
      <c r="TMT73" s="151"/>
      <c r="TMU73" s="151"/>
      <c r="TMV73" s="151"/>
      <c r="TMW73" s="151"/>
      <c r="TMX73" s="151"/>
      <c r="TMY73" s="151"/>
      <c r="TMZ73" s="151"/>
      <c r="TNA73" s="151"/>
      <c r="TNB73" s="151"/>
      <c r="TNC73" s="151"/>
      <c r="TND73" s="151"/>
      <c r="TNE73" s="151"/>
      <c r="TNF73" s="151"/>
      <c r="TNG73" s="151"/>
      <c r="TNH73" s="151"/>
      <c r="TNI73" s="151"/>
      <c r="TNJ73" s="151"/>
      <c r="TNK73" s="151"/>
      <c r="TNL73" s="151"/>
      <c r="TNM73" s="151"/>
      <c r="TNN73" s="151"/>
      <c r="TNO73" s="151"/>
      <c r="TNP73" s="151"/>
      <c r="TNQ73" s="151"/>
      <c r="TNR73" s="151"/>
      <c r="TNS73" s="151"/>
      <c r="TNT73" s="151"/>
      <c r="TNU73" s="151"/>
      <c r="TNV73" s="151"/>
      <c r="TNW73" s="151"/>
      <c r="TNX73" s="151"/>
      <c r="TNY73" s="151"/>
      <c r="TNZ73" s="151"/>
      <c r="TOA73" s="151"/>
      <c r="TOB73" s="151"/>
      <c r="TOC73" s="151"/>
      <c r="TOD73" s="151"/>
      <c r="TOE73" s="151"/>
      <c r="TOF73" s="151"/>
      <c r="TOG73" s="151"/>
      <c r="TOH73" s="151"/>
      <c r="TOI73" s="151"/>
      <c r="TOJ73" s="151"/>
      <c r="TOK73" s="151"/>
      <c r="TOL73" s="151"/>
      <c r="TOM73" s="151"/>
      <c r="TON73" s="151"/>
      <c r="TOO73" s="151"/>
      <c r="TOP73" s="151"/>
      <c r="TOQ73" s="151"/>
      <c r="TOR73" s="151"/>
      <c r="TOS73" s="151"/>
      <c r="TOT73" s="151"/>
      <c r="TOU73" s="151"/>
      <c r="TOV73" s="151"/>
      <c r="TOW73" s="151"/>
      <c r="TOX73" s="151"/>
      <c r="TOY73" s="151"/>
      <c r="TOZ73" s="151"/>
      <c r="TPA73" s="151"/>
      <c r="TPB73" s="151"/>
      <c r="TPC73" s="151"/>
      <c r="TPD73" s="151"/>
      <c r="TPE73" s="151"/>
      <c r="TPF73" s="151"/>
      <c r="TPG73" s="151"/>
      <c r="TPH73" s="151"/>
      <c r="TPI73" s="151"/>
      <c r="TPJ73" s="151"/>
      <c r="TPK73" s="151"/>
      <c r="TPL73" s="151"/>
      <c r="TPM73" s="151"/>
      <c r="TPN73" s="151"/>
      <c r="TPO73" s="151"/>
      <c r="TPP73" s="151"/>
      <c r="TPQ73" s="151"/>
      <c r="TPR73" s="151"/>
      <c r="TPS73" s="151"/>
      <c r="TPT73" s="151"/>
      <c r="TPU73" s="151"/>
      <c r="TPV73" s="151"/>
      <c r="TPW73" s="151"/>
      <c r="TPX73" s="151"/>
      <c r="TPY73" s="151"/>
      <c r="TPZ73" s="151"/>
      <c r="TQA73" s="151"/>
      <c r="TQB73" s="151"/>
      <c r="TQC73" s="151"/>
      <c r="TQD73" s="151"/>
      <c r="TQE73" s="151"/>
      <c r="TQF73" s="151"/>
      <c r="TQG73" s="151"/>
      <c r="TQH73" s="151"/>
      <c r="TQI73" s="151"/>
      <c r="TQJ73" s="151"/>
      <c r="TQK73" s="151"/>
      <c r="TQL73" s="151"/>
      <c r="TQM73" s="151"/>
      <c r="TQN73" s="151"/>
      <c r="TQO73" s="151"/>
      <c r="TQP73" s="151"/>
      <c r="TQQ73" s="151"/>
      <c r="TQR73" s="151"/>
      <c r="TQS73" s="151"/>
      <c r="TQT73" s="151"/>
      <c r="TQU73" s="151"/>
      <c r="TQV73" s="151"/>
      <c r="TQW73" s="151"/>
      <c r="TQX73" s="151"/>
      <c r="TQY73" s="151"/>
      <c r="TQZ73" s="151"/>
      <c r="TRA73" s="151"/>
      <c r="TRB73" s="151"/>
      <c r="TRC73" s="151"/>
      <c r="TRD73" s="151"/>
      <c r="TRE73" s="151"/>
      <c r="TRF73" s="151"/>
      <c r="TRG73" s="151"/>
      <c r="TRH73" s="151"/>
      <c r="TRI73" s="151"/>
      <c r="TRJ73" s="151"/>
      <c r="TRK73" s="151"/>
      <c r="TRL73" s="151"/>
      <c r="TRM73" s="151"/>
      <c r="TRN73" s="151"/>
      <c r="TRO73" s="151"/>
      <c r="TRP73" s="151"/>
      <c r="TRQ73" s="151"/>
      <c r="TRR73" s="151"/>
      <c r="TRS73" s="151"/>
      <c r="TRT73" s="151"/>
      <c r="TRU73" s="151"/>
      <c r="TRV73" s="151"/>
      <c r="TRW73" s="151"/>
      <c r="TRX73" s="151"/>
      <c r="TRY73" s="151"/>
      <c r="TRZ73" s="151"/>
      <c r="TSA73" s="151"/>
      <c r="TSB73" s="151"/>
      <c r="TSC73" s="151"/>
      <c r="TSD73" s="151"/>
      <c r="TSE73" s="151"/>
      <c r="TSF73" s="151"/>
      <c r="TSG73" s="151"/>
      <c r="TSH73" s="151"/>
      <c r="TSI73" s="151"/>
      <c r="TSJ73" s="151"/>
      <c r="TSK73" s="151"/>
      <c r="TSL73" s="151"/>
      <c r="TSM73" s="151"/>
      <c r="TSN73" s="151"/>
      <c r="TSO73" s="151"/>
      <c r="TSP73" s="151"/>
      <c r="TSQ73" s="151"/>
      <c r="TSR73" s="151"/>
      <c r="TSS73" s="151"/>
      <c r="TST73" s="151"/>
      <c r="TSU73" s="151"/>
      <c r="TSV73" s="151"/>
      <c r="TSW73" s="151"/>
      <c r="TSX73" s="151"/>
      <c r="TSY73" s="151"/>
      <c r="TSZ73" s="151"/>
      <c r="TTA73" s="151"/>
      <c r="TTB73" s="151"/>
      <c r="TTC73" s="151"/>
      <c r="TTD73" s="151"/>
      <c r="TTE73" s="151"/>
      <c r="TTF73" s="151"/>
      <c r="TTG73" s="151"/>
      <c r="TTH73" s="151"/>
      <c r="TTI73" s="151"/>
      <c r="TTJ73" s="151"/>
      <c r="TTK73" s="151"/>
      <c r="TTL73" s="151"/>
      <c r="TTM73" s="151"/>
      <c r="TTN73" s="151"/>
      <c r="TTO73" s="151"/>
      <c r="TTP73" s="151"/>
      <c r="TTQ73" s="151"/>
      <c r="TTR73" s="151"/>
      <c r="TTS73" s="151"/>
      <c r="TTT73" s="151"/>
      <c r="TTU73" s="151"/>
      <c r="TTV73" s="151"/>
      <c r="TTW73" s="151"/>
      <c r="TTX73" s="151"/>
      <c r="TTY73" s="151"/>
      <c r="TTZ73" s="151"/>
      <c r="TUA73" s="151"/>
      <c r="TUB73" s="151"/>
      <c r="TUC73" s="151"/>
      <c r="TUD73" s="151"/>
      <c r="TUE73" s="151"/>
      <c r="TUF73" s="151"/>
      <c r="TUG73" s="151"/>
      <c r="TUH73" s="151"/>
      <c r="TUI73" s="151"/>
      <c r="TUJ73" s="151"/>
      <c r="TUK73" s="151"/>
      <c r="TUL73" s="151"/>
      <c r="TUM73" s="151"/>
      <c r="TUN73" s="151"/>
      <c r="TUO73" s="151"/>
      <c r="TUP73" s="151"/>
      <c r="TUQ73" s="151"/>
      <c r="TUR73" s="151"/>
      <c r="TUS73" s="151"/>
      <c r="TUT73" s="151"/>
      <c r="TUU73" s="151"/>
      <c r="TUV73" s="151"/>
      <c r="TUW73" s="151"/>
      <c r="TUX73" s="151"/>
      <c r="TUY73" s="151"/>
      <c r="TUZ73" s="151"/>
      <c r="TVA73" s="151"/>
      <c r="TVB73" s="151"/>
      <c r="TVC73" s="151"/>
      <c r="TVD73" s="151"/>
      <c r="TVE73" s="151"/>
      <c r="TVF73" s="151"/>
      <c r="TVG73" s="151"/>
      <c r="TVH73" s="151"/>
      <c r="TVI73" s="151"/>
      <c r="TVJ73" s="151"/>
      <c r="TVK73" s="151"/>
      <c r="TVL73" s="151"/>
      <c r="TVM73" s="151"/>
      <c r="TVN73" s="151"/>
      <c r="TVO73" s="151"/>
      <c r="TVP73" s="151"/>
      <c r="TVQ73" s="151"/>
      <c r="TVR73" s="151"/>
      <c r="TVS73" s="151"/>
      <c r="TVT73" s="151"/>
      <c r="TVU73" s="151"/>
      <c r="TVV73" s="151"/>
      <c r="TVW73" s="151"/>
      <c r="TVX73" s="151"/>
      <c r="TVY73" s="151"/>
      <c r="TVZ73" s="151"/>
      <c r="TWA73" s="151"/>
      <c r="TWB73" s="151"/>
      <c r="TWC73" s="151"/>
      <c r="TWD73" s="151"/>
      <c r="TWE73" s="151"/>
      <c r="TWF73" s="151"/>
      <c r="TWG73" s="151"/>
      <c r="TWH73" s="151"/>
      <c r="TWI73" s="151"/>
      <c r="TWJ73" s="151"/>
      <c r="TWK73" s="151"/>
      <c r="TWL73" s="151"/>
      <c r="TWM73" s="151"/>
      <c r="TWN73" s="151"/>
      <c r="TWO73" s="151"/>
      <c r="TWP73" s="151"/>
      <c r="TWQ73" s="151"/>
      <c r="TWR73" s="151"/>
      <c r="TWS73" s="151"/>
      <c r="TWT73" s="151"/>
      <c r="TWU73" s="151"/>
      <c r="TWV73" s="151"/>
      <c r="TWW73" s="151"/>
      <c r="TWX73" s="151"/>
      <c r="TWY73" s="151"/>
      <c r="TWZ73" s="151"/>
      <c r="TXA73" s="151"/>
      <c r="TXB73" s="151"/>
      <c r="TXC73" s="151"/>
      <c r="TXD73" s="151"/>
      <c r="TXE73" s="151"/>
      <c r="TXF73" s="151"/>
      <c r="TXG73" s="151"/>
      <c r="TXH73" s="151"/>
      <c r="TXI73" s="151"/>
      <c r="TXJ73" s="151"/>
      <c r="TXK73" s="151"/>
      <c r="TXL73" s="151"/>
      <c r="TXM73" s="151"/>
      <c r="TXN73" s="151"/>
      <c r="TXO73" s="151"/>
      <c r="TXP73" s="151"/>
      <c r="TXQ73" s="151"/>
      <c r="TXR73" s="151"/>
      <c r="TXS73" s="151"/>
      <c r="TXT73" s="151"/>
      <c r="TXU73" s="151"/>
      <c r="TXV73" s="151"/>
      <c r="TXW73" s="151"/>
      <c r="TXX73" s="151"/>
      <c r="TXY73" s="151"/>
      <c r="TXZ73" s="151"/>
      <c r="TYA73" s="151"/>
      <c r="TYB73" s="151"/>
      <c r="TYC73" s="151"/>
      <c r="TYD73" s="151"/>
      <c r="TYE73" s="151"/>
      <c r="TYF73" s="151"/>
      <c r="TYG73" s="151"/>
      <c r="TYH73" s="151"/>
      <c r="TYI73" s="151"/>
      <c r="TYJ73" s="151"/>
      <c r="TYK73" s="151"/>
      <c r="TYL73" s="151"/>
      <c r="TYM73" s="151"/>
      <c r="TYN73" s="151"/>
      <c r="TYO73" s="151"/>
      <c r="TYP73" s="151"/>
      <c r="TYQ73" s="151"/>
      <c r="TYR73" s="151"/>
      <c r="TYS73" s="151"/>
      <c r="TYT73" s="151"/>
      <c r="TYU73" s="151"/>
      <c r="TYV73" s="151"/>
      <c r="TYW73" s="151"/>
      <c r="TYX73" s="151"/>
      <c r="TYY73" s="151"/>
      <c r="TYZ73" s="151"/>
      <c r="TZA73" s="151"/>
      <c r="TZB73" s="151"/>
      <c r="TZC73" s="151"/>
      <c r="TZD73" s="151"/>
      <c r="TZE73" s="151"/>
      <c r="TZF73" s="151"/>
      <c r="TZG73" s="151"/>
      <c r="TZH73" s="151"/>
      <c r="TZI73" s="151"/>
      <c r="TZJ73" s="151"/>
      <c r="TZK73" s="151"/>
      <c r="TZL73" s="151"/>
      <c r="TZM73" s="151"/>
      <c r="TZN73" s="151"/>
      <c r="TZO73" s="151"/>
      <c r="TZP73" s="151"/>
      <c r="TZQ73" s="151"/>
      <c r="TZR73" s="151"/>
      <c r="TZS73" s="151"/>
      <c r="TZT73" s="151"/>
      <c r="TZU73" s="151"/>
      <c r="TZV73" s="151"/>
      <c r="TZW73" s="151"/>
      <c r="TZX73" s="151"/>
      <c r="TZY73" s="151"/>
      <c r="TZZ73" s="151"/>
      <c r="UAA73" s="151"/>
      <c r="UAB73" s="151"/>
      <c r="UAC73" s="151"/>
      <c r="UAD73" s="151"/>
      <c r="UAE73" s="151"/>
      <c r="UAF73" s="151"/>
      <c r="UAG73" s="151"/>
      <c r="UAH73" s="151"/>
      <c r="UAI73" s="151"/>
      <c r="UAJ73" s="151"/>
      <c r="UAK73" s="151"/>
      <c r="UAL73" s="151"/>
      <c r="UAM73" s="151"/>
      <c r="UAN73" s="151"/>
      <c r="UAO73" s="151"/>
      <c r="UAP73" s="151"/>
      <c r="UAQ73" s="151"/>
      <c r="UAR73" s="151"/>
      <c r="UAS73" s="151"/>
      <c r="UAT73" s="151"/>
      <c r="UAU73" s="151"/>
      <c r="UAV73" s="151"/>
      <c r="UAW73" s="151"/>
      <c r="UAX73" s="151"/>
      <c r="UAY73" s="151"/>
      <c r="UAZ73" s="151"/>
      <c r="UBA73" s="151"/>
      <c r="UBB73" s="151"/>
      <c r="UBC73" s="151"/>
      <c r="UBD73" s="151"/>
      <c r="UBE73" s="151"/>
      <c r="UBF73" s="151"/>
      <c r="UBG73" s="151"/>
      <c r="UBH73" s="151"/>
      <c r="UBI73" s="151"/>
      <c r="UBJ73" s="151"/>
      <c r="UBK73" s="151"/>
      <c r="UBL73" s="151"/>
      <c r="UBM73" s="151"/>
      <c r="UBN73" s="151"/>
      <c r="UBO73" s="151"/>
      <c r="UBP73" s="151"/>
      <c r="UBQ73" s="151"/>
      <c r="UBR73" s="151"/>
      <c r="UBS73" s="151"/>
      <c r="UBT73" s="151"/>
      <c r="UBU73" s="151"/>
      <c r="UBV73" s="151"/>
      <c r="UBW73" s="151"/>
      <c r="UBX73" s="151"/>
      <c r="UBY73" s="151"/>
      <c r="UBZ73" s="151"/>
      <c r="UCA73" s="151"/>
      <c r="UCB73" s="151"/>
      <c r="UCC73" s="151"/>
      <c r="UCD73" s="151"/>
      <c r="UCE73" s="151"/>
      <c r="UCF73" s="151"/>
      <c r="UCG73" s="151"/>
      <c r="UCH73" s="151"/>
      <c r="UCI73" s="151"/>
      <c r="UCJ73" s="151"/>
      <c r="UCK73" s="151"/>
      <c r="UCL73" s="151"/>
      <c r="UCM73" s="151"/>
      <c r="UCN73" s="151"/>
      <c r="UCO73" s="151"/>
      <c r="UCP73" s="151"/>
      <c r="UCQ73" s="151"/>
      <c r="UCR73" s="151"/>
      <c r="UCS73" s="151"/>
      <c r="UCT73" s="151"/>
      <c r="UCU73" s="151"/>
      <c r="UCV73" s="151"/>
      <c r="UCW73" s="151"/>
      <c r="UCX73" s="151"/>
      <c r="UCY73" s="151"/>
      <c r="UCZ73" s="151"/>
      <c r="UDA73" s="151"/>
      <c r="UDB73" s="151"/>
      <c r="UDC73" s="151"/>
      <c r="UDD73" s="151"/>
      <c r="UDE73" s="151"/>
      <c r="UDF73" s="151"/>
      <c r="UDG73" s="151"/>
      <c r="UDH73" s="151"/>
      <c r="UDI73" s="151"/>
      <c r="UDJ73" s="151"/>
      <c r="UDK73" s="151"/>
      <c r="UDL73" s="151"/>
      <c r="UDM73" s="151"/>
      <c r="UDN73" s="151"/>
      <c r="UDO73" s="151"/>
      <c r="UDP73" s="151"/>
      <c r="UDQ73" s="151"/>
      <c r="UDR73" s="151"/>
      <c r="UDS73" s="151"/>
      <c r="UDT73" s="151"/>
      <c r="UDU73" s="151"/>
      <c r="UDV73" s="151"/>
      <c r="UDW73" s="151"/>
      <c r="UDX73" s="151"/>
      <c r="UDY73" s="151"/>
      <c r="UDZ73" s="151"/>
      <c r="UEA73" s="151"/>
      <c r="UEB73" s="151"/>
      <c r="UEC73" s="151"/>
      <c r="UED73" s="151"/>
      <c r="UEE73" s="151"/>
      <c r="UEF73" s="151"/>
      <c r="UEG73" s="151"/>
      <c r="UEH73" s="151"/>
      <c r="UEI73" s="151"/>
      <c r="UEJ73" s="151"/>
      <c r="UEK73" s="151"/>
      <c r="UEL73" s="151"/>
      <c r="UEM73" s="151"/>
      <c r="UEN73" s="151"/>
      <c r="UEO73" s="151"/>
      <c r="UEP73" s="151"/>
      <c r="UEQ73" s="151"/>
      <c r="UER73" s="151"/>
      <c r="UES73" s="151"/>
      <c r="UET73" s="151"/>
      <c r="UEU73" s="151"/>
      <c r="UEV73" s="151"/>
      <c r="UEW73" s="151"/>
      <c r="UEX73" s="151"/>
      <c r="UEY73" s="151"/>
      <c r="UEZ73" s="151"/>
      <c r="UFA73" s="151"/>
      <c r="UFB73" s="151"/>
      <c r="UFC73" s="151"/>
      <c r="UFD73" s="151"/>
      <c r="UFE73" s="151"/>
      <c r="UFF73" s="151"/>
      <c r="UFG73" s="151"/>
      <c r="UFH73" s="151"/>
      <c r="UFI73" s="151"/>
      <c r="UFJ73" s="151"/>
      <c r="UFK73" s="151"/>
      <c r="UFL73" s="151"/>
      <c r="UFM73" s="151"/>
      <c r="UFN73" s="151"/>
      <c r="UFO73" s="151"/>
      <c r="UFP73" s="151"/>
      <c r="UFQ73" s="151"/>
      <c r="UFR73" s="151"/>
      <c r="UFS73" s="151"/>
      <c r="UFT73" s="151"/>
      <c r="UFU73" s="151"/>
      <c r="UFV73" s="151"/>
      <c r="UFW73" s="151"/>
      <c r="UFX73" s="151"/>
      <c r="UFY73" s="151"/>
      <c r="UFZ73" s="151"/>
      <c r="UGA73" s="151"/>
      <c r="UGB73" s="151"/>
      <c r="UGC73" s="151"/>
      <c r="UGD73" s="151"/>
      <c r="UGE73" s="151"/>
      <c r="UGF73" s="151"/>
      <c r="UGG73" s="151"/>
      <c r="UGH73" s="151"/>
      <c r="UGI73" s="151"/>
      <c r="UGJ73" s="151"/>
      <c r="UGK73" s="151"/>
      <c r="UGL73" s="151"/>
      <c r="UGM73" s="151"/>
      <c r="UGN73" s="151"/>
      <c r="UGO73" s="151"/>
      <c r="UGP73" s="151"/>
      <c r="UGQ73" s="151"/>
      <c r="UGR73" s="151"/>
      <c r="UGS73" s="151"/>
      <c r="UGT73" s="151"/>
      <c r="UGU73" s="151"/>
      <c r="UGV73" s="151"/>
      <c r="UGW73" s="151"/>
      <c r="UGX73" s="151"/>
      <c r="UGY73" s="151"/>
      <c r="UGZ73" s="151"/>
      <c r="UHA73" s="151"/>
      <c r="UHB73" s="151"/>
      <c r="UHC73" s="151"/>
      <c r="UHD73" s="151"/>
      <c r="UHE73" s="151"/>
      <c r="UHF73" s="151"/>
      <c r="UHG73" s="151"/>
      <c r="UHH73" s="151"/>
      <c r="UHI73" s="151"/>
      <c r="UHJ73" s="151"/>
      <c r="UHK73" s="151"/>
      <c r="UHL73" s="151"/>
      <c r="UHM73" s="151"/>
      <c r="UHN73" s="151"/>
      <c r="UHO73" s="151"/>
      <c r="UHP73" s="151"/>
      <c r="UHQ73" s="151"/>
      <c r="UHR73" s="151"/>
      <c r="UHS73" s="151"/>
      <c r="UHT73" s="151"/>
      <c r="UHU73" s="151"/>
      <c r="UHV73" s="151"/>
      <c r="UHW73" s="151"/>
      <c r="UHX73" s="151"/>
      <c r="UHY73" s="151"/>
      <c r="UHZ73" s="151"/>
      <c r="UIA73" s="151"/>
      <c r="UIB73" s="151"/>
      <c r="UIC73" s="151"/>
      <c r="UID73" s="151"/>
      <c r="UIE73" s="151"/>
      <c r="UIF73" s="151"/>
      <c r="UIG73" s="151"/>
      <c r="UIH73" s="151"/>
      <c r="UII73" s="151"/>
      <c r="UIJ73" s="151"/>
      <c r="UIK73" s="151"/>
      <c r="UIL73" s="151"/>
      <c r="UIM73" s="151"/>
      <c r="UIN73" s="151"/>
      <c r="UIO73" s="151"/>
      <c r="UIP73" s="151"/>
      <c r="UIQ73" s="151"/>
      <c r="UIR73" s="151"/>
      <c r="UIS73" s="151"/>
      <c r="UIT73" s="151"/>
      <c r="UIU73" s="151"/>
      <c r="UIV73" s="151"/>
      <c r="UIW73" s="151"/>
      <c r="UIX73" s="151"/>
      <c r="UIY73" s="151"/>
      <c r="UIZ73" s="151"/>
      <c r="UJA73" s="151"/>
      <c r="UJB73" s="151"/>
      <c r="UJC73" s="151"/>
      <c r="UJD73" s="151"/>
      <c r="UJE73" s="151"/>
      <c r="UJF73" s="151"/>
      <c r="UJG73" s="151"/>
      <c r="UJH73" s="151"/>
      <c r="UJI73" s="151"/>
      <c r="UJJ73" s="151"/>
      <c r="UJK73" s="151"/>
      <c r="UJL73" s="151"/>
      <c r="UJM73" s="151"/>
      <c r="UJN73" s="151"/>
      <c r="UJO73" s="151"/>
      <c r="UJP73" s="151"/>
      <c r="UJQ73" s="151"/>
      <c r="UJR73" s="151"/>
      <c r="UJS73" s="151"/>
      <c r="UJT73" s="151"/>
      <c r="UJU73" s="151"/>
      <c r="UJV73" s="151"/>
      <c r="UJW73" s="151"/>
      <c r="UJX73" s="151"/>
      <c r="UJY73" s="151"/>
      <c r="UJZ73" s="151"/>
      <c r="UKA73" s="151"/>
      <c r="UKB73" s="151"/>
      <c r="UKC73" s="151"/>
      <c r="UKD73" s="151"/>
      <c r="UKE73" s="151"/>
      <c r="UKF73" s="151"/>
      <c r="UKG73" s="151"/>
      <c r="UKH73" s="151"/>
      <c r="UKI73" s="151"/>
      <c r="UKJ73" s="151"/>
      <c r="UKK73" s="151"/>
      <c r="UKL73" s="151"/>
      <c r="UKM73" s="151"/>
      <c r="UKN73" s="151"/>
      <c r="UKO73" s="151"/>
      <c r="UKP73" s="151"/>
      <c r="UKQ73" s="151"/>
      <c r="UKR73" s="151"/>
      <c r="UKS73" s="151"/>
      <c r="UKT73" s="151"/>
      <c r="UKU73" s="151"/>
      <c r="UKV73" s="151"/>
      <c r="UKW73" s="151"/>
      <c r="UKX73" s="151"/>
      <c r="UKY73" s="151"/>
      <c r="UKZ73" s="151"/>
      <c r="ULA73" s="151"/>
      <c r="ULB73" s="151"/>
      <c r="ULC73" s="151"/>
      <c r="ULD73" s="151"/>
      <c r="ULE73" s="151"/>
      <c r="ULF73" s="151"/>
      <c r="ULG73" s="151"/>
      <c r="ULH73" s="151"/>
      <c r="ULI73" s="151"/>
      <c r="ULJ73" s="151"/>
      <c r="ULK73" s="151"/>
      <c r="ULL73" s="151"/>
      <c r="ULM73" s="151"/>
      <c r="ULN73" s="151"/>
      <c r="ULO73" s="151"/>
      <c r="ULP73" s="151"/>
      <c r="ULQ73" s="151"/>
      <c r="ULR73" s="151"/>
      <c r="ULS73" s="151"/>
      <c r="ULT73" s="151"/>
      <c r="ULU73" s="151"/>
      <c r="ULV73" s="151"/>
      <c r="ULW73" s="151"/>
      <c r="ULX73" s="151"/>
      <c r="ULY73" s="151"/>
      <c r="ULZ73" s="151"/>
      <c r="UMA73" s="151"/>
      <c r="UMB73" s="151"/>
      <c r="UMC73" s="151"/>
      <c r="UMD73" s="151"/>
      <c r="UME73" s="151"/>
      <c r="UMF73" s="151"/>
      <c r="UMG73" s="151"/>
      <c r="UMH73" s="151"/>
      <c r="UMI73" s="151"/>
      <c r="UMJ73" s="151"/>
      <c r="UMK73" s="151"/>
      <c r="UML73" s="151"/>
      <c r="UMM73" s="151"/>
      <c r="UMN73" s="151"/>
      <c r="UMO73" s="151"/>
      <c r="UMP73" s="151"/>
      <c r="UMQ73" s="151"/>
      <c r="UMR73" s="151"/>
      <c r="UMS73" s="151"/>
      <c r="UMT73" s="151"/>
      <c r="UMU73" s="151"/>
      <c r="UMV73" s="151"/>
      <c r="UMW73" s="151"/>
      <c r="UMX73" s="151"/>
      <c r="UMY73" s="151"/>
      <c r="UMZ73" s="151"/>
      <c r="UNA73" s="151"/>
      <c r="UNB73" s="151"/>
      <c r="UNC73" s="151"/>
      <c r="UND73" s="151"/>
      <c r="UNE73" s="151"/>
      <c r="UNF73" s="151"/>
      <c r="UNG73" s="151"/>
      <c r="UNH73" s="151"/>
      <c r="UNI73" s="151"/>
      <c r="UNJ73" s="151"/>
      <c r="UNK73" s="151"/>
      <c r="UNL73" s="151"/>
      <c r="UNM73" s="151"/>
      <c r="UNN73" s="151"/>
      <c r="UNO73" s="151"/>
      <c r="UNP73" s="151"/>
      <c r="UNQ73" s="151"/>
      <c r="UNR73" s="151"/>
      <c r="UNS73" s="151"/>
      <c r="UNT73" s="151"/>
      <c r="UNU73" s="151"/>
      <c r="UNV73" s="151"/>
      <c r="UNW73" s="151"/>
      <c r="UNX73" s="151"/>
      <c r="UNY73" s="151"/>
      <c r="UNZ73" s="151"/>
      <c r="UOA73" s="151"/>
      <c r="UOB73" s="151"/>
      <c r="UOC73" s="151"/>
      <c r="UOD73" s="151"/>
      <c r="UOE73" s="151"/>
      <c r="UOF73" s="151"/>
      <c r="UOG73" s="151"/>
      <c r="UOH73" s="151"/>
      <c r="UOI73" s="151"/>
      <c r="UOJ73" s="151"/>
      <c r="UOK73" s="151"/>
      <c r="UOL73" s="151"/>
      <c r="UOM73" s="151"/>
      <c r="UON73" s="151"/>
      <c r="UOO73" s="151"/>
      <c r="UOP73" s="151"/>
      <c r="UOQ73" s="151"/>
      <c r="UOR73" s="151"/>
      <c r="UOS73" s="151"/>
      <c r="UOT73" s="151"/>
      <c r="UOU73" s="151"/>
      <c r="UOV73" s="151"/>
      <c r="UOW73" s="151"/>
      <c r="UOX73" s="151"/>
      <c r="UOY73" s="151"/>
      <c r="UOZ73" s="151"/>
      <c r="UPA73" s="151"/>
      <c r="UPB73" s="151"/>
      <c r="UPC73" s="151"/>
      <c r="UPD73" s="151"/>
      <c r="UPE73" s="151"/>
      <c r="UPF73" s="151"/>
      <c r="UPG73" s="151"/>
      <c r="UPH73" s="151"/>
      <c r="UPI73" s="151"/>
      <c r="UPJ73" s="151"/>
      <c r="UPK73" s="151"/>
      <c r="UPL73" s="151"/>
      <c r="UPM73" s="151"/>
      <c r="UPN73" s="151"/>
      <c r="UPO73" s="151"/>
      <c r="UPP73" s="151"/>
      <c r="UPQ73" s="151"/>
      <c r="UPR73" s="151"/>
      <c r="UPS73" s="151"/>
      <c r="UPT73" s="151"/>
      <c r="UPU73" s="151"/>
      <c r="UPV73" s="151"/>
      <c r="UPW73" s="151"/>
      <c r="UPX73" s="151"/>
      <c r="UPY73" s="151"/>
      <c r="UPZ73" s="151"/>
      <c r="UQA73" s="151"/>
      <c r="UQB73" s="151"/>
      <c r="UQC73" s="151"/>
      <c r="UQD73" s="151"/>
      <c r="UQE73" s="151"/>
      <c r="UQF73" s="151"/>
      <c r="UQG73" s="151"/>
      <c r="UQH73" s="151"/>
      <c r="UQI73" s="151"/>
      <c r="UQJ73" s="151"/>
      <c r="UQK73" s="151"/>
      <c r="UQL73" s="151"/>
      <c r="UQM73" s="151"/>
      <c r="UQN73" s="151"/>
      <c r="UQO73" s="151"/>
      <c r="UQP73" s="151"/>
      <c r="UQQ73" s="151"/>
      <c r="UQR73" s="151"/>
      <c r="UQS73" s="151"/>
      <c r="UQT73" s="151"/>
      <c r="UQU73" s="151"/>
      <c r="UQV73" s="151"/>
      <c r="UQW73" s="151"/>
      <c r="UQX73" s="151"/>
      <c r="UQY73" s="151"/>
      <c r="UQZ73" s="151"/>
      <c r="URA73" s="151"/>
      <c r="URB73" s="151"/>
      <c r="URC73" s="151"/>
      <c r="URD73" s="151"/>
      <c r="URE73" s="151"/>
      <c r="URF73" s="151"/>
      <c r="URG73" s="151"/>
      <c r="URH73" s="151"/>
      <c r="URI73" s="151"/>
      <c r="URJ73" s="151"/>
      <c r="URK73" s="151"/>
      <c r="URL73" s="151"/>
      <c r="URM73" s="151"/>
      <c r="URN73" s="151"/>
      <c r="URO73" s="151"/>
      <c r="URP73" s="151"/>
      <c r="URQ73" s="151"/>
      <c r="URR73" s="151"/>
      <c r="URS73" s="151"/>
      <c r="URT73" s="151"/>
      <c r="URU73" s="151"/>
      <c r="URV73" s="151"/>
      <c r="URW73" s="151"/>
      <c r="URX73" s="151"/>
      <c r="URY73" s="151"/>
      <c r="URZ73" s="151"/>
      <c r="USA73" s="151"/>
      <c r="USB73" s="151"/>
      <c r="USC73" s="151"/>
      <c r="USD73" s="151"/>
      <c r="USE73" s="151"/>
      <c r="USF73" s="151"/>
      <c r="USG73" s="151"/>
      <c r="USH73" s="151"/>
      <c r="USI73" s="151"/>
      <c r="USJ73" s="151"/>
      <c r="USK73" s="151"/>
      <c r="USL73" s="151"/>
      <c r="USM73" s="151"/>
      <c r="USN73" s="151"/>
      <c r="USO73" s="151"/>
      <c r="USP73" s="151"/>
      <c r="USQ73" s="151"/>
      <c r="USR73" s="151"/>
      <c r="USS73" s="151"/>
      <c r="UST73" s="151"/>
      <c r="USU73" s="151"/>
      <c r="USV73" s="151"/>
      <c r="USW73" s="151"/>
      <c r="USX73" s="151"/>
      <c r="USY73" s="151"/>
      <c r="USZ73" s="151"/>
      <c r="UTA73" s="151"/>
      <c r="UTB73" s="151"/>
      <c r="UTC73" s="151"/>
      <c r="UTD73" s="151"/>
      <c r="UTE73" s="151"/>
      <c r="UTF73" s="151"/>
      <c r="UTG73" s="151"/>
      <c r="UTH73" s="151"/>
      <c r="UTI73" s="151"/>
      <c r="UTJ73" s="151"/>
      <c r="UTK73" s="151"/>
      <c r="UTL73" s="151"/>
      <c r="UTM73" s="151"/>
      <c r="UTN73" s="151"/>
      <c r="UTO73" s="151"/>
      <c r="UTP73" s="151"/>
      <c r="UTQ73" s="151"/>
      <c r="UTR73" s="151"/>
      <c r="UTS73" s="151"/>
      <c r="UTT73" s="151"/>
      <c r="UTU73" s="151"/>
      <c r="UTV73" s="151"/>
      <c r="UTW73" s="151"/>
      <c r="UTX73" s="151"/>
      <c r="UTY73" s="151"/>
      <c r="UTZ73" s="151"/>
      <c r="UUA73" s="151"/>
      <c r="UUB73" s="151"/>
      <c r="UUC73" s="151"/>
      <c r="UUD73" s="151"/>
      <c r="UUE73" s="151"/>
      <c r="UUF73" s="151"/>
      <c r="UUG73" s="151"/>
      <c r="UUH73" s="151"/>
      <c r="UUI73" s="151"/>
      <c r="UUJ73" s="151"/>
      <c r="UUK73" s="151"/>
      <c r="UUL73" s="151"/>
      <c r="UUM73" s="151"/>
      <c r="UUN73" s="151"/>
      <c r="UUO73" s="151"/>
      <c r="UUP73" s="151"/>
      <c r="UUQ73" s="151"/>
      <c r="UUR73" s="151"/>
      <c r="UUS73" s="151"/>
      <c r="UUT73" s="151"/>
      <c r="UUU73" s="151"/>
      <c r="UUV73" s="151"/>
      <c r="UUW73" s="151"/>
      <c r="UUX73" s="151"/>
      <c r="UUY73" s="151"/>
      <c r="UUZ73" s="151"/>
      <c r="UVA73" s="151"/>
      <c r="UVB73" s="151"/>
      <c r="UVC73" s="151"/>
      <c r="UVD73" s="151"/>
      <c r="UVE73" s="151"/>
      <c r="UVF73" s="151"/>
      <c r="UVG73" s="151"/>
      <c r="UVH73" s="151"/>
      <c r="UVI73" s="151"/>
      <c r="UVJ73" s="151"/>
      <c r="UVK73" s="151"/>
      <c r="UVL73" s="151"/>
      <c r="UVM73" s="151"/>
      <c r="UVN73" s="151"/>
      <c r="UVO73" s="151"/>
      <c r="UVP73" s="151"/>
      <c r="UVQ73" s="151"/>
      <c r="UVR73" s="151"/>
      <c r="UVS73" s="151"/>
      <c r="UVT73" s="151"/>
      <c r="UVU73" s="151"/>
      <c r="UVV73" s="151"/>
      <c r="UVW73" s="151"/>
      <c r="UVX73" s="151"/>
      <c r="UVY73" s="151"/>
      <c r="UVZ73" s="151"/>
      <c r="UWA73" s="151"/>
      <c r="UWB73" s="151"/>
      <c r="UWC73" s="151"/>
      <c r="UWD73" s="151"/>
      <c r="UWE73" s="151"/>
      <c r="UWF73" s="151"/>
      <c r="UWG73" s="151"/>
      <c r="UWH73" s="151"/>
      <c r="UWI73" s="151"/>
      <c r="UWJ73" s="151"/>
      <c r="UWK73" s="151"/>
      <c r="UWL73" s="151"/>
      <c r="UWM73" s="151"/>
      <c r="UWN73" s="151"/>
      <c r="UWO73" s="151"/>
      <c r="UWP73" s="151"/>
      <c r="UWQ73" s="151"/>
      <c r="UWR73" s="151"/>
      <c r="UWS73" s="151"/>
      <c r="UWT73" s="151"/>
      <c r="UWU73" s="151"/>
      <c r="UWV73" s="151"/>
      <c r="UWW73" s="151"/>
      <c r="UWX73" s="151"/>
      <c r="UWY73" s="151"/>
      <c r="UWZ73" s="151"/>
      <c r="UXA73" s="151"/>
      <c r="UXB73" s="151"/>
      <c r="UXC73" s="151"/>
      <c r="UXD73" s="151"/>
      <c r="UXE73" s="151"/>
      <c r="UXF73" s="151"/>
      <c r="UXG73" s="151"/>
      <c r="UXH73" s="151"/>
      <c r="UXI73" s="151"/>
      <c r="UXJ73" s="151"/>
      <c r="UXK73" s="151"/>
      <c r="UXL73" s="151"/>
      <c r="UXM73" s="151"/>
      <c r="UXN73" s="151"/>
      <c r="UXO73" s="151"/>
      <c r="UXP73" s="151"/>
      <c r="UXQ73" s="151"/>
      <c r="UXR73" s="151"/>
      <c r="UXS73" s="151"/>
      <c r="UXT73" s="151"/>
      <c r="UXU73" s="151"/>
      <c r="UXV73" s="151"/>
      <c r="UXW73" s="151"/>
      <c r="UXX73" s="151"/>
      <c r="UXY73" s="151"/>
      <c r="UXZ73" s="151"/>
      <c r="UYA73" s="151"/>
      <c r="UYB73" s="151"/>
      <c r="UYC73" s="151"/>
      <c r="UYD73" s="151"/>
      <c r="UYE73" s="151"/>
      <c r="UYF73" s="151"/>
      <c r="UYG73" s="151"/>
      <c r="UYH73" s="151"/>
      <c r="UYI73" s="151"/>
      <c r="UYJ73" s="151"/>
      <c r="UYK73" s="151"/>
      <c r="UYL73" s="151"/>
      <c r="UYM73" s="151"/>
      <c r="UYN73" s="151"/>
      <c r="UYO73" s="151"/>
      <c r="UYP73" s="151"/>
      <c r="UYQ73" s="151"/>
      <c r="UYR73" s="151"/>
      <c r="UYS73" s="151"/>
      <c r="UYT73" s="151"/>
      <c r="UYU73" s="151"/>
      <c r="UYV73" s="151"/>
      <c r="UYW73" s="151"/>
      <c r="UYX73" s="151"/>
      <c r="UYY73" s="151"/>
      <c r="UYZ73" s="151"/>
      <c r="UZA73" s="151"/>
      <c r="UZB73" s="151"/>
      <c r="UZC73" s="151"/>
      <c r="UZD73" s="151"/>
      <c r="UZE73" s="151"/>
      <c r="UZF73" s="151"/>
      <c r="UZG73" s="151"/>
      <c r="UZH73" s="151"/>
      <c r="UZI73" s="151"/>
      <c r="UZJ73" s="151"/>
      <c r="UZK73" s="151"/>
      <c r="UZL73" s="151"/>
      <c r="UZM73" s="151"/>
      <c r="UZN73" s="151"/>
      <c r="UZO73" s="151"/>
      <c r="UZP73" s="151"/>
      <c r="UZQ73" s="151"/>
      <c r="UZR73" s="151"/>
      <c r="UZS73" s="151"/>
      <c r="UZT73" s="151"/>
      <c r="UZU73" s="151"/>
      <c r="UZV73" s="151"/>
      <c r="UZW73" s="151"/>
      <c r="UZX73" s="151"/>
      <c r="UZY73" s="151"/>
      <c r="UZZ73" s="151"/>
      <c r="VAA73" s="151"/>
      <c r="VAB73" s="151"/>
      <c r="VAC73" s="151"/>
      <c r="VAD73" s="151"/>
      <c r="VAE73" s="151"/>
      <c r="VAF73" s="151"/>
      <c r="VAG73" s="151"/>
      <c r="VAH73" s="151"/>
      <c r="VAI73" s="151"/>
      <c r="VAJ73" s="151"/>
      <c r="VAK73" s="151"/>
      <c r="VAL73" s="151"/>
      <c r="VAM73" s="151"/>
      <c r="VAN73" s="151"/>
      <c r="VAO73" s="151"/>
      <c r="VAP73" s="151"/>
      <c r="VAQ73" s="151"/>
      <c r="VAR73" s="151"/>
      <c r="VAS73" s="151"/>
      <c r="VAT73" s="151"/>
      <c r="VAU73" s="151"/>
      <c r="VAV73" s="151"/>
      <c r="VAW73" s="151"/>
      <c r="VAX73" s="151"/>
      <c r="VAY73" s="151"/>
      <c r="VAZ73" s="151"/>
      <c r="VBA73" s="151"/>
      <c r="VBB73" s="151"/>
      <c r="VBC73" s="151"/>
      <c r="VBD73" s="151"/>
      <c r="VBE73" s="151"/>
      <c r="VBF73" s="151"/>
      <c r="VBG73" s="151"/>
      <c r="VBH73" s="151"/>
      <c r="VBI73" s="151"/>
      <c r="VBJ73" s="151"/>
      <c r="VBK73" s="151"/>
      <c r="VBL73" s="151"/>
      <c r="VBM73" s="151"/>
      <c r="VBN73" s="151"/>
      <c r="VBO73" s="151"/>
      <c r="VBP73" s="151"/>
      <c r="VBQ73" s="151"/>
      <c r="VBR73" s="151"/>
      <c r="VBS73" s="151"/>
      <c r="VBT73" s="151"/>
      <c r="VBU73" s="151"/>
      <c r="VBV73" s="151"/>
      <c r="VBW73" s="151"/>
      <c r="VBX73" s="151"/>
      <c r="VBY73" s="151"/>
      <c r="VBZ73" s="151"/>
      <c r="VCA73" s="151"/>
      <c r="VCB73" s="151"/>
      <c r="VCC73" s="151"/>
      <c r="VCD73" s="151"/>
      <c r="VCE73" s="151"/>
      <c r="VCF73" s="151"/>
      <c r="VCG73" s="151"/>
      <c r="VCH73" s="151"/>
      <c r="VCI73" s="151"/>
      <c r="VCJ73" s="151"/>
      <c r="VCK73" s="151"/>
      <c r="VCL73" s="151"/>
      <c r="VCM73" s="151"/>
      <c r="VCN73" s="151"/>
      <c r="VCO73" s="151"/>
      <c r="VCP73" s="151"/>
      <c r="VCQ73" s="151"/>
      <c r="VCR73" s="151"/>
      <c r="VCS73" s="151"/>
      <c r="VCT73" s="151"/>
      <c r="VCU73" s="151"/>
      <c r="VCV73" s="151"/>
      <c r="VCW73" s="151"/>
      <c r="VCX73" s="151"/>
      <c r="VCY73" s="151"/>
      <c r="VCZ73" s="151"/>
      <c r="VDA73" s="151"/>
      <c r="VDB73" s="151"/>
      <c r="VDC73" s="151"/>
      <c r="VDD73" s="151"/>
      <c r="VDE73" s="151"/>
      <c r="VDF73" s="151"/>
      <c r="VDG73" s="151"/>
      <c r="VDH73" s="151"/>
      <c r="VDI73" s="151"/>
      <c r="VDJ73" s="151"/>
      <c r="VDK73" s="151"/>
      <c r="VDL73" s="151"/>
      <c r="VDM73" s="151"/>
      <c r="VDN73" s="151"/>
      <c r="VDO73" s="151"/>
      <c r="VDP73" s="151"/>
      <c r="VDQ73" s="151"/>
      <c r="VDR73" s="151"/>
      <c r="VDS73" s="151"/>
      <c r="VDT73" s="151"/>
      <c r="VDU73" s="151"/>
      <c r="VDV73" s="151"/>
      <c r="VDW73" s="151"/>
      <c r="VDX73" s="151"/>
      <c r="VDY73" s="151"/>
      <c r="VDZ73" s="151"/>
      <c r="VEA73" s="151"/>
      <c r="VEB73" s="151"/>
      <c r="VEC73" s="151"/>
      <c r="VED73" s="151"/>
      <c r="VEE73" s="151"/>
      <c r="VEF73" s="151"/>
      <c r="VEG73" s="151"/>
      <c r="VEH73" s="151"/>
      <c r="VEI73" s="151"/>
      <c r="VEJ73" s="151"/>
      <c r="VEK73" s="151"/>
      <c r="VEL73" s="151"/>
      <c r="VEM73" s="151"/>
      <c r="VEN73" s="151"/>
      <c r="VEO73" s="151"/>
      <c r="VEP73" s="151"/>
      <c r="VEQ73" s="151"/>
      <c r="VER73" s="151"/>
      <c r="VES73" s="151"/>
      <c r="VET73" s="151"/>
      <c r="VEU73" s="151"/>
      <c r="VEV73" s="151"/>
      <c r="VEW73" s="151"/>
      <c r="VEX73" s="151"/>
      <c r="VEY73" s="151"/>
      <c r="VEZ73" s="151"/>
      <c r="VFA73" s="151"/>
      <c r="VFB73" s="151"/>
      <c r="VFC73" s="151"/>
      <c r="VFD73" s="151"/>
      <c r="VFE73" s="151"/>
      <c r="VFF73" s="151"/>
      <c r="VFG73" s="151"/>
      <c r="VFH73" s="151"/>
      <c r="VFI73" s="151"/>
      <c r="VFJ73" s="151"/>
      <c r="VFK73" s="151"/>
      <c r="VFL73" s="151"/>
      <c r="VFM73" s="151"/>
      <c r="VFN73" s="151"/>
      <c r="VFO73" s="151"/>
      <c r="VFP73" s="151"/>
      <c r="VFQ73" s="151"/>
      <c r="VFR73" s="151"/>
      <c r="VFS73" s="151"/>
      <c r="VFT73" s="151"/>
      <c r="VFU73" s="151"/>
      <c r="VFV73" s="151"/>
      <c r="VFW73" s="151"/>
      <c r="VFX73" s="151"/>
      <c r="VFY73" s="151"/>
      <c r="VFZ73" s="151"/>
      <c r="VGA73" s="151"/>
      <c r="VGB73" s="151"/>
      <c r="VGC73" s="151"/>
      <c r="VGD73" s="151"/>
      <c r="VGE73" s="151"/>
      <c r="VGF73" s="151"/>
      <c r="VGG73" s="151"/>
      <c r="VGH73" s="151"/>
      <c r="VGI73" s="151"/>
      <c r="VGJ73" s="151"/>
      <c r="VGK73" s="151"/>
      <c r="VGL73" s="151"/>
      <c r="VGM73" s="151"/>
      <c r="VGN73" s="151"/>
      <c r="VGO73" s="151"/>
      <c r="VGP73" s="151"/>
      <c r="VGQ73" s="151"/>
      <c r="VGR73" s="151"/>
      <c r="VGS73" s="151"/>
      <c r="VGT73" s="151"/>
      <c r="VGU73" s="151"/>
      <c r="VGV73" s="151"/>
      <c r="VGW73" s="151"/>
      <c r="VGX73" s="151"/>
      <c r="VGY73" s="151"/>
      <c r="VGZ73" s="151"/>
      <c r="VHA73" s="151"/>
      <c r="VHB73" s="151"/>
      <c r="VHC73" s="151"/>
      <c r="VHD73" s="151"/>
      <c r="VHE73" s="151"/>
      <c r="VHF73" s="151"/>
      <c r="VHG73" s="151"/>
      <c r="VHH73" s="151"/>
      <c r="VHI73" s="151"/>
      <c r="VHJ73" s="151"/>
      <c r="VHK73" s="151"/>
      <c r="VHL73" s="151"/>
      <c r="VHM73" s="151"/>
      <c r="VHN73" s="151"/>
      <c r="VHO73" s="151"/>
      <c r="VHP73" s="151"/>
      <c r="VHQ73" s="151"/>
      <c r="VHR73" s="151"/>
      <c r="VHS73" s="151"/>
      <c r="VHT73" s="151"/>
      <c r="VHU73" s="151"/>
      <c r="VHV73" s="151"/>
      <c r="VHW73" s="151"/>
      <c r="VHX73" s="151"/>
      <c r="VHY73" s="151"/>
      <c r="VHZ73" s="151"/>
      <c r="VIA73" s="151"/>
      <c r="VIB73" s="151"/>
      <c r="VIC73" s="151"/>
      <c r="VID73" s="151"/>
      <c r="VIE73" s="151"/>
      <c r="VIF73" s="151"/>
      <c r="VIG73" s="151"/>
      <c r="VIH73" s="151"/>
      <c r="VII73" s="151"/>
      <c r="VIJ73" s="151"/>
      <c r="VIK73" s="151"/>
      <c r="VIL73" s="151"/>
      <c r="VIM73" s="151"/>
      <c r="VIN73" s="151"/>
      <c r="VIO73" s="151"/>
      <c r="VIP73" s="151"/>
      <c r="VIQ73" s="151"/>
      <c r="VIR73" s="151"/>
      <c r="VIS73" s="151"/>
      <c r="VIT73" s="151"/>
      <c r="VIU73" s="151"/>
      <c r="VIV73" s="151"/>
      <c r="VIW73" s="151"/>
      <c r="VIX73" s="151"/>
      <c r="VIY73" s="151"/>
      <c r="VIZ73" s="151"/>
      <c r="VJA73" s="151"/>
      <c r="VJB73" s="151"/>
      <c r="VJC73" s="151"/>
      <c r="VJD73" s="151"/>
      <c r="VJE73" s="151"/>
      <c r="VJF73" s="151"/>
      <c r="VJG73" s="151"/>
      <c r="VJH73" s="151"/>
      <c r="VJI73" s="151"/>
      <c r="VJJ73" s="151"/>
      <c r="VJK73" s="151"/>
      <c r="VJL73" s="151"/>
      <c r="VJM73" s="151"/>
      <c r="VJN73" s="151"/>
      <c r="VJO73" s="151"/>
      <c r="VJP73" s="151"/>
      <c r="VJQ73" s="151"/>
      <c r="VJR73" s="151"/>
      <c r="VJS73" s="151"/>
      <c r="VJT73" s="151"/>
      <c r="VJU73" s="151"/>
      <c r="VJV73" s="151"/>
      <c r="VJW73" s="151"/>
      <c r="VJX73" s="151"/>
      <c r="VJY73" s="151"/>
      <c r="VJZ73" s="151"/>
      <c r="VKA73" s="151"/>
      <c r="VKB73" s="151"/>
      <c r="VKC73" s="151"/>
      <c r="VKD73" s="151"/>
      <c r="VKE73" s="151"/>
      <c r="VKF73" s="151"/>
      <c r="VKG73" s="151"/>
      <c r="VKH73" s="151"/>
      <c r="VKI73" s="151"/>
      <c r="VKJ73" s="151"/>
      <c r="VKK73" s="151"/>
      <c r="VKL73" s="151"/>
      <c r="VKM73" s="151"/>
      <c r="VKN73" s="151"/>
      <c r="VKO73" s="151"/>
      <c r="VKP73" s="151"/>
      <c r="VKQ73" s="151"/>
      <c r="VKR73" s="151"/>
      <c r="VKS73" s="151"/>
      <c r="VKT73" s="151"/>
      <c r="VKU73" s="151"/>
      <c r="VKV73" s="151"/>
      <c r="VKW73" s="151"/>
      <c r="VKX73" s="151"/>
      <c r="VKY73" s="151"/>
      <c r="VKZ73" s="151"/>
      <c r="VLA73" s="151"/>
      <c r="VLB73" s="151"/>
      <c r="VLC73" s="151"/>
      <c r="VLD73" s="151"/>
      <c r="VLE73" s="151"/>
      <c r="VLF73" s="151"/>
      <c r="VLG73" s="151"/>
      <c r="VLH73" s="151"/>
      <c r="VLI73" s="151"/>
      <c r="VLJ73" s="151"/>
      <c r="VLK73" s="151"/>
      <c r="VLL73" s="151"/>
      <c r="VLM73" s="151"/>
      <c r="VLN73" s="151"/>
      <c r="VLO73" s="151"/>
      <c r="VLP73" s="151"/>
      <c r="VLQ73" s="151"/>
      <c r="VLR73" s="151"/>
      <c r="VLS73" s="151"/>
      <c r="VLT73" s="151"/>
      <c r="VLU73" s="151"/>
      <c r="VLV73" s="151"/>
      <c r="VLW73" s="151"/>
      <c r="VLX73" s="151"/>
      <c r="VLY73" s="151"/>
      <c r="VLZ73" s="151"/>
      <c r="VMA73" s="151"/>
      <c r="VMB73" s="151"/>
      <c r="VMC73" s="151"/>
      <c r="VMD73" s="151"/>
      <c r="VME73" s="151"/>
      <c r="VMF73" s="151"/>
      <c r="VMG73" s="151"/>
      <c r="VMH73" s="151"/>
      <c r="VMI73" s="151"/>
      <c r="VMJ73" s="151"/>
      <c r="VMK73" s="151"/>
      <c r="VML73" s="151"/>
      <c r="VMM73" s="151"/>
      <c r="VMN73" s="151"/>
      <c r="VMO73" s="151"/>
      <c r="VMP73" s="151"/>
      <c r="VMQ73" s="151"/>
      <c r="VMR73" s="151"/>
      <c r="VMS73" s="151"/>
      <c r="VMT73" s="151"/>
      <c r="VMU73" s="151"/>
      <c r="VMV73" s="151"/>
      <c r="VMW73" s="151"/>
      <c r="VMX73" s="151"/>
      <c r="VMY73" s="151"/>
      <c r="VMZ73" s="151"/>
      <c r="VNA73" s="151"/>
      <c r="VNB73" s="151"/>
      <c r="VNC73" s="151"/>
      <c r="VND73" s="151"/>
      <c r="VNE73" s="151"/>
      <c r="VNF73" s="151"/>
      <c r="VNG73" s="151"/>
      <c r="VNH73" s="151"/>
      <c r="VNI73" s="151"/>
      <c r="VNJ73" s="151"/>
      <c r="VNK73" s="151"/>
      <c r="VNL73" s="151"/>
      <c r="VNM73" s="151"/>
      <c r="VNN73" s="151"/>
      <c r="VNO73" s="151"/>
      <c r="VNP73" s="151"/>
      <c r="VNQ73" s="151"/>
      <c r="VNR73" s="151"/>
      <c r="VNS73" s="151"/>
      <c r="VNT73" s="151"/>
      <c r="VNU73" s="151"/>
      <c r="VNV73" s="151"/>
      <c r="VNW73" s="151"/>
      <c r="VNX73" s="151"/>
      <c r="VNY73" s="151"/>
      <c r="VNZ73" s="151"/>
      <c r="VOA73" s="151"/>
      <c r="VOB73" s="151"/>
      <c r="VOC73" s="151"/>
      <c r="VOD73" s="151"/>
      <c r="VOE73" s="151"/>
      <c r="VOF73" s="151"/>
      <c r="VOG73" s="151"/>
      <c r="VOH73" s="151"/>
      <c r="VOI73" s="151"/>
      <c r="VOJ73" s="151"/>
      <c r="VOK73" s="151"/>
      <c r="VOL73" s="151"/>
      <c r="VOM73" s="151"/>
      <c r="VON73" s="151"/>
      <c r="VOO73" s="151"/>
      <c r="VOP73" s="151"/>
      <c r="VOQ73" s="151"/>
      <c r="VOR73" s="151"/>
      <c r="VOS73" s="151"/>
      <c r="VOT73" s="151"/>
      <c r="VOU73" s="151"/>
      <c r="VOV73" s="151"/>
      <c r="VOW73" s="151"/>
      <c r="VOX73" s="151"/>
      <c r="VOY73" s="151"/>
      <c r="VOZ73" s="151"/>
      <c r="VPA73" s="151"/>
      <c r="VPB73" s="151"/>
      <c r="VPC73" s="151"/>
      <c r="VPD73" s="151"/>
      <c r="VPE73" s="151"/>
      <c r="VPF73" s="151"/>
      <c r="VPG73" s="151"/>
      <c r="VPH73" s="151"/>
      <c r="VPI73" s="151"/>
      <c r="VPJ73" s="151"/>
      <c r="VPK73" s="151"/>
      <c r="VPL73" s="151"/>
      <c r="VPM73" s="151"/>
      <c r="VPN73" s="151"/>
      <c r="VPO73" s="151"/>
      <c r="VPP73" s="151"/>
      <c r="VPQ73" s="151"/>
      <c r="VPR73" s="151"/>
      <c r="VPS73" s="151"/>
      <c r="VPT73" s="151"/>
      <c r="VPU73" s="151"/>
      <c r="VPV73" s="151"/>
      <c r="VPW73" s="151"/>
      <c r="VPX73" s="151"/>
      <c r="VPY73" s="151"/>
      <c r="VPZ73" s="151"/>
      <c r="VQA73" s="151"/>
      <c r="VQB73" s="151"/>
      <c r="VQC73" s="151"/>
      <c r="VQD73" s="151"/>
      <c r="VQE73" s="151"/>
      <c r="VQF73" s="151"/>
      <c r="VQG73" s="151"/>
      <c r="VQH73" s="151"/>
      <c r="VQI73" s="151"/>
      <c r="VQJ73" s="151"/>
      <c r="VQK73" s="151"/>
      <c r="VQL73" s="151"/>
      <c r="VQM73" s="151"/>
      <c r="VQN73" s="151"/>
      <c r="VQO73" s="151"/>
      <c r="VQP73" s="151"/>
      <c r="VQQ73" s="151"/>
      <c r="VQR73" s="151"/>
      <c r="VQS73" s="151"/>
      <c r="VQT73" s="151"/>
      <c r="VQU73" s="151"/>
      <c r="VQV73" s="151"/>
      <c r="VQW73" s="151"/>
      <c r="VQX73" s="151"/>
      <c r="VQY73" s="151"/>
      <c r="VQZ73" s="151"/>
      <c r="VRA73" s="151"/>
      <c r="VRB73" s="151"/>
      <c r="VRC73" s="151"/>
      <c r="VRD73" s="151"/>
      <c r="VRE73" s="151"/>
      <c r="VRF73" s="151"/>
      <c r="VRG73" s="151"/>
      <c r="VRH73" s="151"/>
      <c r="VRI73" s="151"/>
      <c r="VRJ73" s="151"/>
      <c r="VRK73" s="151"/>
      <c r="VRL73" s="151"/>
      <c r="VRM73" s="151"/>
      <c r="VRN73" s="151"/>
      <c r="VRO73" s="151"/>
      <c r="VRP73" s="151"/>
      <c r="VRQ73" s="151"/>
      <c r="VRR73" s="151"/>
      <c r="VRS73" s="151"/>
      <c r="VRT73" s="151"/>
      <c r="VRU73" s="151"/>
      <c r="VRV73" s="151"/>
      <c r="VRW73" s="151"/>
      <c r="VRX73" s="151"/>
      <c r="VRY73" s="151"/>
      <c r="VRZ73" s="151"/>
      <c r="VSA73" s="151"/>
      <c r="VSB73" s="151"/>
      <c r="VSC73" s="151"/>
      <c r="VSD73" s="151"/>
      <c r="VSE73" s="151"/>
      <c r="VSF73" s="151"/>
      <c r="VSG73" s="151"/>
      <c r="VSH73" s="151"/>
      <c r="VSI73" s="151"/>
      <c r="VSJ73" s="151"/>
      <c r="VSK73" s="151"/>
      <c r="VSL73" s="151"/>
      <c r="VSM73" s="151"/>
      <c r="VSN73" s="151"/>
      <c r="VSO73" s="151"/>
      <c r="VSP73" s="151"/>
      <c r="VSQ73" s="151"/>
      <c r="VSR73" s="151"/>
      <c r="VSS73" s="151"/>
      <c r="VST73" s="151"/>
      <c r="VSU73" s="151"/>
      <c r="VSV73" s="151"/>
      <c r="VSW73" s="151"/>
      <c r="VSX73" s="151"/>
      <c r="VSY73" s="151"/>
      <c r="VSZ73" s="151"/>
      <c r="VTA73" s="151"/>
      <c r="VTB73" s="151"/>
      <c r="VTC73" s="151"/>
      <c r="VTD73" s="151"/>
      <c r="VTE73" s="151"/>
      <c r="VTF73" s="151"/>
      <c r="VTG73" s="151"/>
      <c r="VTH73" s="151"/>
      <c r="VTI73" s="151"/>
      <c r="VTJ73" s="151"/>
      <c r="VTK73" s="151"/>
      <c r="VTL73" s="151"/>
      <c r="VTM73" s="151"/>
      <c r="VTN73" s="151"/>
      <c r="VTO73" s="151"/>
      <c r="VTP73" s="151"/>
      <c r="VTQ73" s="151"/>
      <c r="VTR73" s="151"/>
      <c r="VTS73" s="151"/>
      <c r="VTT73" s="151"/>
      <c r="VTU73" s="151"/>
      <c r="VTV73" s="151"/>
      <c r="VTW73" s="151"/>
      <c r="VTX73" s="151"/>
      <c r="VTY73" s="151"/>
      <c r="VTZ73" s="151"/>
      <c r="VUA73" s="151"/>
      <c r="VUB73" s="151"/>
      <c r="VUC73" s="151"/>
      <c r="VUD73" s="151"/>
      <c r="VUE73" s="151"/>
      <c r="VUF73" s="151"/>
      <c r="VUG73" s="151"/>
      <c r="VUH73" s="151"/>
      <c r="VUI73" s="151"/>
      <c r="VUJ73" s="151"/>
      <c r="VUK73" s="151"/>
      <c r="VUL73" s="151"/>
      <c r="VUM73" s="151"/>
      <c r="VUN73" s="151"/>
      <c r="VUO73" s="151"/>
      <c r="VUP73" s="151"/>
      <c r="VUQ73" s="151"/>
      <c r="VUR73" s="151"/>
      <c r="VUS73" s="151"/>
      <c r="VUT73" s="151"/>
      <c r="VUU73" s="151"/>
      <c r="VUV73" s="151"/>
      <c r="VUW73" s="151"/>
      <c r="VUX73" s="151"/>
      <c r="VUY73" s="151"/>
      <c r="VUZ73" s="151"/>
      <c r="VVA73" s="151"/>
      <c r="VVB73" s="151"/>
      <c r="VVC73" s="151"/>
      <c r="VVD73" s="151"/>
      <c r="VVE73" s="151"/>
      <c r="VVF73" s="151"/>
      <c r="VVG73" s="151"/>
      <c r="VVH73" s="151"/>
      <c r="VVI73" s="151"/>
      <c r="VVJ73" s="151"/>
      <c r="VVK73" s="151"/>
      <c r="VVL73" s="151"/>
      <c r="VVM73" s="151"/>
      <c r="VVN73" s="151"/>
      <c r="VVO73" s="151"/>
      <c r="VVP73" s="151"/>
      <c r="VVQ73" s="151"/>
      <c r="VVR73" s="151"/>
      <c r="VVS73" s="151"/>
      <c r="VVT73" s="151"/>
      <c r="VVU73" s="151"/>
      <c r="VVV73" s="151"/>
      <c r="VVW73" s="151"/>
      <c r="VVX73" s="151"/>
      <c r="VVY73" s="151"/>
      <c r="VVZ73" s="151"/>
      <c r="VWA73" s="151"/>
      <c r="VWB73" s="151"/>
      <c r="VWC73" s="151"/>
      <c r="VWD73" s="151"/>
      <c r="VWE73" s="151"/>
      <c r="VWF73" s="151"/>
      <c r="VWG73" s="151"/>
      <c r="VWH73" s="151"/>
      <c r="VWI73" s="151"/>
      <c r="VWJ73" s="151"/>
      <c r="VWK73" s="151"/>
      <c r="VWL73" s="151"/>
      <c r="VWM73" s="151"/>
      <c r="VWN73" s="151"/>
      <c r="VWO73" s="151"/>
      <c r="VWP73" s="151"/>
      <c r="VWQ73" s="151"/>
      <c r="VWR73" s="151"/>
      <c r="VWS73" s="151"/>
      <c r="VWT73" s="151"/>
      <c r="VWU73" s="151"/>
      <c r="VWV73" s="151"/>
      <c r="VWW73" s="151"/>
      <c r="VWX73" s="151"/>
      <c r="VWY73" s="151"/>
      <c r="VWZ73" s="151"/>
      <c r="VXA73" s="151"/>
      <c r="VXB73" s="151"/>
      <c r="VXC73" s="151"/>
      <c r="VXD73" s="151"/>
      <c r="VXE73" s="151"/>
      <c r="VXF73" s="151"/>
      <c r="VXG73" s="151"/>
      <c r="VXH73" s="151"/>
      <c r="VXI73" s="151"/>
      <c r="VXJ73" s="151"/>
      <c r="VXK73" s="151"/>
      <c r="VXL73" s="151"/>
      <c r="VXM73" s="151"/>
      <c r="VXN73" s="151"/>
      <c r="VXO73" s="151"/>
      <c r="VXP73" s="151"/>
      <c r="VXQ73" s="151"/>
      <c r="VXR73" s="151"/>
      <c r="VXS73" s="151"/>
      <c r="VXT73" s="151"/>
      <c r="VXU73" s="151"/>
      <c r="VXV73" s="151"/>
      <c r="VXW73" s="151"/>
      <c r="VXX73" s="151"/>
      <c r="VXY73" s="151"/>
      <c r="VXZ73" s="151"/>
      <c r="VYA73" s="151"/>
      <c r="VYB73" s="151"/>
      <c r="VYC73" s="151"/>
      <c r="VYD73" s="151"/>
      <c r="VYE73" s="151"/>
      <c r="VYF73" s="151"/>
      <c r="VYG73" s="151"/>
      <c r="VYH73" s="151"/>
      <c r="VYI73" s="151"/>
      <c r="VYJ73" s="151"/>
      <c r="VYK73" s="151"/>
      <c r="VYL73" s="151"/>
      <c r="VYM73" s="151"/>
      <c r="VYN73" s="151"/>
      <c r="VYO73" s="151"/>
      <c r="VYP73" s="151"/>
      <c r="VYQ73" s="151"/>
      <c r="VYR73" s="151"/>
      <c r="VYS73" s="151"/>
      <c r="VYT73" s="151"/>
      <c r="VYU73" s="151"/>
      <c r="VYV73" s="151"/>
      <c r="VYW73" s="151"/>
      <c r="VYX73" s="151"/>
      <c r="VYY73" s="151"/>
      <c r="VYZ73" s="151"/>
      <c r="VZA73" s="151"/>
      <c r="VZB73" s="151"/>
      <c r="VZC73" s="151"/>
      <c r="VZD73" s="151"/>
      <c r="VZE73" s="151"/>
      <c r="VZF73" s="151"/>
      <c r="VZG73" s="151"/>
      <c r="VZH73" s="151"/>
      <c r="VZI73" s="151"/>
      <c r="VZJ73" s="151"/>
      <c r="VZK73" s="151"/>
      <c r="VZL73" s="151"/>
      <c r="VZM73" s="151"/>
      <c r="VZN73" s="151"/>
      <c r="VZO73" s="151"/>
      <c r="VZP73" s="151"/>
      <c r="VZQ73" s="151"/>
      <c r="VZR73" s="151"/>
      <c r="VZS73" s="151"/>
      <c r="VZT73" s="151"/>
      <c r="VZU73" s="151"/>
      <c r="VZV73" s="151"/>
      <c r="VZW73" s="151"/>
      <c r="VZX73" s="151"/>
      <c r="VZY73" s="151"/>
      <c r="VZZ73" s="151"/>
      <c r="WAA73" s="151"/>
      <c r="WAB73" s="151"/>
      <c r="WAC73" s="151"/>
      <c r="WAD73" s="151"/>
      <c r="WAE73" s="151"/>
      <c r="WAF73" s="151"/>
      <c r="WAG73" s="151"/>
      <c r="WAH73" s="151"/>
      <c r="WAI73" s="151"/>
      <c r="WAJ73" s="151"/>
      <c r="WAK73" s="151"/>
      <c r="WAL73" s="151"/>
      <c r="WAM73" s="151"/>
      <c r="WAN73" s="151"/>
      <c r="WAO73" s="151"/>
      <c r="WAP73" s="151"/>
      <c r="WAQ73" s="151"/>
      <c r="WAR73" s="151"/>
      <c r="WAS73" s="151"/>
      <c r="WAT73" s="151"/>
      <c r="WAU73" s="151"/>
      <c r="WAV73" s="151"/>
      <c r="WAW73" s="151"/>
      <c r="WAX73" s="151"/>
      <c r="WAY73" s="151"/>
      <c r="WAZ73" s="151"/>
      <c r="WBA73" s="151"/>
      <c r="WBB73" s="151"/>
      <c r="WBC73" s="151"/>
      <c r="WBD73" s="151"/>
      <c r="WBE73" s="151"/>
      <c r="WBF73" s="151"/>
      <c r="WBG73" s="151"/>
      <c r="WBH73" s="151"/>
      <c r="WBI73" s="151"/>
      <c r="WBJ73" s="151"/>
      <c r="WBK73" s="151"/>
      <c r="WBL73" s="151"/>
      <c r="WBM73" s="151"/>
      <c r="WBN73" s="151"/>
      <c r="WBO73" s="151"/>
      <c r="WBP73" s="151"/>
      <c r="WBQ73" s="151"/>
      <c r="WBR73" s="151"/>
      <c r="WBS73" s="151"/>
      <c r="WBT73" s="151"/>
      <c r="WBU73" s="151"/>
      <c r="WBV73" s="151"/>
      <c r="WBW73" s="151"/>
      <c r="WBX73" s="151"/>
      <c r="WBY73" s="151"/>
      <c r="WBZ73" s="151"/>
      <c r="WCA73" s="151"/>
      <c r="WCB73" s="151"/>
      <c r="WCC73" s="151"/>
      <c r="WCD73" s="151"/>
      <c r="WCE73" s="151"/>
      <c r="WCF73" s="151"/>
      <c r="WCG73" s="151"/>
      <c r="WCH73" s="151"/>
      <c r="WCI73" s="151"/>
      <c r="WCJ73" s="151"/>
      <c r="WCK73" s="151"/>
      <c r="WCL73" s="151"/>
      <c r="WCM73" s="151"/>
      <c r="WCN73" s="151"/>
      <c r="WCO73" s="151"/>
      <c r="WCP73" s="151"/>
      <c r="WCQ73" s="151"/>
      <c r="WCR73" s="151"/>
      <c r="WCS73" s="151"/>
      <c r="WCT73" s="151"/>
      <c r="WCU73" s="151"/>
      <c r="WCV73" s="151"/>
      <c r="WCW73" s="151"/>
      <c r="WCX73" s="151"/>
      <c r="WCY73" s="151"/>
      <c r="WCZ73" s="151"/>
      <c r="WDA73" s="151"/>
      <c r="WDB73" s="151"/>
      <c r="WDC73" s="151"/>
      <c r="WDD73" s="151"/>
      <c r="WDE73" s="151"/>
      <c r="WDF73" s="151"/>
      <c r="WDG73" s="151"/>
      <c r="WDH73" s="151"/>
      <c r="WDI73" s="151"/>
      <c r="WDJ73" s="151"/>
      <c r="WDK73" s="151"/>
      <c r="WDL73" s="151"/>
      <c r="WDM73" s="151"/>
      <c r="WDN73" s="151"/>
      <c r="WDO73" s="151"/>
      <c r="WDP73" s="151"/>
      <c r="WDQ73" s="151"/>
      <c r="WDR73" s="151"/>
      <c r="WDS73" s="151"/>
      <c r="WDT73" s="151"/>
      <c r="WDU73" s="151"/>
      <c r="WDV73" s="151"/>
      <c r="WDW73" s="151"/>
      <c r="WDX73" s="151"/>
      <c r="WDY73" s="151"/>
      <c r="WDZ73" s="151"/>
      <c r="WEA73" s="151"/>
      <c r="WEB73" s="151"/>
      <c r="WEC73" s="151"/>
      <c r="WED73" s="151"/>
      <c r="WEE73" s="151"/>
      <c r="WEF73" s="151"/>
      <c r="WEG73" s="151"/>
      <c r="WEH73" s="151"/>
      <c r="WEI73" s="151"/>
      <c r="WEJ73" s="151"/>
      <c r="WEK73" s="151"/>
      <c r="WEL73" s="151"/>
      <c r="WEM73" s="151"/>
      <c r="WEN73" s="151"/>
      <c r="WEO73" s="151"/>
      <c r="WEP73" s="151"/>
      <c r="WEQ73" s="151"/>
      <c r="WER73" s="151"/>
      <c r="WES73" s="151"/>
      <c r="WET73" s="151"/>
      <c r="WEU73" s="151"/>
      <c r="WEV73" s="151"/>
      <c r="WEW73" s="151"/>
      <c r="WEX73" s="151"/>
      <c r="WEY73" s="151"/>
      <c r="WEZ73" s="151"/>
      <c r="WFA73" s="151"/>
      <c r="WFB73" s="151"/>
      <c r="WFC73" s="151"/>
      <c r="WFD73" s="151"/>
      <c r="WFE73" s="151"/>
      <c r="WFF73" s="151"/>
      <c r="WFG73" s="151"/>
      <c r="WFH73" s="151"/>
      <c r="WFI73" s="151"/>
      <c r="WFJ73" s="151"/>
      <c r="WFK73" s="151"/>
      <c r="WFL73" s="151"/>
      <c r="WFM73" s="151"/>
      <c r="WFN73" s="151"/>
      <c r="WFO73" s="151"/>
      <c r="WFP73" s="151"/>
      <c r="WFQ73" s="151"/>
      <c r="WFR73" s="151"/>
      <c r="WFS73" s="151"/>
      <c r="WFT73" s="151"/>
      <c r="WFU73" s="151"/>
      <c r="WFV73" s="151"/>
      <c r="WFW73" s="151"/>
      <c r="WFX73" s="151"/>
      <c r="WFY73" s="151"/>
      <c r="WFZ73" s="151"/>
      <c r="WGA73" s="151"/>
      <c r="WGB73" s="151"/>
      <c r="WGC73" s="151"/>
      <c r="WGD73" s="151"/>
      <c r="WGE73" s="151"/>
      <c r="WGF73" s="151"/>
      <c r="WGG73" s="151"/>
      <c r="WGH73" s="151"/>
      <c r="WGI73" s="151"/>
      <c r="WGJ73" s="151"/>
      <c r="WGK73" s="151"/>
      <c r="WGL73" s="151"/>
      <c r="WGM73" s="151"/>
      <c r="WGN73" s="151"/>
      <c r="WGO73" s="151"/>
      <c r="WGP73" s="151"/>
      <c r="WGQ73" s="151"/>
      <c r="WGR73" s="151"/>
      <c r="WGS73" s="151"/>
      <c r="WGT73" s="151"/>
      <c r="WGU73" s="151"/>
      <c r="WGV73" s="151"/>
      <c r="WGW73" s="151"/>
      <c r="WGX73" s="151"/>
      <c r="WGY73" s="151"/>
      <c r="WGZ73" s="151"/>
      <c r="WHA73" s="151"/>
      <c r="WHB73" s="151"/>
      <c r="WHC73" s="151"/>
      <c r="WHD73" s="151"/>
      <c r="WHE73" s="151"/>
      <c r="WHF73" s="151"/>
      <c r="WHG73" s="151"/>
      <c r="WHH73" s="151"/>
      <c r="WHI73" s="151"/>
      <c r="WHJ73" s="151"/>
      <c r="WHK73" s="151"/>
      <c r="WHL73" s="151"/>
      <c r="WHM73" s="151"/>
      <c r="WHN73" s="151"/>
      <c r="WHO73" s="151"/>
      <c r="WHP73" s="151"/>
      <c r="WHQ73" s="151"/>
      <c r="WHR73" s="151"/>
      <c r="WHS73" s="151"/>
      <c r="WHT73" s="151"/>
      <c r="WHU73" s="151"/>
      <c r="WHV73" s="151"/>
      <c r="WHW73" s="151"/>
      <c r="WHX73" s="151"/>
      <c r="WHY73" s="151"/>
      <c r="WHZ73" s="151"/>
      <c r="WIA73" s="151"/>
      <c r="WIB73" s="151"/>
      <c r="WIC73" s="151"/>
      <c r="WID73" s="151"/>
      <c r="WIE73" s="151"/>
      <c r="WIF73" s="151"/>
      <c r="WIG73" s="151"/>
      <c r="WIH73" s="151"/>
      <c r="WII73" s="151"/>
      <c r="WIJ73" s="151"/>
      <c r="WIK73" s="151"/>
      <c r="WIL73" s="151"/>
      <c r="WIM73" s="151"/>
      <c r="WIN73" s="151"/>
      <c r="WIO73" s="151"/>
      <c r="WIP73" s="151"/>
      <c r="WIQ73" s="151"/>
      <c r="WIR73" s="151"/>
      <c r="WIS73" s="151"/>
      <c r="WIT73" s="151"/>
      <c r="WIU73" s="151"/>
      <c r="WIV73" s="151"/>
      <c r="WIW73" s="151"/>
      <c r="WIX73" s="151"/>
      <c r="WIY73" s="151"/>
      <c r="WIZ73" s="151"/>
      <c r="WJA73" s="151"/>
      <c r="WJB73" s="151"/>
      <c r="WJC73" s="151"/>
      <c r="WJD73" s="151"/>
      <c r="WJE73" s="151"/>
      <c r="WJF73" s="151"/>
      <c r="WJG73" s="151"/>
      <c r="WJH73" s="151"/>
      <c r="WJI73" s="151"/>
      <c r="WJJ73" s="151"/>
      <c r="WJK73" s="151"/>
      <c r="WJL73" s="151"/>
      <c r="WJM73" s="151"/>
      <c r="WJN73" s="151"/>
      <c r="WJO73" s="151"/>
      <c r="WJP73" s="151"/>
      <c r="WJQ73" s="151"/>
      <c r="WJR73" s="151"/>
      <c r="WJS73" s="151"/>
      <c r="WJT73" s="151"/>
      <c r="WJU73" s="151"/>
      <c r="WJV73" s="151"/>
      <c r="WJW73" s="151"/>
      <c r="WJX73" s="151"/>
      <c r="WJY73" s="151"/>
      <c r="WJZ73" s="151"/>
      <c r="WKA73" s="151"/>
      <c r="WKB73" s="151"/>
      <c r="WKC73" s="151"/>
      <c r="WKD73" s="151"/>
      <c r="WKE73" s="151"/>
      <c r="WKF73" s="151"/>
      <c r="WKG73" s="151"/>
      <c r="WKH73" s="151"/>
      <c r="WKI73" s="151"/>
      <c r="WKJ73" s="151"/>
      <c r="WKK73" s="151"/>
      <c r="WKL73" s="151"/>
      <c r="WKM73" s="151"/>
      <c r="WKN73" s="151"/>
      <c r="WKO73" s="151"/>
      <c r="WKP73" s="151"/>
      <c r="WKQ73" s="151"/>
      <c r="WKR73" s="151"/>
      <c r="WKS73" s="151"/>
      <c r="WKT73" s="151"/>
      <c r="WKU73" s="151"/>
      <c r="WKV73" s="151"/>
      <c r="WKW73" s="151"/>
      <c r="WKX73" s="151"/>
      <c r="WKY73" s="151"/>
      <c r="WKZ73" s="151"/>
      <c r="WLA73" s="151"/>
      <c r="WLB73" s="151"/>
      <c r="WLC73" s="151"/>
      <c r="WLD73" s="151"/>
      <c r="WLE73" s="151"/>
      <c r="WLF73" s="151"/>
      <c r="WLG73" s="151"/>
      <c r="WLH73" s="151"/>
      <c r="WLI73" s="151"/>
      <c r="WLJ73" s="151"/>
      <c r="WLK73" s="151"/>
      <c r="WLL73" s="151"/>
      <c r="WLM73" s="151"/>
      <c r="WLN73" s="151"/>
      <c r="WLO73" s="151"/>
      <c r="WLP73" s="151"/>
      <c r="WLQ73" s="151"/>
      <c r="WLR73" s="151"/>
      <c r="WLS73" s="151"/>
      <c r="WLT73" s="151"/>
      <c r="WLU73" s="151"/>
      <c r="WLV73" s="151"/>
      <c r="WLW73" s="151"/>
      <c r="WLX73" s="151"/>
      <c r="WLY73" s="151"/>
      <c r="WLZ73" s="151"/>
      <c r="WMA73" s="151"/>
      <c r="WMB73" s="151"/>
      <c r="WMC73" s="151"/>
      <c r="WMD73" s="151"/>
      <c r="WME73" s="151"/>
      <c r="WMF73" s="151"/>
      <c r="WMG73" s="151"/>
      <c r="WMH73" s="151"/>
      <c r="WMI73" s="151"/>
      <c r="WMJ73" s="151"/>
      <c r="WMK73" s="151"/>
      <c r="WML73" s="151"/>
      <c r="WMM73" s="151"/>
      <c r="WMN73" s="151"/>
      <c r="WMO73" s="151"/>
      <c r="WMP73" s="151"/>
      <c r="WMQ73" s="151"/>
      <c r="WMR73" s="151"/>
      <c r="WMS73" s="151"/>
      <c r="WMT73" s="151"/>
      <c r="WMU73" s="151"/>
      <c r="WMV73" s="151"/>
      <c r="WMW73" s="151"/>
      <c r="WMX73" s="151"/>
      <c r="WMY73" s="151"/>
      <c r="WMZ73" s="151"/>
      <c r="WNA73" s="151"/>
      <c r="WNB73" s="151"/>
      <c r="WNC73" s="151"/>
      <c r="WND73" s="151"/>
      <c r="WNE73" s="151"/>
      <c r="WNF73" s="151"/>
      <c r="WNG73" s="151"/>
      <c r="WNH73" s="151"/>
      <c r="WNI73" s="151"/>
      <c r="WNJ73" s="151"/>
      <c r="WNK73" s="151"/>
      <c r="WNL73" s="151"/>
      <c r="WNM73" s="151"/>
      <c r="WNN73" s="151"/>
      <c r="WNO73" s="151"/>
      <c r="WNP73" s="151"/>
      <c r="WNQ73" s="151"/>
      <c r="WNR73" s="151"/>
      <c r="WNS73" s="151"/>
      <c r="WNT73" s="151"/>
      <c r="WNU73" s="151"/>
      <c r="WNV73" s="151"/>
      <c r="WNW73" s="151"/>
      <c r="WNX73" s="151"/>
      <c r="WNY73" s="151"/>
      <c r="WNZ73" s="151"/>
      <c r="WOA73" s="151"/>
      <c r="WOB73" s="151"/>
      <c r="WOC73" s="151"/>
      <c r="WOD73" s="151"/>
      <c r="WOE73" s="151"/>
      <c r="WOF73" s="151"/>
      <c r="WOG73" s="151"/>
      <c r="WOH73" s="151"/>
      <c r="WOI73" s="151"/>
      <c r="WOJ73" s="151"/>
      <c r="WOK73" s="151"/>
      <c r="WOL73" s="151"/>
      <c r="WOM73" s="151"/>
      <c r="WON73" s="151"/>
      <c r="WOO73" s="151"/>
      <c r="WOP73" s="151"/>
      <c r="WOQ73" s="151"/>
      <c r="WOR73" s="151"/>
      <c r="WOS73" s="151"/>
      <c r="WOT73" s="151"/>
      <c r="WOU73" s="151"/>
      <c r="WOV73" s="151"/>
      <c r="WOW73" s="151"/>
      <c r="WOX73" s="151"/>
      <c r="WOY73" s="151"/>
      <c r="WOZ73" s="151"/>
      <c r="WPA73" s="151"/>
      <c r="WPB73" s="151"/>
      <c r="WPC73" s="151"/>
      <c r="WPD73" s="151"/>
      <c r="WPE73" s="151"/>
      <c r="WPF73" s="151"/>
      <c r="WPG73" s="151"/>
      <c r="WPH73" s="151"/>
      <c r="WPI73" s="151"/>
      <c r="WPJ73" s="151"/>
      <c r="WPK73" s="151"/>
      <c r="WPL73" s="151"/>
      <c r="WPM73" s="151"/>
      <c r="WPN73" s="151"/>
      <c r="WPO73" s="151"/>
      <c r="WPP73" s="151"/>
      <c r="WPQ73" s="151"/>
      <c r="WPR73" s="151"/>
      <c r="WPS73" s="151"/>
      <c r="WPT73" s="151"/>
      <c r="WPU73" s="151"/>
      <c r="WPV73" s="151"/>
      <c r="WPW73" s="151"/>
      <c r="WPX73" s="151"/>
      <c r="WPY73" s="151"/>
      <c r="WPZ73" s="151"/>
      <c r="WQA73" s="151"/>
      <c r="WQB73" s="151"/>
      <c r="WQC73" s="151"/>
      <c r="WQD73" s="151"/>
      <c r="WQE73" s="151"/>
      <c r="WQF73" s="151"/>
      <c r="WQG73" s="151"/>
      <c r="WQH73" s="151"/>
      <c r="WQI73" s="151"/>
      <c r="WQJ73" s="151"/>
      <c r="WQK73" s="151"/>
      <c r="WQL73" s="151"/>
      <c r="WQM73" s="151"/>
      <c r="WQN73" s="151"/>
      <c r="WQO73" s="151"/>
      <c r="WQP73" s="151"/>
      <c r="WQQ73" s="151"/>
      <c r="WQR73" s="151"/>
      <c r="WQS73" s="151"/>
      <c r="WQT73" s="151"/>
      <c r="WQU73" s="151"/>
      <c r="WQV73" s="151"/>
      <c r="WQW73" s="151"/>
      <c r="WQX73" s="151"/>
      <c r="WQY73" s="151"/>
      <c r="WQZ73" s="151"/>
      <c r="WRA73" s="151"/>
      <c r="WRB73" s="151"/>
      <c r="WRC73" s="151"/>
      <c r="WRD73" s="151"/>
      <c r="WRE73" s="151"/>
      <c r="WRF73" s="151"/>
      <c r="WRG73" s="151"/>
      <c r="WRH73" s="151"/>
      <c r="WRI73" s="151"/>
      <c r="WRJ73" s="151"/>
      <c r="WRK73" s="151"/>
      <c r="WRL73" s="151"/>
      <c r="WRM73" s="151"/>
      <c r="WRN73" s="151"/>
      <c r="WRO73" s="151"/>
      <c r="WRP73" s="151"/>
      <c r="WRQ73" s="151"/>
      <c r="WRR73" s="151"/>
      <c r="WRS73" s="151"/>
      <c r="WRT73" s="151"/>
      <c r="WRU73" s="151"/>
      <c r="WRV73" s="151"/>
      <c r="WRW73" s="151"/>
      <c r="WRX73" s="151"/>
      <c r="WRY73" s="151"/>
      <c r="WRZ73" s="151"/>
      <c r="WSA73" s="151"/>
      <c r="WSB73" s="151"/>
      <c r="WSC73" s="151"/>
      <c r="WSD73" s="151"/>
      <c r="WSE73" s="151"/>
      <c r="WSF73" s="151"/>
      <c r="WSG73" s="151"/>
      <c r="WSH73" s="151"/>
      <c r="WSI73" s="151"/>
      <c r="WSJ73" s="151"/>
      <c r="WSK73" s="151"/>
      <c r="WSL73" s="151"/>
      <c r="WSM73" s="151"/>
      <c r="WSN73" s="151"/>
      <c r="WSO73" s="151"/>
      <c r="WSP73" s="151"/>
      <c r="WSQ73" s="151"/>
      <c r="WSR73" s="151"/>
      <c r="WSS73" s="151"/>
      <c r="WST73" s="151"/>
      <c r="WSU73" s="151"/>
      <c r="WSV73" s="151"/>
      <c r="WSW73" s="151"/>
      <c r="WSX73" s="151"/>
      <c r="WSY73" s="151"/>
      <c r="WSZ73" s="151"/>
      <c r="WTA73" s="151"/>
      <c r="WTB73" s="151"/>
      <c r="WTC73" s="151"/>
      <c r="WTD73" s="151"/>
      <c r="WTE73" s="151"/>
      <c r="WTF73" s="151"/>
      <c r="WTG73" s="151"/>
      <c r="WTH73" s="151"/>
      <c r="WTI73" s="151"/>
      <c r="WTJ73" s="151"/>
      <c r="WTK73" s="151"/>
      <c r="WTL73" s="151"/>
      <c r="WTM73" s="151"/>
      <c r="WTN73" s="151"/>
      <c r="WTO73" s="151"/>
      <c r="WTP73" s="151"/>
      <c r="WTQ73" s="151"/>
      <c r="WTR73" s="151"/>
      <c r="WTS73" s="151"/>
      <c r="WTT73" s="151"/>
      <c r="WTU73" s="151"/>
      <c r="WTV73" s="151"/>
      <c r="WTW73" s="151"/>
      <c r="WTX73" s="151"/>
      <c r="WTY73" s="151"/>
      <c r="WTZ73" s="151"/>
      <c r="WUA73" s="151"/>
      <c r="WUB73" s="151"/>
      <c r="WUC73" s="151"/>
      <c r="WUD73" s="151"/>
      <c r="WUE73" s="151"/>
      <c r="WUF73" s="151"/>
      <c r="WUG73" s="151"/>
      <c r="WUH73" s="151"/>
      <c r="WUI73" s="151"/>
      <c r="WUJ73" s="151"/>
      <c r="WUK73" s="151"/>
      <c r="WUL73" s="151"/>
      <c r="WUM73" s="151"/>
      <c r="WUN73" s="151"/>
      <c r="WUO73" s="151"/>
      <c r="WUP73" s="151"/>
      <c r="WUQ73" s="151"/>
      <c r="WUR73" s="151"/>
      <c r="WUS73" s="151"/>
      <c r="WUT73" s="151"/>
      <c r="WUU73" s="151"/>
      <c r="WUV73" s="151"/>
      <c r="WUW73" s="151"/>
      <c r="WUX73" s="151"/>
      <c r="WUY73" s="151"/>
      <c r="WUZ73" s="151"/>
      <c r="WVA73" s="151"/>
      <c r="WVB73" s="151"/>
      <c r="WVC73" s="151"/>
      <c r="WVD73" s="151"/>
      <c r="WVE73" s="151"/>
      <c r="WVF73" s="151"/>
      <c r="WVG73" s="151"/>
      <c r="WVH73" s="151"/>
      <c r="WVI73" s="151"/>
      <c r="WVJ73" s="151"/>
      <c r="WVK73" s="151"/>
      <c r="WVL73" s="151"/>
      <c r="WVM73" s="151"/>
      <c r="WVN73" s="151"/>
      <c r="WVO73" s="151"/>
      <c r="WVP73" s="151"/>
      <c r="WVQ73" s="151"/>
      <c r="WVR73" s="151"/>
      <c r="WVS73" s="151"/>
      <c r="WVT73" s="151"/>
      <c r="WVU73" s="151"/>
      <c r="WVV73" s="151"/>
      <c r="WVW73" s="151"/>
      <c r="WVX73" s="151"/>
      <c r="WVY73" s="151"/>
      <c r="WVZ73" s="151"/>
      <c r="WWA73" s="151"/>
      <c r="WWB73" s="151"/>
      <c r="WWC73" s="151"/>
      <c r="WWD73" s="151"/>
      <c r="WWE73" s="151"/>
      <c r="WWF73" s="151"/>
      <c r="WWG73" s="151"/>
      <c r="WWH73" s="151"/>
      <c r="WWI73" s="151"/>
      <c r="WWJ73" s="151"/>
      <c r="WWK73" s="151"/>
      <c r="WWL73" s="151"/>
      <c r="WWM73" s="151"/>
      <c r="WWN73" s="151"/>
      <c r="WWO73" s="151"/>
      <c r="WWP73" s="151"/>
      <c r="WWQ73" s="151"/>
      <c r="WWR73" s="151"/>
      <c r="WWS73" s="151"/>
      <c r="WWT73" s="151"/>
      <c r="WWU73" s="151"/>
      <c r="WWV73" s="151"/>
      <c r="WWW73" s="151"/>
      <c r="WWX73" s="151"/>
      <c r="WWY73" s="151"/>
      <c r="WWZ73" s="151"/>
      <c r="WXA73" s="151"/>
      <c r="WXB73" s="151"/>
      <c r="WXC73" s="151"/>
      <c r="WXD73" s="151"/>
      <c r="WXE73" s="151"/>
      <c r="WXF73" s="151"/>
      <c r="WXG73" s="151"/>
      <c r="WXH73" s="151"/>
      <c r="WXI73" s="151"/>
      <c r="WXJ73" s="151"/>
      <c r="WXK73" s="151"/>
      <c r="WXL73" s="151"/>
      <c r="WXM73" s="151"/>
      <c r="WXN73" s="151"/>
      <c r="WXO73" s="151"/>
      <c r="WXP73" s="151"/>
      <c r="WXQ73" s="151"/>
      <c r="WXR73" s="151"/>
      <c r="WXS73" s="151"/>
      <c r="WXT73" s="151"/>
      <c r="WXU73" s="151"/>
      <c r="WXV73" s="151"/>
      <c r="WXW73" s="151"/>
      <c r="WXX73" s="151"/>
      <c r="WXY73" s="151"/>
      <c r="WXZ73" s="151"/>
      <c r="WYA73" s="151"/>
      <c r="WYB73" s="151"/>
      <c r="WYC73" s="151"/>
      <c r="WYD73" s="151"/>
      <c r="WYE73" s="151"/>
      <c r="WYF73" s="151"/>
      <c r="WYG73" s="151"/>
      <c r="WYH73" s="151"/>
      <c r="WYI73" s="151"/>
      <c r="WYJ73" s="151"/>
      <c r="WYK73" s="151"/>
      <c r="WYL73" s="151"/>
      <c r="WYM73" s="151"/>
      <c r="WYN73" s="151"/>
      <c r="WYO73" s="151"/>
      <c r="WYP73" s="151"/>
      <c r="WYQ73" s="151"/>
      <c r="WYR73" s="151"/>
      <c r="WYS73" s="151"/>
      <c r="WYT73" s="151"/>
      <c r="WYU73" s="151"/>
      <c r="WYV73" s="151"/>
      <c r="WYW73" s="151"/>
      <c r="WYX73" s="151"/>
      <c r="WYY73" s="151"/>
      <c r="WYZ73" s="151"/>
      <c r="WZA73" s="151"/>
      <c r="WZB73" s="151"/>
      <c r="WZC73" s="151"/>
      <c r="WZD73" s="151"/>
      <c r="WZE73" s="151"/>
      <c r="WZF73" s="151"/>
      <c r="WZG73" s="151"/>
      <c r="WZH73" s="151"/>
      <c r="WZI73" s="151"/>
      <c r="WZJ73" s="151"/>
      <c r="WZK73" s="151"/>
      <c r="WZL73" s="151"/>
      <c r="WZM73" s="151"/>
      <c r="WZN73" s="151"/>
      <c r="WZO73" s="151"/>
      <c r="WZP73" s="151"/>
      <c r="WZQ73" s="151"/>
      <c r="WZR73" s="151"/>
      <c r="WZS73" s="151"/>
      <c r="WZT73" s="151"/>
      <c r="WZU73" s="151"/>
      <c r="WZV73" s="151"/>
      <c r="WZW73" s="151"/>
      <c r="WZX73" s="151"/>
      <c r="WZY73" s="151"/>
      <c r="WZZ73" s="151"/>
      <c r="XAA73" s="151"/>
      <c r="XAB73" s="151"/>
      <c r="XAC73" s="151"/>
      <c r="XAD73" s="151"/>
      <c r="XAE73" s="151"/>
      <c r="XAF73" s="151"/>
      <c r="XAG73" s="151"/>
      <c r="XAH73" s="151"/>
      <c r="XAI73" s="151"/>
      <c r="XAJ73" s="151"/>
      <c r="XAK73" s="151"/>
      <c r="XAL73" s="151"/>
      <c r="XAM73" s="151"/>
      <c r="XAN73" s="151"/>
      <c r="XAO73" s="151"/>
      <c r="XAP73" s="151"/>
      <c r="XAQ73" s="151"/>
      <c r="XAR73" s="151"/>
      <c r="XAS73" s="151"/>
      <c r="XAT73" s="151"/>
      <c r="XAU73" s="151"/>
      <c r="XAV73" s="151"/>
      <c r="XAW73" s="151"/>
      <c r="XAX73" s="151"/>
      <c r="XAY73" s="151"/>
      <c r="XAZ73" s="151"/>
      <c r="XBA73" s="151"/>
      <c r="XBB73" s="151"/>
      <c r="XBC73" s="151"/>
      <c r="XBD73" s="151"/>
      <c r="XBE73" s="151"/>
      <c r="XBF73" s="151"/>
      <c r="XBG73" s="151"/>
      <c r="XBH73" s="151"/>
      <c r="XBI73" s="151"/>
      <c r="XBJ73" s="151"/>
      <c r="XBK73" s="151"/>
      <c r="XBL73" s="151"/>
      <c r="XBM73" s="151"/>
      <c r="XBN73" s="151"/>
      <c r="XBO73" s="151"/>
      <c r="XBP73" s="151"/>
      <c r="XBQ73" s="151"/>
      <c r="XBR73" s="151"/>
      <c r="XBS73" s="151"/>
      <c r="XBT73" s="151"/>
      <c r="XBU73" s="151"/>
      <c r="XBV73" s="151"/>
      <c r="XBW73" s="151"/>
      <c r="XBX73" s="151"/>
      <c r="XBY73" s="151"/>
      <c r="XBZ73" s="151"/>
      <c r="XCA73" s="151"/>
      <c r="XCB73" s="151"/>
      <c r="XCC73" s="151"/>
      <c r="XCD73" s="151"/>
      <c r="XCE73" s="151"/>
      <c r="XCF73" s="151"/>
      <c r="XCG73" s="151"/>
      <c r="XCH73" s="151"/>
      <c r="XCI73" s="151"/>
      <c r="XCJ73" s="151"/>
      <c r="XCK73" s="151"/>
      <c r="XCL73" s="151"/>
      <c r="XCM73" s="151"/>
      <c r="XCN73" s="151"/>
      <c r="XCO73" s="151"/>
      <c r="XCP73" s="151"/>
      <c r="XCQ73" s="151"/>
      <c r="XCR73" s="151"/>
      <c r="XCS73" s="151"/>
      <c r="XCT73" s="151"/>
      <c r="XCU73" s="151"/>
      <c r="XCV73" s="151"/>
      <c r="XCW73" s="151"/>
      <c r="XCX73" s="151"/>
      <c r="XCY73" s="151"/>
      <c r="XCZ73" s="151"/>
      <c r="XDA73" s="151"/>
      <c r="XDB73" s="151"/>
      <c r="XDC73" s="151"/>
      <c r="XDD73" s="151"/>
      <c r="XDE73" s="151"/>
      <c r="XDF73" s="151"/>
      <c r="XDG73" s="151"/>
      <c r="XDH73" s="151"/>
      <c r="XDI73" s="151"/>
      <c r="XDJ73" s="151"/>
      <c r="XDK73" s="151"/>
      <c r="XDL73" s="151"/>
      <c r="XDM73" s="151"/>
      <c r="XDN73" s="151"/>
      <c r="XDO73" s="151"/>
      <c r="XDP73" s="151"/>
      <c r="XDQ73" s="151"/>
      <c r="XDR73" s="151"/>
      <c r="XDS73" s="151"/>
      <c r="XDT73" s="151"/>
      <c r="XDU73" s="151"/>
      <c r="XDV73" s="151"/>
      <c r="XDW73" s="151"/>
      <c r="XDX73" s="151"/>
      <c r="XDY73" s="151"/>
      <c r="XDZ73" s="151"/>
      <c r="XEA73" s="151"/>
      <c r="XEB73" s="151"/>
      <c r="XEC73" s="151"/>
      <c r="XED73" s="151"/>
      <c r="XEE73" s="151"/>
      <c r="XEF73" s="151"/>
      <c r="XEG73" s="151"/>
      <c r="XEH73" s="151"/>
      <c r="XEI73" s="151"/>
      <c r="XEJ73" s="151"/>
      <c r="XEK73" s="151"/>
      <c r="XEL73" s="151"/>
      <c r="XEM73" s="151"/>
      <c r="XEN73" s="151"/>
      <c r="XEO73" s="151"/>
      <c r="XEP73" s="151"/>
      <c r="XEQ73" s="151"/>
      <c r="XER73" s="151"/>
      <c r="XES73" s="151"/>
      <c r="XET73" s="151"/>
      <c r="XEU73" s="151"/>
      <c r="XEV73" s="151"/>
      <c r="XEW73" s="151"/>
      <c r="XEX73" s="151"/>
      <c r="XEY73" s="151"/>
      <c r="XEZ73" s="151"/>
      <c r="XFA73" s="151"/>
      <c r="XFB73" s="151"/>
      <c r="XFC73" s="151"/>
    </row>
    <row r="74" spans="1:16383" x14ac:dyDescent="0.2">
      <c r="A74" s="181" t="s">
        <v>580</v>
      </c>
      <c r="B74" s="182" t="s">
        <v>126</v>
      </c>
      <c r="C74" s="182" t="s">
        <v>438</v>
      </c>
      <c r="D74" s="182" t="s">
        <v>439</v>
      </c>
      <c r="E74" s="183">
        <v>100034160861723</v>
      </c>
      <c r="F74" s="182" t="s">
        <v>568</v>
      </c>
      <c r="G74" s="184">
        <v>43515</v>
      </c>
      <c r="H74" s="184">
        <v>43713</v>
      </c>
      <c r="I74" s="182">
        <f>VLOOKUP(A74,'Consolidated Data'!$A$1:$AL$100,38,FALSE)</f>
        <v>17</v>
      </c>
      <c r="J74" s="182">
        <f>(VLOOKUP(A74,'Consolidated Data'!$A$1:$AM$100,39,FALSE))/8</f>
        <v>3.84375</v>
      </c>
      <c r="K74" s="182">
        <f t="shared" si="2"/>
        <v>20.84375</v>
      </c>
      <c r="L74" s="182"/>
      <c r="M74" s="185" t="s">
        <v>581</v>
      </c>
      <c r="N74" s="182" t="s">
        <v>465</v>
      </c>
      <c r="O74" s="182"/>
    </row>
    <row r="75" spans="1:16383" x14ac:dyDescent="0.2">
      <c r="A75" s="181" t="s">
        <v>582</v>
      </c>
      <c r="B75" s="182" t="s">
        <v>126</v>
      </c>
      <c r="C75" s="182" t="s">
        <v>438</v>
      </c>
      <c r="D75" s="182"/>
      <c r="E75" s="183">
        <v>100028712619785</v>
      </c>
      <c r="F75" s="182" t="s">
        <v>568</v>
      </c>
      <c r="G75" s="184">
        <v>43360</v>
      </c>
      <c r="H75" s="184">
        <v>43703</v>
      </c>
      <c r="I75" s="182">
        <f>VLOOKUP(A75,'Consolidated Data'!$A$1:$AL$100,38,FALSE)</f>
        <v>17</v>
      </c>
      <c r="J75" s="182">
        <f>(VLOOKUP(A75,'Consolidated Data'!$A$1:$AM$100,39,FALSE))/8</f>
        <v>6.5625</v>
      </c>
      <c r="K75" s="182">
        <f t="shared" si="2"/>
        <v>23.5625</v>
      </c>
      <c r="L75" s="182"/>
      <c r="M75" s="185" t="s">
        <v>583</v>
      </c>
      <c r="N75" s="182"/>
      <c r="O75" s="182" t="s">
        <v>584</v>
      </c>
    </row>
    <row r="76" spans="1:16383" x14ac:dyDescent="0.2">
      <c r="A76" s="189" t="s">
        <v>223</v>
      </c>
      <c r="B76" s="182" t="s">
        <v>126</v>
      </c>
      <c r="C76" s="182" t="s">
        <v>438</v>
      </c>
      <c r="D76" s="182"/>
      <c r="E76" s="183">
        <v>100028230073847</v>
      </c>
      <c r="F76" s="182" t="s">
        <v>568</v>
      </c>
      <c r="G76" s="184">
        <v>43339</v>
      </c>
      <c r="H76" s="184">
        <v>43682</v>
      </c>
      <c r="I76" s="182">
        <f>VLOOKUP(A76,'Consolidated Data'!$A$1:$AL$100,38,FALSE)</f>
        <v>8</v>
      </c>
      <c r="J76" s="182">
        <f>(VLOOKUP(A76,'Consolidated Data'!$A$1:$AM$100,39,FALSE))/8</f>
        <v>0.125</v>
      </c>
      <c r="K76" s="182">
        <f t="shared" si="2"/>
        <v>8.125</v>
      </c>
      <c r="L76" s="182"/>
      <c r="M76" s="185" t="s">
        <v>585</v>
      </c>
      <c r="N76" s="182"/>
      <c r="O76" s="182"/>
    </row>
    <row r="77" spans="1:16383" x14ac:dyDescent="0.2">
      <c r="A77" s="190" t="s">
        <v>586</v>
      </c>
      <c r="B77" s="185" t="s">
        <v>126</v>
      </c>
      <c r="C77" s="185" t="s">
        <v>438</v>
      </c>
      <c r="D77" s="185"/>
      <c r="E77" s="191">
        <v>100034189852498</v>
      </c>
      <c r="F77" s="182" t="s">
        <v>568</v>
      </c>
      <c r="G77" s="192">
        <v>43521</v>
      </c>
      <c r="H77" s="192">
        <v>43609</v>
      </c>
      <c r="I77" s="185">
        <f>VLOOKUP(A77,'Consolidated Data'!$A$1:$AL$100,38,FALSE)</f>
        <v>16</v>
      </c>
      <c r="J77" s="185">
        <f>(VLOOKUP(A77,'Consolidated Data'!$A$1:$AM$100,39,FALSE))/8</f>
        <v>0</v>
      </c>
      <c r="K77" s="185">
        <f t="shared" si="2"/>
        <v>16</v>
      </c>
      <c r="L77" s="193"/>
      <c r="M77" s="185" t="s">
        <v>587</v>
      </c>
      <c r="N77" s="185"/>
      <c r="O77" s="185"/>
    </row>
    <row r="78" spans="1:16383" x14ac:dyDescent="0.2">
      <c r="A78" s="189" t="s">
        <v>66</v>
      </c>
      <c r="B78" s="182" t="s">
        <v>126</v>
      </c>
      <c r="C78" s="182" t="s">
        <v>438</v>
      </c>
      <c r="D78" s="182"/>
      <c r="E78" s="183">
        <v>100023332750866</v>
      </c>
      <c r="F78" s="182" t="s">
        <v>568</v>
      </c>
      <c r="G78" s="184">
        <v>43066</v>
      </c>
      <c r="H78" s="184">
        <v>43615</v>
      </c>
      <c r="I78" s="182">
        <f>VLOOKUP(A78,'Consolidated Data'!$A$1:$AL$100,38,FALSE)</f>
        <v>0</v>
      </c>
      <c r="J78" s="182">
        <f>(VLOOKUP(A78,'Consolidated Data'!$A$1:$AM$100,39,FALSE))/8</f>
        <v>0</v>
      </c>
      <c r="K78" s="182">
        <f t="shared" si="2"/>
        <v>0</v>
      </c>
      <c r="L78" s="182"/>
      <c r="M78" s="185" t="s">
        <v>588</v>
      </c>
      <c r="N78" s="182"/>
      <c r="O78" s="182"/>
    </row>
    <row r="79" spans="1:16383" x14ac:dyDescent="0.2">
      <c r="A79" s="181" t="s">
        <v>589</v>
      </c>
      <c r="B79" s="182"/>
      <c r="C79" s="182" t="s">
        <v>438</v>
      </c>
      <c r="D79" s="182"/>
      <c r="E79" s="183"/>
      <c r="F79" s="182" t="s">
        <v>568</v>
      </c>
      <c r="G79" s="184">
        <v>43515</v>
      </c>
      <c r="H79" s="184" t="s">
        <v>590</v>
      </c>
      <c r="I79" s="182">
        <f>VLOOKUP(A79,'Consolidated Data'!$A$1:$AL$100,38,FALSE)</f>
        <v>0</v>
      </c>
      <c r="J79" s="182">
        <f>(VLOOKUP(A79,'Consolidated Data'!$A$1:$AM$100,39,FALSE))/8</f>
        <v>0</v>
      </c>
      <c r="K79" s="182">
        <f t="shared" si="2"/>
        <v>0</v>
      </c>
      <c r="L79" s="182"/>
      <c r="M79" s="185"/>
      <c r="N79" s="182"/>
      <c r="O79" s="182"/>
    </row>
    <row r="80" spans="1:16383" x14ac:dyDescent="0.2">
      <c r="A80" s="189" t="s">
        <v>189</v>
      </c>
      <c r="B80" s="182" t="s">
        <v>126</v>
      </c>
      <c r="C80" s="182" t="s">
        <v>438</v>
      </c>
      <c r="D80" s="182"/>
      <c r="E80" s="183">
        <v>100027984993903</v>
      </c>
      <c r="F80" s="182" t="s">
        <v>568</v>
      </c>
      <c r="G80" s="184">
        <v>43318</v>
      </c>
      <c r="H80" s="184">
        <v>43672</v>
      </c>
      <c r="I80" s="182">
        <f>VLOOKUP(A80,'Consolidated Data'!$A$1:$AL$100,38,FALSE)</f>
        <v>8</v>
      </c>
      <c r="J80" s="182">
        <f>(VLOOKUP(A80,'Consolidated Data'!$A$1:$AM$100,39,FALSE))/8</f>
        <v>2</v>
      </c>
      <c r="K80" s="182">
        <f t="shared" si="2"/>
        <v>10</v>
      </c>
      <c r="L80" s="182"/>
      <c r="M80" s="185" t="s">
        <v>591</v>
      </c>
      <c r="N80" s="182"/>
      <c r="O80" s="182"/>
    </row>
    <row r="81" spans="1:16383" x14ac:dyDescent="0.2">
      <c r="A81" s="181" t="s">
        <v>592</v>
      </c>
      <c r="B81" s="182"/>
      <c r="C81" s="182" t="s">
        <v>438</v>
      </c>
      <c r="D81" s="182"/>
      <c r="E81" s="183">
        <v>100028532811912</v>
      </c>
      <c r="F81" s="182" t="s">
        <v>568</v>
      </c>
      <c r="G81" s="184">
        <v>43360</v>
      </c>
      <c r="H81" s="184">
        <v>43528</v>
      </c>
      <c r="I81" s="182">
        <f>VLOOKUP(A81,'Consolidated Data'!$A$1:$AL$100,38,FALSE)</f>
        <v>9</v>
      </c>
      <c r="J81" s="182">
        <f>(VLOOKUP(A81,'Consolidated Data'!$A$1:$AM$100,39,FALSE))/8</f>
        <v>1.625</v>
      </c>
      <c r="K81" s="182">
        <f t="shared" si="2"/>
        <v>10.625</v>
      </c>
      <c r="L81" s="182"/>
      <c r="M81" s="185" t="s">
        <v>593</v>
      </c>
      <c r="N81" s="182"/>
      <c r="O81" s="182"/>
    </row>
    <row r="82" spans="1:16383" x14ac:dyDescent="0.2">
      <c r="A82" s="189" t="s">
        <v>594</v>
      </c>
      <c r="B82" s="182"/>
      <c r="C82" s="182" t="s">
        <v>438</v>
      </c>
      <c r="D82" s="182"/>
      <c r="E82" s="183"/>
      <c r="F82" s="182" t="s">
        <v>568</v>
      </c>
      <c r="G82" s="184">
        <v>43563</v>
      </c>
      <c r="H82" s="184" t="s">
        <v>590</v>
      </c>
      <c r="I82" s="182">
        <f>VLOOKUP(A82,'Consolidated Data'!$A$1:$AL$100,38,FALSE)</f>
        <v>0</v>
      </c>
      <c r="J82" s="182">
        <f>(VLOOKUP(A82,'Consolidated Data'!$A$1:$AM$100,39,FALSE))/8</f>
        <v>0</v>
      </c>
      <c r="K82" s="182">
        <f t="shared" si="2"/>
        <v>0</v>
      </c>
      <c r="L82" s="182"/>
      <c r="M82" s="185" t="s">
        <v>590</v>
      </c>
      <c r="N82" s="182"/>
      <c r="O82" s="182"/>
    </row>
    <row r="83" spans="1:16383" x14ac:dyDescent="0.2">
      <c r="A83" s="181" t="s">
        <v>595</v>
      </c>
      <c r="B83" s="182" t="s">
        <v>126</v>
      </c>
      <c r="C83" s="182" t="s">
        <v>438</v>
      </c>
      <c r="D83" s="182"/>
      <c r="E83" s="183">
        <v>100033991043043</v>
      </c>
      <c r="F83" s="182" t="s">
        <v>568</v>
      </c>
      <c r="G83" s="184">
        <v>43515</v>
      </c>
      <c r="H83" s="184">
        <v>43630</v>
      </c>
      <c r="I83" s="182">
        <f>VLOOKUP(A83,'Consolidated Data'!$A$1:$AL$100,38,FALSE)</f>
        <v>8</v>
      </c>
      <c r="J83" s="182">
        <f>(VLOOKUP(A83,'Consolidated Data'!$A$1:$AM$100,39,FALSE))/8</f>
        <v>0.6875</v>
      </c>
      <c r="K83" s="182">
        <f t="shared" si="2"/>
        <v>8.6875</v>
      </c>
      <c r="L83" s="182"/>
      <c r="M83" s="187" t="s">
        <v>596</v>
      </c>
      <c r="N83" s="182"/>
      <c r="O83" s="185"/>
    </row>
    <row r="84" spans="1:16383" s="174" customFormat="1" x14ac:dyDescent="0.2">
      <c r="A84" s="189" t="s">
        <v>597</v>
      </c>
      <c r="B84" s="182" t="s">
        <v>126</v>
      </c>
      <c r="C84" s="182" t="s">
        <v>438</v>
      </c>
      <c r="D84" s="182"/>
      <c r="E84" s="183"/>
      <c r="F84" s="182" t="s">
        <v>568</v>
      </c>
      <c r="G84" s="184">
        <v>43668</v>
      </c>
      <c r="H84" s="184">
        <v>43668</v>
      </c>
      <c r="I84" s="182">
        <f>VLOOKUP(A84,'Consolidated Data'!$A$1:$AL$100,38,FALSE)</f>
        <v>0</v>
      </c>
      <c r="J84" s="182">
        <f>(VLOOKUP(A84,'Consolidated Data'!$A$1:$AM$100,39,FALSE))/8</f>
        <v>0</v>
      </c>
      <c r="K84" s="182">
        <f t="shared" si="2"/>
        <v>0</v>
      </c>
      <c r="L84" s="182"/>
      <c r="M84" s="185" t="s">
        <v>598</v>
      </c>
      <c r="N84" s="182"/>
      <c r="O84" s="182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1"/>
      <c r="CH84" s="151"/>
      <c r="CI84" s="151"/>
      <c r="CJ84" s="151"/>
      <c r="CK84" s="151"/>
      <c r="CL84" s="151"/>
      <c r="CM84" s="151"/>
      <c r="CN84" s="151"/>
      <c r="CO84" s="151"/>
      <c r="CP84" s="151"/>
      <c r="CQ84" s="151"/>
      <c r="CR84" s="151"/>
      <c r="CS84" s="151"/>
      <c r="CT84" s="151"/>
      <c r="CU84" s="151"/>
      <c r="CV84" s="151"/>
      <c r="CW84" s="151"/>
      <c r="CX84" s="151"/>
      <c r="CY84" s="151"/>
      <c r="CZ84" s="151"/>
      <c r="DA84" s="151"/>
      <c r="DB84" s="151"/>
      <c r="DC84" s="151"/>
      <c r="DD84" s="151"/>
      <c r="DE84" s="151"/>
      <c r="DF84" s="151"/>
      <c r="DG84" s="151"/>
      <c r="DH84" s="151"/>
      <c r="DI84" s="151"/>
      <c r="DJ84" s="151"/>
      <c r="DK84" s="151"/>
      <c r="DL84" s="151"/>
      <c r="DM84" s="151"/>
      <c r="DN84" s="151"/>
      <c r="DO84" s="151"/>
      <c r="DP84" s="151"/>
      <c r="DQ84" s="151"/>
      <c r="DR84" s="151"/>
      <c r="DS84" s="151"/>
      <c r="DT84" s="151"/>
      <c r="DU84" s="151"/>
      <c r="DV84" s="151"/>
      <c r="DW84" s="151"/>
      <c r="DX84" s="151"/>
      <c r="DY84" s="151"/>
      <c r="DZ84" s="151"/>
      <c r="EA84" s="151"/>
      <c r="EB84" s="151"/>
      <c r="EC84" s="151"/>
      <c r="ED84" s="151"/>
      <c r="EE84" s="151"/>
      <c r="EF84" s="151"/>
      <c r="EG84" s="151"/>
      <c r="EH84" s="151"/>
      <c r="EI84" s="151"/>
      <c r="EJ84" s="151"/>
      <c r="EK84" s="151"/>
      <c r="EL84" s="151"/>
      <c r="EM84" s="151"/>
      <c r="EN84" s="151"/>
      <c r="EO84" s="151"/>
      <c r="EP84" s="151"/>
      <c r="EQ84" s="151"/>
      <c r="ER84" s="151"/>
      <c r="ES84" s="151"/>
      <c r="ET84" s="151"/>
      <c r="EU84" s="151"/>
      <c r="EV84" s="151"/>
      <c r="EW84" s="151"/>
      <c r="EX84" s="151"/>
      <c r="EY84" s="151"/>
      <c r="EZ84" s="151"/>
      <c r="FA84" s="151"/>
      <c r="FB84" s="151"/>
      <c r="FC84" s="151"/>
      <c r="FD84" s="151"/>
      <c r="FE84" s="151"/>
      <c r="FF84" s="151"/>
      <c r="FG84" s="151"/>
      <c r="FH84" s="151"/>
      <c r="FI84" s="151"/>
      <c r="FJ84" s="151"/>
      <c r="FK84" s="151"/>
      <c r="FL84" s="151"/>
      <c r="FM84" s="151"/>
      <c r="FN84" s="151"/>
      <c r="FO84" s="151"/>
      <c r="FP84" s="151"/>
      <c r="FQ84" s="151"/>
      <c r="FR84" s="151"/>
      <c r="FS84" s="151"/>
      <c r="FT84" s="151"/>
      <c r="FU84" s="151"/>
      <c r="FV84" s="151"/>
      <c r="FW84" s="151"/>
      <c r="FX84" s="151"/>
      <c r="FY84" s="151"/>
      <c r="FZ84" s="151"/>
      <c r="GA84" s="151"/>
      <c r="GB84" s="151"/>
      <c r="GC84" s="151"/>
      <c r="GD84" s="151"/>
      <c r="GE84" s="151"/>
      <c r="GF84" s="151"/>
      <c r="GG84" s="151"/>
      <c r="GH84" s="151"/>
      <c r="GI84" s="151"/>
      <c r="GJ84" s="151"/>
      <c r="GK84" s="151"/>
      <c r="GL84" s="151"/>
      <c r="GM84" s="151"/>
      <c r="GN84" s="151"/>
      <c r="GO84" s="151"/>
      <c r="GP84" s="151"/>
      <c r="GQ84" s="151"/>
      <c r="GR84" s="151"/>
      <c r="GS84" s="151"/>
      <c r="GT84" s="151"/>
      <c r="GU84" s="151"/>
      <c r="GV84" s="151"/>
      <c r="GW84" s="151"/>
      <c r="GX84" s="151"/>
      <c r="GY84" s="151"/>
      <c r="GZ84" s="151"/>
      <c r="HA84" s="151"/>
      <c r="HB84" s="151"/>
      <c r="HC84" s="151"/>
      <c r="HD84" s="151"/>
      <c r="HE84" s="151"/>
      <c r="HF84" s="151"/>
      <c r="HG84" s="151"/>
      <c r="HH84" s="151"/>
      <c r="HI84" s="151"/>
      <c r="HJ84" s="151"/>
      <c r="HK84" s="151"/>
      <c r="HL84" s="151"/>
      <c r="HM84" s="151"/>
      <c r="HN84" s="151"/>
      <c r="HO84" s="151"/>
      <c r="HP84" s="151"/>
      <c r="HQ84" s="151"/>
      <c r="HR84" s="151"/>
      <c r="HS84" s="151"/>
      <c r="HT84" s="151"/>
      <c r="HU84" s="151"/>
      <c r="HV84" s="151"/>
      <c r="HW84" s="151"/>
      <c r="HX84" s="151"/>
      <c r="HY84" s="151"/>
      <c r="HZ84" s="151"/>
      <c r="IA84" s="151"/>
      <c r="IB84" s="151"/>
      <c r="IC84" s="151"/>
      <c r="ID84" s="151"/>
      <c r="IE84" s="151"/>
      <c r="IF84" s="151"/>
      <c r="IG84" s="151"/>
      <c r="IH84" s="151"/>
      <c r="II84" s="151"/>
      <c r="IJ84" s="151"/>
      <c r="IK84" s="151"/>
      <c r="IL84" s="151"/>
      <c r="IM84" s="151"/>
      <c r="IN84" s="151"/>
      <c r="IO84" s="151"/>
      <c r="IP84" s="151"/>
      <c r="IQ84" s="151"/>
      <c r="IR84" s="151"/>
      <c r="IS84" s="151"/>
      <c r="IT84" s="151"/>
      <c r="IU84" s="151"/>
      <c r="IV84" s="151"/>
      <c r="IW84" s="151"/>
      <c r="IX84" s="151"/>
      <c r="IY84" s="151"/>
      <c r="IZ84" s="151"/>
      <c r="JA84" s="151"/>
      <c r="JB84" s="151"/>
      <c r="JC84" s="151"/>
      <c r="JD84" s="151"/>
      <c r="JE84" s="151"/>
      <c r="JF84" s="151"/>
      <c r="JG84" s="151"/>
      <c r="JH84" s="151"/>
      <c r="JI84" s="151"/>
      <c r="JJ84" s="151"/>
      <c r="JK84" s="151"/>
      <c r="JL84" s="151"/>
      <c r="JM84" s="151"/>
      <c r="JN84" s="151"/>
      <c r="JO84" s="151"/>
      <c r="JP84" s="151"/>
      <c r="JQ84" s="151"/>
      <c r="JR84" s="151"/>
      <c r="JS84" s="151"/>
      <c r="JT84" s="151"/>
      <c r="JU84" s="151"/>
      <c r="JV84" s="151"/>
      <c r="JW84" s="151"/>
      <c r="JX84" s="151"/>
      <c r="JY84" s="151"/>
      <c r="JZ84" s="151"/>
      <c r="KA84" s="151"/>
      <c r="KB84" s="151"/>
      <c r="KC84" s="151"/>
      <c r="KD84" s="151"/>
      <c r="KE84" s="151"/>
      <c r="KF84" s="151"/>
      <c r="KG84" s="151"/>
      <c r="KH84" s="151"/>
      <c r="KI84" s="151"/>
      <c r="KJ84" s="151"/>
      <c r="KK84" s="151"/>
      <c r="KL84" s="151"/>
      <c r="KM84" s="151"/>
      <c r="KN84" s="151"/>
      <c r="KO84" s="151"/>
      <c r="KP84" s="151"/>
      <c r="KQ84" s="151"/>
      <c r="KR84" s="151"/>
      <c r="KS84" s="151"/>
      <c r="KT84" s="151"/>
      <c r="KU84" s="151"/>
      <c r="KV84" s="151"/>
      <c r="KW84" s="151"/>
      <c r="KX84" s="151"/>
      <c r="KY84" s="151"/>
      <c r="KZ84" s="151"/>
      <c r="LA84" s="151"/>
      <c r="LB84" s="151"/>
      <c r="LC84" s="151"/>
      <c r="LD84" s="151"/>
      <c r="LE84" s="151"/>
      <c r="LF84" s="151"/>
      <c r="LG84" s="151"/>
      <c r="LH84" s="151"/>
      <c r="LI84" s="151"/>
      <c r="LJ84" s="151"/>
      <c r="LK84" s="151"/>
      <c r="LL84" s="151"/>
      <c r="LM84" s="151"/>
      <c r="LN84" s="151"/>
      <c r="LO84" s="151"/>
      <c r="LP84" s="151"/>
      <c r="LQ84" s="151"/>
      <c r="LR84" s="151"/>
      <c r="LS84" s="151"/>
      <c r="LT84" s="151"/>
      <c r="LU84" s="151"/>
      <c r="LV84" s="151"/>
      <c r="LW84" s="151"/>
      <c r="LX84" s="151"/>
      <c r="LY84" s="151"/>
      <c r="LZ84" s="151"/>
      <c r="MA84" s="151"/>
      <c r="MB84" s="151"/>
      <c r="MC84" s="151"/>
      <c r="MD84" s="151"/>
      <c r="ME84" s="151"/>
      <c r="MF84" s="151"/>
      <c r="MG84" s="151"/>
      <c r="MH84" s="151"/>
      <c r="MI84" s="151"/>
      <c r="MJ84" s="151"/>
      <c r="MK84" s="151"/>
      <c r="ML84" s="151"/>
      <c r="MM84" s="151"/>
      <c r="MN84" s="151"/>
      <c r="MO84" s="151"/>
      <c r="MP84" s="151"/>
      <c r="MQ84" s="151"/>
      <c r="MR84" s="151"/>
      <c r="MS84" s="151"/>
      <c r="MT84" s="151"/>
      <c r="MU84" s="151"/>
      <c r="MV84" s="151"/>
      <c r="MW84" s="151"/>
      <c r="MX84" s="151"/>
      <c r="MY84" s="151"/>
      <c r="MZ84" s="151"/>
      <c r="NA84" s="151"/>
      <c r="NB84" s="151"/>
      <c r="NC84" s="151"/>
      <c r="ND84" s="151"/>
      <c r="NE84" s="151"/>
      <c r="NF84" s="151"/>
      <c r="NG84" s="151"/>
      <c r="NH84" s="151"/>
      <c r="NI84" s="151"/>
      <c r="NJ84" s="151"/>
      <c r="NK84" s="151"/>
      <c r="NL84" s="151"/>
      <c r="NM84" s="151"/>
      <c r="NN84" s="151"/>
      <c r="NO84" s="151"/>
      <c r="NP84" s="151"/>
      <c r="NQ84" s="151"/>
      <c r="NR84" s="151"/>
      <c r="NS84" s="151"/>
      <c r="NT84" s="151"/>
      <c r="NU84" s="151"/>
      <c r="NV84" s="151"/>
      <c r="NW84" s="151"/>
      <c r="NX84" s="151"/>
      <c r="NY84" s="151"/>
      <c r="NZ84" s="151"/>
      <c r="OA84" s="151"/>
      <c r="OB84" s="151"/>
      <c r="OC84" s="151"/>
      <c r="OD84" s="151"/>
      <c r="OE84" s="151"/>
      <c r="OF84" s="151"/>
      <c r="OG84" s="151"/>
      <c r="OH84" s="151"/>
      <c r="OI84" s="151"/>
      <c r="OJ84" s="151"/>
      <c r="OK84" s="151"/>
      <c r="OL84" s="151"/>
      <c r="OM84" s="151"/>
      <c r="ON84" s="151"/>
      <c r="OO84" s="151"/>
      <c r="OP84" s="151"/>
      <c r="OQ84" s="151"/>
      <c r="OR84" s="151"/>
      <c r="OS84" s="151"/>
      <c r="OT84" s="151"/>
      <c r="OU84" s="151"/>
      <c r="OV84" s="151"/>
      <c r="OW84" s="151"/>
      <c r="OX84" s="151"/>
      <c r="OY84" s="151"/>
      <c r="OZ84" s="151"/>
      <c r="PA84" s="151"/>
      <c r="PB84" s="151"/>
      <c r="PC84" s="151"/>
      <c r="PD84" s="151"/>
      <c r="PE84" s="151"/>
      <c r="PF84" s="151"/>
      <c r="PG84" s="151"/>
      <c r="PH84" s="151"/>
      <c r="PI84" s="151"/>
      <c r="PJ84" s="151"/>
      <c r="PK84" s="151"/>
      <c r="PL84" s="151"/>
      <c r="PM84" s="151"/>
      <c r="PN84" s="151"/>
      <c r="PO84" s="151"/>
      <c r="PP84" s="151"/>
      <c r="PQ84" s="151"/>
      <c r="PR84" s="151"/>
      <c r="PS84" s="151"/>
      <c r="PT84" s="151"/>
      <c r="PU84" s="151"/>
      <c r="PV84" s="151"/>
      <c r="PW84" s="151"/>
      <c r="PX84" s="151"/>
      <c r="PY84" s="151"/>
      <c r="PZ84" s="151"/>
      <c r="QA84" s="151"/>
      <c r="QB84" s="151"/>
      <c r="QC84" s="151"/>
      <c r="QD84" s="151"/>
      <c r="QE84" s="151"/>
      <c r="QF84" s="151"/>
      <c r="QG84" s="151"/>
      <c r="QH84" s="151"/>
      <c r="QI84" s="151"/>
      <c r="QJ84" s="151"/>
      <c r="QK84" s="151"/>
      <c r="QL84" s="151"/>
      <c r="QM84" s="151"/>
      <c r="QN84" s="151"/>
      <c r="QO84" s="151"/>
      <c r="QP84" s="151"/>
      <c r="QQ84" s="151"/>
      <c r="QR84" s="151"/>
      <c r="QS84" s="151"/>
      <c r="QT84" s="151"/>
      <c r="QU84" s="151"/>
      <c r="QV84" s="151"/>
      <c r="QW84" s="151"/>
      <c r="QX84" s="151"/>
      <c r="QY84" s="151"/>
      <c r="QZ84" s="151"/>
      <c r="RA84" s="151"/>
      <c r="RB84" s="151"/>
      <c r="RC84" s="151"/>
      <c r="RD84" s="151"/>
      <c r="RE84" s="151"/>
      <c r="RF84" s="151"/>
      <c r="RG84" s="151"/>
      <c r="RH84" s="151"/>
      <c r="RI84" s="151"/>
      <c r="RJ84" s="151"/>
      <c r="RK84" s="151"/>
      <c r="RL84" s="151"/>
      <c r="RM84" s="151"/>
      <c r="RN84" s="151"/>
      <c r="RO84" s="151"/>
      <c r="RP84" s="151"/>
      <c r="RQ84" s="151"/>
      <c r="RR84" s="151"/>
      <c r="RS84" s="151"/>
      <c r="RT84" s="151"/>
      <c r="RU84" s="151"/>
      <c r="RV84" s="151"/>
      <c r="RW84" s="151"/>
      <c r="RX84" s="151"/>
      <c r="RY84" s="151"/>
      <c r="RZ84" s="151"/>
      <c r="SA84" s="151"/>
      <c r="SB84" s="151"/>
      <c r="SC84" s="151"/>
      <c r="SD84" s="151"/>
      <c r="SE84" s="151"/>
      <c r="SF84" s="151"/>
      <c r="SG84" s="151"/>
      <c r="SH84" s="151"/>
      <c r="SI84" s="151"/>
      <c r="SJ84" s="151"/>
      <c r="SK84" s="151"/>
      <c r="SL84" s="151"/>
      <c r="SM84" s="151"/>
      <c r="SN84" s="151"/>
      <c r="SO84" s="151"/>
      <c r="SP84" s="151"/>
      <c r="SQ84" s="151"/>
      <c r="SR84" s="151"/>
      <c r="SS84" s="151"/>
      <c r="ST84" s="151"/>
      <c r="SU84" s="151"/>
      <c r="SV84" s="151"/>
      <c r="SW84" s="151"/>
      <c r="SX84" s="151"/>
      <c r="SY84" s="151"/>
      <c r="SZ84" s="151"/>
      <c r="TA84" s="151"/>
      <c r="TB84" s="151"/>
      <c r="TC84" s="151"/>
      <c r="TD84" s="151"/>
      <c r="TE84" s="151"/>
      <c r="TF84" s="151"/>
      <c r="TG84" s="151"/>
      <c r="TH84" s="151"/>
      <c r="TI84" s="151"/>
      <c r="TJ84" s="151"/>
      <c r="TK84" s="151"/>
      <c r="TL84" s="151"/>
      <c r="TM84" s="151"/>
      <c r="TN84" s="151"/>
      <c r="TO84" s="151"/>
      <c r="TP84" s="151"/>
      <c r="TQ84" s="151"/>
      <c r="TR84" s="151"/>
      <c r="TS84" s="151"/>
      <c r="TT84" s="151"/>
      <c r="TU84" s="151"/>
      <c r="TV84" s="151"/>
      <c r="TW84" s="151"/>
      <c r="TX84" s="151"/>
      <c r="TY84" s="151"/>
      <c r="TZ84" s="151"/>
      <c r="UA84" s="151"/>
      <c r="UB84" s="151"/>
      <c r="UC84" s="151"/>
      <c r="UD84" s="151"/>
      <c r="UE84" s="151"/>
      <c r="UF84" s="151"/>
      <c r="UG84" s="151"/>
      <c r="UH84" s="151"/>
      <c r="UI84" s="151"/>
      <c r="UJ84" s="151"/>
      <c r="UK84" s="151"/>
      <c r="UL84" s="151"/>
      <c r="UM84" s="151"/>
      <c r="UN84" s="151"/>
      <c r="UO84" s="151"/>
      <c r="UP84" s="151"/>
      <c r="UQ84" s="151"/>
      <c r="UR84" s="151"/>
      <c r="US84" s="151"/>
      <c r="UT84" s="151"/>
      <c r="UU84" s="151"/>
      <c r="UV84" s="151"/>
      <c r="UW84" s="151"/>
      <c r="UX84" s="151"/>
      <c r="UY84" s="151"/>
      <c r="UZ84" s="151"/>
      <c r="VA84" s="151"/>
      <c r="VB84" s="151"/>
      <c r="VC84" s="151"/>
      <c r="VD84" s="151"/>
      <c r="VE84" s="151"/>
      <c r="VF84" s="151"/>
      <c r="VG84" s="151"/>
      <c r="VH84" s="151"/>
      <c r="VI84" s="151"/>
      <c r="VJ84" s="151"/>
      <c r="VK84" s="151"/>
      <c r="VL84" s="151"/>
      <c r="VM84" s="151"/>
      <c r="VN84" s="151"/>
      <c r="VO84" s="151"/>
      <c r="VP84" s="151"/>
      <c r="VQ84" s="151"/>
      <c r="VR84" s="151"/>
      <c r="VS84" s="151"/>
      <c r="VT84" s="151"/>
      <c r="VU84" s="151"/>
      <c r="VV84" s="151"/>
      <c r="VW84" s="151"/>
      <c r="VX84" s="151"/>
      <c r="VY84" s="151"/>
      <c r="VZ84" s="151"/>
      <c r="WA84" s="151"/>
      <c r="WB84" s="151"/>
      <c r="WC84" s="151"/>
      <c r="WD84" s="151"/>
      <c r="WE84" s="151"/>
      <c r="WF84" s="151"/>
      <c r="WG84" s="151"/>
      <c r="WH84" s="151"/>
      <c r="WI84" s="151"/>
      <c r="WJ84" s="151"/>
      <c r="WK84" s="151"/>
      <c r="WL84" s="151"/>
      <c r="WM84" s="151"/>
      <c r="WN84" s="151"/>
      <c r="WO84" s="151"/>
      <c r="WP84" s="151"/>
      <c r="WQ84" s="151"/>
      <c r="WR84" s="151"/>
      <c r="WS84" s="151"/>
      <c r="WT84" s="151"/>
      <c r="WU84" s="151"/>
      <c r="WV84" s="151"/>
      <c r="WW84" s="151"/>
      <c r="WX84" s="151"/>
      <c r="WY84" s="151"/>
      <c r="WZ84" s="151"/>
      <c r="XA84" s="151"/>
      <c r="XB84" s="151"/>
      <c r="XC84" s="151"/>
      <c r="XD84" s="151"/>
      <c r="XE84" s="151"/>
      <c r="XF84" s="151"/>
      <c r="XG84" s="151"/>
      <c r="XH84" s="151"/>
      <c r="XI84" s="151"/>
      <c r="XJ84" s="151"/>
      <c r="XK84" s="151"/>
      <c r="XL84" s="151"/>
      <c r="XM84" s="151"/>
      <c r="XN84" s="151"/>
      <c r="XO84" s="151"/>
      <c r="XP84" s="151"/>
      <c r="XQ84" s="151"/>
      <c r="XR84" s="151"/>
      <c r="XS84" s="151"/>
      <c r="XT84" s="151"/>
      <c r="XU84" s="151"/>
      <c r="XV84" s="151"/>
      <c r="XW84" s="151"/>
      <c r="XX84" s="151"/>
      <c r="XY84" s="151"/>
      <c r="XZ84" s="151"/>
      <c r="YA84" s="151"/>
      <c r="YB84" s="151"/>
      <c r="YC84" s="151"/>
      <c r="YD84" s="151"/>
      <c r="YE84" s="151"/>
      <c r="YF84" s="151"/>
      <c r="YG84" s="151"/>
      <c r="YH84" s="151"/>
      <c r="YI84" s="151"/>
      <c r="YJ84" s="151"/>
      <c r="YK84" s="151"/>
      <c r="YL84" s="151"/>
      <c r="YM84" s="151"/>
      <c r="YN84" s="151"/>
      <c r="YO84" s="151"/>
      <c r="YP84" s="151"/>
      <c r="YQ84" s="151"/>
      <c r="YR84" s="151"/>
      <c r="YS84" s="151"/>
      <c r="YT84" s="151"/>
      <c r="YU84" s="151"/>
      <c r="YV84" s="151"/>
      <c r="YW84" s="151"/>
      <c r="YX84" s="151"/>
      <c r="YY84" s="151"/>
      <c r="YZ84" s="151"/>
      <c r="ZA84" s="151"/>
      <c r="ZB84" s="151"/>
      <c r="ZC84" s="151"/>
      <c r="ZD84" s="151"/>
      <c r="ZE84" s="151"/>
      <c r="ZF84" s="151"/>
      <c r="ZG84" s="151"/>
      <c r="ZH84" s="151"/>
      <c r="ZI84" s="151"/>
      <c r="ZJ84" s="151"/>
      <c r="ZK84" s="151"/>
      <c r="ZL84" s="151"/>
      <c r="ZM84" s="151"/>
      <c r="ZN84" s="151"/>
      <c r="ZO84" s="151"/>
      <c r="ZP84" s="151"/>
      <c r="ZQ84" s="151"/>
      <c r="ZR84" s="151"/>
      <c r="ZS84" s="151"/>
      <c r="ZT84" s="151"/>
      <c r="ZU84" s="151"/>
      <c r="ZV84" s="151"/>
      <c r="ZW84" s="151"/>
      <c r="ZX84" s="151"/>
      <c r="ZY84" s="151"/>
      <c r="ZZ84" s="151"/>
      <c r="AAA84" s="151"/>
      <c r="AAB84" s="151"/>
      <c r="AAC84" s="151"/>
      <c r="AAD84" s="151"/>
      <c r="AAE84" s="151"/>
      <c r="AAF84" s="151"/>
      <c r="AAG84" s="151"/>
      <c r="AAH84" s="151"/>
      <c r="AAI84" s="151"/>
      <c r="AAJ84" s="151"/>
      <c r="AAK84" s="151"/>
      <c r="AAL84" s="151"/>
      <c r="AAM84" s="151"/>
      <c r="AAN84" s="151"/>
      <c r="AAO84" s="151"/>
      <c r="AAP84" s="151"/>
      <c r="AAQ84" s="151"/>
      <c r="AAR84" s="151"/>
      <c r="AAS84" s="151"/>
      <c r="AAT84" s="151"/>
      <c r="AAU84" s="151"/>
      <c r="AAV84" s="151"/>
      <c r="AAW84" s="151"/>
      <c r="AAX84" s="151"/>
      <c r="AAY84" s="151"/>
      <c r="AAZ84" s="151"/>
      <c r="ABA84" s="151"/>
      <c r="ABB84" s="151"/>
      <c r="ABC84" s="151"/>
      <c r="ABD84" s="151"/>
      <c r="ABE84" s="151"/>
      <c r="ABF84" s="151"/>
      <c r="ABG84" s="151"/>
      <c r="ABH84" s="151"/>
      <c r="ABI84" s="151"/>
      <c r="ABJ84" s="151"/>
      <c r="ABK84" s="151"/>
      <c r="ABL84" s="151"/>
      <c r="ABM84" s="151"/>
      <c r="ABN84" s="151"/>
      <c r="ABO84" s="151"/>
      <c r="ABP84" s="151"/>
      <c r="ABQ84" s="151"/>
      <c r="ABR84" s="151"/>
      <c r="ABS84" s="151"/>
      <c r="ABT84" s="151"/>
      <c r="ABU84" s="151"/>
      <c r="ABV84" s="151"/>
      <c r="ABW84" s="151"/>
      <c r="ABX84" s="151"/>
      <c r="ABY84" s="151"/>
      <c r="ABZ84" s="151"/>
      <c r="ACA84" s="151"/>
      <c r="ACB84" s="151"/>
      <c r="ACC84" s="151"/>
      <c r="ACD84" s="151"/>
      <c r="ACE84" s="151"/>
      <c r="ACF84" s="151"/>
      <c r="ACG84" s="151"/>
      <c r="ACH84" s="151"/>
      <c r="ACI84" s="151"/>
      <c r="ACJ84" s="151"/>
      <c r="ACK84" s="151"/>
      <c r="ACL84" s="151"/>
      <c r="ACM84" s="151"/>
      <c r="ACN84" s="151"/>
      <c r="ACO84" s="151"/>
      <c r="ACP84" s="151"/>
      <c r="ACQ84" s="151"/>
      <c r="ACR84" s="151"/>
      <c r="ACS84" s="151"/>
      <c r="ACT84" s="151"/>
      <c r="ACU84" s="151"/>
      <c r="ACV84" s="151"/>
      <c r="ACW84" s="151"/>
      <c r="ACX84" s="151"/>
      <c r="ACY84" s="151"/>
      <c r="ACZ84" s="151"/>
      <c r="ADA84" s="151"/>
      <c r="ADB84" s="151"/>
      <c r="ADC84" s="151"/>
      <c r="ADD84" s="151"/>
      <c r="ADE84" s="151"/>
      <c r="ADF84" s="151"/>
      <c r="ADG84" s="151"/>
      <c r="ADH84" s="151"/>
      <c r="ADI84" s="151"/>
      <c r="ADJ84" s="151"/>
      <c r="ADK84" s="151"/>
      <c r="ADL84" s="151"/>
      <c r="ADM84" s="151"/>
      <c r="ADN84" s="151"/>
      <c r="ADO84" s="151"/>
      <c r="ADP84" s="151"/>
      <c r="ADQ84" s="151"/>
      <c r="ADR84" s="151"/>
      <c r="ADS84" s="151"/>
      <c r="ADT84" s="151"/>
      <c r="ADU84" s="151"/>
      <c r="ADV84" s="151"/>
      <c r="ADW84" s="151"/>
      <c r="ADX84" s="151"/>
      <c r="ADY84" s="151"/>
      <c r="ADZ84" s="151"/>
      <c r="AEA84" s="151"/>
      <c r="AEB84" s="151"/>
      <c r="AEC84" s="151"/>
      <c r="AED84" s="151"/>
      <c r="AEE84" s="151"/>
      <c r="AEF84" s="151"/>
      <c r="AEG84" s="151"/>
      <c r="AEH84" s="151"/>
      <c r="AEI84" s="151"/>
      <c r="AEJ84" s="151"/>
      <c r="AEK84" s="151"/>
      <c r="AEL84" s="151"/>
      <c r="AEM84" s="151"/>
      <c r="AEN84" s="151"/>
      <c r="AEO84" s="151"/>
      <c r="AEP84" s="151"/>
      <c r="AEQ84" s="151"/>
      <c r="AER84" s="151"/>
      <c r="AES84" s="151"/>
      <c r="AET84" s="151"/>
      <c r="AEU84" s="151"/>
      <c r="AEV84" s="151"/>
      <c r="AEW84" s="151"/>
      <c r="AEX84" s="151"/>
      <c r="AEY84" s="151"/>
      <c r="AEZ84" s="151"/>
      <c r="AFA84" s="151"/>
      <c r="AFB84" s="151"/>
      <c r="AFC84" s="151"/>
      <c r="AFD84" s="151"/>
      <c r="AFE84" s="151"/>
      <c r="AFF84" s="151"/>
      <c r="AFG84" s="151"/>
      <c r="AFH84" s="151"/>
      <c r="AFI84" s="151"/>
      <c r="AFJ84" s="151"/>
      <c r="AFK84" s="151"/>
      <c r="AFL84" s="151"/>
      <c r="AFM84" s="151"/>
      <c r="AFN84" s="151"/>
      <c r="AFO84" s="151"/>
      <c r="AFP84" s="151"/>
      <c r="AFQ84" s="151"/>
      <c r="AFR84" s="151"/>
      <c r="AFS84" s="151"/>
      <c r="AFT84" s="151"/>
      <c r="AFU84" s="151"/>
      <c r="AFV84" s="151"/>
      <c r="AFW84" s="151"/>
      <c r="AFX84" s="151"/>
      <c r="AFY84" s="151"/>
      <c r="AFZ84" s="151"/>
      <c r="AGA84" s="151"/>
      <c r="AGB84" s="151"/>
      <c r="AGC84" s="151"/>
      <c r="AGD84" s="151"/>
      <c r="AGE84" s="151"/>
      <c r="AGF84" s="151"/>
      <c r="AGG84" s="151"/>
      <c r="AGH84" s="151"/>
      <c r="AGI84" s="151"/>
      <c r="AGJ84" s="151"/>
      <c r="AGK84" s="151"/>
      <c r="AGL84" s="151"/>
      <c r="AGM84" s="151"/>
      <c r="AGN84" s="151"/>
      <c r="AGO84" s="151"/>
      <c r="AGP84" s="151"/>
      <c r="AGQ84" s="151"/>
      <c r="AGR84" s="151"/>
      <c r="AGS84" s="151"/>
      <c r="AGT84" s="151"/>
      <c r="AGU84" s="151"/>
      <c r="AGV84" s="151"/>
      <c r="AGW84" s="151"/>
      <c r="AGX84" s="151"/>
      <c r="AGY84" s="151"/>
      <c r="AGZ84" s="151"/>
      <c r="AHA84" s="151"/>
      <c r="AHB84" s="151"/>
      <c r="AHC84" s="151"/>
      <c r="AHD84" s="151"/>
      <c r="AHE84" s="151"/>
      <c r="AHF84" s="151"/>
      <c r="AHG84" s="151"/>
      <c r="AHH84" s="151"/>
      <c r="AHI84" s="151"/>
      <c r="AHJ84" s="151"/>
      <c r="AHK84" s="151"/>
      <c r="AHL84" s="151"/>
      <c r="AHM84" s="151"/>
      <c r="AHN84" s="151"/>
      <c r="AHO84" s="151"/>
      <c r="AHP84" s="151"/>
      <c r="AHQ84" s="151"/>
      <c r="AHR84" s="151"/>
      <c r="AHS84" s="151"/>
      <c r="AHT84" s="151"/>
      <c r="AHU84" s="151"/>
      <c r="AHV84" s="151"/>
      <c r="AHW84" s="151"/>
      <c r="AHX84" s="151"/>
      <c r="AHY84" s="151"/>
      <c r="AHZ84" s="151"/>
      <c r="AIA84" s="151"/>
      <c r="AIB84" s="151"/>
      <c r="AIC84" s="151"/>
      <c r="AID84" s="151"/>
      <c r="AIE84" s="151"/>
      <c r="AIF84" s="151"/>
      <c r="AIG84" s="151"/>
      <c r="AIH84" s="151"/>
      <c r="AII84" s="151"/>
      <c r="AIJ84" s="151"/>
      <c r="AIK84" s="151"/>
      <c r="AIL84" s="151"/>
      <c r="AIM84" s="151"/>
      <c r="AIN84" s="151"/>
      <c r="AIO84" s="151"/>
      <c r="AIP84" s="151"/>
      <c r="AIQ84" s="151"/>
      <c r="AIR84" s="151"/>
      <c r="AIS84" s="151"/>
      <c r="AIT84" s="151"/>
      <c r="AIU84" s="151"/>
      <c r="AIV84" s="151"/>
      <c r="AIW84" s="151"/>
      <c r="AIX84" s="151"/>
      <c r="AIY84" s="151"/>
      <c r="AIZ84" s="151"/>
      <c r="AJA84" s="151"/>
      <c r="AJB84" s="151"/>
      <c r="AJC84" s="151"/>
      <c r="AJD84" s="151"/>
      <c r="AJE84" s="151"/>
      <c r="AJF84" s="151"/>
      <c r="AJG84" s="151"/>
      <c r="AJH84" s="151"/>
      <c r="AJI84" s="151"/>
      <c r="AJJ84" s="151"/>
      <c r="AJK84" s="151"/>
      <c r="AJL84" s="151"/>
      <c r="AJM84" s="151"/>
      <c r="AJN84" s="151"/>
      <c r="AJO84" s="151"/>
      <c r="AJP84" s="151"/>
      <c r="AJQ84" s="151"/>
      <c r="AJR84" s="151"/>
      <c r="AJS84" s="151"/>
      <c r="AJT84" s="151"/>
      <c r="AJU84" s="151"/>
      <c r="AJV84" s="151"/>
      <c r="AJW84" s="151"/>
      <c r="AJX84" s="151"/>
      <c r="AJY84" s="151"/>
      <c r="AJZ84" s="151"/>
      <c r="AKA84" s="151"/>
      <c r="AKB84" s="151"/>
      <c r="AKC84" s="151"/>
      <c r="AKD84" s="151"/>
      <c r="AKE84" s="151"/>
      <c r="AKF84" s="151"/>
      <c r="AKG84" s="151"/>
      <c r="AKH84" s="151"/>
      <c r="AKI84" s="151"/>
      <c r="AKJ84" s="151"/>
      <c r="AKK84" s="151"/>
      <c r="AKL84" s="151"/>
      <c r="AKM84" s="151"/>
      <c r="AKN84" s="151"/>
      <c r="AKO84" s="151"/>
      <c r="AKP84" s="151"/>
      <c r="AKQ84" s="151"/>
      <c r="AKR84" s="151"/>
      <c r="AKS84" s="151"/>
      <c r="AKT84" s="151"/>
      <c r="AKU84" s="151"/>
      <c r="AKV84" s="151"/>
      <c r="AKW84" s="151"/>
      <c r="AKX84" s="151"/>
      <c r="AKY84" s="151"/>
      <c r="AKZ84" s="151"/>
      <c r="ALA84" s="151"/>
      <c r="ALB84" s="151"/>
      <c r="ALC84" s="151"/>
      <c r="ALD84" s="151"/>
      <c r="ALE84" s="151"/>
      <c r="ALF84" s="151"/>
      <c r="ALG84" s="151"/>
      <c r="ALH84" s="151"/>
      <c r="ALI84" s="151"/>
      <c r="ALJ84" s="151"/>
      <c r="ALK84" s="151"/>
      <c r="ALL84" s="151"/>
      <c r="ALM84" s="151"/>
      <c r="ALN84" s="151"/>
      <c r="ALO84" s="151"/>
      <c r="ALP84" s="151"/>
      <c r="ALQ84" s="151"/>
      <c r="ALR84" s="151"/>
      <c r="ALS84" s="151"/>
      <c r="ALT84" s="151"/>
      <c r="ALU84" s="151"/>
      <c r="ALV84" s="151"/>
      <c r="ALW84" s="151"/>
      <c r="ALX84" s="151"/>
      <c r="ALY84" s="151"/>
      <c r="ALZ84" s="151"/>
      <c r="AMA84" s="151"/>
      <c r="AMB84" s="151"/>
      <c r="AMC84" s="151"/>
      <c r="AMD84" s="151"/>
      <c r="AME84" s="151"/>
      <c r="AMF84" s="151"/>
      <c r="AMG84" s="151"/>
      <c r="AMH84" s="151"/>
      <c r="AMI84" s="151"/>
      <c r="AMJ84" s="151"/>
      <c r="AMK84" s="151"/>
      <c r="AML84" s="151"/>
      <c r="AMM84" s="151"/>
      <c r="AMN84" s="151"/>
      <c r="AMO84" s="151"/>
      <c r="AMP84" s="151"/>
      <c r="AMQ84" s="151"/>
      <c r="AMR84" s="151"/>
      <c r="AMS84" s="151"/>
      <c r="AMT84" s="151"/>
      <c r="AMU84" s="151"/>
      <c r="AMV84" s="151"/>
      <c r="AMW84" s="151"/>
      <c r="AMX84" s="151"/>
      <c r="AMY84" s="151"/>
      <c r="AMZ84" s="151"/>
      <c r="ANA84" s="151"/>
      <c r="ANB84" s="151"/>
      <c r="ANC84" s="151"/>
      <c r="AND84" s="151"/>
      <c r="ANE84" s="151"/>
      <c r="ANF84" s="151"/>
      <c r="ANG84" s="151"/>
      <c r="ANH84" s="151"/>
      <c r="ANI84" s="151"/>
      <c r="ANJ84" s="151"/>
      <c r="ANK84" s="151"/>
      <c r="ANL84" s="151"/>
      <c r="ANM84" s="151"/>
      <c r="ANN84" s="151"/>
      <c r="ANO84" s="151"/>
      <c r="ANP84" s="151"/>
      <c r="ANQ84" s="151"/>
      <c r="ANR84" s="151"/>
      <c r="ANS84" s="151"/>
      <c r="ANT84" s="151"/>
      <c r="ANU84" s="151"/>
      <c r="ANV84" s="151"/>
      <c r="ANW84" s="151"/>
      <c r="ANX84" s="151"/>
      <c r="ANY84" s="151"/>
      <c r="ANZ84" s="151"/>
      <c r="AOA84" s="151"/>
      <c r="AOB84" s="151"/>
      <c r="AOC84" s="151"/>
      <c r="AOD84" s="151"/>
      <c r="AOE84" s="151"/>
      <c r="AOF84" s="151"/>
      <c r="AOG84" s="151"/>
      <c r="AOH84" s="151"/>
      <c r="AOI84" s="151"/>
      <c r="AOJ84" s="151"/>
      <c r="AOK84" s="151"/>
      <c r="AOL84" s="151"/>
      <c r="AOM84" s="151"/>
      <c r="AON84" s="151"/>
      <c r="AOO84" s="151"/>
      <c r="AOP84" s="151"/>
      <c r="AOQ84" s="151"/>
      <c r="AOR84" s="151"/>
      <c r="AOS84" s="151"/>
      <c r="AOT84" s="151"/>
      <c r="AOU84" s="151"/>
      <c r="AOV84" s="151"/>
      <c r="AOW84" s="151"/>
      <c r="AOX84" s="151"/>
      <c r="AOY84" s="151"/>
      <c r="AOZ84" s="151"/>
      <c r="APA84" s="151"/>
      <c r="APB84" s="151"/>
      <c r="APC84" s="151"/>
      <c r="APD84" s="151"/>
      <c r="APE84" s="151"/>
      <c r="APF84" s="151"/>
      <c r="APG84" s="151"/>
      <c r="APH84" s="151"/>
      <c r="API84" s="151"/>
      <c r="APJ84" s="151"/>
      <c r="APK84" s="151"/>
      <c r="APL84" s="151"/>
      <c r="APM84" s="151"/>
      <c r="APN84" s="151"/>
      <c r="APO84" s="151"/>
      <c r="APP84" s="151"/>
      <c r="APQ84" s="151"/>
      <c r="APR84" s="151"/>
      <c r="APS84" s="151"/>
      <c r="APT84" s="151"/>
      <c r="APU84" s="151"/>
      <c r="APV84" s="151"/>
      <c r="APW84" s="151"/>
      <c r="APX84" s="151"/>
      <c r="APY84" s="151"/>
      <c r="APZ84" s="151"/>
      <c r="AQA84" s="151"/>
      <c r="AQB84" s="151"/>
      <c r="AQC84" s="151"/>
      <c r="AQD84" s="151"/>
      <c r="AQE84" s="151"/>
      <c r="AQF84" s="151"/>
      <c r="AQG84" s="151"/>
      <c r="AQH84" s="151"/>
      <c r="AQI84" s="151"/>
      <c r="AQJ84" s="151"/>
      <c r="AQK84" s="151"/>
      <c r="AQL84" s="151"/>
      <c r="AQM84" s="151"/>
      <c r="AQN84" s="151"/>
      <c r="AQO84" s="151"/>
      <c r="AQP84" s="151"/>
      <c r="AQQ84" s="151"/>
      <c r="AQR84" s="151"/>
      <c r="AQS84" s="151"/>
      <c r="AQT84" s="151"/>
      <c r="AQU84" s="151"/>
      <c r="AQV84" s="151"/>
      <c r="AQW84" s="151"/>
      <c r="AQX84" s="151"/>
      <c r="AQY84" s="151"/>
      <c r="AQZ84" s="151"/>
      <c r="ARA84" s="151"/>
      <c r="ARB84" s="151"/>
      <c r="ARC84" s="151"/>
      <c r="ARD84" s="151"/>
      <c r="ARE84" s="151"/>
      <c r="ARF84" s="151"/>
      <c r="ARG84" s="151"/>
      <c r="ARH84" s="151"/>
      <c r="ARI84" s="151"/>
      <c r="ARJ84" s="151"/>
      <c r="ARK84" s="151"/>
      <c r="ARL84" s="151"/>
      <c r="ARM84" s="151"/>
      <c r="ARN84" s="151"/>
      <c r="ARO84" s="151"/>
      <c r="ARP84" s="151"/>
      <c r="ARQ84" s="151"/>
      <c r="ARR84" s="151"/>
      <c r="ARS84" s="151"/>
      <c r="ART84" s="151"/>
      <c r="ARU84" s="151"/>
      <c r="ARV84" s="151"/>
      <c r="ARW84" s="151"/>
      <c r="ARX84" s="151"/>
      <c r="ARY84" s="151"/>
      <c r="ARZ84" s="151"/>
      <c r="ASA84" s="151"/>
      <c r="ASB84" s="151"/>
      <c r="ASC84" s="151"/>
      <c r="ASD84" s="151"/>
      <c r="ASE84" s="151"/>
      <c r="ASF84" s="151"/>
      <c r="ASG84" s="151"/>
      <c r="ASH84" s="151"/>
      <c r="ASI84" s="151"/>
      <c r="ASJ84" s="151"/>
      <c r="ASK84" s="151"/>
      <c r="ASL84" s="151"/>
      <c r="ASM84" s="151"/>
      <c r="ASN84" s="151"/>
      <c r="ASO84" s="151"/>
      <c r="ASP84" s="151"/>
      <c r="ASQ84" s="151"/>
      <c r="ASR84" s="151"/>
      <c r="ASS84" s="151"/>
      <c r="AST84" s="151"/>
      <c r="ASU84" s="151"/>
      <c r="ASV84" s="151"/>
      <c r="ASW84" s="151"/>
      <c r="ASX84" s="151"/>
      <c r="ASY84" s="151"/>
      <c r="ASZ84" s="151"/>
      <c r="ATA84" s="151"/>
      <c r="ATB84" s="151"/>
      <c r="ATC84" s="151"/>
      <c r="ATD84" s="151"/>
      <c r="ATE84" s="151"/>
      <c r="ATF84" s="151"/>
      <c r="ATG84" s="151"/>
      <c r="ATH84" s="151"/>
      <c r="ATI84" s="151"/>
      <c r="ATJ84" s="151"/>
      <c r="ATK84" s="151"/>
      <c r="ATL84" s="151"/>
      <c r="ATM84" s="151"/>
      <c r="ATN84" s="151"/>
      <c r="ATO84" s="151"/>
      <c r="ATP84" s="151"/>
      <c r="ATQ84" s="151"/>
      <c r="ATR84" s="151"/>
      <c r="ATS84" s="151"/>
      <c r="ATT84" s="151"/>
      <c r="ATU84" s="151"/>
      <c r="ATV84" s="151"/>
      <c r="ATW84" s="151"/>
      <c r="ATX84" s="151"/>
      <c r="ATY84" s="151"/>
      <c r="ATZ84" s="151"/>
      <c r="AUA84" s="151"/>
      <c r="AUB84" s="151"/>
      <c r="AUC84" s="151"/>
      <c r="AUD84" s="151"/>
      <c r="AUE84" s="151"/>
      <c r="AUF84" s="151"/>
      <c r="AUG84" s="151"/>
      <c r="AUH84" s="151"/>
      <c r="AUI84" s="151"/>
      <c r="AUJ84" s="151"/>
      <c r="AUK84" s="151"/>
      <c r="AUL84" s="151"/>
      <c r="AUM84" s="151"/>
      <c r="AUN84" s="151"/>
      <c r="AUO84" s="151"/>
      <c r="AUP84" s="151"/>
      <c r="AUQ84" s="151"/>
      <c r="AUR84" s="151"/>
      <c r="AUS84" s="151"/>
      <c r="AUT84" s="151"/>
      <c r="AUU84" s="151"/>
      <c r="AUV84" s="151"/>
      <c r="AUW84" s="151"/>
      <c r="AUX84" s="151"/>
      <c r="AUY84" s="151"/>
      <c r="AUZ84" s="151"/>
      <c r="AVA84" s="151"/>
      <c r="AVB84" s="151"/>
      <c r="AVC84" s="151"/>
      <c r="AVD84" s="151"/>
      <c r="AVE84" s="151"/>
      <c r="AVF84" s="151"/>
      <c r="AVG84" s="151"/>
      <c r="AVH84" s="151"/>
      <c r="AVI84" s="151"/>
      <c r="AVJ84" s="151"/>
      <c r="AVK84" s="151"/>
      <c r="AVL84" s="151"/>
      <c r="AVM84" s="151"/>
      <c r="AVN84" s="151"/>
      <c r="AVO84" s="151"/>
      <c r="AVP84" s="151"/>
      <c r="AVQ84" s="151"/>
      <c r="AVR84" s="151"/>
      <c r="AVS84" s="151"/>
      <c r="AVT84" s="151"/>
      <c r="AVU84" s="151"/>
      <c r="AVV84" s="151"/>
      <c r="AVW84" s="151"/>
      <c r="AVX84" s="151"/>
      <c r="AVY84" s="151"/>
      <c r="AVZ84" s="151"/>
      <c r="AWA84" s="151"/>
      <c r="AWB84" s="151"/>
      <c r="AWC84" s="151"/>
      <c r="AWD84" s="151"/>
      <c r="AWE84" s="151"/>
      <c r="AWF84" s="151"/>
      <c r="AWG84" s="151"/>
      <c r="AWH84" s="151"/>
      <c r="AWI84" s="151"/>
      <c r="AWJ84" s="151"/>
      <c r="AWK84" s="151"/>
      <c r="AWL84" s="151"/>
      <c r="AWM84" s="151"/>
      <c r="AWN84" s="151"/>
      <c r="AWO84" s="151"/>
      <c r="AWP84" s="151"/>
      <c r="AWQ84" s="151"/>
      <c r="AWR84" s="151"/>
      <c r="AWS84" s="151"/>
      <c r="AWT84" s="151"/>
      <c r="AWU84" s="151"/>
      <c r="AWV84" s="151"/>
      <c r="AWW84" s="151"/>
      <c r="AWX84" s="151"/>
      <c r="AWY84" s="151"/>
      <c r="AWZ84" s="151"/>
      <c r="AXA84" s="151"/>
      <c r="AXB84" s="151"/>
      <c r="AXC84" s="151"/>
      <c r="AXD84" s="151"/>
      <c r="AXE84" s="151"/>
      <c r="AXF84" s="151"/>
      <c r="AXG84" s="151"/>
      <c r="AXH84" s="151"/>
      <c r="AXI84" s="151"/>
      <c r="AXJ84" s="151"/>
      <c r="AXK84" s="151"/>
      <c r="AXL84" s="151"/>
      <c r="AXM84" s="151"/>
      <c r="AXN84" s="151"/>
      <c r="AXO84" s="151"/>
      <c r="AXP84" s="151"/>
      <c r="AXQ84" s="151"/>
      <c r="AXR84" s="151"/>
      <c r="AXS84" s="151"/>
      <c r="AXT84" s="151"/>
      <c r="AXU84" s="151"/>
      <c r="AXV84" s="151"/>
      <c r="AXW84" s="151"/>
      <c r="AXX84" s="151"/>
      <c r="AXY84" s="151"/>
      <c r="AXZ84" s="151"/>
      <c r="AYA84" s="151"/>
      <c r="AYB84" s="151"/>
      <c r="AYC84" s="151"/>
      <c r="AYD84" s="151"/>
      <c r="AYE84" s="151"/>
      <c r="AYF84" s="151"/>
      <c r="AYG84" s="151"/>
      <c r="AYH84" s="151"/>
      <c r="AYI84" s="151"/>
      <c r="AYJ84" s="151"/>
      <c r="AYK84" s="151"/>
      <c r="AYL84" s="151"/>
      <c r="AYM84" s="151"/>
      <c r="AYN84" s="151"/>
      <c r="AYO84" s="151"/>
      <c r="AYP84" s="151"/>
      <c r="AYQ84" s="151"/>
      <c r="AYR84" s="151"/>
      <c r="AYS84" s="151"/>
      <c r="AYT84" s="151"/>
      <c r="AYU84" s="151"/>
      <c r="AYV84" s="151"/>
      <c r="AYW84" s="151"/>
      <c r="AYX84" s="151"/>
      <c r="AYY84" s="151"/>
      <c r="AYZ84" s="151"/>
      <c r="AZA84" s="151"/>
      <c r="AZB84" s="151"/>
      <c r="AZC84" s="151"/>
      <c r="AZD84" s="151"/>
      <c r="AZE84" s="151"/>
      <c r="AZF84" s="151"/>
      <c r="AZG84" s="151"/>
      <c r="AZH84" s="151"/>
      <c r="AZI84" s="151"/>
      <c r="AZJ84" s="151"/>
      <c r="AZK84" s="151"/>
      <c r="AZL84" s="151"/>
      <c r="AZM84" s="151"/>
      <c r="AZN84" s="151"/>
      <c r="AZO84" s="151"/>
      <c r="AZP84" s="151"/>
      <c r="AZQ84" s="151"/>
      <c r="AZR84" s="151"/>
      <c r="AZS84" s="151"/>
      <c r="AZT84" s="151"/>
      <c r="AZU84" s="151"/>
      <c r="AZV84" s="151"/>
      <c r="AZW84" s="151"/>
      <c r="AZX84" s="151"/>
      <c r="AZY84" s="151"/>
      <c r="AZZ84" s="151"/>
      <c r="BAA84" s="151"/>
      <c r="BAB84" s="151"/>
      <c r="BAC84" s="151"/>
      <c r="BAD84" s="151"/>
      <c r="BAE84" s="151"/>
      <c r="BAF84" s="151"/>
      <c r="BAG84" s="151"/>
      <c r="BAH84" s="151"/>
      <c r="BAI84" s="151"/>
      <c r="BAJ84" s="151"/>
      <c r="BAK84" s="151"/>
      <c r="BAL84" s="151"/>
      <c r="BAM84" s="151"/>
      <c r="BAN84" s="151"/>
      <c r="BAO84" s="151"/>
      <c r="BAP84" s="151"/>
      <c r="BAQ84" s="151"/>
      <c r="BAR84" s="151"/>
      <c r="BAS84" s="151"/>
      <c r="BAT84" s="151"/>
      <c r="BAU84" s="151"/>
      <c r="BAV84" s="151"/>
      <c r="BAW84" s="151"/>
      <c r="BAX84" s="151"/>
      <c r="BAY84" s="151"/>
      <c r="BAZ84" s="151"/>
      <c r="BBA84" s="151"/>
      <c r="BBB84" s="151"/>
      <c r="BBC84" s="151"/>
      <c r="BBD84" s="151"/>
      <c r="BBE84" s="151"/>
      <c r="BBF84" s="151"/>
      <c r="BBG84" s="151"/>
      <c r="BBH84" s="151"/>
      <c r="BBI84" s="151"/>
      <c r="BBJ84" s="151"/>
      <c r="BBK84" s="151"/>
      <c r="BBL84" s="151"/>
      <c r="BBM84" s="151"/>
      <c r="BBN84" s="151"/>
      <c r="BBO84" s="151"/>
      <c r="BBP84" s="151"/>
      <c r="BBQ84" s="151"/>
      <c r="BBR84" s="151"/>
      <c r="BBS84" s="151"/>
      <c r="BBT84" s="151"/>
      <c r="BBU84" s="151"/>
      <c r="BBV84" s="151"/>
      <c r="BBW84" s="151"/>
      <c r="BBX84" s="151"/>
      <c r="BBY84" s="151"/>
      <c r="BBZ84" s="151"/>
      <c r="BCA84" s="151"/>
      <c r="BCB84" s="151"/>
      <c r="BCC84" s="151"/>
      <c r="BCD84" s="151"/>
      <c r="BCE84" s="151"/>
      <c r="BCF84" s="151"/>
      <c r="BCG84" s="151"/>
      <c r="BCH84" s="151"/>
      <c r="BCI84" s="151"/>
      <c r="BCJ84" s="151"/>
      <c r="BCK84" s="151"/>
      <c r="BCL84" s="151"/>
      <c r="BCM84" s="151"/>
      <c r="BCN84" s="151"/>
      <c r="BCO84" s="151"/>
      <c r="BCP84" s="151"/>
      <c r="BCQ84" s="151"/>
      <c r="BCR84" s="151"/>
      <c r="BCS84" s="151"/>
      <c r="BCT84" s="151"/>
      <c r="BCU84" s="151"/>
      <c r="BCV84" s="151"/>
      <c r="BCW84" s="151"/>
      <c r="BCX84" s="151"/>
      <c r="BCY84" s="151"/>
      <c r="BCZ84" s="151"/>
      <c r="BDA84" s="151"/>
      <c r="BDB84" s="151"/>
      <c r="BDC84" s="151"/>
      <c r="BDD84" s="151"/>
      <c r="BDE84" s="151"/>
      <c r="BDF84" s="151"/>
      <c r="BDG84" s="151"/>
      <c r="BDH84" s="151"/>
      <c r="BDI84" s="151"/>
      <c r="BDJ84" s="151"/>
      <c r="BDK84" s="151"/>
      <c r="BDL84" s="151"/>
      <c r="BDM84" s="151"/>
      <c r="BDN84" s="151"/>
      <c r="BDO84" s="151"/>
      <c r="BDP84" s="151"/>
      <c r="BDQ84" s="151"/>
      <c r="BDR84" s="151"/>
      <c r="BDS84" s="151"/>
      <c r="BDT84" s="151"/>
      <c r="BDU84" s="151"/>
      <c r="BDV84" s="151"/>
      <c r="BDW84" s="151"/>
      <c r="BDX84" s="151"/>
      <c r="BDY84" s="151"/>
      <c r="BDZ84" s="151"/>
      <c r="BEA84" s="151"/>
      <c r="BEB84" s="151"/>
      <c r="BEC84" s="151"/>
      <c r="BED84" s="151"/>
      <c r="BEE84" s="151"/>
      <c r="BEF84" s="151"/>
      <c r="BEG84" s="151"/>
      <c r="BEH84" s="151"/>
      <c r="BEI84" s="151"/>
      <c r="BEJ84" s="151"/>
      <c r="BEK84" s="151"/>
      <c r="BEL84" s="151"/>
      <c r="BEM84" s="151"/>
      <c r="BEN84" s="151"/>
      <c r="BEO84" s="151"/>
      <c r="BEP84" s="151"/>
      <c r="BEQ84" s="151"/>
      <c r="BER84" s="151"/>
      <c r="BES84" s="151"/>
      <c r="BET84" s="151"/>
      <c r="BEU84" s="151"/>
      <c r="BEV84" s="151"/>
      <c r="BEW84" s="151"/>
      <c r="BEX84" s="151"/>
      <c r="BEY84" s="151"/>
      <c r="BEZ84" s="151"/>
      <c r="BFA84" s="151"/>
      <c r="BFB84" s="151"/>
      <c r="BFC84" s="151"/>
      <c r="BFD84" s="151"/>
      <c r="BFE84" s="151"/>
      <c r="BFF84" s="151"/>
      <c r="BFG84" s="151"/>
      <c r="BFH84" s="151"/>
      <c r="BFI84" s="151"/>
      <c r="BFJ84" s="151"/>
      <c r="BFK84" s="151"/>
      <c r="BFL84" s="151"/>
      <c r="BFM84" s="151"/>
      <c r="BFN84" s="151"/>
      <c r="BFO84" s="151"/>
      <c r="BFP84" s="151"/>
      <c r="BFQ84" s="151"/>
      <c r="BFR84" s="151"/>
      <c r="BFS84" s="151"/>
      <c r="BFT84" s="151"/>
      <c r="BFU84" s="151"/>
      <c r="BFV84" s="151"/>
      <c r="BFW84" s="151"/>
      <c r="BFX84" s="151"/>
      <c r="BFY84" s="151"/>
      <c r="BFZ84" s="151"/>
      <c r="BGA84" s="151"/>
      <c r="BGB84" s="151"/>
      <c r="BGC84" s="151"/>
      <c r="BGD84" s="151"/>
      <c r="BGE84" s="151"/>
      <c r="BGF84" s="151"/>
      <c r="BGG84" s="151"/>
      <c r="BGH84" s="151"/>
      <c r="BGI84" s="151"/>
      <c r="BGJ84" s="151"/>
      <c r="BGK84" s="151"/>
      <c r="BGL84" s="151"/>
      <c r="BGM84" s="151"/>
      <c r="BGN84" s="151"/>
      <c r="BGO84" s="151"/>
      <c r="BGP84" s="151"/>
      <c r="BGQ84" s="151"/>
      <c r="BGR84" s="151"/>
      <c r="BGS84" s="151"/>
      <c r="BGT84" s="151"/>
      <c r="BGU84" s="151"/>
      <c r="BGV84" s="151"/>
      <c r="BGW84" s="151"/>
      <c r="BGX84" s="151"/>
      <c r="BGY84" s="151"/>
      <c r="BGZ84" s="151"/>
      <c r="BHA84" s="151"/>
      <c r="BHB84" s="151"/>
      <c r="BHC84" s="151"/>
      <c r="BHD84" s="151"/>
      <c r="BHE84" s="151"/>
      <c r="BHF84" s="151"/>
      <c r="BHG84" s="151"/>
      <c r="BHH84" s="151"/>
      <c r="BHI84" s="151"/>
      <c r="BHJ84" s="151"/>
      <c r="BHK84" s="151"/>
      <c r="BHL84" s="151"/>
      <c r="BHM84" s="151"/>
      <c r="BHN84" s="151"/>
      <c r="BHO84" s="151"/>
      <c r="BHP84" s="151"/>
      <c r="BHQ84" s="151"/>
      <c r="BHR84" s="151"/>
      <c r="BHS84" s="151"/>
      <c r="BHT84" s="151"/>
      <c r="BHU84" s="151"/>
      <c r="BHV84" s="151"/>
      <c r="BHW84" s="151"/>
      <c r="BHX84" s="151"/>
      <c r="BHY84" s="151"/>
      <c r="BHZ84" s="151"/>
      <c r="BIA84" s="151"/>
      <c r="BIB84" s="151"/>
      <c r="BIC84" s="151"/>
      <c r="BID84" s="151"/>
      <c r="BIE84" s="151"/>
      <c r="BIF84" s="151"/>
      <c r="BIG84" s="151"/>
      <c r="BIH84" s="151"/>
      <c r="BII84" s="151"/>
      <c r="BIJ84" s="151"/>
      <c r="BIK84" s="151"/>
      <c r="BIL84" s="151"/>
      <c r="BIM84" s="151"/>
      <c r="BIN84" s="151"/>
      <c r="BIO84" s="151"/>
      <c r="BIP84" s="151"/>
      <c r="BIQ84" s="151"/>
      <c r="BIR84" s="151"/>
      <c r="BIS84" s="151"/>
      <c r="BIT84" s="151"/>
      <c r="BIU84" s="151"/>
      <c r="BIV84" s="151"/>
      <c r="BIW84" s="151"/>
      <c r="BIX84" s="151"/>
      <c r="BIY84" s="151"/>
      <c r="BIZ84" s="151"/>
      <c r="BJA84" s="151"/>
      <c r="BJB84" s="151"/>
      <c r="BJC84" s="151"/>
      <c r="BJD84" s="151"/>
      <c r="BJE84" s="151"/>
      <c r="BJF84" s="151"/>
      <c r="BJG84" s="151"/>
      <c r="BJH84" s="151"/>
      <c r="BJI84" s="151"/>
      <c r="BJJ84" s="151"/>
      <c r="BJK84" s="151"/>
      <c r="BJL84" s="151"/>
      <c r="BJM84" s="151"/>
      <c r="BJN84" s="151"/>
      <c r="BJO84" s="151"/>
      <c r="BJP84" s="151"/>
      <c r="BJQ84" s="151"/>
      <c r="BJR84" s="151"/>
      <c r="BJS84" s="151"/>
      <c r="BJT84" s="151"/>
      <c r="BJU84" s="151"/>
      <c r="BJV84" s="151"/>
      <c r="BJW84" s="151"/>
      <c r="BJX84" s="151"/>
      <c r="BJY84" s="151"/>
      <c r="BJZ84" s="151"/>
      <c r="BKA84" s="151"/>
      <c r="BKB84" s="151"/>
      <c r="BKC84" s="151"/>
      <c r="BKD84" s="151"/>
      <c r="BKE84" s="151"/>
      <c r="BKF84" s="151"/>
      <c r="BKG84" s="151"/>
      <c r="BKH84" s="151"/>
      <c r="BKI84" s="151"/>
      <c r="BKJ84" s="151"/>
      <c r="BKK84" s="151"/>
      <c r="BKL84" s="151"/>
      <c r="BKM84" s="151"/>
      <c r="BKN84" s="151"/>
      <c r="BKO84" s="151"/>
      <c r="BKP84" s="151"/>
      <c r="BKQ84" s="151"/>
      <c r="BKR84" s="151"/>
      <c r="BKS84" s="151"/>
      <c r="BKT84" s="151"/>
      <c r="BKU84" s="151"/>
      <c r="BKV84" s="151"/>
      <c r="BKW84" s="151"/>
      <c r="BKX84" s="151"/>
      <c r="BKY84" s="151"/>
      <c r="BKZ84" s="151"/>
      <c r="BLA84" s="151"/>
      <c r="BLB84" s="151"/>
      <c r="BLC84" s="151"/>
      <c r="BLD84" s="151"/>
      <c r="BLE84" s="151"/>
      <c r="BLF84" s="151"/>
      <c r="BLG84" s="151"/>
      <c r="BLH84" s="151"/>
      <c r="BLI84" s="151"/>
      <c r="BLJ84" s="151"/>
      <c r="BLK84" s="151"/>
      <c r="BLL84" s="151"/>
      <c r="BLM84" s="151"/>
      <c r="BLN84" s="151"/>
      <c r="BLO84" s="151"/>
      <c r="BLP84" s="151"/>
      <c r="BLQ84" s="151"/>
      <c r="BLR84" s="151"/>
      <c r="BLS84" s="151"/>
      <c r="BLT84" s="151"/>
      <c r="BLU84" s="151"/>
      <c r="BLV84" s="151"/>
      <c r="BLW84" s="151"/>
      <c r="BLX84" s="151"/>
      <c r="BLY84" s="151"/>
      <c r="BLZ84" s="151"/>
      <c r="BMA84" s="151"/>
      <c r="BMB84" s="151"/>
      <c r="BMC84" s="151"/>
      <c r="BMD84" s="151"/>
      <c r="BME84" s="151"/>
      <c r="BMF84" s="151"/>
      <c r="BMG84" s="151"/>
      <c r="BMH84" s="151"/>
      <c r="BMI84" s="151"/>
      <c r="BMJ84" s="151"/>
      <c r="BMK84" s="151"/>
      <c r="BML84" s="151"/>
      <c r="BMM84" s="151"/>
      <c r="BMN84" s="151"/>
      <c r="BMO84" s="151"/>
      <c r="BMP84" s="151"/>
      <c r="BMQ84" s="151"/>
      <c r="BMR84" s="151"/>
      <c r="BMS84" s="151"/>
      <c r="BMT84" s="151"/>
      <c r="BMU84" s="151"/>
      <c r="BMV84" s="151"/>
      <c r="BMW84" s="151"/>
      <c r="BMX84" s="151"/>
      <c r="BMY84" s="151"/>
      <c r="BMZ84" s="151"/>
      <c r="BNA84" s="151"/>
      <c r="BNB84" s="151"/>
      <c r="BNC84" s="151"/>
      <c r="BND84" s="151"/>
      <c r="BNE84" s="151"/>
      <c r="BNF84" s="151"/>
      <c r="BNG84" s="151"/>
      <c r="BNH84" s="151"/>
      <c r="BNI84" s="151"/>
      <c r="BNJ84" s="151"/>
      <c r="BNK84" s="151"/>
      <c r="BNL84" s="151"/>
      <c r="BNM84" s="151"/>
      <c r="BNN84" s="151"/>
      <c r="BNO84" s="151"/>
      <c r="BNP84" s="151"/>
      <c r="BNQ84" s="151"/>
      <c r="BNR84" s="151"/>
      <c r="BNS84" s="151"/>
      <c r="BNT84" s="151"/>
      <c r="BNU84" s="151"/>
      <c r="BNV84" s="151"/>
      <c r="BNW84" s="151"/>
      <c r="BNX84" s="151"/>
      <c r="BNY84" s="151"/>
      <c r="BNZ84" s="151"/>
      <c r="BOA84" s="151"/>
      <c r="BOB84" s="151"/>
      <c r="BOC84" s="151"/>
      <c r="BOD84" s="151"/>
      <c r="BOE84" s="151"/>
      <c r="BOF84" s="151"/>
      <c r="BOG84" s="151"/>
      <c r="BOH84" s="151"/>
      <c r="BOI84" s="151"/>
      <c r="BOJ84" s="151"/>
      <c r="BOK84" s="151"/>
      <c r="BOL84" s="151"/>
      <c r="BOM84" s="151"/>
      <c r="BON84" s="151"/>
      <c r="BOO84" s="151"/>
      <c r="BOP84" s="151"/>
      <c r="BOQ84" s="151"/>
      <c r="BOR84" s="151"/>
      <c r="BOS84" s="151"/>
      <c r="BOT84" s="151"/>
      <c r="BOU84" s="151"/>
      <c r="BOV84" s="151"/>
      <c r="BOW84" s="151"/>
      <c r="BOX84" s="151"/>
      <c r="BOY84" s="151"/>
      <c r="BOZ84" s="151"/>
      <c r="BPA84" s="151"/>
      <c r="BPB84" s="151"/>
      <c r="BPC84" s="151"/>
      <c r="BPD84" s="151"/>
      <c r="BPE84" s="151"/>
      <c r="BPF84" s="151"/>
      <c r="BPG84" s="151"/>
      <c r="BPH84" s="151"/>
      <c r="BPI84" s="151"/>
      <c r="BPJ84" s="151"/>
      <c r="BPK84" s="151"/>
      <c r="BPL84" s="151"/>
      <c r="BPM84" s="151"/>
      <c r="BPN84" s="151"/>
      <c r="BPO84" s="151"/>
      <c r="BPP84" s="151"/>
      <c r="BPQ84" s="151"/>
      <c r="BPR84" s="151"/>
      <c r="BPS84" s="151"/>
      <c r="BPT84" s="151"/>
      <c r="BPU84" s="151"/>
      <c r="BPV84" s="151"/>
      <c r="BPW84" s="151"/>
      <c r="BPX84" s="151"/>
      <c r="BPY84" s="151"/>
      <c r="BPZ84" s="151"/>
      <c r="BQA84" s="151"/>
      <c r="BQB84" s="151"/>
      <c r="BQC84" s="151"/>
      <c r="BQD84" s="151"/>
      <c r="BQE84" s="151"/>
      <c r="BQF84" s="151"/>
      <c r="BQG84" s="151"/>
      <c r="BQH84" s="151"/>
      <c r="BQI84" s="151"/>
      <c r="BQJ84" s="151"/>
      <c r="BQK84" s="151"/>
      <c r="BQL84" s="151"/>
      <c r="BQM84" s="151"/>
      <c r="BQN84" s="151"/>
      <c r="BQO84" s="151"/>
      <c r="BQP84" s="151"/>
      <c r="BQQ84" s="151"/>
      <c r="BQR84" s="151"/>
      <c r="BQS84" s="151"/>
      <c r="BQT84" s="151"/>
      <c r="BQU84" s="151"/>
      <c r="BQV84" s="151"/>
      <c r="BQW84" s="151"/>
      <c r="BQX84" s="151"/>
      <c r="BQY84" s="151"/>
      <c r="BQZ84" s="151"/>
      <c r="BRA84" s="151"/>
      <c r="BRB84" s="151"/>
      <c r="BRC84" s="151"/>
      <c r="BRD84" s="151"/>
      <c r="BRE84" s="151"/>
      <c r="BRF84" s="151"/>
      <c r="BRG84" s="151"/>
      <c r="BRH84" s="151"/>
      <c r="BRI84" s="151"/>
      <c r="BRJ84" s="151"/>
      <c r="BRK84" s="151"/>
      <c r="BRL84" s="151"/>
      <c r="BRM84" s="151"/>
      <c r="BRN84" s="151"/>
      <c r="BRO84" s="151"/>
      <c r="BRP84" s="151"/>
      <c r="BRQ84" s="151"/>
      <c r="BRR84" s="151"/>
      <c r="BRS84" s="151"/>
      <c r="BRT84" s="151"/>
      <c r="BRU84" s="151"/>
      <c r="BRV84" s="151"/>
      <c r="BRW84" s="151"/>
      <c r="BRX84" s="151"/>
      <c r="BRY84" s="151"/>
      <c r="BRZ84" s="151"/>
      <c r="BSA84" s="151"/>
      <c r="BSB84" s="151"/>
      <c r="BSC84" s="151"/>
      <c r="BSD84" s="151"/>
      <c r="BSE84" s="151"/>
      <c r="BSF84" s="151"/>
      <c r="BSG84" s="151"/>
      <c r="BSH84" s="151"/>
      <c r="BSI84" s="151"/>
      <c r="BSJ84" s="151"/>
      <c r="BSK84" s="151"/>
      <c r="BSL84" s="151"/>
      <c r="BSM84" s="151"/>
      <c r="BSN84" s="151"/>
      <c r="BSO84" s="151"/>
      <c r="BSP84" s="151"/>
      <c r="BSQ84" s="151"/>
      <c r="BSR84" s="151"/>
      <c r="BSS84" s="151"/>
      <c r="BST84" s="151"/>
      <c r="BSU84" s="151"/>
      <c r="BSV84" s="151"/>
      <c r="BSW84" s="151"/>
      <c r="BSX84" s="151"/>
      <c r="BSY84" s="151"/>
      <c r="BSZ84" s="151"/>
      <c r="BTA84" s="151"/>
      <c r="BTB84" s="151"/>
      <c r="BTC84" s="151"/>
      <c r="BTD84" s="151"/>
      <c r="BTE84" s="151"/>
      <c r="BTF84" s="151"/>
      <c r="BTG84" s="151"/>
      <c r="BTH84" s="151"/>
      <c r="BTI84" s="151"/>
      <c r="BTJ84" s="151"/>
      <c r="BTK84" s="151"/>
      <c r="BTL84" s="151"/>
      <c r="BTM84" s="151"/>
      <c r="BTN84" s="151"/>
      <c r="BTO84" s="151"/>
      <c r="BTP84" s="151"/>
      <c r="BTQ84" s="151"/>
      <c r="BTR84" s="151"/>
      <c r="BTS84" s="151"/>
      <c r="BTT84" s="151"/>
      <c r="BTU84" s="151"/>
      <c r="BTV84" s="151"/>
      <c r="BTW84" s="151"/>
      <c r="BTX84" s="151"/>
      <c r="BTY84" s="151"/>
      <c r="BTZ84" s="151"/>
      <c r="BUA84" s="151"/>
      <c r="BUB84" s="151"/>
      <c r="BUC84" s="151"/>
      <c r="BUD84" s="151"/>
      <c r="BUE84" s="151"/>
      <c r="BUF84" s="151"/>
      <c r="BUG84" s="151"/>
      <c r="BUH84" s="151"/>
      <c r="BUI84" s="151"/>
      <c r="BUJ84" s="151"/>
      <c r="BUK84" s="151"/>
      <c r="BUL84" s="151"/>
      <c r="BUM84" s="151"/>
      <c r="BUN84" s="151"/>
      <c r="BUO84" s="151"/>
      <c r="BUP84" s="151"/>
      <c r="BUQ84" s="151"/>
      <c r="BUR84" s="151"/>
      <c r="BUS84" s="151"/>
      <c r="BUT84" s="151"/>
      <c r="BUU84" s="151"/>
      <c r="BUV84" s="151"/>
      <c r="BUW84" s="151"/>
      <c r="BUX84" s="151"/>
      <c r="BUY84" s="151"/>
      <c r="BUZ84" s="151"/>
      <c r="BVA84" s="151"/>
      <c r="BVB84" s="151"/>
      <c r="BVC84" s="151"/>
      <c r="BVD84" s="151"/>
      <c r="BVE84" s="151"/>
      <c r="BVF84" s="151"/>
      <c r="BVG84" s="151"/>
      <c r="BVH84" s="151"/>
      <c r="BVI84" s="151"/>
      <c r="BVJ84" s="151"/>
      <c r="BVK84" s="151"/>
      <c r="BVL84" s="151"/>
      <c r="BVM84" s="151"/>
      <c r="BVN84" s="151"/>
      <c r="BVO84" s="151"/>
      <c r="BVP84" s="151"/>
      <c r="BVQ84" s="151"/>
      <c r="BVR84" s="151"/>
      <c r="BVS84" s="151"/>
      <c r="BVT84" s="151"/>
      <c r="BVU84" s="151"/>
      <c r="BVV84" s="151"/>
      <c r="BVW84" s="151"/>
      <c r="BVX84" s="151"/>
      <c r="BVY84" s="151"/>
      <c r="BVZ84" s="151"/>
      <c r="BWA84" s="151"/>
      <c r="BWB84" s="151"/>
      <c r="BWC84" s="151"/>
      <c r="BWD84" s="151"/>
      <c r="BWE84" s="151"/>
      <c r="BWF84" s="151"/>
      <c r="BWG84" s="151"/>
      <c r="BWH84" s="151"/>
      <c r="BWI84" s="151"/>
      <c r="BWJ84" s="151"/>
      <c r="BWK84" s="151"/>
      <c r="BWL84" s="151"/>
      <c r="BWM84" s="151"/>
      <c r="BWN84" s="151"/>
      <c r="BWO84" s="151"/>
      <c r="BWP84" s="151"/>
      <c r="BWQ84" s="151"/>
      <c r="BWR84" s="151"/>
      <c r="BWS84" s="151"/>
      <c r="BWT84" s="151"/>
      <c r="BWU84" s="151"/>
      <c r="BWV84" s="151"/>
      <c r="BWW84" s="151"/>
      <c r="BWX84" s="151"/>
      <c r="BWY84" s="151"/>
      <c r="BWZ84" s="151"/>
      <c r="BXA84" s="151"/>
      <c r="BXB84" s="151"/>
      <c r="BXC84" s="151"/>
      <c r="BXD84" s="151"/>
      <c r="BXE84" s="151"/>
      <c r="BXF84" s="151"/>
      <c r="BXG84" s="151"/>
      <c r="BXH84" s="151"/>
      <c r="BXI84" s="151"/>
      <c r="BXJ84" s="151"/>
      <c r="BXK84" s="151"/>
      <c r="BXL84" s="151"/>
      <c r="BXM84" s="151"/>
      <c r="BXN84" s="151"/>
      <c r="BXO84" s="151"/>
      <c r="BXP84" s="151"/>
      <c r="BXQ84" s="151"/>
      <c r="BXR84" s="151"/>
      <c r="BXS84" s="151"/>
      <c r="BXT84" s="151"/>
      <c r="BXU84" s="151"/>
      <c r="BXV84" s="151"/>
      <c r="BXW84" s="151"/>
      <c r="BXX84" s="151"/>
      <c r="BXY84" s="151"/>
      <c r="BXZ84" s="151"/>
      <c r="BYA84" s="151"/>
      <c r="BYB84" s="151"/>
      <c r="BYC84" s="151"/>
      <c r="BYD84" s="151"/>
      <c r="BYE84" s="151"/>
      <c r="BYF84" s="151"/>
      <c r="BYG84" s="151"/>
      <c r="BYH84" s="151"/>
      <c r="BYI84" s="151"/>
      <c r="BYJ84" s="151"/>
      <c r="BYK84" s="151"/>
      <c r="BYL84" s="151"/>
      <c r="BYM84" s="151"/>
      <c r="BYN84" s="151"/>
      <c r="BYO84" s="151"/>
      <c r="BYP84" s="151"/>
      <c r="BYQ84" s="151"/>
      <c r="BYR84" s="151"/>
      <c r="BYS84" s="151"/>
      <c r="BYT84" s="151"/>
      <c r="BYU84" s="151"/>
      <c r="BYV84" s="151"/>
      <c r="BYW84" s="151"/>
      <c r="BYX84" s="151"/>
      <c r="BYY84" s="151"/>
      <c r="BYZ84" s="151"/>
      <c r="BZA84" s="151"/>
      <c r="BZB84" s="151"/>
      <c r="BZC84" s="151"/>
      <c r="BZD84" s="151"/>
      <c r="BZE84" s="151"/>
      <c r="BZF84" s="151"/>
      <c r="BZG84" s="151"/>
      <c r="BZH84" s="151"/>
      <c r="BZI84" s="151"/>
      <c r="BZJ84" s="151"/>
      <c r="BZK84" s="151"/>
      <c r="BZL84" s="151"/>
      <c r="BZM84" s="151"/>
      <c r="BZN84" s="151"/>
      <c r="BZO84" s="151"/>
      <c r="BZP84" s="151"/>
      <c r="BZQ84" s="151"/>
      <c r="BZR84" s="151"/>
      <c r="BZS84" s="151"/>
      <c r="BZT84" s="151"/>
      <c r="BZU84" s="151"/>
      <c r="BZV84" s="151"/>
      <c r="BZW84" s="151"/>
      <c r="BZX84" s="151"/>
      <c r="BZY84" s="151"/>
      <c r="BZZ84" s="151"/>
      <c r="CAA84" s="151"/>
      <c r="CAB84" s="151"/>
      <c r="CAC84" s="151"/>
      <c r="CAD84" s="151"/>
      <c r="CAE84" s="151"/>
      <c r="CAF84" s="151"/>
      <c r="CAG84" s="151"/>
      <c r="CAH84" s="151"/>
      <c r="CAI84" s="151"/>
      <c r="CAJ84" s="151"/>
      <c r="CAK84" s="151"/>
      <c r="CAL84" s="151"/>
      <c r="CAM84" s="151"/>
      <c r="CAN84" s="151"/>
      <c r="CAO84" s="151"/>
      <c r="CAP84" s="151"/>
      <c r="CAQ84" s="151"/>
      <c r="CAR84" s="151"/>
      <c r="CAS84" s="151"/>
      <c r="CAT84" s="151"/>
      <c r="CAU84" s="151"/>
      <c r="CAV84" s="151"/>
      <c r="CAW84" s="151"/>
      <c r="CAX84" s="151"/>
      <c r="CAY84" s="151"/>
      <c r="CAZ84" s="151"/>
      <c r="CBA84" s="151"/>
      <c r="CBB84" s="151"/>
      <c r="CBC84" s="151"/>
      <c r="CBD84" s="151"/>
      <c r="CBE84" s="151"/>
      <c r="CBF84" s="151"/>
      <c r="CBG84" s="151"/>
      <c r="CBH84" s="151"/>
      <c r="CBI84" s="151"/>
      <c r="CBJ84" s="151"/>
      <c r="CBK84" s="151"/>
      <c r="CBL84" s="151"/>
      <c r="CBM84" s="151"/>
      <c r="CBN84" s="151"/>
      <c r="CBO84" s="151"/>
      <c r="CBP84" s="151"/>
      <c r="CBQ84" s="151"/>
      <c r="CBR84" s="151"/>
      <c r="CBS84" s="151"/>
      <c r="CBT84" s="151"/>
      <c r="CBU84" s="151"/>
      <c r="CBV84" s="151"/>
      <c r="CBW84" s="151"/>
      <c r="CBX84" s="151"/>
      <c r="CBY84" s="151"/>
      <c r="CBZ84" s="151"/>
      <c r="CCA84" s="151"/>
      <c r="CCB84" s="151"/>
      <c r="CCC84" s="151"/>
      <c r="CCD84" s="151"/>
      <c r="CCE84" s="151"/>
      <c r="CCF84" s="151"/>
      <c r="CCG84" s="151"/>
      <c r="CCH84" s="151"/>
      <c r="CCI84" s="151"/>
      <c r="CCJ84" s="151"/>
      <c r="CCK84" s="151"/>
      <c r="CCL84" s="151"/>
      <c r="CCM84" s="151"/>
      <c r="CCN84" s="151"/>
      <c r="CCO84" s="151"/>
      <c r="CCP84" s="151"/>
      <c r="CCQ84" s="151"/>
      <c r="CCR84" s="151"/>
      <c r="CCS84" s="151"/>
      <c r="CCT84" s="151"/>
      <c r="CCU84" s="151"/>
      <c r="CCV84" s="151"/>
      <c r="CCW84" s="151"/>
      <c r="CCX84" s="151"/>
      <c r="CCY84" s="151"/>
      <c r="CCZ84" s="151"/>
      <c r="CDA84" s="151"/>
      <c r="CDB84" s="151"/>
      <c r="CDC84" s="151"/>
      <c r="CDD84" s="151"/>
      <c r="CDE84" s="151"/>
      <c r="CDF84" s="151"/>
      <c r="CDG84" s="151"/>
      <c r="CDH84" s="151"/>
      <c r="CDI84" s="151"/>
      <c r="CDJ84" s="151"/>
      <c r="CDK84" s="151"/>
      <c r="CDL84" s="151"/>
      <c r="CDM84" s="151"/>
      <c r="CDN84" s="151"/>
      <c r="CDO84" s="151"/>
      <c r="CDP84" s="151"/>
      <c r="CDQ84" s="151"/>
      <c r="CDR84" s="151"/>
      <c r="CDS84" s="151"/>
      <c r="CDT84" s="151"/>
      <c r="CDU84" s="151"/>
      <c r="CDV84" s="151"/>
      <c r="CDW84" s="151"/>
      <c r="CDX84" s="151"/>
      <c r="CDY84" s="151"/>
      <c r="CDZ84" s="151"/>
      <c r="CEA84" s="151"/>
      <c r="CEB84" s="151"/>
      <c r="CEC84" s="151"/>
      <c r="CED84" s="151"/>
      <c r="CEE84" s="151"/>
      <c r="CEF84" s="151"/>
      <c r="CEG84" s="151"/>
      <c r="CEH84" s="151"/>
      <c r="CEI84" s="151"/>
      <c r="CEJ84" s="151"/>
      <c r="CEK84" s="151"/>
      <c r="CEL84" s="151"/>
      <c r="CEM84" s="151"/>
      <c r="CEN84" s="151"/>
      <c r="CEO84" s="151"/>
      <c r="CEP84" s="151"/>
      <c r="CEQ84" s="151"/>
      <c r="CER84" s="151"/>
      <c r="CES84" s="151"/>
      <c r="CET84" s="151"/>
      <c r="CEU84" s="151"/>
      <c r="CEV84" s="151"/>
      <c r="CEW84" s="151"/>
      <c r="CEX84" s="151"/>
      <c r="CEY84" s="151"/>
      <c r="CEZ84" s="151"/>
      <c r="CFA84" s="151"/>
      <c r="CFB84" s="151"/>
      <c r="CFC84" s="151"/>
      <c r="CFD84" s="151"/>
      <c r="CFE84" s="151"/>
      <c r="CFF84" s="151"/>
      <c r="CFG84" s="151"/>
      <c r="CFH84" s="151"/>
      <c r="CFI84" s="151"/>
      <c r="CFJ84" s="151"/>
      <c r="CFK84" s="151"/>
      <c r="CFL84" s="151"/>
      <c r="CFM84" s="151"/>
      <c r="CFN84" s="151"/>
      <c r="CFO84" s="151"/>
      <c r="CFP84" s="151"/>
      <c r="CFQ84" s="151"/>
      <c r="CFR84" s="151"/>
      <c r="CFS84" s="151"/>
      <c r="CFT84" s="151"/>
      <c r="CFU84" s="151"/>
      <c r="CFV84" s="151"/>
      <c r="CFW84" s="151"/>
      <c r="CFX84" s="151"/>
      <c r="CFY84" s="151"/>
      <c r="CFZ84" s="151"/>
      <c r="CGA84" s="151"/>
      <c r="CGB84" s="151"/>
      <c r="CGC84" s="151"/>
      <c r="CGD84" s="151"/>
      <c r="CGE84" s="151"/>
      <c r="CGF84" s="151"/>
      <c r="CGG84" s="151"/>
      <c r="CGH84" s="151"/>
      <c r="CGI84" s="151"/>
      <c r="CGJ84" s="151"/>
      <c r="CGK84" s="151"/>
      <c r="CGL84" s="151"/>
      <c r="CGM84" s="151"/>
      <c r="CGN84" s="151"/>
      <c r="CGO84" s="151"/>
      <c r="CGP84" s="151"/>
      <c r="CGQ84" s="151"/>
      <c r="CGR84" s="151"/>
      <c r="CGS84" s="151"/>
      <c r="CGT84" s="151"/>
      <c r="CGU84" s="151"/>
      <c r="CGV84" s="151"/>
      <c r="CGW84" s="151"/>
      <c r="CGX84" s="151"/>
      <c r="CGY84" s="151"/>
      <c r="CGZ84" s="151"/>
      <c r="CHA84" s="151"/>
      <c r="CHB84" s="151"/>
      <c r="CHC84" s="151"/>
      <c r="CHD84" s="151"/>
      <c r="CHE84" s="151"/>
      <c r="CHF84" s="151"/>
      <c r="CHG84" s="151"/>
      <c r="CHH84" s="151"/>
      <c r="CHI84" s="151"/>
      <c r="CHJ84" s="151"/>
      <c r="CHK84" s="151"/>
      <c r="CHL84" s="151"/>
      <c r="CHM84" s="151"/>
      <c r="CHN84" s="151"/>
      <c r="CHO84" s="151"/>
      <c r="CHP84" s="151"/>
      <c r="CHQ84" s="151"/>
      <c r="CHR84" s="151"/>
      <c r="CHS84" s="151"/>
      <c r="CHT84" s="151"/>
      <c r="CHU84" s="151"/>
      <c r="CHV84" s="151"/>
      <c r="CHW84" s="151"/>
      <c r="CHX84" s="151"/>
      <c r="CHY84" s="151"/>
      <c r="CHZ84" s="151"/>
      <c r="CIA84" s="151"/>
      <c r="CIB84" s="151"/>
      <c r="CIC84" s="151"/>
      <c r="CID84" s="151"/>
      <c r="CIE84" s="151"/>
      <c r="CIF84" s="151"/>
      <c r="CIG84" s="151"/>
      <c r="CIH84" s="151"/>
      <c r="CII84" s="151"/>
      <c r="CIJ84" s="151"/>
      <c r="CIK84" s="151"/>
      <c r="CIL84" s="151"/>
      <c r="CIM84" s="151"/>
      <c r="CIN84" s="151"/>
      <c r="CIO84" s="151"/>
      <c r="CIP84" s="151"/>
      <c r="CIQ84" s="151"/>
      <c r="CIR84" s="151"/>
      <c r="CIS84" s="151"/>
      <c r="CIT84" s="151"/>
      <c r="CIU84" s="151"/>
      <c r="CIV84" s="151"/>
      <c r="CIW84" s="151"/>
      <c r="CIX84" s="151"/>
      <c r="CIY84" s="151"/>
      <c r="CIZ84" s="151"/>
      <c r="CJA84" s="151"/>
      <c r="CJB84" s="151"/>
      <c r="CJC84" s="151"/>
      <c r="CJD84" s="151"/>
      <c r="CJE84" s="151"/>
      <c r="CJF84" s="151"/>
      <c r="CJG84" s="151"/>
      <c r="CJH84" s="151"/>
      <c r="CJI84" s="151"/>
      <c r="CJJ84" s="151"/>
      <c r="CJK84" s="151"/>
      <c r="CJL84" s="151"/>
      <c r="CJM84" s="151"/>
      <c r="CJN84" s="151"/>
      <c r="CJO84" s="151"/>
      <c r="CJP84" s="151"/>
      <c r="CJQ84" s="151"/>
      <c r="CJR84" s="151"/>
      <c r="CJS84" s="151"/>
      <c r="CJT84" s="151"/>
      <c r="CJU84" s="151"/>
      <c r="CJV84" s="151"/>
      <c r="CJW84" s="151"/>
      <c r="CJX84" s="151"/>
      <c r="CJY84" s="151"/>
      <c r="CJZ84" s="151"/>
      <c r="CKA84" s="151"/>
      <c r="CKB84" s="151"/>
      <c r="CKC84" s="151"/>
      <c r="CKD84" s="151"/>
      <c r="CKE84" s="151"/>
      <c r="CKF84" s="151"/>
      <c r="CKG84" s="151"/>
      <c r="CKH84" s="151"/>
      <c r="CKI84" s="151"/>
      <c r="CKJ84" s="151"/>
      <c r="CKK84" s="151"/>
      <c r="CKL84" s="151"/>
      <c r="CKM84" s="151"/>
      <c r="CKN84" s="151"/>
      <c r="CKO84" s="151"/>
      <c r="CKP84" s="151"/>
      <c r="CKQ84" s="151"/>
      <c r="CKR84" s="151"/>
      <c r="CKS84" s="151"/>
      <c r="CKT84" s="151"/>
      <c r="CKU84" s="151"/>
      <c r="CKV84" s="151"/>
      <c r="CKW84" s="151"/>
      <c r="CKX84" s="151"/>
      <c r="CKY84" s="151"/>
      <c r="CKZ84" s="151"/>
      <c r="CLA84" s="151"/>
      <c r="CLB84" s="151"/>
      <c r="CLC84" s="151"/>
      <c r="CLD84" s="151"/>
      <c r="CLE84" s="151"/>
      <c r="CLF84" s="151"/>
      <c r="CLG84" s="151"/>
      <c r="CLH84" s="151"/>
      <c r="CLI84" s="151"/>
      <c r="CLJ84" s="151"/>
      <c r="CLK84" s="151"/>
      <c r="CLL84" s="151"/>
      <c r="CLM84" s="151"/>
      <c r="CLN84" s="151"/>
      <c r="CLO84" s="151"/>
      <c r="CLP84" s="151"/>
      <c r="CLQ84" s="151"/>
      <c r="CLR84" s="151"/>
      <c r="CLS84" s="151"/>
      <c r="CLT84" s="151"/>
      <c r="CLU84" s="151"/>
      <c r="CLV84" s="151"/>
      <c r="CLW84" s="151"/>
      <c r="CLX84" s="151"/>
      <c r="CLY84" s="151"/>
      <c r="CLZ84" s="151"/>
      <c r="CMA84" s="151"/>
      <c r="CMB84" s="151"/>
      <c r="CMC84" s="151"/>
      <c r="CMD84" s="151"/>
      <c r="CME84" s="151"/>
      <c r="CMF84" s="151"/>
      <c r="CMG84" s="151"/>
      <c r="CMH84" s="151"/>
      <c r="CMI84" s="151"/>
      <c r="CMJ84" s="151"/>
      <c r="CMK84" s="151"/>
      <c r="CML84" s="151"/>
      <c r="CMM84" s="151"/>
      <c r="CMN84" s="151"/>
      <c r="CMO84" s="151"/>
      <c r="CMP84" s="151"/>
      <c r="CMQ84" s="151"/>
      <c r="CMR84" s="151"/>
      <c r="CMS84" s="151"/>
      <c r="CMT84" s="151"/>
      <c r="CMU84" s="151"/>
      <c r="CMV84" s="151"/>
      <c r="CMW84" s="151"/>
      <c r="CMX84" s="151"/>
      <c r="CMY84" s="151"/>
      <c r="CMZ84" s="151"/>
      <c r="CNA84" s="151"/>
      <c r="CNB84" s="151"/>
      <c r="CNC84" s="151"/>
      <c r="CND84" s="151"/>
      <c r="CNE84" s="151"/>
      <c r="CNF84" s="151"/>
      <c r="CNG84" s="151"/>
      <c r="CNH84" s="151"/>
      <c r="CNI84" s="151"/>
      <c r="CNJ84" s="151"/>
      <c r="CNK84" s="151"/>
      <c r="CNL84" s="151"/>
      <c r="CNM84" s="151"/>
      <c r="CNN84" s="151"/>
      <c r="CNO84" s="151"/>
      <c r="CNP84" s="151"/>
      <c r="CNQ84" s="151"/>
      <c r="CNR84" s="151"/>
      <c r="CNS84" s="151"/>
      <c r="CNT84" s="151"/>
      <c r="CNU84" s="151"/>
      <c r="CNV84" s="151"/>
      <c r="CNW84" s="151"/>
      <c r="CNX84" s="151"/>
      <c r="CNY84" s="151"/>
      <c r="CNZ84" s="151"/>
      <c r="COA84" s="151"/>
      <c r="COB84" s="151"/>
      <c r="COC84" s="151"/>
      <c r="COD84" s="151"/>
      <c r="COE84" s="151"/>
      <c r="COF84" s="151"/>
      <c r="COG84" s="151"/>
      <c r="COH84" s="151"/>
      <c r="COI84" s="151"/>
      <c r="COJ84" s="151"/>
      <c r="COK84" s="151"/>
      <c r="COL84" s="151"/>
      <c r="COM84" s="151"/>
      <c r="CON84" s="151"/>
      <c r="COO84" s="151"/>
      <c r="COP84" s="151"/>
      <c r="COQ84" s="151"/>
      <c r="COR84" s="151"/>
      <c r="COS84" s="151"/>
      <c r="COT84" s="151"/>
      <c r="COU84" s="151"/>
      <c r="COV84" s="151"/>
      <c r="COW84" s="151"/>
      <c r="COX84" s="151"/>
      <c r="COY84" s="151"/>
      <c r="COZ84" s="151"/>
      <c r="CPA84" s="151"/>
      <c r="CPB84" s="151"/>
      <c r="CPC84" s="151"/>
      <c r="CPD84" s="151"/>
      <c r="CPE84" s="151"/>
      <c r="CPF84" s="151"/>
      <c r="CPG84" s="151"/>
      <c r="CPH84" s="151"/>
      <c r="CPI84" s="151"/>
      <c r="CPJ84" s="151"/>
      <c r="CPK84" s="151"/>
      <c r="CPL84" s="151"/>
      <c r="CPM84" s="151"/>
      <c r="CPN84" s="151"/>
      <c r="CPO84" s="151"/>
      <c r="CPP84" s="151"/>
      <c r="CPQ84" s="151"/>
      <c r="CPR84" s="151"/>
      <c r="CPS84" s="151"/>
      <c r="CPT84" s="151"/>
      <c r="CPU84" s="151"/>
      <c r="CPV84" s="151"/>
      <c r="CPW84" s="151"/>
      <c r="CPX84" s="151"/>
      <c r="CPY84" s="151"/>
      <c r="CPZ84" s="151"/>
      <c r="CQA84" s="151"/>
      <c r="CQB84" s="151"/>
      <c r="CQC84" s="151"/>
      <c r="CQD84" s="151"/>
      <c r="CQE84" s="151"/>
      <c r="CQF84" s="151"/>
      <c r="CQG84" s="151"/>
      <c r="CQH84" s="151"/>
      <c r="CQI84" s="151"/>
      <c r="CQJ84" s="151"/>
      <c r="CQK84" s="151"/>
      <c r="CQL84" s="151"/>
      <c r="CQM84" s="151"/>
      <c r="CQN84" s="151"/>
      <c r="CQO84" s="151"/>
      <c r="CQP84" s="151"/>
      <c r="CQQ84" s="151"/>
      <c r="CQR84" s="151"/>
      <c r="CQS84" s="151"/>
      <c r="CQT84" s="151"/>
      <c r="CQU84" s="151"/>
      <c r="CQV84" s="151"/>
      <c r="CQW84" s="151"/>
      <c r="CQX84" s="151"/>
      <c r="CQY84" s="151"/>
      <c r="CQZ84" s="151"/>
      <c r="CRA84" s="151"/>
      <c r="CRB84" s="151"/>
      <c r="CRC84" s="151"/>
      <c r="CRD84" s="151"/>
      <c r="CRE84" s="151"/>
      <c r="CRF84" s="151"/>
      <c r="CRG84" s="151"/>
      <c r="CRH84" s="151"/>
      <c r="CRI84" s="151"/>
      <c r="CRJ84" s="151"/>
      <c r="CRK84" s="151"/>
      <c r="CRL84" s="151"/>
      <c r="CRM84" s="151"/>
      <c r="CRN84" s="151"/>
      <c r="CRO84" s="151"/>
      <c r="CRP84" s="151"/>
      <c r="CRQ84" s="151"/>
      <c r="CRR84" s="151"/>
      <c r="CRS84" s="151"/>
      <c r="CRT84" s="151"/>
      <c r="CRU84" s="151"/>
      <c r="CRV84" s="151"/>
      <c r="CRW84" s="151"/>
      <c r="CRX84" s="151"/>
      <c r="CRY84" s="151"/>
      <c r="CRZ84" s="151"/>
      <c r="CSA84" s="151"/>
      <c r="CSB84" s="151"/>
      <c r="CSC84" s="151"/>
      <c r="CSD84" s="151"/>
      <c r="CSE84" s="151"/>
      <c r="CSF84" s="151"/>
      <c r="CSG84" s="151"/>
      <c r="CSH84" s="151"/>
      <c r="CSI84" s="151"/>
      <c r="CSJ84" s="151"/>
      <c r="CSK84" s="151"/>
      <c r="CSL84" s="151"/>
      <c r="CSM84" s="151"/>
      <c r="CSN84" s="151"/>
      <c r="CSO84" s="151"/>
      <c r="CSP84" s="151"/>
      <c r="CSQ84" s="151"/>
      <c r="CSR84" s="151"/>
      <c r="CSS84" s="151"/>
      <c r="CST84" s="151"/>
      <c r="CSU84" s="151"/>
      <c r="CSV84" s="151"/>
      <c r="CSW84" s="151"/>
      <c r="CSX84" s="151"/>
      <c r="CSY84" s="151"/>
      <c r="CSZ84" s="151"/>
      <c r="CTA84" s="151"/>
      <c r="CTB84" s="151"/>
      <c r="CTC84" s="151"/>
      <c r="CTD84" s="151"/>
      <c r="CTE84" s="151"/>
      <c r="CTF84" s="151"/>
      <c r="CTG84" s="151"/>
      <c r="CTH84" s="151"/>
      <c r="CTI84" s="151"/>
      <c r="CTJ84" s="151"/>
      <c r="CTK84" s="151"/>
      <c r="CTL84" s="151"/>
      <c r="CTM84" s="151"/>
      <c r="CTN84" s="151"/>
      <c r="CTO84" s="151"/>
      <c r="CTP84" s="151"/>
      <c r="CTQ84" s="151"/>
      <c r="CTR84" s="151"/>
      <c r="CTS84" s="151"/>
      <c r="CTT84" s="151"/>
      <c r="CTU84" s="151"/>
      <c r="CTV84" s="151"/>
      <c r="CTW84" s="151"/>
      <c r="CTX84" s="151"/>
      <c r="CTY84" s="151"/>
      <c r="CTZ84" s="151"/>
      <c r="CUA84" s="151"/>
      <c r="CUB84" s="151"/>
      <c r="CUC84" s="151"/>
      <c r="CUD84" s="151"/>
      <c r="CUE84" s="151"/>
      <c r="CUF84" s="151"/>
      <c r="CUG84" s="151"/>
      <c r="CUH84" s="151"/>
      <c r="CUI84" s="151"/>
      <c r="CUJ84" s="151"/>
      <c r="CUK84" s="151"/>
      <c r="CUL84" s="151"/>
      <c r="CUM84" s="151"/>
      <c r="CUN84" s="151"/>
      <c r="CUO84" s="151"/>
      <c r="CUP84" s="151"/>
      <c r="CUQ84" s="151"/>
      <c r="CUR84" s="151"/>
      <c r="CUS84" s="151"/>
      <c r="CUT84" s="151"/>
      <c r="CUU84" s="151"/>
      <c r="CUV84" s="151"/>
      <c r="CUW84" s="151"/>
      <c r="CUX84" s="151"/>
      <c r="CUY84" s="151"/>
      <c r="CUZ84" s="151"/>
      <c r="CVA84" s="151"/>
      <c r="CVB84" s="151"/>
      <c r="CVC84" s="151"/>
      <c r="CVD84" s="151"/>
      <c r="CVE84" s="151"/>
      <c r="CVF84" s="151"/>
      <c r="CVG84" s="151"/>
      <c r="CVH84" s="151"/>
      <c r="CVI84" s="151"/>
      <c r="CVJ84" s="151"/>
      <c r="CVK84" s="151"/>
      <c r="CVL84" s="151"/>
      <c r="CVM84" s="151"/>
      <c r="CVN84" s="151"/>
      <c r="CVO84" s="151"/>
      <c r="CVP84" s="151"/>
      <c r="CVQ84" s="151"/>
      <c r="CVR84" s="151"/>
      <c r="CVS84" s="151"/>
      <c r="CVT84" s="151"/>
      <c r="CVU84" s="151"/>
      <c r="CVV84" s="151"/>
      <c r="CVW84" s="151"/>
      <c r="CVX84" s="151"/>
      <c r="CVY84" s="151"/>
      <c r="CVZ84" s="151"/>
      <c r="CWA84" s="151"/>
      <c r="CWB84" s="151"/>
      <c r="CWC84" s="151"/>
      <c r="CWD84" s="151"/>
      <c r="CWE84" s="151"/>
      <c r="CWF84" s="151"/>
      <c r="CWG84" s="151"/>
      <c r="CWH84" s="151"/>
      <c r="CWI84" s="151"/>
      <c r="CWJ84" s="151"/>
      <c r="CWK84" s="151"/>
      <c r="CWL84" s="151"/>
      <c r="CWM84" s="151"/>
      <c r="CWN84" s="151"/>
      <c r="CWO84" s="151"/>
      <c r="CWP84" s="151"/>
      <c r="CWQ84" s="151"/>
      <c r="CWR84" s="151"/>
      <c r="CWS84" s="151"/>
      <c r="CWT84" s="151"/>
      <c r="CWU84" s="151"/>
      <c r="CWV84" s="151"/>
      <c r="CWW84" s="151"/>
      <c r="CWX84" s="151"/>
      <c r="CWY84" s="151"/>
      <c r="CWZ84" s="151"/>
      <c r="CXA84" s="151"/>
      <c r="CXB84" s="151"/>
      <c r="CXC84" s="151"/>
      <c r="CXD84" s="151"/>
      <c r="CXE84" s="151"/>
      <c r="CXF84" s="151"/>
      <c r="CXG84" s="151"/>
      <c r="CXH84" s="151"/>
      <c r="CXI84" s="151"/>
      <c r="CXJ84" s="151"/>
      <c r="CXK84" s="151"/>
      <c r="CXL84" s="151"/>
      <c r="CXM84" s="151"/>
      <c r="CXN84" s="151"/>
      <c r="CXO84" s="151"/>
      <c r="CXP84" s="151"/>
      <c r="CXQ84" s="151"/>
      <c r="CXR84" s="151"/>
      <c r="CXS84" s="151"/>
      <c r="CXT84" s="151"/>
      <c r="CXU84" s="151"/>
      <c r="CXV84" s="151"/>
      <c r="CXW84" s="151"/>
      <c r="CXX84" s="151"/>
      <c r="CXY84" s="151"/>
      <c r="CXZ84" s="151"/>
      <c r="CYA84" s="151"/>
      <c r="CYB84" s="151"/>
      <c r="CYC84" s="151"/>
      <c r="CYD84" s="151"/>
      <c r="CYE84" s="151"/>
      <c r="CYF84" s="151"/>
      <c r="CYG84" s="151"/>
      <c r="CYH84" s="151"/>
      <c r="CYI84" s="151"/>
      <c r="CYJ84" s="151"/>
      <c r="CYK84" s="151"/>
      <c r="CYL84" s="151"/>
      <c r="CYM84" s="151"/>
      <c r="CYN84" s="151"/>
      <c r="CYO84" s="151"/>
      <c r="CYP84" s="151"/>
      <c r="CYQ84" s="151"/>
      <c r="CYR84" s="151"/>
      <c r="CYS84" s="151"/>
      <c r="CYT84" s="151"/>
      <c r="CYU84" s="151"/>
      <c r="CYV84" s="151"/>
      <c r="CYW84" s="151"/>
      <c r="CYX84" s="151"/>
      <c r="CYY84" s="151"/>
      <c r="CYZ84" s="151"/>
      <c r="CZA84" s="151"/>
      <c r="CZB84" s="151"/>
      <c r="CZC84" s="151"/>
      <c r="CZD84" s="151"/>
      <c r="CZE84" s="151"/>
      <c r="CZF84" s="151"/>
      <c r="CZG84" s="151"/>
      <c r="CZH84" s="151"/>
      <c r="CZI84" s="151"/>
      <c r="CZJ84" s="151"/>
      <c r="CZK84" s="151"/>
      <c r="CZL84" s="151"/>
      <c r="CZM84" s="151"/>
      <c r="CZN84" s="151"/>
      <c r="CZO84" s="151"/>
      <c r="CZP84" s="151"/>
      <c r="CZQ84" s="151"/>
      <c r="CZR84" s="151"/>
      <c r="CZS84" s="151"/>
      <c r="CZT84" s="151"/>
      <c r="CZU84" s="151"/>
      <c r="CZV84" s="151"/>
      <c r="CZW84" s="151"/>
      <c r="CZX84" s="151"/>
      <c r="CZY84" s="151"/>
      <c r="CZZ84" s="151"/>
      <c r="DAA84" s="151"/>
      <c r="DAB84" s="151"/>
      <c r="DAC84" s="151"/>
      <c r="DAD84" s="151"/>
      <c r="DAE84" s="151"/>
      <c r="DAF84" s="151"/>
      <c r="DAG84" s="151"/>
      <c r="DAH84" s="151"/>
      <c r="DAI84" s="151"/>
      <c r="DAJ84" s="151"/>
      <c r="DAK84" s="151"/>
      <c r="DAL84" s="151"/>
      <c r="DAM84" s="151"/>
      <c r="DAN84" s="151"/>
      <c r="DAO84" s="151"/>
      <c r="DAP84" s="151"/>
      <c r="DAQ84" s="151"/>
      <c r="DAR84" s="151"/>
      <c r="DAS84" s="151"/>
      <c r="DAT84" s="151"/>
      <c r="DAU84" s="151"/>
      <c r="DAV84" s="151"/>
      <c r="DAW84" s="151"/>
      <c r="DAX84" s="151"/>
      <c r="DAY84" s="151"/>
      <c r="DAZ84" s="151"/>
      <c r="DBA84" s="151"/>
      <c r="DBB84" s="151"/>
      <c r="DBC84" s="151"/>
      <c r="DBD84" s="151"/>
      <c r="DBE84" s="151"/>
      <c r="DBF84" s="151"/>
      <c r="DBG84" s="151"/>
      <c r="DBH84" s="151"/>
      <c r="DBI84" s="151"/>
      <c r="DBJ84" s="151"/>
      <c r="DBK84" s="151"/>
      <c r="DBL84" s="151"/>
      <c r="DBM84" s="151"/>
      <c r="DBN84" s="151"/>
      <c r="DBO84" s="151"/>
      <c r="DBP84" s="151"/>
      <c r="DBQ84" s="151"/>
      <c r="DBR84" s="151"/>
      <c r="DBS84" s="151"/>
      <c r="DBT84" s="151"/>
      <c r="DBU84" s="151"/>
      <c r="DBV84" s="151"/>
      <c r="DBW84" s="151"/>
      <c r="DBX84" s="151"/>
      <c r="DBY84" s="151"/>
      <c r="DBZ84" s="151"/>
      <c r="DCA84" s="151"/>
      <c r="DCB84" s="151"/>
      <c r="DCC84" s="151"/>
      <c r="DCD84" s="151"/>
      <c r="DCE84" s="151"/>
      <c r="DCF84" s="151"/>
      <c r="DCG84" s="151"/>
      <c r="DCH84" s="151"/>
      <c r="DCI84" s="151"/>
      <c r="DCJ84" s="151"/>
      <c r="DCK84" s="151"/>
      <c r="DCL84" s="151"/>
      <c r="DCM84" s="151"/>
      <c r="DCN84" s="151"/>
      <c r="DCO84" s="151"/>
      <c r="DCP84" s="151"/>
      <c r="DCQ84" s="151"/>
      <c r="DCR84" s="151"/>
      <c r="DCS84" s="151"/>
      <c r="DCT84" s="151"/>
      <c r="DCU84" s="151"/>
      <c r="DCV84" s="151"/>
      <c r="DCW84" s="151"/>
      <c r="DCX84" s="151"/>
      <c r="DCY84" s="151"/>
      <c r="DCZ84" s="151"/>
      <c r="DDA84" s="151"/>
      <c r="DDB84" s="151"/>
      <c r="DDC84" s="151"/>
      <c r="DDD84" s="151"/>
      <c r="DDE84" s="151"/>
      <c r="DDF84" s="151"/>
      <c r="DDG84" s="151"/>
      <c r="DDH84" s="151"/>
      <c r="DDI84" s="151"/>
      <c r="DDJ84" s="151"/>
      <c r="DDK84" s="151"/>
      <c r="DDL84" s="151"/>
      <c r="DDM84" s="151"/>
      <c r="DDN84" s="151"/>
      <c r="DDO84" s="151"/>
      <c r="DDP84" s="151"/>
      <c r="DDQ84" s="151"/>
      <c r="DDR84" s="151"/>
      <c r="DDS84" s="151"/>
      <c r="DDT84" s="151"/>
      <c r="DDU84" s="151"/>
      <c r="DDV84" s="151"/>
      <c r="DDW84" s="151"/>
      <c r="DDX84" s="151"/>
      <c r="DDY84" s="151"/>
      <c r="DDZ84" s="151"/>
      <c r="DEA84" s="151"/>
      <c r="DEB84" s="151"/>
      <c r="DEC84" s="151"/>
      <c r="DED84" s="151"/>
      <c r="DEE84" s="151"/>
      <c r="DEF84" s="151"/>
      <c r="DEG84" s="151"/>
      <c r="DEH84" s="151"/>
      <c r="DEI84" s="151"/>
      <c r="DEJ84" s="151"/>
      <c r="DEK84" s="151"/>
      <c r="DEL84" s="151"/>
      <c r="DEM84" s="151"/>
      <c r="DEN84" s="151"/>
      <c r="DEO84" s="151"/>
      <c r="DEP84" s="151"/>
      <c r="DEQ84" s="151"/>
      <c r="DER84" s="151"/>
      <c r="DES84" s="151"/>
      <c r="DET84" s="151"/>
      <c r="DEU84" s="151"/>
      <c r="DEV84" s="151"/>
      <c r="DEW84" s="151"/>
      <c r="DEX84" s="151"/>
      <c r="DEY84" s="151"/>
      <c r="DEZ84" s="151"/>
      <c r="DFA84" s="151"/>
      <c r="DFB84" s="151"/>
      <c r="DFC84" s="151"/>
      <c r="DFD84" s="151"/>
      <c r="DFE84" s="151"/>
      <c r="DFF84" s="151"/>
      <c r="DFG84" s="151"/>
      <c r="DFH84" s="151"/>
      <c r="DFI84" s="151"/>
      <c r="DFJ84" s="151"/>
      <c r="DFK84" s="151"/>
      <c r="DFL84" s="151"/>
      <c r="DFM84" s="151"/>
      <c r="DFN84" s="151"/>
      <c r="DFO84" s="151"/>
      <c r="DFP84" s="151"/>
      <c r="DFQ84" s="151"/>
      <c r="DFR84" s="151"/>
      <c r="DFS84" s="151"/>
      <c r="DFT84" s="151"/>
      <c r="DFU84" s="151"/>
      <c r="DFV84" s="151"/>
      <c r="DFW84" s="151"/>
      <c r="DFX84" s="151"/>
      <c r="DFY84" s="151"/>
      <c r="DFZ84" s="151"/>
      <c r="DGA84" s="151"/>
      <c r="DGB84" s="151"/>
      <c r="DGC84" s="151"/>
      <c r="DGD84" s="151"/>
      <c r="DGE84" s="151"/>
      <c r="DGF84" s="151"/>
      <c r="DGG84" s="151"/>
      <c r="DGH84" s="151"/>
      <c r="DGI84" s="151"/>
      <c r="DGJ84" s="151"/>
      <c r="DGK84" s="151"/>
      <c r="DGL84" s="151"/>
      <c r="DGM84" s="151"/>
      <c r="DGN84" s="151"/>
      <c r="DGO84" s="151"/>
      <c r="DGP84" s="151"/>
      <c r="DGQ84" s="151"/>
      <c r="DGR84" s="151"/>
      <c r="DGS84" s="151"/>
      <c r="DGT84" s="151"/>
      <c r="DGU84" s="151"/>
      <c r="DGV84" s="151"/>
      <c r="DGW84" s="151"/>
      <c r="DGX84" s="151"/>
      <c r="DGY84" s="151"/>
      <c r="DGZ84" s="151"/>
      <c r="DHA84" s="151"/>
      <c r="DHB84" s="151"/>
      <c r="DHC84" s="151"/>
      <c r="DHD84" s="151"/>
      <c r="DHE84" s="151"/>
      <c r="DHF84" s="151"/>
      <c r="DHG84" s="151"/>
      <c r="DHH84" s="151"/>
      <c r="DHI84" s="151"/>
      <c r="DHJ84" s="151"/>
      <c r="DHK84" s="151"/>
      <c r="DHL84" s="151"/>
      <c r="DHM84" s="151"/>
      <c r="DHN84" s="151"/>
      <c r="DHO84" s="151"/>
      <c r="DHP84" s="151"/>
      <c r="DHQ84" s="151"/>
      <c r="DHR84" s="151"/>
      <c r="DHS84" s="151"/>
      <c r="DHT84" s="151"/>
      <c r="DHU84" s="151"/>
      <c r="DHV84" s="151"/>
      <c r="DHW84" s="151"/>
      <c r="DHX84" s="151"/>
      <c r="DHY84" s="151"/>
      <c r="DHZ84" s="151"/>
      <c r="DIA84" s="151"/>
      <c r="DIB84" s="151"/>
      <c r="DIC84" s="151"/>
      <c r="DID84" s="151"/>
      <c r="DIE84" s="151"/>
      <c r="DIF84" s="151"/>
      <c r="DIG84" s="151"/>
      <c r="DIH84" s="151"/>
      <c r="DII84" s="151"/>
      <c r="DIJ84" s="151"/>
      <c r="DIK84" s="151"/>
      <c r="DIL84" s="151"/>
      <c r="DIM84" s="151"/>
      <c r="DIN84" s="151"/>
      <c r="DIO84" s="151"/>
      <c r="DIP84" s="151"/>
      <c r="DIQ84" s="151"/>
      <c r="DIR84" s="151"/>
      <c r="DIS84" s="151"/>
      <c r="DIT84" s="151"/>
      <c r="DIU84" s="151"/>
      <c r="DIV84" s="151"/>
      <c r="DIW84" s="151"/>
      <c r="DIX84" s="151"/>
      <c r="DIY84" s="151"/>
      <c r="DIZ84" s="151"/>
      <c r="DJA84" s="151"/>
      <c r="DJB84" s="151"/>
      <c r="DJC84" s="151"/>
      <c r="DJD84" s="151"/>
      <c r="DJE84" s="151"/>
      <c r="DJF84" s="151"/>
      <c r="DJG84" s="151"/>
      <c r="DJH84" s="151"/>
      <c r="DJI84" s="151"/>
      <c r="DJJ84" s="151"/>
      <c r="DJK84" s="151"/>
      <c r="DJL84" s="151"/>
      <c r="DJM84" s="151"/>
      <c r="DJN84" s="151"/>
      <c r="DJO84" s="151"/>
      <c r="DJP84" s="151"/>
      <c r="DJQ84" s="151"/>
      <c r="DJR84" s="151"/>
      <c r="DJS84" s="151"/>
      <c r="DJT84" s="151"/>
      <c r="DJU84" s="151"/>
      <c r="DJV84" s="151"/>
      <c r="DJW84" s="151"/>
      <c r="DJX84" s="151"/>
      <c r="DJY84" s="151"/>
      <c r="DJZ84" s="151"/>
      <c r="DKA84" s="151"/>
      <c r="DKB84" s="151"/>
      <c r="DKC84" s="151"/>
      <c r="DKD84" s="151"/>
      <c r="DKE84" s="151"/>
      <c r="DKF84" s="151"/>
      <c r="DKG84" s="151"/>
      <c r="DKH84" s="151"/>
      <c r="DKI84" s="151"/>
      <c r="DKJ84" s="151"/>
      <c r="DKK84" s="151"/>
      <c r="DKL84" s="151"/>
      <c r="DKM84" s="151"/>
      <c r="DKN84" s="151"/>
      <c r="DKO84" s="151"/>
      <c r="DKP84" s="151"/>
      <c r="DKQ84" s="151"/>
      <c r="DKR84" s="151"/>
      <c r="DKS84" s="151"/>
      <c r="DKT84" s="151"/>
      <c r="DKU84" s="151"/>
      <c r="DKV84" s="151"/>
      <c r="DKW84" s="151"/>
      <c r="DKX84" s="151"/>
      <c r="DKY84" s="151"/>
      <c r="DKZ84" s="151"/>
      <c r="DLA84" s="151"/>
      <c r="DLB84" s="151"/>
      <c r="DLC84" s="151"/>
      <c r="DLD84" s="151"/>
      <c r="DLE84" s="151"/>
      <c r="DLF84" s="151"/>
      <c r="DLG84" s="151"/>
      <c r="DLH84" s="151"/>
      <c r="DLI84" s="151"/>
      <c r="DLJ84" s="151"/>
      <c r="DLK84" s="151"/>
      <c r="DLL84" s="151"/>
      <c r="DLM84" s="151"/>
      <c r="DLN84" s="151"/>
      <c r="DLO84" s="151"/>
      <c r="DLP84" s="151"/>
      <c r="DLQ84" s="151"/>
      <c r="DLR84" s="151"/>
      <c r="DLS84" s="151"/>
      <c r="DLT84" s="151"/>
      <c r="DLU84" s="151"/>
      <c r="DLV84" s="151"/>
      <c r="DLW84" s="151"/>
      <c r="DLX84" s="151"/>
      <c r="DLY84" s="151"/>
      <c r="DLZ84" s="151"/>
      <c r="DMA84" s="151"/>
      <c r="DMB84" s="151"/>
      <c r="DMC84" s="151"/>
      <c r="DMD84" s="151"/>
      <c r="DME84" s="151"/>
      <c r="DMF84" s="151"/>
      <c r="DMG84" s="151"/>
      <c r="DMH84" s="151"/>
      <c r="DMI84" s="151"/>
      <c r="DMJ84" s="151"/>
      <c r="DMK84" s="151"/>
      <c r="DML84" s="151"/>
      <c r="DMM84" s="151"/>
      <c r="DMN84" s="151"/>
      <c r="DMO84" s="151"/>
      <c r="DMP84" s="151"/>
      <c r="DMQ84" s="151"/>
      <c r="DMR84" s="151"/>
      <c r="DMS84" s="151"/>
      <c r="DMT84" s="151"/>
      <c r="DMU84" s="151"/>
      <c r="DMV84" s="151"/>
      <c r="DMW84" s="151"/>
      <c r="DMX84" s="151"/>
      <c r="DMY84" s="151"/>
      <c r="DMZ84" s="151"/>
      <c r="DNA84" s="151"/>
      <c r="DNB84" s="151"/>
      <c r="DNC84" s="151"/>
      <c r="DND84" s="151"/>
      <c r="DNE84" s="151"/>
      <c r="DNF84" s="151"/>
      <c r="DNG84" s="151"/>
      <c r="DNH84" s="151"/>
      <c r="DNI84" s="151"/>
      <c r="DNJ84" s="151"/>
      <c r="DNK84" s="151"/>
      <c r="DNL84" s="151"/>
      <c r="DNM84" s="151"/>
      <c r="DNN84" s="151"/>
      <c r="DNO84" s="151"/>
      <c r="DNP84" s="151"/>
      <c r="DNQ84" s="151"/>
      <c r="DNR84" s="151"/>
      <c r="DNS84" s="151"/>
      <c r="DNT84" s="151"/>
      <c r="DNU84" s="151"/>
      <c r="DNV84" s="151"/>
      <c r="DNW84" s="151"/>
      <c r="DNX84" s="151"/>
      <c r="DNY84" s="151"/>
      <c r="DNZ84" s="151"/>
      <c r="DOA84" s="151"/>
      <c r="DOB84" s="151"/>
      <c r="DOC84" s="151"/>
      <c r="DOD84" s="151"/>
      <c r="DOE84" s="151"/>
      <c r="DOF84" s="151"/>
      <c r="DOG84" s="151"/>
      <c r="DOH84" s="151"/>
      <c r="DOI84" s="151"/>
      <c r="DOJ84" s="151"/>
      <c r="DOK84" s="151"/>
      <c r="DOL84" s="151"/>
      <c r="DOM84" s="151"/>
      <c r="DON84" s="151"/>
      <c r="DOO84" s="151"/>
      <c r="DOP84" s="151"/>
      <c r="DOQ84" s="151"/>
      <c r="DOR84" s="151"/>
      <c r="DOS84" s="151"/>
      <c r="DOT84" s="151"/>
      <c r="DOU84" s="151"/>
      <c r="DOV84" s="151"/>
      <c r="DOW84" s="151"/>
      <c r="DOX84" s="151"/>
      <c r="DOY84" s="151"/>
      <c r="DOZ84" s="151"/>
      <c r="DPA84" s="151"/>
      <c r="DPB84" s="151"/>
      <c r="DPC84" s="151"/>
      <c r="DPD84" s="151"/>
      <c r="DPE84" s="151"/>
      <c r="DPF84" s="151"/>
      <c r="DPG84" s="151"/>
      <c r="DPH84" s="151"/>
      <c r="DPI84" s="151"/>
      <c r="DPJ84" s="151"/>
      <c r="DPK84" s="151"/>
      <c r="DPL84" s="151"/>
      <c r="DPM84" s="151"/>
      <c r="DPN84" s="151"/>
      <c r="DPO84" s="151"/>
      <c r="DPP84" s="151"/>
      <c r="DPQ84" s="151"/>
      <c r="DPR84" s="151"/>
      <c r="DPS84" s="151"/>
      <c r="DPT84" s="151"/>
      <c r="DPU84" s="151"/>
      <c r="DPV84" s="151"/>
      <c r="DPW84" s="151"/>
      <c r="DPX84" s="151"/>
      <c r="DPY84" s="151"/>
      <c r="DPZ84" s="151"/>
      <c r="DQA84" s="151"/>
      <c r="DQB84" s="151"/>
      <c r="DQC84" s="151"/>
      <c r="DQD84" s="151"/>
      <c r="DQE84" s="151"/>
      <c r="DQF84" s="151"/>
      <c r="DQG84" s="151"/>
      <c r="DQH84" s="151"/>
      <c r="DQI84" s="151"/>
      <c r="DQJ84" s="151"/>
      <c r="DQK84" s="151"/>
      <c r="DQL84" s="151"/>
      <c r="DQM84" s="151"/>
      <c r="DQN84" s="151"/>
      <c r="DQO84" s="151"/>
      <c r="DQP84" s="151"/>
      <c r="DQQ84" s="151"/>
      <c r="DQR84" s="151"/>
      <c r="DQS84" s="151"/>
      <c r="DQT84" s="151"/>
      <c r="DQU84" s="151"/>
      <c r="DQV84" s="151"/>
      <c r="DQW84" s="151"/>
      <c r="DQX84" s="151"/>
      <c r="DQY84" s="151"/>
      <c r="DQZ84" s="151"/>
      <c r="DRA84" s="151"/>
      <c r="DRB84" s="151"/>
      <c r="DRC84" s="151"/>
      <c r="DRD84" s="151"/>
      <c r="DRE84" s="151"/>
      <c r="DRF84" s="151"/>
      <c r="DRG84" s="151"/>
      <c r="DRH84" s="151"/>
      <c r="DRI84" s="151"/>
      <c r="DRJ84" s="151"/>
      <c r="DRK84" s="151"/>
      <c r="DRL84" s="151"/>
      <c r="DRM84" s="151"/>
      <c r="DRN84" s="151"/>
      <c r="DRO84" s="151"/>
      <c r="DRP84" s="151"/>
      <c r="DRQ84" s="151"/>
      <c r="DRR84" s="151"/>
      <c r="DRS84" s="151"/>
      <c r="DRT84" s="151"/>
      <c r="DRU84" s="151"/>
      <c r="DRV84" s="151"/>
      <c r="DRW84" s="151"/>
      <c r="DRX84" s="151"/>
      <c r="DRY84" s="151"/>
      <c r="DRZ84" s="151"/>
      <c r="DSA84" s="151"/>
      <c r="DSB84" s="151"/>
      <c r="DSC84" s="151"/>
      <c r="DSD84" s="151"/>
      <c r="DSE84" s="151"/>
      <c r="DSF84" s="151"/>
      <c r="DSG84" s="151"/>
      <c r="DSH84" s="151"/>
      <c r="DSI84" s="151"/>
      <c r="DSJ84" s="151"/>
      <c r="DSK84" s="151"/>
      <c r="DSL84" s="151"/>
      <c r="DSM84" s="151"/>
      <c r="DSN84" s="151"/>
      <c r="DSO84" s="151"/>
      <c r="DSP84" s="151"/>
      <c r="DSQ84" s="151"/>
      <c r="DSR84" s="151"/>
      <c r="DSS84" s="151"/>
      <c r="DST84" s="151"/>
      <c r="DSU84" s="151"/>
      <c r="DSV84" s="151"/>
      <c r="DSW84" s="151"/>
      <c r="DSX84" s="151"/>
      <c r="DSY84" s="151"/>
      <c r="DSZ84" s="151"/>
      <c r="DTA84" s="151"/>
      <c r="DTB84" s="151"/>
      <c r="DTC84" s="151"/>
      <c r="DTD84" s="151"/>
      <c r="DTE84" s="151"/>
      <c r="DTF84" s="151"/>
      <c r="DTG84" s="151"/>
      <c r="DTH84" s="151"/>
      <c r="DTI84" s="151"/>
      <c r="DTJ84" s="151"/>
      <c r="DTK84" s="151"/>
      <c r="DTL84" s="151"/>
      <c r="DTM84" s="151"/>
      <c r="DTN84" s="151"/>
      <c r="DTO84" s="151"/>
      <c r="DTP84" s="151"/>
      <c r="DTQ84" s="151"/>
      <c r="DTR84" s="151"/>
      <c r="DTS84" s="151"/>
      <c r="DTT84" s="151"/>
      <c r="DTU84" s="151"/>
      <c r="DTV84" s="151"/>
      <c r="DTW84" s="151"/>
      <c r="DTX84" s="151"/>
      <c r="DTY84" s="151"/>
      <c r="DTZ84" s="151"/>
      <c r="DUA84" s="151"/>
      <c r="DUB84" s="151"/>
      <c r="DUC84" s="151"/>
      <c r="DUD84" s="151"/>
      <c r="DUE84" s="151"/>
      <c r="DUF84" s="151"/>
      <c r="DUG84" s="151"/>
      <c r="DUH84" s="151"/>
      <c r="DUI84" s="151"/>
      <c r="DUJ84" s="151"/>
      <c r="DUK84" s="151"/>
      <c r="DUL84" s="151"/>
      <c r="DUM84" s="151"/>
      <c r="DUN84" s="151"/>
      <c r="DUO84" s="151"/>
      <c r="DUP84" s="151"/>
      <c r="DUQ84" s="151"/>
      <c r="DUR84" s="151"/>
      <c r="DUS84" s="151"/>
      <c r="DUT84" s="151"/>
      <c r="DUU84" s="151"/>
      <c r="DUV84" s="151"/>
      <c r="DUW84" s="151"/>
      <c r="DUX84" s="151"/>
      <c r="DUY84" s="151"/>
      <c r="DUZ84" s="151"/>
      <c r="DVA84" s="151"/>
      <c r="DVB84" s="151"/>
      <c r="DVC84" s="151"/>
      <c r="DVD84" s="151"/>
      <c r="DVE84" s="151"/>
      <c r="DVF84" s="151"/>
      <c r="DVG84" s="151"/>
      <c r="DVH84" s="151"/>
      <c r="DVI84" s="151"/>
      <c r="DVJ84" s="151"/>
      <c r="DVK84" s="151"/>
      <c r="DVL84" s="151"/>
      <c r="DVM84" s="151"/>
      <c r="DVN84" s="151"/>
      <c r="DVO84" s="151"/>
      <c r="DVP84" s="151"/>
      <c r="DVQ84" s="151"/>
      <c r="DVR84" s="151"/>
      <c r="DVS84" s="151"/>
      <c r="DVT84" s="151"/>
      <c r="DVU84" s="151"/>
      <c r="DVV84" s="151"/>
      <c r="DVW84" s="151"/>
      <c r="DVX84" s="151"/>
      <c r="DVY84" s="151"/>
      <c r="DVZ84" s="151"/>
      <c r="DWA84" s="151"/>
      <c r="DWB84" s="151"/>
      <c r="DWC84" s="151"/>
      <c r="DWD84" s="151"/>
      <c r="DWE84" s="151"/>
      <c r="DWF84" s="151"/>
      <c r="DWG84" s="151"/>
      <c r="DWH84" s="151"/>
      <c r="DWI84" s="151"/>
      <c r="DWJ84" s="151"/>
      <c r="DWK84" s="151"/>
      <c r="DWL84" s="151"/>
      <c r="DWM84" s="151"/>
      <c r="DWN84" s="151"/>
      <c r="DWO84" s="151"/>
      <c r="DWP84" s="151"/>
      <c r="DWQ84" s="151"/>
      <c r="DWR84" s="151"/>
      <c r="DWS84" s="151"/>
      <c r="DWT84" s="151"/>
      <c r="DWU84" s="151"/>
      <c r="DWV84" s="151"/>
      <c r="DWW84" s="151"/>
      <c r="DWX84" s="151"/>
      <c r="DWY84" s="151"/>
      <c r="DWZ84" s="151"/>
      <c r="DXA84" s="151"/>
      <c r="DXB84" s="151"/>
      <c r="DXC84" s="151"/>
      <c r="DXD84" s="151"/>
      <c r="DXE84" s="151"/>
      <c r="DXF84" s="151"/>
      <c r="DXG84" s="151"/>
      <c r="DXH84" s="151"/>
      <c r="DXI84" s="151"/>
      <c r="DXJ84" s="151"/>
      <c r="DXK84" s="151"/>
      <c r="DXL84" s="151"/>
      <c r="DXM84" s="151"/>
      <c r="DXN84" s="151"/>
      <c r="DXO84" s="151"/>
      <c r="DXP84" s="151"/>
      <c r="DXQ84" s="151"/>
      <c r="DXR84" s="151"/>
      <c r="DXS84" s="151"/>
      <c r="DXT84" s="151"/>
      <c r="DXU84" s="151"/>
      <c r="DXV84" s="151"/>
      <c r="DXW84" s="151"/>
      <c r="DXX84" s="151"/>
      <c r="DXY84" s="151"/>
      <c r="DXZ84" s="151"/>
      <c r="DYA84" s="151"/>
      <c r="DYB84" s="151"/>
      <c r="DYC84" s="151"/>
      <c r="DYD84" s="151"/>
      <c r="DYE84" s="151"/>
      <c r="DYF84" s="151"/>
      <c r="DYG84" s="151"/>
      <c r="DYH84" s="151"/>
      <c r="DYI84" s="151"/>
      <c r="DYJ84" s="151"/>
      <c r="DYK84" s="151"/>
      <c r="DYL84" s="151"/>
      <c r="DYM84" s="151"/>
      <c r="DYN84" s="151"/>
      <c r="DYO84" s="151"/>
      <c r="DYP84" s="151"/>
      <c r="DYQ84" s="151"/>
      <c r="DYR84" s="151"/>
      <c r="DYS84" s="151"/>
      <c r="DYT84" s="151"/>
      <c r="DYU84" s="151"/>
      <c r="DYV84" s="151"/>
      <c r="DYW84" s="151"/>
      <c r="DYX84" s="151"/>
      <c r="DYY84" s="151"/>
      <c r="DYZ84" s="151"/>
      <c r="DZA84" s="151"/>
      <c r="DZB84" s="151"/>
      <c r="DZC84" s="151"/>
      <c r="DZD84" s="151"/>
      <c r="DZE84" s="151"/>
      <c r="DZF84" s="151"/>
      <c r="DZG84" s="151"/>
      <c r="DZH84" s="151"/>
      <c r="DZI84" s="151"/>
      <c r="DZJ84" s="151"/>
      <c r="DZK84" s="151"/>
      <c r="DZL84" s="151"/>
      <c r="DZM84" s="151"/>
      <c r="DZN84" s="151"/>
      <c r="DZO84" s="151"/>
      <c r="DZP84" s="151"/>
      <c r="DZQ84" s="151"/>
      <c r="DZR84" s="151"/>
      <c r="DZS84" s="151"/>
      <c r="DZT84" s="151"/>
      <c r="DZU84" s="151"/>
      <c r="DZV84" s="151"/>
      <c r="DZW84" s="151"/>
      <c r="DZX84" s="151"/>
      <c r="DZY84" s="151"/>
      <c r="DZZ84" s="151"/>
      <c r="EAA84" s="151"/>
      <c r="EAB84" s="151"/>
      <c r="EAC84" s="151"/>
      <c r="EAD84" s="151"/>
      <c r="EAE84" s="151"/>
      <c r="EAF84" s="151"/>
      <c r="EAG84" s="151"/>
      <c r="EAH84" s="151"/>
      <c r="EAI84" s="151"/>
      <c r="EAJ84" s="151"/>
      <c r="EAK84" s="151"/>
      <c r="EAL84" s="151"/>
      <c r="EAM84" s="151"/>
      <c r="EAN84" s="151"/>
      <c r="EAO84" s="151"/>
      <c r="EAP84" s="151"/>
      <c r="EAQ84" s="151"/>
      <c r="EAR84" s="151"/>
      <c r="EAS84" s="151"/>
      <c r="EAT84" s="151"/>
      <c r="EAU84" s="151"/>
      <c r="EAV84" s="151"/>
      <c r="EAW84" s="151"/>
      <c r="EAX84" s="151"/>
      <c r="EAY84" s="151"/>
      <c r="EAZ84" s="151"/>
      <c r="EBA84" s="151"/>
      <c r="EBB84" s="151"/>
      <c r="EBC84" s="151"/>
      <c r="EBD84" s="151"/>
      <c r="EBE84" s="151"/>
      <c r="EBF84" s="151"/>
      <c r="EBG84" s="151"/>
      <c r="EBH84" s="151"/>
      <c r="EBI84" s="151"/>
      <c r="EBJ84" s="151"/>
      <c r="EBK84" s="151"/>
      <c r="EBL84" s="151"/>
      <c r="EBM84" s="151"/>
      <c r="EBN84" s="151"/>
      <c r="EBO84" s="151"/>
      <c r="EBP84" s="151"/>
      <c r="EBQ84" s="151"/>
      <c r="EBR84" s="151"/>
      <c r="EBS84" s="151"/>
      <c r="EBT84" s="151"/>
      <c r="EBU84" s="151"/>
      <c r="EBV84" s="151"/>
      <c r="EBW84" s="151"/>
      <c r="EBX84" s="151"/>
      <c r="EBY84" s="151"/>
      <c r="EBZ84" s="151"/>
      <c r="ECA84" s="151"/>
      <c r="ECB84" s="151"/>
      <c r="ECC84" s="151"/>
      <c r="ECD84" s="151"/>
      <c r="ECE84" s="151"/>
      <c r="ECF84" s="151"/>
      <c r="ECG84" s="151"/>
      <c r="ECH84" s="151"/>
      <c r="ECI84" s="151"/>
      <c r="ECJ84" s="151"/>
      <c r="ECK84" s="151"/>
      <c r="ECL84" s="151"/>
      <c r="ECM84" s="151"/>
      <c r="ECN84" s="151"/>
      <c r="ECO84" s="151"/>
      <c r="ECP84" s="151"/>
      <c r="ECQ84" s="151"/>
      <c r="ECR84" s="151"/>
      <c r="ECS84" s="151"/>
      <c r="ECT84" s="151"/>
      <c r="ECU84" s="151"/>
      <c r="ECV84" s="151"/>
      <c r="ECW84" s="151"/>
      <c r="ECX84" s="151"/>
      <c r="ECY84" s="151"/>
      <c r="ECZ84" s="151"/>
      <c r="EDA84" s="151"/>
      <c r="EDB84" s="151"/>
      <c r="EDC84" s="151"/>
      <c r="EDD84" s="151"/>
      <c r="EDE84" s="151"/>
      <c r="EDF84" s="151"/>
      <c r="EDG84" s="151"/>
      <c r="EDH84" s="151"/>
      <c r="EDI84" s="151"/>
      <c r="EDJ84" s="151"/>
      <c r="EDK84" s="151"/>
      <c r="EDL84" s="151"/>
      <c r="EDM84" s="151"/>
      <c r="EDN84" s="151"/>
      <c r="EDO84" s="151"/>
      <c r="EDP84" s="151"/>
      <c r="EDQ84" s="151"/>
      <c r="EDR84" s="151"/>
      <c r="EDS84" s="151"/>
      <c r="EDT84" s="151"/>
      <c r="EDU84" s="151"/>
      <c r="EDV84" s="151"/>
      <c r="EDW84" s="151"/>
      <c r="EDX84" s="151"/>
      <c r="EDY84" s="151"/>
      <c r="EDZ84" s="151"/>
      <c r="EEA84" s="151"/>
      <c r="EEB84" s="151"/>
      <c r="EEC84" s="151"/>
      <c r="EED84" s="151"/>
      <c r="EEE84" s="151"/>
      <c r="EEF84" s="151"/>
      <c r="EEG84" s="151"/>
      <c r="EEH84" s="151"/>
      <c r="EEI84" s="151"/>
      <c r="EEJ84" s="151"/>
      <c r="EEK84" s="151"/>
      <c r="EEL84" s="151"/>
      <c r="EEM84" s="151"/>
      <c r="EEN84" s="151"/>
      <c r="EEO84" s="151"/>
      <c r="EEP84" s="151"/>
      <c r="EEQ84" s="151"/>
      <c r="EER84" s="151"/>
      <c r="EES84" s="151"/>
      <c r="EET84" s="151"/>
      <c r="EEU84" s="151"/>
      <c r="EEV84" s="151"/>
      <c r="EEW84" s="151"/>
      <c r="EEX84" s="151"/>
      <c r="EEY84" s="151"/>
      <c r="EEZ84" s="151"/>
      <c r="EFA84" s="151"/>
      <c r="EFB84" s="151"/>
      <c r="EFC84" s="151"/>
      <c r="EFD84" s="151"/>
      <c r="EFE84" s="151"/>
      <c r="EFF84" s="151"/>
      <c r="EFG84" s="151"/>
      <c r="EFH84" s="151"/>
      <c r="EFI84" s="151"/>
      <c r="EFJ84" s="151"/>
      <c r="EFK84" s="151"/>
      <c r="EFL84" s="151"/>
      <c r="EFM84" s="151"/>
      <c r="EFN84" s="151"/>
      <c r="EFO84" s="151"/>
      <c r="EFP84" s="151"/>
      <c r="EFQ84" s="151"/>
      <c r="EFR84" s="151"/>
      <c r="EFS84" s="151"/>
      <c r="EFT84" s="151"/>
      <c r="EFU84" s="151"/>
      <c r="EFV84" s="151"/>
      <c r="EFW84" s="151"/>
      <c r="EFX84" s="151"/>
      <c r="EFY84" s="151"/>
      <c r="EFZ84" s="151"/>
      <c r="EGA84" s="151"/>
      <c r="EGB84" s="151"/>
      <c r="EGC84" s="151"/>
      <c r="EGD84" s="151"/>
      <c r="EGE84" s="151"/>
      <c r="EGF84" s="151"/>
      <c r="EGG84" s="151"/>
      <c r="EGH84" s="151"/>
      <c r="EGI84" s="151"/>
      <c r="EGJ84" s="151"/>
      <c r="EGK84" s="151"/>
      <c r="EGL84" s="151"/>
      <c r="EGM84" s="151"/>
      <c r="EGN84" s="151"/>
      <c r="EGO84" s="151"/>
      <c r="EGP84" s="151"/>
      <c r="EGQ84" s="151"/>
      <c r="EGR84" s="151"/>
      <c r="EGS84" s="151"/>
      <c r="EGT84" s="151"/>
      <c r="EGU84" s="151"/>
      <c r="EGV84" s="151"/>
      <c r="EGW84" s="151"/>
      <c r="EGX84" s="151"/>
      <c r="EGY84" s="151"/>
      <c r="EGZ84" s="151"/>
      <c r="EHA84" s="151"/>
      <c r="EHB84" s="151"/>
      <c r="EHC84" s="151"/>
      <c r="EHD84" s="151"/>
      <c r="EHE84" s="151"/>
      <c r="EHF84" s="151"/>
      <c r="EHG84" s="151"/>
      <c r="EHH84" s="151"/>
      <c r="EHI84" s="151"/>
      <c r="EHJ84" s="151"/>
      <c r="EHK84" s="151"/>
      <c r="EHL84" s="151"/>
      <c r="EHM84" s="151"/>
      <c r="EHN84" s="151"/>
      <c r="EHO84" s="151"/>
      <c r="EHP84" s="151"/>
      <c r="EHQ84" s="151"/>
      <c r="EHR84" s="151"/>
      <c r="EHS84" s="151"/>
      <c r="EHT84" s="151"/>
      <c r="EHU84" s="151"/>
      <c r="EHV84" s="151"/>
      <c r="EHW84" s="151"/>
      <c r="EHX84" s="151"/>
      <c r="EHY84" s="151"/>
      <c r="EHZ84" s="151"/>
      <c r="EIA84" s="151"/>
      <c r="EIB84" s="151"/>
      <c r="EIC84" s="151"/>
      <c r="EID84" s="151"/>
      <c r="EIE84" s="151"/>
      <c r="EIF84" s="151"/>
      <c r="EIG84" s="151"/>
      <c r="EIH84" s="151"/>
      <c r="EII84" s="151"/>
      <c r="EIJ84" s="151"/>
      <c r="EIK84" s="151"/>
      <c r="EIL84" s="151"/>
      <c r="EIM84" s="151"/>
      <c r="EIN84" s="151"/>
      <c r="EIO84" s="151"/>
      <c r="EIP84" s="151"/>
      <c r="EIQ84" s="151"/>
      <c r="EIR84" s="151"/>
      <c r="EIS84" s="151"/>
      <c r="EIT84" s="151"/>
      <c r="EIU84" s="151"/>
      <c r="EIV84" s="151"/>
      <c r="EIW84" s="151"/>
      <c r="EIX84" s="151"/>
      <c r="EIY84" s="151"/>
      <c r="EIZ84" s="151"/>
      <c r="EJA84" s="151"/>
      <c r="EJB84" s="151"/>
      <c r="EJC84" s="151"/>
      <c r="EJD84" s="151"/>
      <c r="EJE84" s="151"/>
      <c r="EJF84" s="151"/>
      <c r="EJG84" s="151"/>
      <c r="EJH84" s="151"/>
      <c r="EJI84" s="151"/>
      <c r="EJJ84" s="151"/>
      <c r="EJK84" s="151"/>
      <c r="EJL84" s="151"/>
      <c r="EJM84" s="151"/>
      <c r="EJN84" s="151"/>
      <c r="EJO84" s="151"/>
      <c r="EJP84" s="151"/>
      <c r="EJQ84" s="151"/>
      <c r="EJR84" s="151"/>
      <c r="EJS84" s="151"/>
      <c r="EJT84" s="151"/>
      <c r="EJU84" s="151"/>
      <c r="EJV84" s="151"/>
      <c r="EJW84" s="151"/>
      <c r="EJX84" s="151"/>
      <c r="EJY84" s="151"/>
      <c r="EJZ84" s="151"/>
      <c r="EKA84" s="151"/>
      <c r="EKB84" s="151"/>
      <c r="EKC84" s="151"/>
      <c r="EKD84" s="151"/>
      <c r="EKE84" s="151"/>
      <c r="EKF84" s="151"/>
      <c r="EKG84" s="151"/>
      <c r="EKH84" s="151"/>
      <c r="EKI84" s="151"/>
      <c r="EKJ84" s="151"/>
      <c r="EKK84" s="151"/>
      <c r="EKL84" s="151"/>
      <c r="EKM84" s="151"/>
      <c r="EKN84" s="151"/>
      <c r="EKO84" s="151"/>
      <c r="EKP84" s="151"/>
      <c r="EKQ84" s="151"/>
      <c r="EKR84" s="151"/>
      <c r="EKS84" s="151"/>
      <c r="EKT84" s="151"/>
      <c r="EKU84" s="151"/>
      <c r="EKV84" s="151"/>
      <c r="EKW84" s="151"/>
      <c r="EKX84" s="151"/>
      <c r="EKY84" s="151"/>
      <c r="EKZ84" s="151"/>
      <c r="ELA84" s="151"/>
      <c r="ELB84" s="151"/>
      <c r="ELC84" s="151"/>
      <c r="ELD84" s="151"/>
      <c r="ELE84" s="151"/>
      <c r="ELF84" s="151"/>
      <c r="ELG84" s="151"/>
      <c r="ELH84" s="151"/>
      <c r="ELI84" s="151"/>
      <c r="ELJ84" s="151"/>
      <c r="ELK84" s="151"/>
      <c r="ELL84" s="151"/>
      <c r="ELM84" s="151"/>
      <c r="ELN84" s="151"/>
      <c r="ELO84" s="151"/>
      <c r="ELP84" s="151"/>
      <c r="ELQ84" s="151"/>
      <c r="ELR84" s="151"/>
      <c r="ELS84" s="151"/>
      <c r="ELT84" s="151"/>
      <c r="ELU84" s="151"/>
      <c r="ELV84" s="151"/>
      <c r="ELW84" s="151"/>
      <c r="ELX84" s="151"/>
      <c r="ELY84" s="151"/>
      <c r="ELZ84" s="151"/>
      <c r="EMA84" s="151"/>
      <c r="EMB84" s="151"/>
      <c r="EMC84" s="151"/>
      <c r="EMD84" s="151"/>
      <c r="EME84" s="151"/>
      <c r="EMF84" s="151"/>
      <c r="EMG84" s="151"/>
      <c r="EMH84" s="151"/>
      <c r="EMI84" s="151"/>
      <c r="EMJ84" s="151"/>
      <c r="EMK84" s="151"/>
      <c r="EML84" s="151"/>
      <c r="EMM84" s="151"/>
      <c r="EMN84" s="151"/>
      <c r="EMO84" s="151"/>
      <c r="EMP84" s="151"/>
      <c r="EMQ84" s="151"/>
      <c r="EMR84" s="151"/>
      <c r="EMS84" s="151"/>
      <c r="EMT84" s="151"/>
      <c r="EMU84" s="151"/>
      <c r="EMV84" s="151"/>
      <c r="EMW84" s="151"/>
      <c r="EMX84" s="151"/>
      <c r="EMY84" s="151"/>
      <c r="EMZ84" s="151"/>
      <c r="ENA84" s="151"/>
      <c r="ENB84" s="151"/>
      <c r="ENC84" s="151"/>
      <c r="END84" s="151"/>
      <c r="ENE84" s="151"/>
      <c r="ENF84" s="151"/>
      <c r="ENG84" s="151"/>
      <c r="ENH84" s="151"/>
      <c r="ENI84" s="151"/>
      <c r="ENJ84" s="151"/>
      <c r="ENK84" s="151"/>
      <c r="ENL84" s="151"/>
      <c r="ENM84" s="151"/>
      <c r="ENN84" s="151"/>
      <c r="ENO84" s="151"/>
      <c r="ENP84" s="151"/>
      <c r="ENQ84" s="151"/>
      <c r="ENR84" s="151"/>
      <c r="ENS84" s="151"/>
      <c r="ENT84" s="151"/>
      <c r="ENU84" s="151"/>
      <c r="ENV84" s="151"/>
      <c r="ENW84" s="151"/>
      <c r="ENX84" s="151"/>
      <c r="ENY84" s="151"/>
      <c r="ENZ84" s="151"/>
      <c r="EOA84" s="151"/>
      <c r="EOB84" s="151"/>
      <c r="EOC84" s="151"/>
      <c r="EOD84" s="151"/>
      <c r="EOE84" s="151"/>
      <c r="EOF84" s="151"/>
      <c r="EOG84" s="151"/>
      <c r="EOH84" s="151"/>
      <c r="EOI84" s="151"/>
      <c r="EOJ84" s="151"/>
      <c r="EOK84" s="151"/>
      <c r="EOL84" s="151"/>
      <c r="EOM84" s="151"/>
      <c r="EON84" s="151"/>
      <c r="EOO84" s="151"/>
      <c r="EOP84" s="151"/>
      <c r="EOQ84" s="151"/>
      <c r="EOR84" s="151"/>
      <c r="EOS84" s="151"/>
      <c r="EOT84" s="151"/>
      <c r="EOU84" s="151"/>
      <c r="EOV84" s="151"/>
      <c r="EOW84" s="151"/>
      <c r="EOX84" s="151"/>
      <c r="EOY84" s="151"/>
      <c r="EOZ84" s="151"/>
      <c r="EPA84" s="151"/>
      <c r="EPB84" s="151"/>
      <c r="EPC84" s="151"/>
      <c r="EPD84" s="151"/>
      <c r="EPE84" s="151"/>
      <c r="EPF84" s="151"/>
      <c r="EPG84" s="151"/>
      <c r="EPH84" s="151"/>
      <c r="EPI84" s="151"/>
      <c r="EPJ84" s="151"/>
      <c r="EPK84" s="151"/>
      <c r="EPL84" s="151"/>
      <c r="EPM84" s="151"/>
      <c r="EPN84" s="151"/>
      <c r="EPO84" s="151"/>
      <c r="EPP84" s="151"/>
      <c r="EPQ84" s="151"/>
      <c r="EPR84" s="151"/>
      <c r="EPS84" s="151"/>
      <c r="EPT84" s="151"/>
      <c r="EPU84" s="151"/>
      <c r="EPV84" s="151"/>
      <c r="EPW84" s="151"/>
      <c r="EPX84" s="151"/>
      <c r="EPY84" s="151"/>
      <c r="EPZ84" s="151"/>
      <c r="EQA84" s="151"/>
      <c r="EQB84" s="151"/>
      <c r="EQC84" s="151"/>
      <c r="EQD84" s="151"/>
      <c r="EQE84" s="151"/>
      <c r="EQF84" s="151"/>
      <c r="EQG84" s="151"/>
      <c r="EQH84" s="151"/>
      <c r="EQI84" s="151"/>
      <c r="EQJ84" s="151"/>
      <c r="EQK84" s="151"/>
      <c r="EQL84" s="151"/>
      <c r="EQM84" s="151"/>
      <c r="EQN84" s="151"/>
      <c r="EQO84" s="151"/>
      <c r="EQP84" s="151"/>
      <c r="EQQ84" s="151"/>
      <c r="EQR84" s="151"/>
      <c r="EQS84" s="151"/>
      <c r="EQT84" s="151"/>
      <c r="EQU84" s="151"/>
      <c r="EQV84" s="151"/>
      <c r="EQW84" s="151"/>
      <c r="EQX84" s="151"/>
      <c r="EQY84" s="151"/>
      <c r="EQZ84" s="151"/>
      <c r="ERA84" s="151"/>
      <c r="ERB84" s="151"/>
      <c r="ERC84" s="151"/>
      <c r="ERD84" s="151"/>
      <c r="ERE84" s="151"/>
      <c r="ERF84" s="151"/>
      <c r="ERG84" s="151"/>
      <c r="ERH84" s="151"/>
      <c r="ERI84" s="151"/>
      <c r="ERJ84" s="151"/>
      <c r="ERK84" s="151"/>
      <c r="ERL84" s="151"/>
      <c r="ERM84" s="151"/>
      <c r="ERN84" s="151"/>
      <c r="ERO84" s="151"/>
      <c r="ERP84" s="151"/>
      <c r="ERQ84" s="151"/>
      <c r="ERR84" s="151"/>
      <c r="ERS84" s="151"/>
      <c r="ERT84" s="151"/>
      <c r="ERU84" s="151"/>
      <c r="ERV84" s="151"/>
      <c r="ERW84" s="151"/>
      <c r="ERX84" s="151"/>
      <c r="ERY84" s="151"/>
      <c r="ERZ84" s="151"/>
      <c r="ESA84" s="151"/>
      <c r="ESB84" s="151"/>
      <c r="ESC84" s="151"/>
      <c r="ESD84" s="151"/>
      <c r="ESE84" s="151"/>
      <c r="ESF84" s="151"/>
      <c r="ESG84" s="151"/>
      <c r="ESH84" s="151"/>
      <c r="ESI84" s="151"/>
      <c r="ESJ84" s="151"/>
      <c r="ESK84" s="151"/>
      <c r="ESL84" s="151"/>
      <c r="ESM84" s="151"/>
      <c r="ESN84" s="151"/>
      <c r="ESO84" s="151"/>
      <c r="ESP84" s="151"/>
      <c r="ESQ84" s="151"/>
      <c r="ESR84" s="151"/>
      <c r="ESS84" s="151"/>
      <c r="EST84" s="151"/>
      <c r="ESU84" s="151"/>
      <c r="ESV84" s="151"/>
      <c r="ESW84" s="151"/>
      <c r="ESX84" s="151"/>
      <c r="ESY84" s="151"/>
      <c r="ESZ84" s="151"/>
      <c r="ETA84" s="151"/>
      <c r="ETB84" s="151"/>
      <c r="ETC84" s="151"/>
      <c r="ETD84" s="151"/>
      <c r="ETE84" s="151"/>
      <c r="ETF84" s="151"/>
      <c r="ETG84" s="151"/>
      <c r="ETH84" s="151"/>
      <c r="ETI84" s="151"/>
      <c r="ETJ84" s="151"/>
      <c r="ETK84" s="151"/>
      <c r="ETL84" s="151"/>
      <c r="ETM84" s="151"/>
      <c r="ETN84" s="151"/>
      <c r="ETO84" s="151"/>
      <c r="ETP84" s="151"/>
      <c r="ETQ84" s="151"/>
      <c r="ETR84" s="151"/>
      <c r="ETS84" s="151"/>
      <c r="ETT84" s="151"/>
      <c r="ETU84" s="151"/>
      <c r="ETV84" s="151"/>
      <c r="ETW84" s="151"/>
      <c r="ETX84" s="151"/>
      <c r="ETY84" s="151"/>
      <c r="ETZ84" s="151"/>
      <c r="EUA84" s="151"/>
      <c r="EUB84" s="151"/>
      <c r="EUC84" s="151"/>
      <c r="EUD84" s="151"/>
      <c r="EUE84" s="151"/>
      <c r="EUF84" s="151"/>
      <c r="EUG84" s="151"/>
      <c r="EUH84" s="151"/>
      <c r="EUI84" s="151"/>
      <c r="EUJ84" s="151"/>
      <c r="EUK84" s="151"/>
      <c r="EUL84" s="151"/>
      <c r="EUM84" s="151"/>
      <c r="EUN84" s="151"/>
      <c r="EUO84" s="151"/>
      <c r="EUP84" s="151"/>
      <c r="EUQ84" s="151"/>
      <c r="EUR84" s="151"/>
      <c r="EUS84" s="151"/>
      <c r="EUT84" s="151"/>
      <c r="EUU84" s="151"/>
      <c r="EUV84" s="151"/>
      <c r="EUW84" s="151"/>
      <c r="EUX84" s="151"/>
      <c r="EUY84" s="151"/>
      <c r="EUZ84" s="151"/>
      <c r="EVA84" s="151"/>
      <c r="EVB84" s="151"/>
      <c r="EVC84" s="151"/>
      <c r="EVD84" s="151"/>
      <c r="EVE84" s="151"/>
      <c r="EVF84" s="151"/>
      <c r="EVG84" s="151"/>
      <c r="EVH84" s="151"/>
      <c r="EVI84" s="151"/>
      <c r="EVJ84" s="151"/>
      <c r="EVK84" s="151"/>
      <c r="EVL84" s="151"/>
      <c r="EVM84" s="151"/>
      <c r="EVN84" s="151"/>
      <c r="EVO84" s="151"/>
      <c r="EVP84" s="151"/>
      <c r="EVQ84" s="151"/>
      <c r="EVR84" s="151"/>
      <c r="EVS84" s="151"/>
      <c r="EVT84" s="151"/>
      <c r="EVU84" s="151"/>
      <c r="EVV84" s="151"/>
      <c r="EVW84" s="151"/>
      <c r="EVX84" s="151"/>
      <c r="EVY84" s="151"/>
      <c r="EVZ84" s="151"/>
      <c r="EWA84" s="151"/>
      <c r="EWB84" s="151"/>
      <c r="EWC84" s="151"/>
      <c r="EWD84" s="151"/>
      <c r="EWE84" s="151"/>
      <c r="EWF84" s="151"/>
      <c r="EWG84" s="151"/>
      <c r="EWH84" s="151"/>
      <c r="EWI84" s="151"/>
      <c r="EWJ84" s="151"/>
      <c r="EWK84" s="151"/>
      <c r="EWL84" s="151"/>
      <c r="EWM84" s="151"/>
      <c r="EWN84" s="151"/>
      <c r="EWO84" s="151"/>
      <c r="EWP84" s="151"/>
      <c r="EWQ84" s="151"/>
      <c r="EWR84" s="151"/>
      <c r="EWS84" s="151"/>
      <c r="EWT84" s="151"/>
      <c r="EWU84" s="151"/>
      <c r="EWV84" s="151"/>
      <c r="EWW84" s="151"/>
      <c r="EWX84" s="151"/>
      <c r="EWY84" s="151"/>
      <c r="EWZ84" s="151"/>
      <c r="EXA84" s="151"/>
      <c r="EXB84" s="151"/>
      <c r="EXC84" s="151"/>
      <c r="EXD84" s="151"/>
      <c r="EXE84" s="151"/>
      <c r="EXF84" s="151"/>
      <c r="EXG84" s="151"/>
      <c r="EXH84" s="151"/>
      <c r="EXI84" s="151"/>
      <c r="EXJ84" s="151"/>
      <c r="EXK84" s="151"/>
      <c r="EXL84" s="151"/>
      <c r="EXM84" s="151"/>
      <c r="EXN84" s="151"/>
      <c r="EXO84" s="151"/>
      <c r="EXP84" s="151"/>
      <c r="EXQ84" s="151"/>
      <c r="EXR84" s="151"/>
      <c r="EXS84" s="151"/>
      <c r="EXT84" s="151"/>
      <c r="EXU84" s="151"/>
      <c r="EXV84" s="151"/>
      <c r="EXW84" s="151"/>
      <c r="EXX84" s="151"/>
      <c r="EXY84" s="151"/>
      <c r="EXZ84" s="151"/>
      <c r="EYA84" s="151"/>
      <c r="EYB84" s="151"/>
      <c r="EYC84" s="151"/>
      <c r="EYD84" s="151"/>
      <c r="EYE84" s="151"/>
      <c r="EYF84" s="151"/>
      <c r="EYG84" s="151"/>
      <c r="EYH84" s="151"/>
      <c r="EYI84" s="151"/>
      <c r="EYJ84" s="151"/>
      <c r="EYK84" s="151"/>
      <c r="EYL84" s="151"/>
      <c r="EYM84" s="151"/>
      <c r="EYN84" s="151"/>
      <c r="EYO84" s="151"/>
      <c r="EYP84" s="151"/>
      <c r="EYQ84" s="151"/>
      <c r="EYR84" s="151"/>
      <c r="EYS84" s="151"/>
      <c r="EYT84" s="151"/>
      <c r="EYU84" s="151"/>
      <c r="EYV84" s="151"/>
      <c r="EYW84" s="151"/>
      <c r="EYX84" s="151"/>
      <c r="EYY84" s="151"/>
      <c r="EYZ84" s="151"/>
      <c r="EZA84" s="151"/>
      <c r="EZB84" s="151"/>
      <c r="EZC84" s="151"/>
      <c r="EZD84" s="151"/>
      <c r="EZE84" s="151"/>
      <c r="EZF84" s="151"/>
      <c r="EZG84" s="151"/>
      <c r="EZH84" s="151"/>
      <c r="EZI84" s="151"/>
      <c r="EZJ84" s="151"/>
      <c r="EZK84" s="151"/>
      <c r="EZL84" s="151"/>
      <c r="EZM84" s="151"/>
      <c r="EZN84" s="151"/>
      <c r="EZO84" s="151"/>
      <c r="EZP84" s="151"/>
      <c r="EZQ84" s="151"/>
      <c r="EZR84" s="151"/>
      <c r="EZS84" s="151"/>
      <c r="EZT84" s="151"/>
      <c r="EZU84" s="151"/>
      <c r="EZV84" s="151"/>
      <c r="EZW84" s="151"/>
      <c r="EZX84" s="151"/>
      <c r="EZY84" s="151"/>
      <c r="EZZ84" s="151"/>
      <c r="FAA84" s="151"/>
      <c r="FAB84" s="151"/>
      <c r="FAC84" s="151"/>
      <c r="FAD84" s="151"/>
      <c r="FAE84" s="151"/>
      <c r="FAF84" s="151"/>
      <c r="FAG84" s="151"/>
      <c r="FAH84" s="151"/>
      <c r="FAI84" s="151"/>
      <c r="FAJ84" s="151"/>
      <c r="FAK84" s="151"/>
      <c r="FAL84" s="151"/>
      <c r="FAM84" s="151"/>
      <c r="FAN84" s="151"/>
      <c r="FAO84" s="151"/>
      <c r="FAP84" s="151"/>
      <c r="FAQ84" s="151"/>
      <c r="FAR84" s="151"/>
      <c r="FAS84" s="151"/>
      <c r="FAT84" s="151"/>
      <c r="FAU84" s="151"/>
      <c r="FAV84" s="151"/>
      <c r="FAW84" s="151"/>
      <c r="FAX84" s="151"/>
      <c r="FAY84" s="151"/>
      <c r="FAZ84" s="151"/>
      <c r="FBA84" s="151"/>
      <c r="FBB84" s="151"/>
      <c r="FBC84" s="151"/>
      <c r="FBD84" s="151"/>
      <c r="FBE84" s="151"/>
      <c r="FBF84" s="151"/>
      <c r="FBG84" s="151"/>
      <c r="FBH84" s="151"/>
      <c r="FBI84" s="151"/>
      <c r="FBJ84" s="151"/>
      <c r="FBK84" s="151"/>
      <c r="FBL84" s="151"/>
      <c r="FBM84" s="151"/>
      <c r="FBN84" s="151"/>
      <c r="FBO84" s="151"/>
      <c r="FBP84" s="151"/>
      <c r="FBQ84" s="151"/>
      <c r="FBR84" s="151"/>
      <c r="FBS84" s="151"/>
      <c r="FBT84" s="151"/>
      <c r="FBU84" s="151"/>
      <c r="FBV84" s="151"/>
      <c r="FBW84" s="151"/>
      <c r="FBX84" s="151"/>
      <c r="FBY84" s="151"/>
      <c r="FBZ84" s="151"/>
      <c r="FCA84" s="151"/>
      <c r="FCB84" s="151"/>
      <c r="FCC84" s="151"/>
      <c r="FCD84" s="151"/>
      <c r="FCE84" s="151"/>
      <c r="FCF84" s="151"/>
      <c r="FCG84" s="151"/>
      <c r="FCH84" s="151"/>
      <c r="FCI84" s="151"/>
      <c r="FCJ84" s="151"/>
      <c r="FCK84" s="151"/>
      <c r="FCL84" s="151"/>
      <c r="FCM84" s="151"/>
      <c r="FCN84" s="151"/>
      <c r="FCO84" s="151"/>
      <c r="FCP84" s="151"/>
      <c r="FCQ84" s="151"/>
      <c r="FCR84" s="151"/>
      <c r="FCS84" s="151"/>
      <c r="FCT84" s="151"/>
      <c r="FCU84" s="151"/>
      <c r="FCV84" s="151"/>
      <c r="FCW84" s="151"/>
      <c r="FCX84" s="151"/>
      <c r="FCY84" s="151"/>
      <c r="FCZ84" s="151"/>
      <c r="FDA84" s="151"/>
      <c r="FDB84" s="151"/>
      <c r="FDC84" s="151"/>
      <c r="FDD84" s="151"/>
      <c r="FDE84" s="151"/>
      <c r="FDF84" s="151"/>
      <c r="FDG84" s="151"/>
      <c r="FDH84" s="151"/>
      <c r="FDI84" s="151"/>
      <c r="FDJ84" s="151"/>
      <c r="FDK84" s="151"/>
      <c r="FDL84" s="151"/>
      <c r="FDM84" s="151"/>
      <c r="FDN84" s="151"/>
      <c r="FDO84" s="151"/>
      <c r="FDP84" s="151"/>
      <c r="FDQ84" s="151"/>
      <c r="FDR84" s="151"/>
      <c r="FDS84" s="151"/>
      <c r="FDT84" s="151"/>
      <c r="FDU84" s="151"/>
      <c r="FDV84" s="151"/>
      <c r="FDW84" s="151"/>
      <c r="FDX84" s="151"/>
      <c r="FDY84" s="151"/>
      <c r="FDZ84" s="151"/>
      <c r="FEA84" s="151"/>
      <c r="FEB84" s="151"/>
      <c r="FEC84" s="151"/>
      <c r="FED84" s="151"/>
      <c r="FEE84" s="151"/>
      <c r="FEF84" s="151"/>
      <c r="FEG84" s="151"/>
      <c r="FEH84" s="151"/>
      <c r="FEI84" s="151"/>
      <c r="FEJ84" s="151"/>
      <c r="FEK84" s="151"/>
      <c r="FEL84" s="151"/>
      <c r="FEM84" s="151"/>
      <c r="FEN84" s="151"/>
      <c r="FEO84" s="151"/>
      <c r="FEP84" s="151"/>
      <c r="FEQ84" s="151"/>
      <c r="FER84" s="151"/>
      <c r="FES84" s="151"/>
      <c r="FET84" s="151"/>
      <c r="FEU84" s="151"/>
      <c r="FEV84" s="151"/>
      <c r="FEW84" s="151"/>
      <c r="FEX84" s="151"/>
      <c r="FEY84" s="151"/>
      <c r="FEZ84" s="151"/>
      <c r="FFA84" s="151"/>
      <c r="FFB84" s="151"/>
      <c r="FFC84" s="151"/>
      <c r="FFD84" s="151"/>
      <c r="FFE84" s="151"/>
      <c r="FFF84" s="151"/>
      <c r="FFG84" s="151"/>
      <c r="FFH84" s="151"/>
      <c r="FFI84" s="151"/>
      <c r="FFJ84" s="151"/>
      <c r="FFK84" s="151"/>
      <c r="FFL84" s="151"/>
      <c r="FFM84" s="151"/>
      <c r="FFN84" s="151"/>
      <c r="FFO84" s="151"/>
      <c r="FFP84" s="151"/>
      <c r="FFQ84" s="151"/>
      <c r="FFR84" s="151"/>
      <c r="FFS84" s="151"/>
      <c r="FFT84" s="151"/>
      <c r="FFU84" s="151"/>
      <c r="FFV84" s="151"/>
      <c r="FFW84" s="151"/>
      <c r="FFX84" s="151"/>
      <c r="FFY84" s="151"/>
      <c r="FFZ84" s="151"/>
      <c r="FGA84" s="151"/>
      <c r="FGB84" s="151"/>
      <c r="FGC84" s="151"/>
      <c r="FGD84" s="151"/>
      <c r="FGE84" s="151"/>
      <c r="FGF84" s="151"/>
      <c r="FGG84" s="151"/>
      <c r="FGH84" s="151"/>
      <c r="FGI84" s="151"/>
      <c r="FGJ84" s="151"/>
      <c r="FGK84" s="151"/>
      <c r="FGL84" s="151"/>
      <c r="FGM84" s="151"/>
      <c r="FGN84" s="151"/>
      <c r="FGO84" s="151"/>
      <c r="FGP84" s="151"/>
      <c r="FGQ84" s="151"/>
      <c r="FGR84" s="151"/>
      <c r="FGS84" s="151"/>
      <c r="FGT84" s="151"/>
      <c r="FGU84" s="151"/>
      <c r="FGV84" s="151"/>
      <c r="FGW84" s="151"/>
      <c r="FGX84" s="151"/>
      <c r="FGY84" s="151"/>
      <c r="FGZ84" s="151"/>
      <c r="FHA84" s="151"/>
      <c r="FHB84" s="151"/>
      <c r="FHC84" s="151"/>
      <c r="FHD84" s="151"/>
      <c r="FHE84" s="151"/>
      <c r="FHF84" s="151"/>
      <c r="FHG84" s="151"/>
      <c r="FHH84" s="151"/>
      <c r="FHI84" s="151"/>
      <c r="FHJ84" s="151"/>
      <c r="FHK84" s="151"/>
      <c r="FHL84" s="151"/>
      <c r="FHM84" s="151"/>
      <c r="FHN84" s="151"/>
      <c r="FHO84" s="151"/>
      <c r="FHP84" s="151"/>
      <c r="FHQ84" s="151"/>
      <c r="FHR84" s="151"/>
      <c r="FHS84" s="151"/>
      <c r="FHT84" s="151"/>
      <c r="FHU84" s="151"/>
      <c r="FHV84" s="151"/>
      <c r="FHW84" s="151"/>
      <c r="FHX84" s="151"/>
      <c r="FHY84" s="151"/>
      <c r="FHZ84" s="151"/>
      <c r="FIA84" s="151"/>
      <c r="FIB84" s="151"/>
      <c r="FIC84" s="151"/>
      <c r="FID84" s="151"/>
      <c r="FIE84" s="151"/>
      <c r="FIF84" s="151"/>
      <c r="FIG84" s="151"/>
      <c r="FIH84" s="151"/>
      <c r="FII84" s="151"/>
      <c r="FIJ84" s="151"/>
      <c r="FIK84" s="151"/>
      <c r="FIL84" s="151"/>
      <c r="FIM84" s="151"/>
      <c r="FIN84" s="151"/>
      <c r="FIO84" s="151"/>
      <c r="FIP84" s="151"/>
      <c r="FIQ84" s="151"/>
      <c r="FIR84" s="151"/>
      <c r="FIS84" s="151"/>
      <c r="FIT84" s="151"/>
      <c r="FIU84" s="151"/>
      <c r="FIV84" s="151"/>
      <c r="FIW84" s="151"/>
      <c r="FIX84" s="151"/>
      <c r="FIY84" s="151"/>
      <c r="FIZ84" s="151"/>
      <c r="FJA84" s="151"/>
      <c r="FJB84" s="151"/>
      <c r="FJC84" s="151"/>
      <c r="FJD84" s="151"/>
      <c r="FJE84" s="151"/>
      <c r="FJF84" s="151"/>
      <c r="FJG84" s="151"/>
      <c r="FJH84" s="151"/>
      <c r="FJI84" s="151"/>
      <c r="FJJ84" s="151"/>
      <c r="FJK84" s="151"/>
      <c r="FJL84" s="151"/>
      <c r="FJM84" s="151"/>
      <c r="FJN84" s="151"/>
      <c r="FJO84" s="151"/>
      <c r="FJP84" s="151"/>
      <c r="FJQ84" s="151"/>
      <c r="FJR84" s="151"/>
      <c r="FJS84" s="151"/>
      <c r="FJT84" s="151"/>
      <c r="FJU84" s="151"/>
      <c r="FJV84" s="151"/>
      <c r="FJW84" s="151"/>
      <c r="FJX84" s="151"/>
      <c r="FJY84" s="151"/>
      <c r="FJZ84" s="151"/>
      <c r="FKA84" s="151"/>
      <c r="FKB84" s="151"/>
      <c r="FKC84" s="151"/>
      <c r="FKD84" s="151"/>
      <c r="FKE84" s="151"/>
      <c r="FKF84" s="151"/>
      <c r="FKG84" s="151"/>
      <c r="FKH84" s="151"/>
      <c r="FKI84" s="151"/>
      <c r="FKJ84" s="151"/>
      <c r="FKK84" s="151"/>
      <c r="FKL84" s="151"/>
      <c r="FKM84" s="151"/>
      <c r="FKN84" s="151"/>
      <c r="FKO84" s="151"/>
      <c r="FKP84" s="151"/>
      <c r="FKQ84" s="151"/>
      <c r="FKR84" s="151"/>
      <c r="FKS84" s="151"/>
      <c r="FKT84" s="151"/>
      <c r="FKU84" s="151"/>
      <c r="FKV84" s="151"/>
      <c r="FKW84" s="151"/>
      <c r="FKX84" s="151"/>
      <c r="FKY84" s="151"/>
      <c r="FKZ84" s="151"/>
      <c r="FLA84" s="151"/>
      <c r="FLB84" s="151"/>
      <c r="FLC84" s="151"/>
      <c r="FLD84" s="151"/>
      <c r="FLE84" s="151"/>
      <c r="FLF84" s="151"/>
      <c r="FLG84" s="151"/>
      <c r="FLH84" s="151"/>
      <c r="FLI84" s="151"/>
      <c r="FLJ84" s="151"/>
      <c r="FLK84" s="151"/>
      <c r="FLL84" s="151"/>
      <c r="FLM84" s="151"/>
      <c r="FLN84" s="151"/>
      <c r="FLO84" s="151"/>
      <c r="FLP84" s="151"/>
      <c r="FLQ84" s="151"/>
      <c r="FLR84" s="151"/>
      <c r="FLS84" s="151"/>
      <c r="FLT84" s="151"/>
      <c r="FLU84" s="151"/>
      <c r="FLV84" s="151"/>
      <c r="FLW84" s="151"/>
      <c r="FLX84" s="151"/>
      <c r="FLY84" s="151"/>
      <c r="FLZ84" s="151"/>
      <c r="FMA84" s="151"/>
      <c r="FMB84" s="151"/>
      <c r="FMC84" s="151"/>
      <c r="FMD84" s="151"/>
      <c r="FME84" s="151"/>
      <c r="FMF84" s="151"/>
      <c r="FMG84" s="151"/>
      <c r="FMH84" s="151"/>
      <c r="FMI84" s="151"/>
      <c r="FMJ84" s="151"/>
      <c r="FMK84" s="151"/>
      <c r="FML84" s="151"/>
      <c r="FMM84" s="151"/>
      <c r="FMN84" s="151"/>
      <c r="FMO84" s="151"/>
      <c r="FMP84" s="151"/>
      <c r="FMQ84" s="151"/>
      <c r="FMR84" s="151"/>
      <c r="FMS84" s="151"/>
      <c r="FMT84" s="151"/>
      <c r="FMU84" s="151"/>
      <c r="FMV84" s="151"/>
      <c r="FMW84" s="151"/>
      <c r="FMX84" s="151"/>
      <c r="FMY84" s="151"/>
      <c r="FMZ84" s="151"/>
      <c r="FNA84" s="151"/>
      <c r="FNB84" s="151"/>
      <c r="FNC84" s="151"/>
      <c r="FND84" s="151"/>
      <c r="FNE84" s="151"/>
      <c r="FNF84" s="151"/>
      <c r="FNG84" s="151"/>
      <c r="FNH84" s="151"/>
      <c r="FNI84" s="151"/>
      <c r="FNJ84" s="151"/>
      <c r="FNK84" s="151"/>
      <c r="FNL84" s="151"/>
      <c r="FNM84" s="151"/>
      <c r="FNN84" s="151"/>
      <c r="FNO84" s="151"/>
      <c r="FNP84" s="151"/>
      <c r="FNQ84" s="151"/>
      <c r="FNR84" s="151"/>
      <c r="FNS84" s="151"/>
      <c r="FNT84" s="151"/>
      <c r="FNU84" s="151"/>
      <c r="FNV84" s="151"/>
      <c r="FNW84" s="151"/>
      <c r="FNX84" s="151"/>
      <c r="FNY84" s="151"/>
      <c r="FNZ84" s="151"/>
      <c r="FOA84" s="151"/>
      <c r="FOB84" s="151"/>
      <c r="FOC84" s="151"/>
      <c r="FOD84" s="151"/>
      <c r="FOE84" s="151"/>
      <c r="FOF84" s="151"/>
      <c r="FOG84" s="151"/>
      <c r="FOH84" s="151"/>
      <c r="FOI84" s="151"/>
      <c r="FOJ84" s="151"/>
      <c r="FOK84" s="151"/>
      <c r="FOL84" s="151"/>
      <c r="FOM84" s="151"/>
      <c r="FON84" s="151"/>
      <c r="FOO84" s="151"/>
      <c r="FOP84" s="151"/>
      <c r="FOQ84" s="151"/>
      <c r="FOR84" s="151"/>
      <c r="FOS84" s="151"/>
      <c r="FOT84" s="151"/>
      <c r="FOU84" s="151"/>
      <c r="FOV84" s="151"/>
      <c r="FOW84" s="151"/>
      <c r="FOX84" s="151"/>
      <c r="FOY84" s="151"/>
      <c r="FOZ84" s="151"/>
      <c r="FPA84" s="151"/>
      <c r="FPB84" s="151"/>
      <c r="FPC84" s="151"/>
      <c r="FPD84" s="151"/>
      <c r="FPE84" s="151"/>
      <c r="FPF84" s="151"/>
      <c r="FPG84" s="151"/>
      <c r="FPH84" s="151"/>
      <c r="FPI84" s="151"/>
      <c r="FPJ84" s="151"/>
      <c r="FPK84" s="151"/>
      <c r="FPL84" s="151"/>
      <c r="FPM84" s="151"/>
      <c r="FPN84" s="151"/>
      <c r="FPO84" s="151"/>
      <c r="FPP84" s="151"/>
      <c r="FPQ84" s="151"/>
      <c r="FPR84" s="151"/>
      <c r="FPS84" s="151"/>
      <c r="FPT84" s="151"/>
      <c r="FPU84" s="151"/>
      <c r="FPV84" s="151"/>
      <c r="FPW84" s="151"/>
      <c r="FPX84" s="151"/>
      <c r="FPY84" s="151"/>
      <c r="FPZ84" s="151"/>
      <c r="FQA84" s="151"/>
      <c r="FQB84" s="151"/>
      <c r="FQC84" s="151"/>
      <c r="FQD84" s="151"/>
      <c r="FQE84" s="151"/>
      <c r="FQF84" s="151"/>
      <c r="FQG84" s="151"/>
      <c r="FQH84" s="151"/>
      <c r="FQI84" s="151"/>
      <c r="FQJ84" s="151"/>
      <c r="FQK84" s="151"/>
      <c r="FQL84" s="151"/>
      <c r="FQM84" s="151"/>
      <c r="FQN84" s="151"/>
      <c r="FQO84" s="151"/>
      <c r="FQP84" s="151"/>
      <c r="FQQ84" s="151"/>
      <c r="FQR84" s="151"/>
      <c r="FQS84" s="151"/>
      <c r="FQT84" s="151"/>
      <c r="FQU84" s="151"/>
      <c r="FQV84" s="151"/>
      <c r="FQW84" s="151"/>
      <c r="FQX84" s="151"/>
      <c r="FQY84" s="151"/>
      <c r="FQZ84" s="151"/>
      <c r="FRA84" s="151"/>
      <c r="FRB84" s="151"/>
      <c r="FRC84" s="151"/>
      <c r="FRD84" s="151"/>
      <c r="FRE84" s="151"/>
      <c r="FRF84" s="151"/>
      <c r="FRG84" s="151"/>
      <c r="FRH84" s="151"/>
      <c r="FRI84" s="151"/>
      <c r="FRJ84" s="151"/>
      <c r="FRK84" s="151"/>
      <c r="FRL84" s="151"/>
      <c r="FRM84" s="151"/>
      <c r="FRN84" s="151"/>
      <c r="FRO84" s="151"/>
      <c r="FRP84" s="151"/>
      <c r="FRQ84" s="151"/>
      <c r="FRR84" s="151"/>
      <c r="FRS84" s="151"/>
      <c r="FRT84" s="151"/>
      <c r="FRU84" s="151"/>
      <c r="FRV84" s="151"/>
      <c r="FRW84" s="151"/>
      <c r="FRX84" s="151"/>
      <c r="FRY84" s="151"/>
      <c r="FRZ84" s="151"/>
      <c r="FSA84" s="151"/>
      <c r="FSB84" s="151"/>
      <c r="FSC84" s="151"/>
      <c r="FSD84" s="151"/>
      <c r="FSE84" s="151"/>
      <c r="FSF84" s="151"/>
      <c r="FSG84" s="151"/>
      <c r="FSH84" s="151"/>
      <c r="FSI84" s="151"/>
      <c r="FSJ84" s="151"/>
      <c r="FSK84" s="151"/>
      <c r="FSL84" s="151"/>
      <c r="FSM84" s="151"/>
      <c r="FSN84" s="151"/>
      <c r="FSO84" s="151"/>
      <c r="FSP84" s="151"/>
      <c r="FSQ84" s="151"/>
      <c r="FSR84" s="151"/>
      <c r="FSS84" s="151"/>
      <c r="FST84" s="151"/>
      <c r="FSU84" s="151"/>
      <c r="FSV84" s="151"/>
      <c r="FSW84" s="151"/>
      <c r="FSX84" s="151"/>
      <c r="FSY84" s="151"/>
      <c r="FSZ84" s="151"/>
      <c r="FTA84" s="151"/>
      <c r="FTB84" s="151"/>
      <c r="FTC84" s="151"/>
      <c r="FTD84" s="151"/>
      <c r="FTE84" s="151"/>
      <c r="FTF84" s="151"/>
      <c r="FTG84" s="151"/>
      <c r="FTH84" s="151"/>
      <c r="FTI84" s="151"/>
      <c r="FTJ84" s="151"/>
      <c r="FTK84" s="151"/>
      <c r="FTL84" s="151"/>
      <c r="FTM84" s="151"/>
      <c r="FTN84" s="151"/>
      <c r="FTO84" s="151"/>
      <c r="FTP84" s="151"/>
      <c r="FTQ84" s="151"/>
      <c r="FTR84" s="151"/>
      <c r="FTS84" s="151"/>
      <c r="FTT84" s="151"/>
      <c r="FTU84" s="151"/>
      <c r="FTV84" s="151"/>
      <c r="FTW84" s="151"/>
      <c r="FTX84" s="151"/>
      <c r="FTY84" s="151"/>
      <c r="FTZ84" s="151"/>
      <c r="FUA84" s="151"/>
      <c r="FUB84" s="151"/>
      <c r="FUC84" s="151"/>
      <c r="FUD84" s="151"/>
      <c r="FUE84" s="151"/>
      <c r="FUF84" s="151"/>
      <c r="FUG84" s="151"/>
      <c r="FUH84" s="151"/>
      <c r="FUI84" s="151"/>
      <c r="FUJ84" s="151"/>
      <c r="FUK84" s="151"/>
      <c r="FUL84" s="151"/>
      <c r="FUM84" s="151"/>
      <c r="FUN84" s="151"/>
      <c r="FUO84" s="151"/>
      <c r="FUP84" s="151"/>
      <c r="FUQ84" s="151"/>
      <c r="FUR84" s="151"/>
      <c r="FUS84" s="151"/>
      <c r="FUT84" s="151"/>
      <c r="FUU84" s="151"/>
      <c r="FUV84" s="151"/>
      <c r="FUW84" s="151"/>
      <c r="FUX84" s="151"/>
      <c r="FUY84" s="151"/>
      <c r="FUZ84" s="151"/>
      <c r="FVA84" s="151"/>
      <c r="FVB84" s="151"/>
      <c r="FVC84" s="151"/>
      <c r="FVD84" s="151"/>
      <c r="FVE84" s="151"/>
      <c r="FVF84" s="151"/>
      <c r="FVG84" s="151"/>
      <c r="FVH84" s="151"/>
      <c r="FVI84" s="151"/>
      <c r="FVJ84" s="151"/>
      <c r="FVK84" s="151"/>
      <c r="FVL84" s="151"/>
      <c r="FVM84" s="151"/>
      <c r="FVN84" s="151"/>
      <c r="FVO84" s="151"/>
      <c r="FVP84" s="151"/>
      <c r="FVQ84" s="151"/>
      <c r="FVR84" s="151"/>
      <c r="FVS84" s="151"/>
      <c r="FVT84" s="151"/>
      <c r="FVU84" s="151"/>
      <c r="FVV84" s="151"/>
      <c r="FVW84" s="151"/>
      <c r="FVX84" s="151"/>
      <c r="FVY84" s="151"/>
      <c r="FVZ84" s="151"/>
      <c r="FWA84" s="151"/>
      <c r="FWB84" s="151"/>
      <c r="FWC84" s="151"/>
      <c r="FWD84" s="151"/>
      <c r="FWE84" s="151"/>
      <c r="FWF84" s="151"/>
      <c r="FWG84" s="151"/>
      <c r="FWH84" s="151"/>
      <c r="FWI84" s="151"/>
      <c r="FWJ84" s="151"/>
      <c r="FWK84" s="151"/>
      <c r="FWL84" s="151"/>
      <c r="FWM84" s="151"/>
      <c r="FWN84" s="151"/>
      <c r="FWO84" s="151"/>
      <c r="FWP84" s="151"/>
      <c r="FWQ84" s="151"/>
      <c r="FWR84" s="151"/>
      <c r="FWS84" s="151"/>
      <c r="FWT84" s="151"/>
      <c r="FWU84" s="151"/>
      <c r="FWV84" s="151"/>
      <c r="FWW84" s="151"/>
      <c r="FWX84" s="151"/>
      <c r="FWY84" s="151"/>
      <c r="FWZ84" s="151"/>
      <c r="FXA84" s="151"/>
      <c r="FXB84" s="151"/>
      <c r="FXC84" s="151"/>
      <c r="FXD84" s="151"/>
      <c r="FXE84" s="151"/>
      <c r="FXF84" s="151"/>
      <c r="FXG84" s="151"/>
      <c r="FXH84" s="151"/>
      <c r="FXI84" s="151"/>
      <c r="FXJ84" s="151"/>
      <c r="FXK84" s="151"/>
      <c r="FXL84" s="151"/>
      <c r="FXM84" s="151"/>
      <c r="FXN84" s="151"/>
      <c r="FXO84" s="151"/>
      <c r="FXP84" s="151"/>
      <c r="FXQ84" s="151"/>
      <c r="FXR84" s="151"/>
      <c r="FXS84" s="151"/>
      <c r="FXT84" s="151"/>
      <c r="FXU84" s="151"/>
      <c r="FXV84" s="151"/>
      <c r="FXW84" s="151"/>
      <c r="FXX84" s="151"/>
      <c r="FXY84" s="151"/>
      <c r="FXZ84" s="151"/>
      <c r="FYA84" s="151"/>
      <c r="FYB84" s="151"/>
      <c r="FYC84" s="151"/>
      <c r="FYD84" s="151"/>
      <c r="FYE84" s="151"/>
      <c r="FYF84" s="151"/>
      <c r="FYG84" s="151"/>
      <c r="FYH84" s="151"/>
      <c r="FYI84" s="151"/>
      <c r="FYJ84" s="151"/>
      <c r="FYK84" s="151"/>
      <c r="FYL84" s="151"/>
      <c r="FYM84" s="151"/>
      <c r="FYN84" s="151"/>
      <c r="FYO84" s="151"/>
      <c r="FYP84" s="151"/>
      <c r="FYQ84" s="151"/>
      <c r="FYR84" s="151"/>
      <c r="FYS84" s="151"/>
      <c r="FYT84" s="151"/>
      <c r="FYU84" s="151"/>
      <c r="FYV84" s="151"/>
      <c r="FYW84" s="151"/>
      <c r="FYX84" s="151"/>
      <c r="FYY84" s="151"/>
      <c r="FYZ84" s="151"/>
      <c r="FZA84" s="151"/>
      <c r="FZB84" s="151"/>
      <c r="FZC84" s="151"/>
      <c r="FZD84" s="151"/>
      <c r="FZE84" s="151"/>
      <c r="FZF84" s="151"/>
      <c r="FZG84" s="151"/>
      <c r="FZH84" s="151"/>
      <c r="FZI84" s="151"/>
      <c r="FZJ84" s="151"/>
      <c r="FZK84" s="151"/>
      <c r="FZL84" s="151"/>
      <c r="FZM84" s="151"/>
      <c r="FZN84" s="151"/>
      <c r="FZO84" s="151"/>
      <c r="FZP84" s="151"/>
      <c r="FZQ84" s="151"/>
      <c r="FZR84" s="151"/>
      <c r="FZS84" s="151"/>
      <c r="FZT84" s="151"/>
      <c r="FZU84" s="151"/>
      <c r="FZV84" s="151"/>
      <c r="FZW84" s="151"/>
      <c r="FZX84" s="151"/>
      <c r="FZY84" s="151"/>
      <c r="FZZ84" s="151"/>
      <c r="GAA84" s="151"/>
      <c r="GAB84" s="151"/>
      <c r="GAC84" s="151"/>
      <c r="GAD84" s="151"/>
      <c r="GAE84" s="151"/>
      <c r="GAF84" s="151"/>
      <c r="GAG84" s="151"/>
      <c r="GAH84" s="151"/>
      <c r="GAI84" s="151"/>
      <c r="GAJ84" s="151"/>
      <c r="GAK84" s="151"/>
      <c r="GAL84" s="151"/>
      <c r="GAM84" s="151"/>
      <c r="GAN84" s="151"/>
      <c r="GAO84" s="151"/>
      <c r="GAP84" s="151"/>
      <c r="GAQ84" s="151"/>
      <c r="GAR84" s="151"/>
      <c r="GAS84" s="151"/>
      <c r="GAT84" s="151"/>
      <c r="GAU84" s="151"/>
      <c r="GAV84" s="151"/>
      <c r="GAW84" s="151"/>
      <c r="GAX84" s="151"/>
      <c r="GAY84" s="151"/>
      <c r="GAZ84" s="151"/>
      <c r="GBA84" s="151"/>
      <c r="GBB84" s="151"/>
      <c r="GBC84" s="151"/>
      <c r="GBD84" s="151"/>
      <c r="GBE84" s="151"/>
      <c r="GBF84" s="151"/>
      <c r="GBG84" s="151"/>
      <c r="GBH84" s="151"/>
      <c r="GBI84" s="151"/>
      <c r="GBJ84" s="151"/>
      <c r="GBK84" s="151"/>
      <c r="GBL84" s="151"/>
      <c r="GBM84" s="151"/>
      <c r="GBN84" s="151"/>
      <c r="GBO84" s="151"/>
      <c r="GBP84" s="151"/>
      <c r="GBQ84" s="151"/>
      <c r="GBR84" s="151"/>
      <c r="GBS84" s="151"/>
      <c r="GBT84" s="151"/>
      <c r="GBU84" s="151"/>
      <c r="GBV84" s="151"/>
      <c r="GBW84" s="151"/>
      <c r="GBX84" s="151"/>
      <c r="GBY84" s="151"/>
      <c r="GBZ84" s="151"/>
      <c r="GCA84" s="151"/>
      <c r="GCB84" s="151"/>
      <c r="GCC84" s="151"/>
      <c r="GCD84" s="151"/>
      <c r="GCE84" s="151"/>
      <c r="GCF84" s="151"/>
      <c r="GCG84" s="151"/>
      <c r="GCH84" s="151"/>
      <c r="GCI84" s="151"/>
      <c r="GCJ84" s="151"/>
      <c r="GCK84" s="151"/>
      <c r="GCL84" s="151"/>
      <c r="GCM84" s="151"/>
      <c r="GCN84" s="151"/>
      <c r="GCO84" s="151"/>
      <c r="GCP84" s="151"/>
      <c r="GCQ84" s="151"/>
      <c r="GCR84" s="151"/>
      <c r="GCS84" s="151"/>
      <c r="GCT84" s="151"/>
      <c r="GCU84" s="151"/>
      <c r="GCV84" s="151"/>
      <c r="GCW84" s="151"/>
      <c r="GCX84" s="151"/>
      <c r="GCY84" s="151"/>
      <c r="GCZ84" s="151"/>
      <c r="GDA84" s="151"/>
      <c r="GDB84" s="151"/>
      <c r="GDC84" s="151"/>
      <c r="GDD84" s="151"/>
      <c r="GDE84" s="151"/>
      <c r="GDF84" s="151"/>
      <c r="GDG84" s="151"/>
      <c r="GDH84" s="151"/>
      <c r="GDI84" s="151"/>
      <c r="GDJ84" s="151"/>
      <c r="GDK84" s="151"/>
      <c r="GDL84" s="151"/>
      <c r="GDM84" s="151"/>
      <c r="GDN84" s="151"/>
      <c r="GDO84" s="151"/>
      <c r="GDP84" s="151"/>
      <c r="GDQ84" s="151"/>
      <c r="GDR84" s="151"/>
      <c r="GDS84" s="151"/>
      <c r="GDT84" s="151"/>
      <c r="GDU84" s="151"/>
      <c r="GDV84" s="151"/>
      <c r="GDW84" s="151"/>
      <c r="GDX84" s="151"/>
      <c r="GDY84" s="151"/>
      <c r="GDZ84" s="151"/>
      <c r="GEA84" s="151"/>
      <c r="GEB84" s="151"/>
      <c r="GEC84" s="151"/>
      <c r="GED84" s="151"/>
      <c r="GEE84" s="151"/>
      <c r="GEF84" s="151"/>
      <c r="GEG84" s="151"/>
      <c r="GEH84" s="151"/>
      <c r="GEI84" s="151"/>
      <c r="GEJ84" s="151"/>
      <c r="GEK84" s="151"/>
      <c r="GEL84" s="151"/>
      <c r="GEM84" s="151"/>
      <c r="GEN84" s="151"/>
      <c r="GEO84" s="151"/>
      <c r="GEP84" s="151"/>
      <c r="GEQ84" s="151"/>
      <c r="GER84" s="151"/>
      <c r="GES84" s="151"/>
      <c r="GET84" s="151"/>
      <c r="GEU84" s="151"/>
      <c r="GEV84" s="151"/>
      <c r="GEW84" s="151"/>
      <c r="GEX84" s="151"/>
      <c r="GEY84" s="151"/>
      <c r="GEZ84" s="151"/>
      <c r="GFA84" s="151"/>
      <c r="GFB84" s="151"/>
      <c r="GFC84" s="151"/>
      <c r="GFD84" s="151"/>
      <c r="GFE84" s="151"/>
      <c r="GFF84" s="151"/>
      <c r="GFG84" s="151"/>
      <c r="GFH84" s="151"/>
      <c r="GFI84" s="151"/>
      <c r="GFJ84" s="151"/>
      <c r="GFK84" s="151"/>
      <c r="GFL84" s="151"/>
      <c r="GFM84" s="151"/>
      <c r="GFN84" s="151"/>
      <c r="GFO84" s="151"/>
      <c r="GFP84" s="151"/>
      <c r="GFQ84" s="151"/>
      <c r="GFR84" s="151"/>
      <c r="GFS84" s="151"/>
      <c r="GFT84" s="151"/>
      <c r="GFU84" s="151"/>
      <c r="GFV84" s="151"/>
      <c r="GFW84" s="151"/>
      <c r="GFX84" s="151"/>
      <c r="GFY84" s="151"/>
      <c r="GFZ84" s="151"/>
      <c r="GGA84" s="151"/>
      <c r="GGB84" s="151"/>
      <c r="GGC84" s="151"/>
      <c r="GGD84" s="151"/>
      <c r="GGE84" s="151"/>
      <c r="GGF84" s="151"/>
      <c r="GGG84" s="151"/>
      <c r="GGH84" s="151"/>
      <c r="GGI84" s="151"/>
      <c r="GGJ84" s="151"/>
      <c r="GGK84" s="151"/>
      <c r="GGL84" s="151"/>
      <c r="GGM84" s="151"/>
      <c r="GGN84" s="151"/>
      <c r="GGO84" s="151"/>
      <c r="GGP84" s="151"/>
      <c r="GGQ84" s="151"/>
      <c r="GGR84" s="151"/>
      <c r="GGS84" s="151"/>
      <c r="GGT84" s="151"/>
      <c r="GGU84" s="151"/>
      <c r="GGV84" s="151"/>
      <c r="GGW84" s="151"/>
      <c r="GGX84" s="151"/>
      <c r="GGY84" s="151"/>
      <c r="GGZ84" s="151"/>
      <c r="GHA84" s="151"/>
      <c r="GHB84" s="151"/>
      <c r="GHC84" s="151"/>
      <c r="GHD84" s="151"/>
      <c r="GHE84" s="151"/>
      <c r="GHF84" s="151"/>
      <c r="GHG84" s="151"/>
      <c r="GHH84" s="151"/>
      <c r="GHI84" s="151"/>
      <c r="GHJ84" s="151"/>
      <c r="GHK84" s="151"/>
      <c r="GHL84" s="151"/>
      <c r="GHM84" s="151"/>
      <c r="GHN84" s="151"/>
      <c r="GHO84" s="151"/>
      <c r="GHP84" s="151"/>
      <c r="GHQ84" s="151"/>
      <c r="GHR84" s="151"/>
      <c r="GHS84" s="151"/>
      <c r="GHT84" s="151"/>
      <c r="GHU84" s="151"/>
      <c r="GHV84" s="151"/>
      <c r="GHW84" s="151"/>
      <c r="GHX84" s="151"/>
      <c r="GHY84" s="151"/>
      <c r="GHZ84" s="151"/>
      <c r="GIA84" s="151"/>
      <c r="GIB84" s="151"/>
      <c r="GIC84" s="151"/>
      <c r="GID84" s="151"/>
      <c r="GIE84" s="151"/>
      <c r="GIF84" s="151"/>
      <c r="GIG84" s="151"/>
      <c r="GIH84" s="151"/>
      <c r="GII84" s="151"/>
      <c r="GIJ84" s="151"/>
      <c r="GIK84" s="151"/>
      <c r="GIL84" s="151"/>
      <c r="GIM84" s="151"/>
      <c r="GIN84" s="151"/>
      <c r="GIO84" s="151"/>
      <c r="GIP84" s="151"/>
      <c r="GIQ84" s="151"/>
      <c r="GIR84" s="151"/>
      <c r="GIS84" s="151"/>
      <c r="GIT84" s="151"/>
      <c r="GIU84" s="151"/>
      <c r="GIV84" s="151"/>
      <c r="GIW84" s="151"/>
      <c r="GIX84" s="151"/>
      <c r="GIY84" s="151"/>
      <c r="GIZ84" s="151"/>
      <c r="GJA84" s="151"/>
      <c r="GJB84" s="151"/>
      <c r="GJC84" s="151"/>
      <c r="GJD84" s="151"/>
      <c r="GJE84" s="151"/>
      <c r="GJF84" s="151"/>
      <c r="GJG84" s="151"/>
      <c r="GJH84" s="151"/>
      <c r="GJI84" s="151"/>
      <c r="GJJ84" s="151"/>
      <c r="GJK84" s="151"/>
      <c r="GJL84" s="151"/>
      <c r="GJM84" s="151"/>
      <c r="GJN84" s="151"/>
      <c r="GJO84" s="151"/>
      <c r="GJP84" s="151"/>
      <c r="GJQ84" s="151"/>
      <c r="GJR84" s="151"/>
      <c r="GJS84" s="151"/>
      <c r="GJT84" s="151"/>
      <c r="GJU84" s="151"/>
      <c r="GJV84" s="151"/>
      <c r="GJW84" s="151"/>
      <c r="GJX84" s="151"/>
      <c r="GJY84" s="151"/>
      <c r="GJZ84" s="151"/>
      <c r="GKA84" s="151"/>
      <c r="GKB84" s="151"/>
      <c r="GKC84" s="151"/>
      <c r="GKD84" s="151"/>
      <c r="GKE84" s="151"/>
      <c r="GKF84" s="151"/>
      <c r="GKG84" s="151"/>
      <c r="GKH84" s="151"/>
      <c r="GKI84" s="151"/>
      <c r="GKJ84" s="151"/>
      <c r="GKK84" s="151"/>
      <c r="GKL84" s="151"/>
      <c r="GKM84" s="151"/>
      <c r="GKN84" s="151"/>
      <c r="GKO84" s="151"/>
      <c r="GKP84" s="151"/>
      <c r="GKQ84" s="151"/>
      <c r="GKR84" s="151"/>
      <c r="GKS84" s="151"/>
      <c r="GKT84" s="151"/>
      <c r="GKU84" s="151"/>
      <c r="GKV84" s="151"/>
      <c r="GKW84" s="151"/>
      <c r="GKX84" s="151"/>
      <c r="GKY84" s="151"/>
      <c r="GKZ84" s="151"/>
      <c r="GLA84" s="151"/>
      <c r="GLB84" s="151"/>
      <c r="GLC84" s="151"/>
      <c r="GLD84" s="151"/>
      <c r="GLE84" s="151"/>
      <c r="GLF84" s="151"/>
      <c r="GLG84" s="151"/>
      <c r="GLH84" s="151"/>
      <c r="GLI84" s="151"/>
      <c r="GLJ84" s="151"/>
      <c r="GLK84" s="151"/>
      <c r="GLL84" s="151"/>
      <c r="GLM84" s="151"/>
      <c r="GLN84" s="151"/>
      <c r="GLO84" s="151"/>
      <c r="GLP84" s="151"/>
      <c r="GLQ84" s="151"/>
      <c r="GLR84" s="151"/>
      <c r="GLS84" s="151"/>
      <c r="GLT84" s="151"/>
      <c r="GLU84" s="151"/>
      <c r="GLV84" s="151"/>
      <c r="GLW84" s="151"/>
      <c r="GLX84" s="151"/>
      <c r="GLY84" s="151"/>
      <c r="GLZ84" s="151"/>
      <c r="GMA84" s="151"/>
      <c r="GMB84" s="151"/>
      <c r="GMC84" s="151"/>
      <c r="GMD84" s="151"/>
      <c r="GME84" s="151"/>
      <c r="GMF84" s="151"/>
      <c r="GMG84" s="151"/>
      <c r="GMH84" s="151"/>
      <c r="GMI84" s="151"/>
      <c r="GMJ84" s="151"/>
      <c r="GMK84" s="151"/>
      <c r="GML84" s="151"/>
      <c r="GMM84" s="151"/>
      <c r="GMN84" s="151"/>
      <c r="GMO84" s="151"/>
      <c r="GMP84" s="151"/>
      <c r="GMQ84" s="151"/>
      <c r="GMR84" s="151"/>
      <c r="GMS84" s="151"/>
      <c r="GMT84" s="151"/>
      <c r="GMU84" s="151"/>
      <c r="GMV84" s="151"/>
      <c r="GMW84" s="151"/>
      <c r="GMX84" s="151"/>
      <c r="GMY84" s="151"/>
      <c r="GMZ84" s="151"/>
      <c r="GNA84" s="151"/>
      <c r="GNB84" s="151"/>
      <c r="GNC84" s="151"/>
      <c r="GND84" s="151"/>
      <c r="GNE84" s="151"/>
      <c r="GNF84" s="151"/>
      <c r="GNG84" s="151"/>
      <c r="GNH84" s="151"/>
      <c r="GNI84" s="151"/>
      <c r="GNJ84" s="151"/>
      <c r="GNK84" s="151"/>
      <c r="GNL84" s="151"/>
      <c r="GNM84" s="151"/>
      <c r="GNN84" s="151"/>
      <c r="GNO84" s="151"/>
      <c r="GNP84" s="151"/>
      <c r="GNQ84" s="151"/>
      <c r="GNR84" s="151"/>
      <c r="GNS84" s="151"/>
      <c r="GNT84" s="151"/>
      <c r="GNU84" s="151"/>
      <c r="GNV84" s="151"/>
      <c r="GNW84" s="151"/>
      <c r="GNX84" s="151"/>
      <c r="GNY84" s="151"/>
      <c r="GNZ84" s="151"/>
      <c r="GOA84" s="151"/>
      <c r="GOB84" s="151"/>
      <c r="GOC84" s="151"/>
      <c r="GOD84" s="151"/>
      <c r="GOE84" s="151"/>
      <c r="GOF84" s="151"/>
      <c r="GOG84" s="151"/>
      <c r="GOH84" s="151"/>
      <c r="GOI84" s="151"/>
      <c r="GOJ84" s="151"/>
      <c r="GOK84" s="151"/>
      <c r="GOL84" s="151"/>
      <c r="GOM84" s="151"/>
      <c r="GON84" s="151"/>
      <c r="GOO84" s="151"/>
      <c r="GOP84" s="151"/>
      <c r="GOQ84" s="151"/>
      <c r="GOR84" s="151"/>
      <c r="GOS84" s="151"/>
      <c r="GOT84" s="151"/>
      <c r="GOU84" s="151"/>
      <c r="GOV84" s="151"/>
      <c r="GOW84" s="151"/>
      <c r="GOX84" s="151"/>
      <c r="GOY84" s="151"/>
      <c r="GOZ84" s="151"/>
      <c r="GPA84" s="151"/>
      <c r="GPB84" s="151"/>
      <c r="GPC84" s="151"/>
      <c r="GPD84" s="151"/>
      <c r="GPE84" s="151"/>
      <c r="GPF84" s="151"/>
      <c r="GPG84" s="151"/>
      <c r="GPH84" s="151"/>
      <c r="GPI84" s="151"/>
      <c r="GPJ84" s="151"/>
      <c r="GPK84" s="151"/>
      <c r="GPL84" s="151"/>
      <c r="GPM84" s="151"/>
      <c r="GPN84" s="151"/>
      <c r="GPO84" s="151"/>
      <c r="GPP84" s="151"/>
      <c r="GPQ84" s="151"/>
      <c r="GPR84" s="151"/>
      <c r="GPS84" s="151"/>
      <c r="GPT84" s="151"/>
      <c r="GPU84" s="151"/>
      <c r="GPV84" s="151"/>
      <c r="GPW84" s="151"/>
      <c r="GPX84" s="151"/>
      <c r="GPY84" s="151"/>
      <c r="GPZ84" s="151"/>
      <c r="GQA84" s="151"/>
      <c r="GQB84" s="151"/>
      <c r="GQC84" s="151"/>
      <c r="GQD84" s="151"/>
      <c r="GQE84" s="151"/>
      <c r="GQF84" s="151"/>
      <c r="GQG84" s="151"/>
      <c r="GQH84" s="151"/>
      <c r="GQI84" s="151"/>
      <c r="GQJ84" s="151"/>
      <c r="GQK84" s="151"/>
      <c r="GQL84" s="151"/>
      <c r="GQM84" s="151"/>
      <c r="GQN84" s="151"/>
      <c r="GQO84" s="151"/>
      <c r="GQP84" s="151"/>
      <c r="GQQ84" s="151"/>
      <c r="GQR84" s="151"/>
      <c r="GQS84" s="151"/>
      <c r="GQT84" s="151"/>
      <c r="GQU84" s="151"/>
      <c r="GQV84" s="151"/>
      <c r="GQW84" s="151"/>
      <c r="GQX84" s="151"/>
      <c r="GQY84" s="151"/>
      <c r="GQZ84" s="151"/>
      <c r="GRA84" s="151"/>
      <c r="GRB84" s="151"/>
      <c r="GRC84" s="151"/>
      <c r="GRD84" s="151"/>
      <c r="GRE84" s="151"/>
      <c r="GRF84" s="151"/>
      <c r="GRG84" s="151"/>
      <c r="GRH84" s="151"/>
      <c r="GRI84" s="151"/>
      <c r="GRJ84" s="151"/>
      <c r="GRK84" s="151"/>
      <c r="GRL84" s="151"/>
      <c r="GRM84" s="151"/>
      <c r="GRN84" s="151"/>
      <c r="GRO84" s="151"/>
      <c r="GRP84" s="151"/>
      <c r="GRQ84" s="151"/>
      <c r="GRR84" s="151"/>
      <c r="GRS84" s="151"/>
      <c r="GRT84" s="151"/>
      <c r="GRU84" s="151"/>
      <c r="GRV84" s="151"/>
      <c r="GRW84" s="151"/>
      <c r="GRX84" s="151"/>
      <c r="GRY84" s="151"/>
      <c r="GRZ84" s="151"/>
      <c r="GSA84" s="151"/>
      <c r="GSB84" s="151"/>
      <c r="GSC84" s="151"/>
      <c r="GSD84" s="151"/>
      <c r="GSE84" s="151"/>
      <c r="GSF84" s="151"/>
      <c r="GSG84" s="151"/>
      <c r="GSH84" s="151"/>
      <c r="GSI84" s="151"/>
      <c r="GSJ84" s="151"/>
      <c r="GSK84" s="151"/>
      <c r="GSL84" s="151"/>
      <c r="GSM84" s="151"/>
      <c r="GSN84" s="151"/>
      <c r="GSO84" s="151"/>
      <c r="GSP84" s="151"/>
      <c r="GSQ84" s="151"/>
      <c r="GSR84" s="151"/>
      <c r="GSS84" s="151"/>
      <c r="GST84" s="151"/>
      <c r="GSU84" s="151"/>
      <c r="GSV84" s="151"/>
      <c r="GSW84" s="151"/>
      <c r="GSX84" s="151"/>
      <c r="GSY84" s="151"/>
      <c r="GSZ84" s="151"/>
      <c r="GTA84" s="151"/>
      <c r="GTB84" s="151"/>
      <c r="GTC84" s="151"/>
      <c r="GTD84" s="151"/>
      <c r="GTE84" s="151"/>
      <c r="GTF84" s="151"/>
      <c r="GTG84" s="151"/>
      <c r="GTH84" s="151"/>
      <c r="GTI84" s="151"/>
      <c r="GTJ84" s="151"/>
      <c r="GTK84" s="151"/>
      <c r="GTL84" s="151"/>
      <c r="GTM84" s="151"/>
      <c r="GTN84" s="151"/>
      <c r="GTO84" s="151"/>
      <c r="GTP84" s="151"/>
      <c r="GTQ84" s="151"/>
      <c r="GTR84" s="151"/>
      <c r="GTS84" s="151"/>
      <c r="GTT84" s="151"/>
      <c r="GTU84" s="151"/>
      <c r="GTV84" s="151"/>
      <c r="GTW84" s="151"/>
      <c r="GTX84" s="151"/>
      <c r="GTY84" s="151"/>
      <c r="GTZ84" s="151"/>
      <c r="GUA84" s="151"/>
      <c r="GUB84" s="151"/>
      <c r="GUC84" s="151"/>
      <c r="GUD84" s="151"/>
      <c r="GUE84" s="151"/>
      <c r="GUF84" s="151"/>
      <c r="GUG84" s="151"/>
      <c r="GUH84" s="151"/>
      <c r="GUI84" s="151"/>
      <c r="GUJ84" s="151"/>
      <c r="GUK84" s="151"/>
      <c r="GUL84" s="151"/>
      <c r="GUM84" s="151"/>
      <c r="GUN84" s="151"/>
      <c r="GUO84" s="151"/>
      <c r="GUP84" s="151"/>
      <c r="GUQ84" s="151"/>
      <c r="GUR84" s="151"/>
      <c r="GUS84" s="151"/>
      <c r="GUT84" s="151"/>
      <c r="GUU84" s="151"/>
      <c r="GUV84" s="151"/>
      <c r="GUW84" s="151"/>
      <c r="GUX84" s="151"/>
      <c r="GUY84" s="151"/>
      <c r="GUZ84" s="151"/>
      <c r="GVA84" s="151"/>
      <c r="GVB84" s="151"/>
      <c r="GVC84" s="151"/>
      <c r="GVD84" s="151"/>
      <c r="GVE84" s="151"/>
      <c r="GVF84" s="151"/>
      <c r="GVG84" s="151"/>
      <c r="GVH84" s="151"/>
      <c r="GVI84" s="151"/>
      <c r="GVJ84" s="151"/>
      <c r="GVK84" s="151"/>
      <c r="GVL84" s="151"/>
      <c r="GVM84" s="151"/>
      <c r="GVN84" s="151"/>
      <c r="GVO84" s="151"/>
      <c r="GVP84" s="151"/>
      <c r="GVQ84" s="151"/>
      <c r="GVR84" s="151"/>
      <c r="GVS84" s="151"/>
      <c r="GVT84" s="151"/>
      <c r="GVU84" s="151"/>
      <c r="GVV84" s="151"/>
      <c r="GVW84" s="151"/>
      <c r="GVX84" s="151"/>
      <c r="GVY84" s="151"/>
      <c r="GVZ84" s="151"/>
      <c r="GWA84" s="151"/>
      <c r="GWB84" s="151"/>
      <c r="GWC84" s="151"/>
      <c r="GWD84" s="151"/>
      <c r="GWE84" s="151"/>
      <c r="GWF84" s="151"/>
      <c r="GWG84" s="151"/>
      <c r="GWH84" s="151"/>
      <c r="GWI84" s="151"/>
      <c r="GWJ84" s="151"/>
      <c r="GWK84" s="151"/>
      <c r="GWL84" s="151"/>
      <c r="GWM84" s="151"/>
      <c r="GWN84" s="151"/>
      <c r="GWO84" s="151"/>
      <c r="GWP84" s="151"/>
      <c r="GWQ84" s="151"/>
      <c r="GWR84" s="151"/>
      <c r="GWS84" s="151"/>
      <c r="GWT84" s="151"/>
      <c r="GWU84" s="151"/>
      <c r="GWV84" s="151"/>
      <c r="GWW84" s="151"/>
      <c r="GWX84" s="151"/>
      <c r="GWY84" s="151"/>
      <c r="GWZ84" s="151"/>
      <c r="GXA84" s="151"/>
      <c r="GXB84" s="151"/>
      <c r="GXC84" s="151"/>
      <c r="GXD84" s="151"/>
      <c r="GXE84" s="151"/>
      <c r="GXF84" s="151"/>
      <c r="GXG84" s="151"/>
      <c r="GXH84" s="151"/>
      <c r="GXI84" s="151"/>
      <c r="GXJ84" s="151"/>
      <c r="GXK84" s="151"/>
      <c r="GXL84" s="151"/>
      <c r="GXM84" s="151"/>
      <c r="GXN84" s="151"/>
      <c r="GXO84" s="151"/>
      <c r="GXP84" s="151"/>
      <c r="GXQ84" s="151"/>
      <c r="GXR84" s="151"/>
      <c r="GXS84" s="151"/>
      <c r="GXT84" s="151"/>
      <c r="GXU84" s="151"/>
      <c r="GXV84" s="151"/>
      <c r="GXW84" s="151"/>
      <c r="GXX84" s="151"/>
      <c r="GXY84" s="151"/>
      <c r="GXZ84" s="151"/>
      <c r="GYA84" s="151"/>
      <c r="GYB84" s="151"/>
      <c r="GYC84" s="151"/>
      <c r="GYD84" s="151"/>
      <c r="GYE84" s="151"/>
      <c r="GYF84" s="151"/>
      <c r="GYG84" s="151"/>
      <c r="GYH84" s="151"/>
      <c r="GYI84" s="151"/>
      <c r="GYJ84" s="151"/>
      <c r="GYK84" s="151"/>
      <c r="GYL84" s="151"/>
      <c r="GYM84" s="151"/>
      <c r="GYN84" s="151"/>
      <c r="GYO84" s="151"/>
      <c r="GYP84" s="151"/>
      <c r="GYQ84" s="151"/>
      <c r="GYR84" s="151"/>
      <c r="GYS84" s="151"/>
      <c r="GYT84" s="151"/>
      <c r="GYU84" s="151"/>
      <c r="GYV84" s="151"/>
      <c r="GYW84" s="151"/>
      <c r="GYX84" s="151"/>
      <c r="GYY84" s="151"/>
      <c r="GYZ84" s="151"/>
      <c r="GZA84" s="151"/>
      <c r="GZB84" s="151"/>
      <c r="GZC84" s="151"/>
      <c r="GZD84" s="151"/>
      <c r="GZE84" s="151"/>
      <c r="GZF84" s="151"/>
      <c r="GZG84" s="151"/>
      <c r="GZH84" s="151"/>
      <c r="GZI84" s="151"/>
      <c r="GZJ84" s="151"/>
      <c r="GZK84" s="151"/>
      <c r="GZL84" s="151"/>
      <c r="GZM84" s="151"/>
      <c r="GZN84" s="151"/>
      <c r="GZO84" s="151"/>
      <c r="GZP84" s="151"/>
      <c r="GZQ84" s="151"/>
      <c r="GZR84" s="151"/>
      <c r="GZS84" s="151"/>
      <c r="GZT84" s="151"/>
      <c r="GZU84" s="151"/>
      <c r="GZV84" s="151"/>
      <c r="GZW84" s="151"/>
      <c r="GZX84" s="151"/>
      <c r="GZY84" s="151"/>
      <c r="GZZ84" s="151"/>
      <c r="HAA84" s="151"/>
      <c r="HAB84" s="151"/>
      <c r="HAC84" s="151"/>
      <c r="HAD84" s="151"/>
      <c r="HAE84" s="151"/>
      <c r="HAF84" s="151"/>
      <c r="HAG84" s="151"/>
      <c r="HAH84" s="151"/>
      <c r="HAI84" s="151"/>
      <c r="HAJ84" s="151"/>
      <c r="HAK84" s="151"/>
      <c r="HAL84" s="151"/>
      <c r="HAM84" s="151"/>
      <c r="HAN84" s="151"/>
      <c r="HAO84" s="151"/>
      <c r="HAP84" s="151"/>
      <c r="HAQ84" s="151"/>
      <c r="HAR84" s="151"/>
      <c r="HAS84" s="151"/>
      <c r="HAT84" s="151"/>
      <c r="HAU84" s="151"/>
      <c r="HAV84" s="151"/>
      <c r="HAW84" s="151"/>
      <c r="HAX84" s="151"/>
      <c r="HAY84" s="151"/>
      <c r="HAZ84" s="151"/>
      <c r="HBA84" s="151"/>
      <c r="HBB84" s="151"/>
      <c r="HBC84" s="151"/>
      <c r="HBD84" s="151"/>
      <c r="HBE84" s="151"/>
      <c r="HBF84" s="151"/>
      <c r="HBG84" s="151"/>
      <c r="HBH84" s="151"/>
      <c r="HBI84" s="151"/>
      <c r="HBJ84" s="151"/>
      <c r="HBK84" s="151"/>
      <c r="HBL84" s="151"/>
      <c r="HBM84" s="151"/>
      <c r="HBN84" s="151"/>
      <c r="HBO84" s="151"/>
      <c r="HBP84" s="151"/>
      <c r="HBQ84" s="151"/>
      <c r="HBR84" s="151"/>
      <c r="HBS84" s="151"/>
      <c r="HBT84" s="151"/>
      <c r="HBU84" s="151"/>
      <c r="HBV84" s="151"/>
      <c r="HBW84" s="151"/>
      <c r="HBX84" s="151"/>
      <c r="HBY84" s="151"/>
      <c r="HBZ84" s="151"/>
      <c r="HCA84" s="151"/>
      <c r="HCB84" s="151"/>
      <c r="HCC84" s="151"/>
      <c r="HCD84" s="151"/>
      <c r="HCE84" s="151"/>
      <c r="HCF84" s="151"/>
      <c r="HCG84" s="151"/>
      <c r="HCH84" s="151"/>
      <c r="HCI84" s="151"/>
      <c r="HCJ84" s="151"/>
      <c r="HCK84" s="151"/>
      <c r="HCL84" s="151"/>
      <c r="HCM84" s="151"/>
      <c r="HCN84" s="151"/>
      <c r="HCO84" s="151"/>
      <c r="HCP84" s="151"/>
      <c r="HCQ84" s="151"/>
      <c r="HCR84" s="151"/>
      <c r="HCS84" s="151"/>
      <c r="HCT84" s="151"/>
      <c r="HCU84" s="151"/>
      <c r="HCV84" s="151"/>
      <c r="HCW84" s="151"/>
      <c r="HCX84" s="151"/>
      <c r="HCY84" s="151"/>
      <c r="HCZ84" s="151"/>
      <c r="HDA84" s="151"/>
      <c r="HDB84" s="151"/>
      <c r="HDC84" s="151"/>
      <c r="HDD84" s="151"/>
      <c r="HDE84" s="151"/>
      <c r="HDF84" s="151"/>
      <c r="HDG84" s="151"/>
      <c r="HDH84" s="151"/>
      <c r="HDI84" s="151"/>
      <c r="HDJ84" s="151"/>
      <c r="HDK84" s="151"/>
      <c r="HDL84" s="151"/>
      <c r="HDM84" s="151"/>
      <c r="HDN84" s="151"/>
      <c r="HDO84" s="151"/>
      <c r="HDP84" s="151"/>
      <c r="HDQ84" s="151"/>
      <c r="HDR84" s="151"/>
      <c r="HDS84" s="151"/>
      <c r="HDT84" s="151"/>
      <c r="HDU84" s="151"/>
      <c r="HDV84" s="151"/>
      <c r="HDW84" s="151"/>
      <c r="HDX84" s="151"/>
      <c r="HDY84" s="151"/>
      <c r="HDZ84" s="151"/>
      <c r="HEA84" s="151"/>
      <c r="HEB84" s="151"/>
      <c r="HEC84" s="151"/>
      <c r="HED84" s="151"/>
      <c r="HEE84" s="151"/>
      <c r="HEF84" s="151"/>
      <c r="HEG84" s="151"/>
      <c r="HEH84" s="151"/>
      <c r="HEI84" s="151"/>
      <c r="HEJ84" s="151"/>
      <c r="HEK84" s="151"/>
      <c r="HEL84" s="151"/>
      <c r="HEM84" s="151"/>
      <c r="HEN84" s="151"/>
      <c r="HEO84" s="151"/>
      <c r="HEP84" s="151"/>
      <c r="HEQ84" s="151"/>
      <c r="HER84" s="151"/>
      <c r="HES84" s="151"/>
      <c r="HET84" s="151"/>
      <c r="HEU84" s="151"/>
      <c r="HEV84" s="151"/>
      <c r="HEW84" s="151"/>
      <c r="HEX84" s="151"/>
      <c r="HEY84" s="151"/>
      <c r="HEZ84" s="151"/>
      <c r="HFA84" s="151"/>
      <c r="HFB84" s="151"/>
      <c r="HFC84" s="151"/>
      <c r="HFD84" s="151"/>
      <c r="HFE84" s="151"/>
      <c r="HFF84" s="151"/>
      <c r="HFG84" s="151"/>
      <c r="HFH84" s="151"/>
      <c r="HFI84" s="151"/>
      <c r="HFJ84" s="151"/>
      <c r="HFK84" s="151"/>
      <c r="HFL84" s="151"/>
      <c r="HFM84" s="151"/>
      <c r="HFN84" s="151"/>
      <c r="HFO84" s="151"/>
      <c r="HFP84" s="151"/>
      <c r="HFQ84" s="151"/>
      <c r="HFR84" s="151"/>
      <c r="HFS84" s="151"/>
      <c r="HFT84" s="151"/>
      <c r="HFU84" s="151"/>
      <c r="HFV84" s="151"/>
      <c r="HFW84" s="151"/>
      <c r="HFX84" s="151"/>
      <c r="HFY84" s="151"/>
      <c r="HFZ84" s="151"/>
      <c r="HGA84" s="151"/>
      <c r="HGB84" s="151"/>
      <c r="HGC84" s="151"/>
      <c r="HGD84" s="151"/>
      <c r="HGE84" s="151"/>
      <c r="HGF84" s="151"/>
      <c r="HGG84" s="151"/>
      <c r="HGH84" s="151"/>
      <c r="HGI84" s="151"/>
      <c r="HGJ84" s="151"/>
      <c r="HGK84" s="151"/>
      <c r="HGL84" s="151"/>
      <c r="HGM84" s="151"/>
      <c r="HGN84" s="151"/>
      <c r="HGO84" s="151"/>
      <c r="HGP84" s="151"/>
      <c r="HGQ84" s="151"/>
      <c r="HGR84" s="151"/>
      <c r="HGS84" s="151"/>
      <c r="HGT84" s="151"/>
      <c r="HGU84" s="151"/>
      <c r="HGV84" s="151"/>
      <c r="HGW84" s="151"/>
      <c r="HGX84" s="151"/>
      <c r="HGY84" s="151"/>
      <c r="HGZ84" s="151"/>
      <c r="HHA84" s="151"/>
      <c r="HHB84" s="151"/>
      <c r="HHC84" s="151"/>
      <c r="HHD84" s="151"/>
      <c r="HHE84" s="151"/>
      <c r="HHF84" s="151"/>
      <c r="HHG84" s="151"/>
      <c r="HHH84" s="151"/>
      <c r="HHI84" s="151"/>
      <c r="HHJ84" s="151"/>
      <c r="HHK84" s="151"/>
      <c r="HHL84" s="151"/>
      <c r="HHM84" s="151"/>
      <c r="HHN84" s="151"/>
      <c r="HHO84" s="151"/>
      <c r="HHP84" s="151"/>
      <c r="HHQ84" s="151"/>
      <c r="HHR84" s="151"/>
      <c r="HHS84" s="151"/>
      <c r="HHT84" s="151"/>
      <c r="HHU84" s="151"/>
      <c r="HHV84" s="151"/>
      <c r="HHW84" s="151"/>
      <c r="HHX84" s="151"/>
      <c r="HHY84" s="151"/>
      <c r="HHZ84" s="151"/>
      <c r="HIA84" s="151"/>
      <c r="HIB84" s="151"/>
      <c r="HIC84" s="151"/>
      <c r="HID84" s="151"/>
      <c r="HIE84" s="151"/>
      <c r="HIF84" s="151"/>
      <c r="HIG84" s="151"/>
      <c r="HIH84" s="151"/>
      <c r="HII84" s="151"/>
      <c r="HIJ84" s="151"/>
      <c r="HIK84" s="151"/>
      <c r="HIL84" s="151"/>
      <c r="HIM84" s="151"/>
      <c r="HIN84" s="151"/>
      <c r="HIO84" s="151"/>
      <c r="HIP84" s="151"/>
      <c r="HIQ84" s="151"/>
      <c r="HIR84" s="151"/>
      <c r="HIS84" s="151"/>
      <c r="HIT84" s="151"/>
      <c r="HIU84" s="151"/>
      <c r="HIV84" s="151"/>
      <c r="HIW84" s="151"/>
      <c r="HIX84" s="151"/>
      <c r="HIY84" s="151"/>
      <c r="HIZ84" s="151"/>
      <c r="HJA84" s="151"/>
      <c r="HJB84" s="151"/>
      <c r="HJC84" s="151"/>
      <c r="HJD84" s="151"/>
      <c r="HJE84" s="151"/>
      <c r="HJF84" s="151"/>
      <c r="HJG84" s="151"/>
      <c r="HJH84" s="151"/>
      <c r="HJI84" s="151"/>
      <c r="HJJ84" s="151"/>
      <c r="HJK84" s="151"/>
      <c r="HJL84" s="151"/>
      <c r="HJM84" s="151"/>
      <c r="HJN84" s="151"/>
      <c r="HJO84" s="151"/>
      <c r="HJP84" s="151"/>
      <c r="HJQ84" s="151"/>
      <c r="HJR84" s="151"/>
      <c r="HJS84" s="151"/>
      <c r="HJT84" s="151"/>
      <c r="HJU84" s="151"/>
      <c r="HJV84" s="151"/>
      <c r="HJW84" s="151"/>
      <c r="HJX84" s="151"/>
      <c r="HJY84" s="151"/>
      <c r="HJZ84" s="151"/>
      <c r="HKA84" s="151"/>
      <c r="HKB84" s="151"/>
      <c r="HKC84" s="151"/>
      <c r="HKD84" s="151"/>
      <c r="HKE84" s="151"/>
      <c r="HKF84" s="151"/>
      <c r="HKG84" s="151"/>
      <c r="HKH84" s="151"/>
      <c r="HKI84" s="151"/>
      <c r="HKJ84" s="151"/>
      <c r="HKK84" s="151"/>
      <c r="HKL84" s="151"/>
      <c r="HKM84" s="151"/>
      <c r="HKN84" s="151"/>
      <c r="HKO84" s="151"/>
      <c r="HKP84" s="151"/>
      <c r="HKQ84" s="151"/>
      <c r="HKR84" s="151"/>
      <c r="HKS84" s="151"/>
      <c r="HKT84" s="151"/>
      <c r="HKU84" s="151"/>
      <c r="HKV84" s="151"/>
      <c r="HKW84" s="151"/>
      <c r="HKX84" s="151"/>
      <c r="HKY84" s="151"/>
      <c r="HKZ84" s="151"/>
      <c r="HLA84" s="151"/>
      <c r="HLB84" s="151"/>
      <c r="HLC84" s="151"/>
      <c r="HLD84" s="151"/>
      <c r="HLE84" s="151"/>
      <c r="HLF84" s="151"/>
      <c r="HLG84" s="151"/>
      <c r="HLH84" s="151"/>
      <c r="HLI84" s="151"/>
      <c r="HLJ84" s="151"/>
      <c r="HLK84" s="151"/>
      <c r="HLL84" s="151"/>
      <c r="HLM84" s="151"/>
      <c r="HLN84" s="151"/>
      <c r="HLO84" s="151"/>
      <c r="HLP84" s="151"/>
      <c r="HLQ84" s="151"/>
      <c r="HLR84" s="151"/>
      <c r="HLS84" s="151"/>
      <c r="HLT84" s="151"/>
      <c r="HLU84" s="151"/>
      <c r="HLV84" s="151"/>
      <c r="HLW84" s="151"/>
      <c r="HLX84" s="151"/>
      <c r="HLY84" s="151"/>
      <c r="HLZ84" s="151"/>
      <c r="HMA84" s="151"/>
      <c r="HMB84" s="151"/>
      <c r="HMC84" s="151"/>
      <c r="HMD84" s="151"/>
      <c r="HME84" s="151"/>
      <c r="HMF84" s="151"/>
      <c r="HMG84" s="151"/>
      <c r="HMH84" s="151"/>
      <c r="HMI84" s="151"/>
      <c r="HMJ84" s="151"/>
      <c r="HMK84" s="151"/>
      <c r="HML84" s="151"/>
      <c r="HMM84" s="151"/>
      <c r="HMN84" s="151"/>
      <c r="HMO84" s="151"/>
      <c r="HMP84" s="151"/>
      <c r="HMQ84" s="151"/>
      <c r="HMR84" s="151"/>
      <c r="HMS84" s="151"/>
      <c r="HMT84" s="151"/>
      <c r="HMU84" s="151"/>
      <c r="HMV84" s="151"/>
      <c r="HMW84" s="151"/>
      <c r="HMX84" s="151"/>
      <c r="HMY84" s="151"/>
      <c r="HMZ84" s="151"/>
      <c r="HNA84" s="151"/>
      <c r="HNB84" s="151"/>
      <c r="HNC84" s="151"/>
      <c r="HND84" s="151"/>
      <c r="HNE84" s="151"/>
      <c r="HNF84" s="151"/>
      <c r="HNG84" s="151"/>
      <c r="HNH84" s="151"/>
      <c r="HNI84" s="151"/>
      <c r="HNJ84" s="151"/>
      <c r="HNK84" s="151"/>
      <c r="HNL84" s="151"/>
      <c r="HNM84" s="151"/>
      <c r="HNN84" s="151"/>
      <c r="HNO84" s="151"/>
      <c r="HNP84" s="151"/>
      <c r="HNQ84" s="151"/>
      <c r="HNR84" s="151"/>
      <c r="HNS84" s="151"/>
      <c r="HNT84" s="151"/>
      <c r="HNU84" s="151"/>
      <c r="HNV84" s="151"/>
      <c r="HNW84" s="151"/>
      <c r="HNX84" s="151"/>
      <c r="HNY84" s="151"/>
      <c r="HNZ84" s="151"/>
      <c r="HOA84" s="151"/>
      <c r="HOB84" s="151"/>
      <c r="HOC84" s="151"/>
      <c r="HOD84" s="151"/>
      <c r="HOE84" s="151"/>
      <c r="HOF84" s="151"/>
      <c r="HOG84" s="151"/>
      <c r="HOH84" s="151"/>
      <c r="HOI84" s="151"/>
      <c r="HOJ84" s="151"/>
      <c r="HOK84" s="151"/>
      <c r="HOL84" s="151"/>
      <c r="HOM84" s="151"/>
      <c r="HON84" s="151"/>
      <c r="HOO84" s="151"/>
      <c r="HOP84" s="151"/>
      <c r="HOQ84" s="151"/>
      <c r="HOR84" s="151"/>
      <c r="HOS84" s="151"/>
      <c r="HOT84" s="151"/>
      <c r="HOU84" s="151"/>
      <c r="HOV84" s="151"/>
      <c r="HOW84" s="151"/>
      <c r="HOX84" s="151"/>
      <c r="HOY84" s="151"/>
      <c r="HOZ84" s="151"/>
      <c r="HPA84" s="151"/>
      <c r="HPB84" s="151"/>
      <c r="HPC84" s="151"/>
      <c r="HPD84" s="151"/>
      <c r="HPE84" s="151"/>
      <c r="HPF84" s="151"/>
      <c r="HPG84" s="151"/>
      <c r="HPH84" s="151"/>
      <c r="HPI84" s="151"/>
      <c r="HPJ84" s="151"/>
      <c r="HPK84" s="151"/>
      <c r="HPL84" s="151"/>
      <c r="HPM84" s="151"/>
      <c r="HPN84" s="151"/>
      <c r="HPO84" s="151"/>
      <c r="HPP84" s="151"/>
      <c r="HPQ84" s="151"/>
      <c r="HPR84" s="151"/>
      <c r="HPS84" s="151"/>
      <c r="HPT84" s="151"/>
      <c r="HPU84" s="151"/>
      <c r="HPV84" s="151"/>
      <c r="HPW84" s="151"/>
      <c r="HPX84" s="151"/>
      <c r="HPY84" s="151"/>
      <c r="HPZ84" s="151"/>
      <c r="HQA84" s="151"/>
      <c r="HQB84" s="151"/>
      <c r="HQC84" s="151"/>
      <c r="HQD84" s="151"/>
      <c r="HQE84" s="151"/>
      <c r="HQF84" s="151"/>
      <c r="HQG84" s="151"/>
      <c r="HQH84" s="151"/>
      <c r="HQI84" s="151"/>
      <c r="HQJ84" s="151"/>
      <c r="HQK84" s="151"/>
      <c r="HQL84" s="151"/>
      <c r="HQM84" s="151"/>
      <c r="HQN84" s="151"/>
      <c r="HQO84" s="151"/>
      <c r="HQP84" s="151"/>
      <c r="HQQ84" s="151"/>
      <c r="HQR84" s="151"/>
      <c r="HQS84" s="151"/>
      <c r="HQT84" s="151"/>
      <c r="HQU84" s="151"/>
      <c r="HQV84" s="151"/>
      <c r="HQW84" s="151"/>
      <c r="HQX84" s="151"/>
      <c r="HQY84" s="151"/>
      <c r="HQZ84" s="151"/>
      <c r="HRA84" s="151"/>
      <c r="HRB84" s="151"/>
      <c r="HRC84" s="151"/>
      <c r="HRD84" s="151"/>
      <c r="HRE84" s="151"/>
      <c r="HRF84" s="151"/>
      <c r="HRG84" s="151"/>
      <c r="HRH84" s="151"/>
      <c r="HRI84" s="151"/>
      <c r="HRJ84" s="151"/>
      <c r="HRK84" s="151"/>
      <c r="HRL84" s="151"/>
      <c r="HRM84" s="151"/>
      <c r="HRN84" s="151"/>
      <c r="HRO84" s="151"/>
      <c r="HRP84" s="151"/>
      <c r="HRQ84" s="151"/>
      <c r="HRR84" s="151"/>
      <c r="HRS84" s="151"/>
      <c r="HRT84" s="151"/>
      <c r="HRU84" s="151"/>
      <c r="HRV84" s="151"/>
      <c r="HRW84" s="151"/>
      <c r="HRX84" s="151"/>
      <c r="HRY84" s="151"/>
      <c r="HRZ84" s="151"/>
      <c r="HSA84" s="151"/>
      <c r="HSB84" s="151"/>
      <c r="HSC84" s="151"/>
      <c r="HSD84" s="151"/>
      <c r="HSE84" s="151"/>
      <c r="HSF84" s="151"/>
      <c r="HSG84" s="151"/>
      <c r="HSH84" s="151"/>
      <c r="HSI84" s="151"/>
      <c r="HSJ84" s="151"/>
      <c r="HSK84" s="151"/>
      <c r="HSL84" s="151"/>
      <c r="HSM84" s="151"/>
      <c r="HSN84" s="151"/>
      <c r="HSO84" s="151"/>
      <c r="HSP84" s="151"/>
      <c r="HSQ84" s="151"/>
      <c r="HSR84" s="151"/>
      <c r="HSS84" s="151"/>
      <c r="HST84" s="151"/>
      <c r="HSU84" s="151"/>
      <c r="HSV84" s="151"/>
      <c r="HSW84" s="151"/>
      <c r="HSX84" s="151"/>
      <c r="HSY84" s="151"/>
      <c r="HSZ84" s="151"/>
      <c r="HTA84" s="151"/>
      <c r="HTB84" s="151"/>
      <c r="HTC84" s="151"/>
      <c r="HTD84" s="151"/>
      <c r="HTE84" s="151"/>
      <c r="HTF84" s="151"/>
      <c r="HTG84" s="151"/>
      <c r="HTH84" s="151"/>
      <c r="HTI84" s="151"/>
      <c r="HTJ84" s="151"/>
      <c r="HTK84" s="151"/>
      <c r="HTL84" s="151"/>
      <c r="HTM84" s="151"/>
      <c r="HTN84" s="151"/>
      <c r="HTO84" s="151"/>
      <c r="HTP84" s="151"/>
      <c r="HTQ84" s="151"/>
      <c r="HTR84" s="151"/>
      <c r="HTS84" s="151"/>
      <c r="HTT84" s="151"/>
      <c r="HTU84" s="151"/>
      <c r="HTV84" s="151"/>
      <c r="HTW84" s="151"/>
      <c r="HTX84" s="151"/>
      <c r="HTY84" s="151"/>
      <c r="HTZ84" s="151"/>
      <c r="HUA84" s="151"/>
      <c r="HUB84" s="151"/>
      <c r="HUC84" s="151"/>
      <c r="HUD84" s="151"/>
      <c r="HUE84" s="151"/>
      <c r="HUF84" s="151"/>
      <c r="HUG84" s="151"/>
      <c r="HUH84" s="151"/>
      <c r="HUI84" s="151"/>
      <c r="HUJ84" s="151"/>
      <c r="HUK84" s="151"/>
      <c r="HUL84" s="151"/>
      <c r="HUM84" s="151"/>
      <c r="HUN84" s="151"/>
      <c r="HUO84" s="151"/>
      <c r="HUP84" s="151"/>
      <c r="HUQ84" s="151"/>
      <c r="HUR84" s="151"/>
      <c r="HUS84" s="151"/>
      <c r="HUT84" s="151"/>
      <c r="HUU84" s="151"/>
      <c r="HUV84" s="151"/>
      <c r="HUW84" s="151"/>
      <c r="HUX84" s="151"/>
      <c r="HUY84" s="151"/>
      <c r="HUZ84" s="151"/>
      <c r="HVA84" s="151"/>
      <c r="HVB84" s="151"/>
      <c r="HVC84" s="151"/>
      <c r="HVD84" s="151"/>
      <c r="HVE84" s="151"/>
      <c r="HVF84" s="151"/>
      <c r="HVG84" s="151"/>
      <c r="HVH84" s="151"/>
      <c r="HVI84" s="151"/>
      <c r="HVJ84" s="151"/>
      <c r="HVK84" s="151"/>
      <c r="HVL84" s="151"/>
      <c r="HVM84" s="151"/>
      <c r="HVN84" s="151"/>
      <c r="HVO84" s="151"/>
      <c r="HVP84" s="151"/>
      <c r="HVQ84" s="151"/>
      <c r="HVR84" s="151"/>
      <c r="HVS84" s="151"/>
      <c r="HVT84" s="151"/>
      <c r="HVU84" s="151"/>
      <c r="HVV84" s="151"/>
      <c r="HVW84" s="151"/>
      <c r="HVX84" s="151"/>
      <c r="HVY84" s="151"/>
      <c r="HVZ84" s="151"/>
      <c r="HWA84" s="151"/>
      <c r="HWB84" s="151"/>
      <c r="HWC84" s="151"/>
      <c r="HWD84" s="151"/>
      <c r="HWE84" s="151"/>
      <c r="HWF84" s="151"/>
      <c r="HWG84" s="151"/>
      <c r="HWH84" s="151"/>
      <c r="HWI84" s="151"/>
      <c r="HWJ84" s="151"/>
      <c r="HWK84" s="151"/>
      <c r="HWL84" s="151"/>
      <c r="HWM84" s="151"/>
      <c r="HWN84" s="151"/>
      <c r="HWO84" s="151"/>
      <c r="HWP84" s="151"/>
      <c r="HWQ84" s="151"/>
      <c r="HWR84" s="151"/>
      <c r="HWS84" s="151"/>
      <c r="HWT84" s="151"/>
      <c r="HWU84" s="151"/>
      <c r="HWV84" s="151"/>
      <c r="HWW84" s="151"/>
      <c r="HWX84" s="151"/>
      <c r="HWY84" s="151"/>
      <c r="HWZ84" s="151"/>
      <c r="HXA84" s="151"/>
      <c r="HXB84" s="151"/>
      <c r="HXC84" s="151"/>
      <c r="HXD84" s="151"/>
      <c r="HXE84" s="151"/>
      <c r="HXF84" s="151"/>
      <c r="HXG84" s="151"/>
      <c r="HXH84" s="151"/>
      <c r="HXI84" s="151"/>
      <c r="HXJ84" s="151"/>
      <c r="HXK84" s="151"/>
      <c r="HXL84" s="151"/>
      <c r="HXM84" s="151"/>
      <c r="HXN84" s="151"/>
      <c r="HXO84" s="151"/>
      <c r="HXP84" s="151"/>
      <c r="HXQ84" s="151"/>
      <c r="HXR84" s="151"/>
      <c r="HXS84" s="151"/>
      <c r="HXT84" s="151"/>
      <c r="HXU84" s="151"/>
      <c r="HXV84" s="151"/>
      <c r="HXW84" s="151"/>
      <c r="HXX84" s="151"/>
      <c r="HXY84" s="151"/>
      <c r="HXZ84" s="151"/>
      <c r="HYA84" s="151"/>
      <c r="HYB84" s="151"/>
      <c r="HYC84" s="151"/>
      <c r="HYD84" s="151"/>
      <c r="HYE84" s="151"/>
      <c r="HYF84" s="151"/>
      <c r="HYG84" s="151"/>
      <c r="HYH84" s="151"/>
      <c r="HYI84" s="151"/>
      <c r="HYJ84" s="151"/>
      <c r="HYK84" s="151"/>
      <c r="HYL84" s="151"/>
      <c r="HYM84" s="151"/>
      <c r="HYN84" s="151"/>
      <c r="HYO84" s="151"/>
      <c r="HYP84" s="151"/>
      <c r="HYQ84" s="151"/>
      <c r="HYR84" s="151"/>
      <c r="HYS84" s="151"/>
      <c r="HYT84" s="151"/>
      <c r="HYU84" s="151"/>
      <c r="HYV84" s="151"/>
      <c r="HYW84" s="151"/>
      <c r="HYX84" s="151"/>
      <c r="HYY84" s="151"/>
      <c r="HYZ84" s="151"/>
      <c r="HZA84" s="151"/>
      <c r="HZB84" s="151"/>
      <c r="HZC84" s="151"/>
      <c r="HZD84" s="151"/>
      <c r="HZE84" s="151"/>
      <c r="HZF84" s="151"/>
      <c r="HZG84" s="151"/>
      <c r="HZH84" s="151"/>
      <c r="HZI84" s="151"/>
      <c r="HZJ84" s="151"/>
      <c r="HZK84" s="151"/>
      <c r="HZL84" s="151"/>
      <c r="HZM84" s="151"/>
      <c r="HZN84" s="151"/>
      <c r="HZO84" s="151"/>
      <c r="HZP84" s="151"/>
      <c r="HZQ84" s="151"/>
      <c r="HZR84" s="151"/>
      <c r="HZS84" s="151"/>
      <c r="HZT84" s="151"/>
      <c r="HZU84" s="151"/>
      <c r="HZV84" s="151"/>
      <c r="HZW84" s="151"/>
      <c r="HZX84" s="151"/>
      <c r="HZY84" s="151"/>
      <c r="HZZ84" s="151"/>
      <c r="IAA84" s="151"/>
      <c r="IAB84" s="151"/>
      <c r="IAC84" s="151"/>
      <c r="IAD84" s="151"/>
      <c r="IAE84" s="151"/>
      <c r="IAF84" s="151"/>
      <c r="IAG84" s="151"/>
      <c r="IAH84" s="151"/>
      <c r="IAI84" s="151"/>
      <c r="IAJ84" s="151"/>
      <c r="IAK84" s="151"/>
      <c r="IAL84" s="151"/>
      <c r="IAM84" s="151"/>
      <c r="IAN84" s="151"/>
      <c r="IAO84" s="151"/>
      <c r="IAP84" s="151"/>
      <c r="IAQ84" s="151"/>
      <c r="IAR84" s="151"/>
      <c r="IAS84" s="151"/>
      <c r="IAT84" s="151"/>
      <c r="IAU84" s="151"/>
      <c r="IAV84" s="151"/>
      <c r="IAW84" s="151"/>
      <c r="IAX84" s="151"/>
      <c r="IAY84" s="151"/>
      <c r="IAZ84" s="151"/>
      <c r="IBA84" s="151"/>
      <c r="IBB84" s="151"/>
      <c r="IBC84" s="151"/>
      <c r="IBD84" s="151"/>
      <c r="IBE84" s="151"/>
      <c r="IBF84" s="151"/>
      <c r="IBG84" s="151"/>
      <c r="IBH84" s="151"/>
      <c r="IBI84" s="151"/>
      <c r="IBJ84" s="151"/>
      <c r="IBK84" s="151"/>
      <c r="IBL84" s="151"/>
      <c r="IBM84" s="151"/>
      <c r="IBN84" s="151"/>
      <c r="IBO84" s="151"/>
      <c r="IBP84" s="151"/>
      <c r="IBQ84" s="151"/>
      <c r="IBR84" s="151"/>
      <c r="IBS84" s="151"/>
      <c r="IBT84" s="151"/>
      <c r="IBU84" s="151"/>
      <c r="IBV84" s="151"/>
      <c r="IBW84" s="151"/>
      <c r="IBX84" s="151"/>
      <c r="IBY84" s="151"/>
      <c r="IBZ84" s="151"/>
      <c r="ICA84" s="151"/>
      <c r="ICB84" s="151"/>
      <c r="ICC84" s="151"/>
      <c r="ICD84" s="151"/>
      <c r="ICE84" s="151"/>
      <c r="ICF84" s="151"/>
      <c r="ICG84" s="151"/>
      <c r="ICH84" s="151"/>
      <c r="ICI84" s="151"/>
      <c r="ICJ84" s="151"/>
      <c r="ICK84" s="151"/>
      <c r="ICL84" s="151"/>
      <c r="ICM84" s="151"/>
      <c r="ICN84" s="151"/>
      <c r="ICO84" s="151"/>
      <c r="ICP84" s="151"/>
      <c r="ICQ84" s="151"/>
      <c r="ICR84" s="151"/>
      <c r="ICS84" s="151"/>
      <c r="ICT84" s="151"/>
      <c r="ICU84" s="151"/>
      <c r="ICV84" s="151"/>
      <c r="ICW84" s="151"/>
      <c r="ICX84" s="151"/>
      <c r="ICY84" s="151"/>
      <c r="ICZ84" s="151"/>
      <c r="IDA84" s="151"/>
      <c r="IDB84" s="151"/>
      <c r="IDC84" s="151"/>
      <c r="IDD84" s="151"/>
      <c r="IDE84" s="151"/>
      <c r="IDF84" s="151"/>
      <c r="IDG84" s="151"/>
      <c r="IDH84" s="151"/>
      <c r="IDI84" s="151"/>
      <c r="IDJ84" s="151"/>
      <c r="IDK84" s="151"/>
      <c r="IDL84" s="151"/>
      <c r="IDM84" s="151"/>
      <c r="IDN84" s="151"/>
      <c r="IDO84" s="151"/>
      <c r="IDP84" s="151"/>
      <c r="IDQ84" s="151"/>
      <c r="IDR84" s="151"/>
      <c r="IDS84" s="151"/>
      <c r="IDT84" s="151"/>
      <c r="IDU84" s="151"/>
      <c r="IDV84" s="151"/>
      <c r="IDW84" s="151"/>
      <c r="IDX84" s="151"/>
      <c r="IDY84" s="151"/>
      <c r="IDZ84" s="151"/>
      <c r="IEA84" s="151"/>
      <c r="IEB84" s="151"/>
      <c r="IEC84" s="151"/>
      <c r="IED84" s="151"/>
      <c r="IEE84" s="151"/>
      <c r="IEF84" s="151"/>
      <c r="IEG84" s="151"/>
      <c r="IEH84" s="151"/>
      <c r="IEI84" s="151"/>
      <c r="IEJ84" s="151"/>
      <c r="IEK84" s="151"/>
      <c r="IEL84" s="151"/>
      <c r="IEM84" s="151"/>
      <c r="IEN84" s="151"/>
      <c r="IEO84" s="151"/>
      <c r="IEP84" s="151"/>
      <c r="IEQ84" s="151"/>
      <c r="IER84" s="151"/>
      <c r="IES84" s="151"/>
      <c r="IET84" s="151"/>
      <c r="IEU84" s="151"/>
      <c r="IEV84" s="151"/>
      <c r="IEW84" s="151"/>
      <c r="IEX84" s="151"/>
      <c r="IEY84" s="151"/>
      <c r="IEZ84" s="151"/>
      <c r="IFA84" s="151"/>
      <c r="IFB84" s="151"/>
      <c r="IFC84" s="151"/>
      <c r="IFD84" s="151"/>
      <c r="IFE84" s="151"/>
      <c r="IFF84" s="151"/>
      <c r="IFG84" s="151"/>
      <c r="IFH84" s="151"/>
      <c r="IFI84" s="151"/>
      <c r="IFJ84" s="151"/>
      <c r="IFK84" s="151"/>
      <c r="IFL84" s="151"/>
      <c r="IFM84" s="151"/>
      <c r="IFN84" s="151"/>
      <c r="IFO84" s="151"/>
      <c r="IFP84" s="151"/>
      <c r="IFQ84" s="151"/>
      <c r="IFR84" s="151"/>
      <c r="IFS84" s="151"/>
      <c r="IFT84" s="151"/>
      <c r="IFU84" s="151"/>
      <c r="IFV84" s="151"/>
      <c r="IFW84" s="151"/>
      <c r="IFX84" s="151"/>
      <c r="IFY84" s="151"/>
      <c r="IFZ84" s="151"/>
      <c r="IGA84" s="151"/>
      <c r="IGB84" s="151"/>
      <c r="IGC84" s="151"/>
      <c r="IGD84" s="151"/>
      <c r="IGE84" s="151"/>
      <c r="IGF84" s="151"/>
      <c r="IGG84" s="151"/>
      <c r="IGH84" s="151"/>
      <c r="IGI84" s="151"/>
      <c r="IGJ84" s="151"/>
      <c r="IGK84" s="151"/>
      <c r="IGL84" s="151"/>
      <c r="IGM84" s="151"/>
      <c r="IGN84" s="151"/>
      <c r="IGO84" s="151"/>
      <c r="IGP84" s="151"/>
      <c r="IGQ84" s="151"/>
      <c r="IGR84" s="151"/>
      <c r="IGS84" s="151"/>
      <c r="IGT84" s="151"/>
      <c r="IGU84" s="151"/>
      <c r="IGV84" s="151"/>
      <c r="IGW84" s="151"/>
      <c r="IGX84" s="151"/>
      <c r="IGY84" s="151"/>
      <c r="IGZ84" s="151"/>
      <c r="IHA84" s="151"/>
      <c r="IHB84" s="151"/>
      <c r="IHC84" s="151"/>
      <c r="IHD84" s="151"/>
      <c r="IHE84" s="151"/>
      <c r="IHF84" s="151"/>
      <c r="IHG84" s="151"/>
      <c r="IHH84" s="151"/>
      <c r="IHI84" s="151"/>
      <c r="IHJ84" s="151"/>
      <c r="IHK84" s="151"/>
      <c r="IHL84" s="151"/>
      <c r="IHM84" s="151"/>
      <c r="IHN84" s="151"/>
      <c r="IHO84" s="151"/>
      <c r="IHP84" s="151"/>
      <c r="IHQ84" s="151"/>
      <c r="IHR84" s="151"/>
      <c r="IHS84" s="151"/>
      <c r="IHT84" s="151"/>
      <c r="IHU84" s="151"/>
      <c r="IHV84" s="151"/>
      <c r="IHW84" s="151"/>
      <c r="IHX84" s="151"/>
      <c r="IHY84" s="151"/>
      <c r="IHZ84" s="151"/>
      <c r="IIA84" s="151"/>
      <c r="IIB84" s="151"/>
      <c r="IIC84" s="151"/>
      <c r="IID84" s="151"/>
      <c r="IIE84" s="151"/>
      <c r="IIF84" s="151"/>
      <c r="IIG84" s="151"/>
      <c r="IIH84" s="151"/>
      <c r="III84" s="151"/>
      <c r="IIJ84" s="151"/>
      <c r="IIK84" s="151"/>
      <c r="IIL84" s="151"/>
      <c r="IIM84" s="151"/>
      <c r="IIN84" s="151"/>
      <c r="IIO84" s="151"/>
      <c r="IIP84" s="151"/>
      <c r="IIQ84" s="151"/>
      <c r="IIR84" s="151"/>
      <c r="IIS84" s="151"/>
      <c r="IIT84" s="151"/>
      <c r="IIU84" s="151"/>
      <c r="IIV84" s="151"/>
      <c r="IIW84" s="151"/>
      <c r="IIX84" s="151"/>
      <c r="IIY84" s="151"/>
      <c r="IIZ84" s="151"/>
      <c r="IJA84" s="151"/>
      <c r="IJB84" s="151"/>
      <c r="IJC84" s="151"/>
      <c r="IJD84" s="151"/>
      <c r="IJE84" s="151"/>
      <c r="IJF84" s="151"/>
      <c r="IJG84" s="151"/>
      <c r="IJH84" s="151"/>
      <c r="IJI84" s="151"/>
      <c r="IJJ84" s="151"/>
      <c r="IJK84" s="151"/>
      <c r="IJL84" s="151"/>
      <c r="IJM84" s="151"/>
      <c r="IJN84" s="151"/>
      <c r="IJO84" s="151"/>
      <c r="IJP84" s="151"/>
      <c r="IJQ84" s="151"/>
      <c r="IJR84" s="151"/>
      <c r="IJS84" s="151"/>
      <c r="IJT84" s="151"/>
      <c r="IJU84" s="151"/>
      <c r="IJV84" s="151"/>
      <c r="IJW84" s="151"/>
      <c r="IJX84" s="151"/>
      <c r="IJY84" s="151"/>
      <c r="IJZ84" s="151"/>
      <c r="IKA84" s="151"/>
      <c r="IKB84" s="151"/>
      <c r="IKC84" s="151"/>
      <c r="IKD84" s="151"/>
      <c r="IKE84" s="151"/>
      <c r="IKF84" s="151"/>
      <c r="IKG84" s="151"/>
      <c r="IKH84" s="151"/>
      <c r="IKI84" s="151"/>
      <c r="IKJ84" s="151"/>
      <c r="IKK84" s="151"/>
      <c r="IKL84" s="151"/>
      <c r="IKM84" s="151"/>
      <c r="IKN84" s="151"/>
      <c r="IKO84" s="151"/>
      <c r="IKP84" s="151"/>
      <c r="IKQ84" s="151"/>
      <c r="IKR84" s="151"/>
      <c r="IKS84" s="151"/>
      <c r="IKT84" s="151"/>
      <c r="IKU84" s="151"/>
      <c r="IKV84" s="151"/>
      <c r="IKW84" s="151"/>
      <c r="IKX84" s="151"/>
      <c r="IKY84" s="151"/>
      <c r="IKZ84" s="151"/>
      <c r="ILA84" s="151"/>
      <c r="ILB84" s="151"/>
      <c r="ILC84" s="151"/>
      <c r="ILD84" s="151"/>
      <c r="ILE84" s="151"/>
      <c r="ILF84" s="151"/>
      <c r="ILG84" s="151"/>
      <c r="ILH84" s="151"/>
      <c r="ILI84" s="151"/>
      <c r="ILJ84" s="151"/>
      <c r="ILK84" s="151"/>
      <c r="ILL84" s="151"/>
      <c r="ILM84" s="151"/>
      <c r="ILN84" s="151"/>
      <c r="ILO84" s="151"/>
      <c r="ILP84" s="151"/>
      <c r="ILQ84" s="151"/>
      <c r="ILR84" s="151"/>
      <c r="ILS84" s="151"/>
      <c r="ILT84" s="151"/>
      <c r="ILU84" s="151"/>
      <c r="ILV84" s="151"/>
      <c r="ILW84" s="151"/>
      <c r="ILX84" s="151"/>
      <c r="ILY84" s="151"/>
      <c r="ILZ84" s="151"/>
      <c r="IMA84" s="151"/>
      <c r="IMB84" s="151"/>
      <c r="IMC84" s="151"/>
      <c r="IMD84" s="151"/>
      <c r="IME84" s="151"/>
      <c r="IMF84" s="151"/>
      <c r="IMG84" s="151"/>
      <c r="IMH84" s="151"/>
      <c r="IMI84" s="151"/>
      <c r="IMJ84" s="151"/>
      <c r="IMK84" s="151"/>
      <c r="IML84" s="151"/>
      <c r="IMM84" s="151"/>
      <c r="IMN84" s="151"/>
      <c r="IMO84" s="151"/>
      <c r="IMP84" s="151"/>
      <c r="IMQ84" s="151"/>
      <c r="IMR84" s="151"/>
      <c r="IMS84" s="151"/>
      <c r="IMT84" s="151"/>
      <c r="IMU84" s="151"/>
      <c r="IMV84" s="151"/>
      <c r="IMW84" s="151"/>
      <c r="IMX84" s="151"/>
      <c r="IMY84" s="151"/>
      <c r="IMZ84" s="151"/>
      <c r="INA84" s="151"/>
      <c r="INB84" s="151"/>
      <c r="INC84" s="151"/>
      <c r="IND84" s="151"/>
      <c r="INE84" s="151"/>
      <c r="INF84" s="151"/>
      <c r="ING84" s="151"/>
      <c r="INH84" s="151"/>
      <c r="INI84" s="151"/>
      <c r="INJ84" s="151"/>
      <c r="INK84" s="151"/>
      <c r="INL84" s="151"/>
      <c r="INM84" s="151"/>
      <c r="INN84" s="151"/>
      <c r="INO84" s="151"/>
      <c r="INP84" s="151"/>
      <c r="INQ84" s="151"/>
      <c r="INR84" s="151"/>
      <c r="INS84" s="151"/>
      <c r="INT84" s="151"/>
      <c r="INU84" s="151"/>
      <c r="INV84" s="151"/>
      <c r="INW84" s="151"/>
      <c r="INX84" s="151"/>
      <c r="INY84" s="151"/>
      <c r="INZ84" s="151"/>
      <c r="IOA84" s="151"/>
      <c r="IOB84" s="151"/>
      <c r="IOC84" s="151"/>
      <c r="IOD84" s="151"/>
      <c r="IOE84" s="151"/>
      <c r="IOF84" s="151"/>
      <c r="IOG84" s="151"/>
      <c r="IOH84" s="151"/>
      <c r="IOI84" s="151"/>
      <c r="IOJ84" s="151"/>
      <c r="IOK84" s="151"/>
      <c r="IOL84" s="151"/>
      <c r="IOM84" s="151"/>
      <c r="ION84" s="151"/>
      <c r="IOO84" s="151"/>
      <c r="IOP84" s="151"/>
      <c r="IOQ84" s="151"/>
      <c r="IOR84" s="151"/>
      <c r="IOS84" s="151"/>
      <c r="IOT84" s="151"/>
      <c r="IOU84" s="151"/>
      <c r="IOV84" s="151"/>
      <c r="IOW84" s="151"/>
      <c r="IOX84" s="151"/>
      <c r="IOY84" s="151"/>
      <c r="IOZ84" s="151"/>
      <c r="IPA84" s="151"/>
      <c r="IPB84" s="151"/>
      <c r="IPC84" s="151"/>
      <c r="IPD84" s="151"/>
      <c r="IPE84" s="151"/>
      <c r="IPF84" s="151"/>
      <c r="IPG84" s="151"/>
      <c r="IPH84" s="151"/>
      <c r="IPI84" s="151"/>
      <c r="IPJ84" s="151"/>
      <c r="IPK84" s="151"/>
      <c r="IPL84" s="151"/>
      <c r="IPM84" s="151"/>
      <c r="IPN84" s="151"/>
      <c r="IPO84" s="151"/>
      <c r="IPP84" s="151"/>
      <c r="IPQ84" s="151"/>
      <c r="IPR84" s="151"/>
      <c r="IPS84" s="151"/>
      <c r="IPT84" s="151"/>
      <c r="IPU84" s="151"/>
      <c r="IPV84" s="151"/>
      <c r="IPW84" s="151"/>
      <c r="IPX84" s="151"/>
      <c r="IPY84" s="151"/>
      <c r="IPZ84" s="151"/>
      <c r="IQA84" s="151"/>
      <c r="IQB84" s="151"/>
      <c r="IQC84" s="151"/>
      <c r="IQD84" s="151"/>
      <c r="IQE84" s="151"/>
      <c r="IQF84" s="151"/>
      <c r="IQG84" s="151"/>
      <c r="IQH84" s="151"/>
      <c r="IQI84" s="151"/>
      <c r="IQJ84" s="151"/>
      <c r="IQK84" s="151"/>
      <c r="IQL84" s="151"/>
      <c r="IQM84" s="151"/>
      <c r="IQN84" s="151"/>
      <c r="IQO84" s="151"/>
      <c r="IQP84" s="151"/>
      <c r="IQQ84" s="151"/>
      <c r="IQR84" s="151"/>
      <c r="IQS84" s="151"/>
      <c r="IQT84" s="151"/>
      <c r="IQU84" s="151"/>
      <c r="IQV84" s="151"/>
      <c r="IQW84" s="151"/>
      <c r="IQX84" s="151"/>
      <c r="IQY84" s="151"/>
      <c r="IQZ84" s="151"/>
      <c r="IRA84" s="151"/>
      <c r="IRB84" s="151"/>
      <c r="IRC84" s="151"/>
      <c r="IRD84" s="151"/>
      <c r="IRE84" s="151"/>
      <c r="IRF84" s="151"/>
      <c r="IRG84" s="151"/>
      <c r="IRH84" s="151"/>
      <c r="IRI84" s="151"/>
      <c r="IRJ84" s="151"/>
      <c r="IRK84" s="151"/>
      <c r="IRL84" s="151"/>
      <c r="IRM84" s="151"/>
      <c r="IRN84" s="151"/>
      <c r="IRO84" s="151"/>
      <c r="IRP84" s="151"/>
      <c r="IRQ84" s="151"/>
      <c r="IRR84" s="151"/>
      <c r="IRS84" s="151"/>
      <c r="IRT84" s="151"/>
      <c r="IRU84" s="151"/>
      <c r="IRV84" s="151"/>
      <c r="IRW84" s="151"/>
      <c r="IRX84" s="151"/>
      <c r="IRY84" s="151"/>
      <c r="IRZ84" s="151"/>
      <c r="ISA84" s="151"/>
      <c r="ISB84" s="151"/>
      <c r="ISC84" s="151"/>
      <c r="ISD84" s="151"/>
      <c r="ISE84" s="151"/>
      <c r="ISF84" s="151"/>
      <c r="ISG84" s="151"/>
      <c r="ISH84" s="151"/>
      <c r="ISI84" s="151"/>
      <c r="ISJ84" s="151"/>
      <c r="ISK84" s="151"/>
      <c r="ISL84" s="151"/>
      <c r="ISM84" s="151"/>
      <c r="ISN84" s="151"/>
      <c r="ISO84" s="151"/>
      <c r="ISP84" s="151"/>
      <c r="ISQ84" s="151"/>
      <c r="ISR84" s="151"/>
      <c r="ISS84" s="151"/>
      <c r="IST84" s="151"/>
      <c r="ISU84" s="151"/>
      <c r="ISV84" s="151"/>
      <c r="ISW84" s="151"/>
      <c r="ISX84" s="151"/>
      <c r="ISY84" s="151"/>
      <c r="ISZ84" s="151"/>
      <c r="ITA84" s="151"/>
      <c r="ITB84" s="151"/>
      <c r="ITC84" s="151"/>
      <c r="ITD84" s="151"/>
      <c r="ITE84" s="151"/>
      <c r="ITF84" s="151"/>
      <c r="ITG84" s="151"/>
      <c r="ITH84" s="151"/>
      <c r="ITI84" s="151"/>
      <c r="ITJ84" s="151"/>
      <c r="ITK84" s="151"/>
      <c r="ITL84" s="151"/>
      <c r="ITM84" s="151"/>
      <c r="ITN84" s="151"/>
      <c r="ITO84" s="151"/>
      <c r="ITP84" s="151"/>
      <c r="ITQ84" s="151"/>
      <c r="ITR84" s="151"/>
      <c r="ITS84" s="151"/>
      <c r="ITT84" s="151"/>
      <c r="ITU84" s="151"/>
      <c r="ITV84" s="151"/>
      <c r="ITW84" s="151"/>
      <c r="ITX84" s="151"/>
      <c r="ITY84" s="151"/>
      <c r="ITZ84" s="151"/>
      <c r="IUA84" s="151"/>
      <c r="IUB84" s="151"/>
      <c r="IUC84" s="151"/>
      <c r="IUD84" s="151"/>
      <c r="IUE84" s="151"/>
      <c r="IUF84" s="151"/>
      <c r="IUG84" s="151"/>
      <c r="IUH84" s="151"/>
      <c r="IUI84" s="151"/>
      <c r="IUJ84" s="151"/>
      <c r="IUK84" s="151"/>
      <c r="IUL84" s="151"/>
      <c r="IUM84" s="151"/>
      <c r="IUN84" s="151"/>
      <c r="IUO84" s="151"/>
      <c r="IUP84" s="151"/>
      <c r="IUQ84" s="151"/>
      <c r="IUR84" s="151"/>
      <c r="IUS84" s="151"/>
      <c r="IUT84" s="151"/>
      <c r="IUU84" s="151"/>
      <c r="IUV84" s="151"/>
      <c r="IUW84" s="151"/>
      <c r="IUX84" s="151"/>
      <c r="IUY84" s="151"/>
      <c r="IUZ84" s="151"/>
      <c r="IVA84" s="151"/>
      <c r="IVB84" s="151"/>
      <c r="IVC84" s="151"/>
      <c r="IVD84" s="151"/>
      <c r="IVE84" s="151"/>
      <c r="IVF84" s="151"/>
      <c r="IVG84" s="151"/>
      <c r="IVH84" s="151"/>
      <c r="IVI84" s="151"/>
      <c r="IVJ84" s="151"/>
      <c r="IVK84" s="151"/>
      <c r="IVL84" s="151"/>
      <c r="IVM84" s="151"/>
      <c r="IVN84" s="151"/>
      <c r="IVO84" s="151"/>
      <c r="IVP84" s="151"/>
      <c r="IVQ84" s="151"/>
      <c r="IVR84" s="151"/>
      <c r="IVS84" s="151"/>
      <c r="IVT84" s="151"/>
      <c r="IVU84" s="151"/>
      <c r="IVV84" s="151"/>
      <c r="IVW84" s="151"/>
      <c r="IVX84" s="151"/>
      <c r="IVY84" s="151"/>
      <c r="IVZ84" s="151"/>
      <c r="IWA84" s="151"/>
      <c r="IWB84" s="151"/>
      <c r="IWC84" s="151"/>
      <c r="IWD84" s="151"/>
      <c r="IWE84" s="151"/>
      <c r="IWF84" s="151"/>
      <c r="IWG84" s="151"/>
      <c r="IWH84" s="151"/>
      <c r="IWI84" s="151"/>
      <c r="IWJ84" s="151"/>
      <c r="IWK84" s="151"/>
      <c r="IWL84" s="151"/>
      <c r="IWM84" s="151"/>
      <c r="IWN84" s="151"/>
      <c r="IWO84" s="151"/>
      <c r="IWP84" s="151"/>
      <c r="IWQ84" s="151"/>
      <c r="IWR84" s="151"/>
      <c r="IWS84" s="151"/>
      <c r="IWT84" s="151"/>
      <c r="IWU84" s="151"/>
      <c r="IWV84" s="151"/>
      <c r="IWW84" s="151"/>
      <c r="IWX84" s="151"/>
      <c r="IWY84" s="151"/>
      <c r="IWZ84" s="151"/>
      <c r="IXA84" s="151"/>
      <c r="IXB84" s="151"/>
      <c r="IXC84" s="151"/>
      <c r="IXD84" s="151"/>
      <c r="IXE84" s="151"/>
      <c r="IXF84" s="151"/>
      <c r="IXG84" s="151"/>
      <c r="IXH84" s="151"/>
      <c r="IXI84" s="151"/>
      <c r="IXJ84" s="151"/>
      <c r="IXK84" s="151"/>
      <c r="IXL84" s="151"/>
      <c r="IXM84" s="151"/>
      <c r="IXN84" s="151"/>
      <c r="IXO84" s="151"/>
      <c r="IXP84" s="151"/>
      <c r="IXQ84" s="151"/>
      <c r="IXR84" s="151"/>
      <c r="IXS84" s="151"/>
      <c r="IXT84" s="151"/>
      <c r="IXU84" s="151"/>
      <c r="IXV84" s="151"/>
      <c r="IXW84" s="151"/>
      <c r="IXX84" s="151"/>
      <c r="IXY84" s="151"/>
      <c r="IXZ84" s="151"/>
      <c r="IYA84" s="151"/>
      <c r="IYB84" s="151"/>
      <c r="IYC84" s="151"/>
      <c r="IYD84" s="151"/>
      <c r="IYE84" s="151"/>
      <c r="IYF84" s="151"/>
      <c r="IYG84" s="151"/>
      <c r="IYH84" s="151"/>
      <c r="IYI84" s="151"/>
      <c r="IYJ84" s="151"/>
      <c r="IYK84" s="151"/>
      <c r="IYL84" s="151"/>
      <c r="IYM84" s="151"/>
      <c r="IYN84" s="151"/>
      <c r="IYO84" s="151"/>
      <c r="IYP84" s="151"/>
      <c r="IYQ84" s="151"/>
      <c r="IYR84" s="151"/>
      <c r="IYS84" s="151"/>
      <c r="IYT84" s="151"/>
      <c r="IYU84" s="151"/>
      <c r="IYV84" s="151"/>
      <c r="IYW84" s="151"/>
      <c r="IYX84" s="151"/>
      <c r="IYY84" s="151"/>
      <c r="IYZ84" s="151"/>
      <c r="IZA84" s="151"/>
      <c r="IZB84" s="151"/>
      <c r="IZC84" s="151"/>
      <c r="IZD84" s="151"/>
      <c r="IZE84" s="151"/>
      <c r="IZF84" s="151"/>
      <c r="IZG84" s="151"/>
      <c r="IZH84" s="151"/>
      <c r="IZI84" s="151"/>
      <c r="IZJ84" s="151"/>
      <c r="IZK84" s="151"/>
      <c r="IZL84" s="151"/>
      <c r="IZM84" s="151"/>
      <c r="IZN84" s="151"/>
      <c r="IZO84" s="151"/>
      <c r="IZP84" s="151"/>
      <c r="IZQ84" s="151"/>
      <c r="IZR84" s="151"/>
      <c r="IZS84" s="151"/>
      <c r="IZT84" s="151"/>
      <c r="IZU84" s="151"/>
      <c r="IZV84" s="151"/>
      <c r="IZW84" s="151"/>
      <c r="IZX84" s="151"/>
      <c r="IZY84" s="151"/>
      <c r="IZZ84" s="151"/>
      <c r="JAA84" s="151"/>
      <c r="JAB84" s="151"/>
      <c r="JAC84" s="151"/>
      <c r="JAD84" s="151"/>
      <c r="JAE84" s="151"/>
      <c r="JAF84" s="151"/>
      <c r="JAG84" s="151"/>
      <c r="JAH84" s="151"/>
      <c r="JAI84" s="151"/>
      <c r="JAJ84" s="151"/>
      <c r="JAK84" s="151"/>
      <c r="JAL84" s="151"/>
      <c r="JAM84" s="151"/>
      <c r="JAN84" s="151"/>
      <c r="JAO84" s="151"/>
      <c r="JAP84" s="151"/>
      <c r="JAQ84" s="151"/>
      <c r="JAR84" s="151"/>
      <c r="JAS84" s="151"/>
      <c r="JAT84" s="151"/>
      <c r="JAU84" s="151"/>
      <c r="JAV84" s="151"/>
      <c r="JAW84" s="151"/>
      <c r="JAX84" s="151"/>
      <c r="JAY84" s="151"/>
      <c r="JAZ84" s="151"/>
      <c r="JBA84" s="151"/>
      <c r="JBB84" s="151"/>
      <c r="JBC84" s="151"/>
      <c r="JBD84" s="151"/>
      <c r="JBE84" s="151"/>
      <c r="JBF84" s="151"/>
      <c r="JBG84" s="151"/>
      <c r="JBH84" s="151"/>
      <c r="JBI84" s="151"/>
      <c r="JBJ84" s="151"/>
      <c r="JBK84" s="151"/>
      <c r="JBL84" s="151"/>
      <c r="JBM84" s="151"/>
      <c r="JBN84" s="151"/>
      <c r="JBO84" s="151"/>
      <c r="JBP84" s="151"/>
      <c r="JBQ84" s="151"/>
      <c r="JBR84" s="151"/>
      <c r="JBS84" s="151"/>
      <c r="JBT84" s="151"/>
      <c r="JBU84" s="151"/>
      <c r="JBV84" s="151"/>
      <c r="JBW84" s="151"/>
      <c r="JBX84" s="151"/>
      <c r="JBY84" s="151"/>
      <c r="JBZ84" s="151"/>
      <c r="JCA84" s="151"/>
      <c r="JCB84" s="151"/>
      <c r="JCC84" s="151"/>
      <c r="JCD84" s="151"/>
      <c r="JCE84" s="151"/>
      <c r="JCF84" s="151"/>
      <c r="JCG84" s="151"/>
      <c r="JCH84" s="151"/>
      <c r="JCI84" s="151"/>
      <c r="JCJ84" s="151"/>
      <c r="JCK84" s="151"/>
      <c r="JCL84" s="151"/>
      <c r="JCM84" s="151"/>
      <c r="JCN84" s="151"/>
      <c r="JCO84" s="151"/>
      <c r="JCP84" s="151"/>
      <c r="JCQ84" s="151"/>
      <c r="JCR84" s="151"/>
      <c r="JCS84" s="151"/>
      <c r="JCT84" s="151"/>
      <c r="JCU84" s="151"/>
      <c r="JCV84" s="151"/>
      <c r="JCW84" s="151"/>
      <c r="JCX84" s="151"/>
      <c r="JCY84" s="151"/>
      <c r="JCZ84" s="151"/>
      <c r="JDA84" s="151"/>
      <c r="JDB84" s="151"/>
      <c r="JDC84" s="151"/>
      <c r="JDD84" s="151"/>
      <c r="JDE84" s="151"/>
      <c r="JDF84" s="151"/>
      <c r="JDG84" s="151"/>
      <c r="JDH84" s="151"/>
      <c r="JDI84" s="151"/>
      <c r="JDJ84" s="151"/>
      <c r="JDK84" s="151"/>
      <c r="JDL84" s="151"/>
      <c r="JDM84" s="151"/>
      <c r="JDN84" s="151"/>
      <c r="JDO84" s="151"/>
      <c r="JDP84" s="151"/>
      <c r="JDQ84" s="151"/>
      <c r="JDR84" s="151"/>
      <c r="JDS84" s="151"/>
      <c r="JDT84" s="151"/>
      <c r="JDU84" s="151"/>
      <c r="JDV84" s="151"/>
      <c r="JDW84" s="151"/>
      <c r="JDX84" s="151"/>
      <c r="JDY84" s="151"/>
      <c r="JDZ84" s="151"/>
      <c r="JEA84" s="151"/>
      <c r="JEB84" s="151"/>
      <c r="JEC84" s="151"/>
      <c r="JED84" s="151"/>
      <c r="JEE84" s="151"/>
      <c r="JEF84" s="151"/>
      <c r="JEG84" s="151"/>
      <c r="JEH84" s="151"/>
      <c r="JEI84" s="151"/>
      <c r="JEJ84" s="151"/>
      <c r="JEK84" s="151"/>
      <c r="JEL84" s="151"/>
      <c r="JEM84" s="151"/>
      <c r="JEN84" s="151"/>
      <c r="JEO84" s="151"/>
      <c r="JEP84" s="151"/>
      <c r="JEQ84" s="151"/>
      <c r="JER84" s="151"/>
      <c r="JES84" s="151"/>
      <c r="JET84" s="151"/>
      <c r="JEU84" s="151"/>
      <c r="JEV84" s="151"/>
      <c r="JEW84" s="151"/>
      <c r="JEX84" s="151"/>
      <c r="JEY84" s="151"/>
      <c r="JEZ84" s="151"/>
      <c r="JFA84" s="151"/>
      <c r="JFB84" s="151"/>
      <c r="JFC84" s="151"/>
      <c r="JFD84" s="151"/>
      <c r="JFE84" s="151"/>
      <c r="JFF84" s="151"/>
      <c r="JFG84" s="151"/>
      <c r="JFH84" s="151"/>
      <c r="JFI84" s="151"/>
      <c r="JFJ84" s="151"/>
      <c r="JFK84" s="151"/>
      <c r="JFL84" s="151"/>
      <c r="JFM84" s="151"/>
      <c r="JFN84" s="151"/>
      <c r="JFO84" s="151"/>
      <c r="JFP84" s="151"/>
      <c r="JFQ84" s="151"/>
      <c r="JFR84" s="151"/>
      <c r="JFS84" s="151"/>
      <c r="JFT84" s="151"/>
      <c r="JFU84" s="151"/>
      <c r="JFV84" s="151"/>
      <c r="JFW84" s="151"/>
      <c r="JFX84" s="151"/>
      <c r="JFY84" s="151"/>
      <c r="JFZ84" s="151"/>
      <c r="JGA84" s="151"/>
      <c r="JGB84" s="151"/>
      <c r="JGC84" s="151"/>
      <c r="JGD84" s="151"/>
      <c r="JGE84" s="151"/>
      <c r="JGF84" s="151"/>
      <c r="JGG84" s="151"/>
      <c r="JGH84" s="151"/>
      <c r="JGI84" s="151"/>
      <c r="JGJ84" s="151"/>
      <c r="JGK84" s="151"/>
      <c r="JGL84" s="151"/>
      <c r="JGM84" s="151"/>
      <c r="JGN84" s="151"/>
      <c r="JGO84" s="151"/>
      <c r="JGP84" s="151"/>
      <c r="JGQ84" s="151"/>
      <c r="JGR84" s="151"/>
      <c r="JGS84" s="151"/>
      <c r="JGT84" s="151"/>
      <c r="JGU84" s="151"/>
      <c r="JGV84" s="151"/>
      <c r="JGW84" s="151"/>
      <c r="JGX84" s="151"/>
      <c r="JGY84" s="151"/>
      <c r="JGZ84" s="151"/>
      <c r="JHA84" s="151"/>
      <c r="JHB84" s="151"/>
      <c r="JHC84" s="151"/>
      <c r="JHD84" s="151"/>
      <c r="JHE84" s="151"/>
      <c r="JHF84" s="151"/>
      <c r="JHG84" s="151"/>
      <c r="JHH84" s="151"/>
      <c r="JHI84" s="151"/>
      <c r="JHJ84" s="151"/>
      <c r="JHK84" s="151"/>
      <c r="JHL84" s="151"/>
      <c r="JHM84" s="151"/>
      <c r="JHN84" s="151"/>
      <c r="JHO84" s="151"/>
      <c r="JHP84" s="151"/>
      <c r="JHQ84" s="151"/>
      <c r="JHR84" s="151"/>
      <c r="JHS84" s="151"/>
      <c r="JHT84" s="151"/>
      <c r="JHU84" s="151"/>
      <c r="JHV84" s="151"/>
      <c r="JHW84" s="151"/>
      <c r="JHX84" s="151"/>
      <c r="JHY84" s="151"/>
      <c r="JHZ84" s="151"/>
      <c r="JIA84" s="151"/>
      <c r="JIB84" s="151"/>
      <c r="JIC84" s="151"/>
      <c r="JID84" s="151"/>
      <c r="JIE84" s="151"/>
      <c r="JIF84" s="151"/>
      <c r="JIG84" s="151"/>
      <c r="JIH84" s="151"/>
      <c r="JII84" s="151"/>
      <c r="JIJ84" s="151"/>
      <c r="JIK84" s="151"/>
      <c r="JIL84" s="151"/>
      <c r="JIM84" s="151"/>
      <c r="JIN84" s="151"/>
      <c r="JIO84" s="151"/>
      <c r="JIP84" s="151"/>
      <c r="JIQ84" s="151"/>
      <c r="JIR84" s="151"/>
      <c r="JIS84" s="151"/>
      <c r="JIT84" s="151"/>
      <c r="JIU84" s="151"/>
      <c r="JIV84" s="151"/>
      <c r="JIW84" s="151"/>
      <c r="JIX84" s="151"/>
      <c r="JIY84" s="151"/>
      <c r="JIZ84" s="151"/>
      <c r="JJA84" s="151"/>
      <c r="JJB84" s="151"/>
      <c r="JJC84" s="151"/>
      <c r="JJD84" s="151"/>
      <c r="JJE84" s="151"/>
      <c r="JJF84" s="151"/>
      <c r="JJG84" s="151"/>
      <c r="JJH84" s="151"/>
      <c r="JJI84" s="151"/>
      <c r="JJJ84" s="151"/>
      <c r="JJK84" s="151"/>
      <c r="JJL84" s="151"/>
      <c r="JJM84" s="151"/>
      <c r="JJN84" s="151"/>
      <c r="JJO84" s="151"/>
      <c r="JJP84" s="151"/>
      <c r="JJQ84" s="151"/>
      <c r="JJR84" s="151"/>
      <c r="JJS84" s="151"/>
      <c r="JJT84" s="151"/>
      <c r="JJU84" s="151"/>
      <c r="JJV84" s="151"/>
      <c r="JJW84" s="151"/>
      <c r="JJX84" s="151"/>
      <c r="JJY84" s="151"/>
      <c r="JJZ84" s="151"/>
      <c r="JKA84" s="151"/>
      <c r="JKB84" s="151"/>
      <c r="JKC84" s="151"/>
      <c r="JKD84" s="151"/>
      <c r="JKE84" s="151"/>
      <c r="JKF84" s="151"/>
      <c r="JKG84" s="151"/>
      <c r="JKH84" s="151"/>
      <c r="JKI84" s="151"/>
      <c r="JKJ84" s="151"/>
      <c r="JKK84" s="151"/>
      <c r="JKL84" s="151"/>
      <c r="JKM84" s="151"/>
      <c r="JKN84" s="151"/>
      <c r="JKO84" s="151"/>
      <c r="JKP84" s="151"/>
      <c r="JKQ84" s="151"/>
      <c r="JKR84" s="151"/>
      <c r="JKS84" s="151"/>
      <c r="JKT84" s="151"/>
      <c r="JKU84" s="151"/>
      <c r="JKV84" s="151"/>
      <c r="JKW84" s="151"/>
      <c r="JKX84" s="151"/>
      <c r="JKY84" s="151"/>
      <c r="JKZ84" s="151"/>
      <c r="JLA84" s="151"/>
      <c r="JLB84" s="151"/>
      <c r="JLC84" s="151"/>
      <c r="JLD84" s="151"/>
      <c r="JLE84" s="151"/>
      <c r="JLF84" s="151"/>
      <c r="JLG84" s="151"/>
      <c r="JLH84" s="151"/>
      <c r="JLI84" s="151"/>
      <c r="JLJ84" s="151"/>
      <c r="JLK84" s="151"/>
      <c r="JLL84" s="151"/>
      <c r="JLM84" s="151"/>
      <c r="JLN84" s="151"/>
      <c r="JLO84" s="151"/>
      <c r="JLP84" s="151"/>
      <c r="JLQ84" s="151"/>
      <c r="JLR84" s="151"/>
      <c r="JLS84" s="151"/>
      <c r="JLT84" s="151"/>
      <c r="JLU84" s="151"/>
      <c r="JLV84" s="151"/>
      <c r="JLW84" s="151"/>
      <c r="JLX84" s="151"/>
      <c r="JLY84" s="151"/>
      <c r="JLZ84" s="151"/>
      <c r="JMA84" s="151"/>
      <c r="JMB84" s="151"/>
      <c r="JMC84" s="151"/>
      <c r="JMD84" s="151"/>
      <c r="JME84" s="151"/>
      <c r="JMF84" s="151"/>
      <c r="JMG84" s="151"/>
      <c r="JMH84" s="151"/>
      <c r="JMI84" s="151"/>
      <c r="JMJ84" s="151"/>
      <c r="JMK84" s="151"/>
      <c r="JML84" s="151"/>
      <c r="JMM84" s="151"/>
      <c r="JMN84" s="151"/>
      <c r="JMO84" s="151"/>
      <c r="JMP84" s="151"/>
      <c r="JMQ84" s="151"/>
      <c r="JMR84" s="151"/>
      <c r="JMS84" s="151"/>
      <c r="JMT84" s="151"/>
      <c r="JMU84" s="151"/>
      <c r="JMV84" s="151"/>
      <c r="JMW84" s="151"/>
      <c r="JMX84" s="151"/>
      <c r="JMY84" s="151"/>
      <c r="JMZ84" s="151"/>
      <c r="JNA84" s="151"/>
      <c r="JNB84" s="151"/>
      <c r="JNC84" s="151"/>
      <c r="JND84" s="151"/>
      <c r="JNE84" s="151"/>
      <c r="JNF84" s="151"/>
      <c r="JNG84" s="151"/>
      <c r="JNH84" s="151"/>
      <c r="JNI84" s="151"/>
      <c r="JNJ84" s="151"/>
      <c r="JNK84" s="151"/>
      <c r="JNL84" s="151"/>
      <c r="JNM84" s="151"/>
      <c r="JNN84" s="151"/>
      <c r="JNO84" s="151"/>
      <c r="JNP84" s="151"/>
      <c r="JNQ84" s="151"/>
      <c r="JNR84" s="151"/>
      <c r="JNS84" s="151"/>
      <c r="JNT84" s="151"/>
      <c r="JNU84" s="151"/>
      <c r="JNV84" s="151"/>
      <c r="JNW84" s="151"/>
      <c r="JNX84" s="151"/>
      <c r="JNY84" s="151"/>
      <c r="JNZ84" s="151"/>
      <c r="JOA84" s="151"/>
      <c r="JOB84" s="151"/>
      <c r="JOC84" s="151"/>
      <c r="JOD84" s="151"/>
      <c r="JOE84" s="151"/>
      <c r="JOF84" s="151"/>
      <c r="JOG84" s="151"/>
      <c r="JOH84" s="151"/>
      <c r="JOI84" s="151"/>
      <c r="JOJ84" s="151"/>
      <c r="JOK84" s="151"/>
      <c r="JOL84" s="151"/>
      <c r="JOM84" s="151"/>
      <c r="JON84" s="151"/>
      <c r="JOO84" s="151"/>
      <c r="JOP84" s="151"/>
      <c r="JOQ84" s="151"/>
      <c r="JOR84" s="151"/>
      <c r="JOS84" s="151"/>
      <c r="JOT84" s="151"/>
      <c r="JOU84" s="151"/>
      <c r="JOV84" s="151"/>
      <c r="JOW84" s="151"/>
      <c r="JOX84" s="151"/>
      <c r="JOY84" s="151"/>
      <c r="JOZ84" s="151"/>
      <c r="JPA84" s="151"/>
      <c r="JPB84" s="151"/>
      <c r="JPC84" s="151"/>
      <c r="JPD84" s="151"/>
      <c r="JPE84" s="151"/>
      <c r="JPF84" s="151"/>
      <c r="JPG84" s="151"/>
      <c r="JPH84" s="151"/>
      <c r="JPI84" s="151"/>
      <c r="JPJ84" s="151"/>
      <c r="JPK84" s="151"/>
      <c r="JPL84" s="151"/>
      <c r="JPM84" s="151"/>
      <c r="JPN84" s="151"/>
      <c r="JPO84" s="151"/>
      <c r="JPP84" s="151"/>
      <c r="JPQ84" s="151"/>
      <c r="JPR84" s="151"/>
      <c r="JPS84" s="151"/>
      <c r="JPT84" s="151"/>
      <c r="JPU84" s="151"/>
      <c r="JPV84" s="151"/>
      <c r="JPW84" s="151"/>
      <c r="JPX84" s="151"/>
      <c r="JPY84" s="151"/>
      <c r="JPZ84" s="151"/>
      <c r="JQA84" s="151"/>
      <c r="JQB84" s="151"/>
      <c r="JQC84" s="151"/>
      <c r="JQD84" s="151"/>
      <c r="JQE84" s="151"/>
      <c r="JQF84" s="151"/>
      <c r="JQG84" s="151"/>
      <c r="JQH84" s="151"/>
      <c r="JQI84" s="151"/>
      <c r="JQJ84" s="151"/>
      <c r="JQK84" s="151"/>
      <c r="JQL84" s="151"/>
      <c r="JQM84" s="151"/>
      <c r="JQN84" s="151"/>
      <c r="JQO84" s="151"/>
      <c r="JQP84" s="151"/>
      <c r="JQQ84" s="151"/>
      <c r="JQR84" s="151"/>
      <c r="JQS84" s="151"/>
      <c r="JQT84" s="151"/>
      <c r="JQU84" s="151"/>
      <c r="JQV84" s="151"/>
      <c r="JQW84" s="151"/>
      <c r="JQX84" s="151"/>
      <c r="JQY84" s="151"/>
      <c r="JQZ84" s="151"/>
      <c r="JRA84" s="151"/>
      <c r="JRB84" s="151"/>
      <c r="JRC84" s="151"/>
      <c r="JRD84" s="151"/>
      <c r="JRE84" s="151"/>
      <c r="JRF84" s="151"/>
      <c r="JRG84" s="151"/>
      <c r="JRH84" s="151"/>
      <c r="JRI84" s="151"/>
      <c r="JRJ84" s="151"/>
      <c r="JRK84" s="151"/>
      <c r="JRL84" s="151"/>
      <c r="JRM84" s="151"/>
      <c r="JRN84" s="151"/>
      <c r="JRO84" s="151"/>
      <c r="JRP84" s="151"/>
      <c r="JRQ84" s="151"/>
      <c r="JRR84" s="151"/>
      <c r="JRS84" s="151"/>
      <c r="JRT84" s="151"/>
      <c r="JRU84" s="151"/>
      <c r="JRV84" s="151"/>
      <c r="JRW84" s="151"/>
      <c r="JRX84" s="151"/>
      <c r="JRY84" s="151"/>
      <c r="JRZ84" s="151"/>
      <c r="JSA84" s="151"/>
      <c r="JSB84" s="151"/>
      <c r="JSC84" s="151"/>
      <c r="JSD84" s="151"/>
      <c r="JSE84" s="151"/>
      <c r="JSF84" s="151"/>
      <c r="JSG84" s="151"/>
      <c r="JSH84" s="151"/>
      <c r="JSI84" s="151"/>
      <c r="JSJ84" s="151"/>
      <c r="JSK84" s="151"/>
      <c r="JSL84" s="151"/>
      <c r="JSM84" s="151"/>
      <c r="JSN84" s="151"/>
      <c r="JSO84" s="151"/>
      <c r="JSP84" s="151"/>
      <c r="JSQ84" s="151"/>
      <c r="JSR84" s="151"/>
      <c r="JSS84" s="151"/>
      <c r="JST84" s="151"/>
      <c r="JSU84" s="151"/>
      <c r="JSV84" s="151"/>
      <c r="JSW84" s="151"/>
      <c r="JSX84" s="151"/>
      <c r="JSY84" s="151"/>
      <c r="JSZ84" s="151"/>
      <c r="JTA84" s="151"/>
      <c r="JTB84" s="151"/>
      <c r="JTC84" s="151"/>
      <c r="JTD84" s="151"/>
      <c r="JTE84" s="151"/>
      <c r="JTF84" s="151"/>
      <c r="JTG84" s="151"/>
      <c r="JTH84" s="151"/>
      <c r="JTI84" s="151"/>
      <c r="JTJ84" s="151"/>
      <c r="JTK84" s="151"/>
      <c r="JTL84" s="151"/>
      <c r="JTM84" s="151"/>
      <c r="JTN84" s="151"/>
      <c r="JTO84" s="151"/>
      <c r="JTP84" s="151"/>
      <c r="JTQ84" s="151"/>
      <c r="JTR84" s="151"/>
      <c r="JTS84" s="151"/>
      <c r="JTT84" s="151"/>
      <c r="JTU84" s="151"/>
      <c r="JTV84" s="151"/>
      <c r="JTW84" s="151"/>
      <c r="JTX84" s="151"/>
      <c r="JTY84" s="151"/>
      <c r="JTZ84" s="151"/>
      <c r="JUA84" s="151"/>
      <c r="JUB84" s="151"/>
      <c r="JUC84" s="151"/>
      <c r="JUD84" s="151"/>
      <c r="JUE84" s="151"/>
      <c r="JUF84" s="151"/>
      <c r="JUG84" s="151"/>
      <c r="JUH84" s="151"/>
      <c r="JUI84" s="151"/>
      <c r="JUJ84" s="151"/>
      <c r="JUK84" s="151"/>
      <c r="JUL84" s="151"/>
      <c r="JUM84" s="151"/>
      <c r="JUN84" s="151"/>
      <c r="JUO84" s="151"/>
      <c r="JUP84" s="151"/>
      <c r="JUQ84" s="151"/>
      <c r="JUR84" s="151"/>
      <c r="JUS84" s="151"/>
      <c r="JUT84" s="151"/>
      <c r="JUU84" s="151"/>
      <c r="JUV84" s="151"/>
      <c r="JUW84" s="151"/>
      <c r="JUX84" s="151"/>
      <c r="JUY84" s="151"/>
      <c r="JUZ84" s="151"/>
      <c r="JVA84" s="151"/>
      <c r="JVB84" s="151"/>
      <c r="JVC84" s="151"/>
      <c r="JVD84" s="151"/>
      <c r="JVE84" s="151"/>
      <c r="JVF84" s="151"/>
      <c r="JVG84" s="151"/>
      <c r="JVH84" s="151"/>
      <c r="JVI84" s="151"/>
      <c r="JVJ84" s="151"/>
      <c r="JVK84" s="151"/>
      <c r="JVL84" s="151"/>
      <c r="JVM84" s="151"/>
      <c r="JVN84" s="151"/>
      <c r="JVO84" s="151"/>
      <c r="JVP84" s="151"/>
      <c r="JVQ84" s="151"/>
      <c r="JVR84" s="151"/>
      <c r="JVS84" s="151"/>
      <c r="JVT84" s="151"/>
      <c r="JVU84" s="151"/>
      <c r="JVV84" s="151"/>
      <c r="JVW84" s="151"/>
      <c r="JVX84" s="151"/>
      <c r="JVY84" s="151"/>
      <c r="JVZ84" s="151"/>
      <c r="JWA84" s="151"/>
      <c r="JWB84" s="151"/>
      <c r="JWC84" s="151"/>
      <c r="JWD84" s="151"/>
      <c r="JWE84" s="151"/>
      <c r="JWF84" s="151"/>
      <c r="JWG84" s="151"/>
      <c r="JWH84" s="151"/>
      <c r="JWI84" s="151"/>
      <c r="JWJ84" s="151"/>
      <c r="JWK84" s="151"/>
      <c r="JWL84" s="151"/>
      <c r="JWM84" s="151"/>
      <c r="JWN84" s="151"/>
      <c r="JWO84" s="151"/>
      <c r="JWP84" s="151"/>
      <c r="JWQ84" s="151"/>
      <c r="JWR84" s="151"/>
      <c r="JWS84" s="151"/>
      <c r="JWT84" s="151"/>
      <c r="JWU84" s="151"/>
      <c r="JWV84" s="151"/>
      <c r="JWW84" s="151"/>
      <c r="JWX84" s="151"/>
      <c r="JWY84" s="151"/>
      <c r="JWZ84" s="151"/>
      <c r="JXA84" s="151"/>
      <c r="JXB84" s="151"/>
      <c r="JXC84" s="151"/>
      <c r="JXD84" s="151"/>
      <c r="JXE84" s="151"/>
      <c r="JXF84" s="151"/>
      <c r="JXG84" s="151"/>
      <c r="JXH84" s="151"/>
      <c r="JXI84" s="151"/>
      <c r="JXJ84" s="151"/>
      <c r="JXK84" s="151"/>
      <c r="JXL84" s="151"/>
      <c r="JXM84" s="151"/>
      <c r="JXN84" s="151"/>
      <c r="JXO84" s="151"/>
      <c r="JXP84" s="151"/>
      <c r="JXQ84" s="151"/>
      <c r="JXR84" s="151"/>
      <c r="JXS84" s="151"/>
      <c r="JXT84" s="151"/>
      <c r="JXU84" s="151"/>
      <c r="JXV84" s="151"/>
      <c r="JXW84" s="151"/>
      <c r="JXX84" s="151"/>
      <c r="JXY84" s="151"/>
      <c r="JXZ84" s="151"/>
      <c r="JYA84" s="151"/>
      <c r="JYB84" s="151"/>
      <c r="JYC84" s="151"/>
      <c r="JYD84" s="151"/>
      <c r="JYE84" s="151"/>
      <c r="JYF84" s="151"/>
      <c r="JYG84" s="151"/>
      <c r="JYH84" s="151"/>
      <c r="JYI84" s="151"/>
      <c r="JYJ84" s="151"/>
      <c r="JYK84" s="151"/>
      <c r="JYL84" s="151"/>
      <c r="JYM84" s="151"/>
      <c r="JYN84" s="151"/>
      <c r="JYO84" s="151"/>
      <c r="JYP84" s="151"/>
      <c r="JYQ84" s="151"/>
      <c r="JYR84" s="151"/>
      <c r="JYS84" s="151"/>
      <c r="JYT84" s="151"/>
      <c r="JYU84" s="151"/>
      <c r="JYV84" s="151"/>
      <c r="JYW84" s="151"/>
      <c r="JYX84" s="151"/>
      <c r="JYY84" s="151"/>
      <c r="JYZ84" s="151"/>
      <c r="JZA84" s="151"/>
      <c r="JZB84" s="151"/>
      <c r="JZC84" s="151"/>
      <c r="JZD84" s="151"/>
      <c r="JZE84" s="151"/>
      <c r="JZF84" s="151"/>
      <c r="JZG84" s="151"/>
      <c r="JZH84" s="151"/>
      <c r="JZI84" s="151"/>
      <c r="JZJ84" s="151"/>
      <c r="JZK84" s="151"/>
      <c r="JZL84" s="151"/>
      <c r="JZM84" s="151"/>
      <c r="JZN84" s="151"/>
      <c r="JZO84" s="151"/>
      <c r="JZP84" s="151"/>
      <c r="JZQ84" s="151"/>
      <c r="JZR84" s="151"/>
      <c r="JZS84" s="151"/>
      <c r="JZT84" s="151"/>
      <c r="JZU84" s="151"/>
      <c r="JZV84" s="151"/>
      <c r="JZW84" s="151"/>
      <c r="JZX84" s="151"/>
      <c r="JZY84" s="151"/>
      <c r="JZZ84" s="151"/>
      <c r="KAA84" s="151"/>
      <c r="KAB84" s="151"/>
      <c r="KAC84" s="151"/>
      <c r="KAD84" s="151"/>
      <c r="KAE84" s="151"/>
      <c r="KAF84" s="151"/>
      <c r="KAG84" s="151"/>
      <c r="KAH84" s="151"/>
      <c r="KAI84" s="151"/>
      <c r="KAJ84" s="151"/>
      <c r="KAK84" s="151"/>
      <c r="KAL84" s="151"/>
      <c r="KAM84" s="151"/>
      <c r="KAN84" s="151"/>
      <c r="KAO84" s="151"/>
      <c r="KAP84" s="151"/>
      <c r="KAQ84" s="151"/>
      <c r="KAR84" s="151"/>
      <c r="KAS84" s="151"/>
      <c r="KAT84" s="151"/>
      <c r="KAU84" s="151"/>
      <c r="KAV84" s="151"/>
      <c r="KAW84" s="151"/>
      <c r="KAX84" s="151"/>
      <c r="KAY84" s="151"/>
      <c r="KAZ84" s="151"/>
      <c r="KBA84" s="151"/>
      <c r="KBB84" s="151"/>
      <c r="KBC84" s="151"/>
      <c r="KBD84" s="151"/>
      <c r="KBE84" s="151"/>
      <c r="KBF84" s="151"/>
      <c r="KBG84" s="151"/>
      <c r="KBH84" s="151"/>
      <c r="KBI84" s="151"/>
      <c r="KBJ84" s="151"/>
      <c r="KBK84" s="151"/>
      <c r="KBL84" s="151"/>
      <c r="KBM84" s="151"/>
      <c r="KBN84" s="151"/>
      <c r="KBO84" s="151"/>
      <c r="KBP84" s="151"/>
      <c r="KBQ84" s="151"/>
      <c r="KBR84" s="151"/>
      <c r="KBS84" s="151"/>
      <c r="KBT84" s="151"/>
      <c r="KBU84" s="151"/>
      <c r="KBV84" s="151"/>
      <c r="KBW84" s="151"/>
      <c r="KBX84" s="151"/>
      <c r="KBY84" s="151"/>
      <c r="KBZ84" s="151"/>
      <c r="KCA84" s="151"/>
      <c r="KCB84" s="151"/>
      <c r="KCC84" s="151"/>
      <c r="KCD84" s="151"/>
      <c r="KCE84" s="151"/>
      <c r="KCF84" s="151"/>
      <c r="KCG84" s="151"/>
      <c r="KCH84" s="151"/>
      <c r="KCI84" s="151"/>
      <c r="KCJ84" s="151"/>
      <c r="KCK84" s="151"/>
      <c r="KCL84" s="151"/>
      <c r="KCM84" s="151"/>
      <c r="KCN84" s="151"/>
      <c r="KCO84" s="151"/>
      <c r="KCP84" s="151"/>
      <c r="KCQ84" s="151"/>
      <c r="KCR84" s="151"/>
      <c r="KCS84" s="151"/>
      <c r="KCT84" s="151"/>
      <c r="KCU84" s="151"/>
      <c r="KCV84" s="151"/>
      <c r="KCW84" s="151"/>
      <c r="KCX84" s="151"/>
      <c r="KCY84" s="151"/>
      <c r="KCZ84" s="151"/>
      <c r="KDA84" s="151"/>
      <c r="KDB84" s="151"/>
      <c r="KDC84" s="151"/>
      <c r="KDD84" s="151"/>
      <c r="KDE84" s="151"/>
      <c r="KDF84" s="151"/>
      <c r="KDG84" s="151"/>
      <c r="KDH84" s="151"/>
      <c r="KDI84" s="151"/>
      <c r="KDJ84" s="151"/>
      <c r="KDK84" s="151"/>
      <c r="KDL84" s="151"/>
      <c r="KDM84" s="151"/>
      <c r="KDN84" s="151"/>
      <c r="KDO84" s="151"/>
      <c r="KDP84" s="151"/>
      <c r="KDQ84" s="151"/>
      <c r="KDR84" s="151"/>
      <c r="KDS84" s="151"/>
      <c r="KDT84" s="151"/>
      <c r="KDU84" s="151"/>
      <c r="KDV84" s="151"/>
      <c r="KDW84" s="151"/>
      <c r="KDX84" s="151"/>
      <c r="KDY84" s="151"/>
      <c r="KDZ84" s="151"/>
      <c r="KEA84" s="151"/>
      <c r="KEB84" s="151"/>
      <c r="KEC84" s="151"/>
      <c r="KED84" s="151"/>
      <c r="KEE84" s="151"/>
      <c r="KEF84" s="151"/>
      <c r="KEG84" s="151"/>
      <c r="KEH84" s="151"/>
      <c r="KEI84" s="151"/>
      <c r="KEJ84" s="151"/>
      <c r="KEK84" s="151"/>
      <c r="KEL84" s="151"/>
      <c r="KEM84" s="151"/>
      <c r="KEN84" s="151"/>
      <c r="KEO84" s="151"/>
      <c r="KEP84" s="151"/>
      <c r="KEQ84" s="151"/>
      <c r="KER84" s="151"/>
      <c r="KES84" s="151"/>
      <c r="KET84" s="151"/>
      <c r="KEU84" s="151"/>
      <c r="KEV84" s="151"/>
      <c r="KEW84" s="151"/>
      <c r="KEX84" s="151"/>
      <c r="KEY84" s="151"/>
      <c r="KEZ84" s="151"/>
      <c r="KFA84" s="151"/>
      <c r="KFB84" s="151"/>
      <c r="KFC84" s="151"/>
      <c r="KFD84" s="151"/>
      <c r="KFE84" s="151"/>
      <c r="KFF84" s="151"/>
      <c r="KFG84" s="151"/>
      <c r="KFH84" s="151"/>
      <c r="KFI84" s="151"/>
      <c r="KFJ84" s="151"/>
      <c r="KFK84" s="151"/>
      <c r="KFL84" s="151"/>
      <c r="KFM84" s="151"/>
      <c r="KFN84" s="151"/>
      <c r="KFO84" s="151"/>
      <c r="KFP84" s="151"/>
      <c r="KFQ84" s="151"/>
      <c r="KFR84" s="151"/>
      <c r="KFS84" s="151"/>
      <c r="KFT84" s="151"/>
      <c r="KFU84" s="151"/>
      <c r="KFV84" s="151"/>
      <c r="KFW84" s="151"/>
      <c r="KFX84" s="151"/>
      <c r="KFY84" s="151"/>
      <c r="KFZ84" s="151"/>
      <c r="KGA84" s="151"/>
      <c r="KGB84" s="151"/>
      <c r="KGC84" s="151"/>
      <c r="KGD84" s="151"/>
      <c r="KGE84" s="151"/>
      <c r="KGF84" s="151"/>
      <c r="KGG84" s="151"/>
      <c r="KGH84" s="151"/>
      <c r="KGI84" s="151"/>
      <c r="KGJ84" s="151"/>
      <c r="KGK84" s="151"/>
      <c r="KGL84" s="151"/>
      <c r="KGM84" s="151"/>
      <c r="KGN84" s="151"/>
      <c r="KGO84" s="151"/>
      <c r="KGP84" s="151"/>
      <c r="KGQ84" s="151"/>
      <c r="KGR84" s="151"/>
      <c r="KGS84" s="151"/>
      <c r="KGT84" s="151"/>
      <c r="KGU84" s="151"/>
      <c r="KGV84" s="151"/>
      <c r="KGW84" s="151"/>
      <c r="KGX84" s="151"/>
      <c r="KGY84" s="151"/>
      <c r="KGZ84" s="151"/>
      <c r="KHA84" s="151"/>
      <c r="KHB84" s="151"/>
      <c r="KHC84" s="151"/>
      <c r="KHD84" s="151"/>
      <c r="KHE84" s="151"/>
      <c r="KHF84" s="151"/>
      <c r="KHG84" s="151"/>
      <c r="KHH84" s="151"/>
      <c r="KHI84" s="151"/>
      <c r="KHJ84" s="151"/>
      <c r="KHK84" s="151"/>
      <c r="KHL84" s="151"/>
      <c r="KHM84" s="151"/>
      <c r="KHN84" s="151"/>
      <c r="KHO84" s="151"/>
      <c r="KHP84" s="151"/>
      <c r="KHQ84" s="151"/>
      <c r="KHR84" s="151"/>
      <c r="KHS84" s="151"/>
      <c r="KHT84" s="151"/>
      <c r="KHU84" s="151"/>
      <c r="KHV84" s="151"/>
      <c r="KHW84" s="151"/>
      <c r="KHX84" s="151"/>
      <c r="KHY84" s="151"/>
      <c r="KHZ84" s="151"/>
      <c r="KIA84" s="151"/>
      <c r="KIB84" s="151"/>
      <c r="KIC84" s="151"/>
      <c r="KID84" s="151"/>
      <c r="KIE84" s="151"/>
      <c r="KIF84" s="151"/>
      <c r="KIG84" s="151"/>
      <c r="KIH84" s="151"/>
      <c r="KII84" s="151"/>
      <c r="KIJ84" s="151"/>
      <c r="KIK84" s="151"/>
      <c r="KIL84" s="151"/>
      <c r="KIM84" s="151"/>
      <c r="KIN84" s="151"/>
      <c r="KIO84" s="151"/>
      <c r="KIP84" s="151"/>
      <c r="KIQ84" s="151"/>
      <c r="KIR84" s="151"/>
      <c r="KIS84" s="151"/>
      <c r="KIT84" s="151"/>
      <c r="KIU84" s="151"/>
      <c r="KIV84" s="151"/>
      <c r="KIW84" s="151"/>
      <c r="KIX84" s="151"/>
      <c r="KIY84" s="151"/>
      <c r="KIZ84" s="151"/>
      <c r="KJA84" s="151"/>
      <c r="KJB84" s="151"/>
      <c r="KJC84" s="151"/>
      <c r="KJD84" s="151"/>
      <c r="KJE84" s="151"/>
      <c r="KJF84" s="151"/>
      <c r="KJG84" s="151"/>
      <c r="KJH84" s="151"/>
      <c r="KJI84" s="151"/>
      <c r="KJJ84" s="151"/>
      <c r="KJK84" s="151"/>
      <c r="KJL84" s="151"/>
      <c r="KJM84" s="151"/>
      <c r="KJN84" s="151"/>
      <c r="KJO84" s="151"/>
      <c r="KJP84" s="151"/>
      <c r="KJQ84" s="151"/>
      <c r="KJR84" s="151"/>
      <c r="KJS84" s="151"/>
      <c r="KJT84" s="151"/>
      <c r="KJU84" s="151"/>
      <c r="KJV84" s="151"/>
      <c r="KJW84" s="151"/>
      <c r="KJX84" s="151"/>
      <c r="KJY84" s="151"/>
      <c r="KJZ84" s="151"/>
      <c r="KKA84" s="151"/>
      <c r="KKB84" s="151"/>
      <c r="KKC84" s="151"/>
      <c r="KKD84" s="151"/>
      <c r="KKE84" s="151"/>
      <c r="KKF84" s="151"/>
      <c r="KKG84" s="151"/>
      <c r="KKH84" s="151"/>
      <c r="KKI84" s="151"/>
      <c r="KKJ84" s="151"/>
      <c r="KKK84" s="151"/>
      <c r="KKL84" s="151"/>
      <c r="KKM84" s="151"/>
      <c r="KKN84" s="151"/>
      <c r="KKO84" s="151"/>
      <c r="KKP84" s="151"/>
      <c r="KKQ84" s="151"/>
      <c r="KKR84" s="151"/>
      <c r="KKS84" s="151"/>
      <c r="KKT84" s="151"/>
      <c r="KKU84" s="151"/>
      <c r="KKV84" s="151"/>
      <c r="KKW84" s="151"/>
      <c r="KKX84" s="151"/>
      <c r="KKY84" s="151"/>
      <c r="KKZ84" s="151"/>
      <c r="KLA84" s="151"/>
      <c r="KLB84" s="151"/>
      <c r="KLC84" s="151"/>
      <c r="KLD84" s="151"/>
      <c r="KLE84" s="151"/>
      <c r="KLF84" s="151"/>
      <c r="KLG84" s="151"/>
      <c r="KLH84" s="151"/>
      <c r="KLI84" s="151"/>
      <c r="KLJ84" s="151"/>
      <c r="KLK84" s="151"/>
      <c r="KLL84" s="151"/>
      <c r="KLM84" s="151"/>
      <c r="KLN84" s="151"/>
      <c r="KLO84" s="151"/>
      <c r="KLP84" s="151"/>
      <c r="KLQ84" s="151"/>
      <c r="KLR84" s="151"/>
      <c r="KLS84" s="151"/>
      <c r="KLT84" s="151"/>
      <c r="KLU84" s="151"/>
      <c r="KLV84" s="151"/>
      <c r="KLW84" s="151"/>
      <c r="KLX84" s="151"/>
      <c r="KLY84" s="151"/>
      <c r="KLZ84" s="151"/>
      <c r="KMA84" s="151"/>
      <c r="KMB84" s="151"/>
      <c r="KMC84" s="151"/>
      <c r="KMD84" s="151"/>
      <c r="KME84" s="151"/>
      <c r="KMF84" s="151"/>
      <c r="KMG84" s="151"/>
      <c r="KMH84" s="151"/>
      <c r="KMI84" s="151"/>
      <c r="KMJ84" s="151"/>
      <c r="KMK84" s="151"/>
      <c r="KML84" s="151"/>
      <c r="KMM84" s="151"/>
      <c r="KMN84" s="151"/>
      <c r="KMO84" s="151"/>
      <c r="KMP84" s="151"/>
      <c r="KMQ84" s="151"/>
      <c r="KMR84" s="151"/>
      <c r="KMS84" s="151"/>
      <c r="KMT84" s="151"/>
      <c r="KMU84" s="151"/>
      <c r="KMV84" s="151"/>
      <c r="KMW84" s="151"/>
      <c r="KMX84" s="151"/>
      <c r="KMY84" s="151"/>
      <c r="KMZ84" s="151"/>
      <c r="KNA84" s="151"/>
      <c r="KNB84" s="151"/>
      <c r="KNC84" s="151"/>
      <c r="KND84" s="151"/>
      <c r="KNE84" s="151"/>
      <c r="KNF84" s="151"/>
      <c r="KNG84" s="151"/>
      <c r="KNH84" s="151"/>
      <c r="KNI84" s="151"/>
      <c r="KNJ84" s="151"/>
      <c r="KNK84" s="151"/>
      <c r="KNL84" s="151"/>
      <c r="KNM84" s="151"/>
      <c r="KNN84" s="151"/>
      <c r="KNO84" s="151"/>
      <c r="KNP84" s="151"/>
      <c r="KNQ84" s="151"/>
      <c r="KNR84" s="151"/>
      <c r="KNS84" s="151"/>
      <c r="KNT84" s="151"/>
      <c r="KNU84" s="151"/>
      <c r="KNV84" s="151"/>
      <c r="KNW84" s="151"/>
      <c r="KNX84" s="151"/>
      <c r="KNY84" s="151"/>
      <c r="KNZ84" s="151"/>
      <c r="KOA84" s="151"/>
      <c r="KOB84" s="151"/>
      <c r="KOC84" s="151"/>
      <c r="KOD84" s="151"/>
      <c r="KOE84" s="151"/>
      <c r="KOF84" s="151"/>
      <c r="KOG84" s="151"/>
      <c r="KOH84" s="151"/>
      <c r="KOI84" s="151"/>
      <c r="KOJ84" s="151"/>
      <c r="KOK84" s="151"/>
      <c r="KOL84" s="151"/>
      <c r="KOM84" s="151"/>
      <c r="KON84" s="151"/>
      <c r="KOO84" s="151"/>
      <c r="KOP84" s="151"/>
      <c r="KOQ84" s="151"/>
      <c r="KOR84" s="151"/>
      <c r="KOS84" s="151"/>
      <c r="KOT84" s="151"/>
      <c r="KOU84" s="151"/>
      <c r="KOV84" s="151"/>
      <c r="KOW84" s="151"/>
      <c r="KOX84" s="151"/>
      <c r="KOY84" s="151"/>
      <c r="KOZ84" s="151"/>
      <c r="KPA84" s="151"/>
      <c r="KPB84" s="151"/>
      <c r="KPC84" s="151"/>
      <c r="KPD84" s="151"/>
      <c r="KPE84" s="151"/>
      <c r="KPF84" s="151"/>
      <c r="KPG84" s="151"/>
      <c r="KPH84" s="151"/>
      <c r="KPI84" s="151"/>
      <c r="KPJ84" s="151"/>
      <c r="KPK84" s="151"/>
      <c r="KPL84" s="151"/>
      <c r="KPM84" s="151"/>
      <c r="KPN84" s="151"/>
      <c r="KPO84" s="151"/>
      <c r="KPP84" s="151"/>
      <c r="KPQ84" s="151"/>
      <c r="KPR84" s="151"/>
      <c r="KPS84" s="151"/>
      <c r="KPT84" s="151"/>
      <c r="KPU84" s="151"/>
      <c r="KPV84" s="151"/>
      <c r="KPW84" s="151"/>
      <c r="KPX84" s="151"/>
      <c r="KPY84" s="151"/>
      <c r="KPZ84" s="151"/>
      <c r="KQA84" s="151"/>
      <c r="KQB84" s="151"/>
      <c r="KQC84" s="151"/>
      <c r="KQD84" s="151"/>
      <c r="KQE84" s="151"/>
      <c r="KQF84" s="151"/>
      <c r="KQG84" s="151"/>
      <c r="KQH84" s="151"/>
      <c r="KQI84" s="151"/>
      <c r="KQJ84" s="151"/>
      <c r="KQK84" s="151"/>
      <c r="KQL84" s="151"/>
      <c r="KQM84" s="151"/>
      <c r="KQN84" s="151"/>
      <c r="KQO84" s="151"/>
      <c r="KQP84" s="151"/>
      <c r="KQQ84" s="151"/>
      <c r="KQR84" s="151"/>
      <c r="KQS84" s="151"/>
      <c r="KQT84" s="151"/>
      <c r="KQU84" s="151"/>
      <c r="KQV84" s="151"/>
      <c r="KQW84" s="151"/>
      <c r="KQX84" s="151"/>
      <c r="KQY84" s="151"/>
      <c r="KQZ84" s="151"/>
      <c r="KRA84" s="151"/>
      <c r="KRB84" s="151"/>
      <c r="KRC84" s="151"/>
      <c r="KRD84" s="151"/>
      <c r="KRE84" s="151"/>
      <c r="KRF84" s="151"/>
      <c r="KRG84" s="151"/>
      <c r="KRH84" s="151"/>
      <c r="KRI84" s="151"/>
      <c r="KRJ84" s="151"/>
      <c r="KRK84" s="151"/>
      <c r="KRL84" s="151"/>
      <c r="KRM84" s="151"/>
      <c r="KRN84" s="151"/>
      <c r="KRO84" s="151"/>
      <c r="KRP84" s="151"/>
      <c r="KRQ84" s="151"/>
      <c r="KRR84" s="151"/>
      <c r="KRS84" s="151"/>
      <c r="KRT84" s="151"/>
      <c r="KRU84" s="151"/>
      <c r="KRV84" s="151"/>
      <c r="KRW84" s="151"/>
      <c r="KRX84" s="151"/>
      <c r="KRY84" s="151"/>
      <c r="KRZ84" s="151"/>
      <c r="KSA84" s="151"/>
      <c r="KSB84" s="151"/>
      <c r="KSC84" s="151"/>
      <c r="KSD84" s="151"/>
      <c r="KSE84" s="151"/>
      <c r="KSF84" s="151"/>
      <c r="KSG84" s="151"/>
      <c r="KSH84" s="151"/>
      <c r="KSI84" s="151"/>
      <c r="KSJ84" s="151"/>
      <c r="KSK84" s="151"/>
      <c r="KSL84" s="151"/>
      <c r="KSM84" s="151"/>
      <c r="KSN84" s="151"/>
      <c r="KSO84" s="151"/>
      <c r="KSP84" s="151"/>
      <c r="KSQ84" s="151"/>
      <c r="KSR84" s="151"/>
      <c r="KSS84" s="151"/>
      <c r="KST84" s="151"/>
      <c r="KSU84" s="151"/>
      <c r="KSV84" s="151"/>
      <c r="KSW84" s="151"/>
      <c r="KSX84" s="151"/>
      <c r="KSY84" s="151"/>
      <c r="KSZ84" s="151"/>
      <c r="KTA84" s="151"/>
      <c r="KTB84" s="151"/>
      <c r="KTC84" s="151"/>
      <c r="KTD84" s="151"/>
      <c r="KTE84" s="151"/>
      <c r="KTF84" s="151"/>
      <c r="KTG84" s="151"/>
      <c r="KTH84" s="151"/>
      <c r="KTI84" s="151"/>
      <c r="KTJ84" s="151"/>
      <c r="KTK84" s="151"/>
      <c r="KTL84" s="151"/>
      <c r="KTM84" s="151"/>
      <c r="KTN84" s="151"/>
      <c r="KTO84" s="151"/>
      <c r="KTP84" s="151"/>
      <c r="KTQ84" s="151"/>
      <c r="KTR84" s="151"/>
      <c r="KTS84" s="151"/>
      <c r="KTT84" s="151"/>
      <c r="KTU84" s="151"/>
      <c r="KTV84" s="151"/>
      <c r="KTW84" s="151"/>
      <c r="KTX84" s="151"/>
      <c r="KTY84" s="151"/>
      <c r="KTZ84" s="151"/>
      <c r="KUA84" s="151"/>
      <c r="KUB84" s="151"/>
      <c r="KUC84" s="151"/>
      <c r="KUD84" s="151"/>
      <c r="KUE84" s="151"/>
      <c r="KUF84" s="151"/>
      <c r="KUG84" s="151"/>
      <c r="KUH84" s="151"/>
      <c r="KUI84" s="151"/>
      <c r="KUJ84" s="151"/>
      <c r="KUK84" s="151"/>
      <c r="KUL84" s="151"/>
      <c r="KUM84" s="151"/>
      <c r="KUN84" s="151"/>
      <c r="KUO84" s="151"/>
      <c r="KUP84" s="151"/>
      <c r="KUQ84" s="151"/>
      <c r="KUR84" s="151"/>
      <c r="KUS84" s="151"/>
      <c r="KUT84" s="151"/>
      <c r="KUU84" s="151"/>
      <c r="KUV84" s="151"/>
      <c r="KUW84" s="151"/>
      <c r="KUX84" s="151"/>
      <c r="KUY84" s="151"/>
      <c r="KUZ84" s="151"/>
      <c r="KVA84" s="151"/>
      <c r="KVB84" s="151"/>
      <c r="KVC84" s="151"/>
      <c r="KVD84" s="151"/>
      <c r="KVE84" s="151"/>
      <c r="KVF84" s="151"/>
      <c r="KVG84" s="151"/>
      <c r="KVH84" s="151"/>
      <c r="KVI84" s="151"/>
      <c r="KVJ84" s="151"/>
      <c r="KVK84" s="151"/>
      <c r="KVL84" s="151"/>
      <c r="KVM84" s="151"/>
      <c r="KVN84" s="151"/>
      <c r="KVO84" s="151"/>
      <c r="KVP84" s="151"/>
      <c r="KVQ84" s="151"/>
      <c r="KVR84" s="151"/>
      <c r="KVS84" s="151"/>
      <c r="KVT84" s="151"/>
      <c r="KVU84" s="151"/>
      <c r="KVV84" s="151"/>
      <c r="KVW84" s="151"/>
      <c r="KVX84" s="151"/>
      <c r="KVY84" s="151"/>
      <c r="KVZ84" s="151"/>
      <c r="KWA84" s="151"/>
      <c r="KWB84" s="151"/>
      <c r="KWC84" s="151"/>
      <c r="KWD84" s="151"/>
      <c r="KWE84" s="151"/>
      <c r="KWF84" s="151"/>
      <c r="KWG84" s="151"/>
      <c r="KWH84" s="151"/>
      <c r="KWI84" s="151"/>
      <c r="KWJ84" s="151"/>
      <c r="KWK84" s="151"/>
      <c r="KWL84" s="151"/>
      <c r="KWM84" s="151"/>
      <c r="KWN84" s="151"/>
      <c r="KWO84" s="151"/>
      <c r="KWP84" s="151"/>
      <c r="KWQ84" s="151"/>
      <c r="KWR84" s="151"/>
      <c r="KWS84" s="151"/>
      <c r="KWT84" s="151"/>
      <c r="KWU84" s="151"/>
      <c r="KWV84" s="151"/>
      <c r="KWW84" s="151"/>
      <c r="KWX84" s="151"/>
      <c r="KWY84" s="151"/>
      <c r="KWZ84" s="151"/>
      <c r="KXA84" s="151"/>
      <c r="KXB84" s="151"/>
      <c r="KXC84" s="151"/>
      <c r="KXD84" s="151"/>
      <c r="KXE84" s="151"/>
      <c r="KXF84" s="151"/>
      <c r="KXG84" s="151"/>
      <c r="KXH84" s="151"/>
      <c r="KXI84" s="151"/>
      <c r="KXJ84" s="151"/>
      <c r="KXK84" s="151"/>
      <c r="KXL84" s="151"/>
      <c r="KXM84" s="151"/>
      <c r="KXN84" s="151"/>
      <c r="KXO84" s="151"/>
      <c r="KXP84" s="151"/>
      <c r="KXQ84" s="151"/>
      <c r="KXR84" s="151"/>
      <c r="KXS84" s="151"/>
      <c r="KXT84" s="151"/>
      <c r="KXU84" s="151"/>
      <c r="KXV84" s="151"/>
      <c r="KXW84" s="151"/>
      <c r="KXX84" s="151"/>
      <c r="KXY84" s="151"/>
      <c r="KXZ84" s="151"/>
      <c r="KYA84" s="151"/>
      <c r="KYB84" s="151"/>
      <c r="KYC84" s="151"/>
      <c r="KYD84" s="151"/>
      <c r="KYE84" s="151"/>
      <c r="KYF84" s="151"/>
      <c r="KYG84" s="151"/>
      <c r="KYH84" s="151"/>
      <c r="KYI84" s="151"/>
      <c r="KYJ84" s="151"/>
      <c r="KYK84" s="151"/>
      <c r="KYL84" s="151"/>
      <c r="KYM84" s="151"/>
      <c r="KYN84" s="151"/>
      <c r="KYO84" s="151"/>
      <c r="KYP84" s="151"/>
      <c r="KYQ84" s="151"/>
      <c r="KYR84" s="151"/>
      <c r="KYS84" s="151"/>
      <c r="KYT84" s="151"/>
      <c r="KYU84" s="151"/>
      <c r="KYV84" s="151"/>
      <c r="KYW84" s="151"/>
      <c r="KYX84" s="151"/>
      <c r="KYY84" s="151"/>
      <c r="KYZ84" s="151"/>
      <c r="KZA84" s="151"/>
      <c r="KZB84" s="151"/>
      <c r="KZC84" s="151"/>
      <c r="KZD84" s="151"/>
      <c r="KZE84" s="151"/>
      <c r="KZF84" s="151"/>
      <c r="KZG84" s="151"/>
      <c r="KZH84" s="151"/>
      <c r="KZI84" s="151"/>
      <c r="KZJ84" s="151"/>
      <c r="KZK84" s="151"/>
      <c r="KZL84" s="151"/>
      <c r="KZM84" s="151"/>
      <c r="KZN84" s="151"/>
      <c r="KZO84" s="151"/>
      <c r="KZP84" s="151"/>
      <c r="KZQ84" s="151"/>
      <c r="KZR84" s="151"/>
      <c r="KZS84" s="151"/>
      <c r="KZT84" s="151"/>
      <c r="KZU84" s="151"/>
      <c r="KZV84" s="151"/>
      <c r="KZW84" s="151"/>
      <c r="KZX84" s="151"/>
      <c r="KZY84" s="151"/>
      <c r="KZZ84" s="151"/>
      <c r="LAA84" s="151"/>
      <c r="LAB84" s="151"/>
      <c r="LAC84" s="151"/>
      <c r="LAD84" s="151"/>
      <c r="LAE84" s="151"/>
      <c r="LAF84" s="151"/>
      <c r="LAG84" s="151"/>
      <c r="LAH84" s="151"/>
      <c r="LAI84" s="151"/>
      <c r="LAJ84" s="151"/>
      <c r="LAK84" s="151"/>
      <c r="LAL84" s="151"/>
      <c r="LAM84" s="151"/>
      <c r="LAN84" s="151"/>
      <c r="LAO84" s="151"/>
      <c r="LAP84" s="151"/>
      <c r="LAQ84" s="151"/>
      <c r="LAR84" s="151"/>
      <c r="LAS84" s="151"/>
      <c r="LAT84" s="151"/>
      <c r="LAU84" s="151"/>
      <c r="LAV84" s="151"/>
      <c r="LAW84" s="151"/>
      <c r="LAX84" s="151"/>
      <c r="LAY84" s="151"/>
      <c r="LAZ84" s="151"/>
      <c r="LBA84" s="151"/>
      <c r="LBB84" s="151"/>
      <c r="LBC84" s="151"/>
      <c r="LBD84" s="151"/>
      <c r="LBE84" s="151"/>
      <c r="LBF84" s="151"/>
      <c r="LBG84" s="151"/>
      <c r="LBH84" s="151"/>
      <c r="LBI84" s="151"/>
      <c r="LBJ84" s="151"/>
      <c r="LBK84" s="151"/>
      <c r="LBL84" s="151"/>
      <c r="LBM84" s="151"/>
      <c r="LBN84" s="151"/>
      <c r="LBO84" s="151"/>
      <c r="LBP84" s="151"/>
      <c r="LBQ84" s="151"/>
      <c r="LBR84" s="151"/>
      <c r="LBS84" s="151"/>
      <c r="LBT84" s="151"/>
      <c r="LBU84" s="151"/>
      <c r="LBV84" s="151"/>
      <c r="LBW84" s="151"/>
      <c r="LBX84" s="151"/>
      <c r="LBY84" s="151"/>
      <c r="LBZ84" s="151"/>
      <c r="LCA84" s="151"/>
      <c r="LCB84" s="151"/>
      <c r="LCC84" s="151"/>
      <c r="LCD84" s="151"/>
      <c r="LCE84" s="151"/>
      <c r="LCF84" s="151"/>
      <c r="LCG84" s="151"/>
      <c r="LCH84" s="151"/>
      <c r="LCI84" s="151"/>
      <c r="LCJ84" s="151"/>
      <c r="LCK84" s="151"/>
      <c r="LCL84" s="151"/>
      <c r="LCM84" s="151"/>
      <c r="LCN84" s="151"/>
      <c r="LCO84" s="151"/>
      <c r="LCP84" s="151"/>
      <c r="LCQ84" s="151"/>
      <c r="LCR84" s="151"/>
      <c r="LCS84" s="151"/>
      <c r="LCT84" s="151"/>
      <c r="LCU84" s="151"/>
      <c r="LCV84" s="151"/>
      <c r="LCW84" s="151"/>
      <c r="LCX84" s="151"/>
      <c r="LCY84" s="151"/>
      <c r="LCZ84" s="151"/>
      <c r="LDA84" s="151"/>
      <c r="LDB84" s="151"/>
      <c r="LDC84" s="151"/>
      <c r="LDD84" s="151"/>
      <c r="LDE84" s="151"/>
      <c r="LDF84" s="151"/>
      <c r="LDG84" s="151"/>
      <c r="LDH84" s="151"/>
      <c r="LDI84" s="151"/>
      <c r="LDJ84" s="151"/>
      <c r="LDK84" s="151"/>
      <c r="LDL84" s="151"/>
      <c r="LDM84" s="151"/>
      <c r="LDN84" s="151"/>
      <c r="LDO84" s="151"/>
      <c r="LDP84" s="151"/>
      <c r="LDQ84" s="151"/>
      <c r="LDR84" s="151"/>
      <c r="LDS84" s="151"/>
      <c r="LDT84" s="151"/>
      <c r="LDU84" s="151"/>
      <c r="LDV84" s="151"/>
      <c r="LDW84" s="151"/>
      <c r="LDX84" s="151"/>
      <c r="LDY84" s="151"/>
      <c r="LDZ84" s="151"/>
      <c r="LEA84" s="151"/>
      <c r="LEB84" s="151"/>
      <c r="LEC84" s="151"/>
      <c r="LED84" s="151"/>
      <c r="LEE84" s="151"/>
      <c r="LEF84" s="151"/>
      <c r="LEG84" s="151"/>
      <c r="LEH84" s="151"/>
      <c r="LEI84" s="151"/>
      <c r="LEJ84" s="151"/>
      <c r="LEK84" s="151"/>
      <c r="LEL84" s="151"/>
      <c r="LEM84" s="151"/>
      <c r="LEN84" s="151"/>
      <c r="LEO84" s="151"/>
      <c r="LEP84" s="151"/>
      <c r="LEQ84" s="151"/>
      <c r="LER84" s="151"/>
      <c r="LES84" s="151"/>
      <c r="LET84" s="151"/>
      <c r="LEU84" s="151"/>
      <c r="LEV84" s="151"/>
      <c r="LEW84" s="151"/>
      <c r="LEX84" s="151"/>
      <c r="LEY84" s="151"/>
      <c r="LEZ84" s="151"/>
      <c r="LFA84" s="151"/>
      <c r="LFB84" s="151"/>
      <c r="LFC84" s="151"/>
      <c r="LFD84" s="151"/>
      <c r="LFE84" s="151"/>
      <c r="LFF84" s="151"/>
      <c r="LFG84" s="151"/>
      <c r="LFH84" s="151"/>
      <c r="LFI84" s="151"/>
      <c r="LFJ84" s="151"/>
      <c r="LFK84" s="151"/>
      <c r="LFL84" s="151"/>
      <c r="LFM84" s="151"/>
      <c r="LFN84" s="151"/>
      <c r="LFO84" s="151"/>
      <c r="LFP84" s="151"/>
      <c r="LFQ84" s="151"/>
      <c r="LFR84" s="151"/>
      <c r="LFS84" s="151"/>
      <c r="LFT84" s="151"/>
      <c r="LFU84" s="151"/>
      <c r="LFV84" s="151"/>
      <c r="LFW84" s="151"/>
      <c r="LFX84" s="151"/>
      <c r="LFY84" s="151"/>
      <c r="LFZ84" s="151"/>
      <c r="LGA84" s="151"/>
      <c r="LGB84" s="151"/>
      <c r="LGC84" s="151"/>
      <c r="LGD84" s="151"/>
      <c r="LGE84" s="151"/>
      <c r="LGF84" s="151"/>
      <c r="LGG84" s="151"/>
      <c r="LGH84" s="151"/>
      <c r="LGI84" s="151"/>
      <c r="LGJ84" s="151"/>
      <c r="LGK84" s="151"/>
      <c r="LGL84" s="151"/>
      <c r="LGM84" s="151"/>
      <c r="LGN84" s="151"/>
      <c r="LGO84" s="151"/>
      <c r="LGP84" s="151"/>
      <c r="LGQ84" s="151"/>
      <c r="LGR84" s="151"/>
      <c r="LGS84" s="151"/>
      <c r="LGT84" s="151"/>
      <c r="LGU84" s="151"/>
      <c r="LGV84" s="151"/>
      <c r="LGW84" s="151"/>
      <c r="LGX84" s="151"/>
      <c r="LGY84" s="151"/>
      <c r="LGZ84" s="151"/>
      <c r="LHA84" s="151"/>
      <c r="LHB84" s="151"/>
      <c r="LHC84" s="151"/>
      <c r="LHD84" s="151"/>
      <c r="LHE84" s="151"/>
      <c r="LHF84" s="151"/>
      <c r="LHG84" s="151"/>
      <c r="LHH84" s="151"/>
      <c r="LHI84" s="151"/>
      <c r="LHJ84" s="151"/>
      <c r="LHK84" s="151"/>
      <c r="LHL84" s="151"/>
      <c r="LHM84" s="151"/>
      <c r="LHN84" s="151"/>
      <c r="LHO84" s="151"/>
      <c r="LHP84" s="151"/>
      <c r="LHQ84" s="151"/>
      <c r="LHR84" s="151"/>
      <c r="LHS84" s="151"/>
      <c r="LHT84" s="151"/>
      <c r="LHU84" s="151"/>
      <c r="LHV84" s="151"/>
      <c r="LHW84" s="151"/>
      <c r="LHX84" s="151"/>
      <c r="LHY84" s="151"/>
      <c r="LHZ84" s="151"/>
      <c r="LIA84" s="151"/>
      <c r="LIB84" s="151"/>
      <c r="LIC84" s="151"/>
      <c r="LID84" s="151"/>
      <c r="LIE84" s="151"/>
      <c r="LIF84" s="151"/>
      <c r="LIG84" s="151"/>
      <c r="LIH84" s="151"/>
      <c r="LII84" s="151"/>
      <c r="LIJ84" s="151"/>
      <c r="LIK84" s="151"/>
      <c r="LIL84" s="151"/>
      <c r="LIM84" s="151"/>
      <c r="LIN84" s="151"/>
      <c r="LIO84" s="151"/>
      <c r="LIP84" s="151"/>
      <c r="LIQ84" s="151"/>
      <c r="LIR84" s="151"/>
      <c r="LIS84" s="151"/>
      <c r="LIT84" s="151"/>
      <c r="LIU84" s="151"/>
      <c r="LIV84" s="151"/>
      <c r="LIW84" s="151"/>
      <c r="LIX84" s="151"/>
      <c r="LIY84" s="151"/>
      <c r="LIZ84" s="151"/>
      <c r="LJA84" s="151"/>
      <c r="LJB84" s="151"/>
      <c r="LJC84" s="151"/>
      <c r="LJD84" s="151"/>
      <c r="LJE84" s="151"/>
      <c r="LJF84" s="151"/>
      <c r="LJG84" s="151"/>
      <c r="LJH84" s="151"/>
      <c r="LJI84" s="151"/>
      <c r="LJJ84" s="151"/>
      <c r="LJK84" s="151"/>
      <c r="LJL84" s="151"/>
      <c r="LJM84" s="151"/>
      <c r="LJN84" s="151"/>
      <c r="LJO84" s="151"/>
      <c r="LJP84" s="151"/>
      <c r="LJQ84" s="151"/>
      <c r="LJR84" s="151"/>
      <c r="LJS84" s="151"/>
      <c r="LJT84" s="151"/>
      <c r="LJU84" s="151"/>
      <c r="LJV84" s="151"/>
      <c r="LJW84" s="151"/>
      <c r="LJX84" s="151"/>
      <c r="LJY84" s="151"/>
      <c r="LJZ84" s="151"/>
      <c r="LKA84" s="151"/>
      <c r="LKB84" s="151"/>
      <c r="LKC84" s="151"/>
      <c r="LKD84" s="151"/>
      <c r="LKE84" s="151"/>
      <c r="LKF84" s="151"/>
      <c r="LKG84" s="151"/>
      <c r="LKH84" s="151"/>
      <c r="LKI84" s="151"/>
      <c r="LKJ84" s="151"/>
      <c r="LKK84" s="151"/>
      <c r="LKL84" s="151"/>
      <c r="LKM84" s="151"/>
      <c r="LKN84" s="151"/>
      <c r="LKO84" s="151"/>
      <c r="LKP84" s="151"/>
      <c r="LKQ84" s="151"/>
      <c r="LKR84" s="151"/>
      <c r="LKS84" s="151"/>
      <c r="LKT84" s="151"/>
      <c r="LKU84" s="151"/>
      <c r="LKV84" s="151"/>
      <c r="LKW84" s="151"/>
      <c r="LKX84" s="151"/>
      <c r="LKY84" s="151"/>
      <c r="LKZ84" s="151"/>
      <c r="LLA84" s="151"/>
      <c r="LLB84" s="151"/>
      <c r="LLC84" s="151"/>
      <c r="LLD84" s="151"/>
      <c r="LLE84" s="151"/>
      <c r="LLF84" s="151"/>
      <c r="LLG84" s="151"/>
      <c r="LLH84" s="151"/>
      <c r="LLI84" s="151"/>
      <c r="LLJ84" s="151"/>
      <c r="LLK84" s="151"/>
      <c r="LLL84" s="151"/>
      <c r="LLM84" s="151"/>
      <c r="LLN84" s="151"/>
      <c r="LLO84" s="151"/>
      <c r="LLP84" s="151"/>
      <c r="LLQ84" s="151"/>
      <c r="LLR84" s="151"/>
      <c r="LLS84" s="151"/>
      <c r="LLT84" s="151"/>
      <c r="LLU84" s="151"/>
      <c r="LLV84" s="151"/>
      <c r="LLW84" s="151"/>
      <c r="LLX84" s="151"/>
      <c r="LLY84" s="151"/>
      <c r="LLZ84" s="151"/>
      <c r="LMA84" s="151"/>
      <c r="LMB84" s="151"/>
      <c r="LMC84" s="151"/>
      <c r="LMD84" s="151"/>
      <c r="LME84" s="151"/>
      <c r="LMF84" s="151"/>
      <c r="LMG84" s="151"/>
      <c r="LMH84" s="151"/>
      <c r="LMI84" s="151"/>
      <c r="LMJ84" s="151"/>
      <c r="LMK84" s="151"/>
      <c r="LML84" s="151"/>
      <c r="LMM84" s="151"/>
      <c r="LMN84" s="151"/>
      <c r="LMO84" s="151"/>
      <c r="LMP84" s="151"/>
      <c r="LMQ84" s="151"/>
      <c r="LMR84" s="151"/>
      <c r="LMS84" s="151"/>
      <c r="LMT84" s="151"/>
      <c r="LMU84" s="151"/>
      <c r="LMV84" s="151"/>
      <c r="LMW84" s="151"/>
      <c r="LMX84" s="151"/>
      <c r="LMY84" s="151"/>
      <c r="LMZ84" s="151"/>
      <c r="LNA84" s="151"/>
      <c r="LNB84" s="151"/>
      <c r="LNC84" s="151"/>
      <c r="LND84" s="151"/>
      <c r="LNE84" s="151"/>
      <c r="LNF84" s="151"/>
      <c r="LNG84" s="151"/>
      <c r="LNH84" s="151"/>
      <c r="LNI84" s="151"/>
      <c r="LNJ84" s="151"/>
      <c r="LNK84" s="151"/>
      <c r="LNL84" s="151"/>
      <c r="LNM84" s="151"/>
      <c r="LNN84" s="151"/>
      <c r="LNO84" s="151"/>
      <c r="LNP84" s="151"/>
      <c r="LNQ84" s="151"/>
      <c r="LNR84" s="151"/>
      <c r="LNS84" s="151"/>
      <c r="LNT84" s="151"/>
      <c r="LNU84" s="151"/>
      <c r="LNV84" s="151"/>
      <c r="LNW84" s="151"/>
      <c r="LNX84" s="151"/>
      <c r="LNY84" s="151"/>
      <c r="LNZ84" s="151"/>
      <c r="LOA84" s="151"/>
      <c r="LOB84" s="151"/>
      <c r="LOC84" s="151"/>
      <c r="LOD84" s="151"/>
      <c r="LOE84" s="151"/>
      <c r="LOF84" s="151"/>
      <c r="LOG84" s="151"/>
      <c r="LOH84" s="151"/>
      <c r="LOI84" s="151"/>
      <c r="LOJ84" s="151"/>
      <c r="LOK84" s="151"/>
      <c r="LOL84" s="151"/>
      <c r="LOM84" s="151"/>
      <c r="LON84" s="151"/>
      <c r="LOO84" s="151"/>
      <c r="LOP84" s="151"/>
      <c r="LOQ84" s="151"/>
      <c r="LOR84" s="151"/>
      <c r="LOS84" s="151"/>
      <c r="LOT84" s="151"/>
      <c r="LOU84" s="151"/>
      <c r="LOV84" s="151"/>
      <c r="LOW84" s="151"/>
      <c r="LOX84" s="151"/>
      <c r="LOY84" s="151"/>
      <c r="LOZ84" s="151"/>
      <c r="LPA84" s="151"/>
      <c r="LPB84" s="151"/>
      <c r="LPC84" s="151"/>
      <c r="LPD84" s="151"/>
      <c r="LPE84" s="151"/>
      <c r="LPF84" s="151"/>
      <c r="LPG84" s="151"/>
      <c r="LPH84" s="151"/>
      <c r="LPI84" s="151"/>
      <c r="LPJ84" s="151"/>
      <c r="LPK84" s="151"/>
      <c r="LPL84" s="151"/>
      <c r="LPM84" s="151"/>
      <c r="LPN84" s="151"/>
      <c r="LPO84" s="151"/>
      <c r="LPP84" s="151"/>
      <c r="LPQ84" s="151"/>
      <c r="LPR84" s="151"/>
      <c r="LPS84" s="151"/>
      <c r="LPT84" s="151"/>
      <c r="LPU84" s="151"/>
      <c r="LPV84" s="151"/>
      <c r="LPW84" s="151"/>
      <c r="LPX84" s="151"/>
      <c r="LPY84" s="151"/>
      <c r="LPZ84" s="151"/>
      <c r="LQA84" s="151"/>
      <c r="LQB84" s="151"/>
      <c r="LQC84" s="151"/>
      <c r="LQD84" s="151"/>
      <c r="LQE84" s="151"/>
      <c r="LQF84" s="151"/>
      <c r="LQG84" s="151"/>
      <c r="LQH84" s="151"/>
      <c r="LQI84" s="151"/>
      <c r="LQJ84" s="151"/>
      <c r="LQK84" s="151"/>
      <c r="LQL84" s="151"/>
      <c r="LQM84" s="151"/>
      <c r="LQN84" s="151"/>
      <c r="LQO84" s="151"/>
      <c r="LQP84" s="151"/>
      <c r="LQQ84" s="151"/>
      <c r="LQR84" s="151"/>
      <c r="LQS84" s="151"/>
      <c r="LQT84" s="151"/>
      <c r="LQU84" s="151"/>
      <c r="LQV84" s="151"/>
      <c r="LQW84" s="151"/>
      <c r="LQX84" s="151"/>
      <c r="LQY84" s="151"/>
      <c r="LQZ84" s="151"/>
      <c r="LRA84" s="151"/>
      <c r="LRB84" s="151"/>
      <c r="LRC84" s="151"/>
      <c r="LRD84" s="151"/>
      <c r="LRE84" s="151"/>
      <c r="LRF84" s="151"/>
      <c r="LRG84" s="151"/>
      <c r="LRH84" s="151"/>
      <c r="LRI84" s="151"/>
      <c r="LRJ84" s="151"/>
      <c r="LRK84" s="151"/>
      <c r="LRL84" s="151"/>
      <c r="LRM84" s="151"/>
      <c r="LRN84" s="151"/>
      <c r="LRO84" s="151"/>
      <c r="LRP84" s="151"/>
      <c r="LRQ84" s="151"/>
      <c r="LRR84" s="151"/>
      <c r="LRS84" s="151"/>
      <c r="LRT84" s="151"/>
      <c r="LRU84" s="151"/>
      <c r="LRV84" s="151"/>
      <c r="LRW84" s="151"/>
      <c r="LRX84" s="151"/>
      <c r="LRY84" s="151"/>
      <c r="LRZ84" s="151"/>
      <c r="LSA84" s="151"/>
      <c r="LSB84" s="151"/>
      <c r="LSC84" s="151"/>
      <c r="LSD84" s="151"/>
      <c r="LSE84" s="151"/>
      <c r="LSF84" s="151"/>
      <c r="LSG84" s="151"/>
      <c r="LSH84" s="151"/>
      <c r="LSI84" s="151"/>
      <c r="LSJ84" s="151"/>
      <c r="LSK84" s="151"/>
      <c r="LSL84" s="151"/>
      <c r="LSM84" s="151"/>
      <c r="LSN84" s="151"/>
      <c r="LSO84" s="151"/>
      <c r="LSP84" s="151"/>
      <c r="LSQ84" s="151"/>
      <c r="LSR84" s="151"/>
      <c r="LSS84" s="151"/>
      <c r="LST84" s="151"/>
      <c r="LSU84" s="151"/>
      <c r="LSV84" s="151"/>
      <c r="LSW84" s="151"/>
      <c r="LSX84" s="151"/>
      <c r="LSY84" s="151"/>
      <c r="LSZ84" s="151"/>
      <c r="LTA84" s="151"/>
      <c r="LTB84" s="151"/>
      <c r="LTC84" s="151"/>
      <c r="LTD84" s="151"/>
      <c r="LTE84" s="151"/>
      <c r="LTF84" s="151"/>
      <c r="LTG84" s="151"/>
      <c r="LTH84" s="151"/>
      <c r="LTI84" s="151"/>
      <c r="LTJ84" s="151"/>
      <c r="LTK84" s="151"/>
      <c r="LTL84" s="151"/>
      <c r="LTM84" s="151"/>
      <c r="LTN84" s="151"/>
      <c r="LTO84" s="151"/>
      <c r="LTP84" s="151"/>
      <c r="LTQ84" s="151"/>
      <c r="LTR84" s="151"/>
      <c r="LTS84" s="151"/>
      <c r="LTT84" s="151"/>
      <c r="LTU84" s="151"/>
      <c r="LTV84" s="151"/>
      <c r="LTW84" s="151"/>
      <c r="LTX84" s="151"/>
      <c r="LTY84" s="151"/>
      <c r="LTZ84" s="151"/>
      <c r="LUA84" s="151"/>
      <c r="LUB84" s="151"/>
      <c r="LUC84" s="151"/>
      <c r="LUD84" s="151"/>
      <c r="LUE84" s="151"/>
      <c r="LUF84" s="151"/>
      <c r="LUG84" s="151"/>
      <c r="LUH84" s="151"/>
      <c r="LUI84" s="151"/>
      <c r="LUJ84" s="151"/>
      <c r="LUK84" s="151"/>
      <c r="LUL84" s="151"/>
      <c r="LUM84" s="151"/>
      <c r="LUN84" s="151"/>
      <c r="LUO84" s="151"/>
      <c r="LUP84" s="151"/>
      <c r="LUQ84" s="151"/>
      <c r="LUR84" s="151"/>
      <c r="LUS84" s="151"/>
      <c r="LUT84" s="151"/>
      <c r="LUU84" s="151"/>
      <c r="LUV84" s="151"/>
      <c r="LUW84" s="151"/>
      <c r="LUX84" s="151"/>
      <c r="LUY84" s="151"/>
      <c r="LUZ84" s="151"/>
      <c r="LVA84" s="151"/>
      <c r="LVB84" s="151"/>
      <c r="LVC84" s="151"/>
      <c r="LVD84" s="151"/>
      <c r="LVE84" s="151"/>
      <c r="LVF84" s="151"/>
      <c r="LVG84" s="151"/>
      <c r="LVH84" s="151"/>
      <c r="LVI84" s="151"/>
      <c r="LVJ84" s="151"/>
      <c r="LVK84" s="151"/>
      <c r="LVL84" s="151"/>
      <c r="LVM84" s="151"/>
      <c r="LVN84" s="151"/>
      <c r="LVO84" s="151"/>
      <c r="LVP84" s="151"/>
      <c r="LVQ84" s="151"/>
      <c r="LVR84" s="151"/>
      <c r="LVS84" s="151"/>
      <c r="LVT84" s="151"/>
      <c r="LVU84" s="151"/>
      <c r="LVV84" s="151"/>
      <c r="LVW84" s="151"/>
      <c r="LVX84" s="151"/>
      <c r="LVY84" s="151"/>
      <c r="LVZ84" s="151"/>
      <c r="LWA84" s="151"/>
      <c r="LWB84" s="151"/>
      <c r="LWC84" s="151"/>
      <c r="LWD84" s="151"/>
      <c r="LWE84" s="151"/>
      <c r="LWF84" s="151"/>
      <c r="LWG84" s="151"/>
      <c r="LWH84" s="151"/>
      <c r="LWI84" s="151"/>
      <c r="LWJ84" s="151"/>
      <c r="LWK84" s="151"/>
      <c r="LWL84" s="151"/>
      <c r="LWM84" s="151"/>
      <c r="LWN84" s="151"/>
      <c r="LWO84" s="151"/>
      <c r="LWP84" s="151"/>
      <c r="LWQ84" s="151"/>
      <c r="LWR84" s="151"/>
      <c r="LWS84" s="151"/>
      <c r="LWT84" s="151"/>
      <c r="LWU84" s="151"/>
      <c r="LWV84" s="151"/>
      <c r="LWW84" s="151"/>
      <c r="LWX84" s="151"/>
      <c r="LWY84" s="151"/>
      <c r="LWZ84" s="151"/>
      <c r="LXA84" s="151"/>
      <c r="LXB84" s="151"/>
      <c r="LXC84" s="151"/>
      <c r="LXD84" s="151"/>
      <c r="LXE84" s="151"/>
      <c r="LXF84" s="151"/>
      <c r="LXG84" s="151"/>
      <c r="LXH84" s="151"/>
      <c r="LXI84" s="151"/>
      <c r="LXJ84" s="151"/>
      <c r="LXK84" s="151"/>
      <c r="LXL84" s="151"/>
      <c r="LXM84" s="151"/>
      <c r="LXN84" s="151"/>
      <c r="LXO84" s="151"/>
      <c r="LXP84" s="151"/>
      <c r="LXQ84" s="151"/>
      <c r="LXR84" s="151"/>
      <c r="LXS84" s="151"/>
      <c r="LXT84" s="151"/>
      <c r="LXU84" s="151"/>
      <c r="LXV84" s="151"/>
      <c r="LXW84" s="151"/>
      <c r="LXX84" s="151"/>
      <c r="LXY84" s="151"/>
      <c r="LXZ84" s="151"/>
      <c r="LYA84" s="151"/>
      <c r="LYB84" s="151"/>
      <c r="LYC84" s="151"/>
      <c r="LYD84" s="151"/>
      <c r="LYE84" s="151"/>
      <c r="LYF84" s="151"/>
      <c r="LYG84" s="151"/>
      <c r="LYH84" s="151"/>
      <c r="LYI84" s="151"/>
      <c r="LYJ84" s="151"/>
      <c r="LYK84" s="151"/>
      <c r="LYL84" s="151"/>
      <c r="LYM84" s="151"/>
      <c r="LYN84" s="151"/>
      <c r="LYO84" s="151"/>
      <c r="LYP84" s="151"/>
      <c r="LYQ84" s="151"/>
      <c r="LYR84" s="151"/>
      <c r="LYS84" s="151"/>
      <c r="LYT84" s="151"/>
      <c r="LYU84" s="151"/>
      <c r="LYV84" s="151"/>
      <c r="LYW84" s="151"/>
      <c r="LYX84" s="151"/>
      <c r="LYY84" s="151"/>
      <c r="LYZ84" s="151"/>
      <c r="LZA84" s="151"/>
      <c r="LZB84" s="151"/>
      <c r="LZC84" s="151"/>
      <c r="LZD84" s="151"/>
      <c r="LZE84" s="151"/>
      <c r="LZF84" s="151"/>
      <c r="LZG84" s="151"/>
      <c r="LZH84" s="151"/>
      <c r="LZI84" s="151"/>
      <c r="LZJ84" s="151"/>
      <c r="LZK84" s="151"/>
      <c r="LZL84" s="151"/>
      <c r="LZM84" s="151"/>
      <c r="LZN84" s="151"/>
      <c r="LZO84" s="151"/>
      <c r="LZP84" s="151"/>
      <c r="LZQ84" s="151"/>
      <c r="LZR84" s="151"/>
      <c r="LZS84" s="151"/>
      <c r="LZT84" s="151"/>
      <c r="LZU84" s="151"/>
      <c r="LZV84" s="151"/>
      <c r="LZW84" s="151"/>
      <c r="LZX84" s="151"/>
      <c r="LZY84" s="151"/>
      <c r="LZZ84" s="151"/>
      <c r="MAA84" s="151"/>
      <c r="MAB84" s="151"/>
      <c r="MAC84" s="151"/>
      <c r="MAD84" s="151"/>
      <c r="MAE84" s="151"/>
      <c r="MAF84" s="151"/>
      <c r="MAG84" s="151"/>
      <c r="MAH84" s="151"/>
      <c r="MAI84" s="151"/>
      <c r="MAJ84" s="151"/>
      <c r="MAK84" s="151"/>
      <c r="MAL84" s="151"/>
      <c r="MAM84" s="151"/>
      <c r="MAN84" s="151"/>
      <c r="MAO84" s="151"/>
      <c r="MAP84" s="151"/>
      <c r="MAQ84" s="151"/>
      <c r="MAR84" s="151"/>
      <c r="MAS84" s="151"/>
      <c r="MAT84" s="151"/>
      <c r="MAU84" s="151"/>
      <c r="MAV84" s="151"/>
      <c r="MAW84" s="151"/>
      <c r="MAX84" s="151"/>
      <c r="MAY84" s="151"/>
      <c r="MAZ84" s="151"/>
      <c r="MBA84" s="151"/>
      <c r="MBB84" s="151"/>
      <c r="MBC84" s="151"/>
      <c r="MBD84" s="151"/>
      <c r="MBE84" s="151"/>
      <c r="MBF84" s="151"/>
      <c r="MBG84" s="151"/>
      <c r="MBH84" s="151"/>
      <c r="MBI84" s="151"/>
      <c r="MBJ84" s="151"/>
      <c r="MBK84" s="151"/>
      <c r="MBL84" s="151"/>
      <c r="MBM84" s="151"/>
      <c r="MBN84" s="151"/>
      <c r="MBO84" s="151"/>
      <c r="MBP84" s="151"/>
      <c r="MBQ84" s="151"/>
      <c r="MBR84" s="151"/>
      <c r="MBS84" s="151"/>
      <c r="MBT84" s="151"/>
      <c r="MBU84" s="151"/>
      <c r="MBV84" s="151"/>
      <c r="MBW84" s="151"/>
      <c r="MBX84" s="151"/>
      <c r="MBY84" s="151"/>
      <c r="MBZ84" s="151"/>
      <c r="MCA84" s="151"/>
      <c r="MCB84" s="151"/>
      <c r="MCC84" s="151"/>
      <c r="MCD84" s="151"/>
      <c r="MCE84" s="151"/>
      <c r="MCF84" s="151"/>
      <c r="MCG84" s="151"/>
      <c r="MCH84" s="151"/>
      <c r="MCI84" s="151"/>
      <c r="MCJ84" s="151"/>
      <c r="MCK84" s="151"/>
      <c r="MCL84" s="151"/>
      <c r="MCM84" s="151"/>
      <c r="MCN84" s="151"/>
      <c r="MCO84" s="151"/>
      <c r="MCP84" s="151"/>
      <c r="MCQ84" s="151"/>
      <c r="MCR84" s="151"/>
      <c r="MCS84" s="151"/>
      <c r="MCT84" s="151"/>
      <c r="MCU84" s="151"/>
      <c r="MCV84" s="151"/>
      <c r="MCW84" s="151"/>
      <c r="MCX84" s="151"/>
      <c r="MCY84" s="151"/>
      <c r="MCZ84" s="151"/>
      <c r="MDA84" s="151"/>
      <c r="MDB84" s="151"/>
      <c r="MDC84" s="151"/>
      <c r="MDD84" s="151"/>
      <c r="MDE84" s="151"/>
      <c r="MDF84" s="151"/>
      <c r="MDG84" s="151"/>
      <c r="MDH84" s="151"/>
      <c r="MDI84" s="151"/>
      <c r="MDJ84" s="151"/>
      <c r="MDK84" s="151"/>
      <c r="MDL84" s="151"/>
      <c r="MDM84" s="151"/>
      <c r="MDN84" s="151"/>
      <c r="MDO84" s="151"/>
      <c r="MDP84" s="151"/>
      <c r="MDQ84" s="151"/>
      <c r="MDR84" s="151"/>
      <c r="MDS84" s="151"/>
      <c r="MDT84" s="151"/>
      <c r="MDU84" s="151"/>
      <c r="MDV84" s="151"/>
      <c r="MDW84" s="151"/>
      <c r="MDX84" s="151"/>
      <c r="MDY84" s="151"/>
      <c r="MDZ84" s="151"/>
      <c r="MEA84" s="151"/>
      <c r="MEB84" s="151"/>
      <c r="MEC84" s="151"/>
      <c r="MED84" s="151"/>
      <c r="MEE84" s="151"/>
      <c r="MEF84" s="151"/>
      <c r="MEG84" s="151"/>
      <c r="MEH84" s="151"/>
      <c r="MEI84" s="151"/>
      <c r="MEJ84" s="151"/>
      <c r="MEK84" s="151"/>
      <c r="MEL84" s="151"/>
      <c r="MEM84" s="151"/>
      <c r="MEN84" s="151"/>
      <c r="MEO84" s="151"/>
      <c r="MEP84" s="151"/>
      <c r="MEQ84" s="151"/>
      <c r="MER84" s="151"/>
      <c r="MES84" s="151"/>
      <c r="MET84" s="151"/>
      <c r="MEU84" s="151"/>
      <c r="MEV84" s="151"/>
      <c r="MEW84" s="151"/>
      <c r="MEX84" s="151"/>
      <c r="MEY84" s="151"/>
      <c r="MEZ84" s="151"/>
      <c r="MFA84" s="151"/>
      <c r="MFB84" s="151"/>
      <c r="MFC84" s="151"/>
      <c r="MFD84" s="151"/>
      <c r="MFE84" s="151"/>
      <c r="MFF84" s="151"/>
      <c r="MFG84" s="151"/>
      <c r="MFH84" s="151"/>
      <c r="MFI84" s="151"/>
      <c r="MFJ84" s="151"/>
      <c r="MFK84" s="151"/>
      <c r="MFL84" s="151"/>
      <c r="MFM84" s="151"/>
      <c r="MFN84" s="151"/>
      <c r="MFO84" s="151"/>
      <c r="MFP84" s="151"/>
      <c r="MFQ84" s="151"/>
      <c r="MFR84" s="151"/>
      <c r="MFS84" s="151"/>
      <c r="MFT84" s="151"/>
      <c r="MFU84" s="151"/>
      <c r="MFV84" s="151"/>
      <c r="MFW84" s="151"/>
      <c r="MFX84" s="151"/>
      <c r="MFY84" s="151"/>
      <c r="MFZ84" s="151"/>
      <c r="MGA84" s="151"/>
      <c r="MGB84" s="151"/>
      <c r="MGC84" s="151"/>
      <c r="MGD84" s="151"/>
      <c r="MGE84" s="151"/>
      <c r="MGF84" s="151"/>
      <c r="MGG84" s="151"/>
      <c r="MGH84" s="151"/>
      <c r="MGI84" s="151"/>
      <c r="MGJ84" s="151"/>
      <c r="MGK84" s="151"/>
      <c r="MGL84" s="151"/>
      <c r="MGM84" s="151"/>
      <c r="MGN84" s="151"/>
      <c r="MGO84" s="151"/>
      <c r="MGP84" s="151"/>
      <c r="MGQ84" s="151"/>
      <c r="MGR84" s="151"/>
      <c r="MGS84" s="151"/>
      <c r="MGT84" s="151"/>
      <c r="MGU84" s="151"/>
      <c r="MGV84" s="151"/>
      <c r="MGW84" s="151"/>
      <c r="MGX84" s="151"/>
      <c r="MGY84" s="151"/>
      <c r="MGZ84" s="151"/>
      <c r="MHA84" s="151"/>
      <c r="MHB84" s="151"/>
      <c r="MHC84" s="151"/>
      <c r="MHD84" s="151"/>
      <c r="MHE84" s="151"/>
      <c r="MHF84" s="151"/>
      <c r="MHG84" s="151"/>
      <c r="MHH84" s="151"/>
      <c r="MHI84" s="151"/>
      <c r="MHJ84" s="151"/>
      <c r="MHK84" s="151"/>
      <c r="MHL84" s="151"/>
      <c r="MHM84" s="151"/>
      <c r="MHN84" s="151"/>
      <c r="MHO84" s="151"/>
      <c r="MHP84" s="151"/>
      <c r="MHQ84" s="151"/>
      <c r="MHR84" s="151"/>
      <c r="MHS84" s="151"/>
      <c r="MHT84" s="151"/>
      <c r="MHU84" s="151"/>
      <c r="MHV84" s="151"/>
      <c r="MHW84" s="151"/>
      <c r="MHX84" s="151"/>
      <c r="MHY84" s="151"/>
      <c r="MHZ84" s="151"/>
      <c r="MIA84" s="151"/>
      <c r="MIB84" s="151"/>
      <c r="MIC84" s="151"/>
      <c r="MID84" s="151"/>
      <c r="MIE84" s="151"/>
      <c r="MIF84" s="151"/>
      <c r="MIG84" s="151"/>
      <c r="MIH84" s="151"/>
      <c r="MII84" s="151"/>
      <c r="MIJ84" s="151"/>
      <c r="MIK84" s="151"/>
      <c r="MIL84" s="151"/>
      <c r="MIM84" s="151"/>
      <c r="MIN84" s="151"/>
      <c r="MIO84" s="151"/>
      <c r="MIP84" s="151"/>
      <c r="MIQ84" s="151"/>
      <c r="MIR84" s="151"/>
      <c r="MIS84" s="151"/>
      <c r="MIT84" s="151"/>
      <c r="MIU84" s="151"/>
      <c r="MIV84" s="151"/>
      <c r="MIW84" s="151"/>
      <c r="MIX84" s="151"/>
      <c r="MIY84" s="151"/>
      <c r="MIZ84" s="151"/>
      <c r="MJA84" s="151"/>
      <c r="MJB84" s="151"/>
      <c r="MJC84" s="151"/>
      <c r="MJD84" s="151"/>
      <c r="MJE84" s="151"/>
      <c r="MJF84" s="151"/>
      <c r="MJG84" s="151"/>
      <c r="MJH84" s="151"/>
      <c r="MJI84" s="151"/>
      <c r="MJJ84" s="151"/>
      <c r="MJK84" s="151"/>
      <c r="MJL84" s="151"/>
      <c r="MJM84" s="151"/>
      <c r="MJN84" s="151"/>
      <c r="MJO84" s="151"/>
      <c r="MJP84" s="151"/>
      <c r="MJQ84" s="151"/>
      <c r="MJR84" s="151"/>
      <c r="MJS84" s="151"/>
      <c r="MJT84" s="151"/>
      <c r="MJU84" s="151"/>
      <c r="MJV84" s="151"/>
      <c r="MJW84" s="151"/>
      <c r="MJX84" s="151"/>
      <c r="MJY84" s="151"/>
      <c r="MJZ84" s="151"/>
      <c r="MKA84" s="151"/>
      <c r="MKB84" s="151"/>
      <c r="MKC84" s="151"/>
      <c r="MKD84" s="151"/>
      <c r="MKE84" s="151"/>
      <c r="MKF84" s="151"/>
      <c r="MKG84" s="151"/>
      <c r="MKH84" s="151"/>
      <c r="MKI84" s="151"/>
      <c r="MKJ84" s="151"/>
      <c r="MKK84" s="151"/>
      <c r="MKL84" s="151"/>
      <c r="MKM84" s="151"/>
      <c r="MKN84" s="151"/>
      <c r="MKO84" s="151"/>
      <c r="MKP84" s="151"/>
      <c r="MKQ84" s="151"/>
      <c r="MKR84" s="151"/>
      <c r="MKS84" s="151"/>
      <c r="MKT84" s="151"/>
      <c r="MKU84" s="151"/>
      <c r="MKV84" s="151"/>
      <c r="MKW84" s="151"/>
      <c r="MKX84" s="151"/>
      <c r="MKY84" s="151"/>
      <c r="MKZ84" s="151"/>
      <c r="MLA84" s="151"/>
      <c r="MLB84" s="151"/>
      <c r="MLC84" s="151"/>
      <c r="MLD84" s="151"/>
      <c r="MLE84" s="151"/>
      <c r="MLF84" s="151"/>
      <c r="MLG84" s="151"/>
      <c r="MLH84" s="151"/>
      <c r="MLI84" s="151"/>
      <c r="MLJ84" s="151"/>
      <c r="MLK84" s="151"/>
      <c r="MLL84" s="151"/>
      <c r="MLM84" s="151"/>
      <c r="MLN84" s="151"/>
      <c r="MLO84" s="151"/>
      <c r="MLP84" s="151"/>
      <c r="MLQ84" s="151"/>
      <c r="MLR84" s="151"/>
      <c r="MLS84" s="151"/>
      <c r="MLT84" s="151"/>
      <c r="MLU84" s="151"/>
      <c r="MLV84" s="151"/>
      <c r="MLW84" s="151"/>
      <c r="MLX84" s="151"/>
      <c r="MLY84" s="151"/>
      <c r="MLZ84" s="151"/>
      <c r="MMA84" s="151"/>
      <c r="MMB84" s="151"/>
      <c r="MMC84" s="151"/>
      <c r="MMD84" s="151"/>
      <c r="MME84" s="151"/>
      <c r="MMF84" s="151"/>
      <c r="MMG84" s="151"/>
      <c r="MMH84" s="151"/>
      <c r="MMI84" s="151"/>
      <c r="MMJ84" s="151"/>
      <c r="MMK84" s="151"/>
      <c r="MML84" s="151"/>
      <c r="MMM84" s="151"/>
      <c r="MMN84" s="151"/>
      <c r="MMO84" s="151"/>
      <c r="MMP84" s="151"/>
      <c r="MMQ84" s="151"/>
      <c r="MMR84" s="151"/>
      <c r="MMS84" s="151"/>
      <c r="MMT84" s="151"/>
      <c r="MMU84" s="151"/>
      <c r="MMV84" s="151"/>
      <c r="MMW84" s="151"/>
      <c r="MMX84" s="151"/>
      <c r="MMY84" s="151"/>
      <c r="MMZ84" s="151"/>
      <c r="MNA84" s="151"/>
      <c r="MNB84" s="151"/>
      <c r="MNC84" s="151"/>
      <c r="MND84" s="151"/>
      <c r="MNE84" s="151"/>
      <c r="MNF84" s="151"/>
      <c r="MNG84" s="151"/>
      <c r="MNH84" s="151"/>
      <c r="MNI84" s="151"/>
      <c r="MNJ84" s="151"/>
      <c r="MNK84" s="151"/>
      <c r="MNL84" s="151"/>
      <c r="MNM84" s="151"/>
      <c r="MNN84" s="151"/>
      <c r="MNO84" s="151"/>
      <c r="MNP84" s="151"/>
      <c r="MNQ84" s="151"/>
      <c r="MNR84" s="151"/>
      <c r="MNS84" s="151"/>
      <c r="MNT84" s="151"/>
      <c r="MNU84" s="151"/>
      <c r="MNV84" s="151"/>
      <c r="MNW84" s="151"/>
      <c r="MNX84" s="151"/>
      <c r="MNY84" s="151"/>
      <c r="MNZ84" s="151"/>
      <c r="MOA84" s="151"/>
      <c r="MOB84" s="151"/>
      <c r="MOC84" s="151"/>
      <c r="MOD84" s="151"/>
      <c r="MOE84" s="151"/>
      <c r="MOF84" s="151"/>
      <c r="MOG84" s="151"/>
      <c r="MOH84" s="151"/>
      <c r="MOI84" s="151"/>
      <c r="MOJ84" s="151"/>
      <c r="MOK84" s="151"/>
      <c r="MOL84" s="151"/>
      <c r="MOM84" s="151"/>
      <c r="MON84" s="151"/>
      <c r="MOO84" s="151"/>
      <c r="MOP84" s="151"/>
      <c r="MOQ84" s="151"/>
      <c r="MOR84" s="151"/>
      <c r="MOS84" s="151"/>
      <c r="MOT84" s="151"/>
      <c r="MOU84" s="151"/>
      <c r="MOV84" s="151"/>
      <c r="MOW84" s="151"/>
      <c r="MOX84" s="151"/>
      <c r="MOY84" s="151"/>
      <c r="MOZ84" s="151"/>
      <c r="MPA84" s="151"/>
      <c r="MPB84" s="151"/>
      <c r="MPC84" s="151"/>
      <c r="MPD84" s="151"/>
      <c r="MPE84" s="151"/>
      <c r="MPF84" s="151"/>
      <c r="MPG84" s="151"/>
      <c r="MPH84" s="151"/>
      <c r="MPI84" s="151"/>
      <c r="MPJ84" s="151"/>
      <c r="MPK84" s="151"/>
      <c r="MPL84" s="151"/>
      <c r="MPM84" s="151"/>
      <c r="MPN84" s="151"/>
      <c r="MPO84" s="151"/>
      <c r="MPP84" s="151"/>
      <c r="MPQ84" s="151"/>
      <c r="MPR84" s="151"/>
      <c r="MPS84" s="151"/>
      <c r="MPT84" s="151"/>
      <c r="MPU84" s="151"/>
      <c r="MPV84" s="151"/>
      <c r="MPW84" s="151"/>
      <c r="MPX84" s="151"/>
      <c r="MPY84" s="151"/>
      <c r="MPZ84" s="151"/>
      <c r="MQA84" s="151"/>
      <c r="MQB84" s="151"/>
      <c r="MQC84" s="151"/>
      <c r="MQD84" s="151"/>
      <c r="MQE84" s="151"/>
      <c r="MQF84" s="151"/>
      <c r="MQG84" s="151"/>
      <c r="MQH84" s="151"/>
      <c r="MQI84" s="151"/>
      <c r="MQJ84" s="151"/>
      <c r="MQK84" s="151"/>
      <c r="MQL84" s="151"/>
      <c r="MQM84" s="151"/>
      <c r="MQN84" s="151"/>
      <c r="MQO84" s="151"/>
      <c r="MQP84" s="151"/>
      <c r="MQQ84" s="151"/>
      <c r="MQR84" s="151"/>
      <c r="MQS84" s="151"/>
      <c r="MQT84" s="151"/>
      <c r="MQU84" s="151"/>
      <c r="MQV84" s="151"/>
      <c r="MQW84" s="151"/>
      <c r="MQX84" s="151"/>
      <c r="MQY84" s="151"/>
      <c r="MQZ84" s="151"/>
      <c r="MRA84" s="151"/>
      <c r="MRB84" s="151"/>
      <c r="MRC84" s="151"/>
      <c r="MRD84" s="151"/>
      <c r="MRE84" s="151"/>
      <c r="MRF84" s="151"/>
      <c r="MRG84" s="151"/>
      <c r="MRH84" s="151"/>
      <c r="MRI84" s="151"/>
      <c r="MRJ84" s="151"/>
      <c r="MRK84" s="151"/>
      <c r="MRL84" s="151"/>
      <c r="MRM84" s="151"/>
      <c r="MRN84" s="151"/>
      <c r="MRO84" s="151"/>
      <c r="MRP84" s="151"/>
      <c r="MRQ84" s="151"/>
      <c r="MRR84" s="151"/>
      <c r="MRS84" s="151"/>
      <c r="MRT84" s="151"/>
      <c r="MRU84" s="151"/>
      <c r="MRV84" s="151"/>
      <c r="MRW84" s="151"/>
      <c r="MRX84" s="151"/>
      <c r="MRY84" s="151"/>
      <c r="MRZ84" s="151"/>
      <c r="MSA84" s="151"/>
      <c r="MSB84" s="151"/>
      <c r="MSC84" s="151"/>
      <c r="MSD84" s="151"/>
      <c r="MSE84" s="151"/>
      <c r="MSF84" s="151"/>
      <c r="MSG84" s="151"/>
      <c r="MSH84" s="151"/>
      <c r="MSI84" s="151"/>
      <c r="MSJ84" s="151"/>
      <c r="MSK84" s="151"/>
      <c r="MSL84" s="151"/>
      <c r="MSM84" s="151"/>
      <c r="MSN84" s="151"/>
      <c r="MSO84" s="151"/>
      <c r="MSP84" s="151"/>
      <c r="MSQ84" s="151"/>
      <c r="MSR84" s="151"/>
      <c r="MSS84" s="151"/>
      <c r="MST84" s="151"/>
      <c r="MSU84" s="151"/>
      <c r="MSV84" s="151"/>
      <c r="MSW84" s="151"/>
      <c r="MSX84" s="151"/>
      <c r="MSY84" s="151"/>
      <c r="MSZ84" s="151"/>
      <c r="MTA84" s="151"/>
      <c r="MTB84" s="151"/>
      <c r="MTC84" s="151"/>
      <c r="MTD84" s="151"/>
      <c r="MTE84" s="151"/>
      <c r="MTF84" s="151"/>
      <c r="MTG84" s="151"/>
      <c r="MTH84" s="151"/>
      <c r="MTI84" s="151"/>
      <c r="MTJ84" s="151"/>
      <c r="MTK84" s="151"/>
      <c r="MTL84" s="151"/>
      <c r="MTM84" s="151"/>
      <c r="MTN84" s="151"/>
      <c r="MTO84" s="151"/>
      <c r="MTP84" s="151"/>
      <c r="MTQ84" s="151"/>
      <c r="MTR84" s="151"/>
      <c r="MTS84" s="151"/>
      <c r="MTT84" s="151"/>
      <c r="MTU84" s="151"/>
      <c r="MTV84" s="151"/>
      <c r="MTW84" s="151"/>
      <c r="MTX84" s="151"/>
      <c r="MTY84" s="151"/>
      <c r="MTZ84" s="151"/>
      <c r="MUA84" s="151"/>
      <c r="MUB84" s="151"/>
      <c r="MUC84" s="151"/>
      <c r="MUD84" s="151"/>
      <c r="MUE84" s="151"/>
      <c r="MUF84" s="151"/>
      <c r="MUG84" s="151"/>
      <c r="MUH84" s="151"/>
      <c r="MUI84" s="151"/>
      <c r="MUJ84" s="151"/>
      <c r="MUK84" s="151"/>
      <c r="MUL84" s="151"/>
      <c r="MUM84" s="151"/>
      <c r="MUN84" s="151"/>
      <c r="MUO84" s="151"/>
      <c r="MUP84" s="151"/>
      <c r="MUQ84" s="151"/>
      <c r="MUR84" s="151"/>
      <c r="MUS84" s="151"/>
      <c r="MUT84" s="151"/>
      <c r="MUU84" s="151"/>
      <c r="MUV84" s="151"/>
      <c r="MUW84" s="151"/>
      <c r="MUX84" s="151"/>
      <c r="MUY84" s="151"/>
      <c r="MUZ84" s="151"/>
      <c r="MVA84" s="151"/>
      <c r="MVB84" s="151"/>
      <c r="MVC84" s="151"/>
      <c r="MVD84" s="151"/>
      <c r="MVE84" s="151"/>
      <c r="MVF84" s="151"/>
      <c r="MVG84" s="151"/>
      <c r="MVH84" s="151"/>
      <c r="MVI84" s="151"/>
      <c r="MVJ84" s="151"/>
      <c r="MVK84" s="151"/>
      <c r="MVL84" s="151"/>
      <c r="MVM84" s="151"/>
      <c r="MVN84" s="151"/>
      <c r="MVO84" s="151"/>
      <c r="MVP84" s="151"/>
      <c r="MVQ84" s="151"/>
      <c r="MVR84" s="151"/>
      <c r="MVS84" s="151"/>
      <c r="MVT84" s="151"/>
      <c r="MVU84" s="151"/>
      <c r="MVV84" s="151"/>
      <c r="MVW84" s="151"/>
      <c r="MVX84" s="151"/>
      <c r="MVY84" s="151"/>
      <c r="MVZ84" s="151"/>
      <c r="MWA84" s="151"/>
      <c r="MWB84" s="151"/>
      <c r="MWC84" s="151"/>
      <c r="MWD84" s="151"/>
      <c r="MWE84" s="151"/>
      <c r="MWF84" s="151"/>
      <c r="MWG84" s="151"/>
      <c r="MWH84" s="151"/>
      <c r="MWI84" s="151"/>
      <c r="MWJ84" s="151"/>
      <c r="MWK84" s="151"/>
      <c r="MWL84" s="151"/>
      <c r="MWM84" s="151"/>
      <c r="MWN84" s="151"/>
      <c r="MWO84" s="151"/>
      <c r="MWP84" s="151"/>
      <c r="MWQ84" s="151"/>
      <c r="MWR84" s="151"/>
      <c r="MWS84" s="151"/>
      <c r="MWT84" s="151"/>
      <c r="MWU84" s="151"/>
      <c r="MWV84" s="151"/>
      <c r="MWW84" s="151"/>
      <c r="MWX84" s="151"/>
      <c r="MWY84" s="151"/>
      <c r="MWZ84" s="151"/>
      <c r="MXA84" s="151"/>
      <c r="MXB84" s="151"/>
      <c r="MXC84" s="151"/>
      <c r="MXD84" s="151"/>
      <c r="MXE84" s="151"/>
      <c r="MXF84" s="151"/>
      <c r="MXG84" s="151"/>
      <c r="MXH84" s="151"/>
      <c r="MXI84" s="151"/>
      <c r="MXJ84" s="151"/>
      <c r="MXK84" s="151"/>
      <c r="MXL84" s="151"/>
      <c r="MXM84" s="151"/>
      <c r="MXN84" s="151"/>
      <c r="MXO84" s="151"/>
      <c r="MXP84" s="151"/>
      <c r="MXQ84" s="151"/>
      <c r="MXR84" s="151"/>
      <c r="MXS84" s="151"/>
      <c r="MXT84" s="151"/>
      <c r="MXU84" s="151"/>
      <c r="MXV84" s="151"/>
      <c r="MXW84" s="151"/>
      <c r="MXX84" s="151"/>
      <c r="MXY84" s="151"/>
      <c r="MXZ84" s="151"/>
      <c r="MYA84" s="151"/>
      <c r="MYB84" s="151"/>
      <c r="MYC84" s="151"/>
      <c r="MYD84" s="151"/>
      <c r="MYE84" s="151"/>
      <c r="MYF84" s="151"/>
      <c r="MYG84" s="151"/>
      <c r="MYH84" s="151"/>
      <c r="MYI84" s="151"/>
      <c r="MYJ84" s="151"/>
      <c r="MYK84" s="151"/>
      <c r="MYL84" s="151"/>
      <c r="MYM84" s="151"/>
      <c r="MYN84" s="151"/>
      <c r="MYO84" s="151"/>
      <c r="MYP84" s="151"/>
      <c r="MYQ84" s="151"/>
      <c r="MYR84" s="151"/>
      <c r="MYS84" s="151"/>
      <c r="MYT84" s="151"/>
      <c r="MYU84" s="151"/>
      <c r="MYV84" s="151"/>
      <c r="MYW84" s="151"/>
      <c r="MYX84" s="151"/>
      <c r="MYY84" s="151"/>
      <c r="MYZ84" s="151"/>
      <c r="MZA84" s="151"/>
      <c r="MZB84" s="151"/>
      <c r="MZC84" s="151"/>
      <c r="MZD84" s="151"/>
      <c r="MZE84" s="151"/>
      <c r="MZF84" s="151"/>
      <c r="MZG84" s="151"/>
      <c r="MZH84" s="151"/>
      <c r="MZI84" s="151"/>
      <c r="MZJ84" s="151"/>
      <c r="MZK84" s="151"/>
      <c r="MZL84" s="151"/>
      <c r="MZM84" s="151"/>
      <c r="MZN84" s="151"/>
      <c r="MZO84" s="151"/>
      <c r="MZP84" s="151"/>
      <c r="MZQ84" s="151"/>
      <c r="MZR84" s="151"/>
      <c r="MZS84" s="151"/>
      <c r="MZT84" s="151"/>
      <c r="MZU84" s="151"/>
      <c r="MZV84" s="151"/>
      <c r="MZW84" s="151"/>
      <c r="MZX84" s="151"/>
      <c r="MZY84" s="151"/>
      <c r="MZZ84" s="151"/>
      <c r="NAA84" s="151"/>
      <c r="NAB84" s="151"/>
      <c r="NAC84" s="151"/>
      <c r="NAD84" s="151"/>
      <c r="NAE84" s="151"/>
      <c r="NAF84" s="151"/>
      <c r="NAG84" s="151"/>
      <c r="NAH84" s="151"/>
      <c r="NAI84" s="151"/>
      <c r="NAJ84" s="151"/>
      <c r="NAK84" s="151"/>
      <c r="NAL84" s="151"/>
      <c r="NAM84" s="151"/>
      <c r="NAN84" s="151"/>
      <c r="NAO84" s="151"/>
      <c r="NAP84" s="151"/>
      <c r="NAQ84" s="151"/>
      <c r="NAR84" s="151"/>
      <c r="NAS84" s="151"/>
      <c r="NAT84" s="151"/>
      <c r="NAU84" s="151"/>
      <c r="NAV84" s="151"/>
      <c r="NAW84" s="151"/>
      <c r="NAX84" s="151"/>
      <c r="NAY84" s="151"/>
      <c r="NAZ84" s="151"/>
      <c r="NBA84" s="151"/>
      <c r="NBB84" s="151"/>
      <c r="NBC84" s="151"/>
      <c r="NBD84" s="151"/>
      <c r="NBE84" s="151"/>
      <c r="NBF84" s="151"/>
      <c r="NBG84" s="151"/>
      <c r="NBH84" s="151"/>
      <c r="NBI84" s="151"/>
      <c r="NBJ84" s="151"/>
      <c r="NBK84" s="151"/>
      <c r="NBL84" s="151"/>
      <c r="NBM84" s="151"/>
      <c r="NBN84" s="151"/>
      <c r="NBO84" s="151"/>
      <c r="NBP84" s="151"/>
      <c r="NBQ84" s="151"/>
      <c r="NBR84" s="151"/>
      <c r="NBS84" s="151"/>
      <c r="NBT84" s="151"/>
      <c r="NBU84" s="151"/>
      <c r="NBV84" s="151"/>
      <c r="NBW84" s="151"/>
      <c r="NBX84" s="151"/>
      <c r="NBY84" s="151"/>
      <c r="NBZ84" s="151"/>
      <c r="NCA84" s="151"/>
      <c r="NCB84" s="151"/>
      <c r="NCC84" s="151"/>
      <c r="NCD84" s="151"/>
      <c r="NCE84" s="151"/>
      <c r="NCF84" s="151"/>
      <c r="NCG84" s="151"/>
      <c r="NCH84" s="151"/>
      <c r="NCI84" s="151"/>
      <c r="NCJ84" s="151"/>
      <c r="NCK84" s="151"/>
      <c r="NCL84" s="151"/>
      <c r="NCM84" s="151"/>
      <c r="NCN84" s="151"/>
      <c r="NCO84" s="151"/>
      <c r="NCP84" s="151"/>
      <c r="NCQ84" s="151"/>
      <c r="NCR84" s="151"/>
      <c r="NCS84" s="151"/>
      <c r="NCT84" s="151"/>
      <c r="NCU84" s="151"/>
      <c r="NCV84" s="151"/>
      <c r="NCW84" s="151"/>
      <c r="NCX84" s="151"/>
      <c r="NCY84" s="151"/>
      <c r="NCZ84" s="151"/>
      <c r="NDA84" s="151"/>
      <c r="NDB84" s="151"/>
      <c r="NDC84" s="151"/>
      <c r="NDD84" s="151"/>
      <c r="NDE84" s="151"/>
      <c r="NDF84" s="151"/>
      <c r="NDG84" s="151"/>
      <c r="NDH84" s="151"/>
      <c r="NDI84" s="151"/>
      <c r="NDJ84" s="151"/>
      <c r="NDK84" s="151"/>
      <c r="NDL84" s="151"/>
      <c r="NDM84" s="151"/>
      <c r="NDN84" s="151"/>
      <c r="NDO84" s="151"/>
      <c r="NDP84" s="151"/>
      <c r="NDQ84" s="151"/>
      <c r="NDR84" s="151"/>
      <c r="NDS84" s="151"/>
      <c r="NDT84" s="151"/>
      <c r="NDU84" s="151"/>
      <c r="NDV84" s="151"/>
      <c r="NDW84" s="151"/>
      <c r="NDX84" s="151"/>
      <c r="NDY84" s="151"/>
      <c r="NDZ84" s="151"/>
      <c r="NEA84" s="151"/>
      <c r="NEB84" s="151"/>
      <c r="NEC84" s="151"/>
      <c r="NED84" s="151"/>
      <c r="NEE84" s="151"/>
      <c r="NEF84" s="151"/>
      <c r="NEG84" s="151"/>
      <c r="NEH84" s="151"/>
      <c r="NEI84" s="151"/>
      <c r="NEJ84" s="151"/>
      <c r="NEK84" s="151"/>
      <c r="NEL84" s="151"/>
      <c r="NEM84" s="151"/>
      <c r="NEN84" s="151"/>
      <c r="NEO84" s="151"/>
      <c r="NEP84" s="151"/>
      <c r="NEQ84" s="151"/>
      <c r="NER84" s="151"/>
      <c r="NES84" s="151"/>
      <c r="NET84" s="151"/>
      <c r="NEU84" s="151"/>
      <c r="NEV84" s="151"/>
      <c r="NEW84" s="151"/>
      <c r="NEX84" s="151"/>
      <c r="NEY84" s="151"/>
      <c r="NEZ84" s="151"/>
      <c r="NFA84" s="151"/>
      <c r="NFB84" s="151"/>
      <c r="NFC84" s="151"/>
      <c r="NFD84" s="151"/>
      <c r="NFE84" s="151"/>
      <c r="NFF84" s="151"/>
      <c r="NFG84" s="151"/>
      <c r="NFH84" s="151"/>
      <c r="NFI84" s="151"/>
      <c r="NFJ84" s="151"/>
      <c r="NFK84" s="151"/>
      <c r="NFL84" s="151"/>
      <c r="NFM84" s="151"/>
      <c r="NFN84" s="151"/>
      <c r="NFO84" s="151"/>
      <c r="NFP84" s="151"/>
      <c r="NFQ84" s="151"/>
      <c r="NFR84" s="151"/>
      <c r="NFS84" s="151"/>
      <c r="NFT84" s="151"/>
      <c r="NFU84" s="151"/>
      <c r="NFV84" s="151"/>
      <c r="NFW84" s="151"/>
      <c r="NFX84" s="151"/>
      <c r="NFY84" s="151"/>
      <c r="NFZ84" s="151"/>
      <c r="NGA84" s="151"/>
      <c r="NGB84" s="151"/>
      <c r="NGC84" s="151"/>
      <c r="NGD84" s="151"/>
      <c r="NGE84" s="151"/>
      <c r="NGF84" s="151"/>
      <c r="NGG84" s="151"/>
      <c r="NGH84" s="151"/>
      <c r="NGI84" s="151"/>
      <c r="NGJ84" s="151"/>
      <c r="NGK84" s="151"/>
      <c r="NGL84" s="151"/>
      <c r="NGM84" s="151"/>
      <c r="NGN84" s="151"/>
      <c r="NGO84" s="151"/>
      <c r="NGP84" s="151"/>
      <c r="NGQ84" s="151"/>
      <c r="NGR84" s="151"/>
      <c r="NGS84" s="151"/>
      <c r="NGT84" s="151"/>
      <c r="NGU84" s="151"/>
      <c r="NGV84" s="151"/>
      <c r="NGW84" s="151"/>
      <c r="NGX84" s="151"/>
      <c r="NGY84" s="151"/>
      <c r="NGZ84" s="151"/>
      <c r="NHA84" s="151"/>
      <c r="NHB84" s="151"/>
      <c r="NHC84" s="151"/>
      <c r="NHD84" s="151"/>
      <c r="NHE84" s="151"/>
      <c r="NHF84" s="151"/>
      <c r="NHG84" s="151"/>
      <c r="NHH84" s="151"/>
      <c r="NHI84" s="151"/>
      <c r="NHJ84" s="151"/>
      <c r="NHK84" s="151"/>
      <c r="NHL84" s="151"/>
      <c r="NHM84" s="151"/>
      <c r="NHN84" s="151"/>
      <c r="NHO84" s="151"/>
      <c r="NHP84" s="151"/>
      <c r="NHQ84" s="151"/>
      <c r="NHR84" s="151"/>
      <c r="NHS84" s="151"/>
      <c r="NHT84" s="151"/>
      <c r="NHU84" s="151"/>
      <c r="NHV84" s="151"/>
      <c r="NHW84" s="151"/>
      <c r="NHX84" s="151"/>
      <c r="NHY84" s="151"/>
      <c r="NHZ84" s="151"/>
      <c r="NIA84" s="151"/>
      <c r="NIB84" s="151"/>
      <c r="NIC84" s="151"/>
      <c r="NID84" s="151"/>
      <c r="NIE84" s="151"/>
      <c r="NIF84" s="151"/>
      <c r="NIG84" s="151"/>
      <c r="NIH84" s="151"/>
      <c r="NII84" s="151"/>
      <c r="NIJ84" s="151"/>
      <c r="NIK84" s="151"/>
      <c r="NIL84" s="151"/>
      <c r="NIM84" s="151"/>
      <c r="NIN84" s="151"/>
      <c r="NIO84" s="151"/>
      <c r="NIP84" s="151"/>
      <c r="NIQ84" s="151"/>
      <c r="NIR84" s="151"/>
      <c r="NIS84" s="151"/>
      <c r="NIT84" s="151"/>
      <c r="NIU84" s="151"/>
      <c r="NIV84" s="151"/>
      <c r="NIW84" s="151"/>
      <c r="NIX84" s="151"/>
      <c r="NIY84" s="151"/>
      <c r="NIZ84" s="151"/>
      <c r="NJA84" s="151"/>
      <c r="NJB84" s="151"/>
      <c r="NJC84" s="151"/>
      <c r="NJD84" s="151"/>
      <c r="NJE84" s="151"/>
      <c r="NJF84" s="151"/>
      <c r="NJG84" s="151"/>
      <c r="NJH84" s="151"/>
      <c r="NJI84" s="151"/>
      <c r="NJJ84" s="151"/>
      <c r="NJK84" s="151"/>
      <c r="NJL84" s="151"/>
      <c r="NJM84" s="151"/>
      <c r="NJN84" s="151"/>
      <c r="NJO84" s="151"/>
      <c r="NJP84" s="151"/>
      <c r="NJQ84" s="151"/>
      <c r="NJR84" s="151"/>
      <c r="NJS84" s="151"/>
      <c r="NJT84" s="151"/>
      <c r="NJU84" s="151"/>
      <c r="NJV84" s="151"/>
      <c r="NJW84" s="151"/>
      <c r="NJX84" s="151"/>
      <c r="NJY84" s="151"/>
      <c r="NJZ84" s="151"/>
      <c r="NKA84" s="151"/>
      <c r="NKB84" s="151"/>
      <c r="NKC84" s="151"/>
      <c r="NKD84" s="151"/>
      <c r="NKE84" s="151"/>
      <c r="NKF84" s="151"/>
      <c r="NKG84" s="151"/>
      <c r="NKH84" s="151"/>
      <c r="NKI84" s="151"/>
      <c r="NKJ84" s="151"/>
      <c r="NKK84" s="151"/>
      <c r="NKL84" s="151"/>
      <c r="NKM84" s="151"/>
      <c r="NKN84" s="151"/>
      <c r="NKO84" s="151"/>
      <c r="NKP84" s="151"/>
      <c r="NKQ84" s="151"/>
      <c r="NKR84" s="151"/>
      <c r="NKS84" s="151"/>
      <c r="NKT84" s="151"/>
      <c r="NKU84" s="151"/>
      <c r="NKV84" s="151"/>
      <c r="NKW84" s="151"/>
      <c r="NKX84" s="151"/>
      <c r="NKY84" s="151"/>
      <c r="NKZ84" s="151"/>
      <c r="NLA84" s="151"/>
      <c r="NLB84" s="151"/>
      <c r="NLC84" s="151"/>
      <c r="NLD84" s="151"/>
      <c r="NLE84" s="151"/>
      <c r="NLF84" s="151"/>
      <c r="NLG84" s="151"/>
      <c r="NLH84" s="151"/>
      <c r="NLI84" s="151"/>
      <c r="NLJ84" s="151"/>
      <c r="NLK84" s="151"/>
      <c r="NLL84" s="151"/>
      <c r="NLM84" s="151"/>
      <c r="NLN84" s="151"/>
      <c r="NLO84" s="151"/>
      <c r="NLP84" s="151"/>
      <c r="NLQ84" s="151"/>
      <c r="NLR84" s="151"/>
      <c r="NLS84" s="151"/>
      <c r="NLT84" s="151"/>
      <c r="NLU84" s="151"/>
      <c r="NLV84" s="151"/>
      <c r="NLW84" s="151"/>
      <c r="NLX84" s="151"/>
      <c r="NLY84" s="151"/>
      <c r="NLZ84" s="151"/>
      <c r="NMA84" s="151"/>
      <c r="NMB84" s="151"/>
      <c r="NMC84" s="151"/>
      <c r="NMD84" s="151"/>
      <c r="NME84" s="151"/>
      <c r="NMF84" s="151"/>
      <c r="NMG84" s="151"/>
      <c r="NMH84" s="151"/>
      <c r="NMI84" s="151"/>
      <c r="NMJ84" s="151"/>
      <c r="NMK84" s="151"/>
      <c r="NML84" s="151"/>
      <c r="NMM84" s="151"/>
      <c r="NMN84" s="151"/>
      <c r="NMO84" s="151"/>
      <c r="NMP84" s="151"/>
      <c r="NMQ84" s="151"/>
      <c r="NMR84" s="151"/>
      <c r="NMS84" s="151"/>
      <c r="NMT84" s="151"/>
      <c r="NMU84" s="151"/>
      <c r="NMV84" s="151"/>
      <c r="NMW84" s="151"/>
      <c r="NMX84" s="151"/>
      <c r="NMY84" s="151"/>
      <c r="NMZ84" s="151"/>
      <c r="NNA84" s="151"/>
      <c r="NNB84" s="151"/>
      <c r="NNC84" s="151"/>
      <c r="NND84" s="151"/>
      <c r="NNE84" s="151"/>
      <c r="NNF84" s="151"/>
      <c r="NNG84" s="151"/>
      <c r="NNH84" s="151"/>
      <c r="NNI84" s="151"/>
      <c r="NNJ84" s="151"/>
      <c r="NNK84" s="151"/>
      <c r="NNL84" s="151"/>
      <c r="NNM84" s="151"/>
      <c r="NNN84" s="151"/>
      <c r="NNO84" s="151"/>
      <c r="NNP84" s="151"/>
      <c r="NNQ84" s="151"/>
      <c r="NNR84" s="151"/>
      <c r="NNS84" s="151"/>
      <c r="NNT84" s="151"/>
      <c r="NNU84" s="151"/>
      <c r="NNV84" s="151"/>
      <c r="NNW84" s="151"/>
      <c r="NNX84" s="151"/>
      <c r="NNY84" s="151"/>
      <c r="NNZ84" s="151"/>
      <c r="NOA84" s="151"/>
      <c r="NOB84" s="151"/>
      <c r="NOC84" s="151"/>
      <c r="NOD84" s="151"/>
      <c r="NOE84" s="151"/>
      <c r="NOF84" s="151"/>
      <c r="NOG84" s="151"/>
      <c r="NOH84" s="151"/>
      <c r="NOI84" s="151"/>
      <c r="NOJ84" s="151"/>
      <c r="NOK84" s="151"/>
      <c r="NOL84" s="151"/>
      <c r="NOM84" s="151"/>
      <c r="NON84" s="151"/>
      <c r="NOO84" s="151"/>
      <c r="NOP84" s="151"/>
      <c r="NOQ84" s="151"/>
      <c r="NOR84" s="151"/>
      <c r="NOS84" s="151"/>
      <c r="NOT84" s="151"/>
      <c r="NOU84" s="151"/>
      <c r="NOV84" s="151"/>
      <c r="NOW84" s="151"/>
      <c r="NOX84" s="151"/>
      <c r="NOY84" s="151"/>
      <c r="NOZ84" s="151"/>
      <c r="NPA84" s="151"/>
      <c r="NPB84" s="151"/>
      <c r="NPC84" s="151"/>
      <c r="NPD84" s="151"/>
      <c r="NPE84" s="151"/>
      <c r="NPF84" s="151"/>
      <c r="NPG84" s="151"/>
      <c r="NPH84" s="151"/>
      <c r="NPI84" s="151"/>
      <c r="NPJ84" s="151"/>
      <c r="NPK84" s="151"/>
      <c r="NPL84" s="151"/>
      <c r="NPM84" s="151"/>
      <c r="NPN84" s="151"/>
      <c r="NPO84" s="151"/>
      <c r="NPP84" s="151"/>
      <c r="NPQ84" s="151"/>
      <c r="NPR84" s="151"/>
      <c r="NPS84" s="151"/>
      <c r="NPT84" s="151"/>
      <c r="NPU84" s="151"/>
      <c r="NPV84" s="151"/>
      <c r="NPW84" s="151"/>
      <c r="NPX84" s="151"/>
      <c r="NPY84" s="151"/>
      <c r="NPZ84" s="151"/>
      <c r="NQA84" s="151"/>
      <c r="NQB84" s="151"/>
      <c r="NQC84" s="151"/>
      <c r="NQD84" s="151"/>
      <c r="NQE84" s="151"/>
      <c r="NQF84" s="151"/>
      <c r="NQG84" s="151"/>
      <c r="NQH84" s="151"/>
      <c r="NQI84" s="151"/>
      <c r="NQJ84" s="151"/>
      <c r="NQK84" s="151"/>
      <c r="NQL84" s="151"/>
      <c r="NQM84" s="151"/>
      <c r="NQN84" s="151"/>
      <c r="NQO84" s="151"/>
      <c r="NQP84" s="151"/>
      <c r="NQQ84" s="151"/>
      <c r="NQR84" s="151"/>
      <c r="NQS84" s="151"/>
      <c r="NQT84" s="151"/>
      <c r="NQU84" s="151"/>
      <c r="NQV84" s="151"/>
      <c r="NQW84" s="151"/>
      <c r="NQX84" s="151"/>
      <c r="NQY84" s="151"/>
      <c r="NQZ84" s="151"/>
      <c r="NRA84" s="151"/>
      <c r="NRB84" s="151"/>
      <c r="NRC84" s="151"/>
      <c r="NRD84" s="151"/>
      <c r="NRE84" s="151"/>
      <c r="NRF84" s="151"/>
      <c r="NRG84" s="151"/>
      <c r="NRH84" s="151"/>
      <c r="NRI84" s="151"/>
      <c r="NRJ84" s="151"/>
      <c r="NRK84" s="151"/>
      <c r="NRL84" s="151"/>
      <c r="NRM84" s="151"/>
      <c r="NRN84" s="151"/>
      <c r="NRO84" s="151"/>
      <c r="NRP84" s="151"/>
      <c r="NRQ84" s="151"/>
      <c r="NRR84" s="151"/>
      <c r="NRS84" s="151"/>
      <c r="NRT84" s="151"/>
      <c r="NRU84" s="151"/>
      <c r="NRV84" s="151"/>
      <c r="NRW84" s="151"/>
      <c r="NRX84" s="151"/>
      <c r="NRY84" s="151"/>
      <c r="NRZ84" s="151"/>
      <c r="NSA84" s="151"/>
      <c r="NSB84" s="151"/>
      <c r="NSC84" s="151"/>
      <c r="NSD84" s="151"/>
      <c r="NSE84" s="151"/>
      <c r="NSF84" s="151"/>
      <c r="NSG84" s="151"/>
      <c r="NSH84" s="151"/>
      <c r="NSI84" s="151"/>
      <c r="NSJ84" s="151"/>
      <c r="NSK84" s="151"/>
      <c r="NSL84" s="151"/>
      <c r="NSM84" s="151"/>
      <c r="NSN84" s="151"/>
      <c r="NSO84" s="151"/>
      <c r="NSP84" s="151"/>
      <c r="NSQ84" s="151"/>
      <c r="NSR84" s="151"/>
      <c r="NSS84" s="151"/>
      <c r="NST84" s="151"/>
      <c r="NSU84" s="151"/>
      <c r="NSV84" s="151"/>
      <c r="NSW84" s="151"/>
      <c r="NSX84" s="151"/>
      <c r="NSY84" s="151"/>
      <c r="NSZ84" s="151"/>
      <c r="NTA84" s="151"/>
      <c r="NTB84" s="151"/>
      <c r="NTC84" s="151"/>
      <c r="NTD84" s="151"/>
      <c r="NTE84" s="151"/>
      <c r="NTF84" s="151"/>
      <c r="NTG84" s="151"/>
      <c r="NTH84" s="151"/>
      <c r="NTI84" s="151"/>
      <c r="NTJ84" s="151"/>
      <c r="NTK84" s="151"/>
      <c r="NTL84" s="151"/>
      <c r="NTM84" s="151"/>
      <c r="NTN84" s="151"/>
      <c r="NTO84" s="151"/>
      <c r="NTP84" s="151"/>
      <c r="NTQ84" s="151"/>
      <c r="NTR84" s="151"/>
      <c r="NTS84" s="151"/>
      <c r="NTT84" s="151"/>
      <c r="NTU84" s="151"/>
      <c r="NTV84" s="151"/>
      <c r="NTW84" s="151"/>
      <c r="NTX84" s="151"/>
      <c r="NTY84" s="151"/>
      <c r="NTZ84" s="151"/>
      <c r="NUA84" s="151"/>
      <c r="NUB84" s="151"/>
      <c r="NUC84" s="151"/>
      <c r="NUD84" s="151"/>
      <c r="NUE84" s="151"/>
      <c r="NUF84" s="151"/>
      <c r="NUG84" s="151"/>
      <c r="NUH84" s="151"/>
      <c r="NUI84" s="151"/>
      <c r="NUJ84" s="151"/>
      <c r="NUK84" s="151"/>
      <c r="NUL84" s="151"/>
      <c r="NUM84" s="151"/>
      <c r="NUN84" s="151"/>
      <c r="NUO84" s="151"/>
      <c r="NUP84" s="151"/>
      <c r="NUQ84" s="151"/>
      <c r="NUR84" s="151"/>
      <c r="NUS84" s="151"/>
      <c r="NUT84" s="151"/>
      <c r="NUU84" s="151"/>
      <c r="NUV84" s="151"/>
      <c r="NUW84" s="151"/>
      <c r="NUX84" s="151"/>
      <c r="NUY84" s="151"/>
      <c r="NUZ84" s="151"/>
      <c r="NVA84" s="151"/>
      <c r="NVB84" s="151"/>
      <c r="NVC84" s="151"/>
      <c r="NVD84" s="151"/>
      <c r="NVE84" s="151"/>
      <c r="NVF84" s="151"/>
      <c r="NVG84" s="151"/>
      <c r="NVH84" s="151"/>
      <c r="NVI84" s="151"/>
      <c r="NVJ84" s="151"/>
      <c r="NVK84" s="151"/>
      <c r="NVL84" s="151"/>
      <c r="NVM84" s="151"/>
      <c r="NVN84" s="151"/>
      <c r="NVO84" s="151"/>
      <c r="NVP84" s="151"/>
      <c r="NVQ84" s="151"/>
      <c r="NVR84" s="151"/>
      <c r="NVS84" s="151"/>
      <c r="NVT84" s="151"/>
      <c r="NVU84" s="151"/>
      <c r="NVV84" s="151"/>
      <c r="NVW84" s="151"/>
      <c r="NVX84" s="151"/>
      <c r="NVY84" s="151"/>
      <c r="NVZ84" s="151"/>
      <c r="NWA84" s="151"/>
      <c r="NWB84" s="151"/>
      <c r="NWC84" s="151"/>
      <c r="NWD84" s="151"/>
      <c r="NWE84" s="151"/>
      <c r="NWF84" s="151"/>
      <c r="NWG84" s="151"/>
      <c r="NWH84" s="151"/>
      <c r="NWI84" s="151"/>
      <c r="NWJ84" s="151"/>
      <c r="NWK84" s="151"/>
      <c r="NWL84" s="151"/>
      <c r="NWM84" s="151"/>
      <c r="NWN84" s="151"/>
      <c r="NWO84" s="151"/>
      <c r="NWP84" s="151"/>
      <c r="NWQ84" s="151"/>
      <c r="NWR84" s="151"/>
      <c r="NWS84" s="151"/>
      <c r="NWT84" s="151"/>
      <c r="NWU84" s="151"/>
      <c r="NWV84" s="151"/>
      <c r="NWW84" s="151"/>
      <c r="NWX84" s="151"/>
      <c r="NWY84" s="151"/>
      <c r="NWZ84" s="151"/>
      <c r="NXA84" s="151"/>
      <c r="NXB84" s="151"/>
      <c r="NXC84" s="151"/>
      <c r="NXD84" s="151"/>
      <c r="NXE84" s="151"/>
      <c r="NXF84" s="151"/>
      <c r="NXG84" s="151"/>
      <c r="NXH84" s="151"/>
      <c r="NXI84" s="151"/>
      <c r="NXJ84" s="151"/>
      <c r="NXK84" s="151"/>
      <c r="NXL84" s="151"/>
      <c r="NXM84" s="151"/>
      <c r="NXN84" s="151"/>
      <c r="NXO84" s="151"/>
      <c r="NXP84" s="151"/>
      <c r="NXQ84" s="151"/>
      <c r="NXR84" s="151"/>
      <c r="NXS84" s="151"/>
      <c r="NXT84" s="151"/>
      <c r="NXU84" s="151"/>
      <c r="NXV84" s="151"/>
      <c r="NXW84" s="151"/>
      <c r="NXX84" s="151"/>
      <c r="NXY84" s="151"/>
      <c r="NXZ84" s="151"/>
      <c r="NYA84" s="151"/>
      <c r="NYB84" s="151"/>
      <c r="NYC84" s="151"/>
      <c r="NYD84" s="151"/>
      <c r="NYE84" s="151"/>
      <c r="NYF84" s="151"/>
      <c r="NYG84" s="151"/>
      <c r="NYH84" s="151"/>
      <c r="NYI84" s="151"/>
      <c r="NYJ84" s="151"/>
      <c r="NYK84" s="151"/>
      <c r="NYL84" s="151"/>
      <c r="NYM84" s="151"/>
      <c r="NYN84" s="151"/>
      <c r="NYO84" s="151"/>
      <c r="NYP84" s="151"/>
      <c r="NYQ84" s="151"/>
      <c r="NYR84" s="151"/>
      <c r="NYS84" s="151"/>
      <c r="NYT84" s="151"/>
      <c r="NYU84" s="151"/>
      <c r="NYV84" s="151"/>
      <c r="NYW84" s="151"/>
      <c r="NYX84" s="151"/>
      <c r="NYY84" s="151"/>
      <c r="NYZ84" s="151"/>
      <c r="NZA84" s="151"/>
      <c r="NZB84" s="151"/>
      <c r="NZC84" s="151"/>
      <c r="NZD84" s="151"/>
      <c r="NZE84" s="151"/>
      <c r="NZF84" s="151"/>
      <c r="NZG84" s="151"/>
      <c r="NZH84" s="151"/>
      <c r="NZI84" s="151"/>
      <c r="NZJ84" s="151"/>
      <c r="NZK84" s="151"/>
      <c r="NZL84" s="151"/>
      <c r="NZM84" s="151"/>
      <c r="NZN84" s="151"/>
      <c r="NZO84" s="151"/>
      <c r="NZP84" s="151"/>
      <c r="NZQ84" s="151"/>
      <c r="NZR84" s="151"/>
      <c r="NZS84" s="151"/>
      <c r="NZT84" s="151"/>
      <c r="NZU84" s="151"/>
      <c r="NZV84" s="151"/>
      <c r="NZW84" s="151"/>
      <c r="NZX84" s="151"/>
      <c r="NZY84" s="151"/>
      <c r="NZZ84" s="151"/>
      <c r="OAA84" s="151"/>
      <c r="OAB84" s="151"/>
      <c r="OAC84" s="151"/>
      <c r="OAD84" s="151"/>
      <c r="OAE84" s="151"/>
      <c r="OAF84" s="151"/>
      <c r="OAG84" s="151"/>
      <c r="OAH84" s="151"/>
      <c r="OAI84" s="151"/>
      <c r="OAJ84" s="151"/>
      <c r="OAK84" s="151"/>
      <c r="OAL84" s="151"/>
      <c r="OAM84" s="151"/>
      <c r="OAN84" s="151"/>
      <c r="OAO84" s="151"/>
      <c r="OAP84" s="151"/>
      <c r="OAQ84" s="151"/>
      <c r="OAR84" s="151"/>
      <c r="OAS84" s="151"/>
      <c r="OAT84" s="151"/>
      <c r="OAU84" s="151"/>
      <c r="OAV84" s="151"/>
      <c r="OAW84" s="151"/>
      <c r="OAX84" s="151"/>
      <c r="OAY84" s="151"/>
      <c r="OAZ84" s="151"/>
      <c r="OBA84" s="151"/>
      <c r="OBB84" s="151"/>
      <c r="OBC84" s="151"/>
      <c r="OBD84" s="151"/>
      <c r="OBE84" s="151"/>
      <c r="OBF84" s="151"/>
      <c r="OBG84" s="151"/>
      <c r="OBH84" s="151"/>
      <c r="OBI84" s="151"/>
      <c r="OBJ84" s="151"/>
      <c r="OBK84" s="151"/>
      <c r="OBL84" s="151"/>
      <c r="OBM84" s="151"/>
      <c r="OBN84" s="151"/>
      <c r="OBO84" s="151"/>
      <c r="OBP84" s="151"/>
      <c r="OBQ84" s="151"/>
      <c r="OBR84" s="151"/>
      <c r="OBS84" s="151"/>
      <c r="OBT84" s="151"/>
      <c r="OBU84" s="151"/>
      <c r="OBV84" s="151"/>
      <c r="OBW84" s="151"/>
      <c r="OBX84" s="151"/>
      <c r="OBY84" s="151"/>
      <c r="OBZ84" s="151"/>
      <c r="OCA84" s="151"/>
      <c r="OCB84" s="151"/>
      <c r="OCC84" s="151"/>
      <c r="OCD84" s="151"/>
      <c r="OCE84" s="151"/>
      <c r="OCF84" s="151"/>
      <c r="OCG84" s="151"/>
      <c r="OCH84" s="151"/>
      <c r="OCI84" s="151"/>
      <c r="OCJ84" s="151"/>
      <c r="OCK84" s="151"/>
      <c r="OCL84" s="151"/>
      <c r="OCM84" s="151"/>
      <c r="OCN84" s="151"/>
      <c r="OCO84" s="151"/>
      <c r="OCP84" s="151"/>
      <c r="OCQ84" s="151"/>
      <c r="OCR84" s="151"/>
      <c r="OCS84" s="151"/>
      <c r="OCT84" s="151"/>
      <c r="OCU84" s="151"/>
      <c r="OCV84" s="151"/>
      <c r="OCW84" s="151"/>
      <c r="OCX84" s="151"/>
      <c r="OCY84" s="151"/>
      <c r="OCZ84" s="151"/>
      <c r="ODA84" s="151"/>
      <c r="ODB84" s="151"/>
      <c r="ODC84" s="151"/>
      <c r="ODD84" s="151"/>
      <c r="ODE84" s="151"/>
      <c r="ODF84" s="151"/>
      <c r="ODG84" s="151"/>
      <c r="ODH84" s="151"/>
      <c r="ODI84" s="151"/>
      <c r="ODJ84" s="151"/>
      <c r="ODK84" s="151"/>
      <c r="ODL84" s="151"/>
      <c r="ODM84" s="151"/>
      <c r="ODN84" s="151"/>
      <c r="ODO84" s="151"/>
      <c r="ODP84" s="151"/>
      <c r="ODQ84" s="151"/>
      <c r="ODR84" s="151"/>
      <c r="ODS84" s="151"/>
      <c r="ODT84" s="151"/>
      <c r="ODU84" s="151"/>
      <c r="ODV84" s="151"/>
      <c r="ODW84" s="151"/>
      <c r="ODX84" s="151"/>
      <c r="ODY84" s="151"/>
      <c r="ODZ84" s="151"/>
      <c r="OEA84" s="151"/>
      <c r="OEB84" s="151"/>
      <c r="OEC84" s="151"/>
      <c r="OED84" s="151"/>
      <c r="OEE84" s="151"/>
      <c r="OEF84" s="151"/>
      <c r="OEG84" s="151"/>
      <c r="OEH84" s="151"/>
      <c r="OEI84" s="151"/>
      <c r="OEJ84" s="151"/>
      <c r="OEK84" s="151"/>
      <c r="OEL84" s="151"/>
      <c r="OEM84" s="151"/>
      <c r="OEN84" s="151"/>
      <c r="OEO84" s="151"/>
      <c r="OEP84" s="151"/>
      <c r="OEQ84" s="151"/>
      <c r="OER84" s="151"/>
      <c r="OES84" s="151"/>
      <c r="OET84" s="151"/>
      <c r="OEU84" s="151"/>
      <c r="OEV84" s="151"/>
      <c r="OEW84" s="151"/>
      <c r="OEX84" s="151"/>
      <c r="OEY84" s="151"/>
      <c r="OEZ84" s="151"/>
      <c r="OFA84" s="151"/>
      <c r="OFB84" s="151"/>
      <c r="OFC84" s="151"/>
      <c r="OFD84" s="151"/>
      <c r="OFE84" s="151"/>
      <c r="OFF84" s="151"/>
      <c r="OFG84" s="151"/>
      <c r="OFH84" s="151"/>
      <c r="OFI84" s="151"/>
      <c r="OFJ84" s="151"/>
      <c r="OFK84" s="151"/>
      <c r="OFL84" s="151"/>
      <c r="OFM84" s="151"/>
      <c r="OFN84" s="151"/>
      <c r="OFO84" s="151"/>
      <c r="OFP84" s="151"/>
      <c r="OFQ84" s="151"/>
      <c r="OFR84" s="151"/>
      <c r="OFS84" s="151"/>
      <c r="OFT84" s="151"/>
      <c r="OFU84" s="151"/>
      <c r="OFV84" s="151"/>
      <c r="OFW84" s="151"/>
      <c r="OFX84" s="151"/>
      <c r="OFY84" s="151"/>
      <c r="OFZ84" s="151"/>
      <c r="OGA84" s="151"/>
      <c r="OGB84" s="151"/>
      <c r="OGC84" s="151"/>
      <c r="OGD84" s="151"/>
      <c r="OGE84" s="151"/>
      <c r="OGF84" s="151"/>
      <c r="OGG84" s="151"/>
      <c r="OGH84" s="151"/>
      <c r="OGI84" s="151"/>
      <c r="OGJ84" s="151"/>
      <c r="OGK84" s="151"/>
      <c r="OGL84" s="151"/>
      <c r="OGM84" s="151"/>
      <c r="OGN84" s="151"/>
      <c r="OGO84" s="151"/>
      <c r="OGP84" s="151"/>
      <c r="OGQ84" s="151"/>
      <c r="OGR84" s="151"/>
      <c r="OGS84" s="151"/>
      <c r="OGT84" s="151"/>
      <c r="OGU84" s="151"/>
      <c r="OGV84" s="151"/>
      <c r="OGW84" s="151"/>
      <c r="OGX84" s="151"/>
      <c r="OGY84" s="151"/>
      <c r="OGZ84" s="151"/>
      <c r="OHA84" s="151"/>
      <c r="OHB84" s="151"/>
      <c r="OHC84" s="151"/>
      <c r="OHD84" s="151"/>
      <c r="OHE84" s="151"/>
      <c r="OHF84" s="151"/>
      <c r="OHG84" s="151"/>
      <c r="OHH84" s="151"/>
      <c r="OHI84" s="151"/>
      <c r="OHJ84" s="151"/>
      <c r="OHK84" s="151"/>
      <c r="OHL84" s="151"/>
      <c r="OHM84" s="151"/>
      <c r="OHN84" s="151"/>
      <c r="OHO84" s="151"/>
      <c r="OHP84" s="151"/>
      <c r="OHQ84" s="151"/>
      <c r="OHR84" s="151"/>
      <c r="OHS84" s="151"/>
      <c r="OHT84" s="151"/>
      <c r="OHU84" s="151"/>
      <c r="OHV84" s="151"/>
      <c r="OHW84" s="151"/>
      <c r="OHX84" s="151"/>
      <c r="OHY84" s="151"/>
      <c r="OHZ84" s="151"/>
      <c r="OIA84" s="151"/>
      <c r="OIB84" s="151"/>
      <c r="OIC84" s="151"/>
      <c r="OID84" s="151"/>
      <c r="OIE84" s="151"/>
      <c r="OIF84" s="151"/>
      <c r="OIG84" s="151"/>
      <c r="OIH84" s="151"/>
      <c r="OII84" s="151"/>
      <c r="OIJ84" s="151"/>
      <c r="OIK84" s="151"/>
      <c r="OIL84" s="151"/>
      <c r="OIM84" s="151"/>
      <c r="OIN84" s="151"/>
      <c r="OIO84" s="151"/>
      <c r="OIP84" s="151"/>
      <c r="OIQ84" s="151"/>
      <c r="OIR84" s="151"/>
      <c r="OIS84" s="151"/>
      <c r="OIT84" s="151"/>
      <c r="OIU84" s="151"/>
      <c r="OIV84" s="151"/>
      <c r="OIW84" s="151"/>
      <c r="OIX84" s="151"/>
      <c r="OIY84" s="151"/>
      <c r="OIZ84" s="151"/>
      <c r="OJA84" s="151"/>
      <c r="OJB84" s="151"/>
      <c r="OJC84" s="151"/>
      <c r="OJD84" s="151"/>
      <c r="OJE84" s="151"/>
      <c r="OJF84" s="151"/>
      <c r="OJG84" s="151"/>
      <c r="OJH84" s="151"/>
      <c r="OJI84" s="151"/>
      <c r="OJJ84" s="151"/>
      <c r="OJK84" s="151"/>
      <c r="OJL84" s="151"/>
      <c r="OJM84" s="151"/>
      <c r="OJN84" s="151"/>
      <c r="OJO84" s="151"/>
      <c r="OJP84" s="151"/>
      <c r="OJQ84" s="151"/>
      <c r="OJR84" s="151"/>
      <c r="OJS84" s="151"/>
      <c r="OJT84" s="151"/>
      <c r="OJU84" s="151"/>
      <c r="OJV84" s="151"/>
      <c r="OJW84" s="151"/>
      <c r="OJX84" s="151"/>
      <c r="OJY84" s="151"/>
      <c r="OJZ84" s="151"/>
      <c r="OKA84" s="151"/>
      <c r="OKB84" s="151"/>
      <c r="OKC84" s="151"/>
      <c r="OKD84" s="151"/>
      <c r="OKE84" s="151"/>
      <c r="OKF84" s="151"/>
      <c r="OKG84" s="151"/>
      <c r="OKH84" s="151"/>
      <c r="OKI84" s="151"/>
      <c r="OKJ84" s="151"/>
      <c r="OKK84" s="151"/>
      <c r="OKL84" s="151"/>
      <c r="OKM84" s="151"/>
      <c r="OKN84" s="151"/>
      <c r="OKO84" s="151"/>
      <c r="OKP84" s="151"/>
      <c r="OKQ84" s="151"/>
      <c r="OKR84" s="151"/>
      <c r="OKS84" s="151"/>
      <c r="OKT84" s="151"/>
      <c r="OKU84" s="151"/>
      <c r="OKV84" s="151"/>
      <c r="OKW84" s="151"/>
      <c r="OKX84" s="151"/>
      <c r="OKY84" s="151"/>
      <c r="OKZ84" s="151"/>
      <c r="OLA84" s="151"/>
      <c r="OLB84" s="151"/>
      <c r="OLC84" s="151"/>
      <c r="OLD84" s="151"/>
      <c r="OLE84" s="151"/>
      <c r="OLF84" s="151"/>
      <c r="OLG84" s="151"/>
      <c r="OLH84" s="151"/>
      <c r="OLI84" s="151"/>
      <c r="OLJ84" s="151"/>
      <c r="OLK84" s="151"/>
      <c r="OLL84" s="151"/>
      <c r="OLM84" s="151"/>
      <c r="OLN84" s="151"/>
      <c r="OLO84" s="151"/>
      <c r="OLP84" s="151"/>
      <c r="OLQ84" s="151"/>
      <c r="OLR84" s="151"/>
      <c r="OLS84" s="151"/>
      <c r="OLT84" s="151"/>
      <c r="OLU84" s="151"/>
      <c r="OLV84" s="151"/>
      <c r="OLW84" s="151"/>
      <c r="OLX84" s="151"/>
      <c r="OLY84" s="151"/>
      <c r="OLZ84" s="151"/>
      <c r="OMA84" s="151"/>
      <c r="OMB84" s="151"/>
      <c r="OMC84" s="151"/>
      <c r="OMD84" s="151"/>
      <c r="OME84" s="151"/>
      <c r="OMF84" s="151"/>
      <c r="OMG84" s="151"/>
      <c r="OMH84" s="151"/>
      <c r="OMI84" s="151"/>
      <c r="OMJ84" s="151"/>
      <c r="OMK84" s="151"/>
      <c r="OML84" s="151"/>
      <c r="OMM84" s="151"/>
      <c r="OMN84" s="151"/>
      <c r="OMO84" s="151"/>
      <c r="OMP84" s="151"/>
      <c r="OMQ84" s="151"/>
      <c r="OMR84" s="151"/>
      <c r="OMS84" s="151"/>
      <c r="OMT84" s="151"/>
      <c r="OMU84" s="151"/>
      <c r="OMV84" s="151"/>
      <c r="OMW84" s="151"/>
      <c r="OMX84" s="151"/>
      <c r="OMY84" s="151"/>
      <c r="OMZ84" s="151"/>
      <c r="ONA84" s="151"/>
      <c r="ONB84" s="151"/>
      <c r="ONC84" s="151"/>
      <c r="OND84" s="151"/>
      <c r="ONE84" s="151"/>
      <c r="ONF84" s="151"/>
      <c r="ONG84" s="151"/>
      <c r="ONH84" s="151"/>
      <c r="ONI84" s="151"/>
      <c r="ONJ84" s="151"/>
      <c r="ONK84" s="151"/>
      <c r="ONL84" s="151"/>
      <c r="ONM84" s="151"/>
      <c r="ONN84" s="151"/>
      <c r="ONO84" s="151"/>
      <c r="ONP84" s="151"/>
      <c r="ONQ84" s="151"/>
      <c r="ONR84" s="151"/>
      <c r="ONS84" s="151"/>
      <c r="ONT84" s="151"/>
      <c r="ONU84" s="151"/>
      <c r="ONV84" s="151"/>
      <c r="ONW84" s="151"/>
      <c r="ONX84" s="151"/>
      <c r="ONY84" s="151"/>
      <c r="ONZ84" s="151"/>
      <c r="OOA84" s="151"/>
      <c r="OOB84" s="151"/>
      <c r="OOC84" s="151"/>
      <c r="OOD84" s="151"/>
      <c r="OOE84" s="151"/>
      <c r="OOF84" s="151"/>
      <c r="OOG84" s="151"/>
      <c r="OOH84" s="151"/>
      <c r="OOI84" s="151"/>
      <c r="OOJ84" s="151"/>
      <c r="OOK84" s="151"/>
      <c r="OOL84" s="151"/>
      <c r="OOM84" s="151"/>
      <c r="OON84" s="151"/>
      <c r="OOO84" s="151"/>
      <c r="OOP84" s="151"/>
      <c r="OOQ84" s="151"/>
      <c r="OOR84" s="151"/>
      <c r="OOS84" s="151"/>
      <c r="OOT84" s="151"/>
      <c r="OOU84" s="151"/>
      <c r="OOV84" s="151"/>
      <c r="OOW84" s="151"/>
      <c r="OOX84" s="151"/>
      <c r="OOY84" s="151"/>
      <c r="OOZ84" s="151"/>
      <c r="OPA84" s="151"/>
      <c r="OPB84" s="151"/>
      <c r="OPC84" s="151"/>
      <c r="OPD84" s="151"/>
      <c r="OPE84" s="151"/>
      <c r="OPF84" s="151"/>
      <c r="OPG84" s="151"/>
      <c r="OPH84" s="151"/>
      <c r="OPI84" s="151"/>
      <c r="OPJ84" s="151"/>
      <c r="OPK84" s="151"/>
      <c r="OPL84" s="151"/>
      <c r="OPM84" s="151"/>
      <c r="OPN84" s="151"/>
      <c r="OPO84" s="151"/>
      <c r="OPP84" s="151"/>
      <c r="OPQ84" s="151"/>
      <c r="OPR84" s="151"/>
      <c r="OPS84" s="151"/>
      <c r="OPT84" s="151"/>
      <c r="OPU84" s="151"/>
      <c r="OPV84" s="151"/>
      <c r="OPW84" s="151"/>
      <c r="OPX84" s="151"/>
      <c r="OPY84" s="151"/>
      <c r="OPZ84" s="151"/>
      <c r="OQA84" s="151"/>
      <c r="OQB84" s="151"/>
      <c r="OQC84" s="151"/>
      <c r="OQD84" s="151"/>
      <c r="OQE84" s="151"/>
      <c r="OQF84" s="151"/>
      <c r="OQG84" s="151"/>
      <c r="OQH84" s="151"/>
      <c r="OQI84" s="151"/>
      <c r="OQJ84" s="151"/>
      <c r="OQK84" s="151"/>
      <c r="OQL84" s="151"/>
      <c r="OQM84" s="151"/>
      <c r="OQN84" s="151"/>
      <c r="OQO84" s="151"/>
      <c r="OQP84" s="151"/>
      <c r="OQQ84" s="151"/>
      <c r="OQR84" s="151"/>
      <c r="OQS84" s="151"/>
      <c r="OQT84" s="151"/>
      <c r="OQU84" s="151"/>
      <c r="OQV84" s="151"/>
      <c r="OQW84" s="151"/>
      <c r="OQX84" s="151"/>
      <c r="OQY84" s="151"/>
      <c r="OQZ84" s="151"/>
      <c r="ORA84" s="151"/>
      <c r="ORB84" s="151"/>
      <c r="ORC84" s="151"/>
      <c r="ORD84" s="151"/>
      <c r="ORE84" s="151"/>
      <c r="ORF84" s="151"/>
      <c r="ORG84" s="151"/>
      <c r="ORH84" s="151"/>
      <c r="ORI84" s="151"/>
      <c r="ORJ84" s="151"/>
      <c r="ORK84" s="151"/>
      <c r="ORL84" s="151"/>
      <c r="ORM84" s="151"/>
      <c r="ORN84" s="151"/>
      <c r="ORO84" s="151"/>
      <c r="ORP84" s="151"/>
      <c r="ORQ84" s="151"/>
      <c r="ORR84" s="151"/>
      <c r="ORS84" s="151"/>
      <c r="ORT84" s="151"/>
      <c r="ORU84" s="151"/>
      <c r="ORV84" s="151"/>
      <c r="ORW84" s="151"/>
      <c r="ORX84" s="151"/>
      <c r="ORY84" s="151"/>
      <c r="ORZ84" s="151"/>
      <c r="OSA84" s="151"/>
      <c r="OSB84" s="151"/>
      <c r="OSC84" s="151"/>
      <c r="OSD84" s="151"/>
      <c r="OSE84" s="151"/>
      <c r="OSF84" s="151"/>
      <c r="OSG84" s="151"/>
      <c r="OSH84" s="151"/>
      <c r="OSI84" s="151"/>
      <c r="OSJ84" s="151"/>
      <c r="OSK84" s="151"/>
      <c r="OSL84" s="151"/>
      <c r="OSM84" s="151"/>
      <c r="OSN84" s="151"/>
      <c r="OSO84" s="151"/>
      <c r="OSP84" s="151"/>
      <c r="OSQ84" s="151"/>
      <c r="OSR84" s="151"/>
      <c r="OSS84" s="151"/>
      <c r="OST84" s="151"/>
      <c r="OSU84" s="151"/>
      <c r="OSV84" s="151"/>
      <c r="OSW84" s="151"/>
      <c r="OSX84" s="151"/>
      <c r="OSY84" s="151"/>
      <c r="OSZ84" s="151"/>
      <c r="OTA84" s="151"/>
      <c r="OTB84" s="151"/>
      <c r="OTC84" s="151"/>
      <c r="OTD84" s="151"/>
      <c r="OTE84" s="151"/>
      <c r="OTF84" s="151"/>
      <c r="OTG84" s="151"/>
      <c r="OTH84" s="151"/>
      <c r="OTI84" s="151"/>
      <c r="OTJ84" s="151"/>
      <c r="OTK84" s="151"/>
      <c r="OTL84" s="151"/>
      <c r="OTM84" s="151"/>
      <c r="OTN84" s="151"/>
      <c r="OTO84" s="151"/>
      <c r="OTP84" s="151"/>
      <c r="OTQ84" s="151"/>
      <c r="OTR84" s="151"/>
      <c r="OTS84" s="151"/>
      <c r="OTT84" s="151"/>
      <c r="OTU84" s="151"/>
      <c r="OTV84" s="151"/>
      <c r="OTW84" s="151"/>
      <c r="OTX84" s="151"/>
      <c r="OTY84" s="151"/>
      <c r="OTZ84" s="151"/>
      <c r="OUA84" s="151"/>
      <c r="OUB84" s="151"/>
      <c r="OUC84" s="151"/>
      <c r="OUD84" s="151"/>
      <c r="OUE84" s="151"/>
      <c r="OUF84" s="151"/>
      <c r="OUG84" s="151"/>
      <c r="OUH84" s="151"/>
      <c r="OUI84" s="151"/>
      <c r="OUJ84" s="151"/>
      <c r="OUK84" s="151"/>
      <c r="OUL84" s="151"/>
      <c r="OUM84" s="151"/>
      <c r="OUN84" s="151"/>
      <c r="OUO84" s="151"/>
      <c r="OUP84" s="151"/>
      <c r="OUQ84" s="151"/>
      <c r="OUR84" s="151"/>
      <c r="OUS84" s="151"/>
      <c r="OUT84" s="151"/>
      <c r="OUU84" s="151"/>
      <c r="OUV84" s="151"/>
      <c r="OUW84" s="151"/>
      <c r="OUX84" s="151"/>
      <c r="OUY84" s="151"/>
      <c r="OUZ84" s="151"/>
      <c r="OVA84" s="151"/>
      <c r="OVB84" s="151"/>
      <c r="OVC84" s="151"/>
      <c r="OVD84" s="151"/>
      <c r="OVE84" s="151"/>
      <c r="OVF84" s="151"/>
      <c r="OVG84" s="151"/>
      <c r="OVH84" s="151"/>
      <c r="OVI84" s="151"/>
      <c r="OVJ84" s="151"/>
      <c r="OVK84" s="151"/>
      <c r="OVL84" s="151"/>
      <c r="OVM84" s="151"/>
      <c r="OVN84" s="151"/>
      <c r="OVO84" s="151"/>
      <c r="OVP84" s="151"/>
      <c r="OVQ84" s="151"/>
      <c r="OVR84" s="151"/>
      <c r="OVS84" s="151"/>
      <c r="OVT84" s="151"/>
      <c r="OVU84" s="151"/>
      <c r="OVV84" s="151"/>
      <c r="OVW84" s="151"/>
      <c r="OVX84" s="151"/>
      <c r="OVY84" s="151"/>
      <c r="OVZ84" s="151"/>
      <c r="OWA84" s="151"/>
      <c r="OWB84" s="151"/>
      <c r="OWC84" s="151"/>
      <c r="OWD84" s="151"/>
      <c r="OWE84" s="151"/>
      <c r="OWF84" s="151"/>
      <c r="OWG84" s="151"/>
      <c r="OWH84" s="151"/>
      <c r="OWI84" s="151"/>
      <c r="OWJ84" s="151"/>
      <c r="OWK84" s="151"/>
      <c r="OWL84" s="151"/>
      <c r="OWM84" s="151"/>
      <c r="OWN84" s="151"/>
      <c r="OWO84" s="151"/>
      <c r="OWP84" s="151"/>
      <c r="OWQ84" s="151"/>
      <c r="OWR84" s="151"/>
      <c r="OWS84" s="151"/>
      <c r="OWT84" s="151"/>
      <c r="OWU84" s="151"/>
      <c r="OWV84" s="151"/>
      <c r="OWW84" s="151"/>
      <c r="OWX84" s="151"/>
      <c r="OWY84" s="151"/>
      <c r="OWZ84" s="151"/>
      <c r="OXA84" s="151"/>
      <c r="OXB84" s="151"/>
      <c r="OXC84" s="151"/>
      <c r="OXD84" s="151"/>
      <c r="OXE84" s="151"/>
      <c r="OXF84" s="151"/>
      <c r="OXG84" s="151"/>
      <c r="OXH84" s="151"/>
      <c r="OXI84" s="151"/>
      <c r="OXJ84" s="151"/>
      <c r="OXK84" s="151"/>
      <c r="OXL84" s="151"/>
      <c r="OXM84" s="151"/>
      <c r="OXN84" s="151"/>
      <c r="OXO84" s="151"/>
      <c r="OXP84" s="151"/>
      <c r="OXQ84" s="151"/>
      <c r="OXR84" s="151"/>
      <c r="OXS84" s="151"/>
      <c r="OXT84" s="151"/>
      <c r="OXU84" s="151"/>
      <c r="OXV84" s="151"/>
      <c r="OXW84" s="151"/>
      <c r="OXX84" s="151"/>
      <c r="OXY84" s="151"/>
      <c r="OXZ84" s="151"/>
      <c r="OYA84" s="151"/>
      <c r="OYB84" s="151"/>
      <c r="OYC84" s="151"/>
      <c r="OYD84" s="151"/>
      <c r="OYE84" s="151"/>
      <c r="OYF84" s="151"/>
      <c r="OYG84" s="151"/>
      <c r="OYH84" s="151"/>
      <c r="OYI84" s="151"/>
      <c r="OYJ84" s="151"/>
      <c r="OYK84" s="151"/>
      <c r="OYL84" s="151"/>
      <c r="OYM84" s="151"/>
      <c r="OYN84" s="151"/>
      <c r="OYO84" s="151"/>
      <c r="OYP84" s="151"/>
      <c r="OYQ84" s="151"/>
      <c r="OYR84" s="151"/>
      <c r="OYS84" s="151"/>
      <c r="OYT84" s="151"/>
      <c r="OYU84" s="151"/>
      <c r="OYV84" s="151"/>
      <c r="OYW84" s="151"/>
      <c r="OYX84" s="151"/>
      <c r="OYY84" s="151"/>
      <c r="OYZ84" s="151"/>
      <c r="OZA84" s="151"/>
      <c r="OZB84" s="151"/>
      <c r="OZC84" s="151"/>
      <c r="OZD84" s="151"/>
      <c r="OZE84" s="151"/>
      <c r="OZF84" s="151"/>
      <c r="OZG84" s="151"/>
      <c r="OZH84" s="151"/>
      <c r="OZI84" s="151"/>
      <c r="OZJ84" s="151"/>
      <c r="OZK84" s="151"/>
      <c r="OZL84" s="151"/>
      <c r="OZM84" s="151"/>
      <c r="OZN84" s="151"/>
      <c r="OZO84" s="151"/>
      <c r="OZP84" s="151"/>
      <c r="OZQ84" s="151"/>
      <c r="OZR84" s="151"/>
      <c r="OZS84" s="151"/>
      <c r="OZT84" s="151"/>
      <c r="OZU84" s="151"/>
      <c r="OZV84" s="151"/>
      <c r="OZW84" s="151"/>
      <c r="OZX84" s="151"/>
      <c r="OZY84" s="151"/>
      <c r="OZZ84" s="151"/>
      <c r="PAA84" s="151"/>
      <c r="PAB84" s="151"/>
      <c r="PAC84" s="151"/>
      <c r="PAD84" s="151"/>
      <c r="PAE84" s="151"/>
      <c r="PAF84" s="151"/>
      <c r="PAG84" s="151"/>
      <c r="PAH84" s="151"/>
      <c r="PAI84" s="151"/>
      <c r="PAJ84" s="151"/>
      <c r="PAK84" s="151"/>
      <c r="PAL84" s="151"/>
      <c r="PAM84" s="151"/>
      <c r="PAN84" s="151"/>
      <c r="PAO84" s="151"/>
      <c r="PAP84" s="151"/>
      <c r="PAQ84" s="151"/>
      <c r="PAR84" s="151"/>
      <c r="PAS84" s="151"/>
      <c r="PAT84" s="151"/>
      <c r="PAU84" s="151"/>
      <c r="PAV84" s="151"/>
      <c r="PAW84" s="151"/>
      <c r="PAX84" s="151"/>
      <c r="PAY84" s="151"/>
      <c r="PAZ84" s="151"/>
      <c r="PBA84" s="151"/>
      <c r="PBB84" s="151"/>
      <c r="PBC84" s="151"/>
      <c r="PBD84" s="151"/>
      <c r="PBE84" s="151"/>
      <c r="PBF84" s="151"/>
      <c r="PBG84" s="151"/>
      <c r="PBH84" s="151"/>
      <c r="PBI84" s="151"/>
      <c r="PBJ84" s="151"/>
      <c r="PBK84" s="151"/>
      <c r="PBL84" s="151"/>
      <c r="PBM84" s="151"/>
      <c r="PBN84" s="151"/>
      <c r="PBO84" s="151"/>
      <c r="PBP84" s="151"/>
      <c r="PBQ84" s="151"/>
      <c r="PBR84" s="151"/>
      <c r="PBS84" s="151"/>
      <c r="PBT84" s="151"/>
      <c r="PBU84" s="151"/>
      <c r="PBV84" s="151"/>
      <c r="PBW84" s="151"/>
      <c r="PBX84" s="151"/>
      <c r="PBY84" s="151"/>
      <c r="PBZ84" s="151"/>
      <c r="PCA84" s="151"/>
      <c r="PCB84" s="151"/>
      <c r="PCC84" s="151"/>
      <c r="PCD84" s="151"/>
      <c r="PCE84" s="151"/>
      <c r="PCF84" s="151"/>
      <c r="PCG84" s="151"/>
      <c r="PCH84" s="151"/>
      <c r="PCI84" s="151"/>
      <c r="PCJ84" s="151"/>
      <c r="PCK84" s="151"/>
      <c r="PCL84" s="151"/>
      <c r="PCM84" s="151"/>
      <c r="PCN84" s="151"/>
      <c r="PCO84" s="151"/>
      <c r="PCP84" s="151"/>
      <c r="PCQ84" s="151"/>
      <c r="PCR84" s="151"/>
      <c r="PCS84" s="151"/>
      <c r="PCT84" s="151"/>
      <c r="PCU84" s="151"/>
      <c r="PCV84" s="151"/>
      <c r="PCW84" s="151"/>
      <c r="PCX84" s="151"/>
      <c r="PCY84" s="151"/>
      <c r="PCZ84" s="151"/>
      <c r="PDA84" s="151"/>
      <c r="PDB84" s="151"/>
      <c r="PDC84" s="151"/>
      <c r="PDD84" s="151"/>
      <c r="PDE84" s="151"/>
      <c r="PDF84" s="151"/>
      <c r="PDG84" s="151"/>
      <c r="PDH84" s="151"/>
      <c r="PDI84" s="151"/>
      <c r="PDJ84" s="151"/>
      <c r="PDK84" s="151"/>
      <c r="PDL84" s="151"/>
      <c r="PDM84" s="151"/>
      <c r="PDN84" s="151"/>
      <c r="PDO84" s="151"/>
      <c r="PDP84" s="151"/>
      <c r="PDQ84" s="151"/>
      <c r="PDR84" s="151"/>
      <c r="PDS84" s="151"/>
      <c r="PDT84" s="151"/>
      <c r="PDU84" s="151"/>
      <c r="PDV84" s="151"/>
      <c r="PDW84" s="151"/>
      <c r="PDX84" s="151"/>
      <c r="PDY84" s="151"/>
      <c r="PDZ84" s="151"/>
      <c r="PEA84" s="151"/>
      <c r="PEB84" s="151"/>
      <c r="PEC84" s="151"/>
      <c r="PED84" s="151"/>
      <c r="PEE84" s="151"/>
      <c r="PEF84" s="151"/>
      <c r="PEG84" s="151"/>
      <c r="PEH84" s="151"/>
      <c r="PEI84" s="151"/>
      <c r="PEJ84" s="151"/>
      <c r="PEK84" s="151"/>
      <c r="PEL84" s="151"/>
      <c r="PEM84" s="151"/>
      <c r="PEN84" s="151"/>
      <c r="PEO84" s="151"/>
      <c r="PEP84" s="151"/>
      <c r="PEQ84" s="151"/>
      <c r="PER84" s="151"/>
      <c r="PES84" s="151"/>
      <c r="PET84" s="151"/>
      <c r="PEU84" s="151"/>
      <c r="PEV84" s="151"/>
      <c r="PEW84" s="151"/>
      <c r="PEX84" s="151"/>
      <c r="PEY84" s="151"/>
      <c r="PEZ84" s="151"/>
      <c r="PFA84" s="151"/>
      <c r="PFB84" s="151"/>
      <c r="PFC84" s="151"/>
      <c r="PFD84" s="151"/>
      <c r="PFE84" s="151"/>
      <c r="PFF84" s="151"/>
      <c r="PFG84" s="151"/>
      <c r="PFH84" s="151"/>
      <c r="PFI84" s="151"/>
      <c r="PFJ84" s="151"/>
      <c r="PFK84" s="151"/>
      <c r="PFL84" s="151"/>
      <c r="PFM84" s="151"/>
      <c r="PFN84" s="151"/>
      <c r="PFO84" s="151"/>
      <c r="PFP84" s="151"/>
      <c r="PFQ84" s="151"/>
      <c r="PFR84" s="151"/>
      <c r="PFS84" s="151"/>
      <c r="PFT84" s="151"/>
      <c r="PFU84" s="151"/>
      <c r="PFV84" s="151"/>
      <c r="PFW84" s="151"/>
      <c r="PFX84" s="151"/>
      <c r="PFY84" s="151"/>
      <c r="PFZ84" s="151"/>
      <c r="PGA84" s="151"/>
      <c r="PGB84" s="151"/>
      <c r="PGC84" s="151"/>
      <c r="PGD84" s="151"/>
      <c r="PGE84" s="151"/>
      <c r="PGF84" s="151"/>
      <c r="PGG84" s="151"/>
      <c r="PGH84" s="151"/>
      <c r="PGI84" s="151"/>
      <c r="PGJ84" s="151"/>
      <c r="PGK84" s="151"/>
      <c r="PGL84" s="151"/>
      <c r="PGM84" s="151"/>
      <c r="PGN84" s="151"/>
      <c r="PGO84" s="151"/>
      <c r="PGP84" s="151"/>
      <c r="PGQ84" s="151"/>
      <c r="PGR84" s="151"/>
      <c r="PGS84" s="151"/>
      <c r="PGT84" s="151"/>
      <c r="PGU84" s="151"/>
      <c r="PGV84" s="151"/>
      <c r="PGW84" s="151"/>
      <c r="PGX84" s="151"/>
      <c r="PGY84" s="151"/>
      <c r="PGZ84" s="151"/>
      <c r="PHA84" s="151"/>
      <c r="PHB84" s="151"/>
      <c r="PHC84" s="151"/>
      <c r="PHD84" s="151"/>
      <c r="PHE84" s="151"/>
      <c r="PHF84" s="151"/>
      <c r="PHG84" s="151"/>
      <c r="PHH84" s="151"/>
      <c r="PHI84" s="151"/>
      <c r="PHJ84" s="151"/>
      <c r="PHK84" s="151"/>
      <c r="PHL84" s="151"/>
      <c r="PHM84" s="151"/>
      <c r="PHN84" s="151"/>
      <c r="PHO84" s="151"/>
      <c r="PHP84" s="151"/>
      <c r="PHQ84" s="151"/>
      <c r="PHR84" s="151"/>
      <c r="PHS84" s="151"/>
      <c r="PHT84" s="151"/>
      <c r="PHU84" s="151"/>
      <c r="PHV84" s="151"/>
      <c r="PHW84" s="151"/>
      <c r="PHX84" s="151"/>
      <c r="PHY84" s="151"/>
      <c r="PHZ84" s="151"/>
      <c r="PIA84" s="151"/>
      <c r="PIB84" s="151"/>
      <c r="PIC84" s="151"/>
      <c r="PID84" s="151"/>
      <c r="PIE84" s="151"/>
      <c r="PIF84" s="151"/>
      <c r="PIG84" s="151"/>
      <c r="PIH84" s="151"/>
      <c r="PII84" s="151"/>
      <c r="PIJ84" s="151"/>
      <c r="PIK84" s="151"/>
      <c r="PIL84" s="151"/>
      <c r="PIM84" s="151"/>
      <c r="PIN84" s="151"/>
      <c r="PIO84" s="151"/>
      <c r="PIP84" s="151"/>
      <c r="PIQ84" s="151"/>
      <c r="PIR84" s="151"/>
      <c r="PIS84" s="151"/>
      <c r="PIT84" s="151"/>
      <c r="PIU84" s="151"/>
      <c r="PIV84" s="151"/>
      <c r="PIW84" s="151"/>
      <c r="PIX84" s="151"/>
      <c r="PIY84" s="151"/>
      <c r="PIZ84" s="151"/>
      <c r="PJA84" s="151"/>
      <c r="PJB84" s="151"/>
      <c r="PJC84" s="151"/>
      <c r="PJD84" s="151"/>
      <c r="PJE84" s="151"/>
      <c r="PJF84" s="151"/>
      <c r="PJG84" s="151"/>
      <c r="PJH84" s="151"/>
      <c r="PJI84" s="151"/>
      <c r="PJJ84" s="151"/>
      <c r="PJK84" s="151"/>
      <c r="PJL84" s="151"/>
      <c r="PJM84" s="151"/>
      <c r="PJN84" s="151"/>
      <c r="PJO84" s="151"/>
      <c r="PJP84" s="151"/>
      <c r="PJQ84" s="151"/>
      <c r="PJR84" s="151"/>
      <c r="PJS84" s="151"/>
      <c r="PJT84" s="151"/>
      <c r="PJU84" s="151"/>
      <c r="PJV84" s="151"/>
      <c r="PJW84" s="151"/>
      <c r="PJX84" s="151"/>
      <c r="PJY84" s="151"/>
      <c r="PJZ84" s="151"/>
      <c r="PKA84" s="151"/>
      <c r="PKB84" s="151"/>
      <c r="PKC84" s="151"/>
      <c r="PKD84" s="151"/>
      <c r="PKE84" s="151"/>
      <c r="PKF84" s="151"/>
      <c r="PKG84" s="151"/>
      <c r="PKH84" s="151"/>
      <c r="PKI84" s="151"/>
      <c r="PKJ84" s="151"/>
      <c r="PKK84" s="151"/>
      <c r="PKL84" s="151"/>
      <c r="PKM84" s="151"/>
      <c r="PKN84" s="151"/>
      <c r="PKO84" s="151"/>
      <c r="PKP84" s="151"/>
      <c r="PKQ84" s="151"/>
      <c r="PKR84" s="151"/>
      <c r="PKS84" s="151"/>
      <c r="PKT84" s="151"/>
      <c r="PKU84" s="151"/>
      <c r="PKV84" s="151"/>
      <c r="PKW84" s="151"/>
      <c r="PKX84" s="151"/>
      <c r="PKY84" s="151"/>
      <c r="PKZ84" s="151"/>
      <c r="PLA84" s="151"/>
      <c r="PLB84" s="151"/>
      <c r="PLC84" s="151"/>
      <c r="PLD84" s="151"/>
      <c r="PLE84" s="151"/>
      <c r="PLF84" s="151"/>
      <c r="PLG84" s="151"/>
      <c r="PLH84" s="151"/>
      <c r="PLI84" s="151"/>
      <c r="PLJ84" s="151"/>
      <c r="PLK84" s="151"/>
      <c r="PLL84" s="151"/>
      <c r="PLM84" s="151"/>
      <c r="PLN84" s="151"/>
      <c r="PLO84" s="151"/>
      <c r="PLP84" s="151"/>
      <c r="PLQ84" s="151"/>
      <c r="PLR84" s="151"/>
      <c r="PLS84" s="151"/>
      <c r="PLT84" s="151"/>
      <c r="PLU84" s="151"/>
      <c r="PLV84" s="151"/>
      <c r="PLW84" s="151"/>
      <c r="PLX84" s="151"/>
      <c r="PLY84" s="151"/>
      <c r="PLZ84" s="151"/>
      <c r="PMA84" s="151"/>
      <c r="PMB84" s="151"/>
      <c r="PMC84" s="151"/>
      <c r="PMD84" s="151"/>
      <c r="PME84" s="151"/>
      <c r="PMF84" s="151"/>
      <c r="PMG84" s="151"/>
      <c r="PMH84" s="151"/>
      <c r="PMI84" s="151"/>
      <c r="PMJ84" s="151"/>
      <c r="PMK84" s="151"/>
      <c r="PML84" s="151"/>
      <c r="PMM84" s="151"/>
      <c r="PMN84" s="151"/>
      <c r="PMO84" s="151"/>
      <c r="PMP84" s="151"/>
      <c r="PMQ84" s="151"/>
      <c r="PMR84" s="151"/>
      <c r="PMS84" s="151"/>
      <c r="PMT84" s="151"/>
      <c r="PMU84" s="151"/>
      <c r="PMV84" s="151"/>
      <c r="PMW84" s="151"/>
      <c r="PMX84" s="151"/>
      <c r="PMY84" s="151"/>
      <c r="PMZ84" s="151"/>
      <c r="PNA84" s="151"/>
      <c r="PNB84" s="151"/>
      <c r="PNC84" s="151"/>
      <c r="PND84" s="151"/>
      <c r="PNE84" s="151"/>
      <c r="PNF84" s="151"/>
      <c r="PNG84" s="151"/>
      <c r="PNH84" s="151"/>
      <c r="PNI84" s="151"/>
      <c r="PNJ84" s="151"/>
      <c r="PNK84" s="151"/>
      <c r="PNL84" s="151"/>
      <c r="PNM84" s="151"/>
      <c r="PNN84" s="151"/>
      <c r="PNO84" s="151"/>
      <c r="PNP84" s="151"/>
      <c r="PNQ84" s="151"/>
      <c r="PNR84" s="151"/>
      <c r="PNS84" s="151"/>
      <c r="PNT84" s="151"/>
      <c r="PNU84" s="151"/>
      <c r="PNV84" s="151"/>
      <c r="PNW84" s="151"/>
      <c r="PNX84" s="151"/>
      <c r="PNY84" s="151"/>
      <c r="PNZ84" s="151"/>
      <c r="POA84" s="151"/>
      <c r="POB84" s="151"/>
      <c r="POC84" s="151"/>
      <c r="POD84" s="151"/>
      <c r="POE84" s="151"/>
      <c r="POF84" s="151"/>
      <c r="POG84" s="151"/>
      <c r="POH84" s="151"/>
      <c r="POI84" s="151"/>
      <c r="POJ84" s="151"/>
      <c r="POK84" s="151"/>
      <c r="POL84" s="151"/>
      <c r="POM84" s="151"/>
      <c r="PON84" s="151"/>
      <c r="POO84" s="151"/>
      <c r="POP84" s="151"/>
      <c r="POQ84" s="151"/>
      <c r="POR84" s="151"/>
      <c r="POS84" s="151"/>
      <c r="POT84" s="151"/>
      <c r="POU84" s="151"/>
      <c r="POV84" s="151"/>
      <c r="POW84" s="151"/>
      <c r="POX84" s="151"/>
      <c r="POY84" s="151"/>
      <c r="POZ84" s="151"/>
      <c r="PPA84" s="151"/>
      <c r="PPB84" s="151"/>
      <c r="PPC84" s="151"/>
      <c r="PPD84" s="151"/>
      <c r="PPE84" s="151"/>
      <c r="PPF84" s="151"/>
      <c r="PPG84" s="151"/>
      <c r="PPH84" s="151"/>
      <c r="PPI84" s="151"/>
      <c r="PPJ84" s="151"/>
      <c r="PPK84" s="151"/>
      <c r="PPL84" s="151"/>
      <c r="PPM84" s="151"/>
      <c r="PPN84" s="151"/>
      <c r="PPO84" s="151"/>
      <c r="PPP84" s="151"/>
      <c r="PPQ84" s="151"/>
      <c r="PPR84" s="151"/>
      <c r="PPS84" s="151"/>
      <c r="PPT84" s="151"/>
      <c r="PPU84" s="151"/>
      <c r="PPV84" s="151"/>
      <c r="PPW84" s="151"/>
      <c r="PPX84" s="151"/>
      <c r="PPY84" s="151"/>
      <c r="PPZ84" s="151"/>
      <c r="PQA84" s="151"/>
      <c r="PQB84" s="151"/>
      <c r="PQC84" s="151"/>
      <c r="PQD84" s="151"/>
      <c r="PQE84" s="151"/>
      <c r="PQF84" s="151"/>
      <c r="PQG84" s="151"/>
      <c r="PQH84" s="151"/>
      <c r="PQI84" s="151"/>
      <c r="PQJ84" s="151"/>
      <c r="PQK84" s="151"/>
      <c r="PQL84" s="151"/>
      <c r="PQM84" s="151"/>
      <c r="PQN84" s="151"/>
      <c r="PQO84" s="151"/>
      <c r="PQP84" s="151"/>
      <c r="PQQ84" s="151"/>
      <c r="PQR84" s="151"/>
      <c r="PQS84" s="151"/>
      <c r="PQT84" s="151"/>
      <c r="PQU84" s="151"/>
      <c r="PQV84" s="151"/>
      <c r="PQW84" s="151"/>
      <c r="PQX84" s="151"/>
      <c r="PQY84" s="151"/>
      <c r="PQZ84" s="151"/>
      <c r="PRA84" s="151"/>
      <c r="PRB84" s="151"/>
      <c r="PRC84" s="151"/>
      <c r="PRD84" s="151"/>
      <c r="PRE84" s="151"/>
      <c r="PRF84" s="151"/>
      <c r="PRG84" s="151"/>
      <c r="PRH84" s="151"/>
      <c r="PRI84" s="151"/>
      <c r="PRJ84" s="151"/>
      <c r="PRK84" s="151"/>
      <c r="PRL84" s="151"/>
      <c r="PRM84" s="151"/>
      <c r="PRN84" s="151"/>
      <c r="PRO84" s="151"/>
      <c r="PRP84" s="151"/>
      <c r="PRQ84" s="151"/>
      <c r="PRR84" s="151"/>
      <c r="PRS84" s="151"/>
      <c r="PRT84" s="151"/>
      <c r="PRU84" s="151"/>
      <c r="PRV84" s="151"/>
      <c r="PRW84" s="151"/>
      <c r="PRX84" s="151"/>
      <c r="PRY84" s="151"/>
      <c r="PRZ84" s="151"/>
      <c r="PSA84" s="151"/>
      <c r="PSB84" s="151"/>
      <c r="PSC84" s="151"/>
      <c r="PSD84" s="151"/>
      <c r="PSE84" s="151"/>
      <c r="PSF84" s="151"/>
      <c r="PSG84" s="151"/>
      <c r="PSH84" s="151"/>
      <c r="PSI84" s="151"/>
      <c r="PSJ84" s="151"/>
      <c r="PSK84" s="151"/>
      <c r="PSL84" s="151"/>
      <c r="PSM84" s="151"/>
      <c r="PSN84" s="151"/>
      <c r="PSO84" s="151"/>
      <c r="PSP84" s="151"/>
      <c r="PSQ84" s="151"/>
      <c r="PSR84" s="151"/>
      <c r="PSS84" s="151"/>
      <c r="PST84" s="151"/>
      <c r="PSU84" s="151"/>
      <c r="PSV84" s="151"/>
      <c r="PSW84" s="151"/>
      <c r="PSX84" s="151"/>
      <c r="PSY84" s="151"/>
      <c r="PSZ84" s="151"/>
      <c r="PTA84" s="151"/>
      <c r="PTB84" s="151"/>
      <c r="PTC84" s="151"/>
      <c r="PTD84" s="151"/>
      <c r="PTE84" s="151"/>
      <c r="PTF84" s="151"/>
      <c r="PTG84" s="151"/>
      <c r="PTH84" s="151"/>
      <c r="PTI84" s="151"/>
      <c r="PTJ84" s="151"/>
      <c r="PTK84" s="151"/>
      <c r="PTL84" s="151"/>
      <c r="PTM84" s="151"/>
      <c r="PTN84" s="151"/>
      <c r="PTO84" s="151"/>
      <c r="PTP84" s="151"/>
      <c r="PTQ84" s="151"/>
      <c r="PTR84" s="151"/>
      <c r="PTS84" s="151"/>
      <c r="PTT84" s="151"/>
      <c r="PTU84" s="151"/>
      <c r="PTV84" s="151"/>
      <c r="PTW84" s="151"/>
      <c r="PTX84" s="151"/>
      <c r="PTY84" s="151"/>
      <c r="PTZ84" s="151"/>
      <c r="PUA84" s="151"/>
      <c r="PUB84" s="151"/>
      <c r="PUC84" s="151"/>
      <c r="PUD84" s="151"/>
      <c r="PUE84" s="151"/>
      <c r="PUF84" s="151"/>
      <c r="PUG84" s="151"/>
      <c r="PUH84" s="151"/>
      <c r="PUI84" s="151"/>
      <c r="PUJ84" s="151"/>
      <c r="PUK84" s="151"/>
      <c r="PUL84" s="151"/>
      <c r="PUM84" s="151"/>
      <c r="PUN84" s="151"/>
      <c r="PUO84" s="151"/>
      <c r="PUP84" s="151"/>
      <c r="PUQ84" s="151"/>
      <c r="PUR84" s="151"/>
      <c r="PUS84" s="151"/>
      <c r="PUT84" s="151"/>
      <c r="PUU84" s="151"/>
      <c r="PUV84" s="151"/>
      <c r="PUW84" s="151"/>
      <c r="PUX84" s="151"/>
      <c r="PUY84" s="151"/>
      <c r="PUZ84" s="151"/>
      <c r="PVA84" s="151"/>
      <c r="PVB84" s="151"/>
      <c r="PVC84" s="151"/>
      <c r="PVD84" s="151"/>
      <c r="PVE84" s="151"/>
      <c r="PVF84" s="151"/>
      <c r="PVG84" s="151"/>
      <c r="PVH84" s="151"/>
      <c r="PVI84" s="151"/>
      <c r="PVJ84" s="151"/>
      <c r="PVK84" s="151"/>
      <c r="PVL84" s="151"/>
      <c r="PVM84" s="151"/>
      <c r="PVN84" s="151"/>
      <c r="PVO84" s="151"/>
      <c r="PVP84" s="151"/>
      <c r="PVQ84" s="151"/>
      <c r="PVR84" s="151"/>
      <c r="PVS84" s="151"/>
      <c r="PVT84" s="151"/>
      <c r="PVU84" s="151"/>
      <c r="PVV84" s="151"/>
      <c r="PVW84" s="151"/>
      <c r="PVX84" s="151"/>
      <c r="PVY84" s="151"/>
      <c r="PVZ84" s="151"/>
      <c r="PWA84" s="151"/>
      <c r="PWB84" s="151"/>
      <c r="PWC84" s="151"/>
      <c r="PWD84" s="151"/>
      <c r="PWE84" s="151"/>
      <c r="PWF84" s="151"/>
      <c r="PWG84" s="151"/>
      <c r="PWH84" s="151"/>
      <c r="PWI84" s="151"/>
      <c r="PWJ84" s="151"/>
      <c r="PWK84" s="151"/>
      <c r="PWL84" s="151"/>
      <c r="PWM84" s="151"/>
      <c r="PWN84" s="151"/>
      <c r="PWO84" s="151"/>
      <c r="PWP84" s="151"/>
      <c r="PWQ84" s="151"/>
      <c r="PWR84" s="151"/>
      <c r="PWS84" s="151"/>
      <c r="PWT84" s="151"/>
      <c r="PWU84" s="151"/>
      <c r="PWV84" s="151"/>
      <c r="PWW84" s="151"/>
      <c r="PWX84" s="151"/>
      <c r="PWY84" s="151"/>
      <c r="PWZ84" s="151"/>
      <c r="PXA84" s="151"/>
      <c r="PXB84" s="151"/>
      <c r="PXC84" s="151"/>
      <c r="PXD84" s="151"/>
      <c r="PXE84" s="151"/>
      <c r="PXF84" s="151"/>
      <c r="PXG84" s="151"/>
      <c r="PXH84" s="151"/>
      <c r="PXI84" s="151"/>
      <c r="PXJ84" s="151"/>
      <c r="PXK84" s="151"/>
      <c r="PXL84" s="151"/>
      <c r="PXM84" s="151"/>
      <c r="PXN84" s="151"/>
      <c r="PXO84" s="151"/>
      <c r="PXP84" s="151"/>
      <c r="PXQ84" s="151"/>
      <c r="PXR84" s="151"/>
      <c r="PXS84" s="151"/>
      <c r="PXT84" s="151"/>
      <c r="PXU84" s="151"/>
      <c r="PXV84" s="151"/>
      <c r="PXW84" s="151"/>
      <c r="PXX84" s="151"/>
      <c r="PXY84" s="151"/>
      <c r="PXZ84" s="151"/>
      <c r="PYA84" s="151"/>
      <c r="PYB84" s="151"/>
      <c r="PYC84" s="151"/>
      <c r="PYD84" s="151"/>
      <c r="PYE84" s="151"/>
      <c r="PYF84" s="151"/>
      <c r="PYG84" s="151"/>
      <c r="PYH84" s="151"/>
      <c r="PYI84" s="151"/>
      <c r="PYJ84" s="151"/>
      <c r="PYK84" s="151"/>
      <c r="PYL84" s="151"/>
      <c r="PYM84" s="151"/>
      <c r="PYN84" s="151"/>
      <c r="PYO84" s="151"/>
      <c r="PYP84" s="151"/>
      <c r="PYQ84" s="151"/>
      <c r="PYR84" s="151"/>
      <c r="PYS84" s="151"/>
      <c r="PYT84" s="151"/>
      <c r="PYU84" s="151"/>
      <c r="PYV84" s="151"/>
      <c r="PYW84" s="151"/>
      <c r="PYX84" s="151"/>
      <c r="PYY84" s="151"/>
      <c r="PYZ84" s="151"/>
      <c r="PZA84" s="151"/>
      <c r="PZB84" s="151"/>
      <c r="PZC84" s="151"/>
      <c r="PZD84" s="151"/>
      <c r="PZE84" s="151"/>
      <c r="PZF84" s="151"/>
      <c r="PZG84" s="151"/>
      <c r="PZH84" s="151"/>
      <c r="PZI84" s="151"/>
      <c r="PZJ84" s="151"/>
      <c r="PZK84" s="151"/>
      <c r="PZL84" s="151"/>
      <c r="PZM84" s="151"/>
      <c r="PZN84" s="151"/>
      <c r="PZO84" s="151"/>
      <c r="PZP84" s="151"/>
      <c r="PZQ84" s="151"/>
      <c r="PZR84" s="151"/>
      <c r="PZS84" s="151"/>
      <c r="PZT84" s="151"/>
      <c r="PZU84" s="151"/>
      <c r="PZV84" s="151"/>
      <c r="PZW84" s="151"/>
      <c r="PZX84" s="151"/>
      <c r="PZY84" s="151"/>
      <c r="PZZ84" s="151"/>
      <c r="QAA84" s="151"/>
      <c r="QAB84" s="151"/>
      <c r="QAC84" s="151"/>
      <c r="QAD84" s="151"/>
      <c r="QAE84" s="151"/>
      <c r="QAF84" s="151"/>
      <c r="QAG84" s="151"/>
      <c r="QAH84" s="151"/>
      <c r="QAI84" s="151"/>
      <c r="QAJ84" s="151"/>
      <c r="QAK84" s="151"/>
      <c r="QAL84" s="151"/>
      <c r="QAM84" s="151"/>
      <c r="QAN84" s="151"/>
      <c r="QAO84" s="151"/>
      <c r="QAP84" s="151"/>
      <c r="QAQ84" s="151"/>
      <c r="QAR84" s="151"/>
      <c r="QAS84" s="151"/>
      <c r="QAT84" s="151"/>
      <c r="QAU84" s="151"/>
      <c r="QAV84" s="151"/>
      <c r="QAW84" s="151"/>
      <c r="QAX84" s="151"/>
      <c r="QAY84" s="151"/>
      <c r="QAZ84" s="151"/>
      <c r="QBA84" s="151"/>
      <c r="QBB84" s="151"/>
      <c r="QBC84" s="151"/>
      <c r="QBD84" s="151"/>
      <c r="QBE84" s="151"/>
      <c r="QBF84" s="151"/>
      <c r="QBG84" s="151"/>
      <c r="QBH84" s="151"/>
      <c r="QBI84" s="151"/>
      <c r="QBJ84" s="151"/>
      <c r="QBK84" s="151"/>
      <c r="QBL84" s="151"/>
      <c r="QBM84" s="151"/>
      <c r="QBN84" s="151"/>
      <c r="QBO84" s="151"/>
      <c r="QBP84" s="151"/>
      <c r="QBQ84" s="151"/>
      <c r="QBR84" s="151"/>
      <c r="QBS84" s="151"/>
      <c r="QBT84" s="151"/>
      <c r="QBU84" s="151"/>
      <c r="QBV84" s="151"/>
      <c r="QBW84" s="151"/>
      <c r="QBX84" s="151"/>
      <c r="QBY84" s="151"/>
      <c r="QBZ84" s="151"/>
      <c r="QCA84" s="151"/>
      <c r="QCB84" s="151"/>
      <c r="QCC84" s="151"/>
      <c r="QCD84" s="151"/>
      <c r="QCE84" s="151"/>
      <c r="QCF84" s="151"/>
      <c r="QCG84" s="151"/>
      <c r="QCH84" s="151"/>
      <c r="QCI84" s="151"/>
      <c r="QCJ84" s="151"/>
      <c r="QCK84" s="151"/>
      <c r="QCL84" s="151"/>
      <c r="QCM84" s="151"/>
      <c r="QCN84" s="151"/>
      <c r="QCO84" s="151"/>
      <c r="QCP84" s="151"/>
      <c r="QCQ84" s="151"/>
      <c r="QCR84" s="151"/>
      <c r="QCS84" s="151"/>
      <c r="QCT84" s="151"/>
      <c r="QCU84" s="151"/>
      <c r="QCV84" s="151"/>
      <c r="QCW84" s="151"/>
      <c r="QCX84" s="151"/>
      <c r="QCY84" s="151"/>
      <c r="QCZ84" s="151"/>
      <c r="QDA84" s="151"/>
      <c r="QDB84" s="151"/>
      <c r="QDC84" s="151"/>
      <c r="QDD84" s="151"/>
      <c r="QDE84" s="151"/>
      <c r="QDF84" s="151"/>
      <c r="QDG84" s="151"/>
      <c r="QDH84" s="151"/>
      <c r="QDI84" s="151"/>
      <c r="QDJ84" s="151"/>
      <c r="QDK84" s="151"/>
      <c r="QDL84" s="151"/>
      <c r="QDM84" s="151"/>
      <c r="QDN84" s="151"/>
      <c r="QDO84" s="151"/>
      <c r="QDP84" s="151"/>
      <c r="QDQ84" s="151"/>
      <c r="QDR84" s="151"/>
      <c r="QDS84" s="151"/>
      <c r="QDT84" s="151"/>
      <c r="QDU84" s="151"/>
      <c r="QDV84" s="151"/>
      <c r="QDW84" s="151"/>
      <c r="QDX84" s="151"/>
      <c r="QDY84" s="151"/>
      <c r="QDZ84" s="151"/>
      <c r="QEA84" s="151"/>
      <c r="QEB84" s="151"/>
      <c r="QEC84" s="151"/>
      <c r="QED84" s="151"/>
      <c r="QEE84" s="151"/>
      <c r="QEF84" s="151"/>
      <c r="QEG84" s="151"/>
      <c r="QEH84" s="151"/>
      <c r="QEI84" s="151"/>
      <c r="QEJ84" s="151"/>
      <c r="QEK84" s="151"/>
      <c r="QEL84" s="151"/>
      <c r="QEM84" s="151"/>
      <c r="QEN84" s="151"/>
      <c r="QEO84" s="151"/>
      <c r="QEP84" s="151"/>
      <c r="QEQ84" s="151"/>
      <c r="QER84" s="151"/>
      <c r="QES84" s="151"/>
      <c r="QET84" s="151"/>
      <c r="QEU84" s="151"/>
      <c r="QEV84" s="151"/>
      <c r="QEW84" s="151"/>
      <c r="QEX84" s="151"/>
      <c r="QEY84" s="151"/>
      <c r="QEZ84" s="151"/>
      <c r="QFA84" s="151"/>
      <c r="QFB84" s="151"/>
      <c r="QFC84" s="151"/>
      <c r="QFD84" s="151"/>
      <c r="QFE84" s="151"/>
      <c r="QFF84" s="151"/>
      <c r="QFG84" s="151"/>
      <c r="QFH84" s="151"/>
      <c r="QFI84" s="151"/>
      <c r="QFJ84" s="151"/>
      <c r="QFK84" s="151"/>
      <c r="QFL84" s="151"/>
      <c r="QFM84" s="151"/>
      <c r="QFN84" s="151"/>
      <c r="QFO84" s="151"/>
      <c r="QFP84" s="151"/>
      <c r="QFQ84" s="151"/>
      <c r="QFR84" s="151"/>
      <c r="QFS84" s="151"/>
      <c r="QFT84" s="151"/>
      <c r="QFU84" s="151"/>
      <c r="QFV84" s="151"/>
      <c r="QFW84" s="151"/>
      <c r="QFX84" s="151"/>
      <c r="QFY84" s="151"/>
      <c r="QFZ84" s="151"/>
      <c r="QGA84" s="151"/>
      <c r="QGB84" s="151"/>
      <c r="QGC84" s="151"/>
      <c r="QGD84" s="151"/>
      <c r="QGE84" s="151"/>
      <c r="QGF84" s="151"/>
      <c r="QGG84" s="151"/>
      <c r="QGH84" s="151"/>
      <c r="QGI84" s="151"/>
      <c r="QGJ84" s="151"/>
      <c r="QGK84" s="151"/>
      <c r="QGL84" s="151"/>
      <c r="QGM84" s="151"/>
      <c r="QGN84" s="151"/>
      <c r="QGO84" s="151"/>
      <c r="QGP84" s="151"/>
      <c r="QGQ84" s="151"/>
      <c r="QGR84" s="151"/>
      <c r="QGS84" s="151"/>
      <c r="QGT84" s="151"/>
      <c r="QGU84" s="151"/>
      <c r="QGV84" s="151"/>
      <c r="QGW84" s="151"/>
      <c r="QGX84" s="151"/>
      <c r="QGY84" s="151"/>
      <c r="QGZ84" s="151"/>
      <c r="QHA84" s="151"/>
      <c r="QHB84" s="151"/>
      <c r="QHC84" s="151"/>
      <c r="QHD84" s="151"/>
      <c r="QHE84" s="151"/>
      <c r="QHF84" s="151"/>
      <c r="QHG84" s="151"/>
      <c r="QHH84" s="151"/>
      <c r="QHI84" s="151"/>
      <c r="QHJ84" s="151"/>
      <c r="QHK84" s="151"/>
      <c r="QHL84" s="151"/>
      <c r="QHM84" s="151"/>
      <c r="QHN84" s="151"/>
      <c r="QHO84" s="151"/>
      <c r="QHP84" s="151"/>
      <c r="QHQ84" s="151"/>
      <c r="QHR84" s="151"/>
      <c r="QHS84" s="151"/>
      <c r="QHT84" s="151"/>
      <c r="QHU84" s="151"/>
      <c r="QHV84" s="151"/>
      <c r="QHW84" s="151"/>
      <c r="QHX84" s="151"/>
      <c r="QHY84" s="151"/>
      <c r="QHZ84" s="151"/>
      <c r="QIA84" s="151"/>
      <c r="QIB84" s="151"/>
      <c r="QIC84" s="151"/>
      <c r="QID84" s="151"/>
      <c r="QIE84" s="151"/>
      <c r="QIF84" s="151"/>
      <c r="QIG84" s="151"/>
      <c r="QIH84" s="151"/>
      <c r="QII84" s="151"/>
      <c r="QIJ84" s="151"/>
      <c r="QIK84" s="151"/>
      <c r="QIL84" s="151"/>
      <c r="QIM84" s="151"/>
      <c r="QIN84" s="151"/>
      <c r="QIO84" s="151"/>
      <c r="QIP84" s="151"/>
      <c r="QIQ84" s="151"/>
      <c r="QIR84" s="151"/>
      <c r="QIS84" s="151"/>
      <c r="QIT84" s="151"/>
      <c r="QIU84" s="151"/>
      <c r="QIV84" s="151"/>
      <c r="QIW84" s="151"/>
      <c r="QIX84" s="151"/>
      <c r="QIY84" s="151"/>
      <c r="QIZ84" s="151"/>
      <c r="QJA84" s="151"/>
      <c r="QJB84" s="151"/>
      <c r="QJC84" s="151"/>
      <c r="QJD84" s="151"/>
      <c r="QJE84" s="151"/>
      <c r="QJF84" s="151"/>
      <c r="QJG84" s="151"/>
      <c r="QJH84" s="151"/>
      <c r="QJI84" s="151"/>
      <c r="QJJ84" s="151"/>
      <c r="QJK84" s="151"/>
      <c r="QJL84" s="151"/>
      <c r="QJM84" s="151"/>
      <c r="QJN84" s="151"/>
      <c r="QJO84" s="151"/>
      <c r="QJP84" s="151"/>
      <c r="QJQ84" s="151"/>
      <c r="QJR84" s="151"/>
      <c r="QJS84" s="151"/>
      <c r="QJT84" s="151"/>
      <c r="QJU84" s="151"/>
      <c r="QJV84" s="151"/>
      <c r="QJW84" s="151"/>
      <c r="QJX84" s="151"/>
      <c r="QJY84" s="151"/>
      <c r="QJZ84" s="151"/>
      <c r="QKA84" s="151"/>
      <c r="QKB84" s="151"/>
      <c r="QKC84" s="151"/>
      <c r="QKD84" s="151"/>
      <c r="QKE84" s="151"/>
      <c r="QKF84" s="151"/>
      <c r="QKG84" s="151"/>
      <c r="QKH84" s="151"/>
      <c r="QKI84" s="151"/>
      <c r="QKJ84" s="151"/>
      <c r="QKK84" s="151"/>
      <c r="QKL84" s="151"/>
      <c r="QKM84" s="151"/>
      <c r="QKN84" s="151"/>
      <c r="QKO84" s="151"/>
      <c r="QKP84" s="151"/>
      <c r="QKQ84" s="151"/>
      <c r="QKR84" s="151"/>
      <c r="QKS84" s="151"/>
      <c r="QKT84" s="151"/>
      <c r="QKU84" s="151"/>
      <c r="QKV84" s="151"/>
      <c r="QKW84" s="151"/>
      <c r="QKX84" s="151"/>
      <c r="QKY84" s="151"/>
      <c r="QKZ84" s="151"/>
      <c r="QLA84" s="151"/>
      <c r="QLB84" s="151"/>
      <c r="QLC84" s="151"/>
      <c r="QLD84" s="151"/>
      <c r="QLE84" s="151"/>
      <c r="QLF84" s="151"/>
      <c r="QLG84" s="151"/>
      <c r="QLH84" s="151"/>
      <c r="QLI84" s="151"/>
      <c r="QLJ84" s="151"/>
      <c r="QLK84" s="151"/>
      <c r="QLL84" s="151"/>
      <c r="QLM84" s="151"/>
      <c r="QLN84" s="151"/>
      <c r="QLO84" s="151"/>
      <c r="QLP84" s="151"/>
      <c r="QLQ84" s="151"/>
      <c r="QLR84" s="151"/>
      <c r="QLS84" s="151"/>
      <c r="QLT84" s="151"/>
      <c r="QLU84" s="151"/>
      <c r="QLV84" s="151"/>
      <c r="QLW84" s="151"/>
      <c r="QLX84" s="151"/>
      <c r="QLY84" s="151"/>
      <c r="QLZ84" s="151"/>
      <c r="QMA84" s="151"/>
      <c r="QMB84" s="151"/>
      <c r="QMC84" s="151"/>
      <c r="QMD84" s="151"/>
      <c r="QME84" s="151"/>
      <c r="QMF84" s="151"/>
      <c r="QMG84" s="151"/>
      <c r="QMH84" s="151"/>
      <c r="QMI84" s="151"/>
      <c r="QMJ84" s="151"/>
      <c r="QMK84" s="151"/>
      <c r="QML84" s="151"/>
      <c r="QMM84" s="151"/>
      <c r="QMN84" s="151"/>
      <c r="QMO84" s="151"/>
      <c r="QMP84" s="151"/>
      <c r="QMQ84" s="151"/>
      <c r="QMR84" s="151"/>
      <c r="QMS84" s="151"/>
      <c r="QMT84" s="151"/>
      <c r="QMU84" s="151"/>
      <c r="QMV84" s="151"/>
      <c r="QMW84" s="151"/>
      <c r="QMX84" s="151"/>
      <c r="QMY84" s="151"/>
      <c r="QMZ84" s="151"/>
      <c r="QNA84" s="151"/>
      <c r="QNB84" s="151"/>
      <c r="QNC84" s="151"/>
      <c r="QND84" s="151"/>
      <c r="QNE84" s="151"/>
      <c r="QNF84" s="151"/>
      <c r="QNG84" s="151"/>
      <c r="QNH84" s="151"/>
      <c r="QNI84" s="151"/>
      <c r="QNJ84" s="151"/>
      <c r="QNK84" s="151"/>
      <c r="QNL84" s="151"/>
      <c r="QNM84" s="151"/>
      <c r="QNN84" s="151"/>
      <c r="QNO84" s="151"/>
      <c r="QNP84" s="151"/>
      <c r="QNQ84" s="151"/>
      <c r="QNR84" s="151"/>
      <c r="QNS84" s="151"/>
      <c r="QNT84" s="151"/>
      <c r="QNU84" s="151"/>
      <c r="QNV84" s="151"/>
      <c r="QNW84" s="151"/>
      <c r="QNX84" s="151"/>
      <c r="QNY84" s="151"/>
      <c r="QNZ84" s="151"/>
      <c r="QOA84" s="151"/>
      <c r="QOB84" s="151"/>
      <c r="QOC84" s="151"/>
      <c r="QOD84" s="151"/>
      <c r="QOE84" s="151"/>
      <c r="QOF84" s="151"/>
      <c r="QOG84" s="151"/>
      <c r="QOH84" s="151"/>
      <c r="QOI84" s="151"/>
      <c r="QOJ84" s="151"/>
      <c r="QOK84" s="151"/>
      <c r="QOL84" s="151"/>
      <c r="QOM84" s="151"/>
      <c r="QON84" s="151"/>
      <c r="QOO84" s="151"/>
      <c r="QOP84" s="151"/>
      <c r="QOQ84" s="151"/>
      <c r="QOR84" s="151"/>
      <c r="QOS84" s="151"/>
      <c r="QOT84" s="151"/>
      <c r="QOU84" s="151"/>
      <c r="QOV84" s="151"/>
      <c r="QOW84" s="151"/>
      <c r="QOX84" s="151"/>
      <c r="QOY84" s="151"/>
      <c r="QOZ84" s="151"/>
      <c r="QPA84" s="151"/>
      <c r="QPB84" s="151"/>
      <c r="QPC84" s="151"/>
      <c r="QPD84" s="151"/>
      <c r="QPE84" s="151"/>
      <c r="QPF84" s="151"/>
      <c r="QPG84" s="151"/>
      <c r="QPH84" s="151"/>
      <c r="QPI84" s="151"/>
      <c r="QPJ84" s="151"/>
      <c r="QPK84" s="151"/>
      <c r="QPL84" s="151"/>
      <c r="QPM84" s="151"/>
      <c r="QPN84" s="151"/>
      <c r="QPO84" s="151"/>
      <c r="QPP84" s="151"/>
      <c r="QPQ84" s="151"/>
      <c r="QPR84" s="151"/>
      <c r="QPS84" s="151"/>
      <c r="QPT84" s="151"/>
      <c r="QPU84" s="151"/>
      <c r="QPV84" s="151"/>
      <c r="QPW84" s="151"/>
      <c r="QPX84" s="151"/>
      <c r="QPY84" s="151"/>
      <c r="QPZ84" s="151"/>
      <c r="QQA84" s="151"/>
      <c r="QQB84" s="151"/>
      <c r="QQC84" s="151"/>
      <c r="QQD84" s="151"/>
      <c r="QQE84" s="151"/>
      <c r="QQF84" s="151"/>
      <c r="QQG84" s="151"/>
      <c r="QQH84" s="151"/>
      <c r="QQI84" s="151"/>
      <c r="QQJ84" s="151"/>
      <c r="QQK84" s="151"/>
      <c r="QQL84" s="151"/>
      <c r="QQM84" s="151"/>
      <c r="QQN84" s="151"/>
      <c r="QQO84" s="151"/>
      <c r="QQP84" s="151"/>
      <c r="QQQ84" s="151"/>
      <c r="QQR84" s="151"/>
      <c r="QQS84" s="151"/>
      <c r="QQT84" s="151"/>
      <c r="QQU84" s="151"/>
      <c r="QQV84" s="151"/>
      <c r="QQW84" s="151"/>
      <c r="QQX84" s="151"/>
      <c r="QQY84" s="151"/>
      <c r="QQZ84" s="151"/>
      <c r="QRA84" s="151"/>
      <c r="QRB84" s="151"/>
      <c r="QRC84" s="151"/>
      <c r="QRD84" s="151"/>
      <c r="QRE84" s="151"/>
      <c r="QRF84" s="151"/>
      <c r="QRG84" s="151"/>
      <c r="QRH84" s="151"/>
      <c r="QRI84" s="151"/>
      <c r="QRJ84" s="151"/>
      <c r="QRK84" s="151"/>
      <c r="QRL84" s="151"/>
      <c r="QRM84" s="151"/>
      <c r="QRN84" s="151"/>
      <c r="QRO84" s="151"/>
      <c r="QRP84" s="151"/>
      <c r="QRQ84" s="151"/>
      <c r="QRR84" s="151"/>
      <c r="QRS84" s="151"/>
      <c r="QRT84" s="151"/>
      <c r="QRU84" s="151"/>
      <c r="QRV84" s="151"/>
      <c r="QRW84" s="151"/>
      <c r="QRX84" s="151"/>
      <c r="QRY84" s="151"/>
      <c r="QRZ84" s="151"/>
      <c r="QSA84" s="151"/>
      <c r="QSB84" s="151"/>
      <c r="QSC84" s="151"/>
      <c r="QSD84" s="151"/>
      <c r="QSE84" s="151"/>
      <c r="QSF84" s="151"/>
      <c r="QSG84" s="151"/>
      <c r="QSH84" s="151"/>
      <c r="QSI84" s="151"/>
      <c r="QSJ84" s="151"/>
      <c r="QSK84" s="151"/>
      <c r="QSL84" s="151"/>
      <c r="QSM84" s="151"/>
      <c r="QSN84" s="151"/>
      <c r="QSO84" s="151"/>
      <c r="QSP84" s="151"/>
      <c r="QSQ84" s="151"/>
      <c r="QSR84" s="151"/>
      <c r="QSS84" s="151"/>
      <c r="QST84" s="151"/>
      <c r="QSU84" s="151"/>
      <c r="QSV84" s="151"/>
      <c r="QSW84" s="151"/>
      <c r="QSX84" s="151"/>
      <c r="QSY84" s="151"/>
      <c r="QSZ84" s="151"/>
      <c r="QTA84" s="151"/>
      <c r="QTB84" s="151"/>
      <c r="QTC84" s="151"/>
      <c r="QTD84" s="151"/>
      <c r="QTE84" s="151"/>
      <c r="QTF84" s="151"/>
      <c r="QTG84" s="151"/>
      <c r="QTH84" s="151"/>
      <c r="QTI84" s="151"/>
      <c r="QTJ84" s="151"/>
      <c r="QTK84" s="151"/>
      <c r="QTL84" s="151"/>
      <c r="QTM84" s="151"/>
      <c r="QTN84" s="151"/>
      <c r="QTO84" s="151"/>
      <c r="QTP84" s="151"/>
      <c r="QTQ84" s="151"/>
      <c r="QTR84" s="151"/>
      <c r="QTS84" s="151"/>
      <c r="QTT84" s="151"/>
      <c r="QTU84" s="151"/>
      <c r="QTV84" s="151"/>
      <c r="QTW84" s="151"/>
      <c r="QTX84" s="151"/>
      <c r="QTY84" s="151"/>
      <c r="QTZ84" s="151"/>
      <c r="QUA84" s="151"/>
      <c r="QUB84" s="151"/>
      <c r="QUC84" s="151"/>
      <c r="QUD84" s="151"/>
      <c r="QUE84" s="151"/>
      <c r="QUF84" s="151"/>
      <c r="QUG84" s="151"/>
      <c r="QUH84" s="151"/>
      <c r="QUI84" s="151"/>
      <c r="QUJ84" s="151"/>
      <c r="QUK84" s="151"/>
      <c r="QUL84" s="151"/>
      <c r="QUM84" s="151"/>
      <c r="QUN84" s="151"/>
      <c r="QUO84" s="151"/>
      <c r="QUP84" s="151"/>
      <c r="QUQ84" s="151"/>
      <c r="QUR84" s="151"/>
      <c r="QUS84" s="151"/>
      <c r="QUT84" s="151"/>
      <c r="QUU84" s="151"/>
      <c r="QUV84" s="151"/>
      <c r="QUW84" s="151"/>
      <c r="QUX84" s="151"/>
      <c r="QUY84" s="151"/>
      <c r="QUZ84" s="151"/>
      <c r="QVA84" s="151"/>
      <c r="QVB84" s="151"/>
      <c r="QVC84" s="151"/>
      <c r="QVD84" s="151"/>
      <c r="QVE84" s="151"/>
      <c r="QVF84" s="151"/>
      <c r="QVG84" s="151"/>
      <c r="QVH84" s="151"/>
      <c r="QVI84" s="151"/>
      <c r="QVJ84" s="151"/>
      <c r="QVK84" s="151"/>
      <c r="QVL84" s="151"/>
      <c r="QVM84" s="151"/>
      <c r="QVN84" s="151"/>
      <c r="QVO84" s="151"/>
      <c r="QVP84" s="151"/>
      <c r="QVQ84" s="151"/>
      <c r="QVR84" s="151"/>
      <c r="QVS84" s="151"/>
      <c r="QVT84" s="151"/>
      <c r="QVU84" s="151"/>
      <c r="QVV84" s="151"/>
      <c r="QVW84" s="151"/>
      <c r="QVX84" s="151"/>
      <c r="QVY84" s="151"/>
      <c r="QVZ84" s="151"/>
      <c r="QWA84" s="151"/>
      <c r="QWB84" s="151"/>
      <c r="QWC84" s="151"/>
      <c r="QWD84" s="151"/>
      <c r="QWE84" s="151"/>
      <c r="QWF84" s="151"/>
      <c r="QWG84" s="151"/>
      <c r="QWH84" s="151"/>
      <c r="QWI84" s="151"/>
      <c r="QWJ84" s="151"/>
      <c r="QWK84" s="151"/>
      <c r="QWL84" s="151"/>
      <c r="QWM84" s="151"/>
      <c r="QWN84" s="151"/>
      <c r="QWO84" s="151"/>
      <c r="QWP84" s="151"/>
      <c r="QWQ84" s="151"/>
      <c r="QWR84" s="151"/>
      <c r="QWS84" s="151"/>
      <c r="QWT84" s="151"/>
      <c r="QWU84" s="151"/>
      <c r="QWV84" s="151"/>
      <c r="QWW84" s="151"/>
      <c r="QWX84" s="151"/>
      <c r="QWY84" s="151"/>
      <c r="QWZ84" s="151"/>
      <c r="QXA84" s="151"/>
      <c r="QXB84" s="151"/>
      <c r="QXC84" s="151"/>
      <c r="QXD84" s="151"/>
      <c r="QXE84" s="151"/>
      <c r="QXF84" s="151"/>
      <c r="QXG84" s="151"/>
      <c r="QXH84" s="151"/>
      <c r="QXI84" s="151"/>
      <c r="QXJ84" s="151"/>
      <c r="QXK84" s="151"/>
      <c r="QXL84" s="151"/>
      <c r="QXM84" s="151"/>
      <c r="QXN84" s="151"/>
      <c r="QXO84" s="151"/>
      <c r="QXP84" s="151"/>
      <c r="QXQ84" s="151"/>
      <c r="QXR84" s="151"/>
      <c r="QXS84" s="151"/>
      <c r="QXT84" s="151"/>
      <c r="QXU84" s="151"/>
      <c r="QXV84" s="151"/>
      <c r="QXW84" s="151"/>
      <c r="QXX84" s="151"/>
      <c r="QXY84" s="151"/>
      <c r="QXZ84" s="151"/>
      <c r="QYA84" s="151"/>
      <c r="QYB84" s="151"/>
      <c r="QYC84" s="151"/>
      <c r="QYD84" s="151"/>
      <c r="QYE84" s="151"/>
      <c r="QYF84" s="151"/>
      <c r="QYG84" s="151"/>
      <c r="QYH84" s="151"/>
      <c r="QYI84" s="151"/>
      <c r="QYJ84" s="151"/>
      <c r="QYK84" s="151"/>
      <c r="QYL84" s="151"/>
      <c r="QYM84" s="151"/>
      <c r="QYN84" s="151"/>
      <c r="QYO84" s="151"/>
      <c r="QYP84" s="151"/>
      <c r="QYQ84" s="151"/>
      <c r="QYR84" s="151"/>
      <c r="QYS84" s="151"/>
      <c r="QYT84" s="151"/>
      <c r="QYU84" s="151"/>
      <c r="QYV84" s="151"/>
      <c r="QYW84" s="151"/>
      <c r="QYX84" s="151"/>
      <c r="QYY84" s="151"/>
      <c r="QYZ84" s="151"/>
      <c r="QZA84" s="151"/>
      <c r="QZB84" s="151"/>
      <c r="QZC84" s="151"/>
      <c r="QZD84" s="151"/>
      <c r="QZE84" s="151"/>
      <c r="QZF84" s="151"/>
      <c r="QZG84" s="151"/>
      <c r="QZH84" s="151"/>
      <c r="QZI84" s="151"/>
      <c r="QZJ84" s="151"/>
      <c r="QZK84" s="151"/>
      <c r="QZL84" s="151"/>
      <c r="QZM84" s="151"/>
      <c r="QZN84" s="151"/>
      <c r="QZO84" s="151"/>
      <c r="QZP84" s="151"/>
      <c r="QZQ84" s="151"/>
      <c r="QZR84" s="151"/>
      <c r="QZS84" s="151"/>
      <c r="QZT84" s="151"/>
      <c r="QZU84" s="151"/>
      <c r="QZV84" s="151"/>
      <c r="QZW84" s="151"/>
      <c r="QZX84" s="151"/>
      <c r="QZY84" s="151"/>
      <c r="QZZ84" s="151"/>
      <c r="RAA84" s="151"/>
      <c r="RAB84" s="151"/>
      <c r="RAC84" s="151"/>
      <c r="RAD84" s="151"/>
      <c r="RAE84" s="151"/>
      <c r="RAF84" s="151"/>
      <c r="RAG84" s="151"/>
      <c r="RAH84" s="151"/>
      <c r="RAI84" s="151"/>
      <c r="RAJ84" s="151"/>
      <c r="RAK84" s="151"/>
      <c r="RAL84" s="151"/>
      <c r="RAM84" s="151"/>
      <c r="RAN84" s="151"/>
      <c r="RAO84" s="151"/>
      <c r="RAP84" s="151"/>
      <c r="RAQ84" s="151"/>
      <c r="RAR84" s="151"/>
      <c r="RAS84" s="151"/>
      <c r="RAT84" s="151"/>
      <c r="RAU84" s="151"/>
      <c r="RAV84" s="151"/>
      <c r="RAW84" s="151"/>
      <c r="RAX84" s="151"/>
      <c r="RAY84" s="151"/>
      <c r="RAZ84" s="151"/>
      <c r="RBA84" s="151"/>
      <c r="RBB84" s="151"/>
      <c r="RBC84" s="151"/>
      <c r="RBD84" s="151"/>
      <c r="RBE84" s="151"/>
      <c r="RBF84" s="151"/>
      <c r="RBG84" s="151"/>
      <c r="RBH84" s="151"/>
      <c r="RBI84" s="151"/>
      <c r="RBJ84" s="151"/>
      <c r="RBK84" s="151"/>
      <c r="RBL84" s="151"/>
      <c r="RBM84" s="151"/>
      <c r="RBN84" s="151"/>
      <c r="RBO84" s="151"/>
      <c r="RBP84" s="151"/>
      <c r="RBQ84" s="151"/>
      <c r="RBR84" s="151"/>
      <c r="RBS84" s="151"/>
      <c r="RBT84" s="151"/>
      <c r="RBU84" s="151"/>
      <c r="RBV84" s="151"/>
      <c r="RBW84" s="151"/>
      <c r="RBX84" s="151"/>
      <c r="RBY84" s="151"/>
      <c r="RBZ84" s="151"/>
      <c r="RCA84" s="151"/>
      <c r="RCB84" s="151"/>
      <c r="RCC84" s="151"/>
      <c r="RCD84" s="151"/>
      <c r="RCE84" s="151"/>
      <c r="RCF84" s="151"/>
      <c r="RCG84" s="151"/>
      <c r="RCH84" s="151"/>
      <c r="RCI84" s="151"/>
      <c r="RCJ84" s="151"/>
      <c r="RCK84" s="151"/>
      <c r="RCL84" s="151"/>
      <c r="RCM84" s="151"/>
      <c r="RCN84" s="151"/>
      <c r="RCO84" s="151"/>
      <c r="RCP84" s="151"/>
      <c r="RCQ84" s="151"/>
      <c r="RCR84" s="151"/>
      <c r="RCS84" s="151"/>
      <c r="RCT84" s="151"/>
      <c r="RCU84" s="151"/>
      <c r="RCV84" s="151"/>
      <c r="RCW84" s="151"/>
      <c r="RCX84" s="151"/>
      <c r="RCY84" s="151"/>
      <c r="RCZ84" s="151"/>
      <c r="RDA84" s="151"/>
      <c r="RDB84" s="151"/>
      <c r="RDC84" s="151"/>
      <c r="RDD84" s="151"/>
      <c r="RDE84" s="151"/>
      <c r="RDF84" s="151"/>
      <c r="RDG84" s="151"/>
      <c r="RDH84" s="151"/>
      <c r="RDI84" s="151"/>
      <c r="RDJ84" s="151"/>
      <c r="RDK84" s="151"/>
      <c r="RDL84" s="151"/>
      <c r="RDM84" s="151"/>
      <c r="RDN84" s="151"/>
      <c r="RDO84" s="151"/>
      <c r="RDP84" s="151"/>
      <c r="RDQ84" s="151"/>
      <c r="RDR84" s="151"/>
      <c r="RDS84" s="151"/>
      <c r="RDT84" s="151"/>
      <c r="RDU84" s="151"/>
      <c r="RDV84" s="151"/>
      <c r="RDW84" s="151"/>
      <c r="RDX84" s="151"/>
      <c r="RDY84" s="151"/>
      <c r="RDZ84" s="151"/>
      <c r="REA84" s="151"/>
      <c r="REB84" s="151"/>
      <c r="REC84" s="151"/>
      <c r="RED84" s="151"/>
      <c r="REE84" s="151"/>
      <c r="REF84" s="151"/>
      <c r="REG84" s="151"/>
      <c r="REH84" s="151"/>
      <c r="REI84" s="151"/>
      <c r="REJ84" s="151"/>
      <c r="REK84" s="151"/>
      <c r="REL84" s="151"/>
      <c r="REM84" s="151"/>
      <c r="REN84" s="151"/>
      <c r="REO84" s="151"/>
      <c r="REP84" s="151"/>
      <c r="REQ84" s="151"/>
      <c r="RER84" s="151"/>
      <c r="RES84" s="151"/>
      <c r="RET84" s="151"/>
      <c r="REU84" s="151"/>
      <c r="REV84" s="151"/>
      <c r="REW84" s="151"/>
      <c r="REX84" s="151"/>
      <c r="REY84" s="151"/>
      <c r="REZ84" s="151"/>
      <c r="RFA84" s="151"/>
      <c r="RFB84" s="151"/>
      <c r="RFC84" s="151"/>
      <c r="RFD84" s="151"/>
      <c r="RFE84" s="151"/>
      <c r="RFF84" s="151"/>
      <c r="RFG84" s="151"/>
      <c r="RFH84" s="151"/>
      <c r="RFI84" s="151"/>
      <c r="RFJ84" s="151"/>
      <c r="RFK84" s="151"/>
      <c r="RFL84" s="151"/>
      <c r="RFM84" s="151"/>
      <c r="RFN84" s="151"/>
      <c r="RFO84" s="151"/>
      <c r="RFP84" s="151"/>
      <c r="RFQ84" s="151"/>
      <c r="RFR84" s="151"/>
      <c r="RFS84" s="151"/>
      <c r="RFT84" s="151"/>
      <c r="RFU84" s="151"/>
      <c r="RFV84" s="151"/>
      <c r="RFW84" s="151"/>
      <c r="RFX84" s="151"/>
      <c r="RFY84" s="151"/>
      <c r="RFZ84" s="151"/>
      <c r="RGA84" s="151"/>
      <c r="RGB84" s="151"/>
      <c r="RGC84" s="151"/>
      <c r="RGD84" s="151"/>
      <c r="RGE84" s="151"/>
      <c r="RGF84" s="151"/>
      <c r="RGG84" s="151"/>
      <c r="RGH84" s="151"/>
      <c r="RGI84" s="151"/>
      <c r="RGJ84" s="151"/>
      <c r="RGK84" s="151"/>
      <c r="RGL84" s="151"/>
      <c r="RGM84" s="151"/>
      <c r="RGN84" s="151"/>
      <c r="RGO84" s="151"/>
      <c r="RGP84" s="151"/>
      <c r="RGQ84" s="151"/>
      <c r="RGR84" s="151"/>
      <c r="RGS84" s="151"/>
      <c r="RGT84" s="151"/>
      <c r="RGU84" s="151"/>
      <c r="RGV84" s="151"/>
      <c r="RGW84" s="151"/>
      <c r="RGX84" s="151"/>
      <c r="RGY84" s="151"/>
      <c r="RGZ84" s="151"/>
      <c r="RHA84" s="151"/>
      <c r="RHB84" s="151"/>
      <c r="RHC84" s="151"/>
      <c r="RHD84" s="151"/>
      <c r="RHE84" s="151"/>
      <c r="RHF84" s="151"/>
      <c r="RHG84" s="151"/>
      <c r="RHH84" s="151"/>
      <c r="RHI84" s="151"/>
      <c r="RHJ84" s="151"/>
      <c r="RHK84" s="151"/>
      <c r="RHL84" s="151"/>
      <c r="RHM84" s="151"/>
      <c r="RHN84" s="151"/>
      <c r="RHO84" s="151"/>
      <c r="RHP84" s="151"/>
      <c r="RHQ84" s="151"/>
      <c r="RHR84" s="151"/>
      <c r="RHS84" s="151"/>
      <c r="RHT84" s="151"/>
      <c r="RHU84" s="151"/>
      <c r="RHV84" s="151"/>
      <c r="RHW84" s="151"/>
      <c r="RHX84" s="151"/>
      <c r="RHY84" s="151"/>
      <c r="RHZ84" s="151"/>
      <c r="RIA84" s="151"/>
      <c r="RIB84" s="151"/>
      <c r="RIC84" s="151"/>
      <c r="RID84" s="151"/>
      <c r="RIE84" s="151"/>
      <c r="RIF84" s="151"/>
      <c r="RIG84" s="151"/>
      <c r="RIH84" s="151"/>
      <c r="RII84" s="151"/>
      <c r="RIJ84" s="151"/>
      <c r="RIK84" s="151"/>
      <c r="RIL84" s="151"/>
      <c r="RIM84" s="151"/>
      <c r="RIN84" s="151"/>
      <c r="RIO84" s="151"/>
      <c r="RIP84" s="151"/>
      <c r="RIQ84" s="151"/>
      <c r="RIR84" s="151"/>
      <c r="RIS84" s="151"/>
      <c r="RIT84" s="151"/>
      <c r="RIU84" s="151"/>
      <c r="RIV84" s="151"/>
      <c r="RIW84" s="151"/>
      <c r="RIX84" s="151"/>
      <c r="RIY84" s="151"/>
      <c r="RIZ84" s="151"/>
      <c r="RJA84" s="151"/>
      <c r="RJB84" s="151"/>
      <c r="RJC84" s="151"/>
      <c r="RJD84" s="151"/>
      <c r="RJE84" s="151"/>
      <c r="RJF84" s="151"/>
      <c r="RJG84" s="151"/>
      <c r="RJH84" s="151"/>
      <c r="RJI84" s="151"/>
      <c r="RJJ84" s="151"/>
      <c r="RJK84" s="151"/>
      <c r="RJL84" s="151"/>
      <c r="RJM84" s="151"/>
      <c r="RJN84" s="151"/>
      <c r="RJO84" s="151"/>
      <c r="RJP84" s="151"/>
      <c r="RJQ84" s="151"/>
      <c r="RJR84" s="151"/>
      <c r="RJS84" s="151"/>
      <c r="RJT84" s="151"/>
      <c r="RJU84" s="151"/>
      <c r="RJV84" s="151"/>
      <c r="RJW84" s="151"/>
      <c r="RJX84" s="151"/>
      <c r="RJY84" s="151"/>
      <c r="RJZ84" s="151"/>
      <c r="RKA84" s="151"/>
      <c r="RKB84" s="151"/>
      <c r="RKC84" s="151"/>
      <c r="RKD84" s="151"/>
      <c r="RKE84" s="151"/>
      <c r="RKF84" s="151"/>
      <c r="RKG84" s="151"/>
      <c r="RKH84" s="151"/>
      <c r="RKI84" s="151"/>
      <c r="RKJ84" s="151"/>
      <c r="RKK84" s="151"/>
      <c r="RKL84" s="151"/>
      <c r="RKM84" s="151"/>
      <c r="RKN84" s="151"/>
      <c r="RKO84" s="151"/>
      <c r="RKP84" s="151"/>
      <c r="RKQ84" s="151"/>
      <c r="RKR84" s="151"/>
      <c r="RKS84" s="151"/>
      <c r="RKT84" s="151"/>
      <c r="RKU84" s="151"/>
      <c r="RKV84" s="151"/>
      <c r="RKW84" s="151"/>
      <c r="RKX84" s="151"/>
      <c r="RKY84" s="151"/>
      <c r="RKZ84" s="151"/>
      <c r="RLA84" s="151"/>
      <c r="RLB84" s="151"/>
      <c r="RLC84" s="151"/>
      <c r="RLD84" s="151"/>
      <c r="RLE84" s="151"/>
      <c r="RLF84" s="151"/>
      <c r="RLG84" s="151"/>
      <c r="RLH84" s="151"/>
      <c r="RLI84" s="151"/>
      <c r="RLJ84" s="151"/>
      <c r="RLK84" s="151"/>
      <c r="RLL84" s="151"/>
      <c r="RLM84" s="151"/>
      <c r="RLN84" s="151"/>
      <c r="RLO84" s="151"/>
      <c r="RLP84" s="151"/>
      <c r="RLQ84" s="151"/>
      <c r="RLR84" s="151"/>
      <c r="RLS84" s="151"/>
      <c r="RLT84" s="151"/>
      <c r="RLU84" s="151"/>
      <c r="RLV84" s="151"/>
      <c r="RLW84" s="151"/>
      <c r="RLX84" s="151"/>
      <c r="RLY84" s="151"/>
      <c r="RLZ84" s="151"/>
      <c r="RMA84" s="151"/>
      <c r="RMB84" s="151"/>
      <c r="RMC84" s="151"/>
      <c r="RMD84" s="151"/>
      <c r="RME84" s="151"/>
      <c r="RMF84" s="151"/>
      <c r="RMG84" s="151"/>
      <c r="RMH84" s="151"/>
      <c r="RMI84" s="151"/>
      <c r="RMJ84" s="151"/>
      <c r="RMK84" s="151"/>
      <c r="RML84" s="151"/>
      <c r="RMM84" s="151"/>
      <c r="RMN84" s="151"/>
      <c r="RMO84" s="151"/>
      <c r="RMP84" s="151"/>
      <c r="RMQ84" s="151"/>
      <c r="RMR84" s="151"/>
      <c r="RMS84" s="151"/>
      <c r="RMT84" s="151"/>
      <c r="RMU84" s="151"/>
      <c r="RMV84" s="151"/>
      <c r="RMW84" s="151"/>
      <c r="RMX84" s="151"/>
      <c r="RMY84" s="151"/>
      <c r="RMZ84" s="151"/>
      <c r="RNA84" s="151"/>
      <c r="RNB84" s="151"/>
      <c r="RNC84" s="151"/>
      <c r="RND84" s="151"/>
      <c r="RNE84" s="151"/>
      <c r="RNF84" s="151"/>
      <c r="RNG84" s="151"/>
      <c r="RNH84" s="151"/>
      <c r="RNI84" s="151"/>
      <c r="RNJ84" s="151"/>
      <c r="RNK84" s="151"/>
      <c r="RNL84" s="151"/>
      <c r="RNM84" s="151"/>
      <c r="RNN84" s="151"/>
      <c r="RNO84" s="151"/>
      <c r="RNP84" s="151"/>
      <c r="RNQ84" s="151"/>
      <c r="RNR84" s="151"/>
      <c r="RNS84" s="151"/>
      <c r="RNT84" s="151"/>
      <c r="RNU84" s="151"/>
      <c r="RNV84" s="151"/>
      <c r="RNW84" s="151"/>
      <c r="RNX84" s="151"/>
      <c r="RNY84" s="151"/>
      <c r="RNZ84" s="151"/>
      <c r="ROA84" s="151"/>
      <c r="ROB84" s="151"/>
      <c r="ROC84" s="151"/>
      <c r="ROD84" s="151"/>
      <c r="ROE84" s="151"/>
      <c r="ROF84" s="151"/>
      <c r="ROG84" s="151"/>
      <c r="ROH84" s="151"/>
      <c r="ROI84" s="151"/>
      <c r="ROJ84" s="151"/>
      <c r="ROK84" s="151"/>
      <c r="ROL84" s="151"/>
      <c r="ROM84" s="151"/>
      <c r="RON84" s="151"/>
      <c r="ROO84" s="151"/>
      <c r="ROP84" s="151"/>
      <c r="ROQ84" s="151"/>
      <c r="ROR84" s="151"/>
      <c r="ROS84" s="151"/>
      <c r="ROT84" s="151"/>
      <c r="ROU84" s="151"/>
      <c r="ROV84" s="151"/>
      <c r="ROW84" s="151"/>
      <c r="ROX84" s="151"/>
      <c r="ROY84" s="151"/>
      <c r="ROZ84" s="151"/>
      <c r="RPA84" s="151"/>
      <c r="RPB84" s="151"/>
      <c r="RPC84" s="151"/>
      <c r="RPD84" s="151"/>
      <c r="RPE84" s="151"/>
      <c r="RPF84" s="151"/>
      <c r="RPG84" s="151"/>
      <c r="RPH84" s="151"/>
      <c r="RPI84" s="151"/>
      <c r="RPJ84" s="151"/>
      <c r="RPK84" s="151"/>
      <c r="RPL84" s="151"/>
      <c r="RPM84" s="151"/>
      <c r="RPN84" s="151"/>
      <c r="RPO84" s="151"/>
      <c r="RPP84" s="151"/>
      <c r="RPQ84" s="151"/>
      <c r="RPR84" s="151"/>
      <c r="RPS84" s="151"/>
      <c r="RPT84" s="151"/>
      <c r="RPU84" s="151"/>
      <c r="RPV84" s="151"/>
      <c r="RPW84" s="151"/>
      <c r="RPX84" s="151"/>
      <c r="RPY84" s="151"/>
      <c r="RPZ84" s="151"/>
      <c r="RQA84" s="151"/>
      <c r="RQB84" s="151"/>
      <c r="RQC84" s="151"/>
      <c r="RQD84" s="151"/>
      <c r="RQE84" s="151"/>
      <c r="RQF84" s="151"/>
      <c r="RQG84" s="151"/>
      <c r="RQH84" s="151"/>
      <c r="RQI84" s="151"/>
      <c r="RQJ84" s="151"/>
      <c r="RQK84" s="151"/>
      <c r="RQL84" s="151"/>
      <c r="RQM84" s="151"/>
      <c r="RQN84" s="151"/>
      <c r="RQO84" s="151"/>
      <c r="RQP84" s="151"/>
      <c r="RQQ84" s="151"/>
      <c r="RQR84" s="151"/>
      <c r="RQS84" s="151"/>
      <c r="RQT84" s="151"/>
      <c r="RQU84" s="151"/>
      <c r="RQV84" s="151"/>
      <c r="RQW84" s="151"/>
      <c r="RQX84" s="151"/>
      <c r="RQY84" s="151"/>
      <c r="RQZ84" s="151"/>
      <c r="RRA84" s="151"/>
      <c r="RRB84" s="151"/>
      <c r="RRC84" s="151"/>
      <c r="RRD84" s="151"/>
      <c r="RRE84" s="151"/>
      <c r="RRF84" s="151"/>
      <c r="RRG84" s="151"/>
      <c r="RRH84" s="151"/>
      <c r="RRI84" s="151"/>
      <c r="RRJ84" s="151"/>
      <c r="RRK84" s="151"/>
      <c r="RRL84" s="151"/>
      <c r="RRM84" s="151"/>
      <c r="RRN84" s="151"/>
      <c r="RRO84" s="151"/>
      <c r="RRP84" s="151"/>
      <c r="RRQ84" s="151"/>
      <c r="RRR84" s="151"/>
      <c r="RRS84" s="151"/>
      <c r="RRT84" s="151"/>
      <c r="RRU84" s="151"/>
      <c r="RRV84" s="151"/>
      <c r="RRW84" s="151"/>
      <c r="RRX84" s="151"/>
      <c r="RRY84" s="151"/>
      <c r="RRZ84" s="151"/>
      <c r="RSA84" s="151"/>
      <c r="RSB84" s="151"/>
      <c r="RSC84" s="151"/>
      <c r="RSD84" s="151"/>
      <c r="RSE84" s="151"/>
      <c r="RSF84" s="151"/>
      <c r="RSG84" s="151"/>
      <c r="RSH84" s="151"/>
      <c r="RSI84" s="151"/>
      <c r="RSJ84" s="151"/>
      <c r="RSK84" s="151"/>
      <c r="RSL84" s="151"/>
      <c r="RSM84" s="151"/>
      <c r="RSN84" s="151"/>
      <c r="RSO84" s="151"/>
      <c r="RSP84" s="151"/>
      <c r="RSQ84" s="151"/>
      <c r="RSR84" s="151"/>
      <c r="RSS84" s="151"/>
      <c r="RST84" s="151"/>
      <c r="RSU84" s="151"/>
      <c r="RSV84" s="151"/>
      <c r="RSW84" s="151"/>
      <c r="RSX84" s="151"/>
      <c r="RSY84" s="151"/>
      <c r="RSZ84" s="151"/>
      <c r="RTA84" s="151"/>
      <c r="RTB84" s="151"/>
      <c r="RTC84" s="151"/>
      <c r="RTD84" s="151"/>
      <c r="RTE84" s="151"/>
      <c r="RTF84" s="151"/>
      <c r="RTG84" s="151"/>
      <c r="RTH84" s="151"/>
      <c r="RTI84" s="151"/>
      <c r="RTJ84" s="151"/>
      <c r="RTK84" s="151"/>
      <c r="RTL84" s="151"/>
      <c r="RTM84" s="151"/>
      <c r="RTN84" s="151"/>
      <c r="RTO84" s="151"/>
      <c r="RTP84" s="151"/>
      <c r="RTQ84" s="151"/>
      <c r="RTR84" s="151"/>
      <c r="RTS84" s="151"/>
      <c r="RTT84" s="151"/>
      <c r="RTU84" s="151"/>
      <c r="RTV84" s="151"/>
      <c r="RTW84" s="151"/>
      <c r="RTX84" s="151"/>
      <c r="RTY84" s="151"/>
      <c r="RTZ84" s="151"/>
      <c r="RUA84" s="151"/>
      <c r="RUB84" s="151"/>
      <c r="RUC84" s="151"/>
      <c r="RUD84" s="151"/>
      <c r="RUE84" s="151"/>
      <c r="RUF84" s="151"/>
      <c r="RUG84" s="151"/>
      <c r="RUH84" s="151"/>
      <c r="RUI84" s="151"/>
      <c r="RUJ84" s="151"/>
      <c r="RUK84" s="151"/>
      <c r="RUL84" s="151"/>
      <c r="RUM84" s="151"/>
      <c r="RUN84" s="151"/>
      <c r="RUO84" s="151"/>
      <c r="RUP84" s="151"/>
      <c r="RUQ84" s="151"/>
      <c r="RUR84" s="151"/>
      <c r="RUS84" s="151"/>
      <c r="RUT84" s="151"/>
      <c r="RUU84" s="151"/>
      <c r="RUV84" s="151"/>
      <c r="RUW84" s="151"/>
      <c r="RUX84" s="151"/>
      <c r="RUY84" s="151"/>
      <c r="RUZ84" s="151"/>
      <c r="RVA84" s="151"/>
      <c r="RVB84" s="151"/>
      <c r="RVC84" s="151"/>
      <c r="RVD84" s="151"/>
      <c r="RVE84" s="151"/>
      <c r="RVF84" s="151"/>
      <c r="RVG84" s="151"/>
      <c r="RVH84" s="151"/>
      <c r="RVI84" s="151"/>
      <c r="RVJ84" s="151"/>
      <c r="RVK84" s="151"/>
      <c r="RVL84" s="151"/>
      <c r="RVM84" s="151"/>
      <c r="RVN84" s="151"/>
      <c r="RVO84" s="151"/>
      <c r="RVP84" s="151"/>
      <c r="RVQ84" s="151"/>
      <c r="RVR84" s="151"/>
      <c r="RVS84" s="151"/>
      <c r="RVT84" s="151"/>
      <c r="RVU84" s="151"/>
      <c r="RVV84" s="151"/>
      <c r="RVW84" s="151"/>
      <c r="RVX84" s="151"/>
      <c r="RVY84" s="151"/>
      <c r="RVZ84" s="151"/>
      <c r="RWA84" s="151"/>
      <c r="RWB84" s="151"/>
      <c r="RWC84" s="151"/>
      <c r="RWD84" s="151"/>
      <c r="RWE84" s="151"/>
      <c r="RWF84" s="151"/>
      <c r="RWG84" s="151"/>
      <c r="RWH84" s="151"/>
      <c r="RWI84" s="151"/>
      <c r="RWJ84" s="151"/>
      <c r="RWK84" s="151"/>
      <c r="RWL84" s="151"/>
      <c r="RWM84" s="151"/>
      <c r="RWN84" s="151"/>
      <c r="RWO84" s="151"/>
      <c r="RWP84" s="151"/>
      <c r="RWQ84" s="151"/>
      <c r="RWR84" s="151"/>
      <c r="RWS84" s="151"/>
      <c r="RWT84" s="151"/>
      <c r="RWU84" s="151"/>
      <c r="RWV84" s="151"/>
      <c r="RWW84" s="151"/>
      <c r="RWX84" s="151"/>
      <c r="RWY84" s="151"/>
      <c r="RWZ84" s="151"/>
      <c r="RXA84" s="151"/>
      <c r="RXB84" s="151"/>
      <c r="RXC84" s="151"/>
      <c r="RXD84" s="151"/>
      <c r="RXE84" s="151"/>
      <c r="RXF84" s="151"/>
      <c r="RXG84" s="151"/>
      <c r="RXH84" s="151"/>
      <c r="RXI84" s="151"/>
      <c r="RXJ84" s="151"/>
      <c r="RXK84" s="151"/>
      <c r="RXL84" s="151"/>
      <c r="RXM84" s="151"/>
      <c r="RXN84" s="151"/>
      <c r="RXO84" s="151"/>
      <c r="RXP84" s="151"/>
      <c r="RXQ84" s="151"/>
      <c r="RXR84" s="151"/>
      <c r="RXS84" s="151"/>
      <c r="RXT84" s="151"/>
      <c r="RXU84" s="151"/>
      <c r="RXV84" s="151"/>
      <c r="RXW84" s="151"/>
      <c r="RXX84" s="151"/>
      <c r="RXY84" s="151"/>
      <c r="RXZ84" s="151"/>
      <c r="RYA84" s="151"/>
      <c r="RYB84" s="151"/>
      <c r="RYC84" s="151"/>
      <c r="RYD84" s="151"/>
      <c r="RYE84" s="151"/>
      <c r="RYF84" s="151"/>
      <c r="RYG84" s="151"/>
      <c r="RYH84" s="151"/>
      <c r="RYI84" s="151"/>
      <c r="RYJ84" s="151"/>
      <c r="RYK84" s="151"/>
      <c r="RYL84" s="151"/>
      <c r="RYM84" s="151"/>
      <c r="RYN84" s="151"/>
      <c r="RYO84" s="151"/>
      <c r="RYP84" s="151"/>
      <c r="RYQ84" s="151"/>
      <c r="RYR84" s="151"/>
      <c r="RYS84" s="151"/>
      <c r="RYT84" s="151"/>
      <c r="RYU84" s="151"/>
      <c r="RYV84" s="151"/>
      <c r="RYW84" s="151"/>
      <c r="RYX84" s="151"/>
      <c r="RYY84" s="151"/>
      <c r="RYZ84" s="151"/>
      <c r="RZA84" s="151"/>
      <c r="RZB84" s="151"/>
      <c r="RZC84" s="151"/>
      <c r="RZD84" s="151"/>
      <c r="RZE84" s="151"/>
      <c r="RZF84" s="151"/>
      <c r="RZG84" s="151"/>
      <c r="RZH84" s="151"/>
      <c r="RZI84" s="151"/>
      <c r="RZJ84" s="151"/>
      <c r="RZK84" s="151"/>
      <c r="RZL84" s="151"/>
      <c r="RZM84" s="151"/>
      <c r="RZN84" s="151"/>
      <c r="RZO84" s="151"/>
      <c r="RZP84" s="151"/>
      <c r="RZQ84" s="151"/>
      <c r="RZR84" s="151"/>
      <c r="RZS84" s="151"/>
      <c r="RZT84" s="151"/>
      <c r="RZU84" s="151"/>
      <c r="RZV84" s="151"/>
      <c r="RZW84" s="151"/>
      <c r="RZX84" s="151"/>
      <c r="RZY84" s="151"/>
      <c r="RZZ84" s="151"/>
      <c r="SAA84" s="151"/>
      <c r="SAB84" s="151"/>
      <c r="SAC84" s="151"/>
      <c r="SAD84" s="151"/>
      <c r="SAE84" s="151"/>
      <c r="SAF84" s="151"/>
      <c r="SAG84" s="151"/>
      <c r="SAH84" s="151"/>
      <c r="SAI84" s="151"/>
      <c r="SAJ84" s="151"/>
      <c r="SAK84" s="151"/>
      <c r="SAL84" s="151"/>
      <c r="SAM84" s="151"/>
      <c r="SAN84" s="151"/>
      <c r="SAO84" s="151"/>
      <c r="SAP84" s="151"/>
      <c r="SAQ84" s="151"/>
      <c r="SAR84" s="151"/>
      <c r="SAS84" s="151"/>
      <c r="SAT84" s="151"/>
      <c r="SAU84" s="151"/>
      <c r="SAV84" s="151"/>
      <c r="SAW84" s="151"/>
      <c r="SAX84" s="151"/>
      <c r="SAY84" s="151"/>
      <c r="SAZ84" s="151"/>
      <c r="SBA84" s="151"/>
      <c r="SBB84" s="151"/>
      <c r="SBC84" s="151"/>
      <c r="SBD84" s="151"/>
      <c r="SBE84" s="151"/>
      <c r="SBF84" s="151"/>
      <c r="SBG84" s="151"/>
      <c r="SBH84" s="151"/>
      <c r="SBI84" s="151"/>
      <c r="SBJ84" s="151"/>
      <c r="SBK84" s="151"/>
      <c r="SBL84" s="151"/>
      <c r="SBM84" s="151"/>
      <c r="SBN84" s="151"/>
      <c r="SBO84" s="151"/>
      <c r="SBP84" s="151"/>
      <c r="SBQ84" s="151"/>
      <c r="SBR84" s="151"/>
      <c r="SBS84" s="151"/>
      <c r="SBT84" s="151"/>
      <c r="SBU84" s="151"/>
      <c r="SBV84" s="151"/>
      <c r="SBW84" s="151"/>
      <c r="SBX84" s="151"/>
      <c r="SBY84" s="151"/>
      <c r="SBZ84" s="151"/>
      <c r="SCA84" s="151"/>
      <c r="SCB84" s="151"/>
      <c r="SCC84" s="151"/>
      <c r="SCD84" s="151"/>
      <c r="SCE84" s="151"/>
      <c r="SCF84" s="151"/>
      <c r="SCG84" s="151"/>
      <c r="SCH84" s="151"/>
      <c r="SCI84" s="151"/>
      <c r="SCJ84" s="151"/>
      <c r="SCK84" s="151"/>
      <c r="SCL84" s="151"/>
      <c r="SCM84" s="151"/>
      <c r="SCN84" s="151"/>
      <c r="SCO84" s="151"/>
      <c r="SCP84" s="151"/>
      <c r="SCQ84" s="151"/>
      <c r="SCR84" s="151"/>
      <c r="SCS84" s="151"/>
      <c r="SCT84" s="151"/>
      <c r="SCU84" s="151"/>
      <c r="SCV84" s="151"/>
      <c r="SCW84" s="151"/>
      <c r="SCX84" s="151"/>
      <c r="SCY84" s="151"/>
      <c r="SCZ84" s="151"/>
      <c r="SDA84" s="151"/>
      <c r="SDB84" s="151"/>
      <c r="SDC84" s="151"/>
      <c r="SDD84" s="151"/>
      <c r="SDE84" s="151"/>
      <c r="SDF84" s="151"/>
      <c r="SDG84" s="151"/>
      <c r="SDH84" s="151"/>
      <c r="SDI84" s="151"/>
      <c r="SDJ84" s="151"/>
      <c r="SDK84" s="151"/>
      <c r="SDL84" s="151"/>
      <c r="SDM84" s="151"/>
      <c r="SDN84" s="151"/>
      <c r="SDO84" s="151"/>
      <c r="SDP84" s="151"/>
      <c r="SDQ84" s="151"/>
      <c r="SDR84" s="151"/>
      <c r="SDS84" s="151"/>
      <c r="SDT84" s="151"/>
      <c r="SDU84" s="151"/>
      <c r="SDV84" s="151"/>
      <c r="SDW84" s="151"/>
      <c r="SDX84" s="151"/>
      <c r="SDY84" s="151"/>
      <c r="SDZ84" s="151"/>
      <c r="SEA84" s="151"/>
      <c r="SEB84" s="151"/>
      <c r="SEC84" s="151"/>
      <c r="SED84" s="151"/>
      <c r="SEE84" s="151"/>
      <c r="SEF84" s="151"/>
      <c r="SEG84" s="151"/>
      <c r="SEH84" s="151"/>
      <c r="SEI84" s="151"/>
      <c r="SEJ84" s="151"/>
      <c r="SEK84" s="151"/>
      <c r="SEL84" s="151"/>
      <c r="SEM84" s="151"/>
      <c r="SEN84" s="151"/>
      <c r="SEO84" s="151"/>
      <c r="SEP84" s="151"/>
      <c r="SEQ84" s="151"/>
      <c r="SER84" s="151"/>
      <c r="SES84" s="151"/>
      <c r="SET84" s="151"/>
      <c r="SEU84" s="151"/>
      <c r="SEV84" s="151"/>
      <c r="SEW84" s="151"/>
      <c r="SEX84" s="151"/>
      <c r="SEY84" s="151"/>
      <c r="SEZ84" s="151"/>
      <c r="SFA84" s="151"/>
      <c r="SFB84" s="151"/>
      <c r="SFC84" s="151"/>
      <c r="SFD84" s="151"/>
      <c r="SFE84" s="151"/>
      <c r="SFF84" s="151"/>
      <c r="SFG84" s="151"/>
      <c r="SFH84" s="151"/>
      <c r="SFI84" s="151"/>
      <c r="SFJ84" s="151"/>
      <c r="SFK84" s="151"/>
      <c r="SFL84" s="151"/>
      <c r="SFM84" s="151"/>
      <c r="SFN84" s="151"/>
      <c r="SFO84" s="151"/>
      <c r="SFP84" s="151"/>
      <c r="SFQ84" s="151"/>
      <c r="SFR84" s="151"/>
      <c r="SFS84" s="151"/>
      <c r="SFT84" s="151"/>
      <c r="SFU84" s="151"/>
      <c r="SFV84" s="151"/>
      <c r="SFW84" s="151"/>
      <c r="SFX84" s="151"/>
      <c r="SFY84" s="151"/>
      <c r="SFZ84" s="151"/>
      <c r="SGA84" s="151"/>
      <c r="SGB84" s="151"/>
      <c r="SGC84" s="151"/>
      <c r="SGD84" s="151"/>
      <c r="SGE84" s="151"/>
      <c r="SGF84" s="151"/>
      <c r="SGG84" s="151"/>
      <c r="SGH84" s="151"/>
      <c r="SGI84" s="151"/>
      <c r="SGJ84" s="151"/>
      <c r="SGK84" s="151"/>
      <c r="SGL84" s="151"/>
      <c r="SGM84" s="151"/>
      <c r="SGN84" s="151"/>
      <c r="SGO84" s="151"/>
      <c r="SGP84" s="151"/>
      <c r="SGQ84" s="151"/>
      <c r="SGR84" s="151"/>
      <c r="SGS84" s="151"/>
      <c r="SGT84" s="151"/>
      <c r="SGU84" s="151"/>
      <c r="SGV84" s="151"/>
      <c r="SGW84" s="151"/>
      <c r="SGX84" s="151"/>
      <c r="SGY84" s="151"/>
      <c r="SGZ84" s="151"/>
      <c r="SHA84" s="151"/>
      <c r="SHB84" s="151"/>
      <c r="SHC84" s="151"/>
      <c r="SHD84" s="151"/>
      <c r="SHE84" s="151"/>
      <c r="SHF84" s="151"/>
      <c r="SHG84" s="151"/>
      <c r="SHH84" s="151"/>
      <c r="SHI84" s="151"/>
      <c r="SHJ84" s="151"/>
      <c r="SHK84" s="151"/>
      <c r="SHL84" s="151"/>
      <c r="SHM84" s="151"/>
      <c r="SHN84" s="151"/>
      <c r="SHO84" s="151"/>
      <c r="SHP84" s="151"/>
      <c r="SHQ84" s="151"/>
      <c r="SHR84" s="151"/>
      <c r="SHS84" s="151"/>
      <c r="SHT84" s="151"/>
      <c r="SHU84" s="151"/>
      <c r="SHV84" s="151"/>
      <c r="SHW84" s="151"/>
      <c r="SHX84" s="151"/>
      <c r="SHY84" s="151"/>
      <c r="SHZ84" s="151"/>
      <c r="SIA84" s="151"/>
      <c r="SIB84" s="151"/>
      <c r="SIC84" s="151"/>
      <c r="SID84" s="151"/>
      <c r="SIE84" s="151"/>
      <c r="SIF84" s="151"/>
      <c r="SIG84" s="151"/>
      <c r="SIH84" s="151"/>
      <c r="SII84" s="151"/>
      <c r="SIJ84" s="151"/>
      <c r="SIK84" s="151"/>
      <c r="SIL84" s="151"/>
      <c r="SIM84" s="151"/>
      <c r="SIN84" s="151"/>
      <c r="SIO84" s="151"/>
      <c r="SIP84" s="151"/>
      <c r="SIQ84" s="151"/>
      <c r="SIR84" s="151"/>
      <c r="SIS84" s="151"/>
      <c r="SIT84" s="151"/>
      <c r="SIU84" s="151"/>
      <c r="SIV84" s="151"/>
      <c r="SIW84" s="151"/>
      <c r="SIX84" s="151"/>
      <c r="SIY84" s="151"/>
      <c r="SIZ84" s="151"/>
      <c r="SJA84" s="151"/>
      <c r="SJB84" s="151"/>
      <c r="SJC84" s="151"/>
      <c r="SJD84" s="151"/>
      <c r="SJE84" s="151"/>
      <c r="SJF84" s="151"/>
      <c r="SJG84" s="151"/>
      <c r="SJH84" s="151"/>
      <c r="SJI84" s="151"/>
      <c r="SJJ84" s="151"/>
      <c r="SJK84" s="151"/>
      <c r="SJL84" s="151"/>
      <c r="SJM84" s="151"/>
      <c r="SJN84" s="151"/>
      <c r="SJO84" s="151"/>
      <c r="SJP84" s="151"/>
      <c r="SJQ84" s="151"/>
      <c r="SJR84" s="151"/>
      <c r="SJS84" s="151"/>
      <c r="SJT84" s="151"/>
      <c r="SJU84" s="151"/>
      <c r="SJV84" s="151"/>
      <c r="SJW84" s="151"/>
      <c r="SJX84" s="151"/>
      <c r="SJY84" s="151"/>
      <c r="SJZ84" s="151"/>
      <c r="SKA84" s="151"/>
      <c r="SKB84" s="151"/>
      <c r="SKC84" s="151"/>
      <c r="SKD84" s="151"/>
      <c r="SKE84" s="151"/>
      <c r="SKF84" s="151"/>
      <c r="SKG84" s="151"/>
      <c r="SKH84" s="151"/>
      <c r="SKI84" s="151"/>
      <c r="SKJ84" s="151"/>
      <c r="SKK84" s="151"/>
      <c r="SKL84" s="151"/>
      <c r="SKM84" s="151"/>
      <c r="SKN84" s="151"/>
      <c r="SKO84" s="151"/>
      <c r="SKP84" s="151"/>
      <c r="SKQ84" s="151"/>
      <c r="SKR84" s="151"/>
      <c r="SKS84" s="151"/>
      <c r="SKT84" s="151"/>
      <c r="SKU84" s="151"/>
      <c r="SKV84" s="151"/>
      <c r="SKW84" s="151"/>
      <c r="SKX84" s="151"/>
      <c r="SKY84" s="151"/>
      <c r="SKZ84" s="151"/>
      <c r="SLA84" s="151"/>
      <c r="SLB84" s="151"/>
      <c r="SLC84" s="151"/>
      <c r="SLD84" s="151"/>
      <c r="SLE84" s="151"/>
      <c r="SLF84" s="151"/>
      <c r="SLG84" s="151"/>
      <c r="SLH84" s="151"/>
      <c r="SLI84" s="151"/>
      <c r="SLJ84" s="151"/>
      <c r="SLK84" s="151"/>
      <c r="SLL84" s="151"/>
      <c r="SLM84" s="151"/>
      <c r="SLN84" s="151"/>
      <c r="SLO84" s="151"/>
      <c r="SLP84" s="151"/>
      <c r="SLQ84" s="151"/>
      <c r="SLR84" s="151"/>
      <c r="SLS84" s="151"/>
      <c r="SLT84" s="151"/>
      <c r="SLU84" s="151"/>
      <c r="SLV84" s="151"/>
      <c r="SLW84" s="151"/>
      <c r="SLX84" s="151"/>
      <c r="SLY84" s="151"/>
      <c r="SLZ84" s="151"/>
      <c r="SMA84" s="151"/>
      <c r="SMB84" s="151"/>
      <c r="SMC84" s="151"/>
      <c r="SMD84" s="151"/>
      <c r="SME84" s="151"/>
      <c r="SMF84" s="151"/>
      <c r="SMG84" s="151"/>
      <c r="SMH84" s="151"/>
      <c r="SMI84" s="151"/>
      <c r="SMJ84" s="151"/>
      <c r="SMK84" s="151"/>
      <c r="SML84" s="151"/>
      <c r="SMM84" s="151"/>
      <c r="SMN84" s="151"/>
      <c r="SMO84" s="151"/>
      <c r="SMP84" s="151"/>
      <c r="SMQ84" s="151"/>
      <c r="SMR84" s="151"/>
      <c r="SMS84" s="151"/>
      <c r="SMT84" s="151"/>
      <c r="SMU84" s="151"/>
      <c r="SMV84" s="151"/>
      <c r="SMW84" s="151"/>
      <c r="SMX84" s="151"/>
      <c r="SMY84" s="151"/>
      <c r="SMZ84" s="151"/>
      <c r="SNA84" s="151"/>
      <c r="SNB84" s="151"/>
      <c r="SNC84" s="151"/>
      <c r="SND84" s="151"/>
      <c r="SNE84" s="151"/>
      <c r="SNF84" s="151"/>
      <c r="SNG84" s="151"/>
      <c r="SNH84" s="151"/>
      <c r="SNI84" s="151"/>
      <c r="SNJ84" s="151"/>
      <c r="SNK84" s="151"/>
      <c r="SNL84" s="151"/>
      <c r="SNM84" s="151"/>
      <c r="SNN84" s="151"/>
      <c r="SNO84" s="151"/>
      <c r="SNP84" s="151"/>
      <c r="SNQ84" s="151"/>
      <c r="SNR84" s="151"/>
      <c r="SNS84" s="151"/>
      <c r="SNT84" s="151"/>
      <c r="SNU84" s="151"/>
      <c r="SNV84" s="151"/>
      <c r="SNW84" s="151"/>
      <c r="SNX84" s="151"/>
      <c r="SNY84" s="151"/>
      <c r="SNZ84" s="151"/>
      <c r="SOA84" s="151"/>
      <c r="SOB84" s="151"/>
      <c r="SOC84" s="151"/>
      <c r="SOD84" s="151"/>
      <c r="SOE84" s="151"/>
      <c r="SOF84" s="151"/>
      <c r="SOG84" s="151"/>
      <c r="SOH84" s="151"/>
      <c r="SOI84" s="151"/>
      <c r="SOJ84" s="151"/>
      <c r="SOK84" s="151"/>
      <c r="SOL84" s="151"/>
      <c r="SOM84" s="151"/>
      <c r="SON84" s="151"/>
      <c r="SOO84" s="151"/>
      <c r="SOP84" s="151"/>
      <c r="SOQ84" s="151"/>
      <c r="SOR84" s="151"/>
      <c r="SOS84" s="151"/>
      <c r="SOT84" s="151"/>
      <c r="SOU84" s="151"/>
      <c r="SOV84" s="151"/>
      <c r="SOW84" s="151"/>
      <c r="SOX84" s="151"/>
      <c r="SOY84" s="151"/>
      <c r="SOZ84" s="151"/>
      <c r="SPA84" s="151"/>
      <c r="SPB84" s="151"/>
      <c r="SPC84" s="151"/>
      <c r="SPD84" s="151"/>
      <c r="SPE84" s="151"/>
      <c r="SPF84" s="151"/>
      <c r="SPG84" s="151"/>
      <c r="SPH84" s="151"/>
      <c r="SPI84" s="151"/>
      <c r="SPJ84" s="151"/>
      <c r="SPK84" s="151"/>
      <c r="SPL84" s="151"/>
      <c r="SPM84" s="151"/>
      <c r="SPN84" s="151"/>
      <c r="SPO84" s="151"/>
      <c r="SPP84" s="151"/>
      <c r="SPQ84" s="151"/>
      <c r="SPR84" s="151"/>
      <c r="SPS84" s="151"/>
      <c r="SPT84" s="151"/>
      <c r="SPU84" s="151"/>
      <c r="SPV84" s="151"/>
      <c r="SPW84" s="151"/>
      <c r="SPX84" s="151"/>
      <c r="SPY84" s="151"/>
      <c r="SPZ84" s="151"/>
      <c r="SQA84" s="151"/>
      <c r="SQB84" s="151"/>
      <c r="SQC84" s="151"/>
      <c r="SQD84" s="151"/>
      <c r="SQE84" s="151"/>
      <c r="SQF84" s="151"/>
      <c r="SQG84" s="151"/>
      <c r="SQH84" s="151"/>
      <c r="SQI84" s="151"/>
      <c r="SQJ84" s="151"/>
      <c r="SQK84" s="151"/>
      <c r="SQL84" s="151"/>
      <c r="SQM84" s="151"/>
      <c r="SQN84" s="151"/>
      <c r="SQO84" s="151"/>
      <c r="SQP84" s="151"/>
      <c r="SQQ84" s="151"/>
      <c r="SQR84" s="151"/>
      <c r="SQS84" s="151"/>
      <c r="SQT84" s="151"/>
      <c r="SQU84" s="151"/>
      <c r="SQV84" s="151"/>
      <c r="SQW84" s="151"/>
      <c r="SQX84" s="151"/>
      <c r="SQY84" s="151"/>
      <c r="SQZ84" s="151"/>
      <c r="SRA84" s="151"/>
      <c r="SRB84" s="151"/>
      <c r="SRC84" s="151"/>
      <c r="SRD84" s="151"/>
      <c r="SRE84" s="151"/>
      <c r="SRF84" s="151"/>
      <c r="SRG84" s="151"/>
      <c r="SRH84" s="151"/>
      <c r="SRI84" s="151"/>
      <c r="SRJ84" s="151"/>
      <c r="SRK84" s="151"/>
      <c r="SRL84" s="151"/>
      <c r="SRM84" s="151"/>
      <c r="SRN84" s="151"/>
      <c r="SRO84" s="151"/>
      <c r="SRP84" s="151"/>
      <c r="SRQ84" s="151"/>
      <c r="SRR84" s="151"/>
      <c r="SRS84" s="151"/>
      <c r="SRT84" s="151"/>
      <c r="SRU84" s="151"/>
      <c r="SRV84" s="151"/>
      <c r="SRW84" s="151"/>
      <c r="SRX84" s="151"/>
      <c r="SRY84" s="151"/>
      <c r="SRZ84" s="151"/>
      <c r="SSA84" s="151"/>
      <c r="SSB84" s="151"/>
      <c r="SSC84" s="151"/>
      <c r="SSD84" s="151"/>
      <c r="SSE84" s="151"/>
      <c r="SSF84" s="151"/>
      <c r="SSG84" s="151"/>
      <c r="SSH84" s="151"/>
      <c r="SSI84" s="151"/>
      <c r="SSJ84" s="151"/>
      <c r="SSK84" s="151"/>
      <c r="SSL84" s="151"/>
      <c r="SSM84" s="151"/>
      <c r="SSN84" s="151"/>
      <c r="SSO84" s="151"/>
      <c r="SSP84" s="151"/>
      <c r="SSQ84" s="151"/>
      <c r="SSR84" s="151"/>
      <c r="SSS84" s="151"/>
      <c r="SST84" s="151"/>
      <c r="SSU84" s="151"/>
      <c r="SSV84" s="151"/>
      <c r="SSW84" s="151"/>
      <c r="SSX84" s="151"/>
      <c r="SSY84" s="151"/>
      <c r="SSZ84" s="151"/>
      <c r="STA84" s="151"/>
      <c r="STB84" s="151"/>
      <c r="STC84" s="151"/>
      <c r="STD84" s="151"/>
      <c r="STE84" s="151"/>
      <c r="STF84" s="151"/>
      <c r="STG84" s="151"/>
      <c r="STH84" s="151"/>
      <c r="STI84" s="151"/>
      <c r="STJ84" s="151"/>
      <c r="STK84" s="151"/>
      <c r="STL84" s="151"/>
      <c r="STM84" s="151"/>
      <c r="STN84" s="151"/>
      <c r="STO84" s="151"/>
      <c r="STP84" s="151"/>
      <c r="STQ84" s="151"/>
      <c r="STR84" s="151"/>
      <c r="STS84" s="151"/>
      <c r="STT84" s="151"/>
      <c r="STU84" s="151"/>
      <c r="STV84" s="151"/>
      <c r="STW84" s="151"/>
      <c r="STX84" s="151"/>
      <c r="STY84" s="151"/>
      <c r="STZ84" s="151"/>
      <c r="SUA84" s="151"/>
      <c r="SUB84" s="151"/>
      <c r="SUC84" s="151"/>
      <c r="SUD84" s="151"/>
      <c r="SUE84" s="151"/>
      <c r="SUF84" s="151"/>
      <c r="SUG84" s="151"/>
      <c r="SUH84" s="151"/>
      <c r="SUI84" s="151"/>
      <c r="SUJ84" s="151"/>
      <c r="SUK84" s="151"/>
      <c r="SUL84" s="151"/>
      <c r="SUM84" s="151"/>
      <c r="SUN84" s="151"/>
      <c r="SUO84" s="151"/>
      <c r="SUP84" s="151"/>
      <c r="SUQ84" s="151"/>
      <c r="SUR84" s="151"/>
      <c r="SUS84" s="151"/>
      <c r="SUT84" s="151"/>
      <c r="SUU84" s="151"/>
      <c r="SUV84" s="151"/>
      <c r="SUW84" s="151"/>
      <c r="SUX84" s="151"/>
      <c r="SUY84" s="151"/>
      <c r="SUZ84" s="151"/>
      <c r="SVA84" s="151"/>
      <c r="SVB84" s="151"/>
      <c r="SVC84" s="151"/>
      <c r="SVD84" s="151"/>
      <c r="SVE84" s="151"/>
      <c r="SVF84" s="151"/>
      <c r="SVG84" s="151"/>
      <c r="SVH84" s="151"/>
      <c r="SVI84" s="151"/>
      <c r="SVJ84" s="151"/>
      <c r="SVK84" s="151"/>
      <c r="SVL84" s="151"/>
      <c r="SVM84" s="151"/>
      <c r="SVN84" s="151"/>
      <c r="SVO84" s="151"/>
      <c r="SVP84" s="151"/>
      <c r="SVQ84" s="151"/>
      <c r="SVR84" s="151"/>
      <c r="SVS84" s="151"/>
      <c r="SVT84" s="151"/>
      <c r="SVU84" s="151"/>
      <c r="SVV84" s="151"/>
      <c r="SVW84" s="151"/>
      <c r="SVX84" s="151"/>
      <c r="SVY84" s="151"/>
      <c r="SVZ84" s="151"/>
      <c r="SWA84" s="151"/>
      <c r="SWB84" s="151"/>
      <c r="SWC84" s="151"/>
      <c r="SWD84" s="151"/>
      <c r="SWE84" s="151"/>
      <c r="SWF84" s="151"/>
      <c r="SWG84" s="151"/>
      <c r="SWH84" s="151"/>
      <c r="SWI84" s="151"/>
      <c r="SWJ84" s="151"/>
      <c r="SWK84" s="151"/>
      <c r="SWL84" s="151"/>
      <c r="SWM84" s="151"/>
      <c r="SWN84" s="151"/>
      <c r="SWO84" s="151"/>
      <c r="SWP84" s="151"/>
      <c r="SWQ84" s="151"/>
      <c r="SWR84" s="151"/>
      <c r="SWS84" s="151"/>
      <c r="SWT84" s="151"/>
      <c r="SWU84" s="151"/>
      <c r="SWV84" s="151"/>
      <c r="SWW84" s="151"/>
      <c r="SWX84" s="151"/>
      <c r="SWY84" s="151"/>
      <c r="SWZ84" s="151"/>
      <c r="SXA84" s="151"/>
      <c r="SXB84" s="151"/>
      <c r="SXC84" s="151"/>
      <c r="SXD84" s="151"/>
      <c r="SXE84" s="151"/>
      <c r="SXF84" s="151"/>
      <c r="SXG84" s="151"/>
      <c r="SXH84" s="151"/>
      <c r="SXI84" s="151"/>
      <c r="SXJ84" s="151"/>
      <c r="SXK84" s="151"/>
      <c r="SXL84" s="151"/>
      <c r="SXM84" s="151"/>
      <c r="SXN84" s="151"/>
      <c r="SXO84" s="151"/>
      <c r="SXP84" s="151"/>
      <c r="SXQ84" s="151"/>
      <c r="SXR84" s="151"/>
      <c r="SXS84" s="151"/>
      <c r="SXT84" s="151"/>
      <c r="SXU84" s="151"/>
      <c r="SXV84" s="151"/>
      <c r="SXW84" s="151"/>
      <c r="SXX84" s="151"/>
      <c r="SXY84" s="151"/>
      <c r="SXZ84" s="151"/>
      <c r="SYA84" s="151"/>
      <c r="SYB84" s="151"/>
      <c r="SYC84" s="151"/>
      <c r="SYD84" s="151"/>
      <c r="SYE84" s="151"/>
      <c r="SYF84" s="151"/>
      <c r="SYG84" s="151"/>
      <c r="SYH84" s="151"/>
      <c r="SYI84" s="151"/>
      <c r="SYJ84" s="151"/>
      <c r="SYK84" s="151"/>
      <c r="SYL84" s="151"/>
      <c r="SYM84" s="151"/>
      <c r="SYN84" s="151"/>
      <c r="SYO84" s="151"/>
      <c r="SYP84" s="151"/>
      <c r="SYQ84" s="151"/>
      <c r="SYR84" s="151"/>
      <c r="SYS84" s="151"/>
      <c r="SYT84" s="151"/>
      <c r="SYU84" s="151"/>
      <c r="SYV84" s="151"/>
      <c r="SYW84" s="151"/>
      <c r="SYX84" s="151"/>
      <c r="SYY84" s="151"/>
      <c r="SYZ84" s="151"/>
      <c r="SZA84" s="151"/>
      <c r="SZB84" s="151"/>
      <c r="SZC84" s="151"/>
      <c r="SZD84" s="151"/>
      <c r="SZE84" s="151"/>
      <c r="SZF84" s="151"/>
      <c r="SZG84" s="151"/>
      <c r="SZH84" s="151"/>
      <c r="SZI84" s="151"/>
      <c r="SZJ84" s="151"/>
      <c r="SZK84" s="151"/>
      <c r="SZL84" s="151"/>
      <c r="SZM84" s="151"/>
      <c r="SZN84" s="151"/>
      <c r="SZO84" s="151"/>
      <c r="SZP84" s="151"/>
      <c r="SZQ84" s="151"/>
      <c r="SZR84" s="151"/>
      <c r="SZS84" s="151"/>
      <c r="SZT84" s="151"/>
      <c r="SZU84" s="151"/>
      <c r="SZV84" s="151"/>
      <c r="SZW84" s="151"/>
      <c r="SZX84" s="151"/>
      <c r="SZY84" s="151"/>
      <c r="SZZ84" s="151"/>
      <c r="TAA84" s="151"/>
      <c r="TAB84" s="151"/>
      <c r="TAC84" s="151"/>
      <c r="TAD84" s="151"/>
      <c r="TAE84" s="151"/>
      <c r="TAF84" s="151"/>
      <c r="TAG84" s="151"/>
      <c r="TAH84" s="151"/>
      <c r="TAI84" s="151"/>
      <c r="TAJ84" s="151"/>
      <c r="TAK84" s="151"/>
      <c r="TAL84" s="151"/>
      <c r="TAM84" s="151"/>
      <c r="TAN84" s="151"/>
      <c r="TAO84" s="151"/>
      <c r="TAP84" s="151"/>
      <c r="TAQ84" s="151"/>
      <c r="TAR84" s="151"/>
      <c r="TAS84" s="151"/>
      <c r="TAT84" s="151"/>
      <c r="TAU84" s="151"/>
      <c r="TAV84" s="151"/>
      <c r="TAW84" s="151"/>
      <c r="TAX84" s="151"/>
      <c r="TAY84" s="151"/>
      <c r="TAZ84" s="151"/>
      <c r="TBA84" s="151"/>
      <c r="TBB84" s="151"/>
      <c r="TBC84" s="151"/>
      <c r="TBD84" s="151"/>
      <c r="TBE84" s="151"/>
      <c r="TBF84" s="151"/>
      <c r="TBG84" s="151"/>
      <c r="TBH84" s="151"/>
      <c r="TBI84" s="151"/>
      <c r="TBJ84" s="151"/>
      <c r="TBK84" s="151"/>
      <c r="TBL84" s="151"/>
      <c r="TBM84" s="151"/>
      <c r="TBN84" s="151"/>
      <c r="TBO84" s="151"/>
      <c r="TBP84" s="151"/>
      <c r="TBQ84" s="151"/>
      <c r="TBR84" s="151"/>
      <c r="TBS84" s="151"/>
      <c r="TBT84" s="151"/>
      <c r="TBU84" s="151"/>
      <c r="TBV84" s="151"/>
      <c r="TBW84" s="151"/>
      <c r="TBX84" s="151"/>
      <c r="TBY84" s="151"/>
      <c r="TBZ84" s="151"/>
      <c r="TCA84" s="151"/>
      <c r="TCB84" s="151"/>
      <c r="TCC84" s="151"/>
      <c r="TCD84" s="151"/>
      <c r="TCE84" s="151"/>
      <c r="TCF84" s="151"/>
      <c r="TCG84" s="151"/>
      <c r="TCH84" s="151"/>
      <c r="TCI84" s="151"/>
      <c r="TCJ84" s="151"/>
      <c r="TCK84" s="151"/>
      <c r="TCL84" s="151"/>
      <c r="TCM84" s="151"/>
      <c r="TCN84" s="151"/>
      <c r="TCO84" s="151"/>
      <c r="TCP84" s="151"/>
      <c r="TCQ84" s="151"/>
      <c r="TCR84" s="151"/>
      <c r="TCS84" s="151"/>
      <c r="TCT84" s="151"/>
      <c r="TCU84" s="151"/>
      <c r="TCV84" s="151"/>
      <c r="TCW84" s="151"/>
      <c r="TCX84" s="151"/>
      <c r="TCY84" s="151"/>
      <c r="TCZ84" s="151"/>
      <c r="TDA84" s="151"/>
      <c r="TDB84" s="151"/>
      <c r="TDC84" s="151"/>
      <c r="TDD84" s="151"/>
      <c r="TDE84" s="151"/>
      <c r="TDF84" s="151"/>
      <c r="TDG84" s="151"/>
      <c r="TDH84" s="151"/>
      <c r="TDI84" s="151"/>
      <c r="TDJ84" s="151"/>
      <c r="TDK84" s="151"/>
      <c r="TDL84" s="151"/>
      <c r="TDM84" s="151"/>
      <c r="TDN84" s="151"/>
      <c r="TDO84" s="151"/>
      <c r="TDP84" s="151"/>
      <c r="TDQ84" s="151"/>
      <c r="TDR84" s="151"/>
      <c r="TDS84" s="151"/>
      <c r="TDT84" s="151"/>
      <c r="TDU84" s="151"/>
      <c r="TDV84" s="151"/>
      <c r="TDW84" s="151"/>
      <c r="TDX84" s="151"/>
      <c r="TDY84" s="151"/>
      <c r="TDZ84" s="151"/>
      <c r="TEA84" s="151"/>
      <c r="TEB84" s="151"/>
      <c r="TEC84" s="151"/>
      <c r="TED84" s="151"/>
      <c r="TEE84" s="151"/>
      <c r="TEF84" s="151"/>
      <c r="TEG84" s="151"/>
      <c r="TEH84" s="151"/>
      <c r="TEI84" s="151"/>
      <c r="TEJ84" s="151"/>
      <c r="TEK84" s="151"/>
      <c r="TEL84" s="151"/>
      <c r="TEM84" s="151"/>
      <c r="TEN84" s="151"/>
      <c r="TEO84" s="151"/>
      <c r="TEP84" s="151"/>
      <c r="TEQ84" s="151"/>
      <c r="TER84" s="151"/>
      <c r="TES84" s="151"/>
      <c r="TET84" s="151"/>
      <c r="TEU84" s="151"/>
      <c r="TEV84" s="151"/>
      <c r="TEW84" s="151"/>
      <c r="TEX84" s="151"/>
      <c r="TEY84" s="151"/>
      <c r="TEZ84" s="151"/>
      <c r="TFA84" s="151"/>
      <c r="TFB84" s="151"/>
      <c r="TFC84" s="151"/>
      <c r="TFD84" s="151"/>
      <c r="TFE84" s="151"/>
      <c r="TFF84" s="151"/>
      <c r="TFG84" s="151"/>
      <c r="TFH84" s="151"/>
      <c r="TFI84" s="151"/>
      <c r="TFJ84" s="151"/>
      <c r="TFK84" s="151"/>
      <c r="TFL84" s="151"/>
      <c r="TFM84" s="151"/>
      <c r="TFN84" s="151"/>
      <c r="TFO84" s="151"/>
      <c r="TFP84" s="151"/>
      <c r="TFQ84" s="151"/>
      <c r="TFR84" s="151"/>
      <c r="TFS84" s="151"/>
      <c r="TFT84" s="151"/>
      <c r="TFU84" s="151"/>
      <c r="TFV84" s="151"/>
      <c r="TFW84" s="151"/>
      <c r="TFX84" s="151"/>
      <c r="TFY84" s="151"/>
      <c r="TFZ84" s="151"/>
      <c r="TGA84" s="151"/>
      <c r="TGB84" s="151"/>
      <c r="TGC84" s="151"/>
      <c r="TGD84" s="151"/>
      <c r="TGE84" s="151"/>
      <c r="TGF84" s="151"/>
      <c r="TGG84" s="151"/>
      <c r="TGH84" s="151"/>
      <c r="TGI84" s="151"/>
      <c r="TGJ84" s="151"/>
      <c r="TGK84" s="151"/>
      <c r="TGL84" s="151"/>
      <c r="TGM84" s="151"/>
      <c r="TGN84" s="151"/>
      <c r="TGO84" s="151"/>
      <c r="TGP84" s="151"/>
      <c r="TGQ84" s="151"/>
      <c r="TGR84" s="151"/>
      <c r="TGS84" s="151"/>
      <c r="TGT84" s="151"/>
      <c r="TGU84" s="151"/>
      <c r="TGV84" s="151"/>
      <c r="TGW84" s="151"/>
      <c r="TGX84" s="151"/>
      <c r="TGY84" s="151"/>
      <c r="TGZ84" s="151"/>
      <c r="THA84" s="151"/>
      <c r="THB84" s="151"/>
      <c r="THC84" s="151"/>
      <c r="THD84" s="151"/>
      <c r="THE84" s="151"/>
      <c r="THF84" s="151"/>
      <c r="THG84" s="151"/>
      <c r="THH84" s="151"/>
      <c r="THI84" s="151"/>
      <c r="THJ84" s="151"/>
      <c r="THK84" s="151"/>
      <c r="THL84" s="151"/>
      <c r="THM84" s="151"/>
      <c r="THN84" s="151"/>
      <c r="THO84" s="151"/>
      <c r="THP84" s="151"/>
      <c r="THQ84" s="151"/>
      <c r="THR84" s="151"/>
      <c r="THS84" s="151"/>
      <c r="THT84" s="151"/>
      <c r="THU84" s="151"/>
      <c r="THV84" s="151"/>
      <c r="THW84" s="151"/>
      <c r="THX84" s="151"/>
      <c r="THY84" s="151"/>
      <c r="THZ84" s="151"/>
      <c r="TIA84" s="151"/>
      <c r="TIB84" s="151"/>
      <c r="TIC84" s="151"/>
      <c r="TID84" s="151"/>
      <c r="TIE84" s="151"/>
      <c r="TIF84" s="151"/>
      <c r="TIG84" s="151"/>
      <c r="TIH84" s="151"/>
      <c r="TII84" s="151"/>
      <c r="TIJ84" s="151"/>
      <c r="TIK84" s="151"/>
      <c r="TIL84" s="151"/>
      <c r="TIM84" s="151"/>
      <c r="TIN84" s="151"/>
      <c r="TIO84" s="151"/>
      <c r="TIP84" s="151"/>
      <c r="TIQ84" s="151"/>
      <c r="TIR84" s="151"/>
      <c r="TIS84" s="151"/>
      <c r="TIT84" s="151"/>
      <c r="TIU84" s="151"/>
      <c r="TIV84" s="151"/>
      <c r="TIW84" s="151"/>
      <c r="TIX84" s="151"/>
      <c r="TIY84" s="151"/>
      <c r="TIZ84" s="151"/>
      <c r="TJA84" s="151"/>
      <c r="TJB84" s="151"/>
      <c r="TJC84" s="151"/>
      <c r="TJD84" s="151"/>
      <c r="TJE84" s="151"/>
      <c r="TJF84" s="151"/>
      <c r="TJG84" s="151"/>
      <c r="TJH84" s="151"/>
      <c r="TJI84" s="151"/>
      <c r="TJJ84" s="151"/>
      <c r="TJK84" s="151"/>
      <c r="TJL84" s="151"/>
      <c r="TJM84" s="151"/>
      <c r="TJN84" s="151"/>
      <c r="TJO84" s="151"/>
      <c r="TJP84" s="151"/>
      <c r="TJQ84" s="151"/>
      <c r="TJR84" s="151"/>
      <c r="TJS84" s="151"/>
      <c r="TJT84" s="151"/>
      <c r="TJU84" s="151"/>
      <c r="TJV84" s="151"/>
      <c r="TJW84" s="151"/>
      <c r="TJX84" s="151"/>
      <c r="TJY84" s="151"/>
      <c r="TJZ84" s="151"/>
      <c r="TKA84" s="151"/>
      <c r="TKB84" s="151"/>
      <c r="TKC84" s="151"/>
      <c r="TKD84" s="151"/>
      <c r="TKE84" s="151"/>
      <c r="TKF84" s="151"/>
      <c r="TKG84" s="151"/>
      <c r="TKH84" s="151"/>
      <c r="TKI84" s="151"/>
      <c r="TKJ84" s="151"/>
      <c r="TKK84" s="151"/>
      <c r="TKL84" s="151"/>
      <c r="TKM84" s="151"/>
      <c r="TKN84" s="151"/>
      <c r="TKO84" s="151"/>
      <c r="TKP84" s="151"/>
      <c r="TKQ84" s="151"/>
      <c r="TKR84" s="151"/>
      <c r="TKS84" s="151"/>
      <c r="TKT84" s="151"/>
      <c r="TKU84" s="151"/>
      <c r="TKV84" s="151"/>
      <c r="TKW84" s="151"/>
      <c r="TKX84" s="151"/>
      <c r="TKY84" s="151"/>
      <c r="TKZ84" s="151"/>
      <c r="TLA84" s="151"/>
      <c r="TLB84" s="151"/>
      <c r="TLC84" s="151"/>
      <c r="TLD84" s="151"/>
      <c r="TLE84" s="151"/>
      <c r="TLF84" s="151"/>
      <c r="TLG84" s="151"/>
      <c r="TLH84" s="151"/>
      <c r="TLI84" s="151"/>
      <c r="TLJ84" s="151"/>
      <c r="TLK84" s="151"/>
      <c r="TLL84" s="151"/>
      <c r="TLM84" s="151"/>
      <c r="TLN84" s="151"/>
      <c r="TLO84" s="151"/>
      <c r="TLP84" s="151"/>
      <c r="TLQ84" s="151"/>
      <c r="TLR84" s="151"/>
      <c r="TLS84" s="151"/>
      <c r="TLT84" s="151"/>
      <c r="TLU84" s="151"/>
      <c r="TLV84" s="151"/>
      <c r="TLW84" s="151"/>
      <c r="TLX84" s="151"/>
      <c r="TLY84" s="151"/>
      <c r="TLZ84" s="151"/>
      <c r="TMA84" s="151"/>
      <c r="TMB84" s="151"/>
      <c r="TMC84" s="151"/>
      <c r="TMD84" s="151"/>
      <c r="TME84" s="151"/>
      <c r="TMF84" s="151"/>
      <c r="TMG84" s="151"/>
      <c r="TMH84" s="151"/>
      <c r="TMI84" s="151"/>
      <c r="TMJ84" s="151"/>
      <c r="TMK84" s="151"/>
      <c r="TML84" s="151"/>
      <c r="TMM84" s="151"/>
      <c r="TMN84" s="151"/>
      <c r="TMO84" s="151"/>
      <c r="TMP84" s="151"/>
      <c r="TMQ84" s="151"/>
      <c r="TMR84" s="151"/>
      <c r="TMS84" s="151"/>
      <c r="TMT84" s="151"/>
      <c r="TMU84" s="151"/>
      <c r="TMV84" s="151"/>
      <c r="TMW84" s="151"/>
      <c r="TMX84" s="151"/>
      <c r="TMY84" s="151"/>
      <c r="TMZ84" s="151"/>
      <c r="TNA84" s="151"/>
      <c r="TNB84" s="151"/>
      <c r="TNC84" s="151"/>
      <c r="TND84" s="151"/>
      <c r="TNE84" s="151"/>
      <c r="TNF84" s="151"/>
      <c r="TNG84" s="151"/>
      <c r="TNH84" s="151"/>
      <c r="TNI84" s="151"/>
      <c r="TNJ84" s="151"/>
      <c r="TNK84" s="151"/>
      <c r="TNL84" s="151"/>
      <c r="TNM84" s="151"/>
      <c r="TNN84" s="151"/>
      <c r="TNO84" s="151"/>
      <c r="TNP84" s="151"/>
      <c r="TNQ84" s="151"/>
      <c r="TNR84" s="151"/>
      <c r="TNS84" s="151"/>
      <c r="TNT84" s="151"/>
      <c r="TNU84" s="151"/>
      <c r="TNV84" s="151"/>
      <c r="TNW84" s="151"/>
      <c r="TNX84" s="151"/>
      <c r="TNY84" s="151"/>
      <c r="TNZ84" s="151"/>
      <c r="TOA84" s="151"/>
      <c r="TOB84" s="151"/>
      <c r="TOC84" s="151"/>
      <c r="TOD84" s="151"/>
      <c r="TOE84" s="151"/>
      <c r="TOF84" s="151"/>
      <c r="TOG84" s="151"/>
      <c r="TOH84" s="151"/>
      <c r="TOI84" s="151"/>
      <c r="TOJ84" s="151"/>
      <c r="TOK84" s="151"/>
      <c r="TOL84" s="151"/>
      <c r="TOM84" s="151"/>
      <c r="TON84" s="151"/>
      <c r="TOO84" s="151"/>
      <c r="TOP84" s="151"/>
      <c r="TOQ84" s="151"/>
      <c r="TOR84" s="151"/>
      <c r="TOS84" s="151"/>
      <c r="TOT84" s="151"/>
      <c r="TOU84" s="151"/>
      <c r="TOV84" s="151"/>
      <c r="TOW84" s="151"/>
      <c r="TOX84" s="151"/>
      <c r="TOY84" s="151"/>
      <c r="TOZ84" s="151"/>
      <c r="TPA84" s="151"/>
      <c r="TPB84" s="151"/>
      <c r="TPC84" s="151"/>
      <c r="TPD84" s="151"/>
      <c r="TPE84" s="151"/>
      <c r="TPF84" s="151"/>
      <c r="TPG84" s="151"/>
      <c r="TPH84" s="151"/>
      <c r="TPI84" s="151"/>
      <c r="TPJ84" s="151"/>
      <c r="TPK84" s="151"/>
      <c r="TPL84" s="151"/>
      <c r="TPM84" s="151"/>
      <c r="TPN84" s="151"/>
      <c r="TPO84" s="151"/>
      <c r="TPP84" s="151"/>
      <c r="TPQ84" s="151"/>
      <c r="TPR84" s="151"/>
      <c r="TPS84" s="151"/>
      <c r="TPT84" s="151"/>
      <c r="TPU84" s="151"/>
      <c r="TPV84" s="151"/>
      <c r="TPW84" s="151"/>
      <c r="TPX84" s="151"/>
      <c r="TPY84" s="151"/>
      <c r="TPZ84" s="151"/>
      <c r="TQA84" s="151"/>
      <c r="TQB84" s="151"/>
      <c r="TQC84" s="151"/>
      <c r="TQD84" s="151"/>
      <c r="TQE84" s="151"/>
      <c r="TQF84" s="151"/>
      <c r="TQG84" s="151"/>
      <c r="TQH84" s="151"/>
      <c r="TQI84" s="151"/>
      <c r="TQJ84" s="151"/>
      <c r="TQK84" s="151"/>
      <c r="TQL84" s="151"/>
      <c r="TQM84" s="151"/>
      <c r="TQN84" s="151"/>
      <c r="TQO84" s="151"/>
      <c r="TQP84" s="151"/>
      <c r="TQQ84" s="151"/>
      <c r="TQR84" s="151"/>
      <c r="TQS84" s="151"/>
      <c r="TQT84" s="151"/>
      <c r="TQU84" s="151"/>
      <c r="TQV84" s="151"/>
      <c r="TQW84" s="151"/>
      <c r="TQX84" s="151"/>
      <c r="TQY84" s="151"/>
      <c r="TQZ84" s="151"/>
      <c r="TRA84" s="151"/>
      <c r="TRB84" s="151"/>
      <c r="TRC84" s="151"/>
      <c r="TRD84" s="151"/>
      <c r="TRE84" s="151"/>
      <c r="TRF84" s="151"/>
      <c r="TRG84" s="151"/>
      <c r="TRH84" s="151"/>
      <c r="TRI84" s="151"/>
      <c r="TRJ84" s="151"/>
      <c r="TRK84" s="151"/>
      <c r="TRL84" s="151"/>
      <c r="TRM84" s="151"/>
      <c r="TRN84" s="151"/>
      <c r="TRO84" s="151"/>
      <c r="TRP84" s="151"/>
      <c r="TRQ84" s="151"/>
      <c r="TRR84" s="151"/>
      <c r="TRS84" s="151"/>
      <c r="TRT84" s="151"/>
      <c r="TRU84" s="151"/>
      <c r="TRV84" s="151"/>
      <c r="TRW84" s="151"/>
      <c r="TRX84" s="151"/>
      <c r="TRY84" s="151"/>
      <c r="TRZ84" s="151"/>
      <c r="TSA84" s="151"/>
      <c r="TSB84" s="151"/>
      <c r="TSC84" s="151"/>
      <c r="TSD84" s="151"/>
      <c r="TSE84" s="151"/>
      <c r="TSF84" s="151"/>
      <c r="TSG84" s="151"/>
      <c r="TSH84" s="151"/>
      <c r="TSI84" s="151"/>
      <c r="TSJ84" s="151"/>
      <c r="TSK84" s="151"/>
      <c r="TSL84" s="151"/>
      <c r="TSM84" s="151"/>
      <c r="TSN84" s="151"/>
      <c r="TSO84" s="151"/>
      <c r="TSP84" s="151"/>
      <c r="TSQ84" s="151"/>
      <c r="TSR84" s="151"/>
      <c r="TSS84" s="151"/>
      <c r="TST84" s="151"/>
      <c r="TSU84" s="151"/>
      <c r="TSV84" s="151"/>
      <c r="TSW84" s="151"/>
      <c r="TSX84" s="151"/>
      <c r="TSY84" s="151"/>
      <c r="TSZ84" s="151"/>
      <c r="TTA84" s="151"/>
      <c r="TTB84" s="151"/>
      <c r="TTC84" s="151"/>
      <c r="TTD84" s="151"/>
      <c r="TTE84" s="151"/>
      <c r="TTF84" s="151"/>
      <c r="TTG84" s="151"/>
      <c r="TTH84" s="151"/>
      <c r="TTI84" s="151"/>
      <c r="TTJ84" s="151"/>
      <c r="TTK84" s="151"/>
      <c r="TTL84" s="151"/>
      <c r="TTM84" s="151"/>
      <c r="TTN84" s="151"/>
      <c r="TTO84" s="151"/>
      <c r="TTP84" s="151"/>
      <c r="TTQ84" s="151"/>
      <c r="TTR84" s="151"/>
      <c r="TTS84" s="151"/>
      <c r="TTT84" s="151"/>
      <c r="TTU84" s="151"/>
      <c r="TTV84" s="151"/>
      <c r="TTW84" s="151"/>
      <c r="TTX84" s="151"/>
      <c r="TTY84" s="151"/>
      <c r="TTZ84" s="151"/>
      <c r="TUA84" s="151"/>
      <c r="TUB84" s="151"/>
      <c r="TUC84" s="151"/>
      <c r="TUD84" s="151"/>
      <c r="TUE84" s="151"/>
      <c r="TUF84" s="151"/>
      <c r="TUG84" s="151"/>
      <c r="TUH84" s="151"/>
      <c r="TUI84" s="151"/>
      <c r="TUJ84" s="151"/>
      <c r="TUK84" s="151"/>
      <c r="TUL84" s="151"/>
      <c r="TUM84" s="151"/>
      <c r="TUN84" s="151"/>
      <c r="TUO84" s="151"/>
      <c r="TUP84" s="151"/>
      <c r="TUQ84" s="151"/>
      <c r="TUR84" s="151"/>
      <c r="TUS84" s="151"/>
      <c r="TUT84" s="151"/>
      <c r="TUU84" s="151"/>
      <c r="TUV84" s="151"/>
      <c r="TUW84" s="151"/>
      <c r="TUX84" s="151"/>
      <c r="TUY84" s="151"/>
      <c r="TUZ84" s="151"/>
      <c r="TVA84" s="151"/>
      <c r="TVB84" s="151"/>
      <c r="TVC84" s="151"/>
      <c r="TVD84" s="151"/>
      <c r="TVE84" s="151"/>
      <c r="TVF84" s="151"/>
      <c r="TVG84" s="151"/>
      <c r="TVH84" s="151"/>
      <c r="TVI84" s="151"/>
      <c r="TVJ84" s="151"/>
      <c r="TVK84" s="151"/>
      <c r="TVL84" s="151"/>
      <c r="TVM84" s="151"/>
      <c r="TVN84" s="151"/>
      <c r="TVO84" s="151"/>
      <c r="TVP84" s="151"/>
      <c r="TVQ84" s="151"/>
      <c r="TVR84" s="151"/>
      <c r="TVS84" s="151"/>
      <c r="TVT84" s="151"/>
      <c r="TVU84" s="151"/>
      <c r="TVV84" s="151"/>
      <c r="TVW84" s="151"/>
      <c r="TVX84" s="151"/>
      <c r="TVY84" s="151"/>
      <c r="TVZ84" s="151"/>
      <c r="TWA84" s="151"/>
      <c r="TWB84" s="151"/>
      <c r="TWC84" s="151"/>
      <c r="TWD84" s="151"/>
      <c r="TWE84" s="151"/>
      <c r="TWF84" s="151"/>
      <c r="TWG84" s="151"/>
      <c r="TWH84" s="151"/>
      <c r="TWI84" s="151"/>
      <c r="TWJ84" s="151"/>
      <c r="TWK84" s="151"/>
      <c r="TWL84" s="151"/>
      <c r="TWM84" s="151"/>
      <c r="TWN84" s="151"/>
      <c r="TWO84" s="151"/>
      <c r="TWP84" s="151"/>
      <c r="TWQ84" s="151"/>
      <c r="TWR84" s="151"/>
      <c r="TWS84" s="151"/>
      <c r="TWT84" s="151"/>
      <c r="TWU84" s="151"/>
      <c r="TWV84" s="151"/>
      <c r="TWW84" s="151"/>
      <c r="TWX84" s="151"/>
      <c r="TWY84" s="151"/>
      <c r="TWZ84" s="151"/>
      <c r="TXA84" s="151"/>
      <c r="TXB84" s="151"/>
      <c r="TXC84" s="151"/>
      <c r="TXD84" s="151"/>
      <c r="TXE84" s="151"/>
      <c r="TXF84" s="151"/>
      <c r="TXG84" s="151"/>
      <c r="TXH84" s="151"/>
      <c r="TXI84" s="151"/>
      <c r="TXJ84" s="151"/>
      <c r="TXK84" s="151"/>
      <c r="TXL84" s="151"/>
      <c r="TXM84" s="151"/>
      <c r="TXN84" s="151"/>
      <c r="TXO84" s="151"/>
      <c r="TXP84" s="151"/>
      <c r="TXQ84" s="151"/>
      <c r="TXR84" s="151"/>
      <c r="TXS84" s="151"/>
      <c r="TXT84" s="151"/>
      <c r="TXU84" s="151"/>
      <c r="TXV84" s="151"/>
      <c r="TXW84" s="151"/>
      <c r="TXX84" s="151"/>
      <c r="TXY84" s="151"/>
      <c r="TXZ84" s="151"/>
      <c r="TYA84" s="151"/>
      <c r="TYB84" s="151"/>
      <c r="TYC84" s="151"/>
      <c r="TYD84" s="151"/>
      <c r="TYE84" s="151"/>
      <c r="TYF84" s="151"/>
      <c r="TYG84" s="151"/>
      <c r="TYH84" s="151"/>
      <c r="TYI84" s="151"/>
      <c r="TYJ84" s="151"/>
      <c r="TYK84" s="151"/>
      <c r="TYL84" s="151"/>
      <c r="TYM84" s="151"/>
      <c r="TYN84" s="151"/>
      <c r="TYO84" s="151"/>
      <c r="TYP84" s="151"/>
      <c r="TYQ84" s="151"/>
      <c r="TYR84" s="151"/>
      <c r="TYS84" s="151"/>
      <c r="TYT84" s="151"/>
      <c r="TYU84" s="151"/>
      <c r="TYV84" s="151"/>
      <c r="TYW84" s="151"/>
      <c r="TYX84" s="151"/>
      <c r="TYY84" s="151"/>
      <c r="TYZ84" s="151"/>
      <c r="TZA84" s="151"/>
      <c r="TZB84" s="151"/>
      <c r="TZC84" s="151"/>
      <c r="TZD84" s="151"/>
      <c r="TZE84" s="151"/>
      <c r="TZF84" s="151"/>
      <c r="TZG84" s="151"/>
      <c r="TZH84" s="151"/>
      <c r="TZI84" s="151"/>
      <c r="TZJ84" s="151"/>
      <c r="TZK84" s="151"/>
      <c r="TZL84" s="151"/>
      <c r="TZM84" s="151"/>
      <c r="TZN84" s="151"/>
      <c r="TZO84" s="151"/>
      <c r="TZP84" s="151"/>
      <c r="TZQ84" s="151"/>
      <c r="TZR84" s="151"/>
      <c r="TZS84" s="151"/>
      <c r="TZT84" s="151"/>
      <c r="TZU84" s="151"/>
      <c r="TZV84" s="151"/>
      <c r="TZW84" s="151"/>
      <c r="TZX84" s="151"/>
      <c r="TZY84" s="151"/>
      <c r="TZZ84" s="151"/>
      <c r="UAA84" s="151"/>
      <c r="UAB84" s="151"/>
      <c r="UAC84" s="151"/>
      <c r="UAD84" s="151"/>
      <c r="UAE84" s="151"/>
      <c r="UAF84" s="151"/>
      <c r="UAG84" s="151"/>
      <c r="UAH84" s="151"/>
      <c r="UAI84" s="151"/>
      <c r="UAJ84" s="151"/>
      <c r="UAK84" s="151"/>
      <c r="UAL84" s="151"/>
      <c r="UAM84" s="151"/>
      <c r="UAN84" s="151"/>
      <c r="UAO84" s="151"/>
      <c r="UAP84" s="151"/>
      <c r="UAQ84" s="151"/>
      <c r="UAR84" s="151"/>
      <c r="UAS84" s="151"/>
      <c r="UAT84" s="151"/>
      <c r="UAU84" s="151"/>
      <c r="UAV84" s="151"/>
      <c r="UAW84" s="151"/>
      <c r="UAX84" s="151"/>
      <c r="UAY84" s="151"/>
      <c r="UAZ84" s="151"/>
      <c r="UBA84" s="151"/>
      <c r="UBB84" s="151"/>
      <c r="UBC84" s="151"/>
      <c r="UBD84" s="151"/>
      <c r="UBE84" s="151"/>
      <c r="UBF84" s="151"/>
      <c r="UBG84" s="151"/>
      <c r="UBH84" s="151"/>
      <c r="UBI84" s="151"/>
      <c r="UBJ84" s="151"/>
      <c r="UBK84" s="151"/>
      <c r="UBL84" s="151"/>
      <c r="UBM84" s="151"/>
      <c r="UBN84" s="151"/>
      <c r="UBO84" s="151"/>
      <c r="UBP84" s="151"/>
      <c r="UBQ84" s="151"/>
      <c r="UBR84" s="151"/>
      <c r="UBS84" s="151"/>
      <c r="UBT84" s="151"/>
      <c r="UBU84" s="151"/>
      <c r="UBV84" s="151"/>
      <c r="UBW84" s="151"/>
      <c r="UBX84" s="151"/>
      <c r="UBY84" s="151"/>
      <c r="UBZ84" s="151"/>
      <c r="UCA84" s="151"/>
      <c r="UCB84" s="151"/>
      <c r="UCC84" s="151"/>
      <c r="UCD84" s="151"/>
      <c r="UCE84" s="151"/>
      <c r="UCF84" s="151"/>
      <c r="UCG84" s="151"/>
      <c r="UCH84" s="151"/>
      <c r="UCI84" s="151"/>
      <c r="UCJ84" s="151"/>
      <c r="UCK84" s="151"/>
      <c r="UCL84" s="151"/>
      <c r="UCM84" s="151"/>
      <c r="UCN84" s="151"/>
      <c r="UCO84" s="151"/>
      <c r="UCP84" s="151"/>
      <c r="UCQ84" s="151"/>
      <c r="UCR84" s="151"/>
      <c r="UCS84" s="151"/>
      <c r="UCT84" s="151"/>
      <c r="UCU84" s="151"/>
      <c r="UCV84" s="151"/>
      <c r="UCW84" s="151"/>
      <c r="UCX84" s="151"/>
      <c r="UCY84" s="151"/>
      <c r="UCZ84" s="151"/>
      <c r="UDA84" s="151"/>
      <c r="UDB84" s="151"/>
      <c r="UDC84" s="151"/>
      <c r="UDD84" s="151"/>
      <c r="UDE84" s="151"/>
      <c r="UDF84" s="151"/>
      <c r="UDG84" s="151"/>
      <c r="UDH84" s="151"/>
      <c r="UDI84" s="151"/>
      <c r="UDJ84" s="151"/>
      <c r="UDK84" s="151"/>
      <c r="UDL84" s="151"/>
      <c r="UDM84" s="151"/>
      <c r="UDN84" s="151"/>
      <c r="UDO84" s="151"/>
      <c r="UDP84" s="151"/>
      <c r="UDQ84" s="151"/>
      <c r="UDR84" s="151"/>
      <c r="UDS84" s="151"/>
      <c r="UDT84" s="151"/>
      <c r="UDU84" s="151"/>
      <c r="UDV84" s="151"/>
      <c r="UDW84" s="151"/>
      <c r="UDX84" s="151"/>
      <c r="UDY84" s="151"/>
      <c r="UDZ84" s="151"/>
      <c r="UEA84" s="151"/>
      <c r="UEB84" s="151"/>
      <c r="UEC84" s="151"/>
      <c r="UED84" s="151"/>
      <c r="UEE84" s="151"/>
      <c r="UEF84" s="151"/>
      <c r="UEG84" s="151"/>
      <c r="UEH84" s="151"/>
      <c r="UEI84" s="151"/>
      <c r="UEJ84" s="151"/>
      <c r="UEK84" s="151"/>
      <c r="UEL84" s="151"/>
      <c r="UEM84" s="151"/>
      <c r="UEN84" s="151"/>
      <c r="UEO84" s="151"/>
      <c r="UEP84" s="151"/>
      <c r="UEQ84" s="151"/>
      <c r="UER84" s="151"/>
      <c r="UES84" s="151"/>
      <c r="UET84" s="151"/>
      <c r="UEU84" s="151"/>
      <c r="UEV84" s="151"/>
      <c r="UEW84" s="151"/>
      <c r="UEX84" s="151"/>
      <c r="UEY84" s="151"/>
      <c r="UEZ84" s="151"/>
      <c r="UFA84" s="151"/>
      <c r="UFB84" s="151"/>
      <c r="UFC84" s="151"/>
      <c r="UFD84" s="151"/>
      <c r="UFE84" s="151"/>
      <c r="UFF84" s="151"/>
      <c r="UFG84" s="151"/>
      <c r="UFH84" s="151"/>
      <c r="UFI84" s="151"/>
      <c r="UFJ84" s="151"/>
      <c r="UFK84" s="151"/>
      <c r="UFL84" s="151"/>
      <c r="UFM84" s="151"/>
      <c r="UFN84" s="151"/>
      <c r="UFO84" s="151"/>
      <c r="UFP84" s="151"/>
      <c r="UFQ84" s="151"/>
      <c r="UFR84" s="151"/>
      <c r="UFS84" s="151"/>
      <c r="UFT84" s="151"/>
      <c r="UFU84" s="151"/>
      <c r="UFV84" s="151"/>
      <c r="UFW84" s="151"/>
      <c r="UFX84" s="151"/>
      <c r="UFY84" s="151"/>
      <c r="UFZ84" s="151"/>
      <c r="UGA84" s="151"/>
      <c r="UGB84" s="151"/>
      <c r="UGC84" s="151"/>
      <c r="UGD84" s="151"/>
      <c r="UGE84" s="151"/>
      <c r="UGF84" s="151"/>
      <c r="UGG84" s="151"/>
      <c r="UGH84" s="151"/>
      <c r="UGI84" s="151"/>
      <c r="UGJ84" s="151"/>
      <c r="UGK84" s="151"/>
      <c r="UGL84" s="151"/>
      <c r="UGM84" s="151"/>
      <c r="UGN84" s="151"/>
      <c r="UGO84" s="151"/>
      <c r="UGP84" s="151"/>
      <c r="UGQ84" s="151"/>
      <c r="UGR84" s="151"/>
      <c r="UGS84" s="151"/>
      <c r="UGT84" s="151"/>
      <c r="UGU84" s="151"/>
      <c r="UGV84" s="151"/>
      <c r="UGW84" s="151"/>
      <c r="UGX84" s="151"/>
      <c r="UGY84" s="151"/>
      <c r="UGZ84" s="151"/>
      <c r="UHA84" s="151"/>
      <c r="UHB84" s="151"/>
      <c r="UHC84" s="151"/>
      <c r="UHD84" s="151"/>
      <c r="UHE84" s="151"/>
      <c r="UHF84" s="151"/>
      <c r="UHG84" s="151"/>
      <c r="UHH84" s="151"/>
      <c r="UHI84" s="151"/>
      <c r="UHJ84" s="151"/>
      <c r="UHK84" s="151"/>
      <c r="UHL84" s="151"/>
      <c r="UHM84" s="151"/>
      <c r="UHN84" s="151"/>
      <c r="UHO84" s="151"/>
      <c r="UHP84" s="151"/>
      <c r="UHQ84" s="151"/>
      <c r="UHR84" s="151"/>
      <c r="UHS84" s="151"/>
      <c r="UHT84" s="151"/>
      <c r="UHU84" s="151"/>
      <c r="UHV84" s="151"/>
      <c r="UHW84" s="151"/>
      <c r="UHX84" s="151"/>
      <c r="UHY84" s="151"/>
      <c r="UHZ84" s="151"/>
      <c r="UIA84" s="151"/>
      <c r="UIB84" s="151"/>
      <c r="UIC84" s="151"/>
      <c r="UID84" s="151"/>
      <c r="UIE84" s="151"/>
      <c r="UIF84" s="151"/>
      <c r="UIG84" s="151"/>
      <c r="UIH84" s="151"/>
      <c r="UII84" s="151"/>
      <c r="UIJ84" s="151"/>
      <c r="UIK84" s="151"/>
      <c r="UIL84" s="151"/>
      <c r="UIM84" s="151"/>
      <c r="UIN84" s="151"/>
      <c r="UIO84" s="151"/>
      <c r="UIP84" s="151"/>
      <c r="UIQ84" s="151"/>
      <c r="UIR84" s="151"/>
      <c r="UIS84" s="151"/>
      <c r="UIT84" s="151"/>
      <c r="UIU84" s="151"/>
      <c r="UIV84" s="151"/>
      <c r="UIW84" s="151"/>
      <c r="UIX84" s="151"/>
      <c r="UIY84" s="151"/>
      <c r="UIZ84" s="151"/>
      <c r="UJA84" s="151"/>
      <c r="UJB84" s="151"/>
      <c r="UJC84" s="151"/>
      <c r="UJD84" s="151"/>
      <c r="UJE84" s="151"/>
      <c r="UJF84" s="151"/>
      <c r="UJG84" s="151"/>
      <c r="UJH84" s="151"/>
      <c r="UJI84" s="151"/>
      <c r="UJJ84" s="151"/>
      <c r="UJK84" s="151"/>
      <c r="UJL84" s="151"/>
      <c r="UJM84" s="151"/>
      <c r="UJN84" s="151"/>
      <c r="UJO84" s="151"/>
      <c r="UJP84" s="151"/>
      <c r="UJQ84" s="151"/>
      <c r="UJR84" s="151"/>
      <c r="UJS84" s="151"/>
      <c r="UJT84" s="151"/>
      <c r="UJU84" s="151"/>
      <c r="UJV84" s="151"/>
      <c r="UJW84" s="151"/>
      <c r="UJX84" s="151"/>
      <c r="UJY84" s="151"/>
      <c r="UJZ84" s="151"/>
      <c r="UKA84" s="151"/>
      <c r="UKB84" s="151"/>
      <c r="UKC84" s="151"/>
      <c r="UKD84" s="151"/>
      <c r="UKE84" s="151"/>
      <c r="UKF84" s="151"/>
      <c r="UKG84" s="151"/>
      <c r="UKH84" s="151"/>
      <c r="UKI84" s="151"/>
      <c r="UKJ84" s="151"/>
      <c r="UKK84" s="151"/>
      <c r="UKL84" s="151"/>
      <c r="UKM84" s="151"/>
      <c r="UKN84" s="151"/>
      <c r="UKO84" s="151"/>
      <c r="UKP84" s="151"/>
      <c r="UKQ84" s="151"/>
      <c r="UKR84" s="151"/>
      <c r="UKS84" s="151"/>
      <c r="UKT84" s="151"/>
      <c r="UKU84" s="151"/>
      <c r="UKV84" s="151"/>
      <c r="UKW84" s="151"/>
      <c r="UKX84" s="151"/>
      <c r="UKY84" s="151"/>
      <c r="UKZ84" s="151"/>
      <c r="ULA84" s="151"/>
      <c r="ULB84" s="151"/>
      <c r="ULC84" s="151"/>
      <c r="ULD84" s="151"/>
      <c r="ULE84" s="151"/>
      <c r="ULF84" s="151"/>
      <c r="ULG84" s="151"/>
      <c r="ULH84" s="151"/>
      <c r="ULI84" s="151"/>
      <c r="ULJ84" s="151"/>
      <c r="ULK84" s="151"/>
      <c r="ULL84" s="151"/>
      <c r="ULM84" s="151"/>
      <c r="ULN84" s="151"/>
      <c r="ULO84" s="151"/>
      <c r="ULP84" s="151"/>
      <c r="ULQ84" s="151"/>
      <c r="ULR84" s="151"/>
      <c r="ULS84" s="151"/>
      <c r="ULT84" s="151"/>
      <c r="ULU84" s="151"/>
      <c r="ULV84" s="151"/>
      <c r="ULW84" s="151"/>
      <c r="ULX84" s="151"/>
      <c r="ULY84" s="151"/>
      <c r="ULZ84" s="151"/>
      <c r="UMA84" s="151"/>
      <c r="UMB84" s="151"/>
      <c r="UMC84" s="151"/>
      <c r="UMD84" s="151"/>
      <c r="UME84" s="151"/>
      <c r="UMF84" s="151"/>
      <c r="UMG84" s="151"/>
      <c r="UMH84" s="151"/>
      <c r="UMI84" s="151"/>
      <c r="UMJ84" s="151"/>
      <c r="UMK84" s="151"/>
      <c r="UML84" s="151"/>
      <c r="UMM84" s="151"/>
      <c r="UMN84" s="151"/>
      <c r="UMO84" s="151"/>
      <c r="UMP84" s="151"/>
      <c r="UMQ84" s="151"/>
      <c r="UMR84" s="151"/>
      <c r="UMS84" s="151"/>
      <c r="UMT84" s="151"/>
      <c r="UMU84" s="151"/>
      <c r="UMV84" s="151"/>
      <c r="UMW84" s="151"/>
      <c r="UMX84" s="151"/>
      <c r="UMY84" s="151"/>
      <c r="UMZ84" s="151"/>
      <c r="UNA84" s="151"/>
      <c r="UNB84" s="151"/>
      <c r="UNC84" s="151"/>
      <c r="UND84" s="151"/>
      <c r="UNE84" s="151"/>
      <c r="UNF84" s="151"/>
      <c r="UNG84" s="151"/>
      <c r="UNH84" s="151"/>
      <c r="UNI84" s="151"/>
      <c r="UNJ84" s="151"/>
      <c r="UNK84" s="151"/>
      <c r="UNL84" s="151"/>
      <c r="UNM84" s="151"/>
      <c r="UNN84" s="151"/>
      <c r="UNO84" s="151"/>
      <c r="UNP84" s="151"/>
      <c r="UNQ84" s="151"/>
      <c r="UNR84" s="151"/>
      <c r="UNS84" s="151"/>
      <c r="UNT84" s="151"/>
      <c r="UNU84" s="151"/>
      <c r="UNV84" s="151"/>
      <c r="UNW84" s="151"/>
      <c r="UNX84" s="151"/>
      <c r="UNY84" s="151"/>
      <c r="UNZ84" s="151"/>
      <c r="UOA84" s="151"/>
      <c r="UOB84" s="151"/>
      <c r="UOC84" s="151"/>
      <c r="UOD84" s="151"/>
      <c r="UOE84" s="151"/>
      <c r="UOF84" s="151"/>
      <c r="UOG84" s="151"/>
      <c r="UOH84" s="151"/>
      <c r="UOI84" s="151"/>
      <c r="UOJ84" s="151"/>
      <c r="UOK84" s="151"/>
      <c r="UOL84" s="151"/>
      <c r="UOM84" s="151"/>
      <c r="UON84" s="151"/>
      <c r="UOO84" s="151"/>
      <c r="UOP84" s="151"/>
      <c r="UOQ84" s="151"/>
      <c r="UOR84" s="151"/>
      <c r="UOS84" s="151"/>
      <c r="UOT84" s="151"/>
      <c r="UOU84" s="151"/>
      <c r="UOV84" s="151"/>
      <c r="UOW84" s="151"/>
      <c r="UOX84" s="151"/>
      <c r="UOY84" s="151"/>
      <c r="UOZ84" s="151"/>
      <c r="UPA84" s="151"/>
      <c r="UPB84" s="151"/>
      <c r="UPC84" s="151"/>
      <c r="UPD84" s="151"/>
      <c r="UPE84" s="151"/>
      <c r="UPF84" s="151"/>
      <c r="UPG84" s="151"/>
      <c r="UPH84" s="151"/>
      <c r="UPI84" s="151"/>
      <c r="UPJ84" s="151"/>
      <c r="UPK84" s="151"/>
      <c r="UPL84" s="151"/>
      <c r="UPM84" s="151"/>
      <c r="UPN84" s="151"/>
      <c r="UPO84" s="151"/>
      <c r="UPP84" s="151"/>
      <c r="UPQ84" s="151"/>
      <c r="UPR84" s="151"/>
      <c r="UPS84" s="151"/>
      <c r="UPT84" s="151"/>
      <c r="UPU84" s="151"/>
      <c r="UPV84" s="151"/>
      <c r="UPW84" s="151"/>
      <c r="UPX84" s="151"/>
      <c r="UPY84" s="151"/>
      <c r="UPZ84" s="151"/>
      <c r="UQA84" s="151"/>
      <c r="UQB84" s="151"/>
      <c r="UQC84" s="151"/>
      <c r="UQD84" s="151"/>
      <c r="UQE84" s="151"/>
      <c r="UQF84" s="151"/>
      <c r="UQG84" s="151"/>
      <c r="UQH84" s="151"/>
      <c r="UQI84" s="151"/>
      <c r="UQJ84" s="151"/>
      <c r="UQK84" s="151"/>
      <c r="UQL84" s="151"/>
      <c r="UQM84" s="151"/>
      <c r="UQN84" s="151"/>
      <c r="UQO84" s="151"/>
      <c r="UQP84" s="151"/>
      <c r="UQQ84" s="151"/>
      <c r="UQR84" s="151"/>
      <c r="UQS84" s="151"/>
      <c r="UQT84" s="151"/>
      <c r="UQU84" s="151"/>
      <c r="UQV84" s="151"/>
      <c r="UQW84" s="151"/>
      <c r="UQX84" s="151"/>
      <c r="UQY84" s="151"/>
      <c r="UQZ84" s="151"/>
      <c r="URA84" s="151"/>
      <c r="URB84" s="151"/>
      <c r="URC84" s="151"/>
      <c r="URD84" s="151"/>
      <c r="URE84" s="151"/>
      <c r="URF84" s="151"/>
      <c r="URG84" s="151"/>
      <c r="URH84" s="151"/>
      <c r="URI84" s="151"/>
      <c r="URJ84" s="151"/>
      <c r="URK84" s="151"/>
      <c r="URL84" s="151"/>
      <c r="URM84" s="151"/>
      <c r="URN84" s="151"/>
      <c r="URO84" s="151"/>
      <c r="URP84" s="151"/>
      <c r="URQ84" s="151"/>
      <c r="URR84" s="151"/>
      <c r="URS84" s="151"/>
      <c r="URT84" s="151"/>
      <c r="URU84" s="151"/>
      <c r="URV84" s="151"/>
      <c r="URW84" s="151"/>
      <c r="URX84" s="151"/>
      <c r="URY84" s="151"/>
      <c r="URZ84" s="151"/>
      <c r="USA84" s="151"/>
      <c r="USB84" s="151"/>
      <c r="USC84" s="151"/>
      <c r="USD84" s="151"/>
      <c r="USE84" s="151"/>
      <c r="USF84" s="151"/>
      <c r="USG84" s="151"/>
      <c r="USH84" s="151"/>
      <c r="USI84" s="151"/>
      <c r="USJ84" s="151"/>
      <c r="USK84" s="151"/>
      <c r="USL84" s="151"/>
      <c r="USM84" s="151"/>
      <c r="USN84" s="151"/>
      <c r="USO84" s="151"/>
      <c r="USP84" s="151"/>
      <c r="USQ84" s="151"/>
      <c r="USR84" s="151"/>
      <c r="USS84" s="151"/>
      <c r="UST84" s="151"/>
      <c r="USU84" s="151"/>
      <c r="USV84" s="151"/>
      <c r="USW84" s="151"/>
      <c r="USX84" s="151"/>
      <c r="USY84" s="151"/>
      <c r="USZ84" s="151"/>
      <c r="UTA84" s="151"/>
      <c r="UTB84" s="151"/>
      <c r="UTC84" s="151"/>
      <c r="UTD84" s="151"/>
      <c r="UTE84" s="151"/>
      <c r="UTF84" s="151"/>
      <c r="UTG84" s="151"/>
      <c r="UTH84" s="151"/>
      <c r="UTI84" s="151"/>
      <c r="UTJ84" s="151"/>
      <c r="UTK84" s="151"/>
      <c r="UTL84" s="151"/>
      <c r="UTM84" s="151"/>
      <c r="UTN84" s="151"/>
      <c r="UTO84" s="151"/>
      <c r="UTP84" s="151"/>
      <c r="UTQ84" s="151"/>
      <c r="UTR84" s="151"/>
      <c r="UTS84" s="151"/>
      <c r="UTT84" s="151"/>
      <c r="UTU84" s="151"/>
      <c r="UTV84" s="151"/>
      <c r="UTW84" s="151"/>
      <c r="UTX84" s="151"/>
      <c r="UTY84" s="151"/>
      <c r="UTZ84" s="151"/>
      <c r="UUA84" s="151"/>
      <c r="UUB84" s="151"/>
      <c r="UUC84" s="151"/>
      <c r="UUD84" s="151"/>
      <c r="UUE84" s="151"/>
      <c r="UUF84" s="151"/>
      <c r="UUG84" s="151"/>
      <c r="UUH84" s="151"/>
      <c r="UUI84" s="151"/>
      <c r="UUJ84" s="151"/>
      <c r="UUK84" s="151"/>
      <c r="UUL84" s="151"/>
      <c r="UUM84" s="151"/>
      <c r="UUN84" s="151"/>
      <c r="UUO84" s="151"/>
      <c r="UUP84" s="151"/>
      <c r="UUQ84" s="151"/>
      <c r="UUR84" s="151"/>
      <c r="UUS84" s="151"/>
      <c r="UUT84" s="151"/>
      <c r="UUU84" s="151"/>
      <c r="UUV84" s="151"/>
      <c r="UUW84" s="151"/>
      <c r="UUX84" s="151"/>
      <c r="UUY84" s="151"/>
      <c r="UUZ84" s="151"/>
      <c r="UVA84" s="151"/>
      <c r="UVB84" s="151"/>
      <c r="UVC84" s="151"/>
      <c r="UVD84" s="151"/>
      <c r="UVE84" s="151"/>
      <c r="UVF84" s="151"/>
      <c r="UVG84" s="151"/>
      <c r="UVH84" s="151"/>
      <c r="UVI84" s="151"/>
      <c r="UVJ84" s="151"/>
      <c r="UVK84" s="151"/>
      <c r="UVL84" s="151"/>
      <c r="UVM84" s="151"/>
      <c r="UVN84" s="151"/>
      <c r="UVO84" s="151"/>
      <c r="UVP84" s="151"/>
      <c r="UVQ84" s="151"/>
      <c r="UVR84" s="151"/>
      <c r="UVS84" s="151"/>
      <c r="UVT84" s="151"/>
      <c r="UVU84" s="151"/>
      <c r="UVV84" s="151"/>
      <c r="UVW84" s="151"/>
      <c r="UVX84" s="151"/>
      <c r="UVY84" s="151"/>
      <c r="UVZ84" s="151"/>
      <c r="UWA84" s="151"/>
      <c r="UWB84" s="151"/>
      <c r="UWC84" s="151"/>
      <c r="UWD84" s="151"/>
      <c r="UWE84" s="151"/>
      <c r="UWF84" s="151"/>
      <c r="UWG84" s="151"/>
      <c r="UWH84" s="151"/>
      <c r="UWI84" s="151"/>
      <c r="UWJ84" s="151"/>
      <c r="UWK84" s="151"/>
      <c r="UWL84" s="151"/>
      <c r="UWM84" s="151"/>
      <c r="UWN84" s="151"/>
      <c r="UWO84" s="151"/>
      <c r="UWP84" s="151"/>
      <c r="UWQ84" s="151"/>
      <c r="UWR84" s="151"/>
      <c r="UWS84" s="151"/>
      <c r="UWT84" s="151"/>
      <c r="UWU84" s="151"/>
      <c r="UWV84" s="151"/>
      <c r="UWW84" s="151"/>
      <c r="UWX84" s="151"/>
      <c r="UWY84" s="151"/>
      <c r="UWZ84" s="151"/>
      <c r="UXA84" s="151"/>
      <c r="UXB84" s="151"/>
      <c r="UXC84" s="151"/>
      <c r="UXD84" s="151"/>
      <c r="UXE84" s="151"/>
      <c r="UXF84" s="151"/>
      <c r="UXG84" s="151"/>
      <c r="UXH84" s="151"/>
      <c r="UXI84" s="151"/>
      <c r="UXJ84" s="151"/>
      <c r="UXK84" s="151"/>
      <c r="UXL84" s="151"/>
      <c r="UXM84" s="151"/>
      <c r="UXN84" s="151"/>
      <c r="UXO84" s="151"/>
      <c r="UXP84" s="151"/>
      <c r="UXQ84" s="151"/>
      <c r="UXR84" s="151"/>
      <c r="UXS84" s="151"/>
      <c r="UXT84" s="151"/>
      <c r="UXU84" s="151"/>
      <c r="UXV84" s="151"/>
      <c r="UXW84" s="151"/>
      <c r="UXX84" s="151"/>
      <c r="UXY84" s="151"/>
      <c r="UXZ84" s="151"/>
      <c r="UYA84" s="151"/>
      <c r="UYB84" s="151"/>
      <c r="UYC84" s="151"/>
      <c r="UYD84" s="151"/>
      <c r="UYE84" s="151"/>
      <c r="UYF84" s="151"/>
      <c r="UYG84" s="151"/>
      <c r="UYH84" s="151"/>
      <c r="UYI84" s="151"/>
      <c r="UYJ84" s="151"/>
      <c r="UYK84" s="151"/>
      <c r="UYL84" s="151"/>
      <c r="UYM84" s="151"/>
      <c r="UYN84" s="151"/>
      <c r="UYO84" s="151"/>
      <c r="UYP84" s="151"/>
      <c r="UYQ84" s="151"/>
      <c r="UYR84" s="151"/>
      <c r="UYS84" s="151"/>
      <c r="UYT84" s="151"/>
      <c r="UYU84" s="151"/>
      <c r="UYV84" s="151"/>
      <c r="UYW84" s="151"/>
      <c r="UYX84" s="151"/>
      <c r="UYY84" s="151"/>
      <c r="UYZ84" s="151"/>
      <c r="UZA84" s="151"/>
      <c r="UZB84" s="151"/>
      <c r="UZC84" s="151"/>
      <c r="UZD84" s="151"/>
      <c r="UZE84" s="151"/>
      <c r="UZF84" s="151"/>
      <c r="UZG84" s="151"/>
      <c r="UZH84" s="151"/>
      <c r="UZI84" s="151"/>
      <c r="UZJ84" s="151"/>
      <c r="UZK84" s="151"/>
      <c r="UZL84" s="151"/>
      <c r="UZM84" s="151"/>
      <c r="UZN84" s="151"/>
      <c r="UZO84" s="151"/>
      <c r="UZP84" s="151"/>
      <c r="UZQ84" s="151"/>
      <c r="UZR84" s="151"/>
      <c r="UZS84" s="151"/>
      <c r="UZT84" s="151"/>
      <c r="UZU84" s="151"/>
      <c r="UZV84" s="151"/>
      <c r="UZW84" s="151"/>
      <c r="UZX84" s="151"/>
      <c r="UZY84" s="151"/>
      <c r="UZZ84" s="151"/>
      <c r="VAA84" s="151"/>
      <c r="VAB84" s="151"/>
      <c r="VAC84" s="151"/>
      <c r="VAD84" s="151"/>
      <c r="VAE84" s="151"/>
      <c r="VAF84" s="151"/>
      <c r="VAG84" s="151"/>
      <c r="VAH84" s="151"/>
      <c r="VAI84" s="151"/>
      <c r="VAJ84" s="151"/>
      <c r="VAK84" s="151"/>
      <c r="VAL84" s="151"/>
      <c r="VAM84" s="151"/>
      <c r="VAN84" s="151"/>
      <c r="VAO84" s="151"/>
      <c r="VAP84" s="151"/>
      <c r="VAQ84" s="151"/>
      <c r="VAR84" s="151"/>
      <c r="VAS84" s="151"/>
      <c r="VAT84" s="151"/>
      <c r="VAU84" s="151"/>
      <c r="VAV84" s="151"/>
      <c r="VAW84" s="151"/>
      <c r="VAX84" s="151"/>
      <c r="VAY84" s="151"/>
      <c r="VAZ84" s="151"/>
      <c r="VBA84" s="151"/>
      <c r="VBB84" s="151"/>
      <c r="VBC84" s="151"/>
      <c r="VBD84" s="151"/>
      <c r="VBE84" s="151"/>
      <c r="VBF84" s="151"/>
      <c r="VBG84" s="151"/>
      <c r="VBH84" s="151"/>
      <c r="VBI84" s="151"/>
      <c r="VBJ84" s="151"/>
      <c r="VBK84" s="151"/>
      <c r="VBL84" s="151"/>
      <c r="VBM84" s="151"/>
      <c r="VBN84" s="151"/>
      <c r="VBO84" s="151"/>
      <c r="VBP84" s="151"/>
      <c r="VBQ84" s="151"/>
      <c r="VBR84" s="151"/>
      <c r="VBS84" s="151"/>
      <c r="VBT84" s="151"/>
      <c r="VBU84" s="151"/>
      <c r="VBV84" s="151"/>
      <c r="VBW84" s="151"/>
      <c r="VBX84" s="151"/>
      <c r="VBY84" s="151"/>
      <c r="VBZ84" s="151"/>
      <c r="VCA84" s="151"/>
      <c r="VCB84" s="151"/>
      <c r="VCC84" s="151"/>
      <c r="VCD84" s="151"/>
      <c r="VCE84" s="151"/>
      <c r="VCF84" s="151"/>
      <c r="VCG84" s="151"/>
      <c r="VCH84" s="151"/>
      <c r="VCI84" s="151"/>
      <c r="VCJ84" s="151"/>
      <c r="VCK84" s="151"/>
      <c r="VCL84" s="151"/>
      <c r="VCM84" s="151"/>
      <c r="VCN84" s="151"/>
      <c r="VCO84" s="151"/>
      <c r="VCP84" s="151"/>
      <c r="VCQ84" s="151"/>
      <c r="VCR84" s="151"/>
      <c r="VCS84" s="151"/>
      <c r="VCT84" s="151"/>
      <c r="VCU84" s="151"/>
      <c r="VCV84" s="151"/>
      <c r="VCW84" s="151"/>
      <c r="VCX84" s="151"/>
      <c r="VCY84" s="151"/>
      <c r="VCZ84" s="151"/>
      <c r="VDA84" s="151"/>
      <c r="VDB84" s="151"/>
      <c r="VDC84" s="151"/>
      <c r="VDD84" s="151"/>
      <c r="VDE84" s="151"/>
      <c r="VDF84" s="151"/>
      <c r="VDG84" s="151"/>
      <c r="VDH84" s="151"/>
      <c r="VDI84" s="151"/>
      <c r="VDJ84" s="151"/>
      <c r="VDK84" s="151"/>
      <c r="VDL84" s="151"/>
      <c r="VDM84" s="151"/>
      <c r="VDN84" s="151"/>
      <c r="VDO84" s="151"/>
      <c r="VDP84" s="151"/>
      <c r="VDQ84" s="151"/>
      <c r="VDR84" s="151"/>
      <c r="VDS84" s="151"/>
      <c r="VDT84" s="151"/>
      <c r="VDU84" s="151"/>
      <c r="VDV84" s="151"/>
      <c r="VDW84" s="151"/>
      <c r="VDX84" s="151"/>
      <c r="VDY84" s="151"/>
      <c r="VDZ84" s="151"/>
      <c r="VEA84" s="151"/>
      <c r="VEB84" s="151"/>
      <c r="VEC84" s="151"/>
      <c r="VED84" s="151"/>
      <c r="VEE84" s="151"/>
      <c r="VEF84" s="151"/>
      <c r="VEG84" s="151"/>
      <c r="VEH84" s="151"/>
      <c r="VEI84" s="151"/>
      <c r="VEJ84" s="151"/>
      <c r="VEK84" s="151"/>
      <c r="VEL84" s="151"/>
      <c r="VEM84" s="151"/>
      <c r="VEN84" s="151"/>
      <c r="VEO84" s="151"/>
      <c r="VEP84" s="151"/>
      <c r="VEQ84" s="151"/>
      <c r="VER84" s="151"/>
      <c r="VES84" s="151"/>
      <c r="VET84" s="151"/>
      <c r="VEU84" s="151"/>
      <c r="VEV84" s="151"/>
      <c r="VEW84" s="151"/>
      <c r="VEX84" s="151"/>
      <c r="VEY84" s="151"/>
      <c r="VEZ84" s="151"/>
      <c r="VFA84" s="151"/>
      <c r="VFB84" s="151"/>
      <c r="VFC84" s="151"/>
      <c r="VFD84" s="151"/>
      <c r="VFE84" s="151"/>
      <c r="VFF84" s="151"/>
      <c r="VFG84" s="151"/>
      <c r="VFH84" s="151"/>
      <c r="VFI84" s="151"/>
      <c r="VFJ84" s="151"/>
      <c r="VFK84" s="151"/>
      <c r="VFL84" s="151"/>
      <c r="VFM84" s="151"/>
      <c r="VFN84" s="151"/>
      <c r="VFO84" s="151"/>
      <c r="VFP84" s="151"/>
      <c r="VFQ84" s="151"/>
      <c r="VFR84" s="151"/>
      <c r="VFS84" s="151"/>
      <c r="VFT84" s="151"/>
      <c r="VFU84" s="151"/>
      <c r="VFV84" s="151"/>
      <c r="VFW84" s="151"/>
      <c r="VFX84" s="151"/>
      <c r="VFY84" s="151"/>
      <c r="VFZ84" s="151"/>
      <c r="VGA84" s="151"/>
      <c r="VGB84" s="151"/>
      <c r="VGC84" s="151"/>
      <c r="VGD84" s="151"/>
      <c r="VGE84" s="151"/>
      <c r="VGF84" s="151"/>
      <c r="VGG84" s="151"/>
      <c r="VGH84" s="151"/>
      <c r="VGI84" s="151"/>
      <c r="VGJ84" s="151"/>
      <c r="VGK84" s="151"/>
      <c r="VGL84" s="151"/>
      <c r="VGM84" s="151"/>
      <c r="VGN84" s="151"/>
      <c r="VGO84" s="151"/>
      <c r="VGP84" s="151"/>
      <c r="VGQ84" s="151"/>
      <c r="VGR84" s="151"/>
      <c r="VGS84" s="151"/>
      <c r="VGT84" s="151"/>
      <c r="VGU84" s="151"/>
      <c r="VGV84" s="151"/>
      <c r="VGW84" s="151"/>
      <c r="VGX84" s="151"/>
      <c r="VGY84" s="151"/>
      <c r="VGZ84" s="151"/>
      <c r="VHA84" s="151"/>
      <c r="VHB84" s="151"/>
      <c r="VHC84" s="151"/>
      <c r="VHD84" s="151"/>
      <c r="VHE84" s="151"/>
      <c r="VHF84" s="151"/>
      <c r="VHG84" s="151"/>
      <c r="VHH84" s="151"/>
      <c r="VHI84" s="151"/>
      <c r="VHJ84" s="151"/>
      <c r="VHK84" s="151"/>
      <c r="VHL84" s="151"/>
      <c r="VHM84" s="151"/>
      <c r="VHN84" s="151"/>
      <c r="VHO84" s="151"/>
      <c r="VHP84" s="151"/>
      <c r="VHQ84" s="151"/>
      <c r="VHR84" s="151"/>
      <c r="VHS84" s="151"/>
      <c r="VHT84" s="151"/>
      <c r="VHU84" s="151"/>
      <c r="VHV84" s="151"/>
      <c r="VHW84" s="151"/>
      <c r="VHX84" s="151"/>
      <c r="VHY84" s="151"/>
      <c r="VHZ84" s="151"/>
      <c r="VIA84" s="151"/>
      <c r="VIB84" s="151"/>
      <c r="VIC84" s="151"/>
      <c r="VID84" s="151"/>
      <c r="VIE84" s="151"/>
      <c r="VIF84" s="151"/>
      <c r="VIG84" s="151"/>
      <c r="VIH84" s="151"/>
      <c r="VII84" s="151"/>
      <c r="VIJ84" s="151"/>
      <c r="VIK84" s="151"/>
      <c r="VIL84" s="151"/>
      <c r="VIM84" s="151"/>
      <c r="VIN84" s="151"/>
      <c r="VIO84" s="151"/>
      <c r="VIP84" s="151"/>
      <c r="VIQ84" s="151"/>
      <c r="VIR84" s="151"/>
      <c r="VIS84" s="151"/>
      <c r="VIT84" s="151"/>
      <c r="VIU84" s="151"/>
      <c r="VIV84" s="151"/>
      <c r="VIW84" s="151"/>
      <c r="VIX84" s="151"/>
      <c r="VIY84" s="151"/>
      <c r="VIZ84" s="151"/>
      <c r="VJA84" s="151"/>
      <c r="VJB84" s="151"/>
      <c r="VJC84" s="151"/>
      <c r="VJD84" s="151"/>
      <c r="VJE84" s="151"/>
      <c r="VJF84" s="151"/>
      <c r="VJG84" s="151"/>
      <c r="VJH84" s="151"/>
      <c r="VJI84" s="151"/>
      <c r="VJJ84" s="151"/>
      <c r="VJK84" s="151"/>
      <c r="VJL84" s="151"/>
      <c r="VJM84" s="151"/>
      <c r="VJN84" s="151"/>
      <c r="VJO84" s="151"/>
      <c r="VJP84" s="151"/>
      <c r="VJQ84" s="151"/>
      <c r="VJR84" s="151"/>
      <c r="VJS84" s="151"/>
      <c r="VJT84" s="151"/>
      <c r="VJU84" s="151"/>
      <c r="VJV84" s="151"/>
      <c r="VJW84" s="151"/>
      <c r="VJX84" s="151"/>
      <c r="VJY84" s="151"/>
      <c r="VJZ84" s="151"/>
      <c r="VKA84" s="151"/>
      <c r="VKB84" s="151"/>
      <c r="VKC84" s="151"/>
      <c r="VKD84" s="151"/>
      <c r="VKE84" s="151"/>
      <c r="VKF84" s="151"/>
      <c r="VKG84" s="151"/>
      <c r="VKH84" s="151"/>
      <c r="VKI84" s="151"/>
      <c r="VKJ84" s="151"/>
      <c r="VKK84" s="151"/>
      <c r="VKL84" s="151"/>
      <c r="VKM84" s="151"/>
      <c r="VKN84" s="151"/>
      <c r="VKO84" s="151"/>
      <c r="VKP84" s="151"/>
      <c r="VKQ84" s="151"/>
      <c r="VKR84" s="151"/>
      <c r="VKS84" s="151"/>
      <c r="VKT84" s="151"/>
      <c r="VKU84" s="151"/>
      <c r="VKV84" s="151"/>
      <c r="VKW84" s="151"/>
      <c r="VKX84" s="151"/>
      <c r="VKY84" s="151"/>
      <c r="VKZ84" s="151"/>
      <c r="VLA84" s="151"/>
      <c r="VLB84" s="151"/>
      <c r="VLC84" s="151"/>
      <c r="VLD84" s="151"/>
      <c r="VLE84" s="151"/>
      <c r="VLF84" s="151"/>
      <c r="VLG84" s="151"/>
      <c r="VLH84" s="151"/>
      <c r="VLI84" s="151"/>
      <c r="VLJ84" s="151"/>
      <c r="VLK84" s="151"/>
      <c r="VLL84" s="151"/>
      <c r="VLM84" s="151"/>
      <c r="VLN84" s="151"/>
      <c r="VLO84" s="151"/>
      <c r="VLP84" s="151"/>
      <c r="VLQ84" s="151"/>
      <c r="VLR84" s="151"/>
      <c r="VLS84" s="151"/>
      <c r="VLT84" s="151"/>
      <c r="VLU84" s="151"/>
      <c r="VLV84" s="151"/>
      <c r="VLW84" s="151"/>
      <c r="VLX84" s="151"/>
      <c r="VLY84" s="151"/>
      <c r="VLZ84" s="151"/>
      <c r="VMA84" s="151"/>
      <c r="VMB84" s="151"/>
      <c r="VMC84" s="151"/>
      <c r="VMD84" s="151"/>
      <c r="VME84" s="151"/>
      <c r="VMF84" s="151"/>
      <c r="VMG84" s="151"/>
      <c r="VMH84" s="151"/>
      <c r="VMI84" s="151"/>
      <c r="VMJ84" s="151"/>
      <c r="VMK84" s="151"/>
      <c r="VML84" s="151"/>
      <c r="VMM84" s="151"/>
      <c r="VMN84" s="151"/>
      <c r="VMO84" s="151"/>
      <c r="VMP84" s="151"/>
      <c r="VMQ84" s="151"/>
      <c r="VMR84" s="151"/>
      <c r="VMS84" s="151"/>
      <c r="VMT84" s="151"/>
      <c r="VMU84" s="151"/>
      <c r="VMV84" s="151"/>
      <c r="VMW84" s="151"/>
      <c r="VMX84" s="151"/>
      <c r="VMY84" s="151"/>
      <c r="VMZ84" s="151"/>
      <c r="VNA84" s="151"/>
      <c r="VNB84" s="151"/>
      <c r="VNC84" s="151"/>
      <c r="VND84" s="151"/>
      <c r="VNE84" s="151"/>
      <c r="VNF84" s="151"/>
      <c r="VNG84" s="151"/>
      <c r="VNH84" s="151"/>
      <c r="VNI84" s="151"/>
      <c r="VNJ84" s="151"/>
      <c r="VNK84" s="151"/>
      <c r="VNL84" s="151"/>
      <c r="VNM84" s="151"/>
      <c r="VNN84" s="151"/>
      <c r="VNO84" s="151"/>
      <c r="VNP84" s="151"/>
      <c r="VNQ84" s="151"/>
      <c r="VNR84" s="151"/>
      <c r="VNS84" s="151"/>
      <c r="VNT84" s="151"/>
      <c r="VNU84" s="151"/>
      <c r="VNV84" s="151"/>
      <c r="VNW84" s="151"/>
      <c r="VNX84" s="151"/>
      <c r="VNY84" s="151"/>
      <c r="VNZ84" s="151"/>
      <c r="VOA84" s="151"/>
      <c r="VOB84" s="151"/>
      <c r="VOC84" s="151"/>
      <c r="VOD84" s="151"/>
      <c r="VOE84" s="151"/>
      <c r="VOF84" s="151"/>
      <c r="VOG84" s="151"/>
      <c r="VOH84" s="151"/>
      <c r="VOI84" s="151"/>
      <c r="VOJ84" s="151"/>
      <c r="VOK84" s="151"/>
      <c r="VOL84" s="151"/>
      <c r="VOM84" s="151"/>
      <c r="VON84" s="151"/>
      <c r="VOO84" s="151"/>
      <c r="VOP84" s="151"/>
      <c r="VOQ84" s="151"/>
      <c r="VOR84" s="151"/>
      <c r="VOS84" s="151"/>
      <c r="VOT84" s="151"/>
      <c r="VOU84" s="151"/>
      <c r="VOV84" s="151"/>
      <c r="VOW84" s="151"/>
      <c r="VOX84" s="151"/>
      <c r="VOY84" s="151"/>
      <c r="VOZ84" s="151"/>
      <c r="VPA84" s="151"/>
      <c r="VPB84" s="151"/>
      <c r="VPC84" s="151"/>
      <c r="VPD84" s="151"/>
      <c r="VPE84" s="151"/>
      <c r="VPF84" s="151"/>
      <c r="VPG84" s="151"/>
      <c r="VPH84" s="151"/>
      <c r="VPI84" s="151"/>
      <c r="VPJ84" s="151"/>
      <c r="VPK84" s="151"/>
      <c r="VPL84" s="151"/>
      <c r="VPM84" s="151"/>
      <c r="VPN84" s="151"/>
      <c r="VPO84" s="151"/>
      <c r="VPP84" s="151"/>
      <c r="VPQ84" s="151"/>
      <c r="VPR84" s="151"/>
      <c r="VPS84" s="151"/>
      <c r="VPT84" s="151"/>
      <c r="VPU84" s="151"/>
      <c r="VPV84" s="151"/>
      <c r="VPW84" s="151"/>
      <c r="VPX84" s="151"/>
      <c r="VPY84" s="151"/>
      <c r="VPZ84" s="151"/>
      <c r="VQA84" s="151"/>
      <c r="VQB84" s="151"/>
      <c r="VQC84" s="151"/>
      <c r="VQD84" s="151"/>
      <c r="VQE84" s="151"/>
      <c r="VQF84" s="151"/>
      <c r="VQG84" s="151"/>
      <c r="VQH84" s="151"/>
      <c r="VQI84" s="151"/>
      <c r="VQJ84" s="151"/>
      <c r="VQK84" s="151"/>
      <c r="VQL84" s="151"/>
      <c r="VQM84" s="151"/>
      <c r="VQN84" s="151"/>
      <c r="VQO84" s="151"/>
      <c r="VQP84" s="151"/>
      <c r="VQQ84" s="151"/>
      <c r="VQR84" s="151"/>
      <c r="VQS84" s="151"/>
      <c r="VQT84" s="151"/>
      <c r="VQU84" s="151"/>
      <c r="VQV84" s="151"/>
      <c r="VQW84" s="151"/>
      <c r="VQX84" s="151"/>
      <c r="VQY84" s="151"/>
      <c r="VQZ84" s="151"/>
      <c r="VRA84" s="151"/>
      <c r="VRB84" s="151"/>
      <c r="VRC84" s="151"/>
      <c r="VRD84" s="151"/>
      <c r="VRE84" s="151"/>
      <c r="VRF84" s="151"/>
      <c r="VRG84" s="151"/>
      <c r="VRH84" s="151"/>
      <c r="VRI84" s="151"/>
      <c r="VRJ84" s="151"/>
      <c r="VRK84" s="151"/>
      <c r="VRL84" s="151"/>
      <c r="VRM84" s="151"/>
      <c r="VRN84" s="151"/>
      <c r="VRO84" s="151"/>
      <c r="VRP84" s="151"/>
      <c r="VRQ84" s="151"/>
      <c r="VRR84" s="151"/>
      <c r="VRS84" s="151"/>
      <c r="VRT84" s="151"/>
      <c r="VRU84" s="151"/>
      <c r="VRV84" s="151"/>
      <c r="VRW84" s="151"/>
      <c r="VRX84" s="151"/>
      <c r="VRY84" s="151"/>
      <c r="VRZ84" s="151"/>
      <c r="VSA84" s="151"/>
      <c r="VSB84" s="151"/>
      <c r="VSC84" s="151"/>
      <c r="VSD84" s="151"/>
      <c r="VSE84" s="151"/>
      <c r="VSF84" s="151"/>
      <c r="VSG84" s="151"/>
      <c r="VSH84" s="151"/>
      <c r="VSI84" s="151"/>
      <c r="VSJ84" s="151"/>
      <c r="VSK84" s="151"/>
      <c r="VSL84" s="151"/>
      <c r="VSM84" s="151"/>
      <c r="VSN84" s="151"/>
      <c r="VSO84" s="151"/>
      <c r="VSP84" s="151"/>
      <c r="VSQ84" s="151"/>
      <c r="VSR84" s="151"/>
      <c r="VSS84" s="151"/>
      <c r="VST84" s="151"/>
      <c r="VSU84" s="151"/>
      <c r="VSV84" s="151"/>
      <c r="VSW84" s="151"/>
      <c r="VSX84" s="151"/>
      <c r="VSY84" s="151"/>
      <c r="VSZ84" s="151"/>
      <c r="VTA84" s="151"/>
      <c r="VTB84" s="151"/>
      <c r="VTC84" s="151"/>
      <c r="VTD84" s="151"/>
      <c r="VTE84" s="151"/>
      <c r="VTF84" s="151"/>
      <c r="VTG84" s="151"/>
      <c r="VTH84" s="151"/>
      <c r="VTI84" s="151"/>
      <c r="VTJ84" s="151"/>
      <c r="VTK84" s="151"/>
      <c r="VTL84" s="151"/>
      <c r="VTM84" s="151"/>
      <c r="VTN84" s="151"/>
      <c r="VTO84" s="151"/>
      <c r="VTP84" s="151"/>
      <c r="VTQ84" s="151"/>
      <c r="VTR84" s="151"/>
      <c r="VTS84" s="151"/>
      <c r="VTT84" s="151"/>
      <c r="VTU84" s="151"/>
      <c r="VTV84" s="151"/>
      <c r="VTW84" s="151"/>
      <c r="VTX84" s="151"/>
      <c r="VTY84" s="151"/>
      <c r="VTZ84" s="151"/>
      <c r="VUA84" s="151"/>
      <c r="VUB84" s="151"/>
      <c r="VUC84" s="151"/>
      <c r="VUD84" s="151"/>
      <c r="VUE84" s="151"/>
      <c r="VUF84" s="151"/>
      <c r="VUG84" s="151"/>
      <c r="VUH84" s="151"/>
      <c r="VUI84" s="151"/>
      <c r="VUJ84" s="151"/>
      <c r="VUK84" s="151"/>
      <c r="VUL84" s="151"/>
      <c r="VUM84" s="151"/>
      <c r="VUN84" s="151"/>
      <c r="VUO84" s="151"/>
      <c r="VUP84" s="151"/>
      <c r="VUQ84" s="151"/>
      <c r="VUR84" s="151"/>
      <c r="VUS84" s="151"/>
      <c r="VUT84" s="151"/>
      <c r="VUU84" s="151"/>
      <c r="VUV84" s="151"/>
      <c r="VUW84" s="151"/>
      <c r="VUX84" s="151"/>
      <c r="VUY84" s="151"/>
      <c r="VUZ84" s="151"/>
      <c r="VVA84" s="151"/>
      <c r="VVB84" s="151"/>
      <c r="VVC84" s="151"/>
      <c r="VVD84" s="151"/>
      <c r="VVE84" s="151"/>
      <c r="VVF84" s="151"/>
      <c r="VVG84" s="151"/>
      <c r="VVH84" s="151"/>
      <c r="VVI84" s="151"/>
      <c r="VVJ84" s="151"/>
      <c r="VVK84" s="151"/>
      <c r="VVL84" s="151"/>
      <c r="VVM84" s="151"/>
      <c r="VVN84" s="151"/>
      <c r="VVO84" s="151"/>
      <c r="VVP84" s="151"/>
      <c r="VVQ84" s="151"/>
      <c r="VVR84" s="151"/>
      <c r="VVS84" s="151"/>
      <c r="VVT84" s="151"/>
      <c r="VVU84" s="151"/>
      <c r="VVV84" s="151"/>
      <c r="VVW84" s="151"/>
      <c r="VVX84" s="151"/>
      <c r="VVY84" s="151"/>
      <c r="VVZ84" s="151"/>
      <c r="VWA84" s="151"/>
      <c r="VWB84" s="151"/>
      <c r="VWC84" s="151"/>
      <c r="VWD84" s="151"/>
      <c r="VWE84" s="151"/>
      <c r="VWF84" s="151"/>
      <c r="VWG84" s="151"/>
      <c r="VWH84" s="151"/>
      <c r="VWI84" s="151"/>
      <c r="VWJ84" s="151"/>
      <c r="VWK84" s="151"/>
      <c r="VWL84" s="151"/>
      <c r="VWM84" s="151"/>
      <c r="VWN84" s="151"/>
      <c r="VWO84" s="151"/>
      <c r="VWP84" s="151"/>
      <c r="VWQ84" s="151"/>
      <c r="VWR84" s="151"/>
      <c r="VWS84" s="151"/>
      <c r="VWT84" s="151"/>
      <c r="VWU84" s="151"/>
      <c r="VWV84" s="151"/>
      <c r="VWW84" s="151"/>
      <c r="VWX84" s="151"/>
      <c r="VWY84" s="151"/>
      <c r="VWZ84" s="151"/>
      <c r="VXA84" s="151"/>
      <c r="VXB84" s="151"/>
      <c r="VXC84" s="151"/>
      <c r="VXD84" s="151"/>
      <c r="VXE84" s="151"/>
      <c r="VXF84" s="151"/>
      <c r="VXG84" s="151"/>
      <c r="VXH84" s="151"/>
      <c r="VXI84" s="151"/>
      <c r="VXJ84" s="151"/>
      <c r="VXK84" s="151"/>
      <c r="VXL84" s="151"/>
      <c r="VXM84" s="151"/>
      <c r="VXN84" s="151"/>
      <c r="VXO84" s="151"/>
      <c r="VXP84" s="151"/>
      <c r="VXQ84" s="151"/>
      <c r="VXR84" s="151"/>
      <c r="VXS84" s="151"/>
      <c r="VXT84" s="151"/>
      <c r="VXU84" s="151"/>
      <c r="VXV84" s="151"/>
      <c r="VXW84" s="151"/>
      <c r="VXX84" s="151"/>
      <c r="VXY84" s="151"/>
      <c r="VXZ84" s="151"/>
      <c r="VYA84" s="151"/>
      <c r="VYB84" s="151"/>
      <c r="VYC84" s="151"/>
      <c r="VYD84" s="151"/>
      <c r="VYE84" s="151"/>
      <c r="VYF84" s="151"/>
      <c r="VYG84" s="151"/>
      <c r="VYH84" s="151"/>
      <c r="VYI84" s="151"/>
      <c r="VYJ84" s="151"/>
      <c r="VYK84" s="151"/>
      <c r="VYL84" s="151"/>
      <c r="VYM84" s="151"/>
      <c r="VYN84" s="151"/>
      <c r="VYO84" s="151"/>
      <c r="VYP84" s="151"/>
      <c r="VYQ84" s="151"/>
      <c r="VYR84" s="151"/>
      <c r="VYS84" s="151"/>
      <c r="VYT84" s="151"/>
      <c r="VYU84" s="151"/>
      <c r="VYV84" s="151"/>
      <c r="VYW84" s="151"/>
      <c r="VYX84" s="151"/>
      <c r="VYY84" s="151"/>
      <c r="VYZ84" s="151"/>
      <c r="VZA84" s="151"/>
      <c r="VZB84" s="151"/>
      <c r="VZC84" s="151"/>
      <c r="VZD84" s="151"/>
      <c r="VZE84" s="151"/>
      <c r="VZF84" s="151"/>
      <c r="VZG84" s="151"/>
      <c r="VZH84" s="151"/>
      <c r="VZI84" s="151"/>
      <c r="VZJ84" s="151"/>
      <c r="VZK84" s="151"/>
      <c r="VZL84" s="151"/>
      <c r="VZM84" s="151"/>
      <c r="VZN84" s="151"/>
      <c r="VZO84" s="151"/>
      <c r="VZP84" s="151"/>
      <c r="VZQ84" s="151"/>
      <c r="VZR84" s="151"/>
      <c r="VZS84" s="151"/>
      <c r="VZT84" s="151"/>
      <c r="VZU84" s="151"/>
      <c r="VZV84" s="151"/>
      <c r="VZW84" s="151"/>
      <c r="VZX84" s="151"/>
      <c r="VZY84" s="151"/>
      <c r="VZZ84" s="151"/>
      <c r="WAA84" s="151"/>
      <c r="WAB84" s="151"/>
      <c r="WAC84" s="151"/>
      <c r="WAD84" s="151"/>
      <c r="WAE84" s="151"/>
      <c r="WAF84" s="151"/>
      <c r="WAG84" s="151"/>
      <c r="WAH84" s="151"/>
      <c r="WAI84" s="151"/>
      <c r="WAJ84" s="151"/>
      <c r="WAK84" s="151"/>
      <c r="WAL84" s="151"/>
      <c r="WAM84" s="151"/>
      <c r="WAN84" s="151"/>
      <c r="WAO84" s="151"/>
      <c r="WAP84" s="151"/>
      <c r="WAQ84" s="151"/>
      <c r="WAR84" s="151"/>
      <c r="WAS84" s="151"/>
      <c r="WAT84" s="151"/>
      <c r="WAU84" s="151"/>
      <c r="WAV84" s="151"/>
      <c r="WAW84" s="151"/>
      <c r="WAX84" s="151"/>
      <c r="WAY84" s="151"/>
      <c r="WAZ84" s="151"/>
      <c r="WBA84" s="151"/>
      <c r="WBB84" s="151"/>
      <c r="WBC84" s="151"/>
      <c r="WBD84" s="151"/>
      <c r="WBE84" s="151"/>
      <c r="WBF84" s="151"/>
      <c r="WBG84" s="151"/>
      <c r="WBH84" s="151"/>
      <c r="WBI84" s="151"/>
      <c r="WBJ84" s="151"/>
      <c r="WBK84" s="151"/>
      <c r="WBL84" s="151"/>
      <c r="WBM84" s="151"/>
      <c r="WBN84" s="151"/>
      <c r="WBO84" s="151"/>
      <c r="WBP84" s="151"/>
      <c r="WBQ84" s="151"/>
      <c r="WBR84" s="151"/>
      <c r="WBS84" s="151"/>
      <c r="WBT84" s="151"/>
      <c r="WBU84" s="151"/>
      <c r="WBV84" s="151"/>
      <c r="WBW84" s="151"/>
      <c r="WBX84" s="151"/>
      <c r="WBY84" s="151"/>
      <c r="WBZ84" s="151"/>
      <c r="WCA84" s="151"/>
      <c r="WCB84" s="151"/>
      <c r="WCC84" s="151"/>
      <c r="WCD84" s="151"/>
      <c r="WCE84" s="151"/>
      <c r="WCF84" s="151"/>
      <c r="WCG84" s="151"/>
      <c r="WCH84" s="151"/>
      <c r="WCI84" s="151"/>
      <c r="WCJ84" s="151"/>
      <c r="WCK84" s="151"/>
      <c r="WCL84" s="151"/>
      <c r="WCM84" s="151"/>
      <c r="WCN84" s="151"/>
      <c r="WCO84" s="151"/>
      <c r="WCP84" s="151"/>
      <c r="WCQ84" s="151"/>
      <c r="WCR84" s="151"/>
      <c r="WCS84" s="151"/>
      <c r="WCT84" s="151"/>
      <c r="WCU84" s="151"/>
      <c r="WCV84" s="151"/>
      <c r="WCW84" s="151"/>
      <c r="WCX84" s="151"/>
      <c r="WCY84" s="151"/>
      <c r="WCZ84" s="151"/>
      <c r="WDA84" s="151"/>
      <c r="WDB84" s="151"/>
      <c r="WDC84" s="151"/>
      <c r="WDD84" s="151"/>
      <c r="WDE84" s="151"/>
      <c r="WDF84" s="151"/>
      <c r="WDG84" s="151"/>
      <c r="WDH84" s="151"/>
      <c r="WDI84" s="151"/>
      <c r="WDJ84" s="151"/>
      <c r="WDK84" s="151"/>
      <c r="WDL84" s="151"/>
      <c r="WDM84" s="151"/>
      <c r="WDN84" s="151"/>
      <c r="WDO84" s="151"/>
      <c r="WDP84" s="151"/>
      <c r="WDQ84" s="151"/>
      <c r="WDR84" s="151"/>
      <c r="WDS84" s="151"/>
      <c r="WDT84" s="151"/>
      <c r="WDU84" s="151"/>
      <c r="WDV84" s="151"/>
      <c r="WDW84" s="151"/>
      <c r="WDX84" s="151"/>
      <c r="WDY84" s="151"/>
      <c r="WDZ84" s="151"/>
      <c r="WEA84" s="151"/>
      <c r="WEB84" s="151"/>
      <c r="WEC84" s="151"/>
      <c r="WED84" s="151"/>
      <c r="WEE84" s="151"/>
      <c r="WEF84" s="151"/>
      <c r="WEG84" s="151"/>
      <c r="WEH84" s="151"/>
      <c r="WEI84" s="151"/>
      <c r="WEJ84" s="151"/>
      <c r="WEK84" s="151"/>
      <c r="WEL84" s="151"/>
      <c r="WEM84" s="151"/>
      <c r="WEN84" s="151"/>
      <c r="WEO84" s="151"/>
      <c r="WEP84" s="151"/>
      <c r="WEQ84" s="151"/>
      <c r="WER84" s="151"/>
      <c r="WES84" s="151"/>
      <c r="WET84" s="151"/>
      <c r="WEU84" s="151"/>
      <c r="WEV84" s="151"/>
      <c r="WEW84" s="151"/>
      <c r="WEX84" s="151"/>
      <c r="WEY84" s="151"/>
      <c r="WEZ84" s="151"/>
      <c r="WFA84" s="151"/>
      <c r="WFB84" s="151"/>
      <c r="WFC84" s="151"/>
      <c r="WFD84" s="151"/>
      <c r="WFE84" s="151"/>
      <c r="WFF84" s="151"/>
      <c r="WFG84" s="151"/>
      <c r="WFH84" s="151"/>
      <c r="WFI84" s="151"/>
      <c r="WFJ84" s="151"/>
      <c r="WFK84" s="151"/>
      <c r="WFL84" s="151"/>
      <c r="WFM84" s="151"/>
      <c r="WFN84" s="151"/>
      <c r="WFO84" s="151"/>
      <c r="WFP84" s="151"/>
      <c r="WFQ84" s="151"/>
      <c r="WFR84" s="151"/>
      <c r="WFS84" s="151"/>
      <c r="WFT84" s="151"/>
      <c r="WFU84" s="151"/>
      <c r="WFV84" s="151"/>
      <c r="WFW84" s="151"/>
      <c r="WFX84" s="151"/>
      <c r="WFY84" s="151"/>
      <c r="WFZ84" s="151"/>
      <c r="WGA84" s="151"/>
      <c r="WGB84" s="151"/>
      <c r="WGC84" s="151"/>
      <c r="WGD84" s="151"/>
      <c r="WGE84" s="151"/>
      <c r="WGF84" s="151"/>
      <c r="WGG84" s="151"/>
      <c r="WGH84" s="151"/>
      <c r="WGI84" s="151"/>
      <c r="WGJ84" s="151"/>
      <c r="WGK84" s="151"/>
      <c r="WGL84" s="151"/>
      <c r="WGM84" s="151"/>
      <c r="WGN84" s="151"/>
      <c r="WGO84" s="151"/>
      <c r="WGP84" s="151"/>
      <c r="WGQ84" s="151"/>
      <c r="WGR84" s="151"/>
      <c r="WGS84" s="151"/>
      <c r="WGT84" s="151"/>
      <c r="WGU84" s="151"/>
      <c r="WGV84" s="151"/>
      <c r="WGW84" s="151"/>
      <c r="WGX84" s="151"/>
      <c r="WGY84" s="151"/>
      <c r="WGZ84" s="151"/>
      <c r="WHA84" s="151"/>
      <c r="WHB84" s="151"/>
      <c r="WHC84" s="151"/>
      <c r="WHD84" s="151"/>
      <c r="WHE84" s="151"/>
      <c r="WHF84" s="151"/>
      <c r="WHG84" s="151"/>
      <c r="WHH84" s="151"/>
      <c r="WHI84" s="151"/>
      <c r="WHJ84" s="151"/>
      <c r="WHK84" s="151"/>
      <c r="WHL84" s="151"/>
      <c r="WHM84" s="151"/>
      <c r="WHN84" s="151"/>
      <c r="WHO84" s="151"/>
      <c r="WHP84" s="151"/>
      <c r="WHQ84" s="151"/>
      <c r="WHR84" s="151"/>
      <c r="WHS84" s="151"/>
      <c r="WHT84" s="151"/>
      <c r="WHU84" s="151"/>
      <c r="WHV84" s="151"/>
      <c r="WHW84" s="151"/>
      <c r="WHX84" s="151"/>
      <c r="WHY84" s="151"/>
      <c r="WHZ84" s="151"/>
      <c r="WIA84" s="151"/>
      <c r="WIB84" s="151"/>
      <c r="WIC84" s="151"/>
      <c r="WID84" s="151"/>
      <c r="WIE84" s="151"/>
      <c r="WIF84" s="151"/>
      <c r="WIG84" s="151"/>
      <c r="WIH84" s="151"/>
      <c r="WII84" s="151"/>
      <c r="WIJ84" s="151"/>
      <c r="WIK84" s="151"/>
      <c r="WIL84" s="151"/>
      <c r="WIM84" s="151"/>
      <c r="WIN84" s="151"/>
      <c r="WIO84" s="151"/>
      <c r="WIP84" s="151"/>
      <c r="WIQ84" s="151"/>
      <c r="WIR84" s="151"/>
      <c r="WIS84" s="151"/>
      <c r="WIT84" s="151"/>
      <c r="WIU84" s="151"/>
      <c r="WIV84" s="151"/>
      <c r="WIW84" s="151"/>
      <c r="WIX84" s="151"/>
      <c r="WIY84" s="151"/>
      <c r="WIZ84" s="151"/>
      <c r="WJA84" s="151"/>
      <c r="WJB84" s="151"/>
      <c r="WJC84" s="151"/>
      <c r="WJD84" s="151"/>
      <c r="WJE84" s="151"/>
      <c r="WJF84" s="151"/>
      <c r="WJG84" s="151"/>
      <c r="WJH84" s="151"/>
      <c r="WJI84" s="151"/>
      <c r="WJJ84" s="151"/>
      <c r="WJK84" s="151"/>
      <c r="WJL84" s="151"/>
      <c r="WJM84" s="151"/>
      <c r="WJN84" s="151"/>
      <c r="WJO84" s="151"/>
      <c r="WJP84" s="151"/>
      <c r="WJQ84" s="151"/>
      <c r="WJR84" s="151"/>
      <c r="WJS84" s="151"/>
      <c r="WJT84" s="151"/>
      <c r="WJU84" s="151"/>
      <c r="WJV84" s="151"/>
      <c r="WJW84" s="151"/>
      <c r="WJX84" s="151"/>
      <c r="WJY84" s="151"/>
      <c r="WJZ84" s="151"/>
      <c r="WKA84" s="151"/>
      <c r="WKB84" s="151"/>
      <c r="WKC84" s="151"/>
      <c r="WKD84" s="151"/>
      <c r="WKE84" s="151"/>
      <c r="WKF84" s="151"/>
      <c r="WKG84" s="151"/>
      <c r="WKH84" s="151"/>
      <c r="WKI84" s="151"/>
      <c r="WKJ84" s="151"/>
      <c r="WKK84" s="151"/>
      <c r="WKL84" s="151"/>
      <c r="WKM84" s="151"/>
      <c r="WKN84" s="151"/>
      <c r="WKO84" s="151"/>
      <c r="WKP84" s="151"/>
      <c r="WKQ84" s="151"/>
      <c r="WKR84" s="151"/>
      <c r="WKS84" s="151"/>
      <c r="WKT84" s="151"/>
      <c r="WKU84" s="151"/>
      <c r="WKV84" s="151"/>
      <c r="WKW84" s="151"/>
      <c r="WKX84" s="151"/>
      <c r="WKY84" s="151"/>
      <c r="WKZ84" s="151"/>
      <c r="WLA84" s="151"/>
      <c r="WLB84" s="151"/>
      <c r="WLC84" s="151"/>
      <c r="WLD84" s="151"/>
      <c r="WLE84" s="151"/>
      <c r="WLF84" s="151"/>
      <c r="WLG84" s="151"/>
      <c r="WLH84" s="151"/>
      <c r="WLI84" s="151"/>
      <c r="WLJ84" s="151"/>
      <c r="WLK84" s="151"/>
      <c r="WLL84" s="151"/>
      <c r="WLM84" s="151"/>
      <c r="WLN84" s="151"/>
      <c r="WLO84" s="151"/>
      <c r="WLP84" s="151"/>
      <c r="WLQ84" s="151"/>
      <c r="WLR84" s="151"/>
      <c r="WLS84" s="151"/>
      <c r="WLT84" s="151"/>
      <c r="WLU84" s="151"/>
      <c r="WLV84" s="151"/>
      <c r="WLW84" s="151"/>
      <c r="WLX84" s="151"/>
      <c r="WLY84" s="151"/>
      <c r="WLZ84" s="151"/>
      <c r="WMA84" s="151"/>
      <c r="WMB84" s="151"/>
      <c r="WMC84" s="151"/>
      <c r="WMD84" s="151"/>
      <c r="WME84" s="151"/>
      <c r="WMF84" s="151"/>
      <c r="WMG84" s="151"/>
      <c r="WMH84" s="151"/>
      <c r="WMI84" s="151"/>
      <c r="WMJ84" s="151"/>
      <c r="WMK84" s="151"/>
      <c r="WML84" s="151"/>
      <c r="WMM84" s="151"/>
      <c r="WMN84" s="151"/>
      <c r="WMO84" s="151"/>
      <c r="WMP84" s="151"/>
      <c r="WMQ84" s="151"/>
      <c r="WMR84" s="151"/>
      <c r="WMS84" s="151"/>
      <c r="WMT84" s="151"/>
      <c r="WMU84" s="151"/>
      <c r="WMV84" s="151"/>
      <c r="WMW84" s="151"/>
      <c r="WMX84" s="151"/>
      <c r="WMY84" s="151"/>
      <c r="WMZ84" s="151"/>
      <c r="WNA84" s="151"/>
      <c r="WNB84" s="151"/>
      <c r="WNC84" s="151"/>
      <c r="WND84" s="151"/>
      <c r="WNE84" s="151"/>
      <c r="WNF84" s="151"/>
      <c r="WNG84" s="151"/>
      <c r="WNH84" s="151"/>
      <c r="WNI84" s="151"/>
      <c r="WNJ84" s="151"/>
      <c r="WNK84" s="151"/>
      <c r="WNL84" s="151"/>
      <c r="WNM84" s="151"/>
      <c r="WNN84" s="151"/>
      <c r="WNO84" s="151"/>
      <c r="WNP84" s="151"/>
      <c r="WNQ84" s="151"/>
      <c r="WNR84" s="151"/>
      <c r="WNS84" s="151"/>
      <c r="WNT84" s="151"/>
      <c r="WNU84" s="151"/>
      <c r="WNV84" s="151"/>
      <c r="WNW84" s="151"/>
      <c r="WNX84" s="151"/>
      <c r="WNY84" s="151"/>
      <c r="WNZ84" s="151"/>
      <c r="WOA84" s="151"/>
      <c r="WOB84" s="151"/>
      <c r="WOC84" s="151"/>
      <c r="WOD84" s="151"/>
      <c r="WOE84" s="151"/>
      <c r="WOF84" s="151"/>
      <c r="WOG84" s="151"/>
      <c r="WOH84" s="151"/>
      <c r="WOI84" s="151"/>
      <c r="WOJ84" s="151"/>
      <c r="WOK84" s="151"/>
      <c r="WOL84" s="151"/>
      <c r="WOM84" s="151"/>
      <c r="WON84" s="151"/>
      <c r="WOO84" s="151"/>
      <c r="WOP84" s="151"/>
      <c r="WOQ84" s="151"/>
      <c r="WOR84" s="151"/>
      <c r="WOS84" s="151"/>
      <c r="WOT84" s="151"/>
      <c r="WOU84" s="151"/>
      <c r="WOV84" s="151"/>
      <c r="WOW84" s="151"/>
      <c r="WOX84" s="151"/>
      <c r="WOY84" s="151"/>
      <c r="WOZ84" s="151"/>
      <c r="WPA84" s="151"/>
      <c r="WPB84" s="151"/>
      <c r="WPC84" s="151"/>
      <c r="WPD84" s="151"/>
      <c r="WPE84" s="151"/>
      <c r="WPF84" s="151"/>
      <c r="WPG84" s="151"/>
      <c r="WPH84" s="151"/>
      <c r="WPI84" s="151"/>
      <c r="WPJ84" s="151"/>
      <c r="WPK84" s="151"/>
      <c r="WPL84" s="151"/>
      <c r="WPM84" s="151"/>
      <c r="WPN84" s="151"/>
      <c r="WPO84" s="151"/>
      <c r="WPP84" s="151"/>
      <c r="WPQ84" s="151"/>
      <c r="WPR84" s="151"/>
      <c r="WPS84" s="151"/>
      <c r="WPT84" s="151"/>
      <c r="WPU84" s="151"/>
      <c r="WPV84" s="151"/>
      <c r="WPW84" s="151"/>
      <c r="WPX84" s="151"/>
      <c r="WPY84" s="151"/>
      <c r="WPZ84" s="151"/>
      <c r="WQA84" s="151"/>
      <c r="WQB84" s="151"/>
      <c r="WQC84" s="151"/>
      <c r="WQD84" s="151"/>
      <c r="WQE84" s="151"/>
      <c r="WQF84" s="151"/>
      <c r="WQG84" s="151"/>
      <c r="WQH84" s="151"/>
      <c r="WQI84" s="151"/>
      <c r="WQJ84" s="151"/>
      <c r="WQK84" s="151"/>
      <c r="WQL84" s="151"/>
      <c r="WQM84" s="151"/>
      <c r="WQN84" s="151"/>
      <c r="WQO84" s="151"/>
      <c r="WQP84" s="151"/>
      <c r="WQQ84" s="151"/>
      <c r="WQR84" s="151"/>
      <c r="WQS84" s="151"/>
      <c r="WQT84" s="151"/>
      <c r="WQU84" s="151"/>
      <c r="WQV84" s="151"/>
      <c r="WQW84" s="151"/>
      <c r="WQX84" s="151"/>
      <c r="WQY84" s="151"/>
      <c r="WQZ84" s="151"/>
      <c r="WRA84" s="151"/>
      <c r="WRB84" s="151"/>
      <c r="WRC84" s="151"/>
      <c r="WRD84" s="151"/>
      <c r="WRE84" s="151"/>
      <c r="WRF84" s="151"/>
      <c r="WRG84" s="151"/>
      <c r="WRH84" s="151"/>
      <c r="WRI84" s="151"/>
      <c r="WRJ84" s="151"/>
      <c r="WRK84" s="151"/>
      <c r="WRL84" s="151"/>
      <c r="WRM84" s="151"/>
      <c r="WRN84" s="151"/>
      <c r="WRO84" s="151"/>
      <c r="WRP84" s="151"/>
      <c r="WRQ84" s="151"/>
      <c r="WRR84" s="151"/>
      <c r="WRS84" s="151"/>
      <c r="WRT84" s="151"/>
      <c r="WRU84" s="151"/>
      <c r="WRV84" s="151"/>
      <c r="WRW84" s="151"/>
      <c r="WRX84" s="151"/>
      <c r="WRY84" s="151"/>
      <c r="WRZ84" s="151"/>
      <c r="WSA84" s="151"/>
      <c r="WSB84" s="151"/>
      <c r="WSC84" s="151"/>
      <c r="WSD84" s="151"/>
      <c r="WSE84" s="151"/>
      <c r="WSF84" s="151"/>
      <c r="WSG84" s="151"/>
      <c r="WSH84" s="151"/>
      <c r="WSI84" s="151"/>
      <c r="WSJ84" s="151"/>
      <c r="WSK84" s="151"/>
      <c r="WSL84" s="151"/>
      <c r="WSM84" s="151"/>
      <c r="WSN84" s="151"/>
      <c r="WSO84" s="151"/>
      <c r="WSP84" s="151"/>
      <c r="WSQ84" s="151"/>
      <c r="WSR84" s="151"/>
      <c r="WSS84" s="151"/>
      <c r="WST84" s="151"/>
      <c r="WSU84" s="151"/>
      <c r="WSV84" s="151"/>
      <c r="WSW84" s="151"/>
      <c r="WSX84" s="151"/>
      <c r="WSY84" s="151"/>
      <c r="WSZ84" s="151"/>
      <c r="WTA84" s="151"/>
      <c r="WTB84" s="151"/>
      <c r="WTC84" s="151"/>
      <c r="WTD84" s="151"/>
      <c r="WTE84" s="151"/>
      <c r="WTF84" s="151"/>
      <c r="WTG84" s="151"/>
      <c r="WTH84" s="151"/>
      <c r="WTI84" s="151"/>
      <c r="WTJ84" s="151"/>
      <c r="WTK84" s="151"/>
      <c r="WTL84" s="151"/>
      <c r="WTM84" s="151"/>
      <c r="WTN84" s="151"/>
      <c r="WTO84" s="151"/>
      <c r="WTP84" s="151"/>
      <c r="WTQ84" s="151"/>
      <c r="WTR84" s="151"/>
      <c r="WTS84" s="151"/>
      <c r="WTT84" s="151"/>
      <c r="WTU84" s="151"/>
      <c r="WTV84" s="151"/>
      <c r="WTW84" s="151"/>
      <c r="WTX84" s="151"/>
      <c r="WTY84" s="151"/>
      <c r="WTZ84" s="151"/>
      <c r="WUA84" s="151"/>
      <c r="WUB84" s="151"/>
      <c r="WUC84" s="151"/>
      <c r="WUD84" s="151"/>
      <c r="WUE84" s="151"/>
      <c r="WUF84" s="151"/>
      <c r="WUG84" s="151"/>
      <c r="WUH84" s="151"/>
      <c r="WUI84" s="151"/>
      <c r="WUJ84" s="151"/>
      <c r="WUK84" s="151"/>
      <c r="WUL84" s="151"/>
      <c r="WUM84" s="151"/>
      <c r="WUN84" s="151"/>
      <c r="WUO84" s="151"/>
      <c r="WUP84" s="151"/>
      <c r="WUQ84" s="151"/>
      <c r="WUR84" s="151"/>
      <c r="WUS84" s="151"/>
      <c r="WUT84" s="151"/>
      <c r="WUU84" s="151"/>
      <c r="WUV84" s="151"/>
      <c r="WUW84" s="151"/>
      <c r="WUX84" s="151"/>
      <c r="WUY84" s="151"/>
      <c r="WUZ84" s="151"/>
      <c r="WVA84" s="151"/>
      <c r="WVB84" s="151"/>
      <c r="WVC84" s="151"/>
      <c r="WVD84" s="151"/>
      <c r="WVE84" s="151"/>
      <c r="WVF84" s="151"/>
      <c r="WVG84" s="151"/>
      <c r="WVH84" s="151"/>
      <c r="WVI84" s="151"/>
      <c r="WVJ84" s="151"/>
      <c r="WVK84" s="151"/>
      <c r="WVL84" s="151"/>
      <c r="WVM84" s="151"/>
      <c r="WVN84" s="151"/>
      <c r="WVO84" s="151"/>
      <c r="WVP84" s="151"/>
      <c r="WVQ84" s="151"/>
      <c r="WVR84" s="151"/>
      <c r="WVS84" s="151"/>
      <c r="WVT84" s="151"/>
      <c r="WVU84" s="151"/>
      <c r="WVV84" s="151"/>
      <c r="WVW84" s="151"/>
      <c r="WVX84" s="151"/>
      <c r="WVY84" s="151"/>
      <c r="WVZ84" s="151"/>
      <c r="WWA84" s="151"/>
      <c r="WWB84" s="151"/>
      <c r="WWC84" s="151"/>
      <c r="WWD84" s="151"/>
      <c r="WWE84" s="151"/>
      <c r="WWF84" s="151"/>
      <c r="WWG84" s="151"/>
      <c r="WWH84" s="151"/>
      <c r="WWI84" s="151"/>
      <c r="WWJ84" s="151"/>
      <c r="WWK84" s="151"/>
      <c r="WWL84" s="151"/>
      <c r="WWM84" s="151"/>
      <c r="WWN84" s="151"/>
      <c r="WWO84" s="151"/>
      <c r="WWP84" s="151"/>
      <c r="WWQ84" s="151"/>
      <c r="WWR84" s="151"/>
      <c r="WWS84" s="151"/>
      <c r="WWT84" s="151"/>
      <c r="WWU84" s="151"/>
      <c r="WWV84" s="151"/>
      <c r="WWW84" s="151"/>
      <c r="WWX84" s="151"/>
      <c r="WWY84" s="151"/>
      <c r="WWZ84" s="151"/>
      <c r="WXA84" s="151"/>
      <c r="WXB84" s="151"/>
      <c r="WXC84" s="151"/>
      <c r="WXD84" s="151"/>
      <c r="WXE84" s="151"/>
      <c r="WXF84" s="151"/>
      <c r="WXG84" s="151"/>
      <c r="WXH84" s="151"/>
      <c r="WXI84" s="151"/>
      <c r="WXJ84" s="151"/>
      <c r="WXK84" s="151"/>
      <c r="WXL84" s="151"/>
      <c r="WXM84" s="151"/>
      <c r="WXN84" s="151"/>
      <c r="WXO84" s="151"/>
      <c r="WXP84" s="151"/>
      <c r="WXQ84" s="151"/>
      <c r="WXR84" s="151"/>
      <c r="WXS84" s="151"/>
      <c r="WXT84" s="151"/>
      <c r="WXU84" s="151"/>
      <c r="WXV84" s="151"/>
      <c r="WXW84" s="151"/>
      <c r="WXX84" s="151"/>
      <c r="WXY84" s="151"/>
      <c r="WXZ84" s="151"/>
      <c r="WYA84" s="151"/>
      <c r="WYB84" s="151"/>
      <c r="WYC84" s="151"/>
      <c r="WYD84" s="151"/>
      <c r="WYE84" s="151"/>
      <c r="WYF84" s="151"/>
      <c r="WYG84" s="151"/>
      <c r="WYH84" s="151"/>
      <c r="WYI84" s="151"/>
      <c r="WYJ84" s="151"/>
      <c r="WYK84" s="151"/>
      <c r="WYL84" s="151"/>
      <c r="WYM84" s="151"/>
      <c r="WYN84" s="151"/>
      <c r="WYO84" s="151"/>
      <c r="WYP84" s="151"/>
      <c r="WYQ84" s="151"/>
      <c r="WYR84" s="151"/>
      <c r="WYS84" s="151"/>
      <c r="WYT84" s="151"/>
      <c r="WYU84" s="151"/>
      <c r="WYV84" s="151"/>
      <c r="WYW84" s="151"/>
      <c r="WYX84" s="151"/>
      <c r="WYY84" s="151"/>
      <c r="WYZ84" s="151"/>
      <c r="WZA84" s="151"/>
      <c r="WZB84" s="151"/>
      <c r="WZC84" s="151"/>
      <c r="WZD84" s="151"/>
      <c r="WZE84" s="151"/>
      <c r="WZF84" s="151"/>
      <c r="WZG84" s="151"/>
      <c r="WZH84" s="151"/>
      <c r="WZI84" s="151"/>
      <c r="WZJ84" s="151"/>
      <c r="WZK84" s="151"/>
      <c r="WZL84" s="151"/>
      <c r="WZM84" s="151"/>
      <c r="WZN84" s="151"/>
      <c r="WZO84" s="151"/>
      <c r="WZP84" s="151"/>
      <c r="WZQ84" s="151"/>
      <c r="WZR84" s="151"/>
      <c r="WZS84" s="151"/>
      <c r="WZT84" s="151"/>
      <c r="WZU84" s="151"/>
      <c r="WZV84" s="151"/>
      <c r="WZW84" s="151"/>
      <c r="WZX84" s="151"/>
      <c r="WZY84" s="151"/>
      <c r="WZZ84" s="151"/>
      <c r="XAA84" s="151"/>
      <c r="XAB84" s="151"/>
      <c r="XAC84" s="151"/>
      <c r="XAD84" s="151"/>
      <c r="XAE84" s="151"/>
      <c r="XAF84" s="151"/>
      <c r="XAG84" s="151"/>
      <c r="XAH84" s="151"/>
      <c r="XAI84" s="151"/>
      <c r="XAJ84" s="151"/>
      <c r="XAK84" s="151"/>
      <c r="XAL84" s="151"/>
      <c r="XAM84" s="151"/>
      <c r="XAN84" s="151"/>
      <c r="XAO84" s="151"/>
      <c r="XAP84" s="151"/>
      <c r="XAQ84" s="151"/>
      <c r="XAR84" s="151"/>
      <c r="XAS84" s="151"/>
      <c r="XAT84" s="151"/>
      <c r="XAU84" s="151"/>
      <c r="XAV84" s="151"/>
      <c r="XAW84" s="151"/>
      <c r="XAX84" s="151"/>
      <c r="XAY84" s="151"/>
      <c r="XAZ84" s="151"/>
      <c r="XBA84" s="151"/>
      <c r="XBB84" s="151"/>
      <c r="XBC84" s="151"/>
      <c r="XBD84" s="151"/>
      <c r="XBE84" s="151"/>
      <c r="XBF84" s="151"/>
      <c r="XBG84" s="151"/>
      <c r="XBH84" s="151"/>
      <c r="XBI84" s="151"/>
      <c r="XBJ84" s="151"/>
      <c r="XBK84" s="151"/>
      <c r="XBL84" s="151"/>
      <c r="XBM84" s="151"/>
      <c r="XBN84" s="151"/>
      <c r="XBO84" s="151"/>
      <c r="XBP84" s="151"/>
      <c r="XBQ84" s="151"/>
      <c r="XBR84" s="151"/>
      <c r="XBS84" s="151"/>
      <c r="XBT84" s="151"/>
      <c r="XBU84" s="151"/>
      <c r="XBV84" s="151"/>
      <c r="XBW84" s="151"/>
      <c r="XBX84" s="151"/>
      <c r="XBY84" s="151"/>
      <c r="XBZ84" s="151"/>
      <c r="XCA84" s="151"/>
      <c r="XCB84" s="151"/>
      <c r="XCC84" s="151"/>
      <c r="XCD84" s="151"/>
      <c r="XCE84" s="151"/>
      <c r="XCF84" s="151"/>
      <c r="XCG84" s="151"/>
      <c r="XCH84" s="151"/>
      <c r="XCI84" s="151"/>
      <c r="XCJ84" s="151"/>
      <c r="XCK84" s="151"/>
      <c r="XCL84" s="151"/>
      <c r="XCM84" s="151"/>
      <c r="XCN84" s="151"/>
      <c r="XCO84" s="151"/>
      <c r="XCP84" s="151"/>
      <c r="XCQ84" s="151"/>
      <c r="XCR84" s="151"/>
      <c r="XCS84" s="151"/>
      <c r="XCT84" s="151"/>
      <c r="XCU84" s="151"/>
      <c r="XCV84" s="151"/>
      <c r="XCW84" s="151"/>
      <c r="XCX84" s="151"/>
      <c r="XCY84" s="151"/>
      <c r="XCZ84" s="151"/>
      <c r="XDA84" s="151"/>
      <c r="XDB84" s="151"/>
      <c r="XDC84" s="151"/>
      <c r="XDD84" s="151"/>
      <c r="XDE84" s="151"/>
      <c r="XDF84" s="151"/>
      <c r="XDG84" s="151"/>
      <c r="XDH84" s="151"/>
      <c r="XDI84" s="151"/>
      <c r="XDJ84" s="151"/>
      <c r="XDK84" s="151"/>
      <c r="XDL84" s="151"/>
      <c r="XDM84" s="151"/>
      <c r="XDN84" s="151"/>
      <c r="XDO84" s="151"/>
      <c r="XDP84" s="151"/>
      <c r="XDQ84" s="151"/>
      <c r="XDR84" s="151"/>
      <c r="XDS84" s="151"/>
      <c r="XDT84" s="151"/>
      <c r="XDU84" s="151"/>
      <c r="XDV84" s="151"/>
      <c r="XDW84" s="151"/>
      <c r="XDX84" s="151"/>
      <c r="XDY84" s="151"/>
      <c r="XDZ84" s="151"/>
      <c r="XEA84" s="151"/>
      <c r="XEB84" s="151"/>
      <c r="XEC84" s="151"/>
      <c r="XED84" s="151"/>
      <c r="XEE84" s="151"/>
      <c r="XEF84" s="151"/>
      <c r="XEG84" s="151"/>
      <c r="XEH84" s="151"/>
      <c r="XEI84" s="151"/>
      <c r="XEJ84" s="151"/>
      <c r="XEK84" s="151"/>
      <c r="XEL84" s="151"/>
      <c r="XEM84" s="151"/>
      <c r="XEN84" s="151"/>
      <c r="XEO84" s="151"/>
      <c r="XEP84" s="151"/>
      <c r="XEQ84" s="151"/>
      <c r="XER84" s="151"/>
      <c r="XES84" s="151"/>
      <c r="XET84" s="151"/>
      <c r="XEU84" s="151"/>
      <c r="XEV84" s="151"/>
      <c r="XEW84" s="151"/>
      <c r="XEX84" s="151"/>
      <c r="XEY84" s="151"/>
      <c r="XEZ84" s="151"/>
      <c r="XFA84" s="151"/>
      <c r="XFB84" s="151"/>
      <c r="XFC84" s="151"/>
    </row>
    <row r="85" spans="1:16383" x14ac:dyDescent="0.2">
      <c r="A85" s="181" t="s">
        <v>599</v>
      </c>
      <c r="B85" s="182"/>
      <c r="C85" s="182" t="s">
        <v>438</v>
      </c>
      <c r="D85" s="182"/>
      <c r="E85" s="183"/>
      <c r="F85" s="182" t="s">
        <v>568</v>
      </c>
      <c r="G85" s="184">
        <v>43542</v>
      </c>
      <c r="H85" s="184">
        <v>43549</v>
      </c>
      <c r="I85" s="182">
        <f>VLOOKUP(A85,'Consolidated Data'!$A$1:$AL$100,38,FALSE)</f>
        <v>0</v>
      </c>
      <c r="J85" s="182">
        <f>(VLOOKUP(A85,'Consolidated Data'!$A$1:$AM$100,39,FALSE))/8</f>
        <v>0</v>
      </c>
      <c r="K85" s="182">
        <f t="shared" si="2"/>
        <v>0</v>
      </c>
      <c r="L85" s="182"/>
      <c r="M85" s="185" t="s">
        <v>600</v>
      </c>
      <c r="N85" s="182"/>
      <c r="O85" s="182"/>
    </row>
    <row r="86" spans="1:16383" x14ac:dyDescent="0.2">
      <c r="A86" s="189" t="s">
        <v>601</v>
      </c>
      <c r="B86" s="182" t="s">
        <v>126</v>
      </c>
      <c r="C86" s="182" t="s">
        <v>438</v>
      </c>
      <c r="D86" s="182"/>
      <c r="E86" s="183">
        <v>100039620993194</v>
      </c>
      <c r="F86" s="182" t="s">
        <v>568</v>
      </c>
      <c r="G86" s="184">
        <v>43668</v>
      </c>
      <c r="H86" s="184">
        <v>43700</v>
      </c>
      <c r="I86" s="182">
        <f>VLOOKUP(A86,'Consolidated Data'!$A$1:$AL$100,38,FALSE)</f>
        <v>2</v>
      </c>
      <c r="J86" s="182">
        <f>(VLOOKUP(A86,'Consolidated Data'!$A$1:$AM$100,39,FALSE))/8</f>
        <v>0</v>
      </c>
      <c r="K86" s="182">
        <f t="shared" si="2"/>
        <v>2</v>
      </c>
      <c r="L86" s="182"/>
      <c r="M86" s="185" t="s">
        <v>602</v>
      </c>
      <c r="N86" s="182"/>
      <c r="O86" s="182"/>
    </row>
    <row r="87" spans="1:16383" x14ac:dyDescent="0.2">
      <c r="A87" s="181" t="s">
        <v>603</v>
      </c>
      <c r="B87" s="182" t="s">
        <v>126</v>
      </c>
      <c r="C87" s="182" t="s">
        <v>438</v>
      </c>
      <c r="D87" s="182"/>
      <c r="E87" s="183">
        <v>100034813126814</v>
      </c>
      <c r="F87" s="182" t="s">
        <v>568</v>
      </c>
      <c r="G87" s="184">
        <v>43535</v>
      </c>
      <c r="H87" s="184">
        <v>43598</v>
      </c>
      <c r="I87" s="182">
        <f>VLOOKUP(A87,'Consolidated Data'!$A$1:$AL$100,38,FALSE)</f>
        <v>11</v>
      </c>
      <c r="J87" s="182">
        <f>(VLOOKUP(A87,'Consolidated Data'!$A$1:$AM$100,39,FALSE))/8</f>
        <v>1.28125</v>
      </c>
      <c r="K87" s="182">
        <f t="shared" si="2"/>
        <v>12.28125</v>
      </c>
      <c r="L87" s="182"/>
      <c r="M87" s="187" t="s">
        <v>604</v>
      </c>
      <c r="N87" s="182"/>
      <c r="O87" s="182"/>
    </row>
    <row r="88" spans="1:16383" x14ac:dyDescent="0.2">
      <c r="A88" s="194" t="s">
        <v>605</v>
      </c>
      <c r="B88" s="182" t="s">
        <v>126</v>
      </c>
      <c r="C88" s="182" t="s">
        <v>438</v>
      </c>
      <c r="D88" s="182"/>
      <c r="E88" s="183">
        <v>100035544700072</v>
      </c>
      <c r="F88" s="182" t="s">
        <v>568</v>
      </c>
      <c r="G88" s="184">
        <v>43563</v>
      </c>
      <c r="H88" s="184">
        <v>43615</v>
      </c>
      <c r="I88" s="182">
        <f>VLOOKUP(A88,'Consolidated Data'!$A$1:$AL$100,38,FALSE)</f>
        <v>1</v>
      </c>
      <c r="J88" s="182">
        <f>(VLOOKUP(A88,'Consolidated Data'!$A$1:$AM$100,39,FALSE))/8</f>
        <v>0</v>
      </c>
      <c r="K88" s="182">
        <f t="shared" si="2"/>
        <v>1</v>
      </c>
      <c r="L88" s="182"/>
      <c r="M88" s="185" t="s">
        <v>606</v>
      </c>
      <c r="N88" s="182"/>
      <c r="O88" s="182"/>
    </row>
    <row r="89" spans="1:16383" x14ac:dyDescent="0.2">
      <c r="A89" s="189" t="s">
        <v>234</v>
      </c>
      <c r="B89" s="182" t="s">
        <v>126</v>
      </c>
      <c r="C89" s="182" t="s">
        <v>438</v>
      </c>
      <c r="D89" s="182"/>
      <c r="E89" s="183">
        <v>100028201906589</v>
      </c>
      <c r="F89" s="182" t="s">
        <v>568</v>
      </c>
      <c r="G89" s="184">
        <v>43339</v>
      </c>
      <c r="H89" s="184">
        <v>43623</v>
      </c>
      <c r="I89" s="182">
        <f>VLOOKUP(A89,'Consolidated Data'!$A$1:$AL$100,38,FALSE)</f>
        <v>2</v>
      </c>
      <c r="J89" s="182">
        <f>(VLOOKUP(A89,'Consolidated Data'!$A$1:$AM$100,39,FALSE))/8</f>
        <v>0.625</v>
      </c>
      <c r="K89" s="182">
        <f t="shared" si="2"/>
        <v>2.625</v>
      </c>
      <c r="L89" s="182"/>
      <c r="M89" s="185" t="s">
        <v>607</v>
      </c>
      <c r="N89" s="182"/>
      <c r="O89" s="182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C89" s="171"/>
      <c r="AD89" s="171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/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1"/>
      <c r="BD89" s="171"/>
      <c r="BE89" s="171"/>
      <c r="BF89" s="171"/>
      <c r="BG89" s="171"/>
      <c r="BH89" s="171"/>
      <c r="BI89" s="171"/>
      <c r="BJ89" s="171"/>
      <c r="BK89" s="171"/>
      <c r="BL89" s="171"/>
      <c r="BM89" s="171"/>
      <c r="BN89" s="171"/>
      <c r="BO89" s="171"/>
      <c r="BP89" s="171"/>
      <c r="BQ89" s="171"/>
      <c r="BR89" s="171"/>
      <c r="BS89" s="171"/>
      <c r="BT89" s="171"/>
      <c r="BU89" s="171"/>
      <c r="BV89" s="171"/>
      <c r="BW89" s="171"/>
      <c r="BX89" s="171"/>
      <c r="BY89" s="171"/>
      <c r="BZ89" s="171"/>
      <c r="CA89" s="171"/>
      <c r="CB89" s="171"/>
      <c r="CC89" s="171"/>
      <c r="CD89" s="171"/>
      <c r="CE89" s="171"/>
      <c r="CF89" s="171"/>
      <c r="CG89" s="171"/>
      <c r="CH89" s="171"/>
      <c r="CI89" s="171"/>
      <c r="CJ89" s="171"/>
      <c r="CK89" s="171"/>
      <c r="CL89" s="171"/>
      <c r="CM89" s="171"/>
      <c r="CN89" s="171"/>
      <c r="CO89" s="171"/>
      <c r="CP89" s="171"/>
      <c r="CQ89" s="171"/>
      <c r="CR89" s="171"/>
      <c r="CS89" s="171"/>
      <c r="CT89" s="171"/>
      <c r="CU89" s="171"/>
      <c r="CV89" s="171"/>
      <c r="CW89" s="171"/>
      <c r="CX89" s="171"/>
      <c r="CY89" s="171"/>
      <c r="CZ89" s="171"/>
      <c r="DA89" s="171"/>
      <c r="DB89" s="171"/>
      <c r="DC89" s="171"/>
      <c r="DD89" s="171"/>
      <c r="DE89" s="171"/>
      <c r="DF89" s="171"/>
      <c r="DG89" s="171"/>
      <c r="DH89" s="171"/>
      <c r="DI89" s="171"/>
      <c r="DJ89" s="171"/>
      <c r="DK89" s="171"/>
      <c r="DL89" s="171"/>
      <c r="DM89" s="171"/>
      <c r="DN89" s="171"/>
      <c r="DO89" s="171"/>
      <c r="DP89" s="171"/>
      <c r="DQ89" s="171"/>
      <c r="DR89" s="171"/>
      <c r="DS89" s="171"/>
      <c r="DT89" s="171"/>
      <c r="DU89" s="171"/>
      <c r="DV89" s="171"/>
      <c r="DW89" s="171"/>
      <c r="DX89" s="171"/>
      <c r="DY89" s="171"/>
      <c r="DZ89" s="171"/>
      <c r="EA89" s="171"/>
      <c r="EB89" s="171"/>
      <c r="EC89" s="171"/>
      <c r="ED89" s="171"/>
      <c r="EE89" s="171"/>
      <c r="EF89" s="171"/>
      <c r="EG89" s="171"/>
      <c r="EH89" s="171"/>
      <c r="EI89" s="171"/>
      <c r="EJ89" s="171"/>
      <c r="EK89" s="171"/>
      <c r="EL89" s="171"/>
      <c r="EM89" s="171"/>
      <c r="EN89" s="171"/>
      <c r="EO89" s="171"/>
      <c r="EP89" s="171"/>
      <c r="EQ89" s="171"/>
      <c r="ER89" s="171"/>
      <c r="ES89" s="171"/>
      <c r="ET89" s="171"/>
      <c r="EU89" s="171"/>
      <c r="EV89" s="171"/>
      <c r="EW89" s="171"/>
      <c r="EX89" s="171"/>
      <c r="EY89" s="171"/>
      <c r="EZ89" s="171"/>
      <c r="FA89" s="171"/>
      <c r="FB89" s="171"/>
      <c r="FC89" s="171"/>
      <c r="FD89" s="171"/>
      <c r="FE89" s="171"/>
      <c r="FF89" s="171"/>
      <c r="FG89" s="171"/>
      <c r="FH89" s="171"/>
      <c r="FI89" s="171"/>
      <c r="FJ89" s="171"/>
      <c r="FK89" s="171"/>
      <c r="FL89" s="171"/>
      <c r="FM89" s="171"/>
      <c r="FN89" s="171"/>
      <c r="FO89" s="171"/>
      <c r="FP89" s="171"/>
      <c r="FQ89" s="171"/>
      <c r="FR89" s="171"/>
      <c r="FS89" s="171"/>
      <c r="FT89" s="171"/>
      <c r="FU89" s="171"/>
      <c r="FV89" s="171"/>
      <c r="FW89" s="171"/>
      <c r="FX89" s="171"/>
      <c r="FY89" s="171"/>
      <c r="FZ89" s="171"/>
      <c r="GA89" s="171"/>
      <c r="GB89" s="171"/>
      <c r="GC89" s="171"/>
      <c r="GD89" s="171"/>
      <c r="GE89" s="171"/>
      <c r="GF89" s="171"/>
      <c r="GG89" s="171"/>
      <c r="GH89" s="171"/>
      <c r="GI89" s="171"/>
      <c r="GJ89" s="171"/>
      <c r="GK89" s="171"/>
      <c r="GL89" s="171"/>
      <c r="GM89" s="171"/>
      <c r="GN89" s="171"/>
      <c r="GO89" s="171"/>
      <c r="GP89" s="171"/>
      <c r="GQ89" s="171"/>
      <c r="GR89" s="171"/>
      <c r="GS89" s="171"/>
      <c r="GT89" s="171"/>
      <c r="GU89" s="171"/>
      <c r="GV89" s="171"/>
      <c r="GW89" s="171"/>
      <c r="GX89" s="171"/>
      <c r="GY89" s="171"/>
      <c r="GZ89" s="171"/>
      <c r="HA89" s="171"/>
      <c r="HB89" s="171"/>
      <c r="HC89" s="171"/>
      <c r="HD89" s="171"/>
      <c r="HE89" s="171"/>
      <c r="HF89" s="171"/>
      <c r="HG89" s="171"/>
      <c r="HH89" s="171"/>
      <c r="HI89" s="171"/>
      <c r="HJ89" s="171"/>
      <c r="HK89" s="171"/>
      <c r="HL89" s="171"/>
      <c r="HM89" s="171"/>
      <c r="HN89" s="171"/>
      <c r="HO89" s="171"/>
      <c r="HP89" s="171"/>
      <c r="HQ89" s="171"/>
      <c r="HR89" s="171"/>
      <c r="HS89" s="171"/>
      <c r="HT89" s="171"/>
      <c r="HU89" s="171"/>
      <c r="HV89" s="171"/>
      <c r="HW89" s="171"/>
      <c r="HX89" s="171"/>
      <c r="HY89" s="171"/>
      <c r="HZ89" s="171"/>
      <c r="IA89" s="171"/>
      <c r="IB89" s="171"/>
      <c r="IC89" s="171"/>
      <c r="ID89" s="171"/>
      <c r="IE89" s="171"/>
      <c r="IF89" s="171"/>
      <c r="IG89" s="171"/>
      <c r="IH89" s="171"/>
      <c r="II89" s="171"/>
      <c r="IJ89" s="171"/>
      <c r="IK89" s="171"/>
      <c r="IL89" s="171"/>
      <c r="IM89" s="171"/>
      <c r="IN89" s="171"/>
      <c r="IO89" s="171"/>
      <c r="IP89" s="171"/>
      <c r="IQ89" s="171"/>
      <c r="IR89" s="171"/>
      <c r="IS89" s="171"/>
      <c r="IT89" s="171"/>
      <c r="IU89" s="171"/>
      <c r="IV89" s="171"/>
      <c r="IW89" s="171"/>
      <c r="IX89" s="171"/>
      <c r="IY89" s="171"/>
      <c r="IZ89" s="171"/>
      <c r="JA89" s="171"/>
      <c r="JB89" s="171"/>
      <c r="JC89" s="171"/>
      <c r="JD89" s="171"/>
      <c r="JE89" s="171"/>
      <c r="JF89" s="171"/>
      <c r="JG89" s="171"/>
      <c r="JH89" s="171"/>
      <c r="JI89" s="171"/>
      <c r="JJ89" s="171"/>
      <c r="JK89" s="171"/>
      <c r="JL89" s="171"/>
      <c r="JM89" s="171"/>
      <c r="JN89" s="171"/>
      <c r="JO89" s="171"/>
      <c r="JP89" s="171"/>
      <c r="JQ89" s="171"/>
      <c r="JR89" s="171"/>
      <c r="JS89" s="171"/>
      <c r="JT89" s="171"/>
      <c r="JU89" s="171"/>
      <c r="JV89" s="171"/>
      <c r="JW89" s="171"/>
      <c r="JX89" s="171"/>
      <c r="JY89" s="171"/>
      <c r="JZ89" s="171"/>
      <c r="KA89" s="171"/>
      <c r="KB89" s="171"/>
      <c r="KC89" s="171"/>
      <c r="KD89" s="171"/>
      <c r="KE89" s="171"/>
      <c r="KF89" s="171"/>
      <c r="KG89" s="171"/>
      <c r="KH89" s="171"/>
      <c r="KI89" s="171"/>
      <c r="KJ89" s="171"/>
      <c r="KK89" s="171"/>
      <c r="KL89" s="171"/>
      <c r="KM89" s="171"/>
      <c r="KN89" s="171"/>
      <c r="KO89" s="171"/>
      <c r="KP89" s="171"/>
      <c r="KQ89" s="171"/>
      <c r="KR89" s="171"/>
      <c r="KS89" s="171"/>
      <c r="KT89" s="171"/>
      <c r="KU89" s="171"/>
      <c r="KV89" s="171"/>
      <c r="KW89" s="171"/>
      <c r="KX89" s="171"/>
      <c r="KY89" s="171"/>
      <c r="KZ89" s="171"/>
      <c r="LA89" s="171"/>
      <c r="LB89" s="171"/>
      <c r="LC89" s="171"/>
      <c r="LD89" s="171"/>
      <c r="LE89" s="171"/>
      <c r="LF89" s="171"/>
      <c r="LG89" s="171"/>
      <c r="LH89" s="171"/>
      <c r="LI89" s="171"/>
      <c r="LJ89" s="171"/>
      <c r="LK89" s="171"/>
      <c r="LL89" s="171"/>
      <c r="LM89" s="171"/>
      <c r="LN89" s="171"/>
      <c r="LO89" s="171"/>
      <c r="LP89" s="171"/>
      <c r="LQ89" s="171"/>
      <c r="LR89" s="171"/>
      <c r="LS89" s="171"/>
      <c r="LT89" s="171"/>
      <c r="LU89" s="171"/>
      <c r="LV89" s="171"/>
      <c r="LW89" s="171"/>
      <c r="LX89" s="171"/>
      <c r="LY89" s="171"/>
      <c r="LZ89" s="171"/>
      <c r="MA89" s="171"/>
      <c r="MB89" s="171"/>
      <c r="MC89" s="171"/>
      <c r="MD89" s="171"/>
      <c r="ME89" s="171"/>
      <c r="MF89" s="171"/>
      <c r="MG89" s="171"/>
      <c r="MH89" s="171"/>
      <c r="MI89" s="171"/>
      <c r="MJ89" s="171"/>
      <c r="MK89" s="171"/>
      <c r="ML89" s="171"/>
      <c r="MM89" s="171"/>
      <c r="MN89" s="171"/>
      <c r="MO89" s="171"/>
      <c r="MP89" s="171"/>
      <c r="MQ89" s="171"/>
      <c r="MR89" s="171"/>
      <c r="MS89" s="171"/>
      <c r="MT89" s="171"/>
      <c r="MU89" s="171"/>
      <c r="MV89" s="171"/>
      <c r="MW89" s="171"/>
      <c r="MX89" s="171"/>
      <c r="MY89" s="171"/>
      <c r="MZ89" s="171"/>
      <c r="NA89" s="171"/>
      <c r="NB89" s="171"/>
      <c r="NC89" s="171"/>
      <c r="ND89" s="171"/>
      <c r="NE89" s="171"/>
      <c r="NF89" s="171"/>
      <c r="NG89" s="171"/>
      <c r="NH89" s="171"/>
      <c r="NI89" s="171"/>
      <c r="NJ89" s="171"/>
      <c r="NK89" s="171"/>
      <c r="NL89" s="171"/>
      <c r="NM89" s="171"/>
      <c r="NN89" s="171"/>
      <c r="NO89" s="171"/>
      <c r="NP89" s="171"/>
      <c r="NQ89" s="171"/>
      <c r="NR89" s="171"/>
      <c r="NS89" s="171"/>
      <c r="NT89" s="171"/>
      <c r="NU89" s="171"/>
      <c r="NV89" s="171"/>
      <c r="NW89" s="171"/>
      <c r="NX89" s="171"/>
      <c r="NY89" s="171"/>
      <c r="NZ89" s="171"/>
      <c r="OA89" s="171"/>
      <c r="OB89" s="171"/>
      <c r="OC89" s="171"/>
      <c r="OD89" s="171"/>
      <c r="OE89" s="171"/>
      <c r="OF89" s="171"/>
      <c r="OG89" s="171"/>
      <c r="OH89" s="171"/>
      <c r="OI89" s="171"/>
      <c r="OJ89" s="171"/>
      <c r="OK89" s="171"/>
      <c r="OL89" s="171"/>
      <c r="OM89" s="171"/>
      <c r="ON89" s="171"/>
      <c r="OO89" s="171"/>
      <c r="OP89" s="171"/>
      <c r="OQ89" s="171"/>
      <c r="OR89" s="171"/>
      <c r="OS89" s="171"/>
      <c r="OT89" s="171"/>
      <c r="OU89" s="171"/>
      <c r="OV89" s="171"/>
      <c r="OW89" s="171"/>
      <c r="OX89" s="171"/>
      <c r="OY89" s="171"/>
      <c r="OZ89" s="171"/>
      <c r="PA89" s="171"/>
      <c r="PB89" s="171"/>
      <c r="PC89" s="171"/>
      <c r="PD89" s="171"/>
      <c r="PE89" s="171"/>
      <c r="PF89" s="171"/>
      <c r="PG89" s="171"/>
      <c r="PH89" s="171"/>
      <c r="PI89" s="171"/>
      <c r="PJ89" s="171"/>
      <c r="PK89" s="171"/>
      <c r="PL89" s="171"/>
      <c r="PM89" s="171"/>
      <c r="PN89" s="171"/>
      <c r="PO89" s="171"/>
      <c r="PP89" s="171"/>
      <c r="PQ89" s="171"/>
      <c r="PR89" s="171"/>
      <c r="PS89" s="171"/>
      <c r="PT89" s="171"/>
      <c r="PU89" s="171"/>
      <c r="PV89" s="171"/>
      <c r="PW89" s="171"/>
      <c r="PX89" s="171"/>
      <c r="PY89" s="171"/>
      <c r="PZ89" s="171"/>
      <c r="QA89" s="171"/>
      <c r="QB89" s="171"/>
      <c r="QC89" s="171"/>
      <c r="QD89" s="171"/>
      <c r="QE89" s="171"/>
      <c r="QF89" s="171"/>
      <c r="QG89" s="171"/>
      <c r="QH89" s="171"/>
      <c r="QI89" s="171"/>
      <c r="QJ89" s="171"/>
      <c r="QK89" s="171"/>
      <c r="QL89" s="171"/>
      <c r="QM89" s="171"/>
      <c r="QN89" s="171"/>
      <c r="QO89" s="171"/>
      <c r="QP89" s="171"/>
      <c r="QQ89" s="171"/>
      <c r="QR89" s="171"/>
      <c r="QS89" s="171"/>
      <c r="QT89" s="171"/>
      <c r="QU89" s="171"/>
      <c r="QV89" s="171"/>
      <c r="QW89" s="171"/>
      <c r="QX89" s="171"/>
      <c r="QY89" s="171"/>
      <c r="QZ89" s="171"/>
      <c r="RA89" s="171"/>
      <c r="RB89" s="171"/>
      <c r="RC89" s="171"/>
      <c r="RD89" s="171"/>
      <c r="RE89" s="171"/>
      <c r="RF89" s="171"/>
      <c r="RG89" s="171"/>
      <c r="RH89" s="171"/>
      <c r="RI89" s="171"/>
      <c r="RJ89" s="171"/>
      <c r="RK89" s="171"/>
      <c r="RL89" s="171"/>
      <c r="RM89" s="171"/>
      <c r="RN89" s="171"/>
      <c r="RO89" s="171"/>
      <c r="RP89" s="171"/>
      <c r="RQ89" s="171"/>
      <c r="RR89" s="171"/>
      <c r="RS89" s="171"/>
      <c r="RT89" s="171"/>
      <c r="RU89" s="171"/>
      <c r="RV89" s="171"/>
      <c r="RW89" s="171"/>
      <c r="RX89" s="171"/>
      <c r="RY89" s="171"/>
      <c r="RZ89" s="171"/>
      <c r="SA89" s="171"/>
      <c r="SB89" s="171"/>
      <c r="SC89" s="171"/>
      <c r="SD89" s="171"/>
      <c r="SE89" s="171"/>
      <c r="SF89" s="171"/>
      <c r="SG89" s="171"/>
      <c r="SH89" s="171"/>
      <c r="SI89" s="171"/>
      <c r="SJ89" s="171"/>
      <c r="SK89" s="171"/>
      <c r="SL89" s="171"/>
      <c r="SM89" s="171"/>
      <c r="SN89" s="171"/>
      <c r="SO89" s="171"/>
      <c r="SP89" s="171"/>
      <c r="SQ89" s="171"/>
      <c r="SR89" s="171"/>
      <c r="SS89" s="171"/>
      <c r="ST89" s="171"/>
      <c r="SU89" s="171"/>
      <c r="SV89" s="171"/>
      <c r="SW89" s="171"/>
      <c r="SX89" s="171"/>
      <c r="SY89" s="171"/>
      <c r="SZ89" s="171"/>
      <c r="TA89" s="171"/>
      <c r="TB89" s="171"/>
      <c r="TC89" s="171"/>
      <c r="TD89" s="171"/>
      <c r="TE89" s="171"/>
      <c r="TF89" s="171"/>
      <c r="TG89" s="171"/>
      <c r="TH89" s="171"/>
      <c r="TI89" s="171"/>
      <c r="TJ89" s="171"/>
      <c r="TK89" s="171"/>
      <c r="TL89" s="171"/>
      <c r="TM89" s="171"/>
      <c r="TN89" s="171"/>
      <c r="TO89" s="171"/>
      <c r="TP89" s="171"/>
      <c r="TQ89" s="171"/>
      <c r="TR89" s="171"/>
      <c r="TS89" s="171"/>
      <c r="TT89" s="171"/>
      <c r="TU89" s="171"/>
      <c r="TV89" s="171"/>
      <c r="TW89" s="171"/>
      <c r="TX89" s="171"/>
      <c r="TY89" s="171"/>
      <c r="TZ89" s="171"/>
      <c r="UA89" s="171"/>
      <c r="UB89" s="171"/>
      <c r="UC89" s="171"/>
      <c r="UD89" s="171"/>
      <c r="UE89" s="171"/>
      <c r="UF89" s="171"/>
      <c r="UG89" s="171"/>
      <c r="UH89" s="171"/>
      <c r="UI89" s="171"/>
      <c r="UJ89" s="171"/>
      <c r="UK89" s="171"/>
      <c r="UL89" s="171"/>
      <c r="UM89" s="171"/>
      <c r="UN89" s="171"/>
      <c r="UO89" s="171"/>
      <c r="UP89" s="171"/>
      <c r="UQ89" s="171"/>
      <c r="UR89" s="171"/>
      <c r="US89" s="171"/>
      <c r="UT89" s="171"/>
      <c r="UU89" s="171"/>
      <c r="UV89" s="171"/>
      <c r="UW89" s="171"/>
      <c r="UX89" s="171"/>
      <c r="UY89" s="171"/>
      <c r="UZ89" s="171"/>
      <c r="VA89" s="171"/>
      <c r="VB89" s="171"/>
      <c r="VC89" s="171"/>
      <c r="VD89" s="171"/>
      <c r="VE89" s="171"/>
      <c r="VF89" s="171"/>
      <c r="VG89" s="171"/>
      <c r="VH89" s="171"/>
      <c r="VI89" s="171"/>
      <c r="VJ89" s="171"/>
      <c r="VK89" s="171"/>
      <c r="VL89" s="171"/>
      <c r="VM89" s="171"/>
      <c r="VN89" s="171"/>
      <c r="VO89" s="171"/>
      <c r="VP89" s="171"/>
      <c r="VQ89" s="171"/>
      <c r="VR89" s="171"/>
      <c r="VS89" s="171"/>
      <c r="VT89" s="171"/>
      <c r="VU89" s="171"/>
      <c r="VV89" s="171"/>
      <c r="VW89" s="171"/>
      <c r="VX89" s="171"/>
      <c r="VY89" s="171"/>
      <c r="VZ89" s="171"/>
      <c r="WA89" s="171"/>
      <c r="WB89" s="171"/>
      <c r="WC89" s="171"/>
      <c r="WD89" s="171"/>
      <c r="WE89" s="171"/>
      <c r="WF89" s="171"/>
      <c r="WG89" s="171"/>
      <c r="WH89" s="171"/>
      <c r="WI89" s="171"/>
      <c r="WJ89" s="171"/>
      <c r="WK89" s="171"/>
      <c r="WL89" s="171"/>
      <c r="WM89" s="171"/>
      <c r="WN89" s="171"/>
      <c r="WO89" s="171"/>
      <c r="WP89" s="171"/>
      <c r="WQ89" s="171"/>
      <c r="WR89" s="171"/>
      <c r="WS89" s="171"/>
      <c r="WT89" s="171"/>
      <c r="WU89" s="171"/>
      <c r="WV89" s="171"/>
      <c r="WW89" s="171"/>
      <c r="WX89" s="171"/>
      <c r="WY89" s="171"/>
      <c r="WZ89" s="171"/>
      <c r="XA89" s="171"/>
      <c r="XB89" s="171"/>
      <c r="XC89" s="171"/>
      <c r="XD89" s="171"/>
      <c r="XE89" s="171"/>
      <c r="XF89" s="171"/>
      <c r="XG89" s="171"/>
      <c r="XH89" s="171"/>
      <c r="XI89" s="171"/>
      <c r="XJ89" s="171"/>
      <c r="XK89" s="171"/>
      <c r="XL89" s="171"/>
      <c r="XM89" s="171"/>
      <c r="XN89" s="171"/>
      <c r="XO89" s="171"/>
      <c r="XP89" s="171"/>
      <c r="XQ89" s="171"/>
      <c r="XR89" s="171"/>
      <c r="XS89" s="171"/>
      <c r="XT89" s="171"/>
      <c r="XU89" s="171"/>
      <c r="XV89" s="171"/>
      <c r="XW89" s="171"/>
      <c r="XX89" s="171"/>
      <c r="XY89" s="171"/>
      <c r="XZ89" s="171"/>
      <c r="YA89" s="171"/>
      <c r="YB89" s="171"/>
      <c r="YC89" s="171"/>
      <c r="YD89" s="171"/>
      <c r="YE89" s="171"/>
      <c r="YF89" s="171"/>
      <c r="YG89" s="171"/>
      <c r="YH89" s="171"/>
      <c r="YI89" s="171"/>
      <c r="YJ89" s="171"/>
      <c r="YK89" s="171"/>
      <c r="YL89" s="171"/>
      <c r="YM89" s="171"/>
      <c r="YN89" s="171"/>
      <c r="YO89" s="171"/>
      <c r="YP89" s="171"/>
      <c r="YQ89" s="171"/>
      <c r="YR89" s="171"/>
      <c r="YS89" s="171"/>
      <c r="YT89" s="171"/>
      <c r="YU89" s="171"/>
      <c r="YV89" s="171"/>
      <c r="YW89" s="171"/>
      <c r="YX89" s="171"/>
      <c r="YY89" s="171"/>
      <c r="YZ89" s="171"/>
      <c r="ZA89" s="171"/>
      <c r="ZB89" s="171"/>
      <c r="ZC89" s="171"/>
      <c r="ZD89" s="171"/>
      <c r="ZE89" s="171"/>
      <c r="ZF89" s="171"/>
      <c r="ZG89" s="171"/>
      <c r="ZH89" s="171"/>
      <c r="ZI89" s="171"/>
      <c r="ZJ89" s="171"/>
      <c r="ZK89" s="171"/>
      <c r="ZL89" s="171"/>
      <c r="ZM89" s="171"/>
      <c r="ZN89" s="171"/>
      <c r="ZO89" s="171"/>
      <c r="ZP89" s="171"/>
      <c r="ZQ89" s="171"/>
      <c r="ZR89" s="171"/>
      <c r="ZS89" s="171"/>
      <c r="ZT89" s="171"/>
      <c r="ZU89" s="171"/>
      <c r="ZV89" s="171"/>
      <c r="ZW89" s="171"/>
      <c r="ZX89" s="171"/>
      <c r="ZY89" s="171"/>
      <c r="ZZ89" s="171"/>
      <c r="AAA89" s="171"/>
      <c r="AAB89" s="171"/>
      <c r="AAC89" s="171"/>
      <c r="AAD89" s="171"/>
      <c r="AAE89" s="171"/>
      <c r="AAF89" s="171"/>
      <c r="AAG89" s="171"/>
      <c r="AAH89" s="171"/>
      <c r="AAI89" s="171"/>
      <c r="AAJ89" s="171"/>
      <c r="AAK89" s="171"/>
      <c r="AAL89" s="171"/>
      <c r="AAM89" s="171"/>
      <c r="AAN89" s="171"/>
      <c r="AAO89" s="171"/>
      <c r="AAP89" s="171"/>
      <c r="AAQ89" s="171"/>
      <c r="AAR89" s="171"/>
      <c r="AAS89" s="171"/>
      <c r="AAT89" s="171"/>
      <c r="AAU89" s="171"/>
      <c r="AAV89" s="171"/>
      <c r="AAW89" s="171"/>
      <c r="AAX89" s="171"/>
      <c r="AAY89" s="171"/>
      <c r="AAZ89" s="171"/>
      <c r="ABA89" s="171"/>
      <c r="ABB89" s="171"/>
      <c r="ABC89" s="171"/>
      <c r="ABD89" s="171"/>
      <c r="ABE89" s="171"/>
      <c r="ABF89" s="171"/>
      <c r="ABG89" s="171"/>
      <c r="ABH89" s="171"/>
      <c r="ABI89" s="171"/>
      <c r="ABJ89" s="171"/>
      <c r="ABK89" s="171"/>
      <c r="ABL89" s="171"/>
      <c r="ABM89" s="171"/>
      <c r="ABN89" s="171"/>
      <c r="ABO89" s="171"/>
      <c r="ABP89" s="171"/>
      <c r="ABQ89" s="171"/>
      <c r="ABR89" s="171"/>
      <c r="ABS89" s="171"/>
      <c r="ABT89" s="171"/>
      <c r="ABU89" s="171"/>
      <c r="ABV89" s="171"/>
      <c r="ABW89" s="171"/>
      <c r="ABX89" s="171"/>
      <c r="ABY89" s="171"/>
      <c r="ABZ89" s="171"/>
      <c r="ACA89" s="171"/>
      <c r="ACB89" s="171"/>
      <c r="ACC89" s="171"/>
      <c r="ACD89" s="171"/>
      <c r="ACE89" s="171"/>
      <c r="ACF89" s="171"/>
      <c r="ACG89" s="171"/>
      <c r="ACH89" s="171"/>
      <c r="ACI89" s="171"/>
      <c r="ACJ89" s="171"/>
      <c r="ACK89" s="171"/>
      <c r="ACL89" s="171"/>
      <c r="ACM89" s="171"/>
      <c r="ACN89" s="171"/>
      <c r="ACO89" s="171"/>
      <c r="ACP89" s="171"/>
      <c r="ACQ89" s="171"/>
      <c r="ACR89" s="171"/>
      <c r="ACS89" s="171"/>
      <c r="ACT89" s="171"/>
      <c r="ACU89" s="171"/>
      <c r="ACV89" s="171"/>
      <c r="ACW89" s="171"/>
      <c r="ACX89" s="171"/>
      <c r="ACY89" s="171"/>
      <c r="ACZ89" s="171"/>
      <c r="ADA89" s="171"/>
      <c r="ADB89" s="171"/>
      <c r="ADC89" s="171"/>
      <c r="ADD89" s="171"/>
      <c r="ADE89" s="171"/>
      <c r="ADF89" s="171"/>
      <c r="ADG89" s="171"/>
      <c r="ADH89" s="171"/>
      <c r="ADI89" s="171"/>
      <c r="ADJ89" s="171"/>
      <c r="ADK89" s="171"/>
      <c r="ADL89" s="171"/>
      <c r="ADM89" s="171"/>
      <c r="ADN89" s="171"/>
      <c r="ADO89" s="171"/>
      <c r="ADP89" s="171"/>
      <c r="ADQ89" s="171"/>
      <c r="ADR89" s="171"/>
      <c r="ADS89" s="171"/>
      <c r="ADT89" s="171"/>
      <c r="ADU89" s="171"/>
      <c r="ADV89" s="171"/>
      <c r="ADW89" s="171"/>
      <c r="ADX89" s="171"/>
      <c r="ADY89" s="171"/>
      <c r="ADZ89" s="171"/>
      <c r="AEA89" s="171"/>
      <c r="AEB89" s="171"/>
      <c r="AEC89" s="171"/>
      <c r="AED89" s="171"/>
      <c r="AEE89" s="171"/>
      <c r="AEF89" s="171"/>
      <c r="AEG89" s="171"/>
      <c r="AEH89" s="171"/>
      <c r="AEI89" s="171"/>
      <c r="AEJ89" s="171"/>
      <c r="AEK89" s="171"/>
      <c r="AEL89" s="171"/>
      <c r="AEM89" s="171"/>
      <c r="AEN89" s="171"/>
      <c r="AEO89" s="171"/>
      <c r="AEP89" s="171"/>
      <c r="AEQ89" s="171"/>
      <c r="AER89" s="171"/>
      <c r="AES89" s="171"/>
      <c r="AET89" s="171"/>
      <c r="AEU89" s="171"/>
      <c r="AEV89" s="171"/>
      <c r="AEW89" s="171"/>
      <c r="AEX89" s="171"/>
      <c r="AEY89" s="171"/>
      <c r="AEZ89" s="171"/>
      <c r="AFA89" s="171"/>
      <c r="AFB89" s="171"/>
      <c r="AFC89" s="171"/>
      <c r="AFD89" s="171"/>
      <c r="AFE89" s="171"/>
      <c r="AFF89" s="171"/>
      <c r="AFG89" s="171"/>
      <c r="AFH89" s="171"/>
      <c r="AFI89" s="171"/>
      <c r="AFJ89" s="171"/>
      <c r="AFK89" s="171"/>
      <c r="AFL89" s="171"/>
      <c r="AFM89" s="171"/>
      <c r="AFN89" s="171"/>
      <c r="AFO89" s="171"/>
      <c r="AFP89" s="171"/>
      <c r="AFQ89" s="171"/>
      <c r="AFR89" s="171"/>
      <c r="AFS89" s="171"/>
      <c r="AFT89" s="171"/>
      <c r="AFU89" s="171"/>
      <c r="AFV89" s="171"/>
      <c r="AFW89" s="171"/>
      <c r="AFX89" s="171"/>
      <c r="AFY89" s="171"/>
      <c r="AFZ89" s="171"/>
      <c r="AGA89" s="171"/>
      <c r="AGB89" s="171"/>
      <c r="AGC89" s="171"/>
      <c r="AGD89" s="171"/>
      <c r="AGE89" s="171"/>
      <c r="AGF89" s="171"/>
      <c r="AGG89" s="171"/>
      <c r="AGH89" s="171"/>
      <c r="AGI89" s="171"/>
      <c r="AGJ89" s="171"/>
      <c r="AGK89" s="171"/>
      <c r="AGL89" s="171"/>
      <c r="AGM89" s="171"/>
      <c r="AGN89" s="171"/>
      <c r="AGO89" s="171"/>
      <c r="AGP89" s="171"/>
      <c r="AGQ89" s="171"/>
      <c r="AGR89" s="171"/>
      <c r="AGS89" s="171"/>
      <c r="AGT89" s="171"/>
      <c r="AGU89" s="171"/>
      <c r="AGV89" s="171"/>
      <c r="AGW89" s="171"/>
      <c r="AGX89" s="171"/>
      <c r="AGY89" s="171"/>
      <c r="AGZ89" s="171"/>
      <c r="AHA89" s="171"/>
      <c r="AHB89" s="171"/>
      <c r="AHC89" s="171"/>
      <c r="AHD89" s="171"/>
      <c r="AHE89" s="171"/>
      <c r="AHF89" s="171"/>
      <c r="AHG89" s="171"/>
      <c r="AHH89" s="171"/>
      <c r="AHI89" s="171"/>
      <c r="AHJ89" s="171"/>
      <c r="AHK89" s="171"/>
      <c r="AHL89" s="171"/>
      <c r="AHM89" s="171"/>
      <c r="AHN89" s="171"/>
      <c r="AHO89" s="171"/>
      <c r="AHP89" s="171"/>
      <c r="AHQ89" s="171"/>
      <c r="AHR89" s="171"/>
      <c r="AHS89" s="171"/>
      <c r="AHT89" s="171"/>
      <c r="AHU89" s="171"/>
      <c r="AHV89" s="171"/>
      <c r="AHW89" s="171"/>
      <c r="AHX89" s="171"/>
      <c r="AHY89" s="171"/>
      <c r="AHZ89" s="171"/>
      <c r="AIA89" s="171"/>
      <c r="AIB89" s="171"/>
      <c r="AIC89" s="171"/>
      <c r="AID89" s="171"/>
      <c r="AIE89" s="171"/>
      <c r="AIF89" s="171"/>
      <c r="AIG89" s="171"/>
      <c r="AIH89" s="171"/>
      <c r="AII89" s="171"/>
      <c r="AIJ89" s="171"/>
      <c r="AIK89" s="171"/>
      <c r="AIL89" s="171"/>
      <c r="AIM89" s="171"/>
      <c r="AIN89" s="171"/>
      <c r="AIO89" s="171"/>
      <c r="AIP89" s="171"/>
      <c r="AIQ89" s="171"/>
      <c r="AIR89" s="171"/>
      <c r="AIS89" s="171"/>
      <c r="AIT89" s="171"/>
      <c r="AIU89" s="171"/>
      <c r="AIV89" s="171"/>
      <c r="AIW89" s="171"/>
      <c r="AIX89" s="171"/>
      <c r="AIY89" s="171"/>
      <c r="AIZ89" s="171"/>
      <c r="AJA89" s="171"/>
      <c r="AJB89" s="171"/>
      <c r="AJC89" s="171"/>
      <c r="AJD89" s="171"/>
      <c r="AJE89" s="171"/>
      <c r="AJF89" s="171"/>
      <c r="AJG89" s="171"/>
      <c r="AJH89" s="171"/>
      <c r="AJI89" s="171"/>
      <c r="AJJ89" s="171"/>
      <c r="AJK89" s="171"/>
      <c r="AJL89" s="171"/>
      <c r="AJM89" s="171"/>
      <c r="AJN89" s="171"/>
      <c r="AJO89" s="171"/>
      <c r="AJP89" s="171"/>
      <c r="AJQ89" s="171"/>
      <c r="AJR89" s="171"/>
      <c r="AJS89" s="171"/>
      <c r="AJT89" s="171"/>
      <c r="AJU89" s="171"/>
      <c r="AJV89" s="171"/>
      <c r="AJW89" s="171"/>
      <c r="AJX89" s="171"/>
      <c r="AJY89" s="171"/>
      <c r="AJZ89" s="171"/>
      <c r="AKA89" s="171"/>
      <c r="AKB89" s="171"/>
      <c r="AKC89" s="171"/>
      <c r="AKD89" s="171"/>
      <c r="AKE89" s="171"/>
      <c r="AKF89" s="171"/>
      <c r="AKG89" s="171"/>
      <c r="AKH89" s="171"/>
      <c r="AKI89" s="171"/>
      <c r="AKJ89" s="171"/>
      <c r="AKK89" s="171"/>
      <c r="AKL89" s="171"/>
      <c r="AKM89" s="171"/>
      <c r="AKN89" s="171"/>
      <c r="AKO89" s="171"/>
      <c r="AKP89" s="171"/>
      <c r="AKQ89" s="171"/>
      <c r="AKR89" s="171"/>
      <c r="AKS89" s="171"/>
      <c r="AKT89" s="171"/>
      <c r="AKU89" s="171"/>
      <c r="AKV89" s="171"/>
      <c r="AKW89" s="171"/>
      <c r="AKX89" s="171"/>
      <c r="AKY89" s="171"/>
      <c r="AKZ89" s="171"/>
      <c r="ALA89" s="171"/>
      <c r="ALB89" s="171"/>
      <c r="ALC89" s="171"/>
      <c r="ALD89" s="171"/>
      <c r="ALE89" s="171"/>
      <c r="ALF89" s="171"/>
      <c r="ALG89" s="171"/>
      <c r="ALH89" s="171"/>
      <c r="ALI89" s="171"/>
      <c r="ALJ89" s="171"/>
      <c r="ALK89" s="171"/>
      <c r="ALL89" s="171"/>
      <c r="ALM89" s="171"/>
      <c r="ALN89" s="171"/>
      <c r="ALO89" s="171"/>
      <c r="ALP89" s="171"/>
      <c r="ALQ89" s="171"/>
      <c r="ALR89" s="171"/>
      <c r="ALS89" s="171"/>
      <c r="ALT89" s="171"/>
      <c r="ALU89" s="171"/>
      <c r="ALV89" s="171"/>
      <c r="ALW89" s="171"/>
      <c r="ALX89" s="171"/>
      <c r="ALY89" s="171"/>
      <c r="ALZ89" s="171"/>
      <c r="AMA89" s="171"/>
      <c r="AMB89" s="171"/>
      <c r="AMC89" s="171"/>
      <c r="AMD89" s="171"/>
      <c r="AME89" s="171"/>
      <c r="AMF89" s="171"/>
      <c r="AMG89" s="171"/>
      <c r="AMH89" s="171"/>
      <c r="AMI89" s="171"/>
      <c r="AMJ89" s="171"/>
      <c r="AMK89" s="171"/>
      <c r="AML89" s="171"/>
      <c r="AMM89" s="171"/>
      <c r="AMN89" s="171"/>
      <c r="AMO89" s="171"/>
      <c r="AMP89" s="171"/>
      <c r="AMQ89" s="171"/>
      <c r="AMR89" s="171"/>
      <c r="AMS89" s="171"/>
      <c r="AMT89" s="171"/>
      <c r="AMU89" s="171"/>
      <c r="AMV89" s="171"/>
      <c r="AMW89" s="171"/>
      <c r="AMX89" s="171"/>
      <c r="AMY89" s="171"/>
      <c r="AMZ89" s="171"/>
      <c r="ANA89" s="171"/>
      <c r="ANB89" s="171"/>
      <c r="ANC89" s="171"/>
      <c r="AND89" s="171"/>
      <c r="ANE89" s="171"/>
      <c r="ANF89" s="171"/>
      <c r="ANG89" s="171"/>
      <c r="ANH89" s="171"/>
      <c r="ANI89" s="171"/>
      <c r="ANJ89" s="171"/>
      <c r="ANK89" s="171"/>
      <c r="ANL89" s="171"/>
      <c r="ANM89" s="171"/>
      <c r="ANN89" s="171"/>
      <c r="ANO89" s="171"/>
      <c r="ANP89" s="171"/>
      <c r="ANQ89" s="171"/>
      <c r="ANR89" s="171"/>
      <c r="ANS89" s="171"/>
      <c r="ANT89" s="171"/>
      <c r="ANU89" s="171"/>
      <c r="ANV89" s="171"/>
      <c r="ANW89" s="171"/>
      <c r="ANX89" s="171"/>
      <c r="ANY89" s="171"/>
      <c r="ANZ89" s="171"/>
      <c r="AOA89" s="171"/>
      <c r="AOB89" s="171"/>
      <c r="AOC89" s="171"/>
      <c r="AOD89" s="171"/>
      <c r="AOE89" s="171"/>
      <c r="AOF89" s="171"/>
      <c r="AOG89" s="171"/>
      <c r="AOH89" s="171"/>
      <c r="AOI89" s="171"/>
      <c r="AOJ89" s="171"/>
      <c r="AOK89" s="171"/>
      <c r="AOL89" s="171"/>
      <c r="AOM89" s="171"/>
      <c r="AON89" s="171"/>
      <c r="AOO89" s="171"/>
      <c r="AOP89" s="171"/>
      <c r="AOQ89" s="171"/>
      <c r="AOR89" s="171"/>
      <c r="AOS89" s="171"/>
      <c r="AOT89" s="171"/>
      <c r="AOU89" s="171"/>
      <c r="AOV89" s="171"/>
      <c r="AOW89" s="171"/>
      <c r="AOX89" s="171"/>
      <c r="AOY89" s="171"/>
      <c r="AOZ89" s="171"/>
      <c r="APA89" s="171"/>
      <c r="APB89" s="171"/>
      <c r="APC89" s="171"/>
      <c r="APD89" s="171"/>
      <c r="APE89" s="171"/>
      <c r="APF89" s="171"/>
      <c r="APG89" s="171"/>
      <c r="APH89" s="171"/>
      <c r="API89" s="171"/>
      <c r="APJ89" s="171"/>
      <c r="APK89" s="171"/>
      <c r="APL89" s="171"/>
      <c r="APM89" s="171"/>
      <c r="APN89" s="171"/>
      <c r="APO89" s="171"/>
      <c r="APP89" s="171"/>
      <c r="APQ89" s="171"/>
      <c r="APR89" s="171"/>
      <c r="APS89" s="171"/>
      <c r="APT89" s="171"/>
      <c r="APU89" s="171"/>
      <c r="APV89" s="171"/>
      <c r="APW89" s="171"/>
      <c r="APX89" s="171"/>
      <c r="APY89" s="171"/>
      <c r="APZ89" s="171"/>
      <c r="AQA89" s="171"/>
      <c r="AQB89" s="171"/>
      <c r="AQC89" s="171"/>
      <c r="AQD89" s="171"/>
      <c r="AQE89" s="171"/>
      <c r="AQF89" s="171"/>
      <c r="AQG89" s="171"/>
      <c r="AQH89" s="171"/>
      <c r="AQI89" s="171"/>
      <c r="AQJ89" s="171"/>
      <c r="AQK89" s="171"/>
      <c r="AQL89" s="171"/>
      <c r="AQM89" s="171"/>
      <c r="AQN89" s="171"/>
      <c r="AQO89" s="171"/>
      <c r="AQP89" s="171"/>
      <c r="AQQ89" s="171"/>
      <c r="AQR89" s="171"/>
      <c r="AQS89" s="171"/>
      <c r="AQT89" s="171"/>
      <c r="AQU89" s="171"/>
      <c r="AQV89" s="171"/>
      <c r="AQW89" s="171"/>
      <c r="AQX89" s="171"/>
      <c r="AQY89" s="171"/>
      <c r="AQZ89" s="171"/>
      <c r="ARA89" s="171"/>
      <c r="ARB89" s="171"/>
      <c r="ARC89" s="171"/>
      <c r="ARD89" s="171"/>
      <c r="ARE89" s="171"/>
      <c r="ARF89" s="171"/>
      <c r="ARG89" s="171"/>
      <c r="ARH89" s="171"/>
      <c r="ARI89" s="171"/>
      <c r="ARJ89" s="171"/>
      <c r="ARK89" s="171"/>
      <c r="ARL89" s="171"/>
      <c r="ARM89" s="171"/>
      <c r="ARN89" s="171"/>
      <c r="ARO89" s="171"/>
      <c r="ARP89" s="171"/>
      <c r="ARQ89" s="171"/>
      <c r="ARR89" s="171"/>
      <c r="ARS89" s="171"/>
      <c r="ART89" s="171"/>
      <c r="ARU89" s="171"/>
      <c r="ARV89" s="171"/>
      <c r="ARW89" s="171"/>
      <c r="ARX89" s="171"/>
      <c r="ARY89" s="171"/>
      <c r="ARZ89" s="171"/>
      <c r="ASA89" s="171"/>
      <c r="ASB89" s="171"/>
      <c r="ASC89" s="171"/>
      <c r="ASD89" s="171"/>
      <c r="ASE89" s="171"/>
      <c r="ASF89" s="171"/>
      <c r="ASG89" s="171"/>
      <c r="ASH89" s="171"/>
      <c r="ASI89" s="171"/>
      <c r="ASJ89" s="171"/>
      <c r="ASK89" s="171"/>
      <c r="ASL89" s="171"/>
      <c r="ASM89" s="171"/>
      <c r="ASN89" s="171"/>
      <c r="ASO89" s="171"/>
      <c r="ASP89" s="171"/>
      <c r="ASQ89" s="171"/>
      <c r="ASR89" s="171"/>
      <c r="ASS89" s="171"/>
      <c r="AST89" s="171"/>
      <c r="ASU89" s="171"/>
      <c r="ASV89" s="171"/>
      <c r="ASW89" s="171"/>
      <c r="ASX89" s="171"/>
      <c r="ASY89" s="171"/>
      <c r="ASZ89" s="171"/>
      <c r="ATA89" s="171"/>
      <c r="ATB89" s="171"/>
      <c r="ATC89" s="171"/>
      <c r="ATD89" s="171"/>
      <c r="ATE89" s="171"/>
      <c r="ATF89" s="171"/>
      <c r="ATG89" s="171"/>
      <c r="ATH89" s="171"/>
      <c r="ATI89" s="171"/>
      <c r="ATJ89" s="171"/>
      <c r="ATK89" s="171"/>
      <c r="ATL89" s="171"/>
      <c r="ATM89" s="171"/>
      <c r="ATN89" s="171"/>
      <c r="ATO89" s="171"/>
      <c r="ATP89" s="171"/>
      <c r="ATQ89" s="171"/>
      <c r="ATR89" s="171"/>
      <c r="ATS89" s="171"/>
      <c r="ATT89" s="171"/>
      <c r="ATU89" s="171"/>
      <c r="ATV89" s="171"/>
      <c r="ATW89" s="171"/>
      <c r="ATX89" s="171"/>
      <c r="ATY89" s="171"/>
      <c r="ATZ89" s="171"/>
      <c r="AUA89" s="171"/>
      <c r="AUB89" s="171"/>
      <c r="AUC89" s="171"/>
      <c r="AUD89" s="171"/>
      <c r="AUE89" s="171"/>
      <c r="AUF89" s="171"/>
      <c r="AUG89" s="171"/>
      <c r="AUH89" s="171"/>
      <c r="AUI89" s="171"/>
      <c r="AUJ89" s="171"/>
      <c r="AUK89" s="171"/>
      <c r="AUL89" s="171"/>
      <c r="AUM89" s="171"/>
      <c r="AUN89" s="171"/>
      <c r="AUO89" s="171"/>
      <c r="AUP89" s="171"/>
      <c r="AUQ89" s="171"/>
      <c r="AUR89" s="171"/>
      <c r="AUS89" s="171"/>
      <c r="AUT89" s="171"/>
      <c r="AUU89" s="171"/>
      <c r="AUV89" s="171"/>
      <c r="AUW89" s="171"/>
      <c r="AUX89" s="171"/>
      <c r="AUY89" s="171"/>
      <c r="AUZ89" s="171"/>
      <c r="AVA89" s="171"/>
      <c r="AVB89" s="171"/>
      <c r="AVC89" s="171"/>
      <c r="AVD89" s="171"/>
      <c r="AVE89" s="171"/>
      <c r="AVF89" s="171"/>
      <c r="AVG89" s="171"/>
      <c r="AVH89" s="171"/>
      <c r="AVI89" s="171"/>
      <c r="AVJ89" s="171"/>
      <c r="AVK89" s="171"/>
      <c r="AVL89" s="171"/>
      <c r="AVM89" s="171"/>
      <c r="AVN89" s="171"/>
      <c r="AVO89" s="171"/>
      <c r="AVP89" s="171"/>
      <c r="AVQ89" s="171"/>
      <c r="AVR89" s="171"/>
      <c r="AVS89" s="171"/>
      <c r="AVT89" s="171"/>
      <c r="AVU89" s="171"/>
      <c r="AVV89" s="171"/>
      <c r="AVW89" s="171"/>
      <c r="AVX89" s="171"/>
      <c r="AVY89" s="171"/>
      <c r="AVZ89" s="171"/>
      <c r="AWA89" s="171"/>
      <c r="AWB89" s="171"/>
      <c r="AWC89" s="171"/>
      <c r="AWD89" s="171"/>
      <c r="AWE89" s="171"/>
      <c r="AWF89" s="171"/>
      <c r="AWG89" s="171"/>
      <c r="AWH89" s="171"/>
      <c r="AWI89" s="171"/>
      <c r="AWJ89" s="171"/>
      <c r="AWK89" s="171"/>
      <c r="AWL89" s="171"/>
      <c r="AWM89" s="171"/>
      <c r="AWN89" s="171"/>
      <c r="AWO89" s="171"/>
      <c r="AWP89" s="171"/>
      <c r="AWQ89" s="171"/>
      <c r="AWR89" s="171"/>
      <c r="AWS89" s="171"/>
      <c r="AWT89" s="171"/>
      <c r="AWU89" s="171"/>
      <c r="AWV89" s="171"/>
      <c r="AWW89" s="171"/>
      <c r="AWX89" s="171"/>
      <c r="AWY89" s="171"/>
      <c r="AWZ89" s="171"/>
      <c r="AXA89" s="171"/>
      <c r="AXB89" s="171"/>
      <c r="AXC89" s="171"/>
      <c r="AXD89" s="171"/>
      <c r="AXE89" s="171"/>
      <c r="AXF89" s="171"/>
      <c r="AXG89" s="171"/>
      <c r="AXH89" s="171"/>
      <c r="AXI89" s="171"/>
      <c r="AXJ89" s="171"/>
      <c r="AXK89" s="171"/>
      <c r="AXL89" s="171"/>
      <c r="AXM89" s="171"/>
      <c r="AXN89" s="171"/>
      <c r="AXO89" s="171"/>
      <c r="AXP89" s="171"/>
      <c r="AXQ89" s="171"/>
      <c r="AXR89" s="171"/>
      <c r="AXS89" s="171"/>
      <c r="AXT89" s="171"/>
      <c r="AXU89" s="171"/>
      <c r="AXV89" s="171"/>
      <c r="AXW89" s="171"/>
      <c r="AXX89" s="171"/>
      <c r="AXY89" s="171"/>
      <c r="AXZ89" s="171"/>
      <c r="AYA89" s="171"/>
      <c r="AYB89" s="171"/>
      <c r="AYC89" s="171"/>
      <c r="AYD89" s="171"/>
      <c r="AYE89" s="171"/>
      <c r="AYF89" s="171"/>
      <c r="AYG89" s="171"/>
      <c r="AYH89" s="171"/>
      <c r="AYI89" s="171"/>
      <c r="AYJ89" s="171"/>
      <c r="AYK89" s="171"/>
      <c r="AYL89" s="171"/>
      <c r="AYM89" s="171"/>
      <c r="AYN89" s="171"/>
      <c r="AYO89" s="171"/>
      <c r="AYP89" s="171"/>
      <c r="AYQ89" s="171"/>
      <c r="AYR89" s="171"/>
      <c r="AYS89" s="171"/>
      <c r="AYT89" s="171"/>
      <c r="AYU89" s="171"/>
      <c r="AYV89" s="171"/>
      <c r="AYW89" s="171"/>
      <c r="AYX89" s="171"/>
      <c r="AYY89" s="171"/>
      <c r="AYZ89" s="171"/>
      <c r="AZA89" s="171"/>
      <c r="AZB89" s="171"/>
      <c r="AZC89" s="171"/>
      <c r="AZD89" s="171"/>
      <c r="AZE89" s="171"/>
      <c r="AZF89" s="171"/>
      <c r="AZG89" s="171"/>
      <c r="AZH89" s="171"/>
      <c r="AZI89" s="171"/>
      <c r="AZJ89" s="171"/>
      <c r="AZK89" s="171"/>
      <c r="AZL89" s="171"/>
      <c r="AZM89" s="171"/>
      <c r="AZN89" s="171"/>
      <c r="AZO89" s="171"/>
      <c r="AZP89" s="171"/>
      <c r="AZQ89" s="171"/>
      <c r="AZR89" s="171"/>
      <c r="AZS89" s="171"/>
      <c r="AZT89" s="171"/>
      <c r="AZU89" s="171"/>
      <c r="AZV89" s="171"/>
      <c r="AZW89" s="171"/>
      <c r="AZX89" s="171"/>
      <c r="AZY89" s="171"/>
      <c r="AZZ89" s="171"/>
      <c r="BAA89" s="171"/>
      <c r="BAB89" s="171"/>
      <c r="BAC89" s="171"/>
      <c r="BAD89" s="171"/>
      <c r="BAE89" s="171"/>
      <c r="BAF89" s="171"/>
      <c r="BAG89" s="171"/>
      <c r="BAH89" s="171"/>
      <c r="BAI89" s="171"/>
      <c r="BAJ89" s="171"/>
      <c r="BAK89" s="171"/>
      <c r="BAL89" s="171"/>
      <c r="BAM89" s="171"/>
      <c r="BAN89" s="171"/>
      <c r="BAO89" s="171"/>
      <c r="BAP89" s="171"/>
      <c r="BAQ89" s="171"/>
      <c r="BAR89" s="171"/>
      <c r="BAS89" s="171"/>
      <c r="BAT89" s="171"/>
      <c r="BAU89" s="171"/>
      <c r="BAV89" s="171"/>
      <c r="BAW89" s="171"/>
      <c r="BAX89" s="171"/>
      <c r="BAY89" s="171"/>
      <c r="BAZ89" s="171"/>
      <c r="BBA89" s="171"/>
      <c r="BBB89" s="171"/>
      <c r="BBC89" s="171"/>
      <c r="BBD89" s="171"/>
      <c r="BBE89" s="171"/>
      <c r="BBF89" s="171"/>
      <c r="BBG89" s="171"/>
      <c r="BBH89" s="171"/>
      <c r="BBI89" s="171"/>
      <c r="BBJ89" s="171"/>
      <c r="BBK89" s="171"/>
      <c r="BBL89" s="171"/>
      <c r="BBM89" s="171"/>
      <c r="BBN89" s="171"/>
      <c r="BBO89" s="171"/>
      <c r="BBP89" s="171"/>
      <c r="BBQ89" s="171"/>
      <c r="BBR89" s="171"/>
      <c r="BBS89" s="171"/>
      <c r="BBT89" s="171"/>
      <c r="BBU89" s="171"/>
      <c r="BBV89" s="171"/>
      <c r="BBW89" s="171"/>
      <c r="BBX89" s="171"/>
      <c r="BBY89" s="171"/>
      <c r="BBZ89" s="171"/>
      <c r="BCA89" s="171"/>
      <c r="BCB89" s="171"/>
      <c r="BCC89" s="171"/>
      <c r="BCD89" s="171"/>
      <c r="BCE89" s="171"/>
      <c r="BCF89" s="171"/>
      <c r="BCG89" s="171"/>
      <c r="BCH89" s="171"/>
      <c r="BCI89" s="171"/>
      <c r="BCJ89" s="171"/>
      <c r="BCK89" s="171"/>
      <c r="BCL89" s="171"/>
      <c r="BCM89" s="171"/>
      <c r="BCN89" s="171"/>
      <c r="BCO89" s="171"/>
      <c r="BCP89" s="171"/>
      <c r="BCQ89" s="171"/>
      <c r="BCR89" s="171"/>
      <c r="BCS89" s="171"/>
      <c r="BCT89" s="171"/>
      <c r="BCU89" s="171"/>
      <c r="BCV89" s="171"/>
      <c r="BCW89" s="171"/>
      <c r="BCX89" s="171"/>
      <c r="BCY89" s="171"/>
      <c r="BCZ89" s="171"/>
      <c r="BDA89" s="171"/>
      <c r="BDB89" s="171"/>
      <c r="BDC89" s="171"/>
      <c r="BDD89" s="171"/>
      <c r="BDE89" s="171"/>
      <c r="BDF89" s="171"/>
      <c r="BDG89" s="171"/>
      <c r="BDH89" s="171"/>
      <c r="BDI89" s="171"/>
      <c r="BDJ89" s="171"/>
      <c r="BDK89" s="171"/>
      <c r="BDL89" s="171"/>
      <c r="BDM89" s="171"/>
      <c r="BDN89" s="171"/>
      <c r="BDO89" s="171"/>
      <c r="BDP89" s="171"/>
      <c r="BDQ89" s="171"/>
      <c r="BDR89" s="171"/>
      <c r="BDS89" s="171"/>
      <c r="BDT89" s="171"/>
      <c r="BDU89" s="171"/>
      <c r="BDV89" s="171"/>
      <c r="BDW89" s="171"/>
      <c r="BDX89" s="171"/>
      <c r="BDY89" s="171"/>
      <c r="BDZ89" s="171"/>
      <c r="BEA89" s="171"/>
      <c r="BEB89" s="171"/>
      <c r="BEC89" s="171"/>
      <c r="BED89" s="171"/>
      <c r="BEE89" s="171"/>
      <c r="BEF89" s="171"/>
      <c r="BEG89" s="171"/>
      <c r="BEH89" s="171"/>
      <c r="BEI89" s="171"/>
      <c r="BEJ89" s="171"/>
      <c r="BEK89" s="171"/>
      <c r="BEL89" s="171"/>
      <c r="BEM89" s="171"/>
      <c r="BEN89" s="171"/>
      <c r="BEO89" s="171"/>
      <c r="BEP89" s="171"/>
      <c r="BEQ89" s="171"/>
      <c r="BER89" s="171"/>
      <c r="BES89" s="171"/>
      <c r="BET89" s="171"/>
      <c r="BEU89" s="171"/>
      <c r="BEV89" s="171"/>
      <c r="BEW89" s="171"/>
      <c r="BEX89" s="171"/>
      <c r="BEY89" s="171"/>
      <c r="BEZ89" s="171"/>
      <c r="BFA89" s="171"/>
      <c r="BFB89" s="171"/>
      <c r="BFC89" s="171"/>
      <c r="BFD89" s="171"/>
      <c r="BFE89" s="171"/>
      <c r="BFF89" s="171"/>
      <c r="BFG89" s="171"/>
      <c r="BFH89" s="171"/>
      <c r="BFI89" s="171"/>
      <c r="BFJ89" s="171"/>
      <c r="BFK89" s="171"/>
      <c r="BFL89" s="171"/>
      <c r="BFM89" s="171"/>
      <c r="BFN89" s="171"/>
      <c r="BFO89" s="171"/>
      <c r="BFP89" s="171"/>
      <c r="BFQ89" s="171"/>
      <c r="BFR89" s="171"/>
      <c r="BFS89" s="171"/>
      <c r="BFT89" s="171"/>
      <c r="BFU89" s="171"/>
      <c r="BFV89" s="171"/>
      <c r="BFW89" s="171"/>
      <c r="BFX89" s="171"/>
      <c r="BFY89" s="171"/>
      <c r="BFZ89" s="171"/>
      <c r="BGA89" s="171"/>
      <c r="BGB89" s="171"/>
      <c r="BGC89" s="171"/>
      <c r="BGD89" s="171"/>
      <c r="BGE89" s="171"/>
      <c r="BGF89" s="171"/>
      <c r="BGG89" s="171"/>
      <c r="BGH89" s="171"/>
      <c r="BGI89" s="171"/>
      <c r="BGJ89" s="171"/>
      <c r="BGK89" s="171"/>
      <c r="BGL89" s="171"/>
      <c r="BGM89" s="171"/>
      <c r="BGN89" s="171"/>
      <c r="BGO89" s="171"/>
      <c r="BGP89" s="171"/>
      <c r="BGQ89" s="171"/>
      <c r="BGR89" s="171"/>
      <c r="BGS89" s="171"/>
      <c r="BGT89" s="171"/>
      <c r="BGU89" s="171"/>
      <c r="BGV89" s="171"/>
      <c r="BGW89" s="171"/>
      <c r="BGX89" s="171"/>
      <c r="BGY89" s="171"/>
      <c r="BGZ89" s="171"/>
      <c r="BHA89" s="171"/>
      <c r="BHB89" s="171"/>
      <c r="BHC89" s="171"/>
      <c r="BHD89" s="171"/>
      <c r="BHE89" s="171"/>
      <c r="BHF89" s="171"/>
      <c r="BHG89" s="171"/>
      <c r="BHH89" s="171"/>
      <c r="BHI89" s="171"/>
      <c r="BHJ89" s="171"/>
      <c r="BHK89" s="171"/>
      <c r="BHL89" s="171"/>
      <c r="BHM89" s="171"/>
      <c r="BHN89" s="171"/>
      <c r="BHO89" s="171"/>
      <c r="BHP89" s="171"/>
      <c r="BHQ89" s="171"/>
      <c r="BHR89" s="171"/>
      <c r="BHS89" s="171"/>
      <c r="BHT89" s="171"/>
      <c r="BHU89" s="171"/>
      <c r="BHV89" s="171"/>
      <c r="BHW89" s="171"/>
      <c r="BHX89" s="171"/>
      <c r="BHY89" s="171"/>
      <c r="BHZ89" s="171"/>
      <c r="BIA89" s="171"/>
      <c r="BIB89" s="171"/>
      <c r="BIC89" s="171"/>
      <c r="BID89" s="171"/>
      <c r="BIE89" s="171"/>
      <c r="BIF89" s="171"/>
      <c r="BIG89" s="171"/>
      <c r="BIH89" s="171"/>
      <c r="BII89" s="171"/>
      <c r="BIJ89" s="171"/>
      <c r="BIK89" s="171"/>
      <c r="BIL89" s="171"/>
      <c r="BIM89" s="171"/>
      <c r="BIN89" s="171"/>
      <c r="BIO89" s="171"/>
      <c r="BIP89" s="171"/>
      <c r="BIQ89" s="171"/>
      <c r="BIR89" s="171"/>
      <c r="BIS89" s="171"/>
      <c r="BIT89" s="171"/>
      <c r="BIU89" s="171"/>
      <c r="BIV89" s="171"/>
      <c r="BIW89" s="171"/>
      <c r="BIX89" s="171"/>
      <c r="BIY89" s="171"/>
      <c r="BIZ89" s="171"/>
      <c r="BJA89" s="171"/>
      <c r="BJB89" s="171"/>
      <c r="BJC89" s="171"/>
      <c r="BJD89" s="171"/>
      <c r="BJE89" s="171"/>
      <c r="BJF89" s="171"/>
      <c r="BJG89" s="171"/>
      <c r="BJH89" s="171"/>
      <c r="BJI89" s="171"/>
      <c r="BJJ89" s="171"/>
      <c r="BJK89" s="171"/>
      <c r="BJL89" s="171"/>
      <c r="BJM89" s="171"/>
      <c r="BJN89" s="171"/>
      <c r="BJO89" s="171"/>
      <c r="BJP89" s="171"/>
      <c r="BJQ89" s="171"/>
      <c r="BJR89" s="171"/>
      <c r="BJS89" s="171"/>
      <c r="BJT89" s="171"/>
      <c r="BJU89" s="171"/>
      <c r="BJV89" s="171"/>
      <c r="BJW89" s="171"/>
      <c r="BJX89" s="171"/>
      <c r="BJY89" s="171"/>
      <c r="BJZ89" s="171"/>
      <c r="BKA89" s="171"/>
      <c r="BKB89" s="171"/>
      <c r="BKC89" s="171"/>
      <c r="BKD89" s="171"/>
      <c r="BKE89" s="171"/>
      <c r="BKF89" s="171"/>
      <c r="BKG89" s="171"/>
      <c r="BKH89" s="171"/>
      <c r="BKI89" s="171"/>
      <c r="BKJ89" s="171"/>
      <c r="BKK89" s="171"/>
      <c r="BKL89" s="171"/>
      <c r="BKM89" s="171"/>
      <c r="BKN89" s="171"/>
      <c r="BKO89" s="171"/>
      <c r="BKP89" s="171"/>
      <c r="BKQ89" s="171"/>
      <c r="BKR89" s="171"/>
      <c r="BKS89" s="171"/>
      <c r="BKT89" s="171"/>
      <c r="BKU89" s="171"/>
      <c r="BKV89" s="171"/>
      <c r="BKW89" s="171"/>
      <c r="BKX89" s="171"/>
      <c r="BKY89" s="171"/>
      <c r="BKZ89" s="171"/>
      <c r="BLA89" s="171"/>
      <c r="BLB89" s="171"/>
      <c r="BLC89" s="171"/>
      <c r="BLD89" s="171"/>
      <c r="BLE89" s="171"/>
      <c r="BLF89" s="171"/>
      <c r="BLG89" s="171"/>
      <c r="BLH89" s="171"/>
      <c r="BLI89" s="171"/>
      <c r="BLJ89" s="171"/>
      <c r="BLK89" s="171"/>
      <c r="BLL89" s="171"/>
      <c r="BLM89" s="171"/>
      <c r="BLN89" s="171"/>
      <c r="BLO89" s="171"/>
      <c r="BLP89" s="171"/>
      <c r="BLQ89" s="171"/>
      <c r="BLR89" s="171"/>
      <c r="BLS89" s="171"/>
      <c r="BLT89" s="171"/>
      <c r="BLU89" s="171"/>
      <c r="BLV89" s="171"/>
      <c r="BLW89" s="171"/>
      <c r="BLX89" s="171"/>
      <c r="BLY89" s="171"/>
      <c r="BLZ89" s="171"/>
      <c r="BMA89" s="171"/>
      <c r="BMB89" s="171"/>
      <c r="BMC89" s="171"/>
      <c r="BMD89" s="171"/>
      <c r="BME89" s="171"/>
      <c r="BMF89" s="171"/>
      <c r="BMG89" s="171"/>
      <c r="BMH89" s="171"/>
      <c r="BMI89" s="171"/>
      <c r="BMJ89" s="171"/>
      <c r="BMK89" s="171"/>
      <c r="BML89" s="171"/>
      <c r="BMM89" s="171"/>
      <c r="BMN89" s="171"/>
      <c r="BMO89" s="171"/>
      <c r="BMP89" s="171"/>
      <c r="BMQ89" s="171"/>
      <c r="BMR89" s="171"/>
      <c r="BMS89" s="171"/>
      <c r="BMT89" s="171"/>
      <c r="BMU89" s="171"/>
      <c r="BMV89" s="171"/>
      <c r="BMW89" s="171"/>
      <c r="BMX89" s="171"/>
      <c r="BMY89" s="171"/>
      <c r="BMZ89" s="171"/>
      <c r="BNA89" s="171"/>
      <c r="BNB89" s="171"/>
      <c r="BNC89" s="171"/>
      <c r="BND89" s="171"/>
      <c r="BNE89" s="171"/>
      <c r="BNF89" s="171"/>
      <c r="BNG89" s="171"/>
      <c r="BNH89" s="171"/>
      <c r="BNI89" s="171"/>
      <c r="BNJ89" s="171"/>
      <c r="BNK89" s="171"/>
      <c r="BNL89" s="171"/>
      <c r="BNM89" s="171"/>
      <c r="BNN89" s="171"/>
      <c r="BNO89" s="171"/>
      <c r="BNP89" s="171"/>
      <c r="BNQ89" s="171"/>
      <c r="BNR89" s="171"/>
      <c r="BNS89" s="171"/>
      <c r="BNT89" s="171"/>
      <c r="BNU89" s="171"/>
      <c r="BNV89" s="171"/>
      <c r="BNW89" s="171"/>
      <c r="BNX89" s="171"/>
      <c r="BNY89" s="171"/>
      <c r="BNZ89" s="171"/>
      <c r="BOA89" s="171"/>
      <c r="BOB89" s="171"/>
      <c r="BOC89" s="171"/>
      <c r="BOD89" s="171"/>
      <c r="BOE89" s="171"/>
      <c r="BOF89" s="171"/>
      <c r="BOG89" s="171"/>
      <c r="BOH89" s="171"/>
      <c r="BOI89" s="171"/>
      <c r="BOJ89" s="171"/>
      <c r="BOK89" s="171"/>
      <c r="BOL89" s="171"/>
      <c r="BOM89" s="171"/>
      <c r="BON89" s="171"/>
      <c r="BOO89" s="171"/>
      <c r="BOP89" s="171"/>
      <c r="BOQ89" s="171"/>
      <c r="BOR89" s="171"/>
      <c r="BOS89" s="171"/>
      <c r="BOT89" s="171"/>
      <c r="BOU89" s="171"/>
      <c r="BOV89" s="171"/>
      <c r="BOW89" s="171"/>
      <c r="BOX89" s="171"/>
      <c r="BOY89" s="171"/>
      <c r="BOZ89" s="171"/>
      <c r="BPA89" s="171"/>
      <c r="BPB89" s="171"/>
      <c r="BPC89" s="171"/>
      <c r="BPD89" s="171"/>
      <c r="BPE89" s="171"/>
      <c r="BPF89" s="171"/>
      <c r="BPG89" s="171"/>
      <c r="BPH89" s="171"/>
      <c r="BPI89" s="171"/>
      <c r="BPJ89" s="171"/>
      <c r="BPK89" s="171"/>
      <c r="BPL89" s="171"/>
      <c r="BPM89" s="171"/>
      <c r="BPN89" s="171"/>
      <c r="BPO89" s="171"/>
      <c r="BPP89" s="171"/>
      <c r="BPQ89" s="171"/>
      <c r="BPR89" s="171"/>
      <c r="BPS89" s="171"/>
      <c r="BPT89" s="171"/>
      <c r="BPU89" s="171"/>
      <c r="BPV89" s="171"/>
      <c r="BPW89" s="171"/>
      <c r="BPX89" s="171"/>
      <c r="BPY89" s="171"/>
      <c r="BPZ89" s="171"/>
      <c r="BQA89" s="171"/>
      <c r="BQB89" s="171"/>
      <c r="BQC89" s="171"/>
      <c r="BQD89" s="171"/>
      <c r="BQE89" s="171"/>
      <c r="BQF89" s="171"/>
      <c r="BQG89" s="171"/>
      <c r="BQH89" s="171"/>
      <c r="BQI89" s="171"/>
      <c r="BQJ89" s="171"/>
      <c r="BQK89" s="171"/>
      <c r="BQL89" s="171"/>
      <c r="BQM89" s="171"/>
      <c r="BQN89" s="171"/>
      <c r="BQO89" s="171"/>
      <c r="BQP89" s="171"/>
      <c r="BQQ89" s="171"/>
      <c r="BQR89" s="171"/>
      <c r="BQS89" s="171"/>
      <c r="BQT89" s="171"/>
      <c r="BQU89" s="171"/>
      <c r="BQV89" s="171"/>
      <c r="BQW89" s="171"/>
      <c r="BQX89" s="171"/>
      <c r="BQY89" s="171"/>
      <c r="BQZ89" s="171"/>
      <c r="BRA89" s="171"/>
      <c r="BRB89" s="171"/>
      <c r="BRC89" s="171"/>
      <c r="BRD89" s="171"/>
      <c r="BRE89" s="171"/>
      <c r="BRF89" s="171"/>
      <c r="BRG89" s="171"/>
      <c r="BRH89" s="171"/>
      <c r="BRI89" s="171"/>
      <c r="BRJ89" s="171"/>
      <c r="BRK89" s="171"/>
      <c r="BRL89" s="171"/>
      <c r="BRM89" s="171"/>
      <c r="BRN89" s="171"/>
      <c r="BRO89" s="171"/>
      <c r="BRP89" s="171"/>
      <c r="BRQ89" s="171"/>
      <c r="BRR89" s="171"/>
      <c r="BRS89" s="171"/>
      <c r="BRT89" s="171"/>
      <c r="BRU89" s="171"/>
      <c r="BRV89" s="171"/>
      <c r="BRW89" s="171"/>
      <c r="BRX89" s="171"/>
      <c r="BRY89" s="171"/>
      <c r="BRZ89" s="171"/>
      <c r="BSA89" s="171"/>
      <c r="BSB89" s="171"/>
      <c r="BSC89" s="171"/>
      <c r="BSD89" s="171"/>
      <c r="BSE89" s="171"/>
      <c r="BSF89" s="171"/>
      <c r="BSG89" s="171"/>
      <c r="BSH89" s="171"/>
      <c r="BSI89" s="171"/>
      <c r="BSJ89" s="171"/>
      <c r="BSK89" s="171"/>
      <c r="BSL89" s="171"/>
      <c r="BSM89" s="171"/>
      <c r="BSN89" s="171"/>
      <c r="BSO89" s="171"/>
      <c r="BSP89" s="171"/>
      <c r="BSQ89" s="171"/>
      <c r="BSR89" s="171"/>
      <c r="BSS89" s="171"/>
      <c r="BST89" s="171"/>
      <c r="BSU89" s="171"/>
      <c r="BSV89" s="171"/>
      <c r="BSW89" s="171"/>
      <c r="BSX89" s="171"/>
      <c r="BSY89" s="171"/>
      <c r="BSZ89" s="171"/>
      <c r="BTA89" s="171"/>
      <c r="BTB89" s="171"/>
      <c r="BTC89" s="171"/>
      <c r="BTD89" s="171"/>
      <c r="BTE89" s="171"/>
      <c r="BTF89" s="171"/>
      <c r="BTG89" s="171"/>
      <c r="BTH89" s="171"/>
      <c r="BTI89" s="171"/>
      <c r="BTJ89" s="171"/>
      <c r="BTK89" s="171"/>
      <c r="BTL89" s="171"/>
      <c r="BTM89" s="171"/>
      <c r="BTN89" s="171"/>
      <c r="BTO89" s="171"/>
      <c r="BTP89" s="171"/>
      <c r="BTQ89" s="171"/>
      <c r="BTR89" s="171"/>
      <c r="BTS89" s="171"/>
      <c r="BTT89" s="171"/>
      <c r="BTU89" s="171"/>
      <c r="BTV89" s="171"/>
      <c r="BTW89" s="171"/>
      <c r="BTX89" s="171"/>
      <c r="BTY89" s="171"/>
      <c r="BTZ89" s="171"/>
      <c r="BUA89" s="171"/>
      <c r="BUB89" s="171"/>
      <c r="BUC89" s="171"/>
      <c r="BUD89" s="171"/>
      <c r="BUE89" s="171"/>
      <c r="BUF89" s="171"/>
      <c r="BUG89" s="171"/>
      <c r="BUH89" s="171"/>
      <c r="BUI89" s="171"/>
      <c r="BUJ89" s="171"/>
      <c r="BUK89" s="171"/>
      <c r="BUL89" s="171"/>
      <c r="BUM89" s="171"/>
      <c r="BUN89" s="171"/>
      <c r="BUO89" s="171"/>
      <c r="BUP89" s="171"/>
      <c r="BUQ89" s="171"/>
      <c r="BUR89" s="171"/>
      <c r="BUS89" s="171"/>
      <c r="BUT89" s="171"/>
      <c r="BUU89" s="171"/>
      <c r="BUV89" s="171"/>
      <c r="BUW89" s="171"/>
      <c r="BUX89" s="171"/>
      <c r="BUY89" s="171"/>
      <c r="BUZ89" s="171"/>
      <c r="BVA89" s="171"/>
      <c r="BVB89" s="171"/>
      <c r="BVC89" s="171"/>
      <c r="BVD89" s="171"/>
      <c r="BVE89" s="171"/>
      <c r="BVF89" s="171"/>
      <c r="BVG89" s="171"/>
      <c r="BVH89" s="171"/>
      <c r="BVI89" s="171"/>
      <c r="BVJ89" s="171"/>
      <c r="BVK89" s="171"/>
      <c r="BVL89" s="171"/>
      <c r="BVM89" s="171"/>
      <c r="BVN89" s="171"/>
      <c r="BVO89" s="171"/>
      <c r="BVP89" s="171"/>
      <c r="BVQ89" s="171"/>
      <c r="BVR89" s="171"/>
      <c r="BVS89" s="171"/>
      <c r="BVT89" s="171"/>
      <c r="BVU89" s="171"/>
      <c r="BVV89" s="171"/>
      <c r="BVW89" s="171"/>
      <c r="BVX89" s="171"/>
      <c r="BVY89" s="171"/>
      <c r="BVZ89" s="171"/>
      <c r="BWA89" s="171"/>
      <c r="BWB89" s="171"/>
      <c r="BWC89" s="171"/>
      <c r="BWD89" s="171"/>
      <c r="BWE89" s="171"/>
      <c r="BWF89" s="171"/>
      <c r="BWG89" s="171"/>
      <c r="BWH89" s="171"/>
      <c r="BWI89" s="171"/>
      <c r="BWJ89" s="171"/>
      <c r="BWK89" s="171"/>
      <c r="BWL89" s="171"/>
      <c r="BWM89" s="171"/>
      <c r="BWN89" s="171"/>
      <c r="BWO89" s="171"/>
      <c r="BWP89" s="171"/>
      <c r="BWQ89" s="171"/>
      <c r="BWR89" s="171"/>
      <c r="BWS89" s="171"/>
      <c r="BWT89" s="171"/>
      <c r="BWU89" s="171"/>
      <c r="BWV89" s="171"/>
      <c r="BWW89" s="171"/>
      <c r="BWX89" s="171"/>
      <c r="BWY89" s="171"/>
      <c r="BWZ89" s="171"/>
      <c r="BXA89" s="171"/>
      <c r="BXB89" s="171"/>
      <c r="BXC89" s="171"/>
      <c r="BXD89" s="171"/>
      <c r="BXE89" s="171"/>
      <c r="BXF89" s="171"/>
      <c r="BXG89" s="171"/>
      <c r="BXH89" s="171"/>
      <c r="BXI89" s="171"/>
      <c r="BXJ89" s="171"/>
      <c r="BXK89" s="171"/>
      <c r="BXL89" s="171"/>
      <c r="BXM89" s="171"/>
      <c r="BXN89" s="171"/>
      <c r="BXO89" s="171"/>
      <c r="BXP89" s="171"/>
      <c r="BXQ89" s="171"/>
      <c r="BXR89" s="171"/>
      <c r="BXS89" s="171"/>
      <c r="BXT89" s="171"/>
      <c r="BXU89" s="171"/>
      <c r="BXV89" s="171"/>
      <c r="BXW89" s="171"/>
      <c r="BXX89" s="171"/>
      <c r="BXY89" s="171"/>
      <c r="BXZ89" s="171"/>
      <c r="BYA89" s="171"/>
      <c r="BYB89" s="171"/>
      <c r="BYC89" s="171"/>
      <c r="BYD89" s="171"/>
      <c r="BYE89" s="171"/>
      <c r="BYF89" s="171"/>
      <c r="BYG89" s="171"/>
      <c r="BYH89" s="171"/>
      <c r="BYI89" s="171"/>
      <c r="BYJ89" s="171"/>
      <c r="BYK89" s="171"/>
      <c r="BYL89" s="171"/>
      <c r="BYM89" s="171"/>
      <c r="BYN89" s="171"/>
      <c r="BYO89" s="171"/>
      <c r="BYP89" s="171"/>
      <c r="BYQ89" s="171"/>
      <c r="BYR89" s="171"/>
      <c r="BYS89" s="171"/>
      <c r="BYT89" s="171"/>
      <c r="BYU89" s="171"/>
      <c r="BYV89" s="171"/>
      <c r="BYW89" s="171"/>
      <c r="BYX89" s="171"/>
      <c r="BYY89" s="171"/>
      <c r="BYZ89" s="171"/>
      <c r="BZA89" s="171"/>
      <c r="BZB89" s="171"/>
      <c r="BZC89" s="171"/>
      <c r="BZD89" s="171"/>
      <c r="BZE89" s="171"/>
      <c r="BZF89" s="171"/>
      <c r="BZG89" s="171"/>
      <c r="BZH89" s="171"/>
      <c r="BZI89" s="171"/>
      <c r="BZJ89" s="171"/>
      <c r="BZK89" s="171"/>
      <c r="BZL89" s="171"/>
      <c r="BZM89" s="171"/>
      <c r="BZN89" s="171"/>
      <c r="BZO89" s="171"/>
      <c r="BZP89" s="171"/>
      <c r="BZQ89" s="171"/>
      <c r="BZR89" s="171"/>
      <c r="BZS89" s="171"/>
      <c r="BZT89" s="171"/>
      <c r="BZU89" s="171"/>
      <c r="BZV89" s="171"/>
      <c r="BZW89" s="171"/>
      <c r="BZX89" s="171"/>
      <c r="BZY89" s="171"/>
      <c r="BZZ89" s="171"/>
      <c r="CAA89" s="171"/>
      <c r="CAB89" s="171"/>
      <c r="CAC89" s="171"/>
      <c r="CAD89" s="171"/>
      <c r="CAE89" s="171"/>
      <c r="CAF89" s="171"/>
      <c r="CAG89" s="171"/>
      <c r="CAH89" s="171"/>
      <c r="CAI89" s="171"/>
      <c r="CAJ89" s="171"/>
      <c r="CAK89" s="171"/>
      <c r="CAL89" s="171"/>
      <c r="CAM89" s="171"/>
      <c r="CAN89" s="171"/>
      <c r="CAO89" s="171"/>
      <c r="CAP89" s="171"/>
      <c r="CAQ89" s="171"/>
      <c r="CAR89" s="171"/>
      <c r="CAS89" s="171"/>
      <c r="CAT89" s="171"/>
      <c r="CAU89" s="171"/>
      <c r="CAV89" s="171"/>
      <c r="CAW89" s="171"/>
      <c r="CAX89" s="171"/>
      <c r="CAY89" s="171"/>
      <c r="CAZ89" s="171"/>
      <c r="CBA89" s="171"/>
      <c r="CBB89" s="171"/>
      <c r="CBC89" s="171"/>
      <c r="CBD89" s="171"/>
      <c r="CBE89" s="171"/>
      <c r="CBF89" s="171"/>
      <c r="CBG89" s="171"/>
      <c r="CBH89" s="171"/>
      <c r="CBI89" s="171"/>
      <c r="CBJ89" s="171"/>
      <c r="CBK89" s="171"/>
      <c r="CBL89" s="171"/>
      <c r="CBM89" s="171"/>
      <c r="CBN89" s="171"/>
      <c r="CBO89" s="171"/>
      <c r="CBP89" s="171"/>
      <c r="CBQ89" s="171"/>
      <c r="CBR89" s="171"/>
      <c r="CBS89" s="171"/>
      <c r="CBT89" s="171"/>
      <c r="CBU89" s="171"/>
      <c r="CBV89" s="171"/>
      <c r="CBW89" s="171"/>
      <c r="CBX89" s="171"/>
      <c r="CBY89" s="171"/>
      <c r="CBZ89" s="171"/>
      <c r="CCA89" s="171"/>
      <c r="CCB89" s="171"/>
      <c r="CCC89" s="171"/>
      <c r="CCD89" s="171"/>
      <c r="CCE89" s="171"/>
      <c r="CCF89" s="171"/>
      <c r="CCG89" s="171"/>
      <c r="CCH89" s="171"/>
      <c r="CCI89" s="171"/>
      <c r="CCJ89" s="171"/>
      <c r="CCK89" s="171"/>
      <c r="CCL89" s="171"/>
      <c r="CCM89" s="171"/>
      <c r="CCN89" s="171"/>
      <c r="CCO89" s="171"/>
      <c r="CCP89" s="171"/>
      <c r="CCQ89" s="171"/>
      <c r="CCR89" s="171"/>
      <c r="CCS89" s="171"/>
      <c r="CCT89" s="171"/>
      <c r="CCU89" s="171"/>
      <c r="CCV89" s="171"/>
      <c r="CCW89" s="171"/>
      <c r="CCX89" s="171"/>
      <c r="CCY89" s="171"/>
      <c r="CCZ89" s="171"/>
      <c r="CDA89" s="171"/>
      <c r="CDB89" s="171"/>
      <c r="CDC89" s="171"/>
      <c r="CDD89" s="171"/>
      <c r="CDE89" s="171"/>
      <c r="CDF89" s="171"/>
      <c r="CDG89" s="171"/>
      <c r="CDH89" s="171"/>
      <c r="CDI89" s="171"/>
      <c r="CDJ89" s="171"/>
      <c r="CDK89" s="171"/>
      <c r="CDL89" s="171"/>
      <c r="CDM89" s="171"/>
      <c r="CDN89" s="171"/>
      <c r="CDO89" s="171"/>
      <c r="CDP89" s="171"/>
      <c r="CDQ89" s="171"/>
      <c r="CDR89" s="171"/>
      <c r="CDS89" s="171"/>
      <c r="CDT89" s="171"/>
      <c r="CDU89" s="171"/>
      <c r="CDV89" s="171"/>
      <c r="CDW89" s="171"/>
      <c r="CDX89" s="171"/>
      <c r="CDY89" s="171"/>
      <c r="CDZ89" s="171"/>
      <c r="CEA89" s="171"/>
      <c r="CEB89" s="171"/>
      <c r="CEC89" s="171"/>
      <c r="CED89" s="171"/>
      <c r="CEE89" s="171"/>
      <c r="CEF89" s="171"/>
      <c r="CEG89" s="171"/>
      <c r="CEH89" s="171"/>
      <c r="CEI89" s="171"/>
      <c r="CEJ89" s="171"/>
      <c r="CEK89" s="171"/>
      <c r="CEL89" s="171"/>
      <c r="CEM89" s="171"/>
      <c r="CEN89" s="171"/>
      <c r="CEO89" s="171"/>
      <c r="CEP89" s="171"/>
      <c r="CEQ89" s="171"/>
      <c r="CER89" s="171"/>
      <c r="CES89" s="171"/>
      <c r="CET89" s="171"/>
      <c r="CEU89" s="171"/>
      <c r="CEV89" s="171"/>
      <c r="CEW89" s="171"/>
      <c r="CEX89" s="171"/>
      <c r="CEY89" s="171"/>
      <c r="CEZ89" s="171"/>
      <c r="CFA89" s="171"/>
      <c r="CFB89" s="171"/>
      <c r="CFC89" s="171"/>
      <c r="CFD89" s="171"/>
      <c r="CFE89" s="171"/>
      <c r="CFF89" s="171"/>
      <c r="CFG89" s="171"/>
      <c r="CFH89" s="171"/>
      <c r="CFI89" s="171"/>
      <c r="CFJ89" s="171"/>
      <c r="CFK89" s="171"/>
      <c r="CFL89" s="171"/>
      <c r="CFM89" s="171"/>
      <c r="CFN89" s="171"/>
      <c r="CFO89" s="171"/>
      <c r="CFP89" s="171"/>
      <c r="CFQ89" s="171"/>
      <c r="CFR89" s="171"/>
      <c r="CFS89" s="171"/>
      <c r="CFT89" s="171"/>
      <c r="CFU89" s="171"/>
      <c r="CFV89" s="171"/>
      <c r="CFW89" s="171"/>
      <c r="CFX89" s="171"/>
      <c r="CFY89" s="171"/>
      <c r="CFZ89" s="171"/>
      <c r="CGA89" s="171"/>
      <c r="CGB89" s="171"/>
      <c r="CGC89" s="171"/>
      <c r="CGD89" s="171"/>
      <c r="CGE89" s="171"/>
      <c r="CGF89" s="171"/>
      <c r="CGG89" s="171"/>
      <c r="CGH89" s="171"/>
      <c r="CGI89" s="171"/>
      <c r="CGJ89" s="171"/>
      <c r="CGK89" s="171"/>
      <c r="CGL89" s="171"/>
      <c r="CGM89" s="171"/>
      <c r="CGN89" s="171"/>
      <c r="CGO89" s="171"/>
      <c r="CGP89" s="171"/>
      <c r="CGQ89" s="171"/>
      <c r="CGR89" s="171"/>
      <c r="CGS89" s="171"/>
      <c r="CGT89" s="171"/>
      <c r="CGU89" s="171"/>
      <c r="CGV89" s="171"/>
      <c r="CGW89" s="171"/>
      <c r="CGX89" s="171"/>
      <c r="CGY89" s="171"/>
      <c r="CGZ89" s="171"/>
      <c r="CHA89" s="171"/>
      <c r="CHB89" s="171"/>
      <c r="CHC89" s="171"/>
      <c r="CHD89" s="171"/>
      <c r="CHE89" s="171"/>
      <c r="CHF89" s="171"/>
      <c r="CHG89" s="171"/>
      <c r="CHH89" s="171"/>
      <c r="CHI89" s="171"/>
      <c r="CHJ89" s="171"/>
      <c r="CHK89" s="171"/>
      <c r="CHL89" s="171"/>
      <c r="CHM89" s="171"/>
      <c r="CHN89" s="171"/>
      <c r="CHO89" s="171"/>
      <c r="CHP89" s="171"/>
      <c r="CHQ89" s="171"/>
      <c r="CHR89" s="171"/>
      <c r="CHS89" s="171"/>
      <c r="CHT89" s="171"/>
      <c r="CHU89" s="171"/>
      <c r="CHV89" s="171"/>
      <c r="CHW89" s="171"/>
      <c r="CHX89" s="171"/>
      <c r="CHY89" s="171"/>
      <c r="CHZ89" s="171"/>
      <c r="CIA89" s="171"/>
      <c r="CIB89" s="171"/>
      <c r="CIC89" s="171"/>
      <c r="CID89" s="171"/>
      <c r="CIE89" s="171"/>
      <c r="CIF89" s="171"/>
      <c r="CIG89" s="171"/>
      <c r="CIH89" s="171"/>
      <c r="CII89" s="171"/>
      <c r="CIJ89" s="171"/>
      <c r="CIK89" s="171"/>
      <c r="CIL89" s="171"/>
      <c r="CIM89" s="171"/>
      <c r="CIN89" s="171"/>
      <c r="CIO89" s="171"/>
      <c r="CIP89" s="171"/>
      <c r="CIQ89" s="171"/>
      <c r="CIR89" s="171"/>
      <c r="CIS89" s="171"/>
      <c r="CIT89" s="171"/>
      <c r="CIU89" s="171"/>
      <c r="CIV89" s="171"/>
      <c r="CIW89" s="171"/>
      <c r="CIX89" s="171"/>
      <c r="CIY89" s="171"/>
      <c r="CIZ89" s="171"/>
      <c r="CJA89" s="171"/>
      <c r="CJB89" s="171"/>
      <c r="CJC89" s="171"/>
      <c r="CJD89" s="171"/>
      <c r="CJE89" s="171"/>
      <c r="CJF89" s="171"/>
      <c r="CJG89" s="171"/>
      <c r="CJH89" s="171"/>
      <c r="CJI89" s="171"/>
      <c r="CJJ89" s="171"/>
      <c r="CJK89" s="171"/>
      <c r="CJL89" s="171"/>
      <c r="CJM89" s="171"/>
      <c r="CJN89" s="171"/>
      <c r="CJO89" s="171"/>
      <c r="CJP89" s="171"/>
      <c r="CJQ89" s="171"/>
      <c r="CJR89" s="171"/>
      <c r="CJS89" s="171"/>
      <c r="CJT89" s="171"/>
      <c r="CJU89" s="171"/>
      <c r="CJV89" s="171"/>
      <c r="CJW89" s="171"/>
      <c r="CJX89" s="171"/>
      <c r="CJY89" s="171"/>
      <c r="CJZ89" s="171"/>
      <c r="CKA89" s="171"/>
      <c r="CKB89" s="171"/>
      <c r="CKC89" s="171"/>
      <c r="CKD89" s="171"/>
      <c r="CKE89" s="171"/>
      <c r="CKF89" s="171"/>
      <c r="CKG89" s="171"/>
      <c r="CKH89" s="171"/>
      <c r="CKI89" s="171"/>
      <c r="CKJ89" s="171"/>
      <c r="CKK89" s="171"/>
      <c r="CKL89" s="171"/>
      <c r="CKM89" s="171"/>
      <c r="CKN89" s="171"/>
      <c r="CKO89" s="171"/>
      <c r="CKP89" s="171"/>
      <c r="CKQ89" s="171"/>
      <c r="CKR89" s="171"/>
      <c r="CKS89" s="171"/>
      <c r="CKT89" s="171"/>
      <c r="CKU89" s="171"/>
      <c r="CKV89" s="171"/>
      <c r="CKW89" s="171"/>
      <c r="CKX89" s="171"/>
      <c r="CKY89" s="171"/>
      <c r="CKZ89" s="171"/>
      <c r="CLA89" s="171"/>
      <c r="CLB89" s="171"/>
      <c r="CLC89" s="171"/>
      <c r="CLD89" s="171"/>
      <c r="CLE89" s="171"/>
      <c r="CLF89" s="171"/>
      <c r="CLG89" s="171"/>
      <c r="CLH89" s="171"/>
      <c r="CLI89" s="171"/>
      <c r="CLJ89" s="171"/>
      <c r="CLK89" s="171"/>
      <c r="CLL89" s="171"/>
      <c r="CLM89" s="171"/>
      <c r="CLN89" s="171"/>
      <c r="CLO89" s="171"/>
      <c r="CLP89" s="171"/>
      <c r="CLQ89" s="171"/>
      <c r="CLR89" s="171"/>
      <c r="CLS89" s="171"/>
      <c r="CLT89" s="171"/>
      <c r="CLU89" s="171"/>
      <c r="CLV89" s="171"/>
      <c r="CLW89" s="171"/>
      <c r="CLX89" s="171"/>
      <c r="CLY89" s="171"/>
      <c r="CLZ89" s="171"/>
      <c r="CMA89" s="171"/>
      <c r="CMB89" s="171"/>
      <c r="CMC89" s="171"/>
      <c r="CMD89" s="171"/>
      <c r="CME89" s="171"/>
      <c r="CMF89" s="171"/>
      <c r="CMG89" s="171"/>
      <c r="CMH89" s="171"/>
      <c r="CMI89" s="171"/>
      <c r="CMJ89" s="171"/>
      <c r="CMK89" s="171"/>
      <c r="CML89" s="171"/>
      <c r="CMM89" s="171"/>
      <c r="CMN89" s="171"/>
      <c r="CMO89" s="171"/>
      <c r="CMP89" s="171"/>
      <c r="CMQ89" s="171"/>
      <c r="CMR89" s="171"/>
      <c r="CMS89" s="171"/>
      <c r="CMT89" s="171"/>
      <c r="CMU89" s="171"/>
      <c r="CMV89" s="171"/>
      <c r="CMW89" s="171"/>
      <c r="CMX89" s="171"/>
      <c r="CMY89" s="171"/>
      <c r="CMZ89" s="171"/>
      <c r="CNA89" s="171"/>
      <c r="CNB89" s="171"/>
      <c r="CNC89" s="171"/>
      <c r="CND89" s="171"/>
      <c r="CNE89" s="171"/>
      <c r="CNF89" s="171"/>
      <c r="CNG89" s="171"/>
      <c r="CNH89" s="171"/>
      <c r="CNI89" s="171"/>
      <c r="CNJ89" s="171"/>
      <c r="CNK89" s="171"/>
      <c r="CNL89" s="171"/>
      <c r="CNM89" s="171"/>
      <c r="CNN89" s="171"/>
      <c r="CNO89" s="171"/>
      <c r="CNP89" s="171"/>
      <c r="CNQ89" s="171"/>
      <c r="CNR89" s="171"/>
      <c r="CNS89" s="171"/>
      <c r="CNT89" s="171"/>
      <c r="CNU89" s="171"/>
      <c r="CNV89" s="171"/>
      <c r="CNW89" s="171"/>
      <c r="CNX89" s="171"/>
      <c r="CNY89" s="171"/>
      <c r="CNZ89" s="171"/>
      <c r="COA89" s="171"/>
      <c r="COB89" s="171"/>
      <c r="COC89" s="171"/>
      <c r="COD89" s="171"/>
      <c r="COE89" s="171"/>
      <c r="COF89" s="171"/>
      <c r="COG89" s="171"/>
      <c r="COH89" s="171"/>
      <c r="COI89" s="171"/>
      <c r="COJ89" s="171"/>
      <c r="COK89" s="171"/>
      <c r="COL89" s="171"/>
      <c r="COM89" s="171"/>
      <c r="CON89" s="171"/>
      <c r="COO89" s="171"/>
      <c r="COP89" s="171"/>
      <c r="COQ89" s="171"/>
      <c r="COR89" s="171"/>
      <c r="COS89" s="171"/>
      <c r="COT89" s="171"/>
      <c r="COU89" s="171"/>
      <c r="COV89" s="171"/>
      <c r="COW89" s="171"/>
      <c r="COX89" s="171"/>
      <c r="COY89" s="171"/>
      <c r="COZ89" s="171"/>
      <c r="CPA89" s="171"/>
      <c r="CPB89" s="171"/>
      <c r="CPC89" s="171"/>
      <c r="CPD89" s="171"/>
      <c r="CPE89" s="171"/>
      <c r="CPF89" s="171"/>
      <c r="CPG89" s="171"/>
      <c r="CPH89" s="171"/>
      <c r="CPI89" s="171"/>
      <c r="CPJ89" s="171"/>
      <c r="CPK89" s="171"/>
      <c r="CPL89" s="171"/>
      <c r="CPM89" s="171"/>
      <c r="CPN89" s="171"/>
      <c r="CPO89" s="171"/>
      <c r="CPP89" s="171"/>
      <c r="CPQ89" s="171"/>
      <c r="CPR89" s="171"/>
      <c r="CPS89" s="171"/>
      <c r="CPT89" s="171"/>
      <c r="CPU89" s="171"/>
      <c r="CPV89" s="171"/>
      <c r="CPW89" s="171"/>
      <c r="CPX89" s="171"/>
      <c r="CPY89" s="171"/>
      <c r="CPZ89" s="171"/>
      <c r="CQA89" s="171"/>
      <c r="CQB89" s="171"/>
      <c r="CQC89" s="171"/>
      <c r="CQD89" s="171"/>
      <c r="CQE89" s="171"/>
      <c r="CQF89" s="171"/>
      <c r="CQG89" s="171"/>
      <c r="CQH89" s="171"/>
      <c r="CQI89" s="171"/>
      <c r="CQJ89" s="171"/>
      <c r="CQK89" s="171"/>
      <c r="CQL89" s="171"/>
      <c r="CQM89" s="171"/>
      <c r="CQN89" s="171"/>
      <c r="CQO89" s="171"/>
      <c r="CQP89" s="171"/>
      <c r="CQQ89" s="171"/>
      <c r="CQR89" s="171"/>
      <c r="CQS89" s="171"/>
      <c r="CQT89" s="171"/>
      <c r="CQU89" s="171"/>
      <c r="CQV89" s="171"/>
      <c r="CQW89" s="171"/>
      <c r="CQX89" s="171"/>
      <c r="CQY89" s="171"/>
      <c r="CQZ89" s="171"/>
      <c r="CRA89" s="171"/>
      <c r="CRB89" s="171"/>
      <c r="CRC89" s="171"/>
      <c r="CRD89" s="171"/>
      <c r="CRE89" s="171"/>
      <c r="CRF89" s="171"/>
      <c r="CRG89" s="171"/>
      <c r="CRH89" s="171"/>
      <c r="CRI89" s="171"/>
      <c r="CRJ89" s="171"/>
      <c r="CRK89" s="171"/>
      <c r="CRL89" s="171"/>
      <c r="CRM89" s="171"/>
      <c r="CRN89" s="171"/>
      <c r="CRO89" s="171"/>
      <c r="CRP89" s="171"/>
      <c r="CRQ89" s="171"/>
      <c r="CRR89" s="171"/>
      <c r="CRS89" s="171"/>
      <c r="CRT89" s="171"/>
      <c r="CRU89" s="171"/>
      <c r="CRV89" s="171"/>
      <c r="CRW89" s="171"/>
      <c r="CRX89" s="171"/>
      <c r="CRY89" s="171"/>
      <c r="CRZ89" s="171"/>
      <c r="CSA89" s="171"/>
      <c r="CSB89" s="171"/>
      <c r="CSC89" s="171"/>
      <c r="CSD89" s="171"/>
      <c r="CSE89" s="171"/>
      <c r="CSF89" s="171"/>
      <c r="CSG89" s="171"/>
      <c r="CSH89" s="171"/>
      <c r="CSI89" s="171"/>
      <c r="CSJ89" s="171"/>
      <c r="CSK89" s="171"/>
      <c r="CSL89" s="171"/>
      <c r="CSM89" s="171"/>
      <c r="CSN89" s="171"/>
      <c r="CSO89" s="171"/>
      <c r="CSP89" s="171"/>
      <c r="CSQ89" s="171"/>
      <c r="CSR89" s="171"/>
      <c r="CSS89" s="171"/>
      <c r="CST89" s="171"/>
      <c r="CSU89" s="171"/>
      <c r="CSV89" s="171"/>
      <c r="CSW89" s="171"/>
      <c r="CSX89" s="171"/>
      <c r="CSY89" s="171"/>
      <c r="CSZ89" s="171"/>
      <c r="CTA89" s="171"/>
      <c r="CTB89" s="171"/>
      <c r="CTC89" s="171"/>
      <c r="CTD89" s="171"/>
      <c r="CTE89" s="171"/>
      <c r="CTF89" s="171"/>
      <c r="CTG89" s="171"/>
      <c r="CTH89" s="171"/>
      <c r="CTI89" s="171"/>
      <c r="CTJ89" s="171"/>
      <c r="CTK89" s="171"/>
      <c r="CTL89" s="171"/>
      <c r="CTM89" s="171"/>
      <c r="CTN89" s="171"/>
      <c r="CTO89" s="171"/>
      <c r="CTP89" s="171"/>
      <c r="CTQ89" s="171"/>
      <c r="CTR89" s="171"/>
      <c r="CTS89" s="171"/>
      <c r="CTT89" s="171"/>
      <c r="CTU89" s="171"/>
      <c r="CTV89" s="171"/>
      <c r="CTW89" s="171"/>
      <c r="CTX89" s="171"/>
      <c r="CTY89" s="171"/>
      <c r="CTZ89" s="171"/>
      <c r="CUA89" s="171"/>
      <c r="CUB89" s="171"/>
      <c r="CUC89" s="171"/>
      <c r="CUD89" s="171"/>
      <c r="CUE89" s="171"/>
      <c r="CUF89" s="171"/>
      <c r="CUG89" s="171"/>
      <c r="CUH89" s="171"/>
      <c r="CUI89" s="171"/>
      <c r="CUJ89" s="171"/>
      <c r="CUK89" s="171"/>
      <c r="CUL89" s="171"/>
      <c r="CUM89" s="171"/>
      <c r="CUN89" s="171"/>
      <c r="CUO89" s="171"/>
      <c r="CUP89" s="171"/>
      <c r="CUQ89" s="171"/>
      <c r="CUR89" s="171"/>
      <c r="CUS89" s="171"/>
      <c r="CUT89" s="171"/>
      <c r="CUU89" s="171"/>
      <c r="CUV89" s="171"/>
      <c r="CUW89" s="171"/>
      <c r="CUX89" s="171"/>
      <c r="CUY89" s="171"/>
      <c r="CUZ89" s="171"/>
      <c r="CVA89" s="171"/>
      <c r="CVB89" s="171"/>
      <c r="CVC89" s="171"/>
      <c r="CVD89" s="171"/>
      <c r="CVE89" s="171"/>
      <c r="CVF89" s="171"/>
      <c r="CVG89" s="171"/>
      <c r="CVH89" s="171"/>
      <c r="CVI89" s="171"/>
      <c r="CVJ89" s="171"/>
      <c r="CVK89" s="171"/>
      <c r="CVL89" s="171"/>
      <c r="CVM89" s="171"/>
      <c r="CVN89" s="171"/>
      <c r="CVO89" s="171"/>
      <c r="CVP89" s="171"/>
      <c r="CVQ89" s="171"/>
      <c r="CVR89" s="171"/>
      <c r="CVS89" s="171"/>
      <c r="CVT89" s="171"/>
      <c r="CVU89" s="171"/>
      <c r="CVV89" s="171"/>
      <c r="CVW89" s="171"/>
      <c r="CVX89" s="171"/>
      <c r="CVY89" s="171"/>
      <c r="CVZ89" s="171"/>
      <c r="CWA89" s="171"/>
      <c r="CWB89" s="171"/>
      <c r="CWC89" s="171"/>
      <c r="CWD89" s="171"/>
      <c r="CWE89" s="171"/>
      <c r="CWF89" s="171"/>
      <c r="CWG89" s="171"/>
      <c r="CWH89" s="171"/>
      <c r="CWI89" s="171"/>
      <c r="CWJ89" s="171"/>
      <c r="CWK89" s="171"/>
      <c r="CWL89" s="171"/>
      <c r="CWM89" s="171"/>
      <c r="CWN89" s="171"/>
      <c r="CWO89" s="171"/>
      <c r="CWP89" s="171"/>
      <c r="CWQ89" s="171"/>
      <c r="CWR89" s="171"/>
      <c r="CWS89" s="171"/>
      <c r="CWT89" s="171"/>
      <c r="CWU89" s="171"/>
      <c r="CWV89" s="171"/>
      <c r="CWW89" s="171"/>
      <c r="CWX89" s="171"/>
      <c r="CWY89" s="171"/>
      <c r="CWZ89" s="171"/>
      <c r="CXA89" s="171"/>
      <c r="CXB89" s="171"/>
      <c r="CXC89" s="171"/>
      <c r="CXD89" s="171"/>
      <c r="CXE89" s="171"/>
      <c r="CXF89" s="171"/>
      <c r="CXG89" s="171"/>
      <c r="CXH89" s="171"/>
      <c r="CXI89" s="171"/>
      <c r="CXJ89" s="171"/>
      <c r="CXK89" s="171"/>
      <c r="CXL89" s="171"/>
      <c r="CXM89" s="171"/>
      <c r="CXN89" s="171"/>
      <c r="CXO89" s="171"/>
      <c r="CXP89" s="171"/>
      <c r="CXQ89" s="171"/>
      <c r="CXR89" s="171"/>
      <c r="CXS89" s="171"/>
      <c r="CXT89" s="171"/>
      <c r="CXU89" s="171"/>
      <c r="CXV89" s="171"/>
      <c r="CXW89" s="171"/>
      <c r="CXX89" s="171"/>
      <c r="CXY89" s="171"/>
      <c r="CXZ89" s="171"/>
      <c r="CYA89" s="171"/>
      <c r="CYB89" s="171"/>
      <c r="CYC89" s="171"/>
      <c r="CYD89" s="171"/>
      <c r="CYE89" s="171"/>
      <c r="CYF89" s="171"/>
      <c r="CYG89" s="171"/>
      <c r="CYH89" s="171"/>
      <c r="CYI89" s="171"/>
      <c r="CYJ89" s="171"/>
      <c r="CYK89" s="171"/>
      <c r="CYL89" s="171"/>
      <c r="CYM89" s="171"/>
      <c r="CYN89" s="171"/>
      <c r="CYO89" s="171"/>
      <c r="CYP89" s="171"/>
      <c r="CYQ89" s="171"/>
      <c r="CYR89" s="171"/>
      <c r="CYS89" s="171"/>
      <c r="CYT89" s="171"/>
      <c r="CYU89" s="171"/>
      <c r="CYV89" s="171"/>
      <c r="CYW89" s="171"/>
      <c r="CYX89" s="171"/>
      <c r="CYY89" s="171"/>
      <c r="CYZ89" s="171"/>
      <c r="CZA89" s="171"/>
      <c r="CZB89" s="171"/>
      <c r="CZC89" s="171"/>
      <c r="CZD89" s="171"/>
      <c r="CZE89" s="171"/>
      <c r="CZF89" s="171"/>
      <c r="CZG89" s="171"/>
      <c r="CZH89" s="171"/>
      <c r="CZI89" s="171"/>
      <c r="CZJ89" s="171"/>
      <c r="CZK89" s="171"/>
      <c r="CZL89" s="171"/>
      <c r="CZM89" s="171"/>
      <c r="CZN89" s="171"/>
      <c r="CZO89" s="171"/>
      <c r="CZP89" s="171"/>
      <c r="CZQ89" s="171"/>
      <c r="CZR89" s="171"/>
      <c r="CZS89" s="171"/>
      <c r="CZT89" s="171"/>
      <c r="CZU89" s="171"/>
      <c r="CZV89" s="171"/>
      <c r="CZW89" s="171"/>
      <c r="CZX89" s="171"/>
      <c r="CZY89" s="171"/>
      <c r="CZZ89" s="171"/>
      <c r="DAA89" s="171"/>
      <c r="DAB89" s="171"/>
      <c r="DAC89" s="171"/>
      <c r="DAD89" s="171"/>
      <c r="DAE89" s="171"/>
      <c r="DAF89" s="171"/>
      <c r="DAG89" s="171"/>
      <c r="DAH89" s="171"/>
      <c r="DAI89" s="171"/>
      <c r="DAJ89" s="171"/>
      <c r="DAK89" s="171"/>
      <c r="DAL89" s="171"/>
      <c r="DAM89" s="171"/>
      <c r="DAN89" s="171"/>
      <c r="DAO89" s="171"/>
      <c r="DAP89" s="171"/>
      <c r="DAQ89" s="171"/>
      <c r="DAR89" s="171"/>
      <c r="DAS89" s="171"/>
      <c r="DAT89" s="171"/>
      <c r="DAU89" s="171"/>
      <c r="DAV89" s="171"/>
      <c r="DAW89" s="171"/>
      <c r="DAX89" s="171"/>
      <c r="DAY89" s="171"/>
      <c r="DAZ89" s="171"/>
      <c r="DBA89" s="171"/>
      <c r="DBB89" s="171"/>
      <c r="DBC89" s="171"/>
      <c r="DBD89" s="171"/>
      <c r="DBE89" s="171"/>
      <c r="DBF89" s="171"/>
      <c r="DBG89" s="171"/>
      <c r="DBH89" s="171"/>
      <c r="DBI89" s="171"/>
      <c r="DBJ89" s="171"/>
      <c r="DBK89" s="171"/>
      <c r="DBL89" s="171"/>
      <c r="DBM89" s="171"/>
      <c r="DBN89" s="171"/>
      <c r="DBO89" s="171"/>
      <c r="DBP89" s="171"/>
      <c r="DBQ89" s="171"/>
      <c r="DBR89" s="171"/>
      <c r="DBS89" s="171"/>
      <c r="DBT89" s="171"/>
      <c r="DBU89" s="171"/>
      <c r="DBV89" s="171"/>
      <c r="DBW89" s="171"/>
      <c r="DBX89" s="171"/>
      <c r="DBY89" s="171"/>
      <c r="DBZ89" s="171"/>
      <c r="DCA89" s="171"/>
      <c r="DCB89" s="171"/>
      <c r="DCC89" s="171"/>
      <c r="DCD89" s="171"/>
      <c r="DCE89" s="171"/>
      <c r="DCF89" s="171"/>
      <c r="DCG89" s="171"/>
      <c r="DCH89" s="171"/>
      <c r="DCI89" s="171"/>
      <c r="DCJ89" s="171"/>
      <c r="DCK89" s="171"/>
      <c r="DCL89" s="171"/>
      <c r="DCM89" s="171"/>
      <c r="DCN89" s="171"/>
      <c r="DCO89" s="171"/>
      <c r="DCP89" s="171"/>
      <c r="DCQ89" s="171"/>
      <c r="DCR89" s="171"/>
      <c r="DCS89" s="171"/>
      <c r="DCT89" s="171"/>
      <c r="DCU89" s="171"/>
      <c r="DCV89" s="171"/>
      <c r="DCW89" s="171"/>
      <c r="DCX89" s="171"/>
      <c r="DCY89" s="171"/>
      <c r="DCZ89" s="171"/>
      <c r="DDA89" s="171"/>
      <c r="DDB89" s="171"/>
      <c r="DDC89" s="171"/>
      <c r="DDD89" s="171"/>
      <c r="DDE89" s="171"/>
      <c r="DDF89" s="171"/>
      <c r="DDG89" s="171"/>
      <c r="DDH89" s="171"/>
      <c r="DDI89" s="171"/>
      <c r="DDJ89" s="171"/>
      <c r="DDK89" s="171"/>
      <c r="DDL89" s="171"/>
      <c r="DDM89" s="171"/>
      <c r="DDN89" s="171"/>
      <c r="DDO89" s="171"/>
      <c r="DDP89" s="171"/>
      <c r="DDQ89" s="171"/>
      <c r="DDR89" s="171"/>
      <c r="DDS89" s="171"/>
      <c r="DDT89" s="171"/>
      <c r="DDU89" s="171"/>
      <c r="DDV89" s="171"/>
      <c r="DDW89" s="171"/>
      <c r="DDX89" s="171"/>
      <c r="DDY89" s="171"/>
      <c r="DDZ89" s="171"/>
      <c r="DEA89" s="171"/>
      <c r="DEB89" s="171"/>
      <c r="DEC89" s="171"/>
      <c r="DED89" s="171"/>
      <c r="DEE89" s="171"/>
      <c r="DEF89" s="171"/>
      <c r="DEG89" s="171"/>
      <c r="DEH89" s="171"/>
      <c r="DEI89" s="171"/>
      <c r="DEJ89" s="171"/>
      <c r="DEK89" s="171"/>
      <c r="DEL89" s="171"/>
      <c r="DEM89" s="171"/>
      <c r="DEN89" s="171"/>
      <c r="DEO89" s="171"/>
      <c r="DEP89" s="171"/>
      <c r="DEQ89" s="171"/>
      <c r="DER89" s="171"/>
      <c r="DES89" s="171"/>
      <c r="DET89" s="171"/>
      <c r="DEU89" s="171"/>
      <c r="DEV89" s="171"/>
      <c r="DEW89" s="171"/>
      <c r="DEX89" s="171"/>
      <c r="DEY89" s="171"/>
      <c r="DEZ89" s="171"/>
      <c r="DFA89" s="171"/>
      <c r="DFB89" s="171"/>
      <c r="DFC89" s="171"/>
      <c r="DFD89" s="171"/>
      <c r="DFE89" s="171"/>
      <c r="DFF89" s="171"/>
      <c r="DFG89" s="171"/>
      <c r="DFH89" s="171"/>
      <c r="DFI89" s="171"/>
      <c r="DFJ89" s="171"/>
      <c r="DFK89" s="171"/>
      <c r="DFL89" s="171"/>
      <c r="DFM89" s="171"/>
      <c r="DFN89" s="171"/>
      <c r="DFO89" s="171"/>
      <c r="DFP89" s="171"/>
      <c r="DFQ89" s="171"/>
      <c r="DFR89" s="171"/>
      <c r="DFS89" s="171"/>
      <c r="DFT89" s="171"/>
      <c r="DFU89" s="171"/>
      <c r="DFV89" s="171"/>
      <c r="DFW89" s="171"/>
      <c r="DFX89" s="171"/>
      <c r="DFY89" s="171"/>
      <c r="DFZ89" s="171"/>
      <c r="DGA89" s="171"/>
      <c r="DGB89" s="171"/>
      <c r="DGC89" s="171"/>
      <c r="DGD89" s="171"/>
      <c r="DGE89" s="171"/>
      <c r="DGF89" s="171"/>
      <c r="DGG89" s="171"/>
      <c r="DGH89" s="171"/>
      <c r="DGI89" s="171"/>
      <c r="DGJ89" s="171"/>
      <c r="DGK89" s="171"/>
      <c r="DGL89" s="171"/>
      <c r="DGM89" s="171"/>
      <c r="DGN89" s="171"/>
      <c r="DGO89" s="171"/>
      <c r="DGP89" s="171"/>
      <c r="DGQ89" s="171"/>
      <c r="DGR89" s="171"/>
      <c r="DGS89" s="171"/>
      <c r="DGT89" s="171"/>
      <c r="DGU89" s="171"/>
      <c r="DGV89" s="171"/>
      <c r="DGW89" s="171"/>
      <c r="DGX89" s="171"/>
      <c r="DGY89" s="171"/>
      <c r="DGZ89" s="171"/>
      <c r="DHA89" s="171"/>
      <c r="DHB89" s="171"/>
      <c r="DHC89" s="171"/>
      <c r="DHD89" s="171"/>
      <c r="DHE89" s="171"/>
      <c r="DHF89" s="171"/>
      <c r="DHG89" s="171"/>
      <c r="DHH89" s="171"/>
      <c r="DHI89" s="171"/>
      <c r="DHJ89" s="171"/>
      <c r="DHK89" s="171"/>
      <c r="DHL89" s="171"/>
      <c r="DHM89" s="171"/>
      <c r="DHN89" s="171"/>
      <c r="DHO89" s="171"/>
      <c r="DHP89" s="171"/>
      <c r="DHQ89" s="171"/>
      <c r="DHR89" s="171"/>
      <c r="DHS89" s="171"/>
      <c r="DHT89" s="171"/>
      <c r="DHU89" s="171"/>
      <c r="DHV89" s="171"/>
      <c r="DHW89" s="171"/>
      <c r="DHX89" s="171"/>
      <c r="DHY89" s="171"/>
      <c r="DHZ89" s="171"/>
      <c r="DIA89" s="171"/>
      <c r="DIB89" s="171"/>
      <c r="DIC89" s="171"/>
      <c r="DID89" s="171"/>
      <c r="DIE89" s="171"/>
      <c r="DIF89" s="171"/>
      <c r="DIG89" s="171"/>
      <c r="DIH89" s="171"/>
      <c r="DII89" s="171"/>
      <c r="DIJ89" s="171"/>
      <c r="DIK89" s="171"/>
      <c r="DIL89" s="171"/>
      <c r="DIM89" s="171"/>
      <c r="DIN89" s="171"/>
      <c r="DIO89" s="171"/>
      <c r="DIP89" s="171"/>
      <c r="DIQ89" s="171"/>
      <c r="DIR89" s="171"/>
      <c r="DIS89" s="171"/>
      <c r="DIT89" s="171"/>
      <c r="DIU89" s="171"/>
      <c r="DIV89" s="171"/>
      <c r="DIW89" s="171"/>
      <c r="DIX89" s="171"/>
      <c r="DIY89" s="171"/>
      <c r="DIZ89" s="171"/>
      <c r="DJA89" s="171"/>
      <c r="DJB89" s="171"/>
      <c r="DJC89" s="171"/>
      <c r="DJD89" s="171"/>
      <c r="DJE89" s="171"/>
      <c r="DJF89" s="171"/>
      <c r="DJG89" s="171"/>
      <c r="DJH89" s="171"/>
      <c r="DJI89" s="171"/>
      <c r="DJJ89" s="171"/>
      <c r="DJK89" s="171"/>
      <c r="DJL89" s="171"/>
      <c r="DJM89" s="171"/>
      <c r="DJN89" s="171"/>
      <c r="DJO89" s="171"/>
      <c r="DJP89" s="171"/>
      <c r="DJQ89" s="171"/>
      <c r="DJR89" s="171"/>
      <c r="DJS89" s="171"/>
      <c r="DJT89" s="171"/>
      <c r="DJU89" s="171"/>
      <c r="DJV89" s="171"/>
      <c r="DJW89" s="171"/>
      <c r="DJX89" s="171"/>
      <c r="DJY89" s="171"/>
      <c r="DJZ89" s="171"/>
      <c r="DKA89" s="171"/>
      <c r="DKB89" s="171"/>
      <c r="DKC89" s="171"/>
      <c r="DKD89" s="171"/>
      <c r="DKE89" s="171"/>
      <c r="DKF89" s="171"/>
      <c r="DKG89" s="171"/>
      <c r="DKH89" s="171"/>
      <c r="DKI89" s="171"/>
      <c r="DKJ89" s="171"/>
      <c r="DKK89" s="171"/>
      <c r="DKL89" s="171"/>
      <c r="DKM89" s="171"/>
      <c r="DKN89" s="171"/>
      <c r="DKO89" s="171"/>
      <c r="DKP89" s="171"/>
      <c r="DKQ89" s="171"/>
      <c r="DKR89" s="171"/>
      <c r="DKS89" s="171"/>
      <c r="DKT89" s="171"/>
      <c r="DKU89" s="171"/>
      <c r="DKV89" s="171"/>
      <c r="DKW89" s="171"/>
      <c r="DKX89" s="171"/>
      <c r="DKY89" s="171"/>
      <c r="DKZ89" s="171"/>
      <c r="DLA89" s="171"/>
      <c r="DLB89" s="171"/>
      <c r="DLC89" s="171"/>
      <c r="DLD89" s="171"/>
      <c r="DLE89" s="171"/>
      <c r="DLF89" s="171"/>
      <c r="DLG89" s="171"/>
      <c r="DLH89" s="171"/>
      <c r="DLI89" s="171"/>
      <c r="DLJ89" s="171"/>
      <c r="DLK89" s="171"/>
      <c r="DLL89" s="171"/>
      <c r="DLM89" s="171"/>
      <c r="DLN89" s="171"/>
      <c r="DLO89" s="171"/>
      <c r="DLP89" s="171"/>
      <c r="DLQ89" s="171"/>
      <c r="DLR89" s="171"/>
      <c r="DLS89" s="171"/>
      <c r="DLT89" s="171"/>
      <c r="DLU89" s="171"/>
      <c r="DLV89" s="171"/>
      <c r="DLW89" s="171"/>
      <c r="DLX89" s="171"/>
      <c r="DLY89" s="171"/>
      <c r="DLZ89" s="171"/>
      <c r="DMA89" s="171"/>
      <c r="DMB89" s="171"/>
      <c r="DMC89" s="171"/>
      <c r="DMD89" s="171"/>
      <c r="DME89" s="171"/>
      <c r="DMF89" s="171"/>
      <c r="DMG89" s="171"/>
      <c r="DMH89" s="171"/>
      <c r="DMI89" s="171"/>
      <c r="DMJ89" s="171"/>
      <c r="DMK89" s="171"/>
      <c r="DML89" s="171"/>
      <c r="DMM89" s="171"/>
      <c r="DMN89" s="171"/>
      <c r="DMO89" s="171"/>
      <c r="DMP89" s="171"/>
      <c r="DMQ89" s="171"/>
      <c r="DMR89" s="171"/>
      <c r="DMS89" s="171"/>
      <c r="DMT89" s="171"/>
      <c r="DMU89" s="171"/>
      <c r="DMV89" s="171"/>
      <c r="DMW89" s="171"/>
      <c r="DMX89" s="171"/>
      <c r="DMY89" s="171"/>
      <c r="DMZ89" s="171"/>
      <c r="DNA89" s="171"/>
      <c r="DNB89" s="171"/>
      <c r="DNC89" s="171"/>
      <c r="DND89" s="171"/>
      <c r="DNE89" s="171"/>
      <c r="DNF89" s="171"/>
      <c r="DNG89" s="171"/>
      <c r="DNH89" s="171"/>
      <c r="DNI89" s="171"/>
      <c r="DNJ89" s="171"/>
      <c r="DNK89" s="171"/>
      <c r="DNL89" s="171"/>
      <c r="DNM89" s="171"/>
      <c r="DNN89" s="171"/>
      <c r="DNO89" s="171"/>
      <c r="DNP89" s="171"/>
      <c r="DNQ89" s="171"/>
      <c r="DNR89" s="171"/>
      <c r="DNS89" s="171"/>
      <c r="DNT89" s="171"/>
      <c r="DNU89" s="171"/>
      <c r="DNV89" s="171"/>
      <c r="DNW89" s="171"/>
      <c r="DNX89" s="171"/>
      <c r="DNY89" s="171"/>
      <c r="DNZ89" s="171"/>
      <c r="DOA89" s="171"/>
      <c r="DOB89" s="171"/>
      <c r="DOC89" s="171"/>
      <c r="DOD89" s="171"/>
      <c r="DOE89" s="171"/>
      <c r="DOF89" s="171"/>
      <c r="DOG89" s="171"/>
      <c r="DOH89" s="171"/>
      <c r="DOI89" s="171"/>
      <c r="DOJ89" s="171"/>
      <c r="DOK89" s="171"/>
      <c r="DOL89" s="171"/>
      <c r="DOM89" s="171"/>
      <c r="DON89" s="171"/>
      <c r="DOO89" s="171"/>
      <c r="DOP89" s="171"/>
      <c r="DOQ89" s="171"/>
      <c r="DOR89" s="171"/>
      <c r="DOS89" s="171"/>
      <c r="DOT89" s="171"/>
      <c r="DOU89" s="171"/>
      <c r="DOV89" s="171"/>
      <c r="DOW89" s="171"/>
      <c r="DOX89" s="171"/>
      <c r="DOY89" s="171"/>
      <c r="DOZ89" s="171"/>
      <c r="DPA89" s="171"/>
      <c r="DPB89" s="171"/>
      <c r="DPC89" s="171"/>
      <c r="DPD89" s="171"/>
      <c r="DPE89" s="171"/>
      <c r="DPF89" s="171"/>
      <c r="DPG89" s="171"/>
      <c r="DPH89" s="171"/>
      <c r="DPI89" s="171"/>
      <c r="DPJ89" s="171"/>
      <c r="DPK89" s="171"/>
      <c r="DPL89" s="171"/>
      <c r="DPM89" s="171"/>
      <c r="DPN89" s="171"/>
      <c r="DPO89" s="171"/>
      <c r="DPP89" s="171"/>
      <c r="DPQ89" s="171"/>
      <c r="DPR89" s="171"/>
      <c r="DPS89" s="171"/>
      <c r="DPT89" s="171"/>
      <c r="DPU89" s="171"/>
      <c r="DPV89" s="171"/>
      <c r="DPW89" s="171"/>
      <c r="DPX89" s="171"/>
      <c r="DPY89" s="171"/>
      <c r="DPZ89" s="171"/>
      <c r="DQA89" s="171"/>
      <c r="DQB89" s="171"/>
      <c r="DQC89" s="171"/>
      <c r="DQD89" s="171"/>
      <c r="DQE89" s="171"/>
      <c r="DQF89" s="171"/>
      <c r="DQG89" s="171"/>
      <c r="DQH89" s="171"/>
      <c r="DQI89" s="171"/>
      <c r="DQJ89" s="171"/>
      <c r="DQK89" s="171"/>
      <c r="DQL89" s="171"/>
      <c r="DQM89" s="171"/>
      <c r="DQN89" s="171"/>
      <c r="DQO89" s="171"/>
      <c r="DQP89" s="171"/>
      <c r="DQQ89" s="171"/>
      <c r="DQR89" s="171"/>
      <c r="DQS89" s="171"/>
      <c r="DQT89" s="171"/>
      <c r="DQU89" s="171"/>
      <c r="DQV89" s="171"/>
      <c r="DQW89" s="171"/>
      <c r="DQX89" s="171"/>
      <c r="DQY89" s="171"/>
      <c r="DQZ89" s="171"/>
      <c r="DRA89" s="171"/>
      <c r="DRB89" s="171"/>
      <c r="DRC89" s="171"/>
      <c r="DRD89" s="171"/>
      <c r="DRE89" s="171"/>
      <c r="DRF89" s="171"/>
      <c r="DRG89" s="171"/>
      <c r="DRH89" s="171"/>
      <c r="DRI89" s="171"/>
      <c r="DRJ89" s="171"/>
      <c r="DRK89" s="171"/>
      <c r="DRL89" s="171"/>
      <c r="DRM89" s="171"/>
      <c r="DRN89" s="171"/>
      <c r="DRO89" s="171"/>
      <c r="DRP89" s="171"/>
      <c r="DRQ89" s="171"/>
      <c r="DRR89" s="171"/>
      <c r="DRS89" s="171"/>
      <c r="DRT89" s="171"/>
      <c r="DRU89" s="171"/>
      <c r="DRV89" s="171"/>
      <c r="DRW89" s="171"/>
      <c r="DRX89" s="171"/>
      <c r="DRY89" s="171"/>
      <c r="DRZ89" s="171"/>
      <c r="DSA89" s="171"/>
      <c r="DSB89" s="171"/>
      <c r="DSC89" s="171"/>
      <c r="DSD89" s="171"/>
      <c r="DSE89" s="171"/>
      <c r="DSF89" s="171"/>
      <c r="DSG89" s="171"/>
      <c r="DSH89" s="171"/>
      <c r="DSI89" s="171"/>
      <c r="DSJ89" s="171"/>
      <c r="DSK89" s="171"/>
      <c r="DSL89" s="171"/>
      <c r="DSM89" s="171"/>
      <c r="DSN89" s="171"/>
      <c r="DSO89" s="171"/>
      <c r="DSP89" s="171"/>
      <c r="DSQ89" s="171"/>
      <c r="DSR89" s="171"/>
      <c r="DSS89" s="171"/>
      <c r="DST89" s="171"/>
      <c r="DSU89" s="171"/>
      <c r="DSV89" s="171"/>
      <c r="DSW89" s="171"/>
      <c r="DSX89" s="171"/>
      <c r="DSY89" s="171"/>
      <c r="DSZ89" s="171"/>
      <c r="DTA89" s="171"/>
      <c r="DTB89" s="171"/>
      <c r="DTC89" s="171"/>
      <c r="DTD89" s="171"/>
      <c r="DTE89" s="171"/>
      <c r="DTF89" s="171"/>
      <c r="DTG89" s="171"/>
      <c r="DTH89" s="171"/>
      <c r="DTI89" s="171"/>
      <c r="DTJ89" s="171"/>
      <c r="DTK89" s="171"/>
      <c r="DTL89" s="171"/>
      <c r="DTM89" s="171"/>
      <c r="DTN89" s="171"/>
      <c r="DTO89" s="171"/>
      <c r="DTP89" s="171"/>
      <c r="DTQ89" s="171"/>
      <c r="DTR89" s="171"/>
      <c r="DTS89" s="171"/>
      <c r="DTT89" s="171"/>
      <c r="DTU89" s="171"/>
      <c r="DTV89" s="171"/>
      <c r="DTW89" s="171"/>
      <c r="DTX89" s="171"/>
      <c r="DTY89" s="171"/>
      <c r="DTZ89" s="171"/>
      <c r="DUA89" s="171"/>
      <c r="DUB89" s="171"/>
      <c r="DUC89" s="171"/>
      <c r="DUD89" s="171"/>
      <c r="DUE89" s="171"/>
      <c r="DUF89" s="171"/>
      <c r="DUG89" s="171"/>
      <c r="DUH89" s="171"/>
      <c r="DUI89" s="171"/>
      <c r="DUJ89" s="171"/>
      <c r="DUK89" s="171"/>
      <c r="DUL89" s="171"/>
      <c r="DUM89" s="171"/>
      <c r="DUN89" s="171"/>
      <c r="DUO89" s="171"/>
      <c r="DUP89" s="171"/>
      <c r="DUQ89" s="171"/>
      <c r="DUR89" s="171"/>
      <c r="DUS89" s="171"/>
      <c r="DUT89" s="171"/>
      <c r="DUU89" s="171"/>
      <c r="DUV89" s="171"/>
      <c r="DUW89" s="171"/>
      <c r="DUX89" s="171"/>
      <c r="DUY89" s="171"/>
      <c r="DUZ89" s="171"/>
      <c r="DVA89" s="171"/>
      <c r="DVB89" s="171"/>
      <c r="DVC89" s="171"/>
      <c r="DVD89" s="171"/>
      <c r="DVE89" s="171"/>
      <c r="DVF89" s="171"/>
      <c r="DVG89" s="171"/>
      <c r="DVH89" s="171"/>
      <c r="DVI89" s="171"/>
      <c r="DVJ89" s="171"/>
      <c r="DVK89" s="171"/>
      <c r="DVL89" s="171"/>
      <c r="DVM89" s="171"/>
      <c r="DVN89" s="171"/>
      <c r="DVO89" s="171"/>
      <c r="DVP89" s="171"/>
      <c r="DVQ89" s="171"/>
      <c r="DVR89" s="171"/>
      <c r="DVS89" s="171"/>
      <c r="DVT89" s="171"/>
      <c r="DVU89" s="171"/>
      <c r="DVV89" s="171"/>
      <c r="DVW89" s="171"/>
      <c r="DVX89" s="171"/>
      <c r="DVY89" s="171"/>
      <c r="DVZ89" s="171"/>
      <c r="DWA89" s="171"/>
      <c r="DWB89" s="171"/>
      <c r="DWC89" s="171"/>
      <c r="DWD89" s="171"/>
      <c r="DWE89" s="171"/>
      <c r="DWF89" s="171"/>
      <c r="DWG89" s="171"/>
      <c r="DWH89" s="171"/>
      <c r="DWI89" s="171"/>
      <c r="DWJ89" s="171"/>
      <c r="DWK89" s="171"/>
      <c r="DWL89" s="171"/>
      <c r="DWM89" s="171"/>
      <c r="DWN89" s="171"/>
      <c r="DWO89" s="171"/>
      <c r="DWP89" s="171"/>
      <c r="DWQ89" s="171"/>
      <c r="DWR89" s="171"/>
      <c r="DWS89" s="171"/>
      <c r="DWT89" s="171"/>
      <c r="DWU89" s="171"/>
      <c r="DWV89" s="171"/>
      <c r="DWW89" s="171"/>
      <c r="DWX89" s="171"/>
      <c r="DWY89" s="171"/>
      <c r="DWZ89" s="171"/>
      <c r="DXA89" s="171"/>
      <c r="DXB89" s="171"/>
      <c r="DXC89" s="171"/>
      <c r="DXD89" s="171"/>
      <c r="DXE89" s="171"/>
      <c r="DXF89" s="171"/>
      <c r="DXG89" s="171"/>
      <c r="DXH89" s="171"/>
      <c r="DXI89" s="171"/>
      <c r="DXJ89" s="171"/>
      <c r="DXK89" s="171"/>
      <c r="DXL89" s="171"/>
      <c r="DXM89" s="171"/>
      <c r="DXN89" s="171"/>
      <c r="DXO89" s="171"/>
      <c r="DXP89" s="171"/>
      <c r="DXQ89" s="171"/>
      <c r="DXR89" s="171"/>
      <c r="DXS89" s="171"/>
      <c r="DXT89" s="171"/>
      <c r="DXU89" s="171"/>
      <c r="DXV89" s="171"/>
      <c r="DXW89" s="171"/>
      <c r="DXX89" s="171"/>
      <c r="DXY89" s="171"/>
      <c r="DXZ89" s="171"/>
      <c r="DYA89" s="171"/>
      <c r="DYB89" s="171"/>
      <c r="DYC89" s="171"/>
      <c r="DYD89" s="171"/>
      <c r="DYE89" s="171"/>
      <c r="DYF89" s="171"/>
      <c r="DYG89" s="171"/>
      <c r="DYH89" s="171"/>
      <c r="DYI89" s="171"/>
      <c r="DYJ89" s="171"/>
      <c r="DYK89" s="171"/>
      <c r="DYL89" s="171"/>
      <c r="DYM89" s="171"/>
      <c r="DYN89" s="171"/>
      <c r="DYO89" s="171"/>
      <c r="DYP89" s="171"/>
      <c r="DYQ89" s="171"/>
      <c r="DYR89" s="171"/>
      <c r="DYS89" s="171"/>
      <c r="DYT89" s="171"/>
      <c r="DYU89" s="171"/>
      <c r="DYV89" s="171"/>
      <c r="DYW89" s="171"/>
      <c r="DYX89" s="171"/>
      <c r="DYY89" s="171"/>
      <c r="DYZ89" s="171"/>
      <c r="DZA89" s="171"/>
      <c r="DZB89" s="171"/>
      <c r="DZC89" s="171"/>
      <c r="DZD89" s="171"/>
      <c r="DZE89" s="171"/>
      <c r="DZF89" s="171"/>
      <c r="DZG89" s="171"/>
      <c r="DZH89" s="171"/>
      <c r="DZI89" s="171"/>
      <c r="DZJ89" s="171"/>
      <c r="DZK89" s="171"/>
      <c r="DZL89" s="171"/>
      <c r="DZM89" s="171"/>
      <c r="DZN89" s="171"/>
      <c r="DZO89" s="171"/>
      <c r="DZP89" s="171"/>
      <c r="DZQ89" s="171"/>
      <c r="DZR89" s="171"/>
      <c r="DZS89" s="171"/>
      <c r="DZT89" s="171"/>
      <c r="DZU89" s="171"/>
      <c r="DZV89" s="171"/>
      <c r="DZW89" s="171"/>
      <c r="DZX89" s="171"/>
      <c r="DZY89" s="171"/>
      <c r="DZZ89" s="171"/>
      <c r="EAA89" s="171"/>
      <c r="EAB89" s="171"/>
      <c r="EAC89" s="171"/>
      <c r="EAD89" s="171"/>
      <c r="EAE89" s="171"/>
      <c r="EAF89" s="171"/>
      <c r="EAG89" s="171"/>
      <c r="EAH89" s="171"/>
      <c r="EAI89" s="171"/>
      <c r="EAJ89" s="171"/>
      <c r="EAK89" s="171"/>
      <c r="EAL89" s="171"/>
      <c r="EAM89" s="171"/>
      <c r="EAN89" s="171"/>
      <c r="EAO89" s="171"/>
      <c r="EAP89" s="171"/>
      <c r="EAQ89" s="171"/>
      <c r="EAR89" s="171"/>
      <c r="EAS89" s="171"/>
      <c r="EAT89" s="171"/>
      <c r="EAU89" s="171"/>
      <c r="EAV89" s="171"/>
      <c r="EAW89" s="171"/>
      <c r="EAX89" s="171"/>
      <c r="EAY89" s="171"/>
      <c r="EAZ89" s="171"/>
      <c r="EBA89" s="171"/>
      <c r="EBB89" s="171"/>
      <c r="EBC89" s="171"/>
      <c r="EBD89" s="171"/>
      <c r="EBE89" s="171"/>
      <c r="EBF89" s="171"/>
      <c r="EBG89" s="171"/>
      <c r="EBH89" s="171"/>
      <c r="EBI89" s="171"/>
      <c r="EBJ89" s="171"/>
      <c r="EBK89" s="171"/>
      <c r="EBL89" s="171"/>
      <c r="EBM89" s="171"/>
      <c r="EBN89" s="171"/>
      <c r="EBO89" s="171"/>
      <c r="EBP89" s="171"/>
      <c r="EBQ89" s="171"/>
      <c r="EBR89" s="171"/>
      <c r="EBS89" s="171"/>
      <c r="EBT89" s="171"/>
      <c r="EBU89" s="171"/>
      <c r="EBV89" s="171"/>
      <c r="EBW89" s="171"/>
      <c r="EBX89" s="171"/>
      <c r="EBY89" s="171"/>
      <c r="EBZ89" s="171"/>
      <c r="ECA89" s="171"/>
      <c r="ECB89" s="171"/>
      <c r="ECC89" s="171"/>
      <c r="ECD89" s="171"/>
      <c r="ECE89" s="171"/>
      <c r="ECF89" s="171"/>
      <c r="ECG89" s="171"/>
      <c r="ECH89" s="171"/>
      <c r="ECI89" s="171"/>
      <c r="ECJ89" s="171"/>
      <c r="ECK89" s="171"/>
      <c r="ECL89" s="171"/>
      <c r="ECM89" s="171"/>
      <c r="ECN89" s="171"/>
      <c r="ECO89" s="171"/>
      <c r="ECP89" s="171"/>
      <c r="ECQ89" s="171"/>
      <c r="ECR89" s="171"/>
      <c r="ECS89" s="171"/>
      <c r="ECT89" s="171"/>
      <c r="ECU89" s="171"/>
      <c r="ECV89" s="171"/>
      <c r="ECW89" s="171"/>
      <c r="ECX89" s="171"/>
      <c r="ECY89" s="171"/>
      <c r="ECZ89" s="171"/>
      <c r="EDA89" s="171"/>
      <c r="EDB89" s="171"/>
      <c r="EDC89" s="171"/>
      <c r="EDD89" s="171"/>
      <c r="EDE89" s="171"/>
      <c r="EDF89" s="171"/>
      <c r="EDG89" s="171"/>
      <c r="EDH89" s="171"/>
      <c r="EDI89" s="171"/>
      <c r="EDJ89" s="171"/>
      <c r="EDK89" s="171"/>
      <c r="EDL89" s="171"/>
      <c r="EDM89" s="171"/>
      <c r="EDN89" s="171"/>
      <c r="EDO89" s="171"/>
      <c r="EDP89" s="171"/>
      <c r="EDQ89" s="171"/>
      <c r="EDR89" s="171"/>
      <c r="EDS89" s="171"/>
      <c r="EDT89" s="171"/>
      <c r="EDU89" s="171"/>
      <c r="EDV89" s="171"/>
      <c r="EDW89" s="171"/>
      <c r="EDX89" s="171"/>
      <c r="EDY89" s="171"/>
      <c r="EDZ89" s="171"/>
      <c r="EEA89" s="171"/>
      <c r="EEB89" s="171"/>
      <c r="EEC89" s="171"/>
      <c r="EED89" s="171"/>
      <c r="EEE89" s="171"/>
      <c r="EEF89" s="171"/>
      <c r="EEG89" s="171"/>
      <c r="EEH89" s="171"/>
      <c r="EEI89" s="171"/>
      <c r="EEJ89" s="171"/>
      <c r="EEK89" s="171"/>
      <c r="EEL89" s="171"/>
      <c r="EEM89" s="171"/>
      <c r="EEN89" s="171"/>
      <c r="EEO89" s="171"/>
      <c r="EEP89" s="171"/>
      <c r="EEQ89" s="171"/>
      <c r="EER89" s="171"/>
      <c r="EES89" s="171"/>
      <c r="EET89" s="171"/>
      <c r="EEU89" s="171"/>
      <c r="EEV89" s="171"/>
      <c r="EEW89" s="171"/>
      <c r="EEX89" s="171"/>
      <c r="EEY89" s="171"/>
      <c r="EEZ89" s="171"/>
      <c r="EFA89" s="171"/>
      <c r="EFB89" s="171"/>
      <c r="EFC89" s="171"/>
      <c r="EFD89" s="171"/>
      <c r="EFE89" s="171"/>
      <c r="EFF89" s="171"/>
      <c r="EFG89" s="171"/>
      <c r="EFH89" s="171"/>
      <c r="EFI89" s="171"/>
      <c r="EFJ89" s="171"/>
      <c r="EFK89" s="171"/>
      <c r="EFL89" s="171"/>
      <c r="EFM89" s="171"/>
      <c r="EFN89" s="171"/>
      <c r="EFO89" s="171"/>
      <c r="EFP89" s="171"/>
      <c r="EFQ89" s="171"/>
      <c r="EFR89" s="171"/>
      <c r="EFS89" s="171"/>
      <c r="EFT89" s="171"/>
      <c r="EFU89" s="171"/>
      <c r="EFV89" s="171"/>
      <c r="EFW89" s="171"/>
      <c r="EFX89" s="171"/>
      <c r="EFY89" s="171"/>
      <c r="EFZ89" s="171"/>
      <c r="EGA89" s="171"/>
      <c r="EGB89" s="171"/>
      <c r="EGC89" s="171"/>
      <c r="EGD89" s="171"/>
      <c r="EGE89" s="171"/>
      <c r="EGF89" s="171"/>
      <c r="EGG89" s="171"/>
      <c r="EGH89" s="171"/>
      <c r="EGI89" s="171"/>
      <c r="EGJ89" s="171"/>
      <c r="EGK89" s="171"/>
      <c r="EGL89" s="171"/>
      <c r="EGM89" s="171"/>
      <c r="EGN89" s="171"/>
      <c r="EGO89" s="171"/>
      <c r="EGP89" s="171"/>
      <c r="EGQ89" s="171"/>
      <c r="EGR89" s="171"/>
      <c r="EGS89" s="171"/>
      <c r="EGT89" s="171"/>
      <c r="EGU89" s="171"/>
      <c r="EGV89" s="171"/>
      <c r="EGW89" s="171"/>
      <c r="EGX89" s="171"/>
      <c r="EGY89" s="171"/>
      <c r="EGZ89" s="171"/>
      <c r="EHA89" s="171"/>
      <c r="EHB89" s="171"/>
      <c r="EHC89" s="171"/>
      <c r="EHD89" s="171"/>
      <c r="EHE89" s="171"/>
      <c r="EHF89" s="171"/>
      <c r="EHG89" s="171"/>
      <c r="EHH89" s="171"/>
      <c r="EHI89" s="171"/>
      <c r="EHJ89" s="171"/>
      <c r="EHK89" s="171"/>
      <c r="EHL89" s="171"/>
      <c r="EHM89" s="171"/>
      <c r="EHN89" s="171"/>
      <c r="EHO89" s="171"/>
      <c r="EHP89" s="171"/>
      <c r="EHQ89" s="171"/>
      <c r="EHR89" s="171"/>
      <c r="EHS89" s="171"/>
      <c r="EHT89" s="171"/>
      <c r="EHU89" s="171"/>
      <c r="EHV89" s="171"/>
      <c r="EHW89" s="171"/>
      <c r="EHX89" s="171"/>
      <c r="EHY89" s="171"/>
      <c r="EHZ89" s="171"/>
      <c r="EIA89" s="171"/>
      <c r="EIB89" s="171"/>
      <c r="EIC89" s="171"/>
      <c r="EID89" s="171"/>
      <c r="EIE89" s="171"/>
      <c r="EIF89" s="171"/>
      <c r="EIG89" s="171"/>
      <c r="EIH89" s="171"/>
      <c r="EII89" s="171"/>
      <c r="EIJ89" s="171"/>
      <c r="EIK89" s="171"/>
      <c r="EIL89" s="171"/>
      <c r="EIM89" s="171"/>
      <c r="EIN89" s="171"/>
      <c r="EIO89" s="171"/>
      <c r="EIP89" s="171"/>
      <c r="EIQ89" s="171"/>
      <c r="EIR89" s="171"/>
      <c r="EIS89" s="171"/>
      <c r="EIT89" s="171"/>
      <c r="EIU89" s="171"/>
      <c r="EIV89" s="171"/>
      <c r="EIW89" s="171"/>
      <c r="EIX89" s="171"/>
      <c r="EIY89" s="171"/>
      <c r="EIZ89" s="171"/>
      <c r="EJA89" s="171"/>
      <c r="EJB89" s="171"/>
      <c r="EJC89" s="171"/>
      <c r="EJD89" s="171"/>
      <c r="EJE89" s="171"/>
      <c r="EJF89" s="171"/>
      <c r="EJG89" s="171"/>
      <c r="EJH89" s="171"/>
      <c r="EJI89" s="171"/>
      <c r="EJJ89" s="171"/>
      <c r="EJK89" s="171"/>
      <c r="EJL89" s="171"/>
      <c r="EJM89" s="171"/>
      <c r="EJN89" s="171"/>
      <c r="EJO89" s="171"/>
      <c r="EJP89" s="171"/>
      <c r="EJQ89" s="171"/>
      <c r="EJR89" s="171"/>
      <c r="EJS89" s="171"/>
      <c r="EJT89" s="171"/>
      <c r="EJU89" s="171"/>
      <c r="EJV89" s="171"/>
      <c r="EJW89" s="171"/>
      <c r="EJX89" s="171"/>
      <c r="EJY89" s="171"/>
      <c r="EJZ89" s="171"/>
      <c r="EKA89" s="171"/>
      <c r="EKB89" s="171"/>
      <c r="EKC89" s="171"/>
      <c r="EKD89" s="171"/>
      <c r="EKE89" s="171"/>
      <c r="EKF89" s="171"/>
      <c r="EKG89" s="171"/>
      <c r="EKH89" s="171"/>
      <c r="EKI89" s="171"/>
      <c r="EKJ89" s="171"/>
      <c r="EKK89" s="171"/>
      <c r="EKL89" s="171"/>
      <c r="EKM89" s="171"/>
      <c r="EKN89" s="171"/>
      <c r="EKO89" s="171"/>
      <c r="EKP89" s="171"/>
      <c r="EKQ89" s="171"/>
      <c r="EKR89" s="171"/>
      <c r="EKS89" s="171"/>
      <c r="EKT89" s="171"/>
      <c r="EKU89" s="171"/>
      <c r="EKV89" s="171"/>
      <c r="EKW89" s="171"/>
      <c r="EKX89" s="171"/>
      <c r="EKY89" s="171"/>
      <c r="EKZ89" s="171"/>
      <c r="ELA89" s="171"/>
      <c r="ELB89" s="171"/>
      <c r="ELC89" s="171"/>
      <c r="ELD89" s="171"/>
      <c r="ELE89" s="171"/>
      <c r="ELF89" s="171"/>
      <c r="ELG89" s="171"/>
      <c r="ELH89" s="171"/>
      <c r="ELI89" s="171"/>
      <c r="ELJ89" s="171"/>
      <c r="ELK89" s="171"/>
      <c r="ELL89" s="171"/>
      <c r="ELM89" s="171"/>
      <c r="ELN89" s="171"/>
      <c r="ELO89" s="171"/>
      <c r="ELP89" s="171"/>
      <c r="ELQ89" s="171"/>
      <c r="ELR89" s="171"/>
      <c r="ELS89" s="171"/>
      <c r="ELT89" s="171"/>
      <c r="ELU89" s="171"/>
      <c r="ELV89" s="171"/>
      <c r="ELW89" s="171"/>
      <c r="ELX89" s="171"/>
      <c r="ELY89" s="171"/>
      <c r="ELZ89" s="171"/>
      <c r="EMA89" s="171"/>
      <c r="EMB89" s="171"/>
      <c r="EMC89" s="171"/>
      <c r="EMD89" s="171"/>
      <c r="EME89" s="171"/>
      <c r="EMF89" s="171"/>
      <c r="EMG89" s="171"/>
      <c r="EMH89" s="171"/>
      <c r="EMI89" s="171"/>
      <c r="EMJ89" s="171"/>
      <c r="EMK89" s="171"/>
      <c r="EML89" s="171"/>
      <c r="EMM89" s="171"/>
      <c r="EMN89" s="171"/>
      <c r="EMO89" s="171"/>
      <c r="EMP89" s="171"/>
      <c r="EMQ89" s="171"/>
      <c r="EMR89" s="171"/>
      <c r="EMS89" s="171"/>
      <c r="EMT89" s="171"/>
      <c r="EMU89" s="171"/>
      <c r="EMV89" s="171"/>
      <c r="EMW89" s="171"/>
      <c r="EMX89" s="171"/>
      <c r="EMY89" s="171"/>
      <c r="EMZ89" s="171"/>
      <c r="ENA89" s="171"/>
      <c r="ENB89" s="171"/>
      <c r="ENC89" s="171"/>
      <c r="END89" s="171"/>
      <c r="ENE89" s="171"/>
      <c r="ENF89" s="171"/>
      <c r="ENG89" s="171"/>
      <c r="ENH89" s="171"/>
      <c r="ENI89" s="171"/>
      <c r="ENJ89" s="171"/>
      <c r="ENK89" s="171"/>
      <c r="ENL89" s="171"/>
      <c r="ENM89" s="171"/>
      <c r="ENN89" s="171"/>
      <c r="ENO89" s="171"/>
      <c r="ENP89" s="171"/>
      <c r="ENQ89" s="171"/>
      <c r="ENR89" s="171"/>
      <c r="ENS89" s="171"/>
      <c r="ENT89" s="171"/>
      <c r="ENU89" s="171"/>
      <c r="ENV89" s="171"/>
      <c r="ENW89" s="171"/>
      <c r="ENX89" s="171"/>
      <c r="ENY89" s="171"/>
      <c r="ENZ89" s="171"/>
      <c r="EOA89" s="171"/>
      <c r="EOB89" s="171"/>
      <c r="EOC89" s="171"/>
      <c r="EOD89" s="171"/>
      <c r="EOE89" s="171"/>
      <c r="EOF89" s="171"/>
      <c r="EOG89" s="171"/>
      <c r="EOH89" s="171"/>
      <c r="EOI89" s="171"/>
      <c r="EOJ89" s="171"/>
      <c r="EOK89" s="171"/>
      <c r="EOL89" s="171"/>
      <c r="EOM89" s="171"/>
      <c r="EON89" s="171"/>
      <c r="EOO89" s="171"/>
      <c r="EOP89" s="171"/>
      <c r="EOQ89" s="171"/>
      <c r="EOR89" s="171"/>
      <c r="EOS89" s="171"/>
      <c r="EOT89" s="171"/>
      <c r="EOU89" s="171"/>
      <c r="EOV89" s="171"/>
      <c r="EOW89" s="171"/>
      <c r="EOX89" s="171"/>
      <c r="EOY89" s="171"/>
      <c r="EOZ89" s="171"/>
      <c r="EPA89" s="171"/>
      <c r="EPB89" s="171"/>
      <c r="EPC89" s="171"/>
      <c r="EPD89" s="171"/>
      <c r="EPE89" s="171"/>
      <c r="EPF89" s="171"/>
      <c r="EPG89" s="171"/>
      <c r="EPH89" s="171"/>
      <c r="EPI89" s="171"/>
      <c r="EPJ89" s="171"/>
      <c r="EPK89" s="171"/>
      <c r="EPL89" s="171"/>
      <c r="EPM89" s="171"/>
      <c r="EPN89" s="171"/>
      <c r="EPO89" s="171"/>
      <c r="EPP89" s="171"/>
      <c r="EPQ89" s="171"/>
      <c r="EPR89" s="171"/>
      <c r="EPS89" s="171"/>
      <c r="EPT89" s="171"/>
      <c r="EPU89" s="171"/>
      <c r="EPV89" s="171"/>
      <c r="EPW89" s="171"/>
      <c r="EPX89" s="171"/>
      <c r="EPY89" s="171"/>
      <c r="EPZ89" s="171"/>
      <c r="EQA89" s="171"/>
      <c r="EQB89" s="171"/>
      <c r="EQC89" s="171"/>
      <c r="EQD89" s="171"/>
      <c r="EQE89" s="171"/>
      <c r="EQF89" s="171"/>
      <c r="EQG89" s="171"/>
      <c r="EQH89" s="171"/>
      <c r="EQI89" s="171"/>
      <c r="EQJ89" s="171"/>
      <c r="EQK89" s="171"/>
      <c r="EQL89" s="171"/>
      <c r="EQM89" s="171"/>
      <c r="EQN89" s="171"/>
      <c r="EQO89" s="171"/>
      <c r="EQP89" s="171"/>
      <c r="EQQ89" s="171"/>
      <c r="EQR89" s="171"/>
      <c r="EQS89" s="171"/>
      <c r="EQT89" s="171"/>
      <c r="EQU89" s="171"/>
      <c r="EQV89" s="171"/>
      <c r="EQW89" s="171"/>
      <c r="EQX89" s="171"/>
      <c r="EQY89" s="171"/>
      <c r="EQZ89" s="171"/>
      <c r="ERA89" s="171"/>
      <c r="ERB89" s="171"/>
      <c r="ERC89" s="171"/>
      <c r="ERD89" s="171"/>
      <c r="ERE89" s="171"/>
      <c r="ERF89" s="171"/>
      <c r="ERG89" s="171"/>
      <c r="ERH89" s="171"/>
      <c r="ERI89" s="171"/>
      <c r="ERJ89" s="171"/>
      <c r="ERK89" s="171"/>
      <c r="ERL89" s="171"/>
      <c r="ERM89" s="171"/>
      <c r="ERN89" s="171"/>
      <c r="ERO89" s="171"/>
      <c r="ERP89" s="171"/>
      <c r="ERQ89" s="171"/>
      <c r="ERR89" s="171"/>
      <c r="ERS89" s="171"/>
      <c r="ERT89" s="171"/>
      <c r="ERU89" s="171"/>
      <c r="ERV89" s="171"/>
      <c r="ERW89" s="171"/>
      <c r="ERX89" s="171"/>
      <c r="ERY89" s="171"/>
      <c r="ERZ89" s="171"/>
      <c r="ESA89" s="171"/>
      <c r="ESB89" s="171"/>
      <c r="ESC89" s="171"/>
      <c r="ESD89" s="171"/>
      <c r="ESE89" s="171"/>
      <c r="ESF89" s="171"/>
      <c r="ESG89" s="171"/>
      <c r="ESH89" s="171"/>
      <c r="ESI89" s="171"/>
      <c r="ESJ89" s="171"/>
      <c r="ESK89" s="171"/>
      <c r="ESL89" s="171"/>
      <c r="ESM89" s="171"/>
      <c r="ESN89" s="171"/>
      <c r="ESO89" s="171"/>
      <c r="ESP89" s="171"/>
      <c r="ESQ89" s="171"/>
      <c r="ESR89" s="171"/>
      <c r="ESS89" s="171"/>
      <c r="EST89" s="171"/>
      <c r="ESU89" s="171"/>
      <c r="ESV89" s="171"/>
      <c r="ESW89" s="171"/>
      <c r="ESX89" s="171"/>
      <c r="ESY89" s="171"/>
      <c r="ESZ89" s="171"/>
      <c r="ETA89" s="171"/>
      <c r="ETB89" s="171"/>
      <c r="ETC89" s="171"/>
      <c r="ETD89" s="171"/>
      <c r="ETE89" s="171"/>
      <c r="ETF89" s="171"/>
      <c r="ETG89" s="171"/>
      <c r="ETH89" s="171"/>
      <c r="ETI89" s="171"/>
      <c r="ETJ89" s="171"/>
      <c r="ETK89" s="171"/>
      <c r="ETL89" s="171"/>
      <c r="ETM89" s="171"/>
      <c r="ETN89" s="171"/>
      <c r="ETO89" s="171"/>
      <c r="ETP89" s="171"/>
      <c r="ETQ89" s="171"/>
      <c r="ETR89" s="171"/>
      <c r="ETS89" s="171"/>
      <c r="ETT89" s="171"/>
      <c r="ETU89" s="171"/>
      <c r="ETV89" s="171"/>
      <c r="ETW89" s="171"/>
      <c r="ETX89" s="171"/>
      <c r="ETY89" s="171"/>
      <c r="ETZ89" s="171"/>
      <c r="EUA89" s="171"/>
      <c r="EUB89" s="171"/>
      <c r="EUC89" s="171"/>
      <c r="EUD89" s="171"/>
      <c r="EUE89" s="171"/>
      <c r="EUF89" s="171"/>
      <c r="EUG89" s="171"/>
      <c r="EUH89" s="171"/>
      <c r="EUI89" s="171"/>
      <c r="EUJ89" s="171"/>
      <c r="EUK89" s="171"/>
      <c r="EUL89" s="171"/>
      <c r="EUM89" s="171"/>
      <c r="EUN89" s="171"/>
      <c r="EUO89" s="171"/>
      <c r="EUP89" s="171"/>
      <c r="EUQ89" s="171"/>
      <c r="EUR89" s="171"/>
      <c r="EUS89" s="171"/>
      <c r="EUT89" s="171"/>
      <c r="EUU89" s="171"/>
      <c r="EUV89" s="171"/>
      <c r="EUW89" s="171"/>
      <c r="EUX89" s="171"/>
      <c r="EUY89" s="171"/>
      <c r="EUZ89" s="171"/>
      <c r="EVA89" s="171"/>
      <c r="EVB89" s="171"/>
      <c r="EVC89" s="171"/>
      <c r="EVD89" s="171"/>
      <c r="EVE89" s="171"/>
      <c r="EVF89" s="171"/>
      <c r="EVG89" s="171"/>
      <c r="EVH89" s="171"/>
      <c r="EVI89" s="171"/>
      <c r="EVJ89" s="171"/>
      <c r="EVK89" s="171"/>
      <c r="EVL89" s="171"/>
      <c r="EVM89" s="171"/>
      <c r="EVN89" s="171"/>
      <c r="EVO89" s="171"/>
      <c r="EVP89" s="171"/>
      <c r="EVQ89" s="171"/>
      <c r="EVR89" s="171"/>
      <c r="EVS89" s="171"/>
      <c r="EVT89" s="171"/>
      <c r="EVU89" s="171"/>
      <c r="EVV89" s="171"/>
      <c r="EVW89" s="171"/>
      <c r="EVX89" s="171"/>
      <c r="EVY89" s="171"/>
      <c r="EVZ89" s="171"/>
      <c r="EWA89" s="171"/>
      <c r="EWB89" s="171"/>
      <c r="EWC89" s="171"/>
      <c r="EWD89" s="171"/>
      <c r="EWE89" s="171"/>
      <c r="EWF89" s="171"/>
      <c r="EWG89" s="171"/>
      <c r="EWH89" s="171"/>
      <c r="EWI89" s="171"/>
      <c r="EWJ89" s="171"/>
      <c r="EWK89" s="171"/>
      <c r="EWL89" s="171"/>
      <c r="EWM89" s="171"/>
      <c r="EWN89" s="171"/>
      <c r="EWO89" s="171"/>
      <c r="EWP89" s="171"/>
      <c r="EWQ89" s="171"/>
      <c r="EWR89" s="171"/>
      <c r="EWS89" s="171"/>
      <c r="EWT89" s="171"/>
      <c r="EWU89" s="171"/>
      <c r="EWV89" s="171"/>
      <c r="EWW89" s="171"/>
      <c r="EWX89" s="171"/>
      <c r="EWY89" s="171"/>
      <c r="EWZ89" s="171"/>
      <c r="EXA89" s="171"/>
      <c r="EXB89" s="171"/>
      <c r="EXC89" s="171"/>
      <c r="EXD89" s="171"/>
      <c r="EXE89" s="171"/>
      <c r="EXF89" s="171"/>
      <c r="EXG89" s="171"/>
      <c r="EXH89" s="171"/>
      <c r="EXI89" s="171"/>
      <c r="EXJ89" s="171"/>
      <c r="EXK89" s="171"/>
      <c r="EXL89" s="171"/>
      <c r="EXM89" s="171"/>
      <c r="EXN89" s="171"/>
      <c r="EXO89" s="171"/>
      <c r="EXP89" s="171"/>
      <c r="EXQ89" s="171"/>
      <c r="EXR89" s="171"/>
      <c r="EXS89" s="171"/>
      <c r="EXT89" s="171"/>
      <c r="EXU89" s="171"/>
      <c r="EXV89" s="171"/>
      <c r="EXW89" s="171"/>
      <c r="EXX89" s="171"/>
      <c r="EXY89" s="171"/>
      <c r="EXZ89" s="171"/>
      <c r="EYA89" s="171"/>
      <c r="EYB89" s="171"/>
      <c r="EYC89" s="171"/>
      <c r="EYD89" s="171"/>
      <c r="EYE89" s="171"/>
      <c r="EYF89" s="171"/>
      <c r="EYG89" s="171"/>
      <c r="EYH89" s="171"/>
      <c r="EYI89" s="171"/>
      <c r="EYJ89" s="171"/>
      <c r="EYK89" s="171"/>
      <c r="EYL89" s="171"/>
      <c r="EYM89" s="171"/>
      <c r="EYN89" s="171"/>
      <c r="EYO89" s="171"/>
      <c r="EYP89" s="171"/>
      <c r="EYQ89" s="171"/>
      <c r="EYR89" s="171"/>
      <c r="EYS89" s="171"/>
      <c r="EYT89" s="171"/>
      <c r="EYU89" s="171"/>
      <c r="EYV89" s="171"/>
      <c r="EYW89" s="171"/>
      <c r="EYX89" s="171"/>
      <c r="EYY89" s="171"/>
      <c r="EYZ89" s="171"/>
      <c r="EZA89" s="171"/>
      <c r="EZB89" s="171"/>
      <c r="EZC89" s="171"/>
      <c r="EZD89" s="171"/>
      <c r="EZE89" s="171"/>
      <c r="EZF89" s="171"/>
      <c r="EZG89" s="171"/>
      <c r="EZH89" s="171"/>
      <c r="EZI89" s="171"/>
      <c r="EZJ89" s="171"/>
      <c r="EZK89" s="171"/>
      <c r="EZL89" s="171"/>
      <c r="EZM89" s="171"/>
      <c r="EZN89" s="171"/>
      <c r="EZO89" s="171"/>
      <c r="EZP89" s="171"/>
      <c r="EZQ89" s="171"/>
      <c r="EZR89" s="171"/>
      <c r="EZS89" s="171"/>
      <c r="EZT89" s="171"/>
      <c r="EZU89" s="171"/>
      <c r="EZV89" s="171"/>
      <c r="EZW89" s="171"/>
      <c r="EZX89" s="171"/>
      <c r="EZY89" s="171"/>
      <c r="EZZ89" s="171"/>
      <c r="FAA89" s="171"/>
      <c r="FAB89" s="171"/>
      <c r="FAC89" s="171"/>
      <c r="FAD89" s="171"/>
      <c r="FAE89" s="171"/>
      <c r="FAF89" s="171"/>
      <c r="FAG89" s="171"/>
      <c r="FAH89" s="171"/>
      <c r="FAI89" s="171"/>
      <c r="FAJ89" s="171"/>
      <c r="FAK89" s="171"/>
      <c r="FAL89" s="171"/>
      <c r="FAM89" s="171"/>
      <c r="FAN89" s="171"/>
      <c r="FAO89" s="171"/>
      <c r="FAP89" s="171"/>
      <c r="FAQ89" s="171"/>
      <c r="FAR89" s="171"/>
      <c r="FAS89" s="171"/>
      <c r="FAT89" s="171"/>
      <c r="FAU89" s="171"/>
      <c r="FAV89" s="171"/>
      <c r="FAW89" s="171"/>
      <c r="FAX89" s="171"/>
      <c r="FAY89" s="171"/>
      <c r="FAZ89" s="171"/>
      <c r="FBA89" s="171"/>
      <c r="FBB89" s="171"/>
      <c r="FBC89" s="171"/>
      <c r="FBD89" s="171"/>
      <c r="FBE89" s="171"/>
      <c r="FBF89" s="171"/>
      <c r="FBG89" s="171"/>
      <c r="FBH89" s="171"/>
      <c r="FBI89" s="171"/>
      <c r="FBJ89" s="171"/>
      <c r="FBK89" s="171"/>
      <c r="FBL89" s="171"/>
      <c r="FBM89" s="171"/>
      <c r="FBN89" s="171"/>
      <c r="FBO89" s="171"/>
      <c r="FBP89" s="171"/>
      <c r="FBQ89" s="171"/>
      <c r="FBR89" s="171"/>
      <c r="FBS89" s="171"/>
      <c r="FBT89" s="171"/>
      <c r="FBU89" s="171"/>
      <c r="FBV89" s="171"/>
      <c r="FBW89" s="171"/>
      <c r="FBX89" s="171"/>
      <c r="FBY89" s="171"/>
      <c r="FBZ89" s="171"/>
      <c r="FCA89" s="171"/>
      <c r="FCB89" s="171"/>
      <c r="FCC89" s="171"/>
      <c r="FCD89" s="171"/>
      <c r="FCE89" s="171"/>
      <c r="FCF89" s="171"/>
      <c r="FCG89" s="171"/>
      <c r="FCH89" s="171"/>
      <c r="FCI89" s="171"/>
      <c r="FCJ89" s="171"/>
      <c r="FCK89" s="171"/>
      <c r="FCL89" s="171"/>
      <c r="FCM89" s="171"/>
      <c r="FCN89" s="171"/>
      <c r="FCO89" s="171"/>
      <c r="FCP89" s="171"/>
      <c r="FCQ89" s="171"/>
      <c r="FCR89" s="171"/>
      <c r="FCS89" s="171"/>
      <c r="FCT89" s="171"/>
      <c r="FCU89" s="171"/>
      <c r="FCV89" s="171"/>
      <c r="FCW89" s="171"/>
      <c r="FCX89" s="171"/>
      <c r="FCY89" s="171"/>
      <c r="FCZ89" s="171"/>
      <c r="FDA89" s="171"/>
      <c r="FDB89" s="171"/>
      <c r="FDC89" s="171"/>
      <c r="FDD89" s="171"/>
      <c r="FDE89" s="171"/>
      <c r="FDF89" s="171"/>
      <c r="FDG89" s="171"/>
      <c r="FDH89" s="171"/>
      <c r="FDI89" s="171"/>
      <c r="FDJ89" s="171"/>
      <c r="FDK89" s="171"/>
      <c r="FDL89" s="171"/>
      <c r="FDM89" s="171"/>
      <c r="FDN89" s="171"/>
      <c r="FDO89" s="171"/>
      <c r="FDP89" s="171"/>
      <c r="FDQ89" s="171"/>
      <c r="FDR89" s="171"/>
      <c r="FDS89" s="171"/>
      <c r="FDT89" s="171"/>
      <c r="FDU89" s="171"/>
      <c r="FDV89" s="171"/>
      <c r="FDW89" s="171"/>
      <c r="FDX89" s="171"/>
      <c r="FDY89" s="171"/>
      <c r="FDZ89" s="171"/>
      <c r="FEA89" s="171"/>
      <c r="FEB89" s="171"/>
      <c r="FEC89" s="171"/>
      <c r="FED89" s="171"/>
      <c r="FEE89" s="171"/>
      <c r="FEF89" s="171"/>
      <c r="FEG89" s="171"/>
      <c r="FEH89" s="171"/>
      <c r="FEI89" s="171"/>
      <c r="FEJ89" s="171"/>
      <c r="FEK89" s="171"/>
      <c r="FEL89" s="171"/>
      <c r="FEM89" s="171"/>
      <c r="FEN89" s="171"/>
      <c r="FEO89" s="171"/>
      <c r="FEP89" s="171"/>
      <c r="FEQ89" s="171"/>
      <c r="FER89" s="171"/>
      <c r="FES89" s="171"/>
      <c r="FET89" s="171"/>
      <c r="FEU89" s="171"/>
      <c r="FEV89" s="171"/>
      <c r="FEW89" s="171"/>
      <c r="FEX89" s="171"/>
      <c r="FEY89" s="171"/>
      <c r="FEZ89" s="171"/>
      <c r="FFA89" s="171"/>
      <c r="FFB89" s="171"/>
      <c r="FFC89" s="171"/>
      <c r="FFD89" s="171"/>
      <c r="FFE89" s="171"/>
      <c r="FFF89" s="171"/>
      <c r="FFG89" s="171"/>
      <c r="FFH89" s="171"/>
      <c r="FFI89" s="171"/>
      <c r="FFJ89" s="171"/>
      <c r="FFK89" s="171"/>
      <c r="FFL89" s="171"/>
      <c r="FFM89" s="171"/>
      <c r="FFN89" s="171"/>
      <c r="FFO89" s="171"/>
      <c r="FFP89" s="171"/>
      <c r="FFQ89" s="171"/>
      <c r="FFR89" s="171"/>
      <c r="FFS89" s="171"/>
      <c r="FFT89" s="171"/>
      <c r="FFU89" s="171"/>
      <c r="FFV89" s="171"/>
      <c r="FFW89" s="171"/>
      <c r="FFX89" s="171"/>
      <c r="FFY89" s="171"/>
      <c r="FFZ89" s="171"/>
      <c r="FGA89" s="171"/>
      <c r="FGB89" s="171"/>
      <c r="FGC89" s="171"/>
      <c r="FGD89" s="171"/>
      <c r="FGE89" s="171"/>
      <c r="FGF89" s="171"/>
      <c r="FGG89" s="171"/>
      <c r="FGH89" s="171"/>
      <c r="FGI89" s="171"/>
      <c r="FGJ89" s="171"/>
      <c r="FGK89" s="171"/>
      <c r="FGL89" s="171"/>
      <c r="FGM89" s="171"/>
      <c r="FGN89" s="171"/>
      <c r="FGO89" s="171"/>
      <c r="FGP89" s="171"/>
      <c r="FGQ89" s="171"/>
      <c r="FGR89" s="171"/>
      <c r="FGS89" s="171"/>
      <c r="FGT89" s="171"/>
      <c r="FGU89" s="171"/>
      <c r="FGV89" s="171"/>
      <c r="FGW89" s="171"/>
      <c r="FGX89" s="171"/>
      <c r="FGY89" s="171"/>
      <c r="FGZ89" s="171"/>
      <c r="FHA89" s="171"/>
      <c r="FHB89" s="171"/>
      <c r="FHC89" s="171"/>
      <c r="FHD89" s="171"/>
      <c r="FHE89" s="171"/>
      <c r="FHF89" s="171"/>
      <c r="FHG89" s="171"/>
      <c r="FHH89" s="171"/>
      <c r="FHI89" s="171"/>
      <c r="FHJ89" s="171"/>
      <c r="FHK89" s="171"/>
      <c r="FHL89" s="171"/>
      <c r="FHM89" s="171"/>
      <c r="FHN89" s="171"/>
      <c r="FHO89" s="171"/>
      <c r="FHP89" s="171"/>
      <c r="FHQ89" s="171"/>
      <c r="FHR89" s="171"/>
      <c r="FHS89" s="171"/>
      <c r="FHT89" s="171"/>
      <c r="FHU89" s="171"/>
      <c r="FHV89" s="171"/>
      <c r="FHW89" s="171"/>
      <c r="FHX89" s="171"/>
      <c r="FHY89" s="171"/>
      <c r="FHZ89" s="171"/>
      <c r="FIA89" s="171"/>
      <c r="FIB89" s="171"/>
      <c r="FIC89" s="171"/>
      <c r="FID89" s="171"/>
      <c r="FIE89" s="171"/>
      <c r="FIF89" s="171"/>
      <c r="FIG89" s="171"/>
      <c r="FIH89" s="171"/>
      <c r="FII89" s="171"/>
      <c r="FIJ89" s="171"/>
      <c r="FIK89" s="171"/>
      <c r="FIL89" s="171"/>
      <c r="FIM89" s="171"/>
      <c r="FIN89" s="171"/>
      <c r="FIO89" s="171"/>
      <c r="FIP89" s="171"/>
      <c r="FIQ89" s="171"/>
      <c r="FIR89" s="171"/>
      <c r="FIS89" s="171"/>
      <c r="FIT89" s="171"/>
      <c r="FIU89" s="171"/>
      <c r="FIV89" s="171"/>
      <c r="FIW89" s="171"/>
      <c r="FIX89" s="171"/>
      <c r="FIY89" s="171"/>
      <c r="FIZ89" s="171"/>
      <c r="FJA89" s="171"/>
      <c r="FJB89" s="171"/>
      <c r="FJC89" s="171"/>
      <c r="FJD89" s="171"/>
      <c r="FJE89" s="171"/>
      <c r="FJF89" s="171"/>
      <c r="FJG89" s="171"/>
      <c r="FJH89" s="171"/>
      <c r="FJI89" s="171"/>
      <c r="FJJ89" s="171"/>
      <c r="FJK89" s="171"/>
      <c r="FJL89" s="171"/>
      <c r="FJM89" s="171"/>
      <c r="FJN89" s="171"/>
      <c r="FJO89" s="171"/>
      <c r="FJP89" s="171"/>
      <c r="FJQ89" s="171"/>
      <c r="FJR89" s="171"/>
      <c r="FJS89" s="171"/>
      <c r="FJT89" s="171"/>
      <c r="FJU89" s="171"/>
      <c r="FJV89" s="171"/>
      <c r="FJW89" s="171"/>
      <c r="FJX89" s="171"/>
      <c r="FJY89" s="171"/>
      <c r="FJZ89" s="171"/>
      <c r="FKA89" s="171"/>
      <c r="FKB89" s="171"/>
      <c r="FKC89" s="171"/>
      <c r="FKD89" s="171"/>
      <c r="FKE89" s="171"/>
      <c r="FKF89" s="171"/>
      <c r="FKG89" s="171"/>
      <c r="FKH89" s="171"/>
      <c r="FKI89" s="171"/>
      <c r="FKJ89" s="171"/>
      <c r="FKK89" s="171"/>
      <c r="FKL89" s="171"/>
      <c r="FKM89" s="171"/>
      <c r="FKN89" s="171"/>
      <c r="FKO89" s="171"/>
      <c r="FKP89" s="171"/>
      <c r="FKQ89" s="171"/>
      <c r="FKR89" s="171"/>
      <c r="FKS89" s="171"/>
      <c r="FKT89" s="171"/>
      <c r="FKU89" s="171"/>
      <c r="FKV89" s="171"/>
      <c r="FKW89" s="171"/>
      <c r="FKX89" s="171"/>
      <c r="FKY89" s="171"/>
      <c r="FKZ89" s="171"/>
      <c r="FLA89" s="171"/>
      <c r="FLB89" s="171"/>
      <c r="FLC89" s="171"/>
      <c r="FLD89" s="171"/>
      <c r="FLE89" s="171"/>
      <c r="FLF89" s="171"/>
      <c r="FLG89" s="171"/>
      <c r="FLH89" s="171"/>
      <c r="FLI89" s="171"/>
      <c r="FLJ89" s="171"/>
      <c r="FLK89" s="171"/>
      <c r="FLL89" s="171"/>
      <c r="FLM89" s="171"/>
      <c r="FLN89" s="171"/>
      <c r="FLO89" s="171"/>
      <c r="FLP89" s="171"/>
      <c r="FLQ89" s="171"/>
      <c r="FLR89" s="171"/>
      <c r="FLS89" s="171"/>
      <c r="FLT89" s="171"/>
      <c r="FLU89" s="171"/>
      <c r="FLV89" s="171"/>
      <c r="FLW89" s="171"/>
      <c r="FLX89" s="171"/>
      <c r="FLY89" s="171"/>
      <c r="FLZ89" s="171"/>
      <c r="FMA89" s="171"/>
      <c r="FMB89" s="171"/>
      <c r="FMC89" s="171"/>
      <c r="FMD89" s="171"/>
      <c r="FME89" s="171"/>
      <c r="FMF89" s="171"/>
      <c r="FMG89" s="171"/>
      <c r="FMH89" s="171"/>
      <c r="FMI89" s="171"/>
      <c r="FMJ89" s="171"/>
      <c r="FMK89" s="171"/>
      <c r="FML89" s="171"/>
      <c r="FMM89" s="171"/>
      <c r="FMN89" s="171"/>
      <c r="FMO89" s="171"/>
      <c r="FMP89" s="171"/>
      <c r="FMQ89" s="171"/>
      <c r="FMR89" s="171"/>
      <c r="FMS89" s="171"/>
      <c r="FMT89" s="171"/>
      <c r="FMU89" s="171"/>
      <c r="FMV89" s="171"/>
      <c r="FMW89" s="171"/>
      <c r="FMX89" s="171"/>
      <c r="FMY89" s="171"/>
      <c r="FMZ89" s="171"/>
      <c r="FNA89" s="171"/>
      <c r="FNB89" s="171"/>
      <c r="FNC89" s="171"/>
      <c r="FND89" s="171"/>
      <c r="FNE89" s="171"/>
      <c r="FNF89" s="171"/>
      <c r="FNG89" s="171"/>
      <c r="FNH89" s="171"/>
      <c r="FNI89" s="171"/>
      <c r="FNJ89" s="171"/>
      <c r="FNK89" s="171"/>
      <c r="FNL89" s="171"/>
      <c r="FNM89" s="171"/>
      <c r="FNN89" s="171"/>
      <c r="FNO89" s="171"/>
      <c r="FNP89" s="171"/>
      <c r="FNQ89" s="171"/>
      <c r="FNR89" s="171"/>
      <c r="FNS89" s="171"/>
      <c r="FNT89" s="171"/>
      <c r="FNU89" s="171"/>
      <c r="FNV89" s="171"/>
      <c r="FNW89" s="171"/>
      <c r="FNX89" s="171"/>
      <c r="FNY89" s="171"/>
      <c r="FNZ89" s="171"/>
      <c r="FOA89" s="171"/>
      <c r="FOB89" s="171"/>
      <c r="FOC89" s="171"/>
      <c r="FOD89" s="171"/>
      <c r="FOE89" s="171"/>
      <c r="FOF89" s="171"/>
      <c r="FOG89" s="171"/>
      <c r="FOH89" s="171"/>
      <c r="FOI89" s="171"/>
      <c r="FOJ89" s="171"/>
      <c r="FOK89" s="171"/>
      <c r="FOL89" s="171"/>
      <c r="FOM89" s="171"/>
      <c r="FON89" s="171"/>
      <c r="FOO89" s="171"/>
      <c r="FOP89" s="171"/>
      <c r="FOQ89" s="171"/>
      <c r="FOR89" s="171"/>
      <c r="FOS89" s="171"/>
      <c r="FOT89" s="171"/>
      <c r="FOU89" s="171"/>
      <c r="FOV89" s="171"/>
      <c r="FOW89" s="171"/>
      <c r="FOX89" s="171"/>
      <c r="FOY89" s="171"/>
      <c r="FOZ89" s="171"/>
      <c r="FPA89" s="171"/>
      <c r="FPB89" s="171"/>
      <c r="FPC89" s="171"/>
      <c r="FPD89" s="171"/>
      <c r="FPE89" s="171"/>
      <c r="FPF89" s="171"/>
      <c r="FPG89" s="171"/>
      <c r="FPH89" s="171"/>
      <c r="FPI89" s="171"/>
      <c r="FPJ89" s="171"/>
      <c r="FPK89" s="171"/>
      <c r="FPL89" s="171"/>
      <c r="FPM89" s="171"/>
      <c r="FPN89" s="171"/>
      <c r="FPO89" s="171"/>
      <c r="FPP89" s="171"/>
      <c r="FPQ89" s="171"/>
      <c r="FPR89" s="171"/>
      <c r="FPS89" s="171"/>
      <c r="FPT89" s="171"/>
      <c r="FPU89" s="171"/>
      <c r="FPV89" s="171"/>
      <c r="FPW89" s="171"/>
      <c r="FPX89" s="171"/>
      <c r="FPY89" s="171"/>
      <c r="FPZ89" s="171"/>
      <c r="FQA89" s="171"/>
      <c r="FQB89" s="171"/>
      <c r="FQC89" s="171"/>
      <c r="FQD89" s="171"/>
      <c r="FQE89" s="171"/>
      <c r="FQF89" s="171"/>
      <c r="FQG89" s="171"/>
      <c r="FQH89" s="171"/>
      <c r="FQI89" s="171"/>
      <c r="FQJ89" s="171"/>
      <c r="FQK89" s="171"/>
      <c r="FQL89" s="171"/>
      <c r="FQM89" s="171"/>
      <c r="FQN89" s="171"/>
      <c r="FQO89" s="171"/>
      <c r="FQP89" s="171"/>
      <c r="FQQ89" s="171"/>
      <c r="FQR89" s="171"/>
      <c r="FQS89" s="171"/>
      <c r="FQT89" s="171"/>
      <c r="FQU89" s="171"/>
      <c r="FQV89" s="171"/>
      <c r="FQW89" s="171"/>
      <c r="FQX89" s="171"/>
      <c r="FQY89" s="171"/>
      <c r="FQZ89" s="171"/>
      <c r="FRA89" s="171"/>
      <c r="FRB89" s="171"/>
      <c r="FRC89" s="171"/>
      <c r="FRD89" s="171"/>
      <c r="FRE89" s="171"/>
      <c r="FRF89" s="171"/>
      <c r="FRG89" s="171"/>
      <c r="FRH89" s="171"/>
      <c r="FRI89" s="171"/>
      <c r="FRJ89" s="171"/>
      <c r="FRK89" s="171"/>
      <c r="FRL89" s="171"/>
      <c r="FRM89" s="171"/>
      <c r="FRN89" s="171"/>
      <c r="FRO89" s="171"/>
      <c r="FRP89" s="171"/>
      <c r="FRQ89" s="171"/>
      <c r="FRR89" s="171"/>
      <c r="FRS89" s="171"/>
      <c r="FRT89" s="171"/>
      <c r="FRU89" s="171"/>
      <c r="FRV89" s="171"/>
      <c r="FRW89" s="171"/>
      <c r="FRX89" s="171"/>
      <c r="FRY89" s="171"/>
      <c r="FRZ89" s="171"/>
      <c r="FSA89" s="171"/>
      <c r="FSB89" s="171"/>
      <c r="FSC89" s="171"/>
      <c r="FSD89" s="171"/>
      <c r="FSE89" s="171"/>
      <c r="FSF89" s="171"/>
      <c r="FSG89" s="171"/>
      <c r="FSH89" s="171"/>
      <c r="FSI89" s="171"/>
      <c r="FSJ89" s="171"/>
      <c r="FSK89" s="171"/>
      <c r="FSL89" s="171"/>
      <c r="FSM89" s="171"/>
      <c r="FSN89" s="171"/>
      <c r="FSO89" s="171"/>
      <c r="FSP89" s="171"/>
      <c r="FSQ89" s="171"/>
      <c r="FSR89" s="171"/>
      <c r="FSS89" s="171"/>
      <c r="FST89" s="171"/>
      <c r="FSU89" s="171"/>
      <c r="FSV89" s="171"/>
      <c r="FSW89" s="171"/>
      <c r="FSX89" s="171"/>
      <c r="FSY89" s="171"/>
      <c r="FSZ89" s="171"/>
      <c r="FTA89" s="171"/>
      <c r="FTB89" s="171"/>
      <c r="FTC89" s="171"/>
      <c r="FTD89" s="171"/>
      <c r="FTE89" s="171"/>
      <c r="FTF89" s="171"/>
      <c r="FTG89" s="171"/>
      <c r="FTH89" s="171"/>
      <c r="FTI89" s="171"/>
      <c r="FTJ89" s="171"/>
      <c r="FTK89" s="171"/>
      <c r="FTL89" s="171"/>
      <c r="FTM89" s="171"/>
      <c r="FTN89" s="171"/>
      <c r="FTO89" s="171"/>
      <c r="FTP89" s="171"/>
      <c r="FTQ89" s="171"/>
      <c r="FTR89" s="171"/>
      <c r="FTS89" s="171"/>
      <c r="FTT89" s="171"/>
      <c r="FTU89" s="171"/>
      <c r="FTV89" s="171"/>
      <c r="FTW89" s="171"/>
      <c r="FTX89" s="171"/>
      <c r="FTY89" s="171"/>
      <c r="FTZ89" s="171"/>
      <c r="FUA89" s="171"/>
      <c r="FUB89" s="171"/>
      <c r="FUC89" s="171"/>
      <c r="FUD89" s="171"/>
      <c r="FUE89" s="171"/>
      <c r="FUF89" s="171"/>
      <c r="FUG89" s="171"/>
      <c r="FUH89" s="171"/>
      <c r="FUI89" s="171"/>
      <c r="FUJ89" s="171"/>
      <c r="FUK89" s="171"/>
      <c r="FUL89" s="171"/>
      <c r="FUM89" s="171"/>
      <c r="FUN89" s="171"/>
      <c r="FUO89" s="171"/>
      <c r="FUP89" s="171"/>
      <c r="FUQ89" s="171"/>
      <c r="FUR89" s="171"/>
      <c r="FUS89" s="171"/>
      <c r="FUT89" s="171"/>
      <c r="FUU89" s="171"/>
      <c r="FUV89" s="171"/>
      <c r="FUW89" s="171"/>
      <c r="FUX89" s="171"/>
      <c r="FUY89" s="171"/>
      <c r="FUZ89" s="171"/>
      <c r="FVA89" s="171"/>
      <c r="FVB89" s="171"/>
      <c r="FVC89" s="171"/>
      <c r="FVD89" s="171"/>
      <c r="FVE89" s="171"/>
      <c r="FVF89" s="171"/>
      <c r="FVG89" s="171"/>
      <c r="FVH89" s="171"/>
      <c r="FVI89" s="171"/>
      <c r="FVJ89" s="171"/>
      <c r="FVK89" s="171"/>
      <c r="FVL89" s="171"/>
      <c r="FVM89" s="171"/>
      <c r="FVN89" s="171"/>
      <c r="FVO89" s="171"/>
      <c r="FVP89" s="171"/>
      <c r="FVQ89" s="171"/>
      <c r="FVR89" s="171"/>
      <c r="FVS89" s="171"/>
      <c r="FVT89" s="171"/>
      <c r="FVU89" s="171"/>
      <c r="FVV89" s="171"/>
      <c r="FVW89" s="171"/>
      <c r="FVX89" s="171"/>
      <c r="FVY89" s="171"/>
      <c r="FVZ89" s="171"/>
      <c r="FWA89" s="171"/>
      <c r="FWB89" s="171"/>
      <c r="FWC89" s="171"/>
      <c r="FWD89" s="171"/>
      <c r="FWE89" s="171"/>
      <c r="FWF89" s="171"/>
      <c r="FWG89" s="171"/>
      <c r="FWH89" s="171"/>
      <c r="FWI89" s="171"/>
      <c r="FWJ89" s="171"/>
      <c r="FWK89" s="171"/>
      <c r="FWL89" s="171"/>
      <c r="FWM89" s="171"/>
      <c r="FWN89" s="171"/>
      <c r="FWO89" s="171"/>
      <c r="FWP89" s="171"/>
      <c r="FWQ89" s="171"/>
      <c r="FWR89" s="171"/>
      <c r="FWS89" s="171"/>
      <c r="FWT89" s="171"/>
      <c r="FWU89" s="171"/>
      <c r="FWV89" s="171"/>
      <c r="FWW89" s="171"/>
      <c r="FWX89" s="171"/>
      <c r="FWY89" s="171"/>
      <c r="FWZ89" s="171"/>
      <c r="FXA89" s="171"/>
      <c r="FXB89" s="171"/>
      <c r="FXC89" s="171"/>
      <c r="FXD89" s="171"/>
      <c r="FXE89" s="171"/>
      <c r="FXF89" s="171"/>
      <c r="FXG89" s="171"/>
      <c r="FXH89" s="171"/>
      <c r="FXI89" s="171"/>
      <c r="FXJ89" s="171"/>
      <c r="FXK89" s="171"/>
      <c r="FXL89" s="171"/>
      <c r="FXM89" s="171"/>
      <c r="FXN89" s="171"/>
      <c r="FXO89" s="171"/>
      <c r="FXP89" s="171"/>
      <c r="FXQ89" s="171"/>
      <c r="FXR89" s="171"/>
      <c r="FXS89" s="171"/>
      <c r="FXT89" s="171"/>
      <c r="FXU89" s="171"/>
      <c r="FXV89" s="171"/>
      <c r="FXW89" s="171"/>
      <c r="FXX89" s="171"/>
      <c r="FXY89" s="171"/>
      <c r="FXZ89" s="171"/>
      <c r="FYA89" s="171"/>
      <c r="FYB89" s="171"/>
      <c r="FYC89" s="171"/>
      <c r="FYD89" s="171"/>
      <c r="FYE89" s="171"/>
      <c r="FYF89" s="171"/>
      <c r="FYG89" s="171"/>
      <c r="FYH89" s="171"/>
      <c r="FYI89" s="171"/>
      <c r="FYJ89" s="171"/>
      <c r="FYK89" s="171"/>
      <c r="FYL89" s="171"/>
      <c r="FYM89" s="171"/>
      <c r="FYN89" s="171"/>
      <c r="FYO89" s="171"/>
      <c r="FYP89" s="171"/>
      <c r="FYQ89" s="171"/>
      <c r="FYR89" s="171"/>
      <c r="FYS89" s="171"/>
      <c r="FYT89" s="171"/>
      <c r="FYU89" s="171"/>
      <c r="FYV89" s="171"/>
      <c r="FYW89" s="171"/>
      <c r="FYX89" s="171"/>
      <c r="FYY89" s="171"/>
      <c r="FYZ89" s="171"/>
      <c r="FZA89" s="171"/>
      <c r="FZB89" s="171"/>
      <c r="FZC89" s="171"/>
      <c r="FZD89" s="171"/>
      <c r="FZE89" s="171"/>
      <c r="FZF89" s="171"/>
      <c r="FZG89" s="171"/>
      <c r="FZH89" s="171"/>
      <c r="FZI89" s="171"/>
      <c r="FZJ89" s="171"/>
      <c r="FZK89" s="171"/>
      <c r="FZL89" s="171"/>
      <c r="FZM89" s="171"/>
      <c r="FZN89" s="171"/>
      <c r="FZO89" s="171"/>
      <c r="FZP89" s="171"/>
      <c r="FZQ89" s="171"/>
      <c r="FZR89" s="171"/>
      <c r="FZS89" s="171"/>
      <c r="FZT89" s="171"/>
      <c r="FZU89" s="171"/>
      <c r="FZV89" s="171"/>
      <c r="FZW89" s="171"/>
      <c r="FZX89" s="171"/>
      <c r="FZY89" s="171"/>
      <c r="FZZ89" s="171"/>
      <c r="GAA89" s="171"/>
      <c r="GAB89" s="171"/>
      <c r="GAC89" s="171"/>
      <c r="GAD89" s="171"/>
      <c r="GAE89" s="171"/>
      <c r="GAF89" s="171"/>
      <c r="GAG89" s="171"/>
      <c r="GAH89" s="171"/>
      <c r="GAI89" s="171"/>
      <c r="GAJ89" s="171"/>
      <c r="GAK89" s="171"/>
      <c r="GAL89" s="171"/>
      <c r="GAM89" s="171"/>
      <c r="GAN89" s="171"/>
      <c r="GAO89" s="171"/>
      <c r="GAP89" s="171"/>
      <c r="GAQ89" s="171"/>
      <c r="GAR89" s="171"/>
      <c r="GAS89" s="171"/>
      <c r="GAT89" s="171"/>
      <c r="GAU89" s="171"/>
      <c r="GAV89" s="171"/>
      <c r="GAW89" s="171"/>
      <c r="GAX89" s="171"/>
      <c r="GAY89" s="171"/>
      <c r="GAZ89" s="171"/>
      <c r="GBA89" s="171"/>
      <c r="GBB89" s="171"/>
      <c r="GBC89" s="171"/>
      <c r="GBD89" s="171"/>
      <c r="GBE89" s="171"/>
      <c r="GBF89" s="171"/>
      <c r="GBG89" s="171"/>
      <c r="GBH89" s="171"/>
      <c r="GBI89" s="171"/>
      <c r="GBJ89" s="171"/>
      <c r="GBK89" s="171"/>
      <c r="GBL89" s="171"/>
      <c r="GBM89" s="171"/>
      <c r="GBN89" s="171"/>
      <c r="GBO89" s="171"/>
      <c r="GBP89" s="171"/>
      <c r="GBQ89" s="171"/>
      <c r="GBR89" s="171"/>
      <c r="GBS89" s="171"/>
      <c r="GBT89" s="171"/>
      <c r="GBU89" s="171"/>
      <c r="GBV89" s="171"/>
      <c r="GBW89" s="171"/>
      <c r="GBX89" s="171"/>
      <c r="GBY89" s="171"/>
      <c r="GBZ89" s="171"/>
      <c r="GCA89" s="171"/>
      <c r="GCB89" s="171"/>
      <c r="GCC89" s="171"/>
      <c r="GCD89" s="171"/>
      <c r="GCE89" s="171"/>
      <c r="GCF89" s="171"/>
      <c r="GCG89" s="171"/>
      <c r="GCH89" s="171"/>
      <c r="GCI89" s="171"/>
      <c r="GCJ89" s="171"/>
      <c r="GCK89" s="171"/>
      <c r="GCL89" s="171"/>
      <c r="GCM89" s="171"/>
      <c r="GCN89" s="171"/>
      <c r="GCO89" s="171"/>
      <c r="GCP89" s="171"/>
      <c r="GCQ89" s="171"/>
      <c r="GCR89" s="171"/>
      <c r="GCS89" s="171"/>
      <c r="GCT89" s="171"/>
      <c r="GCU89" s="171"/>
      <c r="GCV89" s="171"/>
      <c r="GCW89" s="171"/>
      <c r="GCX89" s="171"/>
      <c r="GCY89" s="171"/>
      <c r="GCZ89" s="171"/>
      <c r="GDA89" s="171"/>
      <c r="GDB89" s="171"/>
      <c r="GDC89" s="171"/>
      <c r="GDD89" s="171"/>
      <c r="GDE89" s="171"/>
      <c r="GDF89" s="171"/>
      <c r="GDG89" s="171"/>
      <c r="GDH89" s="171"/>
      <c r="GDI89" s="171"/>
      <c r="GDJ89" s="171"/>
      <c r="GDK89" s="171"/>
      <c r="GDL89" s="171"/>
      <c r="GDM89" s="171"/>
      <c r="GDN89" s="171"/>
      <c r="GDO89" s="171"/>
      <c r="GDP89" s="171"/>
      <c r="GDQ89" s="171"/>
      <c r="GDR89" s="171"/>
      <c r="GDS89" s="171"/>
      <c r="GDT89" s="171"/>
      <c r="GDU89" s="171"/>
      <c r="GDV89" s="171"/>
      <c r="GDW89" s="171"/>
      <c r="GDX89" s="171"/>
      <c r="GDY89" s="171"/>
      <c r="GDZ89" s="171"/>
      <c r="GEA89" s="171"/>
      <c r="GEB89" s="171"/>
      <c r="GEC89" s="171"/>
      <c r="GED89" s="171"/>
      <c r="GEE89" s="171"/>
      <c r="GEF89" s="171"/>
      <c r="GEG89" s="171"/>
      <c r="GEH89" s="171"/>
      <c r="GEI89" s="171"/>
      <c r="GEJ89" s="171"/>
      <c r="GEK89" s="171"/>
      <c r="GEL89" s="171"/>
      <c r="GEM89" s="171"/>
      <c r="GEN89" s="171"/>
      <c r="GEO89" s="171"/>
      <c r="GEP89" s="171"/>
      <c r="GEQ89" s="171"/>
      <c r="GER89" s="171"/>
      <c r="GES89" s="171"/>
      <c r="GET89" s="171"/>
      <c r="GEU89" s="171"/>
      <c r="GEV89" s="171"/>
      <c r="GEW89" s="171"/>
      <c r="GEX89" s="171"/>
      <c r="GEY89" s="171"/>
      <c r="GEZ89" s="171"/>
      <c r="GFA89" s="171"/>
      <c r="GFB89" s="171"/>
      <c r="GFC89" s="171"/>
      <c r="GFD89" s="171"/>
      <c r="GFE89" s="171"/>
      <c r="GFF89" s="171"/>
      <c r="GFG89" s="171"/>
      <c r="GFH89" s="171"/>
      <c r="GFI89" s="171"/>
      <c r="GFJ89" s="171"/>
      <c r="GFK89" s="171"/>
      <c r="GFL89" s="171"/>
      <c r="GFM89" s="171"/>
      <c r="GFN89" s="171"/>
      <c r="GFO89" s="171"/>
      <c r="GFP89" s="171"/>
      <c r="GFQ89" s="171"/>
      <c r="GFR89" s="171"/>
      <c r="GFS89" s="171"/>
      <c r="GFT89" s="171"/>
      <c r="GFU89" s="171"/>
      <c r="GFV89" s="171"/>
      <c r="GFW89" s="171"/>
      <c r="GFX89" s="171"/>
      <c r="GFY89" s="171"/>
      <c r="GFZ89" s="171"/>
      <c r="GGA89" s="171"/>
      <c r="GGB89" s="171"/>
      <c r="GGC89" s="171"/>
      <c r="GGD89" s="171"/>
      <c r="GGE89" s="171"/>
      <c r="GGF89" s="171"/>
      <c r="GGG89" s="171"/>
      <c r="GGH89" s="171"/>
      <c r="GGI89" s="171"/>
      <c r="GGJ89" s="171"/>
      <c r="GGK89" s="171"/>
      <c r="GGL89" s="171"/>
      <c r="GGM89" s="171"/>
      <c r="GGN89" s="171"/>
      <c r="GGO89" s="171"/>
      <c r="GGP89" s="171"/>
      <c r="GGQ89" s="171"/>
      <c r="GGR89" s="171"/>
      <c r="GGS89" s="171"/>
      <c r="GGT89" s="171"/>
      <c r="GGU89" s="171"/>
      <c r="GGV89" s="171"/>
      <c r="GGW89" s="171"/>
      <c r="GGX89" s="171"/>
      <c r="GGY89" s="171"/>
      <c r="GGZ89" s="171"/>
      <c r="GHA89" s="171"/>
      <c r="GHB89" s="171"/>
      <c r="GHC89" s="171"/>
      <c r="GHD89" s="171"/>
      <c r="GHE89" s="171"/>
      <c r="GHF89" s="171"/>
      <c r="GHG89" s="171"/>
      <c r="GHH89" s="171"/>
      <c r="GHI89" s="171"/>
      <c r="GHJ89" s="171"/>
      <c r="GHK89" s="171"/>
      <c r="GHL89" s="171"/>
      <c r="GHM89" s="171"/>
      <c r="GHN89" s="171"/>
      <c r="GHO89" s="171"/>
      <c r="GHP89" s="171"/>
      <c r="GHQ89" s="171"/>
      <c r="GHR89" s="171"/>
      <c r="GHS89" s="171"/>
      <c r="GHT89" s="171"/>
      <c r="GHU89" s="171"/>
      <c r="GHV89" s="171"/>
      <c r="GHW89" s="171"/>
      <c r="GHX89" s="171"/>
      <c r="GHY89" s="171"/>
      <c r="GHZ89" s="171"/>
      <c r="GIA89" s="171"/>
      <c r="GIB89" s="171"/>
      <c r="GIC89" s="171"/>
      <c r="GID89" s="171"/>
      <c r="GIE89" s="171"/>
      <c r="GIF89" s="171"/>
      <c r="GIG89" s="171"/>
      <c r="GIH89" s="171"/>
      <c r="GII89" s="171"/>
      <c r="GIJ89" s="171"/>
      <c r="GIK89" s="171"/>
      <c r="GIL89" s="171"/>
      <c r="GIM89" s="171"/>
      <c r="GIN89" s="171"/>
      <c r="GIO89" s="171"/>
      <c r="GIP89" s="171"/>
      <c r="GIQ89" s="171"/>
      <c r="GIR89" s="171"/>
      <c r="GIS89" s="171"/>
      <c r="GIT89" s="171"/>
      <c r="GIU89" s="171"/>
      <c r="GIV89" s="171"/>
      <c r="GIW89" s="171"/>
      <c r="GIX89" s="171"/>
      <c r="GIY89" s="171"/>
      <c r="GIZ89" s="171"/>
      <c r="GJA89" s="171"/>
      <c r="GJB89" s="171"/>
      <c r="GJC89" s="171"/>
      <c r="GJD89" s="171"/>
      <c r="GJE89" s="171"/>
      <c r="GJF89" s="171"/>
      <c r="GJG89" s="171"/>
      <c r="GJH89" s="171"/>
      <c r="GJI89" s="171"/>
      <c r="GJJ89" s="171"/>
      <c r="GJK89" s="171"/>
      <c r="GJL89" s="171"/>
      <c r="GJM89" s="171"/>
      <c r="GJN89" s="171"/>
      <c r="GJO89" s="171"/>
      <c r="GJP89" s="171"/>
      <c r="GJQ89" s="171"/>
      <c r="GJR89" s="171"/>
      <c r="GJS89" s="171"/>
      <c r="GJT89" s="171"/>
      <c r="GJU89" s="171"/>
      <c r="GJV89" s="171"/>
      <c r="GJW89" s="171"/>
      <c r="GJX89" s="171"/>
      <c r="GJY89" s="171"/>
      <c r="GJZ89" s="171"/>
      <c r="GKA89" s="171"/>
      <c r="GKB89" s="171"/>
      <c r="GKC89" s="171"/>
      <c r="GKD89" s="171"/>
      <c r="GKE89" s="171"/>
      <c r="GKF89" s="171"/>
      <c r="GKG89" s="171"/>
      <c r="GKH89" s="171"/>
      <c r="GKI89" s="171"/>
      <c r="GKJ89" s="171"/>
      <c r="GKK89" s="171"/>
      <c r="GKL89" s="171"/>
      <c r="GKM89" s="171"/>
      <c r="GKN89" s="171"/>
      <c r="GKO89" s="171"/>
      <c r="GKP89" s="171"/>
      <c r="GKQ89" s="171"/>
      <c r="GKR89" s="171"/>
      <c r="GKS89" s="171"/>
      <c r="GKT89" s="171"/>
      <c r="GKU89" s="171"/>
      <c r="GKV89" s="171"/>
      <c r="GKW89" s="171"/>
      <c r="GKX89" s="171"/>
      <c r="GKY89" s="171"/>
      <c r="GKZ89" s="171"/>
      <c r="GLA89" s="171"/>
      <c r="GLB89" s="171"/>
      <c r="GLC89" s="171"/>
      <c r="GLD89" s="171"/>
      <c r="GLE89" s="171"/>
      <c r="GLF89" s="171"/>
      <c r="GLG89" s="171"/>
      <c r="GLH89" s="171"/>
      <c r="GLI89" s="171"/>
      <c r="GLJ89" s="171"/>
      <c r="GLK89" s="171"/>
      <c r="GLL89" s="171"/>
      <c r="GLM89" s="171"/>
      <c r="GLN89" s="171"/>
      <c r="GLO89" s="171"/>
      <c r="GLP89" s="171"/>
      <c r="GLQ89" s="171"/>
      <c r="GLR89" s="171"/>
      <c r="GLS89" s="171"/>
      <c r="GLT89" s="171"/>
      <c r="GLU89" s="171"/>
      <c r="GLV89" s="171"/>
      <c r="GLW89" s="171"/>
      <c r="GLX89" s="171"/>
      <c r="GLY89" s="171"/>
      <c r="GLZ89" s="171"/>
      <c r="GMA89" s="171"/>
      <c r="GMB89" s="171"/>
      <c r="GMC89" s="171"/>
      <c r="GMD89" s="171"/>
      <c r="GME89" s="171"/>
      <c r="GMF89" s="171"/>
      <c r="GMG89" s="171"/>
      <c r="GMH89" s="171"/>
      <c r="GMI89" s="171"/>
      <c r="GMJ89" s="171"/>
      <c r="GMK89" s="171"/>
      <c r="GML89" s="171"/>
      <c r="GMM89" s="171"/>
      <c r="GMN89" s="171"/>
      <c r="GMO89" s="171"/>
      <c r="GMP89" s="171"/>
      <c r="GMQ89" s="171"/>
      <c r="GMR89" s="171"/>
      <c r="GMS89" s="171"/>
      <c r="GMT89" s="171"/>
      <c r="GMU89" s="171"/>
      <c r="GMV89" s="171"/>
      <c r="GMW89" s="171"/>
      <c r="GMX89" s="171"/>
      <c r="GMY89" s="171"/>
      <c r="GMZ89" s="171"/>
      <c r="GNA89" s="171"/>
      <c r="GNB89" s="171"/>
      <c r="GNC89" s="171"/>
      <c r="GND89" s="171"/>
      <c r="GNE89" s="171"/>
      <c r="GNF89" s="171"/>
      <c r="GNG89" s="171"/>
      <c r="GNH89" s="171"/>
      <c r="GNI89" s="171"/>
      <c r="GNJ89" s="171"/>
      <c r="GNK89" s="171"/>
      <c r="GNL89" s="171"/>
      <c r="GNM89" s="171"/>
      <c r="GNN89" s="171"/>
      <c r="GNO89" s="171"/>
      <c r="GNP89" s="171"/>
      <c r="GNQ89" s="171"/>
      <c r="GNR89" s="171"/>
      <c r="GNS89" s="171"/>
      <c r="GNT89" s="171"/>
      <c r="GNU89" s="171"/>
      <c r="GNV89" s="171"/>
      <c r="GNW89" s="171"/>
      <c r="GNX89" s="171"/>
      <c r="GNY89" s="171"/>
      <c r="GNZ89" s="171"/>
      <c r="GOA89" s="171"/>
      <c r="GOB89" s="171"/>
      <c r="GOC89" s="171"/>
      <c r="GOD89" s="171"/>
      <c r="GOE89" s="171"/>
      <c r="GOF89" s="171"/>
      <c r="GOG89" s="171"/>
      <c r="GOH89" s="171"/>
      <c r="GOI89" s="171"/>
      <c r="GOJ89" s="171"/>
      <c r="GOK89" s="171"/>
      <c r="GOL89" s="171"/>
      <c r="GOM89" s="171"/>
      <c r="GON89" s="171"/>
      <c r="GOO89" s="171"/>
      <c r="GOP89" s="171"/>
      <c r="GOQ89" s="171"/>
      <c r="GOR89" s="171"/>
      <c r="GOS89" s="171"/>
      <c r="GOT89" s="171"/>
      <c r="GOU89" s="171"/>
      <c r="GOV89" s="171"/>
      <c r="GOW89" s="171"/>
      <c r="GOX89" s="171"/>
      <c r="GOY89" s="171"/>
      <c r="GOZ89" s="171"/>
      <c r="GPA89" s="171"/>
      <c r="GPB89" s="171"/>
      <c r="GPC89" s="171"/>
      <c r="GPD89" s="171"/>
      <c r="GPE89" s="171"/>
      <c r="GPF89" s="171"/>
      <c r="GPG89" s="171"/>
      <c r="GPH89" s="171"/>
      <c r="GPI89" s="171"/>
      <c r="GPJ89" s="171"/>
      <c r="GPK89" s="171"/>
      <c r="GPL89" s="171"/>
      <c r="GPM89" s="171"/>
      <c r="GPN89" s="171"/>
      <c r="GPO89" s="171"/>
      <c r="GPP89" s="171"/>
      <c r="GPQ89" s="171"/>
      <c r="GPR89" s="171"/>
      <c r="GPS89" s="171"/>
      <c r="GPT89" s="171"/>
      <c r="GPU89" s="171"/>
      <c r="GPV89" s="171"/>
      <c r="GPW89" s="171"/>
      <c r="GPX89" s="171"/>
      <c r="GPY89" s="171"/>
      <c r="GPZ89" s="171"/>
      <c r="GQA89" s="171"/>
      <c r="GQB89" s="171"/>
      <c r="GQC89" s="171"/>
      <c r="GQD89" s="171"/>
      <c r="GQE89" s="171"/>
      <c r="GQF89" s="171"/>
      <c r="GQG89" s="171"/>
      <c r="GQH89" s="171"/>
      <c r="GQI89" s="171"/>
      <c r="GQJ89" s="171"/>
      <c r="GQK89" s="171"/>
      <c r="GQL89" s="171"/>
      <c r="GQM89" s="171"/>
      <c r="GQN89" s="171"/>
      <c r="GQO89" s="171"/>
      <c r="GQP89" s="171"/>
      <c r="GQQ89" s="171"/>
      <c r="GQR89" s="171"/>
      <c r="GQS89" s="171"/>
      <c r="GQT89" s="171"/>
      <c r="GQU89" s="171"/>
      <c r="GQV89" s="171"/>
      <c r="GQW89" s="171"/>
      <c r="GQX89" s="171"/>
      <c r="GQY89" s="171"/>
      <c r="GQZ89" s="171"/>
      <c r="GRA89" s="171"/>
      <c r="GRB89" s="171"/>
      <c r="GRC89" s="171"/>
      <c r="GRD89" s="171"/>
      <c r="GRE89" s="171"/>
      <c r="GRF89" s="171"/>
      <c r="GRG89" s="171"/>
      <c r="GRH89" s="171"/>
      <c r="GRI89" s="171"/>
      <c r="GRJ89" s="171"/>
      <c r="GRK89" s="171"/>
      <c r="GRL89" s="171"/>
      <c r="GRM89" s="171"/>
      <c r="GRN89" s="171"/>
      <c r="GRO89" s="171"/>
      <c r="GRP89" s="171"/>
      <c r="GRQ89" s="171"/>
      <c r="GRR89" s="171"/>
      <c r="GRS89" s="171"/>
      <c r="GRT89" s="171"/>
      <c r="GRU89" s="171"/>
      <c r="GRV89" s="171"/>
      <c r="GRW89" s="171"/>
      <c r="GRX89" s="171"/>
      <c r="GRY89" s="171"/>
      <c r="GRZ89" s="171"/>
      <c r="GSA89" s="171"/>
      <c r="GSB89" s="171"/>
      <c r="GSC89" s="171"/>
      <c r="GSD89" s="171"/>
      <c r="GSE89" s="171"/>
      <c r="GSF89" s="171"/>
      <c r="GSG89" s="171"/>
      <c r="GSH89" s="171"/>
      <c r="GSI89" s="171"/>
      <c r="GSJ89" s="171"/>
      <c r="GSK89" s="171"/>
      <c r="GSL89" s="171"/>
      <c r="GSM89" s="171"/>
      <c r="GSN89" s="171"/>
      <c r="GSO89" s="171"/>
      <c r="GSP89" s="171"/>
      <c r="GSQ89" s="171"/>
      <c r="GSR89" s="171"/>
      <c r="GSS89" s="171"/>
      <c r="GST89" s="171"/>
      <c r="GSU89" s="171"/>
      <c r="GSV89" s="171"/>
      <c r="GSW89" s="171"/>
      <c r="GSX89" s="171"/>
      <c r="GSY89" s="171"/>
      <c r="GSZ89" s="171"/>
      <c r="GTA89" s="171"/>
      <c r="GTB89" s="171"/>
      <c r="GTC89" s="171"/>
      <c r="GTD89" s="171"/>
      <c r="GTE89" s="171"/>
      <c r="GTF89" s="171"/>
      <c r="GTG89" s="171"/>
      <c r="GTH89" s="171"/>
      <c r="GTI89" s="171"/>
      <c r="GTJ89" s="171"/>
      <c r="GTK89" s="171"/>
      <c r="GTL89" s="171"/>
      <c r="GTM89" s="171"/>
      <c r="GTN89" s="171"/>
      <c r="GTO89" s="171"/>
      <c r="GTP89" s="171"/>
      <c r="GTQ89" s="171"/>
      <c r="GTR89" s="171"/>
      <c r="GTS89" s="171"/>
      <c r="GTT89" s="171"/>
      <c r="GTU89" s="171"/>
      <c r="GTV89" s="171"/>
      <c r="GTW89" s="171"/>
      <c r="GTX89" s="171"/>
      <c r="GTY89" s="171"/>
      <c r="GTZ89" s="171"/>
      <c r="GUA89" s="171"/>
      <c r="GUB89" s="171"/>
      <c r="GUC89" s="171"/>
      <c r="GUD89" s="171"/>
      <c r="GUE89" s="171"/>
      <c r="GUF89" s="171"/>
      <c r="GUG89" s="171"/>
      <c r="GUH89" s="171"/>
      <c r="GUI89" s="171"/>
      <c r="GUJ89" s="171"/>
      <c r="GUK89" s="171"/>
      <c r="GUL89" s="171"/>
      <c r="GUM89" s="171"/>
      <c r="GUN89" s="171"/>
      <c r="GUO89" s="171"/>
      <c r="GUP89" s="171"/>
      <c r="GUQ89" s="171"/>
      <c r="GUR89" s="171"/>
      <c r="GUS89" s="171"/>
      <c r="GUT89" s="171"/>
      <c r="GUU89" s="171"/>
      <c r="GUV89" s="171"/>
      <c r="GUW89" s="171"/>
      <c r="GUX89" s="171"/>
      <c r="GUY89" s="171"/>
      <c r="GUZ89" s="171"/>
      <c r="GVA89" s="171"/>
      <c r="GVB89" s="171"/>
      <c r="GVC89" s="171"/>
      <c r="GVD89" s="171"/>
      <c r="GVE89" s="171"/>
      <c r="GVF89" s="171"/>
      <c r="GVG89" s="171"/>
      <c r="GVH89" s="171"/>
      <c r="GVI89" s="171"/>
      <c r="GVJ89" s="171"/>
      <c r="GVK89" s="171"/>
      <c r="GVL89" s="171"/>
      <c r="GVM89" s="171"/>
      <c r="GVN89" s="171"/>
      <c r="GVO89" s="171"/>
      <c r="GVP89" s="171"/>
      <c r="GVQ89" s="171"/>
      <c r="GVR89" s="171"/>
      <c r="GVS89" s="171"/>
      <c r="GVT89" s="171"/>
      <c r="GVU89" s="171"/>
      <c r="GVV89" s="171"/>
      <c r="GVW89" s="171"/>
      <c r="GVX89" s="171"/>
      <c r="GVY89" s="171"/>
      <c r="GVZ89" s="171"/>
      <c r="GWA89" s="171"/>
      <c r="GWB89" s="171"/>
      <c r="GWC89" s="171"/>
      <c r="GWD89" s="171"/>
      <c r="GWE89" s="171"/>
      <c r="GWF89" s="171"/>
      <c r="GWG89" s="171"/>
      <c r="GWH89" s="171"/>
      <c r="GWI89" s="171"/>
      <c r="GWJ89" s="171"/>
      <c r="GWK89" s="171"/>
      <c r="GWL89" s="171"/>
      <c r="GWM89" s="171"/>
      <c r="GWN89" s="171"/>
      <c r="GWO89" s="171"/>
      <c r="GWP89" s="171"/>
      <c r="GWQ89" s="171"/>
      <c r="GWR89" s="171"/>
      <c r="GWS89" s="171"/>
      <c r="GWT89" s="171"/>
      <c r="GWU89" s="171"/>
      <c r="GWV89" s="171"/>
      <c r="GWW89" s="171"/>
      <c r="GWX89" s="171"/>
      <c r="GWY89" s="171"/>
      <c r="GWZ89" s="171"/>
      <c r="GXA89" s="171"/>
      <c r="GXB89" s="171"/>
      <c r="GXC89" s="171"/>
      <c r="GXD89" s="171"/>
      <c r="GXE89" s="171"/>
      <c r="GXF89" s="171"/>
      <c r="GXG89" s="171"/>
      <c r="GXH89" s="171"/>
      <c r="GXI89" s="171"/>
      <c r="GXJ89" s="171"/>
      <c r="GXK89" s="171"/>
      <c r="GXL89" s="171"/>
      <c r="GXM89" s="171"/>
      <c r="GXN89" s="171"/>
      <c r="GXO89" s="171"/>
      <c r="GXP89" s="171"/>
      <c r="GXQ89" s="171"/>
      <c r="GXR89" s="171"/>
      <c r="GXS89" s="171"/>
      <c r="GXT89" s="171"/>
      <c r="GXU89" s="171"/>
      <c r="GXV89" s="171"/>
      <c r="GXW89" s="171"/>
      <c r="GXX89" s="171"/>
      <c r="GXY89" s="171"/>
      <c r="GXZ89" s="171"/>
      <c r="GYA89" s="171"/>
      <c r="GYB89" s="171"/>
      <c r="GYC89" s="171"/>
      <c r="GYD89" s="171"/>
      <c r="GYE89" s="171"/>
      <c r="GYF89" s="171"/>
      <c r="GYG89" s="171"/>
      <c r="GYH89" s="171"/>
      <c r="GYI89" s="171"/>
      <c r="GYJ89" s="171"/>
      <c r="GYK89" s="171"/>
      <c r="GYL89" s="171"/>
      <c r="GYM89" s="171"/>
      <c r="GYN89" s="171"/>
      <c r="GYO89" s="171"/>
      <c r="GYP89" s="171"/>
      <c r="GYQ89" s="171"/>
      <c r="GYR89" s="171"/>
      <c r="GYS89" s="171"/>
      <c r="GYT89" s="171"/>
      <c r="GYU89" s="171"/>
      <c r="GYV89" s="171"/>
      <c r="GYW89" s="171"/>
      <c r="GYX89" s="171"/>
      <c r="GYY89" s="171"/>
      <c r="GYZ89" s="171"/>
      <c r="GZA89" s="171"/>
      <c r="GZB89" s="171"/>
      <c r="GZC89" s="171"/>
      <c r="GZD89" s="171"/>
      <c r="GZE89" s="171"/>
      <c r="GZF89" s="171"/>
      <c r="GZG89" s="171"/>
      <c r="GZH89" s="171"/>
      <c r="GZI89" s="171"/>
      <c r="GZJ89" s="171"/>
      <c r="GZK89" s="171"/>
      <c r="GZL89" s="171"/>
      <c r="GZM89" s="171"/>
      <c r="GZN89" s="171"/>
      <c r="GZO89" s="171"/>
      <c r="GZP89" s="171"/>
      <c r="GZQ89" s="171"/>
      <c r="GZR89" s="171"/>
      <c r="GZS89" s="171"/>
      <c r="GZT89" s="171"/>
      <c r="GZU89" s="171"/>
      <c r="GZV89" s="171"/>
      <c r="GZW89" s="171"/>
      <c r="GZX89" s="171"/>
      <c r="GZY89" s="171"/>
      <c r="GZZ89" s="171"/>
      <c r="HAA89" s="171"/>
      <c r="HAB89" s="171"/>
      <c r="HAC89" s="171"/>
      <c r="HAD89" s="171"/>
      <c r="HAE89" s="171"/>
      <c r="HAF89" s="171"/>
      <c r="HAG89" s="171"/>
      <c r="HAH89" s="171"/>
      <c r="HAI89" s="171"/>
      <c r="HAJ89" s="171"/>
      <c r="HAK89" s="171"/>
      <c r="HAL89" s="171"/>
      <c r="HAM89" s="171"/>
      <c r="HAN89" s="171"/>
      <c r="HAO89" s="171"/>
      <c r="HAP89" s="171"/>
      <c r="HAQ89" s="171"/>
      <c r="HAR89" s="171"/>
      <c r="HAS89" s="171"/>
      <c r="HAT89" s="171"/>
      <c r="HAU89" s="171"/>
      <c r="HAV89" s="171"/>
      <c r="HAW89" s="171"/>
      <c r="HAX89" s="171"/>
      <c r="HAY89" s="171"/>
      <c r="HAZ89" s="171"/>
      <c r="HBA89" s="171"/>
      <c r="HBB89" s="171"/>
      <c r="HBC89" s="171"/>
      <c r="HBD89" s="171"/>
      <c r="HBE89" s="171"/>
      <c r="HBF89" s="171"/>
      <c r="HBG89" s="171"/>
      <c r="HBH89" s="171"/>
      <c r="HBI89" s="171"/>
      <c r="HBJ89" s="171"/>
      <c r="HBK89" s="171"/>
      <c r="HBL89" s="171"/>
      <c r="HBM89" s="171"/>
      <c r="HBN89" s="171"/>
      <c r="HBO89" s="171"/>
      <c r="HBP89" s="171"/>
      <c r="HBQ89" s="171"/>
      <c r="HBR89" s="171"/>
      <c r="HBS89" s="171"/>
      <c r="HBT89" s="171"/>
      <c r="HBU89" s="171"/>
      <c r="HBV89" s="171"/>
      <c r="HBW89" s="171"/>
      <c r="HBX89" s="171"/>
      <c r="HBY89" s="171"/>
      <c r="HBZ89" s="171"/>
      <c r="HCA89" s="171"/>
      <c r="HCB89" s="171"/>
      <c r="HCC89" s="171"/>
      <c r="HCD89" s="171"/>
      <c r="HCE89" s="171"/>
      <c r="HCF89" s="171"/>
      <c r="HCG89" s="171"/>
      <c r="HCH89" s="171"/>
      <c r="HCI89" s="171"/>
      <c r="HCJ89" s="171"/>
      <c r="HCK89" s="171"/>
      <c r="HCL89" s="171"/>
      <c r="HCM89" s="171"/>
      <c r="HCN89" s="171"/>
      <c r="HCO89" s="171"/>
      <c r="HCP89" s="171"/>
      <c r="HCQ89" s="171"/>
      <c r="HCR89" s="171"/>
      <c r="HCS89" s="171"/>
      <c r="HCT89" s="171"/>
      <c r="HCU89" s="171"/>
      <c r="HCV89" s="171"/>
      <c r="HCW89" s="171"/>
      <c r="HCX89" s="171"/>
      <c r="HCY89" s="171"/>
      <c r="HCZ89" s="171"/>
      <c r="HDA89" s="171"/>
      <c r="HDB89" s="171"/>
      <c r="HDC89" s="171"/>
      <c r="HDD89" s="171"/>
      <c r="HDE89" s="171"/>
      <c r="HDF89" s="171"/>
      <c r="HDG89" s="171"/>
      <c r="HDH89" s="171"/>
      <c r="HDI89" s="171"/>
      <c r="HDJ89" s="171"/>
      <c r="HDK89" s="171"/>
      <c r="HDL89" s="171"/>
      <c r="HDM89" s="171"/>
      <c r="HDN89" s="171"/>
      <c r="HDO89" s="171"/>
      <c r="HDP89" s="171"/>
      <c r="HDQ89" s="171"/>
      <c r="HDR89" s="171"/>
      <c r="HDS89" s="171"/>
      <c r="HDT89" s="171"/>
      <c r="HDU89" s="171"/>
      <c r="HDV89" s="171"/>
      <c r="HDW89" s="171"/>
      <c r="HDX89" s="171"/>
      <c r="HDY89" s="171"/>
      <c r="HDZ89" s="171"/>
      <c r="HEA89" s="171"/>
      <c r="HEB89" s="171"/>
      <c r="HEC89" s="171"/>
      <c r="HED89" s="171"/>
      <c r="HEE89" s="171"/>
      <c r="HEF89" s="171"/>
      <c r="HEG89" s="171"/>
      <c r="HEH89" s="171"/>
      <c r="HEI89" s="171"/>
      <c r="HEJ89" s="171"/>
      <c r="HEK89" s="171"/>
      <c r="HEL89" s="171"/>
      <c r="HEM89" s="171"/>
      <c r="HEN89" s="171"/>
      <c r="HEO89" s="171"/>
      <c r="HEP89" s="171"/>
      <c r="HEQ89" s="171"/>
      <c r="HER89" s="171"/>
      <c r="HES89" s="171"/>
      <c r="HET89" s="171"/>
      <c r="HEU89" s="171"/>
      <c r="HEV89" s="171"/>
      <c r="HEW89" s="171"/>
      <c r="HEX89" s="171"/>
      <c r="HEY89" s="171"/>
      <c r="HEZ89" s="171"/>
      <c r="HFA89" s="171"/>
      <c r="HFB89" s="171"/>
      <c r="HFC89" s="171"/>
      <c r="HFD89" s="171"/>
      <c r="HFE89" s="171"/>
      <c r="HFF89" s="171"/>
      <c r="HFG89" s="171"/>
      <c r="HFH89" s="171"/>
      <c r="HFI89" s="171"/>
      <c r="HFJ89" s="171"/>
      <c r="HFK89" s="171"/>
      <c r="HFL89" s="171"/>
      <c r="HFM89" s="171"/>
      <c r="HFN89" s="171"/>
      <c r="HFO89" s="171"/>
      <c r="HFP89" s="171"/>
      <c r="HFQ89" s="171"/>
      <c r="HFR89" s="171"/>
      <c r="HFS89" s="171"/>
      <c r="HFT89" s="171"/>
      <c r="HFU89" s="171"/>
      <c r="HFV89" s="171"/>
      <c r="HFW89" s="171"/>
      <c r="HFX89" s="171"/>
      <c r="HFY89" s="171"/>
      <c r="HFZ89" s="171"/>
      <c r="HGA89" s="171"/>
      <c r="HGB89" s="171"/>
      <c r="HGC89" s="171"/>
      <c r="HGD89" s="171"/>
      <c r="HGE89" s="171"/>
      <c r="HGF89" s="171"/>
      <c r="HGG89" s="171"/>
      <c r="HGH89" s="171"/>
      <c r="HGI89" s="171"/>
      <c r="HGJ89" s="171"/>
      <c r="HGK89" s="171"/>
      <c r="HGL89" s="171"/>
      <c r="HGM89" s="171"/>
      <c r="HGN89" s="171"/>
      <c r="HGO89" s="171"/>
      <c r="HGP89" s="171"/>
      <c r="HGQ89" s="171"/>
      <c r="HGR89" s="171"/>
      <c r="HGS89" s="171"/>
      <c r="HGT89" s="171"/>
      <c r="HGU89" s="171"/>
      <c r="HGV89" s="171"/>
      <c r="HGW89" s="171"/>
      <c r="HGX89" s="171"/>
      <c r="HGY89" s="171"/>
      <c r="HGZ89" s="171"/>
      <c r="HHA89" s="171"/>
      <c r="HHB89" s="171"/>
      <c r="HHC89" s="171"/>
      <c r="HHD89" s="171"/>
      <c r="HHE89" s="171"/>
      <c r="HHF89" s="171"/>
      <c r="HHG89" s="171"/>
      <c r="HHH89" s="171"/>
      <c r="HHI89" s="171"/>
      <c r="HHJ89" s="171"/>
      <c r="HHK89" s="171"/>
      <c r="HHL89" s="171"/>
      <c r="HHM89" s="171"/>
      <c r="HHN89" s="171"/>
      <c r="HHO89" s="171"/>
      <c r="HHP89" s="171"/>
      <c r="HHQ89" s="171"/>
      <c r="HHR89" s="171"/>
      <c r="HHS89" s="171"/>
      <c r="HHT89" s="171"/>
      <c r="HHU89" s="171"/>
      <c r="HHV89" s="171"/>
      <c r="HHW89" s="171"/>
      <c r="HHX89" s="171"/>
      <c r="HHY89" s="171"/>
      <c r="HHZ89" s="171"/>
      <c r="HIA89" s="171"/>
      <c r="HIB89" s="171"/>
      <c r="HIC89" s="171"/>
      <c r="HID89" s="171"/>
      <c r="HIE89" s="171"/>
      <c r="HIF89" s="171"/>
      <c r="HIG89" s="171"/>
      <c r="HIH89" s="171"/>
      <c r="HII89" s="171"/>
      <c r="HIJ89" s="171"/>
      <c r="HIK89" s="171"/>
      <c r="HIL89" s="171"/>
      <c r="HIM89" s="171"/>
      <c r="HIN89" s="171"/>
      <c r="HIO89" s="171"/>
      <c r="HIP89" s="171"/>
      <c r="HIQ89" s="171"/>
      <c r="HIR89" s="171"/>
      <c r="HIS89" s="171"/>
      <c r="HIT89" s="171"/>
      <c r="HIU89" s="171"/>
      <c r="HIV89" s="171"/>
      <c r="HIW89" s="171"/>
      <c r="HIX89" s="171"/>
      <c r="HIY89" s="171"/>
      <c r="HIZ89" s="171"/>
      <c r="HJA89" s="171"/>
      <c r="HJB89" s="171"/>
      <c r="HJC89" s="171"/>
      <c r="HJD89" s="171"/>
      <c r="HJE89" s="171"/>
      <c r="HJF89" s="171"/>
      <c r="HJG89" s="171"/>
      <c r="HJH89" s="171"/>
      <c r="HJI89" s="171"/>
      <c r="HJJ89" s="171"/>
      <c r="HJK89" s="171"/>
      <c r="HJL89" s="171"/>
      <c r="HJM89" s="171"/>
      <c r="HJN89" s="171"/>
      <c r="HJO89" s="171"/>
      <c r="HJP89" s="171"/>
      <c r="HJQ89" s="171"/>
      <c r="HJR89" s="171"/>
      <c r="HJS89" s="171"/>
      <c r="HJT89" s="171"/>
      <c r="HJU89" s="171"/>
      <c r="HJV89" s="171"/>
      <c r="HJW89" s="171"/>
      <c r="HJX89" s="171"/>
      <c r="HJY89" s="171"/>
      <c r="HJZ89" s="171"/>
      <c r="HKA89" s="171"/>
      <c r="HKB89" s="171"/>
      <c r="HKC89" s="171"/>
      <c r="HKD89" s="171"/>
      <c r="HKE89" s="171"/>
      <c r="HKF89" s="171"/>
      <c r="HKG89" s="171"/>
      <c r="HKH89" s="171"/>
      <c r="HKI89" s="171"/>
      <c r="HKJ89" s="171"/>
      <c r="HKK89" s="171"/>
      <c r="HKL89" s="171"/>
      <c r="HKM89" s="171"/>
      <c r="HKN89" s="171"/>
      <c r="HKO89" s="171"/>
      <c r="HKP89" s="171"/>
      <c r="HKQ89" s="171"/>
      <c r="HKR89" s="171"/>
      <c r="HKS89" s="171"/>
      <c r="HKT89" s="171"/>
      <c r="HKU89" s="171"/>
      <c r="HKV89" s="171"/>
      <c r="HKW89" s="171"/>
      <c r="HKX89" s="171"/>
      <c r="HKY89" s="171"/>
      <c r="HKZ89" s="171"/>
      <c r="HLA89" s="171"/>
      <c r="HLB89" s="171"/>
      <c r="HLC89" s="171"/>
      <c r="HLD89" s="171"/>
      <c r="HLE89" s="171"/>
      <c r="HLF89" s="171"/>
      <c r="HLG89" s="171"/>
      <c r="HLH89" s="171"/>
      <c r="HLI89" s="171"/>
      <c r="HLJ89" s="171"/>
      <c r="HLK89" s="171"/>
      <c r="HLL89" s="171"/>
      <c r="HLM89" s="171"/>
      <c r="HLN89" s="171"/>
      <c r="HLO89" s="171"/>
      <c r="HLP89" s="171"/>
      <c r="HLQ89" s="171"/>
      <c r="HLR89" s="171"/>
      <c r="HLS89" s="171"/>
      <c r="HLT89" s="171"/>
      <c r="HLU89" s="171"/>
      <c r="HLV89" s="171"/>
      <c r="HLW89" s="171"/>
      <c r="HLX89" s="171"/>
      <c r="HLY89" s="171"/>
      <c r="HLZ89" s="171"/>
      <c r="HMA89" s="171"/>
      <c r="HMB89" s="171"/>
      <c r="HMC89" s="171"/>
      <c r="HMD89" s="171"/>
      <c r="HME89" s="171"/>
      <c r="HMF89" s="171"/>
      <c r="HMG89" s="171"/>
      <c r="HMH89" s="171"/>
      <c r="HMI89" s="171"/>
      <c r="HMJ89" s="171"/>
      <c r="HMK89" s="171"/>
      <c r="HML89" s="171"/>
      <c r="HMM89" s="171"/>
      <c r="HMN89" s="171"/>
      <c r="HMO89" s="171"/>
      <c r="HMP89" s="171"/>
      <c r="HMQ89" s="171"/>
      <c r="HMR89" s="171"/>
      <c r="HMS89" s="171"/>
      <c r="HMT89" s="171"/>
      <c r="HMU89" s="171"/>
      <c r="HMV89" s="171"/>
      <c r="HMW89" s="171"/>
      <c r="HMX89" s="171"/>
      <c r="HMY89" s="171"/>
      <c r="HMZ89" s="171"/>
      <c r="HNA89" s="171"/>
      <c r="HNB89" s="171"/>
      <c r="HNC89" s="171"/>
      <c r="HND89" s="171"/>
      <c r="HNE89" s="171"/>
      <c r="HNF89" s="171"/>
      <c r="HNG89" s="171"/>
      <c r="HNH89" s="171"/>
      <c r="HNI89" s="171"/>
      <c r="HNJ89" s="171"/>
      <c r="HNK89" s="171"/>
      <c r="HNL89" s="171"/>
      <c r="HNM89" s="171"/>
      <c r="HNN89" s="171"/>
      <c r="HNO89" s="171"/>
      <c r="HNP89" s="171"/>
      <c r="HNQ89" s="171"/>
      <c r="HNR89" s="171"/>
      <c r="HNS89" s="171"/>
      <c r="HNT89" s="171"/>
      <c r="HNU89" s="171"/>
      <c r="HNV89" s="171"/>
      <c r="HNW89" s="171"/>
      <c r="HNX89" s="171"/>
      <c r="HNY89" s="171"/>
      <c r="HNZ89" s="171"/>
      <c r="HOA89" s="171"/>
      <c r="HOB89" s="171"/>
      <c r="HOC89" s="171"/>
      <c r="HOD89" s="171"/>
      <c r="HOE89" s="171"/>
      <c r="HOF89" s="171"/>
      <c r="HOG89" s="171"/>
      <c r="HOH89" s="171"/>
      <c r="HOI89" s="171"/>
      <c r="HOJ89" s="171"/>
      <c r="HOK89" s="171"/>
      <c r="HOL89" s="171"/>
      <c r="HOM89" s="171"/>
      <c r="HON89" s="171"/>
      <c r="HOO89" s="171"/>
      <c r="HOP89" s="171"/>
      <c r="HOQ89" s="171"/>
      <c r="HOR89" s="171"/>
      <c r="HOS89" s="171"/>
      <c r="HOT89" s="171"/>
      <c r="HOU89" s="171"/>
      <c r="HOV89" s="171"/>
      <c r="HOW89" s="171"/>
      <c r="HOX89" s="171"/>
      <c r="HOY89" s="171"/>
      <c r="HOZ89" s="171"/>
      <c r="HPA89" s="171"/>
      <c r="HPB89" s="171"/>
      <c r="HPC89" s="171"/>
      <c r="HPD89" s="171"/>
      <c r="HPE89" s="171"/>
      <c r="HPF89" s="171"/>
      <c r="HPG89" s="171"/>
      <c r="HPH89" s="171"/>
      <c r="HPI89" s="171"/>
      <c r="HPJ89" s="171"/>
      <c r="HPK89" s="171"/>
      <c r="HPL89" s="171"/>
      <c r="HPM89" s="171"/>
      <c r="HPN89" s="171"/>
      <c r="HPO89" s="171"/>
      <c r="HPP89" s="171"/>
      <c r="HPQ89" s="171"/>
      <c r="HPR89" s="171"/>
      <c r="HPS89" s="171"/>
      <c r="HPT89" s="171"/>
      <c r="HPU89" s="171"/>
      <c r="HPV89" s="171"/>
      <c r="HPW89" s="171"/>
      <c r="HPX89" s="171"/>
      <c r="HPY89" s="171"/>
      <c r="HPZ89" s="171"/>
      <c r="HQA89" s="171"/>
      <c r="HQB89" s="171"/>
      <c r="HQC89" s="171"/>
      <c r="HQD89" s="171"/>
      <c r="HQE89" s="171"/>
      <c r="HQF89" s="171"/>
      <c r="HQG89" s="171"/>
      <c r="HQH89" s="171"/>
      <c r="HQI89" s="171"/>
      <c r="HQJ89" s="171"/>
      <c r="HQK89" s="171"/>
      <c r="HQL89" s="171"/>
      <c r="HQM89" s="171"/>
      <c r="HQN89" s="171"/>
      <c r="HQO89" s="171"/>
      <c r="HQP89" s="171"/>
      <c r="HQQ89" s="171"/>
      <c r="HQR89" s="171"/>
      <c r="HQS89" s="171"/>
      <c r="HQT89" s="171"/>
      <c r="HQU89" s="171"/>
      <c r="HQV89" s="171"/>
      <c r="HQW89" s="171"/>
      <c r="HQX89" s="171"/>
      <c r="HQY89" s="171"/>
      <c r="HQZ89" s="171"/>
      <c r="HRA89" s="171"/>
      <c r="HRB89" s="171"/>
      <c r="HRC89" s="171"/>
      <c r="HRD89" s="171"/>
      <c r="HRE89" s="171"/>
      <c r="HRF89" s="171"/>
      <c r="HRG89" s="171"/>
      <c r="HRH89" s="171"/>
      <c r="HRI89" s="171"/>
      <c r="HRJ89" s="171"/>
      <c r="HRK89" s="171"/>
      <c r="HRL89" s="171"/>
      <c r="HRM89" s="171"/>
      <c r="HRN89" s="171"/>
      <c r="HRO89" s="171"/>
      <c r="HRP89" s="171"/>
      <c r="HRQ89" s="171"/>
      <c r="HRR89" s="171"/>
      <c r="HRS89" s="171"/>
      <c r="HRT89" s="171"/>
      <c r="HRU89" s="171"/>
      <c r="HRV89" s="171"/>
      <c r="HRW89" s="171"/>
      <c r="HRX89" s="171"/>
      <c r="HRY89" s="171"/>
      <c r="HRZ89" s="171"/>
      <c r="HSA89" s="171"/>
      <c r="HSB89" s="171"/>
      <c r="HSC89" s="171"/>
      <c r="HSD89" s="171"/>
      <c r="HSE89" s="171"/>
      <c r="HSF89" s="171"/>
      <c r="HSG89" s="171"/>
      <c r="HSH89" s="171"/>
      <c r="HSI89" s="171"/>
      <c r="HSJ89" s="171"/>
      <c r="HSK89" s="171"/>
      <c r="HSL89" s="171"/>
      <c r="HSM89" s="171"/>
      <c r="HSN89" s="171"/>
      <c r="HSO89" s="171"/>
      <c r="HSP89" s="171"/>
      <c r="HSQ89" s="171"/>
      <c r="HSR89" s="171"/>
      <c r="HSS89" s="171"/>
      <c r="HST89" s="171"/>
      <c r="HSU89" s="171"/>
      <c r="HSV89" s="171"/>
      <c r="HSW89" s="171"/>
      <c r="HSX89" s="171"/>
      <c r="HSY89" s="171"/>
      <c r="HSZ89" s="171"/>
      <c r="HTA89" s="171"/>
      <c r="HTB89" s="171"/>
      <c r="HTC89" s="171"/>
      <c r="HTD89" s="171"/>
      <c r="HTE89" s="171"/>
      <c r="HTF89" s="171"/>
      <c r="HTG89" s="171"/>
      <c r="HTH89" s="171"/>
      <c r="HTI89" s="171"/>
      <c r="HTJ89" s="171"/>
      <c r="HTK89" s="171"/>
      <c r="HTL89" s="171"/>
      <c r="HTM89" s="171"/>
      <c r="HTN89" s="171"/>
      <c r="HTO89" s="171"/>
      <c r="HTP89" s="171"/>
      <c r="HTQ89" s="171"/>
      <c r="HTR89" s="171"/>
      <c r="HTS89" s="171"/>
      <c r="HTT89" s="171"/>
      <c r="HTU89" s="171"/>
      <c r="HTV89" s="171"/>
      <c r="HTW89" s="171"/>
      <c r="HTX89" s="171"/>
      <c r="HTY89" s="171"/>
      <c r="HTZ89" s="171"/>
      <c r="HUA89" s="171"/>
      <c r="HUB89" s="171"/>
      <c r="HUC89" s="171"/>
      <c r="HUD89" s="171"/>
      <c r="HUE89" s="171"/>
      <c r="HUF89" s="171"/>
      <c r="HUG89" s="171"/>
      <c r="HUH89" s="171"/>
      <c r="HUI89" s="171"/>
      <c r="HUJ89" s="171"/>
      <c r="HUK89" s="171"/>
      <c r="HUL89" s="171"/>
      <c r="HUM89" s="171"/>
      <c r="HUN89" s="171"/>
      <c r="HUO89" s="171"/>
      <c r="HUP89" s="171"/>
      <c r="HUQ89" s="171"/>
      <c r="HUR89" s="171"/>
      <c r="HUS89" s="171"/>
      <c r="HUT89" s="171"/>
      <c r="HUU89" s="171"/>
      <c r="HUV89" s="171"/>
      <c r="HUW89" s="171"/>
      <c r="HUX89" s="171"/>
      <c r="HUY89" s="171"/>
      <c r="HUZ89" s="171"/>
      <c r="HVA89" s="171"/>
      <c r="HVB89" s="171"/>
      <c r="HVC89" s="171"/>
      <c r="HVD89" s="171"/>
      <c r="HVE89" s="171"/>
      <c r="HVF89" s="171"/>
      <c r="HVG89" s="171"/>
      <c r="HVH89" s="171"/>
      <c r="HVI89" s="171"/>
      <c r="HVJ89" s="171"/>
      <c r="HVK89" s="171"/>
      <c r="HVL89" s="171"/>
      <c r="HVM89" s="171"/>
      <c r="HVN89" s="171"/>
      <c r="HVO89" s="171"/>
      <c r="HVP89" s="171"/>
      <c r="HVQ89" s="171"/>
      <c r="HVR89" s="171"/>
      <c r="HVS89" s="171"/>
      <c r="HVT89" s="171"/>
      <c r="HVU89" s="171"/>
      <c r="HVV89" s="171"/>
      <c r="HVW89" s="171"/>
      <c r="HVX89" s="171"/>
      <c r="HVY89" s="171"/>
      <c r="HVZ89" s="171"/>
      <c r="HWA89" s="171"/>
      <c r="HWB89" s="171"/>
      <c r="HWC89" s="171"/>
      <c r="HWD89" s="171"/>
      <c r="HWE89" s="171"/>
      <c r="HWF89" s="171"/>
      <c r="HWG89" s="171"/>
      <c r="HWH89" s="171"/>
      <c r="HWI89" s="171"/>
      <c r="HWJ89" s="171"/>
      <c r="HWK89" s="171"/>
      <c r="HWL89" s="171"/>
      <c r="HWM89" s="171"/>
      <c r="HWN89" s="171"/>
      <c r="HWO89" s="171"/>
      <c r="HWP89" s="171"/>
      <c r="HWQ89" s="171"/>
      <c r="HWR89" s="171"/>
      <c r="HWS89" s="171"/>
      <c r="HWT89" s="171"/>
      <c r="HWU89" s="171"/>
      <c r="HWV89" s="171"/>
      <c r="HWW89" s="171"/>
      <c r="HWX89" s="171"/>
      <c r="HWY89" s="171"/>
      <c r="HWZ89" s="171"/>
      <c r="HXA89" s="171"/>
      <c r="HXB89" s="171"/>
      <c r="HXC89" s="171"/>
      <c r="HXD89" s="171"/>
      <c r="HXE89" s="171"/>
      <c r="HXF89" s="171"/>
      <c r="HXG89" s="171"/>
      <c r="HXH89" s="171"/>
      <c r="HXI89" s="171"/>
      <c r="HXJ89" s="171"/>
      <c r="HXK89" s="171"/>
      <c r="HXL89" s="171"/>
      <c r="HXM89" s="171"/>
      <c r="HXN89" s="171"/>
      <c r="HXO89" s="171"/>
      <c r="HXP89" s="171"/>
      <c r="HXQ89" s="171"/>
      <c r="HXR89" s="171"/>
      <c r="HXS89" s="171"/>
      <c r="HXT89" s="171"/>
      <c r="HXU89" s="171"/>
      <c r="HXV89" s="171"/>
      <c r="HXW89" s="171"/>
      <c r="HXX89" s="171"/>
      <c r="HXY89" s="171"/>
      <c r="HXZ89" s="171"/>
      <c r="HYA89" s="171"/>
      <c r="HYB89" s="171"/>
      <c r="HYC89" s="171"/>
      <c r="HYD89" s="171"/>
      <c r="HYE89" s="171"/>
      <c r="HYF89" s="171"/>
      <c r="HYG89" s="171"/>
      <c r="HYH89" s="171"/>
      <c r="HYI89" s="171"/>
      <c r="HYJ89" s="171"/>
      <c r="HYK89" s="171"/>
      <c r="HYL89" s="171"/>
      <c r="HYM89" s="171"/>
      <c r="HYN89" s="171"/>
      <c r="HYO89" s="171"/>
      <c r="HYP89" s="171"/>
      <c r="HYQ89" s="171"/>
      <c r="HYR89" s="171"/>
      <c r="HYS89" s="171"/>
      <c r="HYT89" s="171"/>
      <c r="HYU89" s="171"/>
      <c r="HYV89" s="171"/>
      <c r="HYW89" s="171"/>
      <c r="HYX89" s="171"/>
      <c r="HYY89" s="171"/>
      <c r="HYZ89" s="171"/>
      <c r="HZA89" s="171"/>
      <c r="HZB89" s="171"/>
      <c r="HZC89" s="171"/>
      <c r="HZD89" s="171"/>
      <c r="HZE89" s="171"/>
      <c r="HZF89" s="171"/>
      <c r="HZG89" s="171"/>
      <c r="HZH89" s="171"/>
      <c r="HZI89" s="171"/>
      <c r="HZJ89" s="171"/>
      <c r="HZK89" s="171"/>
      <c r="HZL89" s="171"/>
      <c r="HZM89" s="171"/>
      <c r="HZN89" s="171"/>
      <c r="HZO89" s="171"/>
      <c r="HZP89" s="171"/>
      <c r="HZQ89" s="171"/>
      <c r="HZR89" s="171"/>
      <c r="HZS89" s="171"/>
      <c r="HZT89" s="171"/>
      <c r="HZU89" s="171"/>
      <c r="HZV89" s="171"/>
      <c r="HZW89" s="171"/>
      <c r="HZX89" s="171"/>
      <c r="HZY89" s="171"/>
      <c r="HZZ89" s="171"/>
      <c r="IAA89" s="171"/>
      <c r="IAB89" s="171"/>
      <c r="IAC89" s="171"/>
      <c r="IAD89" s="171"/>
      <c r="IAE89" s="171"/>
      <c r="IAF89" s="171"/>
      <c r="IAG89" s="171"/>
      <c r="IAH89" s="171"/>
      <c r="IAI89" s="171"/>
      <c r="IAJ89" s="171"/>
      <c r="IAK89" s="171"/>
      <c r="IAL89" s="171"/>
      <c r="IAM89" s="171"/>
      <c r="IAN89" s="171"/>
      <c r="IAO89" s="171"/>
      <c r="IAP89" s="171"/>
      <c r="IAQ89" s="171"/>
      <c r="IAR89" s="171"/>
      <c r="IAS89" s="171"/>
      <c r="IAT89" s="171"/>
      <c r="IAU89" s="171"/>
      <c r="IAV89" s="171"/>
      <c r="IAW89" s="171"/>
      <c r="IAX89" s="171"/>
      <c r="IAY89" s="171"/>
      <c r="IAZ89" s="171"/>
      <c r="IBA89" s="171"/>
      <c r="IBB89" s="171"/>
      <c r="IBC89" s="171"/>
      <c r="IBD89" s="171"/>
      <c r="IBE89" s="171"/>
      <c r="IBF89" s="171"/>
      <c r="IBG89" s="171"/>
      <c r="IBH89" s="171"/>
      <c r="IBI89" s="171"/>
      <c r="IBJ89" s="171"/>
      <c r="IBK89" s="171"/>
      <c r="IBL89" s="171"/>
      <c r="IBM89" s="171"/>
      <c r="IBN89" s="171"/>
      <c r="IBO89" s="171"/>
      <c r="IBP89" s="171"/>
      <c r="IBQ89" s="171"/>
      <c r="IBR89" s="171"/>
      <c r="IBS89" s="171"/>
      <c r="IBT89" s="171"/>
      <c r="IBU89" s="171"/>
      <c r="IBV89" s="171"/>
      <c r="IBW89" s="171"/>
      <c r="IBX89" s="171"/>
      <c r="IBY89" s="171"/>
      <c r="IBZ89" s="171"/>
      <c r="ICA89" s="171"/>
      <c r="ICB89" s="171"/>
      <c r="ICC89" s="171"/>
      <c r="ICD89" s="171"/>
      <c r="ICE89" s="171"/>
      <c r="ICF89" s="171"/>
      <c r="ICG89" s="171"/>
      <c r="ICH89" s="171"/>
      <c r="ICI89" s="171"/>
      <c r="ICJ89" s="171"/>
      <c r="ICK89" s="171"/>
      <c r="ICL89" s="171"/>
      <c r="ICM89" s="171"/>
      <c r="ICN89" s="171"/>
      <c r="ICO89" s="171"/>
      <c r="ICP89" s="171"/>
      <c r="ICQ89" s="171"/>
      <c r="ICR89" s="171"/>
      <c r="ICS89" s="171"/>
      <c r="ICT89" s="171"/>
      <c r="ICU89" s="171"/>
      <c r="ICV89" s="171"/>
      <c r="ICW89" s="171"/>
      <c r="ICX89" s="171"/>
      <c r="ICY89" s="171"/>
      <c r="ICZ89" s="171"/>
      <c r="IDA89" s="171"/>
      <c r="IDB89" s="171"/>
      <c r="IDC89" s="171"/>
      <c r="IDD89" s="171"/>
      <c r="IDE89" s="171"/>
      <c r="IDF89" s="171"/>
      <c r="IDG89" s="171"/>
      <c r="IDH89" s="171"/>
      <c r="IDI89" s="171"/>
      <c r="IDJ89" s="171"/>
      <c r="IDK89" s="171"/>
      <c r="IDL89" s="171"/>
      <c r="IDM89" s="171"/>
      <c r="IDN89" s="171"/>
      <c r="IDO89" s="171"/>
      <c r="IDP89" s="171"/>
      <c r="IDQ89" s="171"/>
      <c r="IDR89" s="171"/>
      <c r="IDS89" s="171"/>
      <c r="IDT89" s="171"/>
      <c r="IDU89" s="171"/>
      <c r="IDV89" s="171"/>
      <c r="IDW89" s="171"/>
      <c r="IDX89" s="171"/>
      <c r="IDY89" s="171"/>
      <c r="IDZ89" s="171"/>
      <c r="IEA89" s="171"/>
      <c r="IEB89" s="171"/>
      <c r="IEC89" s="171"/>
      <c r="IED89" s="171"/>
      <c r="IEE89" s="171"/>
      <c r="IEF89" s="171"/>
      <c r="IEG89" s="171"/>
      <c r="IEH89" s="171"/>
      <c r="IEI89" s="171"/>
      <c r="IEJ89" s="171"/>
      <c r="IEK89" s="171"/>
      <c r="IEL89" s="171"/>
      <c r="IEM89" s="171"/>
      <c r="IEN89" s="171"/>
      <c r="IEO89" s="171"/>
      <c r="IEP89" s="171"/>
      <c r="IEQ89" s="171"/>
      <c r="IER89" s="171"/>
      <c r="IES89" s="171"/>
      <c r="IET89" s="171"/>
      <c r="IEU89" s="171"/>
      <c r="IEV89" s="171"/>
      <c r="IEW89" s="171"/>
      <c r="IEX89" s="171"/>
      <c r="IEY89" s="171"/>
      <c r="IEZ89" s="171"/>
      <c r="IFA89" s="171"/>
      <c r="IFB89" s="171"/>
      <c r="IFC89" s="171"/>
      <c r="IFD89" s="171"/>
      <c r="IFE89" s="171"/>
      <c r="IFF89" s="171"/>
      <c r="IFG89" s="171"/>
      <c r="IFH89" s="171"/>
      <c r="IFI89" s="171"/>
      <c r="IFJ89" s="171"/>
      <c r="IFK89" s="171"/>
      <c r="IFL89" s="171"/>
      <c r="IFM89" s="171"/>
      <c r="IFN89" s="171"/>
      <c r="IFO89" s="171"/>
      <c r="IFP89" s="171"/>
      <c r="IFQ89" s="171"/>
      <c r="IFR89" s="171"/>
      <c r="IFS89" s="171"/>
      <c r="IFT89" s="171"/>
      <c r="IFU89" s="171"/>
      <c r="IFV89" s="171"/>
      <c r="IFW89" s="171"/>
      <c r="IFX89" s="171"/>
      <c r="IFY89" s="171"/>
      <c r="IFZ89" s="171"/>
      <c r="IGA89" s="171"/>
      <c r="IGB89" s="171"/>
      <c r="IGC89" s="171"/>
      <c r="IGD89" s="171"/>
      <c r="IGE89" s="171"/>
      <c r="IGF89" s="171"/>
      <c r="IGG89" s="171"/>
      <c r="IGH89" s="171"/>
      <c r="IGI89" s="171"/>
      <c r="IGJ89" s="171"/>
      <c r="IGK89" s="171"/>
      <c r="IGL89" s="171"/>
      <c r="IGM89" s="171"/>
      <c r="IGN89" s="171"/>
      <c r="IGO89" s="171"/>
      <c r="IGP89" s="171"/>
      <c r="IGQ89" s="171"/>
      <c r="IGR89" s="171"/>
      <c r="IGS89" s="171"/>
      <c r="IGT89" s="171"/>
      <c r="IGU89" s="171"/>
      <c r="IGV89" s="171"/>
      <c r="IGW89" s="171"/>
      <c r="IGX89" s="171"/>
      <c r="IGY89" s="171"/>
      <c r="IGZ89" s="171"/>
      <c r="IHA89" s="171"/>
      <c r="IHB89" s="171"/>
      <c r="IHC89" s="171"/>
      <c r="IHD89" s="171"/>
      <c r="IHE89" s="171"/>
      <c r="IHF89" s="171"/>
      <c r="IHG89" s="171"/>
      <c r="IHH89" s="171"/>
      <c r="IHI89" s="171"/>
      <c r="IHJ89" s="171"/>
      <c r="IHK89" s="171"/>
      <c r="IHL89" s="171"/>
      <c r="IHM89" s="171"/>
      <c r="IHN89" s="171"/>
      <c r="IHO89" s="171"/>
      <c r="IHP89" s="171"/>
      <c r="IHQ89" s="171"/>
      <c r="IHR89" s="171"/>
      <c r="IHS89" s="171"/>
      <c r="IHT89" s="171"/>
      <c r="IHU89" s="171"/>
      <c r="IHV89" s="171"/>
      <c r="IHW89" s="171"/>
      <c r="IHX89" s="171"/>
      <c r="IHY89" s="171"/>
      <c r="IHZ89" s="171"/>
      <c r="IIA89" s="171"/>
      <c r="IIB89" s="171"/>
      <c r="IIC89" s="171"/>
      <c r="IID89" s="171"/>
      <c r="IIE89" s="171"/>
      <c r="IIF89" s="171"/>
      <c r="IIG89" s="171"/>
      <c r="IIH89" s="171"/>
      <c r="III89" s="171"/>
      <c r="IIJ89" s="171"/>
      <c r="IIK89" s="171"/>
      <c r="IIL89" s="171"/>
      <c r="IIM89" s="171"/>
      <c r="IIN89" s="171"/>
      <c r="IIO89" s="171"/>
      <c r="IIP89" s="171"/>
      <c r="IIQ89" s="171"/>
      <c r="IIR89" s="171"/>
      <c r="IIS89" s="171"/>
      <c r="IIT89" s="171"/>
      <c r="IIU89" s="171"/>
      <c r="IIV89" s="171"/>
      <c r="IIW89" s="171"/>
      <c r="IIX89" s="171"/>
      <c r="IIY89" s="171"/>
      <c r="IIZ89" s="171"/>
      <c r="IJA89" s="171"/>
      <c r="IJB89" s="171"/>
      <c r="IJC89" s="171"/>
      <c r="IJD89" s="171"/>
      <c r="IJE89" s="171"/>
      <c r="IJF89" s="171"/>
      <c r="IJG89" s="171"/>
      <c r="IJH89" s="171"/>
      <c r="IJI89" s="171"/>
      <c r="IJJ89" s="171"/>
      <c r="IJK89" s="171"/>
      <c r="IJL89" s="171"/>
      <c r="IJM89" s="171"/>
      <c r="IJN89" s="171"/>
      <c r="IJO89" s="171"/>
      <c r="IJP89" s="171"/>
      <c r="IJQ89" s="171"/>
      <c r="IJR89" s="171"/>
      <c r="IJS89" s="171"/>
      <c r="IJT89" s="171"/>
      <c r="IJU89" s="171"/>
      <c r="IJV89" s="171"/>
      <c r="IJW89" s="171"/>
      <c r="IJX89" s="171"/>
      <c r="IJY89" s="171"/>
      <c r="IJZ89" s="171"/>
      <c r="IKA89" s="171"/>
      <c r="IKB89" s="171"/>
      <c r="IKC89" s="171"/>
      <c r="IKD89" s="171"/>
      <c r="IKE89" s="171"/>
      <c r="IKF89" s="171"/>
      <c r="IKG89" s="171"/>
      <c r="IKH89" s="171"/>
      <c r="IKI89" s="171"/>
      <c r="IKJ89" s="171"/>
      <c r="IKK89" s="171"/>
      <c r="IKL89" s="171"/>
      <c r="IKM89" s="171"/>
      <c r="IKN89" s="171"/>
      <c r="IKO89" s="171"/>
      <c r="IKP89" s="171"/>
      <c r="IKQ89" s="171"/>
      <c r="IKR89" s="171"/>
      <c r="IKS89" s="171"/>
      <c r="IKT89" s="171"/>
      <c r="IKU89" s="171"/>
      <c r="IKV89" s="171"/>
      <c r="IKW89" s="171"/>
      <c r="IKX89" s="171"/>
      <c r="IKY89" s="171"/>
      <c r="IKZ89" s="171"/>
      <c r="ILA89" s="171"/>
      <c r="ILB89" s="171"/>
      <c r="ILC89" s="171"/>
      <c r="ILD89" s="171"/>
      <c r="ILE89" s="171"/>
      <c r="ILF89" s="171"/>
      <c r="ILG89" s="171"/>
      <c r="ILH89" s="171"/>
      <c r="ILI89" s="171"/>
      <c r="ILJ89" s="171"/>
      <c r="ILK89" s="171"/>
      <c r="ILL89" s="171"/>
      <c r="ILM89" s="171"/>
      <c r="ILN89" s="171"/>
      <c r="ILO89" s="171"/>
      <c r="ILP89" s="171"/>
      <c r="ILQ89" s="171"/>
      <c r="ILR89" s="171"/>
      <c r="ILS89" s="171"/>
      <c r="ILT89" s="171"/>
      <c r="ILU89" s="171"/>
      <c r="ILV89" s="171"/>
      <c r="ILW89" s="171"/>
      <c r="ILX89" s="171"/>
      <c r="ILY89" s="171"/>
      <c r="ILZ89" s="171"/>
      <c r="IMA89" s="171"/>
      <c r="IMB89" s="171"/>
      <c r="IMC89" s="171"/>
      <c r="IMD89" s="171"/>
      <c r="IME89" s="171"/>
      <c r="IMF89" s="171"/>
      <c r="IMG89" s="171"/>
      <c r="IMH89" s="171"/>
      <c r="IMI89" s="171"/>
      <c r="IMJ89" s="171"/>
      <c r="IMK89" s="171"/>
      <c r="IML89" s="171"/>
      <c r="IMM89" s="171"/>
      <c r="IMN89" s="171"/>
      <c r="IMO89" s="171"/>
      <c r="IMP89" s="171"/>
      <c r="IMQ89" s="171"/>
      <c r="IMR89" s="171"/>
      <c r="IMS89" s="171"/>
      <c r="IMT89" s="171"/>
      <c r="IMU89" s="171"/>
      <c r="IMV89" s="171"/>
      <c r="IMW89" s="171"/>
      <c r="IMX89" s="171"/>
      <c r="IMY89" s="171"/>
      <c r="IMZ89" s="171"/>
      <c r="INA89" s="171"/>
      <c r="INB89" s="171"/>
      <c r="INC89" s="171"/>
      <c r="IND89" s="171"/>
      <c r="INE89" s="171"/>
      <c r="INF89" s="171"/>
      <c r="ING89" s="171"/>
      <c r="INH89" s="171"/>
      <c r="INI89" s="171"/>
      <c r="INJ89" s="171"/>
      <c r="INK89" s="171"/>
      <c r="INL89" s="171"/>
      <c r="INM89" s="171"/>
      <c r="INN89" s="171"/>
      <c r="INO89" s="171"/>
      <c r="INP89" s="171"/>
      <c r="INQ89" s="171"/>
      <c r="INR89" s="171"/>
      <c r="INS89" s="171"/>
      <c r="INT89" s="171"/>
      <c r="INU89" s="171"/>
      <c r="INV89" s="171"/>
      <c r="INW89" s="171"/>
      <c r="INX89" s="171"/>
      <c r="INY89" s="171"/>
      <c r="INZ89" s="171"/>
      <c r="IOA89" s="171"/>
      <c r="IOB89" s="171"/>
      <c r="IOC89" s="171"/>
      <c r="IOD89" s="171"/>
      <c r="IOE89" s="171"/>
      <c r="IOF89" s="171"/>
      <c r="IOG89" s="171"/>
      <c r="IOH89" s="171"/>
      <c r="IOI89" s="171"/>
      <c r="IOJ89" s="171"/>
      <c r="IOK89" s="171"/>
      <c r="IOL89" s="171"/>
      <c r="IOM89" s="171"/>
      <c r="ION89" s="171"/>
      <c r="IOO89" s="171"/>
      <c r="IOP89" s="171"/>
      <c r="IOQ89" s="171"/>
      <c r="IOR89" s="171"/>
      <c r="IOS89" s="171"/>
      <c r="IOT89" s="171"/>
      <c r="IOU89" s="171"/>
      <c r="IOV89" s="171"/>
      <c r="IOW89" s="171"/>
      <c r="IOX89" s="171"/>
      <c r="IOY89" s="171"/>
      <c r="IOZ89" s="171"/>
      <c r="IPA89" s="171"/>
      <c r="IPB89" s="171"/>
      <c r="IPC89" s="171"/>
      <c r="IPD89" s="171"/>
      <c r="IPE89" s="171"/>
      <c r="IPF89" s="171"/>
      <c r="IPG89" s="171"/>
      <c r="IPH89" s="171"/>
      <c r="IPI89" s="171"/>
      <c r="IPJ89" s="171"/>
      <c r="IPK89" s="171"/>
      <c r="IPL89" s="171"/>
      <c r="IPM89" s="171"/>
      <c r="IPN89" s="171"/>
      <c r="IPO89" s="171"/>
      <c r="IPP89" s="171"/>
      <c r="IPQ89" s="171"/>
      <c r="IPR89" s="171"/>
      <c r="IPS89" s="171"/>
      <c r="IPT89" s="171"/>
      <c r="IPU89" s="171"/>
      <c r="IPV89" s="171"/>
      <c r="IPW89" s="171"/>
      <c r="IPX89" s="171"/>
      <c r="IPY89" s="171"/>
      <c r="IPZ89" s="171"/>
      <c r="IQA89" s="171"/>
      <c r="IQB89" s="171"/>
      <c r="IQC89" s="171"/>
      <c r="IQD89" s="171"/>
      <c r="IQE89" s="171"/>
      <c r="IQF89" s="171"/>
      <c r="IQG89" s="171"/>
      <c r="IQH89" s="171"/>
      <c r="IQI89" s="171"/>
      <c r="IQJ89" s="171"/>
      <c r="IQK89" s="171"/>
      <c r="IQL89" s="171"/>
      <c r="IQM89" s="171"/>
      <c r="IQN89" s="171"/>
      <c r="IQO89" s="171"/>
      <c r="IQP89" s="171"/>
      <c r="IQQ89" s="171"/>
      <c r="IQR89" s="171"/>
      <c r="IQS89" s="171"/>
      <c r="IQT89" s="171"/>
      <c r="IQU89" s="171"/>
      <c r="IQV89" s="171"/>
      <c r="IQW89" s="171"/>
      <c r="IQX89" s="171"/>
      <c r="IQY89" s="171"/>
      <c r="IQZ89" s="171"/>
      <c r="IRA89" s="171"/>
      <c r="IRB89" s="171"/>
      <c r="IRC89" s="171"/>
      <c r="IRD89" s="171"/>
      <c r="IRE89" s="171"/>
      <c r="IRF89" s="171"/>
      <c r="IRG89" s="171"/>
      <c r="IRH89" s="171"/>
      <c r="IRI89" s="171"/>
      <c r="IRJ89" s="171"/>
      <c r="IRK89" s="171"/>
      <c r="IRL89" s="171"/>
      <c r="IRM89" s="171"/>
      <c r="IRN89" s="171"/>
      <c r="IRO89" s="171"/>
      <c r="IRP89" s="171"/>
      <c r="IRQ89" s="171"/>
      <c r="IRR89" s="171"/>
      <c r="IRS89" s="171"/>
      <c r="IRT89" s="171"/>
      <c r="IRU89" s="171"/>
      <c r="IRV89" s="171"/>
      <c r="IRW89" s="171"/>
      <c r="IRX89" s="171"/>
      <c r="IRY89" s="171"/>
      <c r="IRZ89" s="171"/>
      <c r="ISA89" s="171"/>
      <c r="ISB89" s="171"/>
      <c r="ISC89" s="171"/>
      <c r="ISD89" s="171"/>
      <c r="ISE89" s="171"/>
      <c r="ISF89" s="171"/>
      <c r="ISG89" s="171"/>
      <c r="ISH89" s="171"/>
      <c r="ISI89" s="171"/>
      <c r="ISJ89" s="171"/>
      <c r="ISK89" s="171"/>
      <c r="ISL89" s="171"/>
      <c r="ISM89" s="171"/>
      <c r="ISN89" s="171"/>
      <c r="ISO89" s="171"/>
      <c r="ISP89" s="171"/>
      <c r="ISQ89" s="171"/>
      <c r="ISR89" s="171"/>
      <c r="ISS89" s="171"/>
      <c r="IST89" s="171"/>
      <c r="ISU89" s="171"/>
      <c r="ISV89" s="171"/>
      <c r="ISW89" s="171"/>
      <c r="ISX89" s="171"/>
      <c r="ISY89" s="171"/>
      <c r="ISZ89" s="171"/>
      <c r="ITA89" s="171"/>
      <c r="ITB89" s="171"/>
      <c r="ITC89" s="171"/>
      <c r="ITD89" s="171"/>
      <c r="ITE89" s="171"/>
      <c r="ITF89" s="171"/>
      <c r="ITG89" s="171"/>
      <c r="ITH89" s="171"/>
      <c r="ITI89" s="171"/>
      <c r="ITJ89" s="171"/>
      <c r="ITK89" s="171"/>
      <c r="ITL89" s="171"/>
      <c r="ITM89" s="171"/>
      <c r="ITN89" s="171"/>
      <c r="ITO89" s="171"/>
      <c r="ITP89" s="171"/>
      <c r="ITQ89" s="171"/>
      <c r="ITR89" s="171"/>
      <c r="ITS89" s="171"/>
      <c r="ITT89" s="171"/>
      <c r="ITU89" s="171"/>
      <c r="ITV89" s="171"/>
      <c r="ITW89" s="171"/>
      <c r="ITX89" s="171"/>
      <c r="ITY89" s="171"/>
      <c r="ITZ89" s="171"/>
      <c r="IUA89" s="171"/>
      <c r="IUB89" s="171"/>
      <c r="IUC89" s="171"/>
      <c r="IUD89" s="171"/>
      <c r="IUE89" s="171"/>
      <c r="IUF89" s="171"/>
      <c r="IUG89" s="171"/>
      <c r="IUH89" s="171"/>
      <c r="IUI89" s="171"/>
      <c r="IUJ89" s="171"/>
      <c r="IUK89" s="171"/>
      <c r="IUL89" s="171"/>
      <c r="IUM89" s="171"/>
      <c r="IUN89" s="171"/>
      <c r="IUO89" s="171"/>
      <c r="IUP89" s="171"/>
      <c r="IUQ89" s="171"/>
      <c r="IUR89" s="171"/>
      <c r="IUS89" s="171"/>
      <c r="IUT89" s="171"/>
      <c r="IUU89" s="171"/>
      <c r="IUV89" s="171"/>
      <c r="IUW89" s="171"/>
      <c r="IUX89" s="171"/>
      <c r="IUY89" s="171"/>
      <c r="IUZ89" s="171"/>
      <c r="IVA89" s="171"/>
      <c r="IVB89" s="171"/>
      <c r="IVC89" s="171"/>
      <c r="IVD89" s="171"/>
      <c r="IVE89" s="171"/>
      <c r="IVF89" s="171"/>
      <c r="IVG89" s="171"/>
      <c r="IVH89" s="171"/>
      <c r="IVI89" s="171"/>
      <c r="IVJ89" s="171"/>
      <c r="IVK89" s="171"/>
      <c r="IVL89" s="171"/>
      <c r="IVM89" s="171"/>
      <c r="IVN89" s="171"/>
      <c r="IVO89" s="171"/>
      <c r="IVP89" s="171"/>
      <c r="IVQ89" s="171"/>
      <c r="IVR89" s="171"/>
      <c r="IVS89" s="171"/>
      <c r="IVT89" s="171"/>
      <c r="IVU89" s="171"/>
      <c r="IVV89" s="171"/>
      <c r="IVW89" s="171"/>
      <c r="IVX89" s="171"/>
      <c r="IVY89" s="171"/>
      <c r="IVZ89" s="171"/>
      <c r="IWA89" s="171"/>
      <c r="IWB89" s="171"/>
      <c r="IWC89" s="171"/>
      <c r="IWD89" s="171"/>
      <c r="IWE89" s="171"/>
      <c r="IWF89" s="171"/>
      <c r="IWG89" s="171"/>
      <c r="IWH89" s="171"/>
      <c r="IWI89" s="171"/>
      <c r="IWJ89" s="171"/>
      <c r="IWK89" s="171"/>
      <c r="IWL89" s="171"/>
      <c r="IWM89" s="171"/>
      <c r="IWN89" s="171"/>
      <c r="IWO89" s="171"/>
      <c r="IWP89" s="171"/>
      <c r="IWQ89" s="171"/>
      <c r="IWR89" s="171"/>
      <c r="IWS89" s="171"/>
      <c r="IWT89" s="171"/>
      <c r="IWU89" s="171"/>
      <c r="IWV89" s="171"/>
      <c r="IWW89" s="171"/>
      <c r="IWX89" s="171"/>
      <c r="IWY89" s="171"/>
      <c r="IWZ89" s="171"/>
      <c r="IXA89" s="171"/>
      <c r="IXB89" s="171"/>
      <c r="IXC89" s="171"/>
      <c r="IXD89" s="171"/>
      <c r="IXE89" s="171"/>
      <c r="IXF89" s="171"/>
      <c r="IXG89" s="171"/>
      <c r="IXH89" s="171"/>
      <c r="IXI89" s="171"/>
      <c r="IXJ89" s="171"/>
      <c r="IXK89" s="171"/>
      <c r="IXL89" s="171"/>
      <c r="IXM89" s="171"/>
      <c r="IXN89" s="171"/>
      <c r="IXO89" s="171"/>
      <c r="IXP89" s="171"/>
      <c r="IXQ89" s="171"/>
      <c r="IXR89" s="171"/>
      <c r="IXS89" s="171"/>
      <c r="IXT89" s="171"/>
      <c r="IXU89" s="171"/>
      <c r="IXV89" s="171"/>
      <c r="IXW89" s="171"/>
      <c r="IXX89" s="171"/>
      <c r="IXY89" s="171"/>
      <c r="IXZ89" s="171"/>
      <c r="IYA89" s="171"/>
      <c r="IYB89" s="171"/>
      <c r="IYC89" s="171"/>
      <c r="IYD89" s="171"/>
      <c r="IYE89" s="171"/>
      <c r="IYF89" s="171"/>
      <c r="IYG89" s="171"/>
      <c r="IYH89" s="171"/>
      <c r="IYI89" s="171"/>
      <c r="IYJ89" s="171"/>
      <c r="IYK89" s="171"/>
      <c r="IYL89" s="171"/>
      <c r="IYM89" s="171"/>
      <c r="IYN89" s="171"/>
      <c r="IYO89" s="171"/>
      <c r="IYP89" s="171"/>
      <c r="IYQ89" s="171"/>
      <c r="IYR89" s="171"/>
      <c r="IYS89" s="171"/>
      <c r="IYT89" s="171"/>
      <c r="IYU89" s="171"/>
      <c r="IYV89" s="171"/>
      <c r="IYW89" s="171"/>
      <c r="IYX89" s="171"/>
      <c r="IYY89" s="171"/>
      <c r="IYZ89" s="171"/>
      <c r="IZA89" s="171"/>
      <c r="IZB89" s="171"/>
      <c r="IZC89" s="171"/>
      <c r="IZD89" s="171"/>
      <c r="IZE89" s="171"/>
      <c r="IZF89" s="171"/>
      <c r="IZG89" s="171"/>
      <c r="IZH89" s="171"/>
      <c r="IZI89" s="171"/>
      <c r="IZJ89" s="171"/>
      <c r="IZK89" s="171"/>
      <c r="IZL89" s="171"/>
      <c r="IZM89" s="171"/>
      <c r="IZN89" s="171"/>
      <c r="IZO89" s="171"/>
      <c r="IZP89" s="171"/>
      <c r="IZQ89" s="171"/>
      <c r="IZR89" s="171"/>
      <c r="IZS89" s="171"/>
      <c r="IZT89" s="171"/>
      <c r="IZU89" s="171"/>
      <c r="IZV89" s="171"/>
      <c r="IZW89" s="171"/>
      <c r="IZX89" s="171"/>
      <c r="IZY89" s="171"/>
      <c r="IZZ89" s="171"/>
      <c r="JAA89" s="171"/>
      <c r="JAB89" s="171"/>
      <c r="JAC89" s="171"/>
      <c r="JAD89" s="171"/>
      <c r="JAE89" s="171"/>
      <c r="JAF89" s="171"/>
      <c r="JAG89" s="171"/>
      <c r="JAH89" s="171"/>
      <c r="JAI89" s="171"/>
      <c r="JAJ89" s="171"/>
      <c r="JAK89" s="171"/>
      <c r="JAL89" s="171"/>
      <c r="JAM89" s="171"/>
      <c r="JAN89" s="171"/>
      <c r="JAO89" s="171"/>
      <c r="JAP89" s="171"/>
      <c r="JAQ89" s="171"/>
      <c r="JAR89" s="171"/>
      <c r="JAS89" s="171"/>
      <c r="JAT89" s="171"/>
      <c r="JAU89" s="171"/>
      <c r="JAV89" s="171"/>
      <c r="JAW89" s="171"/>
      <c r="JAX89" s="171"/>
      <c r="JAY89" s="171"/>
      <c r="JAZ89" s="171"/>
      <c r="JBA89" s="171"/>
      <c r="JBB89" s="171"/>
      <c r="JBC89" s="171"/>
      <c r="JBD89" s="171"/>
      <c r="JBE89" s="171"/>
      <c r="JBF89" s="171"/>
      <c r="JBG89" s="171"/>
      <c r="JBH89" s="171"/>
      <c r="JBI89" s="171"/>
      <c r="JBJ89" s="171"/>
      <c r="JBK89" s="171"/>
      <c r="JBL89" s="171"/>
      <c r="JBM89" s="171"/>
      <c r="JBN89" s="171"/>
      <c r="JBO89" s="171"/>
      <c r="JBP89" s="171"/>
      <c r="JBQ89" s="171"/>
      <c r="JBR89" s="171"/>
      <c r="JBS89" s="171"/>
      <c r="JBT89" s="171"/>
      <c r="JBU89" s="171"/>
      <c r="JBV89" s="171"/>
      <c r="JBW89" s="171"/>
      <c r="JBX89" s="171"/>
      <c r="JBY89" s="171"/>
      <c r="JBZ89" s="171"/>
      <c r="JCA89" s="171"/>
      <c r="JCB89" s="171"/>
      <c r="JCC89" s="171"/>
      <c r="JCD89" s="171"/>
      <c r="JCE89" s="171"/>
      <c r="JCF89" s="171"/>
      <c r="JCG89" s="171"/>
      <c r="JCH89" s="171"/>
      <c r="JCI89" s="171"/>
      <c r="JCJ89" s="171"/>
      <c r="JCK89" s="171"/>
      <c r="JCL89" s="171"/>
      <c r="JCM89" s="171"/>
      <c r="JCN89" s="171"/>
      <c r="JCO89" s="171"/>
      <c r="JCP89" s="171"/>
      <c r="JCQ89" s="171"/>
      <c r="JCR89" s="171"/>
      <c r="JCS89" s="171"/>
      <c r="JCT89" s="171"/>
      <c r="JCU89" s="171"/>
      <c r="JCV89" s="171"/>
      <c r="JCW89" s="171"/>
      <c r="JCX89" s="171"/>
      <c r="JCY89" s="171"/>
      <c r="JCZ89" s="171"/>
      <c r="JDA89" s="171"/>
      <c r="JDB89" s="171"/>
      <c r="JDC89" s="171"/>
      <c r="JDD89" s="171"/>
      <c r="JDE89" s="171"/>
      <c r="JDF89" s="171"/>
      <c r="JDG89" s="171"/>
      <c r="JDH89" s="171"/>
      <c r="JDI89" s="171"/>
      <c r="JDJ89" s="171"/>
      <c r="JDK89" s="171"/>
      <c r="JDL89" s="171"/>
      <c r="JDM89" s="171"/>
      <c r="JDN89" s="171"/>
      <c r="JDO89" s="171"/>
      <c r="JDP89" s="171"/>
      <c r="JDQ89" s="171"/>
      <c r="JDR89" s="171"/>
      <c r="JDS89" s="171"/>
      <c r="JDT89" s="171"/>
      <c r="JDU89" s="171"/>
      <c r="JDV89" s="171"/>
      <c r="JDW89" s="171"/>
      <c r="JDX89" s="171"/>
      <c r="JDY89" s="171"/>
      <c r="JDZ89" s="171"/>
      <c r="JEA89" s="171"/>
      <c r="JEB89" s="171"/>
      <c r="JEC89" s="171"/>
      <c r="JED89" s="171"/>
      <c r="JEE89" s="171"/>
      <c r="JEF89" s="171"/>
      <c r="JEG89" s="171"/>
      <c r="JEH89" s="171"/>
      <c r="JEI89" s="171"/>
      <c r="JEJ89" s="171"/>
      <c r="JEK89" s="171"/>
      <c r="JEL89" s="171"/>
      <c r="JEM89" s="171"/>
      <c r="JEN89" s="171"/>
      <c r="JEO89" s="171"/>
      <c r="JEP89" s="171"/>
      <c r="JEQ89" s="171"/>
      <c r="JER89" s="171"/>
      <c r="JES89" s="171"/>
      <c r="JET89" s="171"/>
      <c r="JEU89" s="171"/>
      <c r="JEV89" s="171"/>
      <c r="JEW89" s="171"/>
      <c r="JEX89" s="171"/>
      <c r="JEY89" s="171"/>
      <c r="JEZ89" s="171"/>
      <c r="JFA89" s="171"/>
      <c r="JFB89" s="171"/>
      <c r="JFC89" s="171"/>
      <c r="JFD89" s="171"/>
      <c r="JFE89" s="171"/>
      <c r="JFF89" s="171"/>
      <c r="JFG89" s="171"/>
      <c r="JFH89" s="171"/>
      <c r="JFI89" s="171"/>
      <c r="JFJ89" s="171"/>
      <c r="JFK89" s="171"/>
      <c r="JFL89" s="171"/>
      <c r="JFM89" s="171"/>
      <c r="JFN89" s="171"/>
      <c r="JFO89" s="171"/>
      <c r="JFP89" s="171"/>
      <c r="JFQ89" s="171"/>
      <c r="JFR89" s="171"/>
      <c r="JFS89" s="171"/>
      <c r="JFT89" s="171"/>
      <c r="JFU89" s="171"/>
      <c r="JFV89" s="171"/>
      <c r="JFW89" s="171"/>
      <c r="JFX89" s="171"/>
      <c r="JFY89" s="171"/>
      <c r="JFZ89" s="171"/>
      <c r="JGA89" s="171"/>
      <c r="JGB89" s="171"/>
      <c r="JGC89" s="171"/>
      <c r="JGD89" s="171"/>
      <c r="JGE89" s="171"/>
      <c r="JGF89" s="171"/>
      <c r="JGG89" s="171"/>
      <c r="JGH89" s="171"/>
      <c r="JGI89" s="171"/>
      <c r="JGJ89" s="171"/>
      <c r="JGK89" s="171"/>
      <c r="JGL89" s="171"/>
      <c r="JGM89" s="171"/>
      <c r="JGN89" s="171"/>
      <c r="JGO89" s="171"/>
      <c r="JGP89" s="171"/>
      <c r="JGQ89" s="171"/>
      <c r="JGR89" s="171"/>
      <c r="JGS89" s="171"/>
      <c r="JGT89" s="171"/>
      <c r="JGU89" s="171"/>
      <c r="JGV89" s="171"/>
      <c r="JGW89" s="171"/>
      <c r="JGX89" s="171"/>
      <c r="JGY89" s="171"/>
      <c r="JGZ89" s="171"/>
      <c r="JHA89" s="171"/>
      <c r="JHB89" s="171"/>
      <c r="JHC89" s="171"/>
      <c r="JHD89" s="171"/>
      <c r="JHE89" s="171"/>
      <c r="JHF89" s="171"/>
      <c r="JHG89" s="171"/>
      <c r="JHH89" s="171"/>
      <c r="JHI89" s="171"/>
      <c r="JHJ89" s="171"/>
      <c r="JHK89" s="171"/>
      <c r="JHL89" s="171"/>
      <c r="JHM89" s="171"/>
      <c r="JHN89" s="171"/>
      <c r="JHO89" s="171"/>
      <c r="JHP89" s="171"/>
      <c r="JHQ89" s="171"/>
      <c r="JHR89" s="171"/>
      <c r="JHS89" s="171"/>
      <c r="JHT89" s="171"/>
      <c r="JHU89" s="171"/>
      <c r="JHV89" s="171"/>
      <c r="JHW89" s="171"/>
      <c r="JHX89" s="171"/>
      <c r="JHY89" s="171"/>
      <c r="JHZ89" s="171"/>
      <c r="JIA89" s="171"/>
      <c r="JIB89" s="171"/>
      <c r="JIC89" s="171"/>
      <c r="JID89" s="171"/>
      <c r="JIE89" s="171"/>
      <c r="JIF89" s="171"/>
      <c r="JIG89" s="171"/>
      <c r="JIH89" s="171"/>
      <c r="JII89" s="171"/>
      <c r="JIJ89" s="171"/>
      <c r="JIK89" s="171"/>
      <c r="JIL89" s="171"/>
      <c r="JIM89" s="171"/>
      <c r="JIN89" s="171"/>
      <c r="JIO89" s="171"/>
      <c r="JIP89" s="171"/>
      <c r="JIQ89" s="171"/>
      <c r="JIR89" s="171"/>
      <c r="JIS89" s="171"/>
      <c r="JIT89" s="171"/>
      <c r="JIU89" s="171"/>
      <c r="JIV89" s="171"/>
      <c r="JIW89" s="171"/>
      <c r="JIX89" s="171"/>
      <c r="JIY89" s="171"/>
      <c r="JIZ89" s="171"/>
      <c r="JJA89" s="171"/>
      <c r="JJB89" s="171"/>
      <c r="JJC89" s="171"/>
      <c r="JJD89" s="171"/>
      <c r="JJE89" s="171"/>
      <c r="JJF89" s="171"/>
      <c r="JJG89" s="171"/>
      <c r="JJH89" s="171"/>
      <c r="JJI89" s="171"/>
      <c r="JJJ89" s="171"/>
      <c r="JJK89" s="171"/>
      <c r="JJL89" s="171"/>
      <c r="JJM89" s="171"/>
      <c r="JJN89" s="171"/>
      <c r="JJO89" s="171"/>
      <c r="JJP89" s="171"/>
      <c r="JJQ89" s="171"/>
      <c r="JJR89" s="171"/>
      <c r="JJS89" s="171"/>
      <c r="JJT89" s="171"/>
      <c r="JJU89" s="171"/>
      <c r="JJV89" s="171"/>
      <c r="JJW89" s="171"/>
      <c r="JJX89" s="171"/>
      <c r="JJY89" s="171"/>
      <c r="JJZ89" s="171"/>
      <c r="JKA89" s="171"/>
      <c r="JKB89" s="171"/>
      <c r="JKC89" s="171"/>
      <c r="JKD89" s="171"/>
      <c r="JKE89" s="171"/>
      <c r="JKF89" s="171"/>
      <c r="JKG89" s="171"/>
      <c r="JKH89" s="171"/>
      <c r="JKI89" s="171"/>
      <c r="JKJ89" s="171"/>
      <c r="JKK89" s="171"/>
      <c r="JKL89" s="171"/>
      <c r="JKM89" s="171"/>
      <c r="JKN89" s="171"/>
      <c r="JKO89" s="171"/>
      <c r="JKP89" s="171"/>
      <c r="JKQ89" s="171"/>
      <c r="JKR89" s="171"/>
      <c r="JKS89" s="171"/>
      <c r="JKT89" s="171"/>
      <c r="JKU89" s="171"/>
      <c r="JKV89" s="171"/>
      <c r="JKW89" s="171"/>
      <c r="JKX89" s="171"/>
      <c r="JKY89" s="171"/>
      <c r="JKZ89" s="171"/>
      <c r="JLA89" s="171"/>
      <c r="JLB89" s="171"/>
      <c r="JLC89" s="171"/>
      <c r="JLD89" s="171"/>
      <c r="JLE89" s="171"/>
      <c r="JLF89" s="171"/>
      <c r="JLG89" s="171"/>
      <c r="JLH89" s="171"/>
      <c r="JLI89" s="171"/>
      <c r="JLJ89" s="171"/>
      <c r="JLK89" s="171"/>
      <c r="JLL89" s="171"/>
      <c r="JLM89" s="171"/>
      <c r="JLN89" s="171"/>
      <c r="JLO89" s="171"/>
      <c r="JLP89" s="171"/>
      <c r="JLQ89" s="171"/>
      <c r="JLR89" s="171"/>
      <c r="JLS89" s="171"/>
      <c r="JLT89" s="171"/>
      <c r="JLU89" s="171"/>
      <c r="JLV89" s="171"/>
      <c r="JLW89" s="171"/>
      <c r="JLX89" s="171"/>
      <c r="JLY89" s="171"/>
      <c r="JLZ89" s="171"/>
      <c r="JMA89" s="171"/>
      <c r="JMB89" s="171"/>
      <c r="JMC89" s="171"/>
      <c r="JMD89" s="171"/>
      <c r="JME89" s="171"/>
      <c r="JMF89" s="171"/>
      <c r="JMG89" s="171"/>
      <c r="JMH89" s="171"/>
      <c r="JMI89" s="171"/>
      <c r="JMJ89" s="171"/>
      <c r="JMK89" s="171"/>
      <c r="JML89" s="171"/>
      <c r="JMM89" s="171"/>
      <c r="JMN89" s="171"/>
      <c r="JMO89" s="171"/>
      <c r="JMP89" s="171"/>
      <c r="JMQ89" s="171"/>
      <c r="JMR89" s="171"/>
      <c r="JMS89" s="171"/>
      <c r="JMT89" s="171"/>
      <c r="JMU89" s="171"/>
      <c r="JMV89" s="171"/>
      <c r="JMW89" s="171"/>
      <c r="JMX89" s="171"/>
      <c r="JMY89" s="171"/>
      <c r="JMZ89" s="171"/>
      <c r="JNA89" s="171"/>
      <c r="JNB89" s="171"/>
      <c r="JNC89" s="171"/>
      <c r="JND89" s="171"/>
      <c r="JNE89" s="171"/>
      <c r="JNF89" s="171"/>
      <c r="JNG89" s="171"/>
      <c r="JNH89" s="171"/>
      <c r="JNI89" s="171"/>
      <c r="JNJ89" s="171"/>
      <c r="JNK89" s="171"/>
      <c r="JNL89" s="171"/>
      <c r="JNM89" s="171"/>
      <c r="JNN89" s="171"/>
      <c r="JNO89" s="171"/>
      <c r="JNP89" s="171"/>
      <c r="JNQ89" s="171"/>
      <c r="JNR89" s="171"/>
      <c r="JNS89" s="171"/>
      <c r="JNT89" s="171"/>
      <c r="JNU89" s="171"/>
      <c r="JNV89" s="171"/>
      <c r="JNW89" s="171"/>
      <c r="JNX89" s="171"/>
      <c r="JNY89" s="171"/>
      <c r="JNZ89" s="171"/>
      <c r="JOA89" s="171"/>
      <c r="JOB89" s="171"/>
      <c r="JOC89" s="171"/>
      <c r="JOD89" s="171"/>
      <c r="JOE89" s="171"/>
      <c r="JOF89" s="171"/>
      <c r="JOG89" s="171"/>
      <c r="JOH89" s="171"/>
      <c r="JOI89" s="171"/>
      <c r="JOJ89" s="171"/>
      <c r="JOK89" s="171"/>
      <c r="JOL89" s="171"/>
      <c r="JOM89" s="171"/>
      <c r="JON89" s="171"/>
      <c r="JOO89" s="171"/>
      <c r="JOP89" s="171"/>
      <c r="JOQ89" s="171"/>
      <c r="JOR89" s="171"/>
      <c r="JOS89" s="171"/>
      <c r="JOT89" s="171"/>
      <c r="JOU89" s="171"/>
      <c r="JOV89" s="171"/>
      <c r="JOW89" s="171"/>
      <c r="JOX89" s="171"/>
      <c r="JOY89" s="171"/>
      <c r="JOZ89" s="171"/>
      <c r="JPA89" s="171"/>
      <c r="JPB89" s="171"/>
      <c r="JPC89" s="171"/>
      <c r="JPD89" s="171"/>
      <c r="JPE89" s="171"/>
      <c r="JPF89" s="171"/>
      <c r="JPG89" s="171"/>
      <c r="JPH89" s="171"/>
      <c r="JPI89" s="171"/>
      <c r="JPJ89" s="171"/>
      <c r="JPK89" s="171"/>
      <c r="JPL89" s="171"/>
      <c r="JPM89" s="171"/>
      <c r="JPN89" s="171"/>
      <c r="JPO89" s="171"/>
      <c r="JPP89" s="171"/>
      <c r="JPQ89" s="171"/>
      <c r="JPR89" s="171"/>
      <c r="JPS89" s="171"/>
      <c r="JPT89" s="171"/>
      <c r="JPU89" s="171"/>
      <c r="JPV89" s="171"/>
      <c r="JPW89" s="171"/>
      <c r="JPX89" s="171"/>
      <c r="JPY89" s="171"/>
      <c r="JPZ89" s="171"/>
      <c r="JQA89" s="171"/>
      <c r="JQB89" s="171"/>
      <c r="JQC89" s="171"/>
      <c r="JQD89" s="171"/>
      <c r="JQE89" s="171"/>
      <c r="JQF89" s="171"/>
      <c r="JQG89" s="171"/>
      <c r="JQH89" s="171"/>
      <c r="JQI89" s="171"/>
      <c r="JQJ89" s="171"/>
      <c r="JQK89" s="171"/>
      <c r="JQL89" s="171"/>
      <c r="JQM89" s="171"/>
      <c r="JQN89" s="171"/>
      <c r="JQO89" s="171"/>
      <c r="JQP89" s="171"/>
      <c r="JQQ89" s="171"/>
      <c r="JQR89" s="171"/>
      <c r="JQS89" s="171"/>
      <c r="JQT89" s="171"/>
      <c r="JQU89" s="171"/>
      <c r="JQV89" s="171"/>
      <c r="JQW89" s="171"/>
      <c r="JQX89" s="171"/>
      <c r="JQY89" s="171"/>
      <c r="JQZ89" s="171"/>
      <c r="JRA89" s="171"/>
      <c r="JRB89" s="171"/>
      <c r="JRC89" s="171"/>
      <c r="JRD89" s="171"/>
      <c r="JRE89" s="171"/>
      <c r="JRF89" s="171"/>
      <c r="JRG89" s="171"/>
      <c r="JRH89" s="171"/>
      <c r="JRI89" s="171"/>
      <c r="JRJ89" s="171"/>
      <c r="JRK89" s="171"/>
      <c r="JRL89" s="171"/>
      <c r="JRM89" s="171"/>
      <c r="JRN89" s="171"/>
      <c r="JRO89" s="171"/>
      <c r="JRP89" s="171"/>
      <c r="JRQ89" s="171"/>
      <c r="JRR89" s="171"/>
      <c r="JRS89" s="171"/>
      <c r="JRT89" s="171"/>
      <c r="JRU89" s="171"/>
      <c r="JRV89" s="171"/>
      <c r="JRW89" s="171"/>
      <c r="JRX89" s="171"/>
      <c r="JRY89" s="171"/>
      <c r="JRZ89" s="171"/>
      <c r="JSA89" s="171"/>
      <c r="JSB89" s="171"/>
      <c r="JSC89" s="171"/>
      <c r="JSD89" s="171"/>
      <c r="JSE89" s="171"/>
      <c r="JSF89" s="171"/>
      <c r="JSG89" s="171"/>
      <c r="JSH89" s="171"/>
      <c r="JSI89" s="171"/>
      <c r="JSJ89" s="171"/>
      <c r="JSK89" s="171"/>
      <c r="JSL89" s="171"/>
      <c r="JSM89" s="171"/>
      <c r="JSN89" s="171"/>
      <c r="JSO89" s="171"/>
      <c r="JSP89" s="171"/>
      <c r="JSQ89" s="171"/>
      <c r="JSR89" s="171"/>
      <c r="JSS89" s="171"/>
      <c r="JST89" s="171"/>
      <c r="JSU89" s="171"/>
      <c r="JSV89" s="171"/>
      <c r="JSW89" s="171"/>
      <c r="JSX89" s="171"/>
      <c r="JSY89" s="171"/>
      <c r="JSZ89" s="171"/>
      <c r="JTA89" s="171"/>
      <c r="JTB89" s="171"/>
      <c r="JTC89" s="171"/>
      <c r="JTD89" s="171"/>
      <c r="JTE89" s="171"/>
      <c r="JTF89" s="171"/>
      <c r="JTG89" s="171"/>
      <c r="JTH89" s="171"/>
      <c r="JTI89" s="171"/>
      <c r="JTJ89" s="171"/>
      <c r="JTK89" s="171"/>
      <c r="JTL89" s="171"/>
      <c r="JTM89" s="171"/>
      <c r="JTN89" s="171"/>
      <c r="JTO89" s="171"/>
      <c r="JTP89" s="171"/>
      <c r="JTQ89" s="171"/>
      <c r="JTR89" s="171"/>
      <c r="JTS89" s="171"/>
      <c r="JTT89" s="171"/>
      <c r="JTU89" s="171"/>
      <c r="JTV89" s="171"/>
      <c r="JTW89" s="171"/>
      <c r="JTX89" s="171"/>
      <c r="JTY89" s="171"/>
      <c r="JTZ89" s="171"/>
      <c r="JUA89" s="171"/>
      <c r="JUB89" s="171"/>
      <c r="JUC89" s="171"/>
      <c r="JUD89" s="171"/>
      <c r="JUE89" s="171"/>
      <c r="JUF89" s="171"/>
      <c r="JUG89" s="171"/>
      <c r="JUH89" s="171"/>
      <c r="JUI89" s="171"/>
      <c r="JUJ89" s="171"/>
      <c r="JUK89" s="171"/>
      <c r="JUL89" s="171"/>
      <c r="JUM89" s="171"/>
      <c r="JUN89" s="171"/>
      <c r="JUO89" s="171"/>
      <c r="JUP89" s="171"/>
      <c r="JUQ89" s="171"/>
      <c r="JUR89" s="171"/>
      <c r="JUS89" s="171"/>
      <c r="JUT89" s="171"/>
      <c r="JUU89" s="171"/>
      <c r="JUV89" s="171"/>
      <c r="JUW89" s="171"/>
      <c r="JUX89" s="171"/>
      <c r="JUY89" s="171"/>
      <c r="JUZ89" s="171"/>
      <c r="JVA89" s="171"/>
      <c r="JVB89" s="171"/>
      <c r="JVC89" s="171"/>
      <c r="JVD89" s="171"/>
      <c r="JVE89" s="171"/>
      <c r="JVF89" s="171"/>
      <c r="JVG89" s="171"/>
      <c r="JVH89" s="171"/>
      <c r="JVI89" s="171"/>
      <c r="JVJ89" s="171"/>
      <c r="JVK89" s="171"/>
      <c r="JVL89" s="171"/>
      <c r="JVM89" s="171"/>
      <c r="JVN89" s="171"/>
      <c r="JVO89" s="171"/>
      <c r="JVP89" s="171"/>
      <c r="JVQ89" s="171"/>
      <c r="JVR89" s="171"/>
      <c r="JVS89" s="171"/>
      <c r="JVT89" s="171"/>
      <c r="JVU89" s="171"/>
      <c r="JVV89" s="171"/>
      <c r="JVW89" s="171"/>
      <c r="JVX89" s="171"/>
      <c r="JVY89" s="171"/>
      <c r="JVZ89" s="171"/>
      <c r="JWA89" s="171"/>
      <c r="JWB89" s="171"/>
      <c r="JWC89" s="171"/>
      <c r="JWD89" s="171"/>
      <c r="JWE89" s="171"/>
      <c r="JWF89" s="171"/>
      <c r="JWG89" s="171"/>
      <c r="JWH89" s="171"/>
      <c r="JWI89" s="171"/>
      <c r="JWJ89" s="171"/>
      <c r="JWK89" s="171"/>
      <c r="JWL89" s="171"/>
      <c r="JWM89" s="171"/>
      <c r="JWN89" s="171"/>
      <c r="JWO89" s="171"/>
      <c r="JWP89" s="171"/>
      <c r="JWQ89" s="171"/>
      <c r="JWR89" s="171"/>
      <c r="JWS89" s="171"/>
      <c r="JWT89" s="171"/>
      <c r="JWU89" s="171"/>
      <c r="JWV89" s="171"/>
      <c r="JWW89" s="171"/>
      <c r="JWX89" s="171"/>
      <c r="JWY89" s="171"/>
      <c r="JWZ89" s="171"/>
      <c r="JXA89" s="171"/>
      <c r="JXB89" s="171"/>
      <c r="JXC89" s="171"/>
      <c r="JXD89" s="171"/>
      <c r="JXE89" s="171"/>
      <c r="JXF89" s="171"/>
      <c r="JXG89" s="171"/>
      <c r="JXH89" s="171"/>
      <c r="JXI89" s="171"/>
      <c r="JXJ89" s="171"/>
      <c r="JXK89" s="171"/>
      <c r="JXL89" s="171"/>
      <c r="JXM89" s="171"/>
      <c r="JXN89" s="171"/>
      <c r="JXO89" s="171"/>
      <c r="JXP89" s="171"/>
      <c r="JXQ89" s="171"/>
      <c r="JXR89" s="171"/>
      <c r="JXS89" s="171"/>
      <c r="JXT89" s="171"/>
      <c r="JXU89" s="171"/>
      <c r="JXV89" s="171"/>
      <c r="JXW89" s="171"/>
      <c r="JXX89" s="171"/>
      <c r="JXY89" s="171"/>
      <c r="JXZ89" s="171"/>
      <c r="JYA89" s="171"/>
      <c r="JYB89" s="171"/>
      <c r="JYC89" s="171"/>
      <c r="JYD89" s="171"/>
      <c r="JYE89" s="171"/>
      <c r="JYF89" s="171"/>
      <c r="JYG89" s="171"/>
      <c r="JYH89" s="171"/>
      <c r="JYI89" s="171"/>
      <c r="JYJ89" s="171"/>
      <c r="JYK89" s="171"/>
      <c r="JYL89" s="171"/>
      <c r="JYM89" s="171"/>
      <c r="JYN89" s="171"/>
      <c r="JYO89" s="171"/>
      <c r="JYP89" s="171"/>
      <c r="JYQ89" s="171"/>
      <c r="JYR89" s="171"/>
      <c r="JYS89" s="171"/>
      <c r="JYT89" s="171"/>
      <c r="JYU89" s="171"/>
      <c r="JYV89" s="171"/>
      <c r="JYW89" s="171"/>
      <c r="JYX89" s="171"/>
      <c r="JYY89" s="171"/>
      <c r="JYZ89" s="171"/>
      <c r="JZA89" s="171"/>
      <c r="JZB89" s="171"/>
      <c r="JZC89" s="171"/>
      <c r="JZD89" s="171"/>
      <c r="JZE89" s="171"/>
      <c r="JZF89" s="171"/>
      <c r="JZG89" s="171"/>
      <c r="JZH89" s="171"/>
      <c r="JZI89" s="171"/>
      <c r="JZJ89" s="171"/>
      <c r="JZK89" s="171"/>
      <c r="JZL89" s="171"/>
      <c r="JZM89" s="171"/>
      <c r="JZN89" s="171"/>
      <c r="JZO89" s="171"/>
      <c r="JZP89" s="171"/>
      <c r="JZQ89" s="171"/>
      <c r="JZR89" s="171"/>
      <c r="JZS89" s="171"/>
      <c r="JZT89" s="171"/>
      <c r="JZU89" s="171"/>
      <c r="JZV89" s="171"/>
      <c r="JZW89" s="171"/>
      <c r="JZX89" s="171"/>
      <c r="JZY89" s="171"/>
      <c r="JZZ89" s="171"/>
      <c r="KAA89" s="171"/>
      <c r="KAB89" s="171"/>
      <c r="KAC89" s="171"/>
      <c r="KAD89" s="171"/>
      <c r="KAE89" s="171"/>
      <c r="KAF89" s="171"/>
      <c r="KAG89" s="171"/>
      <c r="KAH89" s="171"/>
      <c r="KAI89" s="171"/>
      <c r="KAJ89" s="171"/>
      <c r="KAK89" s="171"/>
      <c r="KAL89" s="171"/>
      <c r="KAM89" s="171"/>
      <c r="KAN89" s="171"/>
      <c r="KAO89" s="171"/>
      <c r="KAP89" s="171"/>
      <c r="KAQ89" s="171"/>
      <c r="KAR89" s="171"/>
      <c r="KAS89" s="171"/>
      <c r="KAT89" s="171"/>
      <c r="KAU89" s="171"/>
      <c r="KAV89" s="171"/>
      <c r="KAW89" s="171"/>
      <c r="KAX89" s="171"/>
      <c r="KAY89" s="171"/>
      <c r="KAZ89" s="171"/>
      <c r="KBA89" s="171"/>
      <c r="KBB89" s="171"/>
      <c r="KBC89" s="171"/>
      <c r="KBD89" s="171"/>
      <c r="KBE89" s="171"/>
      <c r="KBF89" s="171"/>
      <c r="KBG89" s="171"/>
      <c r="KBH89" s="171"/>
      <c r="KBI89" s="171"/>
      <c r="KBJ89" s="171"/>
      <c r="KBK89" s="171"/>
      <c r="KBL89" s="171"/>
      <c r="KBM89" s="171"/>
      <c r="KBN89" s="171"/>
      <c r="KBO89" s="171"/>
      <c r="KBP89" s="171"/>
      <c r="KBQ89" s="171"/>
      <c r="KBR89" s="171"/>
      <c r="KBS89" s="171"/>
      <c r="KBT89" s="171"/>
      <c r="KBU89" s="171"/>
      <c r="KBV89" s="171"/>
      <c r="KBW89" s="171"/>
      <c r="KBX89" s="171"/>
      <c r="KBY89" s="171"/>
      <c r="KBZ89" s="171"/>
      <c r="KCA89" s="171"/>
      <c r="KCB89" s="171"/>
      <c r="KCC89" s="171"/>
      <c r="KCD89" s="171"/>
      <c r="KCE89" s="171"/>
      <c r="KCF89" s="171"/>
      <c r="KCG89" s="171"/>
      <c r="KCH89" s="171"/>
      <c r="KCI89" s="171"/>
      <c r="KCJ89" s="171"/>
      <c r="KCK89" s="171"/>
      <c r="KCL89" s="171"/>
      <c r="KCM89" s="171"/>
      <c r="KCN89" s="171"/>
      <c r="KCO89" s="171"/>
      <c r="KCP89" s="171"/>
      <c r="KCQ89" s="171"/>
      <c r="KCR89" s="171"/>
      <c r="KCS89" s="171"/>
      <c r="KCT89" s="171"/>
      <c r="KCU89" s="171"/>
      <c r="KCV89" s="171"/>
      <c r="KCW89" s="171"/>
      <c r="KCX89" s="171"/>
      <c r="KCY89" s="171"/>
      <c r="KCZ89" s="171"/>
      <c r="KDA89" s="171"/>
      <c r="KDB89" s="171"/>
      <c r="KDC89" s="171"/>
      <c r="KDD89" s="171"/>
      <c r="KDE89" s="171"/>
      <c r="KDF89" s="171"/>
      <c r="KDG89" s="171"/>
      <c r="KDH89" s="171"/>
      <c r="KDI89" s="171"/>
      <c r="KDJ89" s="171"/>
      <c r="KDK89" s="171"/>
      <c r="KDL89" s="171"/>
      <c r="KDM89" s="171"/>
      <c r="KDN89" s="171"/>
      <c r="KDO89" s="171"/>
      <c r="KDP89" s="171"/>
      <c r="KDQ89" s="171"/>
      <c r="KDR89" s="171"/>
      <c r="KDS89" s="171"/>
      <c r="KDT89" s="171"/>
      <c r="KDU89" s="171"/>
      <c r="KDV89" s="171"/>
      <c r="KDW89" s="171"/>
      <c r="KDX89" s="171"/>
      <c r="KDY89" s="171"/>
      <c r="KDZ89" s="171"/>
      <c r="KEA89" s="171"/>
      <c r="KEB89" s="171"/>
      <c r="KEC89" s="171"/>
      <c r="KED89" s="171"/>
      <c r="KEE89" s="171"/>
      <c r="KEF89" s="171"/>
      <c r="KEG89" s="171"/>
      <c r="KEH89" s="171"/>
      <c r="KEI89" s="171"/>
      <c r="KEJ89" s="171"/>
      <c r="KEK89" s="171"/>
      <c r="KEL89" s="171"/>
      <c r="KEM89" s="171"/>
      <c r="KEN89" s="171"/>
      <c r="KEO89" s="171"/>
      <c r="KEP89" s="171"/>
      <c r="KEQ89" s="171"/>
      <c r="KER89" s="171"/>
      <c r="KES89" s="171"/>
      <c r="KET89" s="171"/>
      <c r="KEU89" s="171"/>
      <c r="KEV89" s="171"/>
      <c r="KEW89" s="171"/>
      <c r="KEX89" s="171"/>
      <c r="KEY89" s="171"/>
      <c r="KEZ89" s="171"/>
      <c r="KFA89" s="171"/>
      <c r="KFB89" s="171"/>
      <c r="KFC89" s="171"/>
      <c r="KFD89" s="171"/>
      <c r="KFE89" s="171"/>
      <c r="KFF89" s="171"/>
      <c r="KFG89" s="171"/>
      <c r="KFH89" s="171"/>
      <c r="KFI89" s="171"/>
      <c r="KFJ89" s="171"/>
      <c r="KFK89" s="171"/>
      <c r="KFL89" s="171"/>
      <c r="KFM89" s="171"/>
      <c r="KFN89" s="171"/>
      <c r="KFO89" s="171"/>
      <c r="KFP89" s="171"/>
      <c r="KFQ89" s="171"/>
      <c r="KFR89" s="171"/>
      <c r="KFS89" s="171"/>
      <c r="KFT89" s="171"/>
      <c r="KFU89" s="171"/>
      <c r="KFV89" s="171"/>
      <c r="KFW89" s="171"/>
      <c r="KFX89" s="171"/>
      <c r="KFY89" s="171"/>
      <c r="KFZ89" s="171"/>
      <c r="KGA89" s="171"/>
      <c r="KGB89" s="171"/>
      <c r="KGC89" s="171"/>
      <c r="KGD89" s="171"/>
      <c r="KGE89" s="171"/>
      <c r="KGF89" s="171"/>
      <c r="KGG89" s="171"/>
      <c r="KGH89" s="171"/>
      <c r="KGI89" s="171"/>
      <c r="KGJ89" s="171"/>
      <c r="KGK89" s="171"/>
      <c r="KGL89" s="171"/>
      <c r="KGM89" s="171"/>
      <c r="KGN89" s="171"/>
      <c r="KGO89" s="171"/>
      <c r="KGP89" s="171"/>
      <c r="KGQ89" s="171"/>
      <c r="KGR89" s="171"/>
      <c r="KGS89" s="171"/>
      <c r="KGT89" s="171"/>
      <c r="KGU89" s="171"/>
      <c r="KGV89" s="171"/>
      <c r="KGW89" s="171"/>
      <c r="KGX89" s="171"/>
      <c r="KGY89" s="171"/>
      <c r="KGZ89" s="171"/>
      <c r="KHA89" s="171"/>
      <c r="KHB89" s="171"/>
      <c r="KHC89" s="171"/>
      <c r="KHD89" s="171"/>
      <c r="KHE89" s="171"/>
      <c r="KHF89" s="171"/>
      <c r="KHG89" s="171"/>
      <c r="KHH89" s="171"/>
      <c r="KHI89" s="171"/>
      <c r="KHJ89" s="171"/>
      <c r="KHK89" s="171"/>
      <c r="KHL89" s="171"/>
      <c r="KHM89" s="171"/>
      <c r="KHN89" s="171"/>
      <c r="KHO89" s="171"/>
      <c r="KHP89" s="171"/>
      <c r="KHQ89" s="171"/>
      <c r="KHR89" s="171"/>
      <c r="KHS89" s="171"/>
      <c r="KHT89" s="171"/>
      <c r="KHU89" s="171"/>
      <c r="KHV89" s="171"/>
      <c r="KHW89" s="171"/>
      <c r="KHX89" s="171"/>
      <c r="KHY89" s="171"/>
      <c r="KHZ89" s="171"/>
      <c r="KIA89" s="171"/>
      <c r="KIB89" s="171"/>
      <c r="KIC89" s="171"/>
      <c r="KID89" s="171"/>
      <c r="KIE89" s="171"/>
      <c r="KIF89" s="171"/>
      <c r="KIG89" s="171"/>
      <c r="KIH89" s="171"/>
      <c r="KII89" s="171"/>
      <c r="KIJ89" s="171"/>
      <c r="KIK89" s="171"/>
      <c r="KIL89" s="171"/>
      <c r="KIM89" s="171"/>
      <c r="KIN89" s="171"/>
      <c r="KIO89" s="171"/>
      <c r="KIP89" s="171"/>
      <c r="KIQ89" s="171"/>
      <c r="KIR89" s="171"/>
      <c r="KIS89" s="171"/>
      <c r="KIT89" s="171"/>
      <c r="KIU89" s="171"/>
      <c r="KIV89" s="171"/>
      <c r="KIW89" s="171"/>
      <c r="KIX89" s="171"/>
      <c r="KIY89" s="171"/>
      <c r="KIZ89" s="171"/>
      <c r="KJA89" s="171"/>
      <c r="KJB89" s="171"/>
      <c r="KJC89" s="171"/>
      <c r="KJD89" s="171"/>
      <c r="KJE89" s="171"/>
      <c r="KJF89" s="171"/>
      <c r="KJG89" s="171"/>
      <c r="KJH89" s="171"/>
      <c r="KJI89" s="171"/>
      <c r="KJJ89" s="171"/>
      <c r="KJK89" s="171"/>
      <c r="KJL89" s="171"/>
      <c r="KJM89" s="171"/>
      <c r="KJN89" s="171"/>
      <c r="KJO89" s="171"/>
      <c r="KJP89" s="171"/>
      <c r="KJQ89" s="171"/>
      <c r="KJR89" s="171"/>
      <c r="KJS89" s="171"/>
      <c r="KJT89" s="171"/>
      <c r="KJU89" s="171"/>
      <c r="KJV89" s="171"/>
      <c r="KJW89" s="171"/>
      <c r="KJX89" s="171"/>
      <c r="KJY89" s="171"/>
      <c r="KJZ89" s="171"/>
      <c r="KKA89" s="171"/>
      <c r="KKB89" s="171"/>
      <c r="KKC89" s="171"/>
      <c r="KKD89" s="171"/>
      <c r="KKE89" s="171"/>
      <c r="KKF89" s="171"/>
      <c r="KKG89" s="171"/>
      <c r="KKH89" s="171"/>
      <c r="KKI89" s="171"/>
      <c r="KKJ89" s="171"/>
      <c r="KKK89" s="171"/>
      <c r="KKL89" s="171"/>
      <c r="KKM89" s="171"/>
      <c r="KKN89" s="171"/>
      <c r="KKO89" s="171"/>
      <c r="KKP89" s="171"/>
      <c r="KKQ89" s="171"/>
      <c r="KKR89" s="171"/>
      <c r="KKS89" s="171"/>
      <c r="KKT89" s="171"/>
      <c r="KKU89" s="171"/>
      <c r="KKV89" s="171"/>
      <c r="KKW89" s="171"/>
      <c r="KKX89" s="171"/>
      <c r="KKY89" s="171"/>
      <c r="KKZ89" s="171"/>
      <c r="KLA89" s="171"/>
      <c r="KLB89" s="171"/>
      <c r="KLC89" s="171"/>
      <c r="KLD89" s="171"/>
      <c r="KLE89" s="171"/>
      <c r="KLF89" s="171"/>
      <c r="KLG89" s="171"/>
      <c r="KLH89" s="171"/>
      <c r="KLI89" s="171"/>
      <c r="KLJ89" s="171"/>
      <c r="KLK89" s="171"/>
      <c r="KLL89" s="171"/>
      <c r="KLM89" s="171"/>
      <c r="KLN89" s="171"/>
      <c r="KLO89" s="171"/>
      <c r="KLP89" s="171"/>
      <c r="KLQ89" s="171"/>
      <c r="KLR89" s="171"/>
      <c r="KLS89" s="171"/>
      <c r="KLT89" s="171"/>
      <c r="KLU89" s="171"/>
      <c r="KLV89" s="171"/>
      <c r="KLW89" s="171"/>
      <c r="KLX89" s="171"/>
      <c r="KLY89" s="171"/>
      <c r="KLZ89" s="171"/>
      <c r="KMA89" s="171"/>
      <c r="KMB89" s="171"/>
      <c r="KMC89" s="171"/>
      <c r="KMD89" s="171"/>
      <c r="KME89" s="171"/>
      <c r="KMF89" s="171"/>
      <c r="KMG89" s="171"/>
      <c r="KMH89" s="171"/>
      <c r="KMI89" s="171"/>
      <c r="KMJ89" s="171"/>
      <c r="KMK89" s="171"/>
      <c r="KML89" s="171"/>
      <c r="KMM89" s="171"/>
      <c r="KMN89" s="171"/>
      <c r="KMO89" s="171"/>
      <c r="KMP89" s="171"/>
      <c r="KMQ89" s="171"/>
      <c r="KMR89" s="171"/>
      <c r="KMS89" s="171"/>
      <c r="KMT89" s="171"/>
      <c r="KMU89" s="171"/>
      <c r="KMV89" s="171"/>
      <c r="KMW89" s="171"/>
      <c r="KMX89" s="171"/>
      <c r="KMY89" s="171"/>
      <c r="KMZ89" s="171"/>
      <c r="KNA89" s="171"/>
      <c r="KNB89" s="171"/>
      <c r="KNC89" s="171"/>
      <c r="KND89" s="171"/>
      <c r="KNE89" s="171"/>
      <c r="KNF89" s="171"/>
      <c r="KNG89" s="171"/>
      <c r="KNH89" s="171"/>
      <c r="KNI89" s="171"/>
      <c r="KNJ89" s="171"/>
      <c r="KNK89" s="171"/>
      <c r="KNL89" s="171"/>
      <c r="KNM89" s="171"/>
      <c r="KNN89" s="171"/>
      <c r="KNO89" s="171"/>
      <c r="KNP89" s="171"/>
      <c r="KNQ89" s="171"/>
      <c r="KNR89" s="171"/>
      <c r="KNS89" s="171"/>
      <c r="KNT89" s="171"/>
      <c r="KNU89" s="171"/>
      <c r="KNV89" s="171"/>
      <c r="KNW89" s="171"/>
      <c r="KNX89" s="171"/>
      <c r="KNY89" s="171"/>
      <c r="KNZ89" s="171"/>
      <c r="KOA89" s="171"/>
      <c r="KOB89" s="171"/>
      <c r="KOC89" s="171"/>
      <c r="KOD89" s="171"/>
      <c r="KOE89" s="171"/>
      <c r="KOF89" s="171"/>
      <c r="KOG89" s="171"/>
      <c r="KOH89" s="171"/>
      <c r="KOI89" s="171"/>
      <c r="KOJ89" s="171"/>
      <c r="KOK89" s="171"/>
      <c r="KOL89" s="171"/>
      <c r="KOM89" s="171"/>
      <c r="KON89" s="171"/>
      <c r="KOO89" s="171"/>
      <c r="KOP89" s="171"/>
      <c r="KOQ89" s="171"/>
      <c r="KOR89" s="171"/>
      <c r="KOS89" s="171"/>
      <c r="KOT89" s="171"/>
      <c r="KOU89" s="171"/>
      <c r="KOV89" s="171"/>
      <c r="KOW89" s="171"/>
      <c r="KOX89" s="171"/>
      <c r="KOY89" s="171"/>
      <c r="KOZ89" s="171"/>
      <c r="KPA89" s="171"/>
      <c r="KPB89" s="171"/>
      <c r="KPC89" s="171"/>
      <c r="KPD89" s="171"/>
      <c r="KPE89" s="171"/>
      <c r="KPF89" s="171"/>
      <c r="KPG89" s="171"/>
      <c r="KPH89" s="171"/>
      <c r="KPI89" s="171"/>
      <c r="KPJ89" s="171"/>
      <c r="KPK89" s="171"/>
      <c r="KPL89" s="171"/>
      <c r="KPM89" s="171"/>
      <c r="KPN89" s="171"/>
      <c r="KPO89" s="171"/>
      <c r="KPP89" s="171"/>
      <c r="KPQ89" s="171"/>
      <c r="KPR89" s="171"/>
      <c r="KPS89" s="171"/>
      <c r="KPT89" s="171"/>
      <c r="KPU89" s="171"/>
      <c r="KPV89" s="171"/>
      <c r="KPW89" s="171"/>
      <c r="KPX89" s="171"/>
      <c r="KPY89" s="171"/>
      <c r="KPZ89" s="171"/>
      <c r="KQA89" s="171"/>
      <c r="KQB89" s="171"/>
      <c r="KQC89" s="171"/>
      <c r="KQD89" s="171"/>
      <c r="KQE89" s="171"/>
      <c r="KQF89" s="171"/>
      <c r="KQG89" s="171"/>
      <c r="KQH89" s="171"/>
      <c r="KQI89" s="171"/>
      <c r="KQJ89" s="171"/>
      <c r="KQK89" s="171"/>
      <c r="KQL89" s="171"/>
      <c r="KQM89" s="171"/>
      <c r="KQN89" s="171"/>
      <c r="KQO89" s="171"/>
      <c r="KQP89" s="171"/>
      <c r="KQQ89" s="171"/>
      <c r="KQR89" s="171"/>
      <c r="KQS89" s="171"/>
      <c r="KQT89" s="171"/>
      <c r="KQU89" s="171"/>
      <c r="KQV89" s="171"/>
      <c r="KQW89" s="171"/>
      <c r="KQX89" s="171"/>
      <c r="KQY89" s="171"/>
      <c r="KQZ89" s="171"/>
      <c r="KRA89" s="171"/>
      <c r="KRB89" s="171"/>
      <c r="KRC89" s="171"/>
      <c r="KRD89" s="171"/>
      <c r="KRE89" s="171"/>
      <c r="KRF89" s="171"/>
      <c r="KRG89" s="171"/>
      <c r="KRH89" s="171"/>
      <c r="KRI89" s="171"/>
      <c r="KRJ89" s="171"/>
      <c r="KRK89" s="171"/>
      <c r="KRL89" s="171"/>
      <c r="KRM89" s="171"/>
      <c r="KRN89" s="171"/>
      <c r="KRO89" s="171"/>
      <c r="KRP89" s="171"/>
      <c r="KRQ89" s="171"/>
      <c r="KRR89" s="171"/>
      <c r="KRS89" s="171"/>
      <c r="KRT89" s="171"/>
      <c r="KRU89" s="171"/>
      <c r="KRV89" s="171"/>
      <c r="KRW89" s="171"/>
      <c r="KRX89" s="171"/>
      <c r="KRY89" s="171"/>
      <c r="KRZ89" s="171"/>
      <c r="KSA89" s="171"/>
      <c r="KSB89" s="171"/>
      <c r="KSC89" s="171"/>
      <c r="KSD89" s="171"/>
      <c r="KSE89" s="171"/>
      <c r="KSF89" s="171"/>
      <c r="KSG89" s="171"/>
      <c r="KSH89" s="171"/>
      <c r="KSI89" s="171"/>
      <c r="KSJ89" s="171"/>
      <c r="KSK89" s="171"/>
      <c r="KSL89" s="171"/>
      <c r="KSM89" s="171"/>
      <c r="KSN89" s="171"/>
      <c r="KSO89" s="171"/>
      <c r="KSP89" s="171"/>
      <c r="KSQ89" s="171"/>
      <c r="KSR89" s="171"/>
      <c r="KSS89" s="171"/>
      <c r="KST89" s="171"/>
      <c r="KSU89" s="171"/>
      <c r="KSV89" s="171"/>
      <c r="KSW89" s="171"/>
      <c r="KSX89" s="171"/>
      <c r="KSY89" s="171"/>
      <c r="KSZ89" s="171"/>
      <c r="KTA89" s="171"/>
      <c r="KTB89" s="171"/>
      <c r="KTC89" s="171"/>
      <c r="KTD89" s="171"/>
      <c r="KTE89" s="171"/>
      <c r="KTF89" s="171"/>
      <c r="KTG89" s="171"/>
      <c r="KTH89" s="171"/>
      <c r="KTI89" s="171"/>
      <c r="KTJ89" s="171"/>
      <c r="KTK89" s="171"/>
      <c r="KTL89" s="171"/>
      <c r="KTM89" s="171"/>
      <c r="KTN89" s="171"/>
      <c r="KTO89" s="171"/>
      <c r="KTP89" s="171"/>
      <c r="KTQ89" s="171"/>
      <c r="KTR89" s="171"/>
      <c r="KTS89" s="171"/>
      <c r="KTT89" s="171"/>
      <c r="KTU89" s="171"/>
      <c r="KTV89" s="171"/>
      <c r="KTW89" s="171"/>
      <c r="KTX89" s="171"/>
      <c r="KTY89" s="171"/>
      <c r="KTZ89" s="171"/>
      <c r="KUA89" s="171"/>
      <c r="KUB89" s="171"/>
      <c r="KUC89" s="171"/>
      <c r="KUD89" s="171"/>
      <c r="KUE89" s="171"/>
      <c r="KUF89" s="171"/>
      <c r="KUG89" s="171"/>
      <c r="KUH89" s="171"/>
      <c r="KUI89" s="171"/>
      <c r="KUJ89" s="171"/>
      <c r="KUK89" s="171"/>
      <c r="KUL89" s="171"/>
      <c r="KUM89" s="171"/>
      <c r="KUN89" s="171"/>
      <c r="KUO89" s="171"/>
      <c r="KUP89" s="171"/>
      <c r="KUQ89" s="171"/>
      <c r="KUR89" s="171"/>
      <c r="KUS89" s="171"/>
      <c r="KUT89" s="171"/>
      <c r="KUU89" s="171"/>
      <c r="KUV89" s="171"/>
      <c r="KUW89" s="171"/>
      <c r="KUX89" s="171"/>
      <c r="KUY89" s="171"/>
      <c r="KUZ89" s="171"/>
      <c r="KVA89" s="171"/>
      <c r="KVB89" s="171"/>
      <c r="KVC89" s="171"/>
      <c r="KVD89" s="171"/>
      <c r="KVE89" s="171"/>
      <c r="KVF89" s="171"/>
      <c r="KVG89" s="171"/>
      <c r="KVH89" s="171"/>
      <c r="KVI89" s="171"/>
      <c r="KVJ89" s="171"/>
      <c r="KVK89" s="171"/>
      <c r="KVL89" s="171"/>
      <c r="KVM89" s="171"/>
      <c r="KVN89" s="171"/>
      <c r="KVO89" s="171"/>
      <c r="KVP89" s="171"/>
      <c r="KVQ89" s="171"/>
      <c r="KVR89" s="171"/>
      <c r="KVS89" s="171"/>
      <c r="KVT89" s="171"/>
      <c r="KVU89" s="171"/>
      <c r="KVV89" s="171"/>
      <c r="KVW89" s="171"/>
      <c r="KVX89" s="171"/>
      <c r="KVY89" s="171"/>
      <c r="KVZ89" s="171"/>
      <c r="KWA89" s="171"/>
      <c r="KWB89" s="171"/>
      <c r="KWC89" s="171"/>
      <c r="KWD89" s="171"/>
      <c r="KWE89" s="171"/>
      <c r="KWF89" s="171"/>
      <c r="KWG89" s="171"/>
      <c r="KWH89" s="171"/>
      <c r="KWI89" s="171"/>
      <c r="KWJ89" s="171"/>
      <c r="KWK89" s="171"/>
      <c r="KWL89" s="171"/>
      <c r="KWM89" s="171"/>
      <c r="KWN89" s="171"/>
      <c r="KWO89" s="171"/>
      <c r="KWP89" s="171"/>
      <c r="KWQ89" s="171"/>
      <c r="KWR89" s="171"/>
      <c r="KWS89" s="171"/>
      <c r="KWT89" s="171"/>
      <c r="KWU89" s="171"/>
      <c r="KWV89" s="171"/>
      <c r="KWW89" s="171"/>
      <c r="KWX89" s="171"/>
      <c r="KWY89" s="171"/>
      <c r="KWZ89" s="171"/>
      <c r="KXA89" s="171"/>
      <c r="KXB89" s="171"/>
      <c r="KXC89" s="171"/>
      <c r="KXD89" s="171"/>
      <c r="KXE89" s="171"/>
      <c r="KXF89" s="171"/>
      <c r="KXG89" s="171"/>
      <c r="KXH89" s="171"/>
      <c r="KXI89" s="171"/>
      <c r="KXJ89" s="171"/>
      <c r="KXK89" s="171"/>
      <c r="KXL89" s="171"/>
      <c r="KXM89" s="171"/>
      <c r="KXN89" s="171"/>
      <c r="KXO89" s="171"/>
      <c r="KXP89" s="171"/>
      <c r="KXQ89" s="171"/>
      <c r="KXR89" s="171"/>
      <c r="KXS89" s="171"/>
      <c r="KXT89" s="171"/>
      <c r="KXU89" s="171"/>
      <c r="KXV89" s="171"/>
      <c r="KXW89" s="171"/>
      <c r="KXX89" s="171"/>
      <c r="KXY89" s="171"/>
      <c r="KXZ89" s="171"/>
      <c r="KYA89" s="171"/>
      <c r="KYB89" s="171"/>
      <c r="KYC89" s="171"/>
      <c r="KYD89" s="171"/>
      <c r="KYE89" s="171"/>
      <c r="KYF89" s="171"/>
      <c r="KYG89" s="171"/>
      <c r="KYH89" s="171"/>
      <c r="KYI89" s="171"/>
      <c r="KYJ89" s="171"/>
      <c r="KYK89" s="171"/>
      <c r="KYL89" s="171"/>
      <c r="KYM89" s="171"/>
      <c r="KYN89" s="171"/>
      <c r="KYO89" s="171"/>
      <c r="KYP89" s="171"/>
      <c r="KYQ89" s="171"/>
      <c r="KYR89" s="171"/>
      <c r="KYS89" s="171"/>
      <c r="KYT89" s="171"/>
      <c r="KYU89" s="171"/>
      <c r="KYV89" s="171"/>
      <c r="KYW89" s="171"/>
      <c r="KYX89" s="171"/>
      <c r="KYY89" s="171"/>
      <c r="KYZ89" s="171"/>
      <c r="KZA89" s="171"/>
      <c r="KZB89" s="171"/>
      <c r="KZC89" s="171"/>
      <c r="KZD89" s="171"/>
      <c r="KZE89" s="171"/>
      <c r="KZF89" s="171"/>
      <c r="KZG89" s="171"/>
      <c r="KZH89" s="171"/>
      <c r="KZI89" s="171"/>
      <c r="KZJ89" s="171"/>
      <c r="KZK89" s="171"/>
      <c r="KZL89" s="171"/>
      <c r="KZM89" s="171"/>
      <c r="KZN89" s="171"/>
      <c r="KZO89" s="171"/>
      <c r="KZP89" s="171"/>
      <c r="KZQ89" s="171"/>
      <c r="KZR89" s="171"/>
      <c r="KZS89" s="171"/>
      <c r="KZT89" s="171"/>
      <c r="KZU89" s="171"/>
      <c r="KZV89" s="171"/>
      <c r="KZW89" s="171"/>
      <c r="KZX89" s="171"/>
      <c r="KZY89" s="171"/>
      <c r="KZZ89" s="171"/>
      <c r="LAA89" s="171"/>
      <c r="LAB89" s="171"/>
      <c r="LAC89" s="171"/>
      <c r="LAD89" s="171"/>
      <c r="LAE89" s="171"/>
      <c r="LAF89" s="171"/>
      <c r="LAG89" s="171"/>
      <c r="LAH89" s="171"/>
      <c r="LAI89" s="171"/>
      <c r="LAJ89" s="171"/>
      <c r="LAK89" s="171"/>
      <c r="LAL89" s="171"/>
      <c r="LAM89" s="171"/>
      <c r="LAN89" s="171"/>
      <c r="LAO89" s="171"/>
      <c r="LAP89" s="171"/>
      <c r="LAQ89" s="171"/>
      <c r="LAR89" s="171"/>
      <c r="LAS89" s="171"/>
      <c r="LAT89" s="171"/>
      <c r="LAU89" s="171"/>
      <c r="LAV89" s="171"/>
      <c r="LAW89" s="171"/>
      <c r="LAX89" s="171"/>
      <c r="LAY89" s="171"/>
      <c r="LAZ89" s="171"/>
      <c r="LBA89" s="171"/>
      <c r="LBB89" s="171"/>
      <c r="LBC89" s="171"/>
      <c r="LBD89" s="171"/>
      <c r="LBE89" s="171"/>
      <c r="LBF89" s="171"/>
      <c r="LBG89" s="171"/>
      <c r="LBH89" s="171"/>
      <c r="LBI89" s="171"/>
      <c r="LBJ89" s="171"/>
      <c r="LBK89" s="171"/>
      <c r="LBL89" s="171"/>
      <c r="LBM89" s="171"/>
      <c r="LBN89" s="171"/>
      <c r="LBO89" s="171"/>
      <c r="LBP89" s="171"/>
      <c r="LBQ89" s="171"/>
      <c r="LBR89" s="171"/>
      <c r="LBS89" s="171"/>
      <c r="LBT89" s="171"/>
      <c r="LBU89" s="171"/>
      <c r="LBV89" s="171"/>
      <c r="LBW89" s="171"/>
      <c r="LBX89" s="171"/>
      <c r="LBY89" s="171"/>
      <c r="LBZ89" s="171"/>
      <c r="LCA89" s="171"/>
      <c r="LCB89" s="171"/>
      <c r="LCC89" s="171"/>
      <c r="LCD89" s="171"/>
      <c r="LCE89" s="171"/>
      <c r="LCF89" s="171"/>
      <c r="LCG89" s="171"/>
      <c r="LCH89" s="171"/>
      <c r="LCI89" s="171"/>
      <c r="LCJ89" s="171"/>
      <c r="LCK89" s="171"/>
      <c r="LCL89" s="171"/>
      <c r="LCM89" s="171"/>
      <c r="LCN89" s="171"/>
      <c r="LCO89" s="171"/>
      <c r="LCP89" s="171"/>
      <c r="LCQ89" s="171"/>
      <c r="LCR89" s="171"/>
      <c r="LCS89" s="171"/>
      <c r="LCT89" s="171"/>
      <c r="LCU89" s="171"/>
      <c r="LCV89" s="171"/>
      <c r="LCW89" s="171"/>
      <c r="LCX89" s="171"/>
      <c r="LCY89" s="171"/>
      <c r="LCZ89" s="171"/>
      <c r="LDA89" s="171"/>
      <c r="LDB89" s="171"/>
      <c r="LDC89" s="171"/>
      <c r="LDD89" s="171"/>
      <c r="LDE89" s="171"/>
      <c r="LDF89" s="171"/>
      <c r="LDG89" s="171"/>
      <c r="LDH89" s="171"/>
      <c r="LDI89" s="171"/>
      <c r="LDJ89" s="171"/>
      <c r="LDK89" s="171"/>
      <c r="LDL89" s="171"/>
      <c r="LDM89" s="171"/>
      <c r="LDN89" s="171"/>
      <c r="LDO89" s="171"/>
      <c r="LDP89" s="171"/>
      <c r="LDQ89" s="171"/>
      <c r="LDR89" s="171"/>
      <c r="LDS89" s="171"/>
      <c r="LDT89" s="171"/>
      <c r="LDU89" s="171"/>
      <c r="LDV89" s="171"/>
      <c r="LDW89" s="171"/>
      <c r="LDX89" s="171"/>
      <c r="LDY89" s="171"/>
      <c r="LDZ89" s="171"/>
      <c r="LEA89" s="171"/>
      <c r="LEB89" s="171"/>
      <c r="LEC89" s="171"/>
      <c r="LED89" s="171"/>
      <c r="LEE89" s="171"/>
      <c r="LEF89" s="171"/>
      <c r="LEG89" s="171"/>
      <c r="LEH89" s="171"/>
      <c r="LEI89" s="171"/>
      <c r="LEJ89" s="171"/>
      <c r="LEK89" s="171"/>
      <c r="LEL89" s="171"/>
      <c r="LEM89" s="171"/>
      <c r="LEN89" s="171"/>
      <c r="LEO89" s="171"/>
      <c r="LEP89" s="171"/>
      <c r="LEQ89" s="171"/>
      <c r="LER89" s="171"/>
      <c r="LES89" s="171"/>
      <c r="LET89" s="171"/>
      <c r="LEU89" s="171"/>
      <c r="LEV89" s="171"/>
      <c r="LEW89" s="171"/>
      <c r="LEX89" s="171"/>
      <c r="LEY89" s="171"/>
      <c r="LEZ89" s="171"/>
      <c r="LFA89" s="171"/>
      <c r="LFB89" s="171"/>
      <c r="LFC89" s="171"/>
      <c r="LFD89" s="171"/>
      <c r="LFE89" s="171"/>
      <c r="LFF89" s="171"/>
      <c r="LFG89" s="171"/>
      <c r="LFH89" s="171"/>
      <c r="LFI89" s="171"/>
      <c r="LFJ89" s="171"/>
      <c r="LFK89" s="171"/>
      <c r="LFL89" s="171"/>
      <c r="LFM89" s="171"/>
      <c r="LFN89" s="171"/>
      <c r="LFO89" s="171"/>
      <c r="LFP89" s="171"/>
      <c r="LFQ89" s="171"/>
      <c r="LFR89" s="171"/>
      <c r="LFS89" s="171"/>
      <c r="LFT89" s="171"/>
      <c r="LFU89" s="171"/>
      <c r="LFV89" s="171"/>
      <c r="LFW89" s="171"/>
      <c r="LFX89" s="171"/>
      <c r="LFY89" s="171"/>
      <c r="LFZ89" s="171"/>
      <c r="LGA89" s="171"/>
      <c r="LGB89" s="171"/>
      <c r="LGC89" s="171"/>
      <c r="LGD89" s="171"/>
      <c r="LGE89" s="171"/>
      <c r="LGF89" s="171"/>
      <c r="LGG89" s="171"/>
      <c r="LGH89" s="171"/>
      <c r="LGI89" s="171"/>
      <c r="LGJ89" s="171"/>
      <c r="LGK89" s="171"/>
      <c r="LGL89" s="171"/>
      <c r="LGM89" s="171"/>
      <c r="LGN89" s="171"/>
      <c r="LGO89" s="171"/>
      <c r="LGP89" s="171"/>
      <c r="LGQ89" s="171"/>
      <c r="LGR89" s="171"/>
      <c r="LGS89" s="171"/>
      <c r="LGT89" s="171"/>
      <c r="LGU89" s="171"/>
      <c r="LGV89" s="171"/>
      <c r="LGW89" s="171"/>
      <c r="LGX89" s="171"/>
      <c r="LGY89" s="171"/>
      <c r="LGZ89" s="171"/>
      <c r="LHA89" s="171"/>
      <c r="LHB89" s="171"/>
      <c r="LHC89" s="171"/>
      <c r="LHD89" s="171"/>
      <c r="LHE89" s="171"/>
      <c r="LHF89" s="171"/>
      <c r="LHG89" s="171"/>
      <c r="LHH89" s="171"/>
      <c r="LHI89" s="171"/>
      <c r="LHJ89" s="171"/>
      <c r="LHK89" s="171"/>
      <c r="LHL89" s="171"/>
      <c r="LHM89" s="171"/>
      <c r="LHN89" s="171"/>
      <c r="LHO89" s="171"/>
      <c r="LHP89" s="171"/>
      <c r="LHQ89" s="171"/>
      <c r="LHR89" s="171"/>
      <c r="LHS89" s="171"/>
      <c r="LHT89" s="171"/>
      <c r="LHU89" s="171"/>
      <c r="LHV89" s="171"/>
      <c r="LHW89" s="171"/>
      <c r="LHX89" s="171"/>
      <c r="LHY89" s="171"/>
      <c r="LHZ89" s="171"/>
      <c r="LIA89" s="171"/>
      <c r="LIB89" s="171"/>
      <c r="LIC89" s="171"/>
      <c r="LID89" s="171"/>
      <c r="LIE89" s="171"/>
      <c r="LIF89" s="171"/>
      <c r="LIG89" s="171"/>
      <c r="LIH89" s="171"/>
      <c r="LII89" s="171"/>
      <c r="LIJ89" s="171"/>
      <c r="LIK89" s="171"/>
      <c r="LIL89" s="171"/>
      <c r="LIM89" s="171"/>
      <c r="LIN89" s="171"/>
      <c r="LIO89" s="171"/>
      <c r="LIP89" s="171"/>
      <c r="LIQ89" s="171"/>
      <c r="LIR89" s="171"/>
      <c r="LIS89" s="171"/>
      <c r="LIT89" s="171"/>
      <c r="LIU89" s="171"/>
      <c r="LIV89" s="171"/>
      <c r="LIW89" s="171"/>
      <c r="LIX89" s="171"/>
      <c r="LIY89" s="171"/>
      <c r="LIZ89" s="171"/>
      <c r="LJA89" s="171"/>
      <c r="LJB89" s="171"/>
      <c r="LJC89" s="171"/>
      <c r="LJD89" s="171"/>
      <c r="LJE89" s="171"/>
      <c r="LJF89" s="171"/>
      <c r="LJG89" s="171"/>
      <c r="LJH89" s="171"/>
      <c r="LJI89" s="171"/>
      <c r="LJJ89" s="171"/>
      <c r="LJK89" s="171"/>
      <c r="LJL89" s="171"/>
      <c r="LJM89" s="171"/>
      <c r="LJN89" s="171"/>
      <c r="LJO89" s="171"/>
      <c r="LJP89" s="171"/>
      <c r="LJQ89" s="171"/>
      <c r="LJR89" s="171"/>
      <c r="LJS89" s="171"/>
      <c r="LJT89" s="171"/>
      <c r="LJU89" s="171"/>
      <c r="LJV89" s="171"/>
      <c r="LJW89" s="171"/>
      <c r="LJX89" s="171"/>
      <c r="LJY89" s="171"/>
      <c r="LJZ89" s="171"/>
      <c r="LKA89" s="171"/>
      <c r="LKB89" s="171"/>
      <c r="LKC89" s="171"/>
      <c r="LKD89" s="171"/>
      <c r="LKE89" s="171"/>
      <c r="LKF89" s="171"/>
      <c r="LKG89" s="171"/>
      <c r="LKH89" s="171"/>
      <c r="LKI89" s="171"/>
      <c r="LKJ89" s="171"/>
      <c r="LKK89" s="171"/>
      <c r="LKL89" s="171"/>
      <c r="LKM89" s="171"/>
      <c r="LKN89" s="171"/>
      <c r="LKO89" s="171"/>
      <c r="LKP89" s="171"/>
      <c r="LKQ89" s="171"/>
      <c r="LKR89" s="171"/>
      <c r="LKS89" s="171"/>
      <c r="LKT89" s="171"/>
      <c r="LKU89" s="171"/>
      <c r="LKV89" s="171"/>
      <c r="LKW89" s="171"/>
      <c r="LKX89" s="171"/>
      <c r="LKY89" s="171"/>
      <c r="LKZ89" s="171"/>
      <c r="LLA89" s="171"/>
      <c r="LLB89" s="171"/>
      <c r="LLC89" s="171"/>
      <c r="LLD89" s="171"/>
      <c r="LLE89" s="171"/>
      <c r="LLF89" s="171"/>
      <c r="LLG89" s="171"/>
      <c r="LLH89" s="171"/>
      <c r="LLI89" s="171"/>
      <c r="LLJ89" s="171"/>
      <c r="LLK89" s="171"/>
      <c r="LLL89" s="171"/>
      <c r="LLM89" s="171"/>
      <c r="LLN89" s="171"/>
      <c r="LLO89" s="171"/>
      <c r="LLP89" s="171"/>
      <c r="LLQ89" s="171"/>
      <c r="LLR89" s="171"/>
      <c r="LLS89" s="171"/>
      <c r="LLT89" s="171"/>
      <c r="LLU89" s="171"/>
      <c r="LLV89" s="171"/>
      <c r="LLW89" s="171"/>
      <c r="LLX89" s="171"/>
      <c r="LLY89" s="171"/>
      <c r="LLZ89" s="171"/>
      <c r="LMA89" s="171"/>
      <c r="LMB89" s="171"/>
      <c r="LMC89" s="171"/>
      <c r="LMD89" s="171"/>
      <c r="LME89" s="171"/>
      <c r="LMF89" s="171"/>
      <c r="LMG89" s="171"/>
      <c r="LMH89" s="171"/>
      <c r="LMI89" s="171"/>
      <c r="LMJ89" s="171"/>
      <c r="LMK89" s="171"/>
      <c r="LML89" s="171"/>
      <c r="LMM89" s="171"/>
      <c r="LMN89" s="171"/>
      <c r="LMO89" s="171"/>
      <c r="LMP89" s="171"/>
      <c r="LMQ89" s="171"/>
      <c r="LMR89" s="171"/>
      <c r="LMS89" s="171"/>
      <c r="LMT89" s="171"/>
      <c r="LMU89" s="171"/>
      <c r="LMV89" s="171"/>
      <c r="LMW89" s="171"/>
      <c r="LMX89" s="171"/>
      <c r="LMY89" s="171"/>
      <c r="LMZ89" s="171"/>
      <c r="LNA89" s="171"/>
      <c r="LNB89" s="171"/>
      <c r="LNC89" s="171"/>
      <c r="LND89" s="171"/>
      <c r="LNE89" s="171"/>
      <c r="LNF89" s="171"/>
      <c r="LNG89" s="171"/>
      <c r="LNH89" s="171"/>
      <c r="LNI89" s="171"/>
      <c r="LNJ89" s="171"/>
      <c r="LNK89" s="171"/>
      <c r="LNL89" s="171"/>
      <c r="LNM89" s="171"/>
      <c r="LNN89" s="171"/>
      <c r="LNO89" s="171"/>
      <c r="LNP89" s="171"/>
      <c r="LNQ89" s="171"/>
      <c r="LNR89" s="171"/>
      <c r="LNS89" s="171"/>
      <c r="LNT89" s="171"/>
      <c r="LNU89" s="171"/>
      <c r="LNV89" s="171"/>
      <c r="LNW89" s="171"/>
      <c r="LNX89" s="171"/>
      <c r="LNY89" s="171"/>
      <c r="LNZ89" s="171"/>
      <c r="LOA89" s="171"/>
      <c r="LOB89" s="171"/>
      <c r="LOC89" s="171"/>
      <c r="LOD89" s="171"/>
      <c r="LOE89" s="171"/>
      <c r="LOF89" s="171"/>
      <c r="LOG89" s="171"/>
      <c r="LOH89" s="171"/>
      <c r="LOI89" s="171"/>
      <c r="LOJ89" s="171"/>
      <c r="LOK89" s="171"/>
      <c r="LOL89" s="171"/>
      <c r="LOM89" s="171"/>
      <c r="LON89" s="171"/>
      <c r="LOO89" s="171"/>
      <c r="LOP89" s="171"/>
      <c r="LOQ89" s="171"/>
      <c r="LOR89" s="171"/>
      <c r="LOS89" s="171"/>
      <c r="LOT89" s="171"/>
      <c r="LOU89" s="171"/>
      <c r="LOV89" s="171"/>
      <c r="LOW89" s="171"/>
      <c r="LOX89" s="171"/>
      <c r="LOY89" s="171"/>
      <c r="LOZ89" s="171"/>
      <c r="LPA89" s="171"/>
      <c r="LPB89" s="171"/>
      <c r="LPC89" s="171"/>
      <c r="LPD89" s="171"/>
      <c r="LPE89" s="171"/>
      <c r="LPF89" s="171"/>
      <c r="LPG89" s="171"/>
      <c r="LPH89" s="171"/>
      <c r="LPI89" s="171"/>
      <c r="LPJ89" s="171"/>
      <c r="LPK89" s="171"/>
      <c r="LPL89" s="171"/>
      <c r="LPM89" s="171"/>
      <c r="LPN89" s="171"/>
      <c r="LPO89" s="171"/>
      <c r="LPP89" s="171"/>
      <c r="LPQ89" s="171"/>
      <c r="LPR89" s="171"/>
      <c r="LPS89" s="171"/>
      <c r="LPT89" s="171"/>
      <c r="LPU89" s="171"/>
      <c r="LPV89" s="171"/>
      <c r="LPW89" s="171"/>
      <c r="LPX89" s="171"/>
      <c r="LPY89" s="171"/>
      <c r="LPZ89" s="171"/>
      <c r="LQA89" s="171"/>
      <c r="LQB89" s="171"/>
      <c r="LQC89" s="171"/>
      <c r="LQD89" s="171"/>
      <c r="LQE89" s="171"/>
      <c r="LQF89" s="171"/>
      <c r="LQG89" s="171"/>
      <c r="LQH89" s="171"/>
      <c r="LQI89" s="171"/>
      <c r="LQJ89" s="171"/>
      <c r="LQK89" s="171"/>
      <c r="LQL89" s="171"/>
      <c r="LQM89" s="171"/>
      <c r="LQN89" s="171"/>
      <c r="LQO89" s="171"/>
      <c r="LQP89" s="171"/>
      <c r="LQQ89" s="171"/>
      <c r="LQR89" s="171"/>
      <c r="LQS89" s="171"/>
      <c r="LQT89" s="171"/>
      <c r="LQU89" s="171"/>
      <c r="LQV89" s="171"/>
      <c r="LQW89" s="171"/>
      <c r="LQX89" s="171"/>
      <c r="LQY89" s="171"/>
      <c r="LQZ89" s="171"/>
      <c r="LRA89" s="171"/>
      <c r="LRB89" s="171"/>
      <c r="LRC89" s="171"/>
      <c r="LRD89" s="171"/>
      <c r="LRE89" s="171"/>
      <c r="LRF89" s="171"/>
      <c r="LRG89" s="171"/>
      <c r="LRH89" s="171"/>
      <c r="LRI89" s="171"/>
      <c r="LRJ89" s="171"/>
      <c r="LRK89" s="171"/>
      <c r="LRL89" s="171"/>
      <c r="LRM89" s="171"/>
      <c r="LRN89" s="171"/>
      <c r="LRO89" s="171"/>
      <c r="LRP89" s="171"/>
      <c r="LRQ89" s="171"/>
      <c r="LRR89" s="171"/>
      <c r="LRS89" s="171"/>
      <c r="LRT89" s="171"/>
      <c r="LRU89" s="171"/>
      <c r="LRV89" s="171"/>
      <c r="LRW89" s="171"/>
      <c r="LRX89" s="171"/>
      <c r="LRY89" s="171"/>
      <c r="LRZ89" s="171"/>
      <c r="LSA89" s="171"/>
      <c r="LSB89" s="171"/>
      <c r="LSC89" s="171"/>
      <c r="LSD89" s="171"/>
      <c r="LSE89" s="171"/>
      <c r="LSF89" s="171"/>
      <c r="LSG89" s="171"/>
      <c r="LSH89" s="171"/>
      <c r="LSI89" s="171"/>
      <c r="LSJ89" s="171"/>
      <c r="LSK89" s="171"/>
      <c r="LSL89" s="171"/>
      <c r="LSM89" s="171"/>
      <c r="LSN89" s="171"/>
      <c r="LSO89" s="171"/>
      <c r="LSP89" s="171"/>
      <c r="LSQ89" s="171"/>
      <c r="LSR89" s="171"/>
      <c r="LSS89" s="171"/>
      <c r="LST89" s="171"/>
      <c r="LSU89" s="171"/>
      <c r="LSV89" s="171"/>
      <c r="LSW89" s="171"/>
      <c r="LSX89" s="171"/>
      <c r="LSY89" s="171"/>
      <c r="LSZ89" s="171"/>
      <c r="LTA89" s="171"/>
      <c r="LTB89" s="171"/>
      <c r="LTC89" s="171"/>
      <c r="LTD89" s="171"/>
      <c r="LTE89" s="171"/>
      <c r="LTF89" s="171"/>
      <c r="LTG89" s="171"/>
      <c r="LTH89" s="171"/>
      <c r="LTI89" s="171"/>
      <c r="LTJ89" s="171"/>
      <c r="LTK89" s="171"/>
      <c r="LTL89" s="171"/>
      <c r="LTM89" s="171"/>
      <c r="LTN89" s="171"/>
      <c r="LTO89" s="171"/>
      <c r="LTP89" s="171"/>
      <c r="LTQ89" s="171"/>
      <c r="LTR89" s="171"/>
      <c r="LTS89" s="171"/>
      <c r="LTT89" s="171"/>
      <c r="LTU89" s="171"/>
      <c r="LTV89" s="171"/>
      <c r="LTW89" s="171"/>
      <c r="LTX89" s="171"/>
      <c r="LTY89" s="171"/>
      <c r="LTZ89" s="171"/>
      <c r="LUA89" s="171"/>
      <c r="LUB89" s="171"/>
      <c r="LUC89" s="171"/>
      <c r="LUD89" s="171"/>
      <c r="LUE89" s="171"/>
      <c r="LUF89" s="171"/>
      <c r="LUG89" s="171"/>
      <c r="LUH89" s="171"/>
      <c r="LUI89" s="171"/>
      <c r="LUJ89" s="171"/>
      <c r="LUK89" s="171"/>
      <c r="LUL89" s="171"/>
      <c r="LUM89" s="171"/>
      <c r="LUN89" s="171"/>
      <c r="LUO89" s="171"/>
      <c r="LUP89" s="171"/>
      <c r="LUQ89" s="171"/>
      <c r="LUR89" s="171"/>
      <c r="LUS89" s="171"/>
      <c r="LUT89" s="171"/>
      <c r="LUU89" s="171"/>
      <c r="LUV89" s="171"/>
      <c r="LUW89" s="171"/>
      <c r="LUX89" s="171"/>
      <c r="LUY89" s="171"/>
      <c r="LUZ89" s="171"/>
      <c r="LVA89" s="171"/>
      <c r="LVB89" s="171"/>
      <c r="LVC89" s="171"/>
      <c r="LVD89" s="171"/>
      <c r="LVE89" s="171"/>
      <c r="LVF89" s="171"/>
      <c r="LVG89" s="171"/>
      <c r="LVH89" s="171"/>
      <c r="LVI89" s="171"/>
      <c r="LVJ89" s="171"/>
      <c r="LVK89" s="171"/>
      <c r="LVL89" s="171"/>
      <c r="LVM89" s="171"/>
      <c r="LVN89" s="171"/>
      <c r="LVO89" s="171"/>
      <c r="LVP89" s="171"/>
      <c r="LVQ89" s="171"/>
      <c r="LVR89" s="171"/>
      <c r="LVS89" s="171"/>
      <c r="LVT89" s="171"/>
      <c r="LVU89" s="171"/>
      <c r="LVV89" s="171"/>
      <c r="LVW89" s="171"/>
      <c r="LVX89" s="171"/>
      <c r="LVY89" s="171"/>
      <c r="LVZ89" s="171"/>
      <c r="LWA89" s="171"/>
      <c r="LWB89" s="171"/>
      <c r="LWC89" s="171"/>
      <c r="LWD89" s="171"/>
      <c r="LWE89" s="171"/>
      <c r="LWF89" s="171"/>
      <c r="LWG89" s="171"/>
      <c r="LWH89" s="171"/>
      <c r="LWI89" s="171"/>
      <c r="LWJ89" s="171"/>
      <c r="LWK89" s="171"/>
      <c r="LWL89" s="171"/>
      <c r="LWM89" s="171"/>
      <c r="LWN89" s="171"/>
      <c r="LWO89" s="171"/>
      <c r="LWP89" s="171"/>
      <c r="LWQ89" s="171"/>
      <c r="LWR89" s="171"/>
      <c r="LWS89" s="171"/>
      <c r="LWT89" s="171"/>
      <c r="LWU89" s="171"/>
      <c r="LWV89" s="171"/>
      <c r="LWW89" s="171"/>
      <c r="LWX89" s="171"/>
      <c r="LWY89" s="171"/>
      <c r="LWZ89" s="171"/>
      <c r="LXA89" s="171"/>
      <c r="LXB89" s="171"/>
      <c r="LXC89" s="171"/>
      <c r="LXD89" s="171"/>
      <c r="LXE89" s="171"/>
      <c r="LXF89" s="171"/>
      <c r="LXG89" s="171"/>
      <c r="LXH89" s="171"/>
      <c r="LXI89" s="171"/>
      <c r="LXJ89" s="171"/>
      <c r="LXK89" s="171"/>
      <c r="LXL89" s="171"/>
      <c r="LXM89" s="171"/>
      <c r="LXN89" s="171"/>
      <c r="LXO89" s="171"/>
      <c r="LXP89" s="171"/>
      <c r="LXQ89" s="171"/>
      <c r="LXR89" s="171"/>
      <c r="LXS89" s="171"/>
      <c r="LXT89" s="171"/>
      <c r="LXU89" s="171"/>
      <c r="LXV89" s="171"/>
      <c r="LXW89" s="171"/>
      <c r="LXX89" s="171"/>
      <c r="LXY89" s="171"/>
      <c r="LXZ89" s="171"/>
      <c r="LYA89" s="171"/>
      <c r="LYB89" s="171"/>
      <c r="LYC89" s="171"/>
      <c r="LYD89" s="171"/>
      <c r="LYE89" s="171"/>
      <c r="LYF89" s="171"/>
      <c r="LYG89" s="171"/>
      <c r="LYH89" s="171"/>
      <c r="LYI89" s="171"/>
      <c r="LYJ89" s="171"/>
      <c r="LYK89" s="171"/>
      <c r="LYL89" s="171"/>
      <c r="LYM89" s="171"/>
      <c r="LYN89" s="171"/>
      <c r="LYO89" s="171"/>
      <c r="LYP89" s="171"/>
      <c r="LYQ89" s="171"/>
      <c r="LYR89" s="171"/>
      <c r="LYS89" s="171"/>
      <c r="LYT89" s="171"/>
      <c r="LYU89" s="171"/>
      <c r="LYV89" s="171"/>
      <c r="LYW89" s="171"/>
      <c r="LYX89" s="171"/>
      <c r="LYY89" s="171"/>
      <c r="LYZ89" s="171"/>
      <c r="LZA89" s="171"/>
      <c r="LZB89" s="171"/>
      <c r="LZC89" s="171"/>
      <c r="LZD89" s="171"/>
      <c r="LZE89" s="171"/>
      <c r="LZF89" s="171"/>
      <c r="LZG89" s="171"/>
      <c r="LZH89" s="171"/>
      <c r="LZI89" s="171"/>
      <c r="LZJ89" s="171"/>
      <c r="LZK89" s="171"/>
      <c r="LZL89" s="171"/>
      <c r="LZM89" s="171"/>
      <c r="LZN89" s="171"/>
      <c r="LZO89" s="171"/>
      <c r="LZP89" s="171"/>
      <c r="LZQ89" s="171"/>
      <c r="LZR89" s="171"/>
      <c r="LZS89" s="171"/>
      <c r="LZT89" s="171"/>
      <c r="LZU89" s="171"/>
      <c r="LZV89" s="171"/>
      <c r="LZW89" s="171"/>
      <c r="LZX89" s="171"/>
      <c r="LZY89" s="171"/>
      <c r="LZZ89" s="171"/>
      <c r="MAA89" s="171"/>
      <c r="MAB89" s="171"/>
      <c r="MAC89" s="171"/>
      <c r="MAD89" s="171"/>
      <c r="MAE89" s="171"/>
      <c r="MAF89" s="171"/>
      <c r="MAG89" s="171"/>
      <c r="MAH89" s="171"/>
      <c r="MAI89" s="171"/>
      <c r="MAJ89" s="171"/>
      <c r="MAK89" s="171"/>
      <c r="MAL89" s="171"/>
      <c r="MAM89" s="171"/>
      <c r="MAN89" s="171"/>
      <c r="MAO89" s="171"/>
      <c r="MAP89" s="171"/>
      <c r="MAQ89" s="171"/>
      <c r="MAR89" s="171"/>
      <c r="MAS89" s="171"/>
      <c r="MAT89" s="171"/>
      <c r="MAU89" s="171"/>
      <c r="MAV89" s="171"/>
      <c r="MAW89" s="171"/>
      <c r="MAX89" s="171"/>
      <c r="MAY89" s="171"/>
      <c r="MAZ89" s="171"/>
      <c r="MBA89" s="171"/>
      <c r="MBB89" s="171"/>
      <c r="MBC89" s="171"/>
      <c r="MBD89" s="171"/>
      <c r="MBE89" s="171"/>
      <c r="MBF89" s="171"/>
      <c r="MBG89" s="171"/>
      <c r="MBH89" s="171"/>
      <c r="MBI89" s="171"/>
      <c r="MBJ89" s="171"/>
      <c r="MBK89" s="171"/>
      <c r="MBL89" s="171"/>
      <c r="MBM89" s="171"/>
      <c r="MBN89" s="171"/>
      <c r="MBO89" s="171"/>
      <c r="MBP89" s="171"/>
      <c r="MBQ89" s="171"/>
      <c r="MBR89" s="171"/>
      <c r="MBS89" s="171"/>
      <c r="MBT89" s="171"/>
      <c r="MBU89" s="171"/>
      <c r="MBV89" s="171"/>
      <c r="MBW89" s="171"/>
      <c r="MBX89" s="171"/>
      <c r="MBY89" s="171"/>
      <c r="MBZ89" s="171"/>
      <c r="MCA89" s="171"/>
      <c r="MCB89" s="171"/>
      <c r="MCC89" s="171"/>
      <c r="MCD89" s="171"/>
      <c r="MCE89" s="171"/>
      <c r="MCF89" s="171"/>
      <c r="MCG89" s="171"/>
      <c r="MCH89" s="171"/>
      <c r="MCI89" s="171"/>
      <c r="MCJ89" s="171"/>
      <c r="MCK89" s="171"/>
      <c r="MCL89" s="171"/>
      <c r="MCM89" s="171"/>
      <c r="MCN89" s="171"/>
      <c r="MCO89" s="171"/>
      <c r="MCP89" s="171"/>
      <c r="MCQ89" s="171"/>
      <c r="MCR89" s="171"/>
      <c r="MCS89" s="171"/>
      <c r="MCT89" s="171"/>
      <c r="MCU89" s="171"/>
      <c r="MCV89" s="171"/>
      <c r="MCW89" s="171"/>
      <c r="MCX89" s="171"/>
      <c r="MCY89" s="171"/>
      <c r="MCZ89" s="171"/>
      <c r="MDA89" s="171"/>
      <c r="MDB89" s="171"/>
      <c r="MDC89" s="171"/>
      <c r="MDD89" s="171"/>
      <c r="MDE89" s="171"/>
      <c r="MDF89" s="171"/>
      <c r="MDG89" s="171"/>
      <c r="MDH89" s="171"/>
      <c r="MDI89" s="171"/>
      <c r="MDJ89" s="171"/>
      <c r="MDK89" s="171"/>
      <c r="MDL89" s="171"/>
      <c r="MDM89" s="171"/>
      <c r="MDN89" s="171"/>
      <c r="MDO89" s="171"/>
      <c r="MDP89" s="171"/>
      <c r="MDQ89" s="171"/>
      <c r="MDR89" s="171"/>
      <c r="MDS89" s="171"/>
      <c r="MDT89" s="171"/>
      <c r="MDU89" s="171"/>
      <c r="MDV89" s="171"/>
      <c r="MDW89" s="171"/>
      <c r="MDX89" s="171"/>
      <c r="MDY89" s="171"/>
      <c r="MDZ89" s="171"/>
      <c r="MEA89" s="171"/>
      <c r="MEB89" s="171"/>
      <c r="MEC89" s="171"/>
      <c r="MED89" s="171"/>
      <c r="MEE89" s="171"/>
      <c r="MEF89" s="171"/>
      <c r="MEG89" s="171"/>
      <c r="MEH89" s="171"/>
      <c r="MEI89" s="171"/>
      <c r="MEJ89" s="171"/>
      <c r="MEK89" s="171"/>
      <c r="MEL89" s="171"/>
      <c r="MEM89" s="171"/>
      <c r="MEN89" s="171"/>
      <c r="MEO89" s="171"/>
      <c r="MEP89" s="171"/>
      <c r="MEQ89" s="171"/>
      <c r="MER89" s="171"/>
      <c r="MES89" s="171"/>
      <c r="MET89" s="171"/>
      <c r="MEU89" s="171"/>
      <c r="MEV89" s="171"/>
      <c r="MEW89" s="171"/>
      <c r="MEX89" s="171"/>
      <c r="MEY89" s="171"/>
      <c r="MEZ89" s="171"/>
      <c r="MFA89" s="171"/>
      <c r="MFB89" s="171"/>
      <c r="MFC89" s="171"/>
      <c r="MFD89" s="171"/>
      <c r="MFE89" s="171"/>
      <c r="MFF89" s="171"/>
      <c r="MFG89" s="171"/>
      <c r="MFH89" s="171"/>
      <c r="MFI89" s="171"/>
      <c r="MFJ89" s="171"/>
      <c r="MFK89" s="171"/>
      <c r="MFL89" s="171"/>
      <c r="MFM89" s="171"/>
      <c r="MFN89" s="171"/>
      <c r="MFO89" s="171"/>
      <c r="MFP89" s="171"/>
      <c r="MFQ89" s="171"/>
      <c r="MFR89" s="171"/>
      <c r="MFS89" s="171"/>
      <c r="MFT89" s="171"/>
      <c r="MFU89" s="171"/>
      <c r="MFV89" s="171"/>
      <c r="MFW89" s="171"/>
      <c r="MFX89" s="171"/>
      <c r="MFY89" s="171"/>
      <c r="MFZ89" s="171"/>
      <c r="MGA89" s="171"/>
      <c r="MGB89" s="171"/>
      <c r="MGC89" s="171"/>
      <c r="MGD89" s="171"/>
      <c r="MGE89" s="171"/>
      <c r="MGF89" s="171"/>
      <c r="MGG89" s="171"/>
      <c r="MGH89" s="171"/>
      <c r="MGI89" s="171"/>
      <c r="MGJ89" s="171"/>
      <c r="MGK89" s="171"/>
      <c r="MGL89" s="171"/>
      <c r="MGM89" s="171"/>
      <c r="MGN89" s="171"/>
      <c r="MGO89" s="171"/>
      <c r="MGP89" s="171"/>
      <c r="MGQ89" s="171"/>
      <c r="MGR89" s="171"/>
      <c r="MGS89" s="171"/>
      <c r="MGT89" s="171"/>
      <c r="MGU89" s="171"/>
      <c r="MGV89" s="171"/>
      <c r="MGW89" s="171"/>
      <c r="MGX89" s="171"/>
      <c r="MGY89" s="171"/>
      <c r="MGZ89" s="171"/>
      <c r="MHA89" s="171"/>
      <c r="MHB89" s="171"/>
      <c r="MHC89" s="171"/>
      <c r="MHD89" s="171"/>
      <c r="MHE89" s="171"/>
      <c r="MHF89" s="171"/>
      <c r="MHG89" s="171"/>
      <c r="MHH89" s="171"/>
      <c r="MHI89" s="171"/>
      <c r="MHJ89" s="171"/>
      <c r="MHK89" s="171"/>
      <c r="MHL89" s="171"/>
      <c r="MHM89" s="171"/>
      <c r="MHN89" s="171"/>
      <c r="MHO89" s="171"/>
      <c r="MHP89" s="171"/>
      <c r="MHQ89" s="171"/>
      <c r="MHR89" s="171"/>
      <c r="MHS89" s="171"/>
      <c r="MHT89" s="171"/>
      <c r="MHU89" s="171"/>
      <c r="MHV89" s="171"/>
      <c r="MHW89" s="171"/>
      <c r="MHX89" s="171"/>
      <c r="MHY89" s="171"/>
      <c r="MHZ89" s="171"/>
      <c r="MIA89" s="171"/>
      <c r="MIB89" s="171"/>
      <c r="MIC89" s="171"/>
      <c r="MID89" s="171"/>
      <c r="MIE89" s="171"/>
      <c r="MIF89" s="171"/>
      <c r="MIG89" s="171"/>
      <c r="MIH89" s="171"/>
      <c r="MII89" s="171"/>
      <c r="MIJ89" s="171"/>
      <c r="MIK89" s="171"/>
      <c r="MIL89" s="171"/>
      <c r="MIM89" s="171"/>
      <c r="MIN89" s="171"/>
      <c r="MIO89" s="171"/>
      <c r="MIP89" s="171"/>
      <c r="MIQ89" s="171"/>
      <c r="MIR89" s="171"/>
      <c r="MIS89" s="171"/>
      <c r="MIT89" s="171"/>
      <c r="MIU89" s="171"/>
      <c r="MIV89" s="171"/>
      <c r="MIW89" s="171"/>
      <c r="MIX89" s="171"/>
      <c r="MIY89" s="171"/>
      <c r="MIZ89" s="171"/>
      <c r="MJA89" s="171"/>
      <c r="MJB89" s="171"/>
      <c r="MJC89" s="171"/>
      <c r="MJD89" s="171"/>
      <c r="MJE89" s="171"/>
      <c r="MJF89" s="171"/>
      <c r="MJG89" s="171"/>
      <c r="MJH89" s="171"/>
      <c r="MJI89" s="171"/>
      <c r="MJJ89" s="171"/>
      <c r="MJK89" s="171"/>
      <c r="MJL89" s="171"/>
      <c r="MJM89" s="171"/>
      <c r="MJN89" s="171"/>
      <c r="MJO89" s="171"/>
      <c r="MJP89" s="171"/>
      <c r="MJQ89" s="171"/>
      <c r="MJR89" s="171"/>
      <c r="MJS89" s="171"/>
      <c r="MJT89" s="171"/>
      <c r="MJU89" s="171"/>
      <c r="MJV89" s="171"/>
      <c r="MJW89" s="171"/>
      <c r="MJX89" s="171"/>
      <c r="MJY89" s="171"/>
      <c r="MJZ89" s="171"/>
      <c r="MKA89" s="171"/>
      <c r="MKB89" s="171"/>
      <c r="MKC89" s="171"/>
      <c r="MKD89" s="171"/>
      <c r="MKE89" s="171"/>
      <c r="MKF89" s="171"/>
      <c r="MKG89" s="171"/>
      <c r="MKH89" s="171"/>
      <c r="MKI89" s="171"/>
      <c r="MKJ89" s="171"/>
      <c r="MKK89" s="171"/>
      <c r="MKL89" s="171"/>
      <c r="MKM89" s="171"/>
      <c r="MKN89" s="171"/>
      <c r="MKO89" s="171"/>
      <c r="MKP89" s="171"/>
      <c r="MKQ89" s="171"/>
      <c r="MKR89" s="171"/>
      <c r="MKS89" s="171"/>
      <c r="MKT89" s="171"/>
      <c r="MKU89" s="171"/>
      <c r="MKV89" s="171"/>
      <c r="MKW89" s="171"/>
      <c r="MKX89" s="171"/>
      <c r="MKY89" s="171"/>
      <c r="MKZ89" s="171"/>
      <c r="MLA89" s="171"/>
      <c r="MLB89" s="171"/>
      <c r="MLC89" s="171"/>
      <c r="MLD89" s="171"/>
      <c r="MLE89" s="171"/>
      <c r="MLF89" s="171"/>
      <c r="MLG89" s="171"/>
      <c r="MLH89" s="171"/>
      <c r="MLI89" s="171"/>
      <c r="MLJ89" s="171"/>
      <c r="MLK89" s="171"/>
      <c r="MLL89" s="171"/>
      <c r="MLM89" s="171"/>
      <c r="MLN89" s="171"/>
      <c r="MLO89" s="171"/>
      <c r="MLP89" s="171"/>
      <c r="MLQ89" s="171"/>
      <c r="MLR89" s="171"/>
      <c r="MLS89" s="171"/>
      <c r="MLT89" s="171"/>
      <c r="MLU89" s="171"/>
      <c r="MLV89" s="171"/>
      <c r="MLW89" s="171"/>
      <c r="MLX89" s="171"/>
      <c r="MLY89" s="171"/>
      <c r="MLZ89" s="171"/>
      <c r="MMA89" s="171"/>
      <c r="MMB89" s="171"/>
      <c r="MMC89" s="171"/>
      <c r="MMD89" s="171"/>
      <c r="MME89" s="171"/>
      <c r="MMF89" s="171"/>
      <c r="MMG89" s="171"/>
      <c r="MMH89" s="171"/>
      <c r="MMI89" s="171"/>
      <c r="MMJ89" s="171"/>
      <c r="MMK89" s="171"/>
      <c r="MML89" s="171"/>
      <c r="MMM89" s="171"/>
      <c r="MMN89" s="171"/>
      <c r="MMO89" s="171"/>
      <c r="MMP89" s="171"/>
      <c r="MMQ89" s="171"/>
      <c r="MMR89" s="171"/>
      <c r="MMS89" s="171"/>
      <c r="MMT89" s="171"/>
      <c r="MMU89" s="171"/>
      <c r="MMV89" s="171"/>
      <c r="MMW89" s="171"/>
      <c r="MMX89" s="171"/>
      <c r="MMY89" s="171"/>
      <c r="MMZ89" s="171"/>
      <c r="MNA89" s="171"/>
      <c r="MNB89" s="171"/>
      <c r="MNC89" s="171"/>
      <c r="MND89" s="171"/>
      <c r="MNE89" s="171"/>
      <c r="MNF89" s="171"/>
      <c r="MNG89" s="171"/>
      <c r="MNH89" s="171"/>
      <c r="MNI89" s="171"/>
      <c r="MNJ89" s="171"/>
      <c r="MNK89" s="171"/>
      <c r="MNL89" s="171"/>
      <c r="MNM89" s="171"/>
      <c r="MNN89" s="171"/>
      <c r="MNO89" s="171"/>
      <c r="MNP89" s="171"/>
      <c r="MNQ89" s="171"/>
      <c r="MNR89" s="171"/>
      <c r="MNS89" s="171"/>
      <c r="MNT89" s="171"/>
      <c r="MNU89" s="171"/>
      <c r="MNV89" s="171"/>
      <c r="MNW89" s="171"/>
      <c r="MNX89" s="171"/>
      <c r="MNY89" s="171"/>
      <c r="MNZ89" s="171"/>
      <c r="MOA89" s="171"/>
      <c r="MOB89" s="171"/>
      <c r="MOC89" s="171"/>
      <c r="MOD89" s="171"/>
      <c r="MOE89" s="171"/>
      <c r="MOF89" s="171"/>
      <c r="MOG89" s="171"/>
      <c r="MOH89" s="171"/>
      <c r="MOI89" s="171"/>
      <c r="MOJ89" s="171"/>
      <c r="MOK89" s="171"/>
      <c r="MOL89" s="171"/>
      <c r="MOM89" s="171"/>
      <c r="MON89" s="171"/>
      <c r="MOO89" s="171"/>
      <c r="MOP89" s="171"/>
      <c r="MOQ89" s="171"/>
      <c r="MOR89" s="171"/>
      <c r="MOS89" s="171"/>
      <c r="MOT89" s="171"/>
      <c r="MOU89" s="171"/>
      <c r="MOV89" s="171"/>
      <c r="MOW89" s="171"/>
      <c r="MOX89" s="171"/>
      <c r="MOY89" s="171"/>
      <c r="MOZ89" s="171"/>
      <c r="MPA89" s="171"/>
      <c r="MPB89" s="171"/>
      <c r="MPC89" s="171"/>
      <c r="MPD89" s="171"/>
      <c r="MPE89" s="171"/>
      <c r="MPF89" s="171"/>
      <c r="MPG89" s="171"/>
      <c r="MPH89" s="171"/>
      <c r="MPI89" s="171"/>
      <c r="MPJ89" s="171"/>
      <c r="MPK89" s="171"/>
      <c r="MPL89" s="171"/>
      <c r="MPM89" s="171"/>
      <c r="MPN89" s="171"/>
      <c r="MPO89" s="171"/>
      <c r="MPP89" s="171"/>
      <c r="MPQ89" s="171"/>
      <c r="MPR89" s="171"/>
      <c r="MPS89" s="171"/>
      <c r="MPT89" s="171"/>
      <c r="MPU89" s="171"/>
      <c r="MPV89" s="171"/>
      <c r="MPW89" s="171"/>
      <c r="MPX89" s="171"/>
      <c r="MPY89" s="171"/>
      <c r="MPZ89" s="171"/>
      <c r="MQA89" s="171"/>
      <c r="MQB89" s="171"/>
      <c r="MQC89" s="171"/>
      <c r="MQD89" s="171"/>
      <c r="MQE89" s="171"/>
      <c r="MQF89" s="171"/>
      <c r="MQG89" s="171"/>
      <c r="MQH89" s="171"/>
      <c r="MQI89" s="171"/>
      <c r="MQJ89" s="171"/>
      <c r="MQK89" s="171"/>
      <c r="MQL89" s="171"/>
      <c r="MQM89" s="171"/>
      <c r="MQN89" s="171"/>
      <c r="MQO89" s="171"/>
      <c r="MQP89" s="171"/>
      <c r="MQQ89" s="171"/>
      <c r="MQR89" s="171"/>
      <c r="MQS89" s="171"/>
      <c r="MQT89" s="171"/>
      <c r="MQU89" s="171"/>
      <c r="MQV89" s="171"/>
      <c r="MQW89" s="171"/>
      <c r="MQX89" s="171"/>
      <c r="MQY89" s="171"/>
      <c r="MQZ89" s="171"/>
      <c r="MRA89" s="171"/>
      <c r="MRB89" s="171"/>
      <c r="MRC89" s="171"/>
      <c r="MRD89" s="171"/>
      <c r="MRE89" s="171"/>
      <c r="MRF89" s="171"/>
      <c r="MRG89" s="171"/>
      <c r="MRH89" s="171"/>
      <c r="MRI89" s="171"/>
      <c r="MRJ89" s="171"/>
      <c r="MRK89" s="171"/>
      <c r="MRL89" s="171"/>
      <c r="MRM89" s="171"/>
      <c r="MRN89" s="171"/>
      <c r="MRO89" s="171"/>
      <c r="MRP89" s="171"/>
      <c r="MRQ89" s="171"/>
      <c r="MRR89" s="171"/>
      <c r="MRS89" s="171"/>
      <c r="MRT89" s="171"/>
      <c r="MRU89" s="171"/>
      <c r="MRV89" s="171"/>
      <c r="MRW89" s="171"/>
      <c r="MRX89" s="171"/>
      <c r="MRY89" s="171"/>
      <c r="MRZ89" s="171"/>
      <c r="MSA89" s="171"/>
      <c r="MSB89" s="171"/>
      <c r="MSC89" s="171"/>
      <c r="MSD89" s="171"/>
      <c r="MSE89" s="171"/>
      <c r="MSF89" s="171"/>
      <c r="MSG89" s="171"/>
      <c r="MSH89" s="171"/>
      <c r="MSI89" s="171"/>
      <c r="MSJ89" s="171"/>
      <c r="MSK89" s="171"/>
      <c r="MSL89" s="171"/>
      <c r="MSM89" s="171"/>
      <c r="MSN89" s="171"/>
      <c r="MSO89" s="171"/>
      <c r="MSP89" s="171"/>
      <c r="MSQ89" s="171"/>
      <c r="MSR89" s="171"/>
      <c r="MSS89" s="171"/>
      <c r="MST89" s="171"/>
      <c r="MSU89" s="171"/>
      <c r="MSV89" s="171"/>
      <c r="MSW89" s="171"/>
      <c r="MSX89" s="171"/>
      <c r="MSY89" s="171"/>
      <c r="MSZ89" s="171"/>
      <c r="MTA89" s="171"/>
      <c r="MTB89" s="171"/>
      <c r="MTC89" s="171"/>
      <c r="MTD89" s="171"/>
      <c r="MTE89" s="171"/>
      <c r="MTF89" s="171"/>
      <c r="MTG89" s="171"/>
      <c r="MTH89" s="171"/>
      <c r="MTI89" s="171"/>
      <c r="MTJ89" s="171"/>
      <c r="MTK89" s="171"/>
      <c r="MTL89" s="171"/>
      <c r="MTM89" s="171"/>
      <c r="MTN89" s="171"/>
      <c r="MTO89" s="171"/>
      <c r="MTP89" s="171"/>
      <c r="MTQ89" s="171"/>
      <c r="MTR89" s="171"/>
      <c r="MTS89" s="171"/>
      <c r="MTT89" s="171"/>
      <c r="MTU89" s="171"/>
      <c r="MTV89" s="171"/>
      <c r="MTW89" s="171"/>
      <c r="MTX89" s="171"/>
      <c r="MTY89" s="171"/>
      <c r="MTZ89" s="171"/>
      <c r="MUA89" s="171"/>
      <c r="MUB89" s="171"/>
      <c r="MUC89" s="171"/>
      <c r="MUD89" s="171"/>
      <c r="MUE89" s="171"/>
      <c r="MUF89" s="171"/>
      <c r="MUG89" s="171"/>
      <c r="MUH89" s="171"/>
      <c r="MUI89" s="171"/>
      <c r="MUJ89" s="171"/>
      <c r="MUK89" s="171"/>
      <c r="MUL89" s="171"/>
      <c r="MUM89" s="171"/>
      <c r="MUN89" s="171"/>
      <c r="MUO89" s="171"/>
      <c r="MUP89" s="171"/>
      <c r="MUQ89" s="171"/>
      <c r="MUR89" s="171"/>
      <c r="MUS89" s="171"/>
      <c r="MUT89" s="171"/>
      <c r="MUU89" s="171"/>
      <c r="MUV89" s="171"/>
      <c r="MUW89" s="171"/>
      <c r="MUX89" s="171"/>
      <c r="MUY89" s="171"/>
      <c r="MUZ89" s="171"/>
      <c r="MVA89" s="171"/>
      <c r="MVB89" s="171"/>
      <c r="MVC89" s="171"/>
      <c r="MVD89" s="171"/>
      <c r="MVE89" s="171"/>
      <c r="MVF89" s="171"/>
      <c r="MVG89" s="171"/>
      <c r="MVH89" s="171"/>
      <c r="MVI89" s="171"/>
      <c r="MVJ89" s="171"/>
      <c r="MVK89" s="171"/>
      <c r="MVL89" s="171"/>
      <c r="MVM89" s="171"/>
      <c r="MVN89" s="171"/>
      <c r="MVO89" s="171"/>
      <c r="MVP89" s="171"/>
      <c r="MVQ89" s="171"/>
      <c r="MVR89" s="171"/>
      <c r="MVS89" s="171"/>
      <c r="MVT89" s="171"/>
      <c r="MVU89" s="171"/>
      <c r="MVV89" s="171"/>
      <c r="MVW89" s="171"/>
      <c r="MVX89" s="171"/>
      <c r="MVY89" s="171"/>
      <c r="MVZ89" s="171"/>
      <c r="MWA89" s="171"/>
      <c r="MWB89" s="171"/>
      <c r="MWC89" s="171"/>
      <c r="MWD89" s="171"/>
      <c r="MWE89" s="171"/>
      <c r="MWF89" s="171"/>
      <c r="MWG89" s="171"/>
      <c r="MWH89" s="171"/>
      <c r="MWI89" s="171"/>
      <c r="MWJ89" s="171"/>
      <c r="MWK89" s="171"/>
      <c r="MWL89" s="171"/>
      <c r="MWM89" s="171"/>
      <c r="MWN89" s="171"/>
      <c r="MWO89" s="171"/>
      <c r="MWP89" s="171"/>
      <c r="MWQ89" s="171"/>
      <c r="MWR89" s="171"/>
      <c r="MWS89" s="171"/>
      <c r="MWT89" s="171"/>
      <c r="MWU89" s="171"/>
      <c r="MWV89" s="171"/>
      <c r="MWW89" s="171"/>
      <c r="MWX89" s="171"/>
      <c r="MWY89" s="171"/>
      <c r="MWZ89" s="171"/>
      <c r="MXA89" s="171"/>
      <c r="MXB89" s="171"/>
      <c r="MXC89" s="171"/>
      <c r="MXD89" s="171"/>
      <c r="MXE89" s="171"/>
      <c r="MXF89" s="171"/>
      <c r="MXG89" s="171"/>
      <c r="MXH89" s="171"/>
      <c r="MXI89" s="171"/>
      <c r="MXJ89" s="171"/>
      <c r="MXK89" s="171"/>
      <c r="MXL89" s="171"/>
      <c r="MXM89" s="171"/>
      <c r="MXN89" s="171"/>
      <c r="MXO89" s="171"/>
      <c r="MXP89" s="171"/>
      <c r="MXQ89" s="171"/>
      <c r="MXR89" s="171"/>
      <c r="MXS89" s="171"/>
      <c r="MXT89" s="171"/>
      <c r="MXU89" s="171"/>
      <c r="MXV89" s="171"/>
      <c r="MXW89" s="171"/>
      <c r="MXX89" s="171"/>
      <c r="MXY89" s="171"/>
      <c r="MXZ89" s="171"/>
      <c r="MYA89" s="171"/>
      <c r="MYB89" s="171"/>
      <c r="MYC89" s="171"/>
      <c r="MYD89" s="171"/>
      <c r="MYE89" s="171"/>
      <c r="MYF89" s="171"/>
      <c r="MYG89" s="171"/>
      <c r="MYH89" s="171"/>
      <c r="MYI89" s="171"/>
      <c r="MYJ89" s="171"/>
      <c r="MYK89" s="171"/>
      <c r="MYL89" s="171"/>
      <c r="MYM89" s="171"/>
      <c r="MYN89" s="171"/>
      <c r="MYO89" s="171"/>
      <c r="MYP89" s="171"/>
      <c r="MYQ89" s="171"/>
      <c r="MYR89" s="171"/>
      <c r="MYS89" s="171"/>
      <c r="MYT89" s="171"/>
      <c r="MYU89" s="171"/>
      <c r="MYV89" s="171"/>
      <c r="MYW89" s="171"/>
      <c r="MYX89" s="171"/>
      <c r="MYY89" s="171"/>
      <c r="MYZ89" s="171"/>
      <c r="MZA89" s="171"/>
      <c r="MZB89" s="171"/>
      <c r="MZC89" s="171"/>
      <c r="MZD89" s="171"/>
      <c r="MZE89" s="171"/>
      <c r="MZF89" s="171"/>
      <c r="MZG89" s="171"/>
      <c r="MZH89" s="171"/>
      <c r="MZI89" s="171"/>
      <c r="MZJ89" s="171"/>
      <c r="MZK89" s="171"/>
      <c r="MZL89" s="171"/>
      <c r="MZM89" s="171"/>
      <c r="MZN89" s="171"/>
      <c r="MZO89" s="171"/>
      <c r="MZP89" s="171"/>
      <c r="MZQ89" s="171"/>
      <c r="MZR89" s="171"/>
      <c r="MZS89" s="171"/>
      <c r="MZT89" s="171"/>
      <c r="MZU89" s="171"/>
      <c r="MZV89" s="171"/>
      <c r="MZW89" s="171"/>
      <c r="MZX89" s="171"/>
      <c r="MZY89" s="171"/>
      <c r="MZZ89" s="171"/>
      <c r="NAA89" s="171"/>
      <c r="NAB89" s="171"/>
      <c r="NAC89" s="171"/>
      <c r="NAD89" s="171"/>
      <c r="NAE89" s="171"/>
      <c r="NAF89" s="171"/>
      <c r="NAG89" s="171"/>
      <c r="NAH89" s="171"/>
      <c r="NAI89" s="171"/>
      <c r="NAJ89" s="171"/>
      <c r="NAK89" s="171"/>
      <c r="NAL89" s="171"/>
      <c r="NAM89" s="171"/>
      <c r="NAN89" s="171"/>
      <c r="NAO89" s="171"/>
      <c r="NAP89" s="171"/>
      <c r="NAQ89" s="171"/>
      <c r="NAR89" s="171"/>
      <c r="NAS89" s="171"/>
      <c r="NAT89" s="171"/>
      <c r="NAU89" s="171"/>
      <c r="NAV89" s="171"/>
      <c r="NAW89" s="171"/>
      <c r="NAX89" s="171"/>
      <c r="NAY89" s="171"/>
      <c r="NAZ89" s="171"/>
      <c r="NBA89" s="171"/>
      <c r="NBB89" s="171"/>
      <c r="NBC89" s="171"/>
      <c r="NBD89" s="171"/>
      <c r="NBE89" s="171"/>
      <c r="NBF89" s="171"/>
      <c r="NBG89" s="171"/>
      <c r="NBH89" s="171"/>
      <c r="NBI89" s="171"/>
      <c r="NBJ89" s="171"/>
      <c r="NBK89" s="171"/>
      <c r="NBL89" s="171"/>
      <c r="NBM89" s="171"/>
      <c r="NBN89" s="171"/>
      <c r="NBO89" s="171"/>
      <c r="NBP89" s="171"/>
      <c r="NBQ89" s="171"/>
      <c r="NBR89" s="171"/>
      <c r="NBS89" s="171"/>
      <c r="NBT89" s="171"/>
      <c r="NBU89" s="171"/>
      <c r="NBV89" s="171"/>
      <c r="NBW89" s="171"/>
      <c r="NBX89" s="171"/>
      <c r="NBY89" s="171"/>
      <c r="NBZ89" s="171"/>
      <c r="NCA89" s="171"/>
      <c r="NCB89" s="171"/>
      <c r="NCC89" s="171"/>
      <c r="NCD89" s="171"/>
      <c r="NCE89" s="171"/>
      <c r="NCF89" s="171"/>
      <c r="NCG89" s="171"/>
      <c r="NCH89" s="171"/>
      <c r="NCI89" s="171"/>
      <c r="NCJ89" s="171"/>
      <c r="NCK89" s="171"/>
      <c r="NCL89" s="171"/>
      <c r="NCM89" s="171"/>
      <c r="NCN89" s="171"/>
      <c r="NCO89" s="171"/>
      <c r="NCP89" s="171"/>
      <c r="NCQ89" s="171"/>
      <c r="NCR89" s="171"/>
      <c r="NCS89" s="171"/>
      <c r="NCT89" s="171"/>
      <c r="NCU89" s="171"/>
      <c r="NCV89" s="171"/>
      <c r="NCW89" s="171"/>
      <c r="NCX89" s="171"/>
      <c r="NCY89" s="171"/>
      <c r="NCZ89" s="171"/>
      <c r="NDA89" s="171"/>
      <c r="NDB89" s="171"/>
      <c r="NDC89" s="171"/>
      <c r="NDD89" s="171"/>
      <c r="NDE89" s="171"/>
      <c r="NDF89" s="171"/>
      <c r="NDG89" s="171"/>
      <c r="NDH89" s="171"/>
      <c r="NDI89" s="171"/>
      <c r="NDJ89" s="171"/>
      <c r="NDK89" s="171"/>
      <c r="NDL89" s="171"/>
      <c r="NDM89" s="171"/>
      <c r="NDN89" s="171"/>
      <c r="NDO89" s="171"/>
      <c r="NDP89" s="171"/>
      <c r="NDQ89" s="171"/>
      <c r="NDR89" s="171"/>
      <c r="NDS89" s="171"/>
      <c r="NDT89" s="171"/>
      <c r="NDU89" s="171"/>
      <c r="NDV89" s="171"/>
      <c r="NDW89" s="171"/>
      <c r="NDX89" s="171"/>
      <c r="NDY89" s="171"/>
      <c r="NDZ89" s="171"/>
      <c r="NEA89" s="171"/>
      <c r="NEB89" s="171"/>
      <c r="NEC89" s="171"/>
      <c r="NED89" s="171"/>
      <c r="NEE89" s="171"/>
      <c r="NEF89" s="171"/>
      <c r="NEG89" s="171"/>
      <c r="NEH89" s="171"/>
      <c r="NEI89" s="171"/>
      <c r="NEJ89" s="171"/>
      <c r="NEK89" s="171"/>
      <c r="NEL89" s="171"/>
      <c r="NEM89" s="171"/>
      <c r="NEN89" s="171"/>
      <c r="NEO89" s="171"/>
      <c r="NEP89" s="171"/>
      <c r="NEQ89" s="171"/>
      <c r="NER89" s="171"/>
      <c r="NES89" s="171"/>
      <c r="NET89" s="171"/>
      <c r="NEU89" s="171"/>
      <c r="NEV89" s="171"/>
      <c r="NEW89" s="171"/>
      <c r="NEX89" s="171"/>
      <c r="NEY89" s="171"/>
      <c r="NEZ89" s="171"/>
      <c r="NFA89" s="171"/>
      <c r="NFB89" s="171"/>
      <c r="NFC89" s="171"/>
      <c r="NFD89" s="171"/>
      <c r="NFE89" s="171"/>
      <c r="NFF89" s="171"/>
      <c r="NFG89" s="171"/>
      <c r="NFH89" s="171"/>
      <c r="NFI89" s="171"/>
      <c r="NFJ89" s="171"/>
      <c r="NFK89" s="171"/>
      <c r="NFL89" s="171"/>
      <c r="NFM89" s="171"/>
      <c r="NFN89" s="171"/>
      <c r="NFO89" s="171"/>
      <c r="NFP89" s="171"/>
      <c r="NFQ89" s="171"/>
      <c r="NFR89" s="171"/>
      <c r="NFS89" s="171"/>
      <c r="NFT89" s="171"/>
      <c r="NFU89" s="171"/>
      <c r="NFV89" s="171"/>
      <c r="NFW89" s="171"/>
      <c r="NFX89" s="171"/>
      <c r="NFY89" s="171"/>
      <c r="NFZ89" s="171"/>
      <c r="NGA89" s="171"/>
      <c r="NGB89" s="171"/>
      <c r="NGC89" s="171"/>
      <c r="NGD89" s="171"/>
      <c r="NGE89" s="171"/>
      <c r="NGF89" s="171"/>
      <c r="NGG89" s="171"/>
      <c r="NGH89" s="171"/>
      <c r="NGI89" s="171"/>
      <c r="NGJ89" s="171"/>
      <c r="NGK89" s="171"/>
      <c r="NGL89" s="171"/>
      <c r="NGM89" s="171"/>
      <c r="NGN89" s="171"/>
      <c r="NGO89" s="171"/>
      <c r="NGP89" s="171"/>
      <c r="NGQ89" s="171"/>
      <c r="NGR89" s="171"/>
      <c r="NGS89" s="171"/>
      <c r="NGT89" s="171"/>
      <c r="NGU89" s="171"/>
      <c r="NGV89" s="171"/>
      <c r="NGW89" s="171"/>
      <c r="NGX89" s="171"/>
      <c r="NGY89" s="171"/>
      <c r="NGZ89" s="171"/>
      <c r="NHA89" s="171"/>
      <c r="NHB89" s="171"/>
      <c r="NHC89" s="171"/>
      <c r="NHD89" s="171"/>
      <c r="NHE89" s="171"/>
      <c r="NHF89" s="171"/>
      <c r="NHG89" s="171"/>
      <c r="NHH89" s="171"/>
      <c r="NHI89" s="171"/>
      <c r="NHJ89" s="171"/>
      <c r="NHK89" s="171"/>
      <c r="NHL89" s="171"/>
      <c r="NHM89" s="171"/>
      <c r="NHN89" s="171"/>
      <c r="NHO89" s="171"/>
      <c r="NHP89" s="171"/>
      <c r="NHQ89" s="171"/>
      <c r="NHR89" s="171"/>
      <c r="NHS89" s="171"/>
      <c r="NHT89" s="171"/>
      <c r="NHU89" s="171"/>
      <c r="NHV89" s="171"/>
      <c r="NHW89" s="171"/>
      <c r="NHX89" s="171"/>
      <c r="NHY89" s="171"/>
      <c r="NHZ89" s="171"/>
      <c r="NIA89" s="171"/>
      <c r="NIB89" s="171"/>
      <c r="NIC89" s="171"/>
      <c r="NID89" s="171"/>
      <c r="NIE89" s="171"/>
      <c r="NIF89" s="171"/>
      <c r="NIG89" s="171"/>
      <c r="NIH89" s="171"/>
      <c r="NII89" s="171"/>
      <c r="NIJ89" s="171"/>
      <c r="NIK89" s="171"/>
      <c r="NIL89" s="171"/>
      <c r="NIM89" s="171"/>
      <c r="NIN89" s="171"/>
      <c r="NIO89" s="171"/>
      <c r="NIP89" s="171"/>
      <c r="NIQ89" s="171"/>
      <c r="NIR89" s="171"/>
      <c r="NIS89" s="171"/>
      <c r="NIT89" s="171"/>
      <c r="NIU89" s="171"/>
      <c r="NIV89" s="171"/>
      <c r="NIW89" s="171"/>
      <c r="NIX89" s="171"/>
      <c r="NIY89" s="171"/>
      <c r="NIZ89" s="171"/>
      <c r="NJA89" s="171"/>
      <c r="NJB89" s="171"/>
      <c r="NJC89" s="171"/>
      <c r="NJD89" s="171"/>
      <c r="NJE89" s="171"/>
      <c r="NJF89" s="171"/>
      <c r="NJG89" s="171"/>
      <c r="NJH89" s="171"/>
      <c r="NJI89" s="171"/>
      <c r="NJJ89" s="171"/>
      <c r="NJK89" s="171"/>
      <c r="NJL89" s="171"/>
      <c r="NJM89" s="171"/>
      <c r="NJN89" s="171"/>
      <c r="NJO89" s="171"/>
      <c r="NJP89" s="171"/>
      <c r="NJQ89" s="171"/>
      <c r="NJR89" s="171"/>
      <c r="NJS89" s="171"/>
      <c r="NJT89" s="171"/>
      <c r="NJU89" s="171"/>
      <c r="NJV89" s="171"/>
      <c r="NJW89" s="171"/>
      <c r="NJX89" s="171"/>
      <c r="NJY89" s="171"/>
      <c r="NJZ89" s="171"/>
      <c r="NKA89" s="171"/>
      <c r="NKB89" s="171"/>
      <c r="NKC89" s="171"/>
      <c r="NKD89" s="171"/>
      <c r="NKE89" s="171"/>
      <c r="NKF89" s="171"/>
      <c r="NKG89" s="171"/>
      <c r="NKH89" s="171"/>
      <c r="NKI89" s="171"/>
      <c r="NKJ89" s="171"/>
      <c r="NKK89" s="171"/>
      <c r="NKL89" s="171"/>
      <c r="NKM89" s="171"/>
      <c r="NKN89" s="171"/>
      <c r="NKO89" s="171"/>
      <c r="NKP89" s="171"/>
      <c r="NKQ89" s="171"/>
      <c r="NKR89" s="171"/>
      <c r="NKS89" s="171"/>
      <c r="NKT89" s="171"/>
      <c r="NKU89" s="171"/>
      <c r="NKV89" s="171"/>
      <c r="NKW89" s="171"/>
      <c r="NKX89" s="171"/>
      <c r="NKY89" s="171"/>
      <c r="NKZ89" s="171"/>
      <c r="NLA89" s="171"/>
      <c r="NLB89" s="171"/>
      <c r="NLC89" s="171"/>
      <c r="NLD89" s="171"/>
      <c r="NLE89" s="171"/>
      <c r="NLF89" s="171"/>
      <c r="NLG89" s="171"/>
      <c r="NLH89" s="171"/>
      <c r="NLI89" s="171"/>
      <c r="NLJ89" s="171"/>
      <c r="NLK89" s="171"/>
      <c r="NLL89" s="171"/>
      <c r="NLM89" s="171"/>
      <c r="NLN89" s="171"/>
      <c r="NLO89" s="171"/>
      <c r="NLP89" s="171"/>
      <c r="NLQ89" s="171"/>
      <c r="NLR89" s="171"/>
      <c r="NLS89" s="171"/>
      <c r="NLT89" s="171"/>
      <c r="NLU89" s="171"/>
      <c r="NLV89" s="171"/>
      <c r="NLW89" s="171"/>
      <c r="NLX89" s="171"/>
      <c r="NLY89" s="171"/>
      <c r="NLZ89" s="171"/>
      <c r="NMA89" s="171"/>
      <c r="NMB89" s="171"/>
      <c r="NMC89" s="171"/>
      <c r="NMD89" s="171"/>
      <c r="NME89" s="171"/>
      <c r="NMF89" s="171"/>
      <c r="NMG89" s="171"/>
      <c r="NMH89" s="171"/>
      <c r="NMI89" s="171"/>
      <c r="NMJ89" s="171"/>
      <c r="NMK89" s="171"/>
      <c r="NML89" s="171"/>
      <c r="NMM89" s="171"/>
      <c r="NMN89" s="171"/>
      <c r="NMO89" s="171"/>
      <c r="NMP89" s="171"/>
      <c r="NMQ89" s="171"/>
      <c r="NMR89" s="171"/>
      <c r="NMS89" s="171"/>
      <c r="NMT89" s="171"/>
      <c r="NMU89" s="171"/>
      <c r="NMV89" s="171"/>
      <c r="NMW89" s="171"/>
      <c r="NMX89" s="171"/>
      <c r="NMY89" s="171"/>
      <c r="NMZ89" s="171"/>
      <c r="NNA89" s="171"/>
      <c r="NNB89" s="171"/>
      <c r="NNC89" s="171"/>
      <c r="NND89" s="171"/>
      <c r="NNE89" s="171"/>
      <c r="NNF89" s="171"/>
      <c r="NNG89" s="171"/>
      <c r="NNH89" s="171"/>
      <c r="NNI89" s="171"/>
      <c r="NNJ89" s="171"/>
      <c r="NNK89" s="171"/>
      <c r="NNL89" s="171"/>
      <c r="NNM89" s="171"/>
      <c r="NNN89" s="171"/>
      <c r="NNO89" s="171"/>
      <c r="NNP89" s="171"/>
      <c r="NNQ89" s="171"/>
      <c r="NNR89" s="171"/>
      <c r="NNS89" s="171"/>
      <c r="NNT89" s="171"/>
      <c r="NNU89" s="171"/>
      <c r="NNV89" s="171"/>
      <c r="NNW89" s="171"/>
      <c r="NNX89" s="171"/>
      <c r="NNY89" s="171"/>
      <c r="NNZ89" s="171"/>
      <c r="NOA89" s="171"/>
      <c r="NOB89" s="171"/>
      <c r="NOC89" s="171"/>
      <c r="NOD89" s="171"/>
      <c r="NOE89" s="171"/>
      <c r="NOF89" s="171"/>
      <c r="NOG89" s="171"/>
      <c r="NOH89" s="171"/>
      <c r="NOI89" s="171"/>
      <c r="NOJ89" s="171"/>
      <c r="NOK89" s="171"/>
      <c r="NOL89" s="171"/>
      <c r="NOM89" s="171"/>
      <c r="NON89" s="171"/>
      <c r="NOO89" s="171"/>
      <c r="NOP89" s="171"/>
      <c r="NOQ89" s="171"/>
      <c r="NOR89" s="171"/>
      <c r="NOS89" s="171"/>
      <c r="NOT89" s="171"/>
      <c r="NOU89" s="171"/>
      <c r="NOV89" s="171"/>
      <c r="NOW89" s="171"/>
      <c r="NOX89" s="171"/>
      <c r="NOY89" s="171"/>
      <c r="NOZ89" s="171"/>
      <c r="NPA89" s="171"/>
      <c r="NPB89" s="171"/>
      <c r="NPC89" s="171"/>
      <c r="NPD89" s="171"/>
      <c r="NPE89" s="171"/>
      <c r="NPF89" s="171"/>
      <c r="NPG89" s="171"/>
      <c r="NPH89" s="171"/>
      <c r="NPI89" s="171"/>
      <c r="NPJ89" s="171"/>
      <c r="NPK89" s="171"/>
      <c r="NPL89" s="171"/>
      <c r="NPM89" s="171"/>
      <c r="NPN89" s="171"/>
      <c r="NPO89" s="171"/>
      <c r="NPP89" s="171"/>
      <c r="NPQ89" s="171"/>
      <c r="NPR89" s="171"/>
      <c r="NPS89" s="171"/>
      <c r="NPT89" s="171"/>
      <c r="NPU89" s="171"/>
      <c r="NPV89" s="171"/>
      <c r="NPW89" s="171"/>
      <c r="NPX89" s="171"/>
      <c r="NPY89" s="171"/>
      <c r="NPZ89" s="171"/>
      <c r="NQA89" s="171"/>
      <c r="NQB89" s="171"/>
      <c r="NQC89" s="171"/>
      <c r="NQD89" s="171"/>
      <c r="NQE89" s="171"/>
      <c r="NQF89" s="171"/>
      <c r="NQG89" s="171"/>
      <c r="NQH89" s="171"/>
      <c r="NQI89" s="171"/>
      <c r="NQJ89" s="171"/>
      <c r="NQK89" s="171"/>
      <c r="NQL89" s="171"/>
      <c r="NQM89" s="171"/>
      <c r="NQN89" s="171"/>
      <c r="NQO89" s="171"/>
      <c r="NQP89" s="171"/>
      <c r="NQQ89" s="171"/>
      <c r="NQR89" s="171"/>
      <c r="NQS89" s="171"/>
      <c r="NQT89" s="171"/>
      <c r="NQU89" s="171"/>
      <c r="NQV89" s="171"/>
      <c r="NQW89" s="171"/>
      <c r="NQX89" s="171"/>
      <c r="NQY89" s="171"/>
      <c r="NQZ89" s="171"/>
      <c r="NRA89" s="171"/>
      <c r="NRB89" s="171"/>
      <c r="NRC89" s="171"/>
      <c r="NRD89" s="171"/>
      <c r="NRE89" s="171"/>
      <c r="NRF89" s="171"/>
      <c r="NRG89" s="171"/>
      <c r="NRH89" s="171"/>
      <c r="NRI89" s="171"/>
      <c r="NRJ89" s="171"/>
      <c r="NRK89" s="171"/>
      <c r="NRL89" s="171"/>
      <c r="NRM89" s="171"/>
      <c r="NRN89" s="171"/>
      <c r="NRO89" s="171"/>
      <c r="NRP89" s="171"/>
      <c r="NRQ89" s="171"/>
      <c r="NRR89" s="171"/>
      <c r="NRS89" s="171"/>
      <c r="NRT89" s="171"/>
      <c r="NRU89" s="171"/>
      <c r="NRV89" s="171"/>
      <c r="NRW89" s="171"/>
      <c r="NRX89" s="171"/>
      <c r="NRY89" s="171"/>
      <c r="NRZ89" s="171"/>
      <c r="NSA89" s="171"/>
      <c r="NSB89" s="171"/>
      <c r="NSC89" s="171"/>
      <c r="NSD89" s="171"/>
      <c r="NSE89" s="171"/>
      <c r="NSF89" s="171"/>
      <c r="NSG89" s="171"/>
      <c r="NSH89" s="171"/>
      <c r="NSI89" s="171"/>
      <c r="NSJ89" s="171"/>
      <c r="NSK89" s="171"/>
      <c r="NSL89" s="171"/>
      <c r="NSM89" s="171"/>
      <c r="NSN89" s="171"/>
      <c r="NSO89" s="171"/>
      <c r="NSP89" s="171"/>
      <c r="NSQ89" s="171"/>
      <c r="NSR89" s="171"/>
      <c r="NSS89" s="171"/>
      <c r="NST89" s="171"/>
      <c r="NSU89" s="171"/>
      <c r="NSV89" s="171"/>
      <c r="NSW89" s="171"/>
      <c r="NSX89" s="171"/>
      <c r="NSY89" s="171"/>
      <c r="NSZ89" s="171"/>
      <c r="NTA89" s="171"/>
      <c r="NTB89" s="171"/>
      <c r="NTC89" s="171"/>
      <c r="NTD89" s="171"/>
      <c r="NTE89" s="171"/>
      <c r="NTF89" s="171"/>
      <c r="NTG89" s="171"/>
      <c r="NTH89" s="171"/>
      <c r="NTI89" s="171"/>
      <c r="NTJ89" s="171"/>
      <c r="NTK89" s="171"/>
      <c r="NTL89" s="171"/>
      <c r="NTM89" s="171"/>
      <c r="NTN89" s="171"/>
      <c r="NTO89" s="171"/>
      <c r="NTP89" s="171"/>
      <c r="NTQ89" s="171"/>
      <c r="NTR89" s="171"/>
      <c r="NTS89" s="171"/>
      <c r="NTT89" s="171"/>
      <c r="NTU89" s="171"/>
      <c r="NTV89" s="171"/>
      <c r="NTW89" s="171"/>
      <c r="NTX89" s="171"/>
      <c r="NTY89" s="171"/>
      <c r="NTZ89" s="171"/>
      <c r="NUA89" s="171"/>
      <c r="NUB89" s="171"/>
      <c r="NUC89" s="171"/>
      <c r="NUD89" s="171"/>
      <c r="NUE89" s="171"/>
      <c r="NUF89" s="171"/>
      <c r="NUG89" s="171"/>
      <c r="NUH89" s="171"/>
      <c r="NUI89" s="171"/>
      <c r="NUJ89" s="171"/>
      <c r="NUK89" s="171"/>
      <c r="NUL89" s="171"/>
      <c r="NUM89" s="171"/>
      <c r="NUN89" s="171"/>
      <c r="NUO89" s="171"/>
      <c r="NUP89" s="171"/>
      <c r="NUQ89" s="171"/>
      <c r="NUR89" s="171"/>
      <c r="NUS89" s="171"/>
      <c r="NUT89" s="171"/>
      <c r="NUU89" s="171"/>
      <c r="NUV89" s="171"/>
      <c r="NUW89" s="171"/>
      <c r="NUX89" s="171"/>
      <c r="NUY89" s="171"/>
      <c r="NUZ89" s="171"/>
      <c r="NVA89" s="171"/>
      <c r="NVB89" s="171"/>
      <c r="NVC89" s="171"/>
      <c r="NVD89" s="171"/>
      <c r="NVE89" s="171"/>
      <c r="NVF89" s="171"/>
      <c r="NVG89" s="171"/>
      <c r="NVH89" s="171"/>
      <c r="NVI89" s="171"/>
      <c r="NVJ89" s="171"/>
      <c r="NVK89" s="171"/>
      <c r="NVL89" s="171"/>
      <c r="NVM89" s="171"/>
      <c r="NVN89" s="171"/>
      <c r="NVO89" s="171"/>
      <c r="NVP89" s="171"/>
      <c r="NVQ89" s="171"/>
      <c r="NVR89" s="171"/>
      <c r="NVS89" s="171"/>
      <c r="NVT89" s="171"/>
      <c r="NVU89" s="171"/>
      <c r="NVV89" s="171"/>
      <c r="NVW89" s="171"/>
      <c r="NVX89" s="171"/>
      <c r="NVY89" s="171"/>
      <c r="NVZ89" s="171"/>
      <c r="NWA89" s="171"/>
      <c r="NWB89" s="171"/>
      <c r="NWC89" s="171"/>
      <c r="NWD89" s="171"/>
      <c r="NWE89" s="171"/>
      <c r="NWF89" s="171"/>
      <c r="NWG89" s="171"/>
      <c r="NWH89" s="171"/>
      <c r="NWI89" s="171"/>
      <c r="NWJ89" s="171"/>
      <c r="NWK89" s="171"/>
      <c r="NWL89" s="171"/>
      <c r="NWM89" s="171"/>
      <c r="NWN89" s="171"/>
      <c r="NWO89" s="171"/>
      <c r="NWP89" s="171"/>
      <c r="NWQ89" s="171"/>
      <c r="NWR89" s="171"/>
      <c r="NWS89" s="171"/>
      <c r="NWT89" s="171"/>
      <c r="NWU89" s="171"/>
      <c r="NWV89" s="171"/>
      <c r="NWW89" s="171"/>
      <c r="NWX89" s="171"/>
      <c r="NWY89" s="171"/>
      <c r="NWZ89" s="171"/>
      <c r="NXA89" s="171"/>
      <c r="NXB89" s="171"/>
      <c r="NXC89" s="171"/>
      <c r="NXD89" s="171"/>
      <c r="NXE89" s="171"/>
      <c r="NXF89" s="171"/>
      <c r="NXG89" s="171"/>
      <c r="NXH89" s="171"/>
      <c r="NXI89" s="171"/>
      <c r="NXJ89" s="171"/>
      <c r="NXK89" s="171"/>
      <c r="NXL89" s="171"/>
      <c r="NXM89" s="171"/>
      <c r="NXN89" s="171"/>
      <c r="NXO89" s="171"/>
      <c r="NXP89" s="171"/>
      <c r="NXQ89" s="171"/>
      <c r="NXR89" s="171"/>
      <c r="NXS89" s="171"/>
      <c r="NXT89" s="171"/>
      <c r="NXU89" s="171"/>
      <c r="NXV89" s="171"/>
      <c r="NXW89" s="171"/>
      <c r="NXX89" s="171"/>
      <c r="NXY89" s="171"/>
      <c r="NXZ89" s="171"/>
      <c r="NYA89" s="171"/>
      <c r="NYB89" s="171"/>
      <c r="NYC89" s="171"/>
      <c r="NYD89" s="171"/>
      <c r="NYE89" s="171"/>
      <c r="NYF89" s="171"/>
      <c r="NYG89" s="171"/>
      <c r="NYH89" s="171"/>
      <c r="NYI89" s="171"/>
      <c r="NYJ89" s="171"/>
      <c r="NYK89" s="171"/>
      <c r="NYL89" s="171"/>
      <c r="NYM89" s="171"/>
      <c r="NYN89" s="171"/>
      <c r="NYO89" s="171"/>
      <c r="NYP89" s="171"/>
      <c r="NYQ89" s="171"/>
      <c r="NYR89" s="171"/>
      <c r="NYS89" s="171"/>
      <c r="NYT89" s="171"/>
      <c r="NYU89" s="171"/>
      <c r="NYV89" s="171"/>
      <c r="NYW89" s="171"/>
      <c r="NYX89" s="171"/>
      <c r="NYY89" s="171"/>
      <c r="NYZ89" s="171"/>
      <c r="NZA89" s="171"/>
      <c r="NZB89" s="171"/>
      <c r="NZC89" s="171"/>
      <c r="NZD89" s="171"/>
      <c r="NZE89" s="171"/>
      <c r="NZF89" s="171"/>
      <c r="NZG89" s="171"/>
      <c r="NZH89" s="171"/>
      <c r="NZI89" s="171"/>
      <c r="NZJ89" s="171"/>
      <c r="NZK89" s="171"/>
      <c r="NZL89" s="171"/>
      <c r="NZM89" s="171"/>
      <c r="NZN89" s="171"/>
      <c r="NZO89" s="171"/>
      <c r="NZP89" s="171"/>
      <c r="NZQ89" s="171"/>
      <c r="NZR89" s="171"/>
      <c r="NZS89" s="171"/>
      <c r="NZT89" s="171"/>
      <c r="NZU89" s="171"/>
      <c r="NZV89" s="171"/>
      <c r="NZW89" s="171"/>
      <c r="NZX89" s="171"/>
      <c r="NZY89" s="171"/>
      <c r="NZZ89" s="171"/>
      <c r="OAA89" s="171"/>
      <c r="OAB89" s="171"/>
      <c r="OAC89" s="171"/>
      <c r="OAD89" s="171"/>
      <c r="OAE89" s="171"/>
      <c r="OAF89" s="171"/>
      <c r="OAG89" s="171"/>
      <c r="OAH89" s="171"/>
      <c r="OAI89" s="171"/>
      <c r="OAJ89" s="171"/>
      <c r="OAK89" s="171"/>
      <c r="OAL89" s="171"/>
      <c r="OAM89" s="171"/>
      <c r="OAN89" s="171"/>
      <c r="OAO89" s="171"/>
      <c r="OAP89" s="171"/>
      <c r="OAQ89" s="171"/>
      <c r="OAR89" s="171"/>
      <c r="OAS89" s="171"/>
      <c r="OAT89" s="171"/>
      <c r="OAU89" s="171"/>
      <c r="OAV89" s="171"/>
      <c r="OAW89" s="171"/>
      <c r="OAX89" s="171"/>
      <c r="OAY89" s="171"/>
      <c r="OAZ89" s="171"/>
      <c r="OBA89" s="171"/>
      <c r="OBB89" s="171"/>
      <c r="OBC89" s="171"/>
      <c r="OBD89" s="171"/>
      <c r="OBE89" s="171"/>
      <c r="OBF89" s="171"/>
      <c r="OBG89" s="171"/>
      <c r="OBH89" s="171"/>
      <c r="OBI89" s="171"/>
      <c r="OBJ89" s="171"/>
      <c r="OBK89" s="171"/>
      <c r="OBL89" s="171"/>
      <c r="OBM89" s="171"/>
      <c r="OBN89" s="171"/>
      <c r="OBO89" s="171"/>
      <c r="OBP89" s="171"/>
      <c r="OBQ89" s="171"/>
      <c r="OBR89" s="171"/>
      <c r="OBS89" s="171"/>
      <c r="OBT89" s="171"/>
      <c r="OBU89" s="171"/>
      <c r="OBV89" s="171"/>
      <c r="OBW89" s="171"/>
      <c r="OBX89" s="171"/>
      <c r="OBY89" s="171"/>
      <c r="OBZ89" s="171"/>
      <c r="OCA89" s="171"/>
      <c r="OCB89" s="171"/>
      <c r="OCC89" s="171"/>
      <c r="OCD89" s="171"/>
      <c r="OCE89" s="171"/>
      <c r="OCF89" s="171"/>
      <c r="OCG89" s="171"/>
      <c r="OCH89" s="171"/>
      <c r="OCI89" s="171"/>
      <c r="OCJ89" s="171"/>
      <c r="OCK89" s="171"/>
      <c r="OCL89" s="171"/>
      <c r="OCM89" s="171"/>
      <c r="OCN89" s="171"/>
      <c r="OCO89" s="171"/>
      <c r="OCP89" s="171"/>
      <c r="OCQ89" s="171"/>
      <c r="OCR89" s="171"/>
      <c r="OCS89" s="171"/>
      <c r="OCT89" s="171"/>
      <c r="OCU89" s="171"/>
      <c r="OCV89" s="171"/>
      <c r="OCW89" s="171"/>
      <c r="OCX89" s="171"/>
      <c r="OCY89" s="171"/>
      <c r="OCZ89" s="171"/>
      <c r="ODA89" s="171"/>
      <c r="ODB89" s="171"/>
      <c r="ODC89" s="171"/>
      <c r="ODD89" s="171"/>
      <c r="ODE89" s="171"/>
      <c r="ODF89" s="171"/>
      <c r="ODG89" s="171"/>
      <c r="ODH89" s="171"/>
      <c r="ODI89" s="171"/>
      <c r="ODJ89" s="171"/>
      <c r="ODK89" s="171"/>
      <c r="ODL89" s="171"/>
      <c r="ODM89" s="171"/>
      <c r="ODN89" s="171"/>
      <c r="ODO89" s="171"/>
      <c r="ODP89" s="171"/>
      <c r="ODQ89" s="171"/>
      <c r="ODR89" s="171"/>
      <c r="ODS89" s="171"/>
      <c r="ODT89" s="171"/>
      <c r="ODU89" s="171"/>
      <c r="ODV89" s="171"/>
      <c r="ODW89" s="171"/>
      <c r="ODX89" s="171"/>
      <c r="ODY89" s="171"/>
      <c r="ODZ89" s="171"/>
      <c r="OEA89" s="171"/>
      <c r="OEB89" s="171"/>
      <c r="OEC89" s="171"/>
      <c r="OED89" s="171"/>
      <c r="OEE89" s="171"/>
      <c r="OEF89" s="171"/>
      <c r="OEG89" s="171"/>
      <c r="OEH89" s="171"/>
      <c r="OEI89" s="171"/>
      <c r="OEJ89" s="171"/>
      <c r="OEK89" s="171"/>
      <c r="OEL89" s="171"/>
      <c r="OEM89" s="171"/>
      <c r="OEN89" s="171"/>
      <c r="OEO89" s="171"/>
      <c r="OEP89" s="171"/>
      <c r="OEQ89" s="171"/>
      <c r="OER89" s="171"/>
      <c r="OES89" s="171"/>
      <c r="OET89" s="171"/>
      <c r="OEU89" s="171"/>
      <c r="OEV89" s="171"/>
      <c r="OEW89" s="171"/>
      <c r="OEX89" s="171"/>
      <c r="OEY89" s="171"/>
      <c r="OEZ89" s="171"/>
      <c r="OFA89" s="171"/>
      <c r="OFB89" s="171"/>
      <c r="OFC89" s="171"/>
      <c r="OFD89" s="171"/>
      <c r="OFE89" s="171"/>
      <c r="OFF89" s="171"/>
      <c r="OFG89" s="171"/>
      <c r="OFH89" s="171"/>
      <c r="OFI89" s="171"/>
      <c r="OFJ89" s="171"/>
      <c r="OFK89" s="171"/>
      <c r="OFL89" s="171"/>
      <c r="OFM89" s="171"/>
      <c r="OFN89" s="171"/>
      <c r="OFO89" s="171"/>
      <c r="OFP89" s="171"/>
      <c r="OFQ89" s="171"/>
      <c r="OFR89" s="171"/>
      <c r="OFS89" s="171"/>
      <c r="OFT89" s="171"/>
      <c r="OFU89" s="171"/>
      <c r="OFV89" s="171"/>
      <c r="OFW89" s="171"/>
      <c r="OFX89" s="171"/>
      <c r="OFY89" s="171"/>
      <c r="OFZ89" s="171"/>
      <c r="OGA89" s="171"/>
      <c r="OGB89" s="171"/>
      <c r="OGC89" s="171"/>
      <c r="OGD89" s="171"/>
      <c r="OGE89" s="171"/>
      <c r="OGF89" s="171"/>
      <c r="OGG89" s="171"/>
      <c r="OGH89" s="171"/>
      <c r="OGI89" s="171"/>
      <c r="OGJ89" s="171"/>
      <c r="OGK89" s="171"/>
      <c r="OGL89" s="171"/>
      <c r="OGM89" s="171"/>
      <c r="OGN89" s="171"/>
      <c r="OGO89" s="171"/>
      <c r="OGP89" s="171"/>
      <c r="OGQ89" s="171"/>
      <c r="OGR89" s="171"/>
      <c r="OGS89" s="171"/>
      <c r="OGT89" s="171"/>
      <c r="OGU89" s="171"/>
      <c r="OGV89" s="171"/>
      <c r="OGW89" s="171"/>
      <c r="OGX89" s="171"/>
      <c r="OGY89" s="171"/>
      <c r="OGZ89" s="171"/>
      <c r="OHA89" s="171"/>
      <c r="OHB89" s="171"/>
      <c r="OHC89" s="171"/>
      <c r="OHD89" s="171"/>
      <c r="OHE89" s="171"/>
      <c r="OHF89" s="171"/>
      <c r="OHG89" s="171"/>
      <c r="OHH89" s="171"/>
      <c r="OHI89" s="171"/>
      <c r="OHJ89" s="171"/>
      <c r="OHK89" s="171"/>
      <c r="OHL89" s="171"/>
      <c r="OHM89" s="171"/>
      <c r="OHN89" s="171"/>
      <c r="OHO89" s="171"/>
      <c r="OHP89" s="171"/>
      <c r="OHQ89" s="171"/>
      <c r="OHR89" s="171"/>
      <c r="OHS89" s="171"/>
      <c r="OHT89" s="171"/>
      <c r="OHU89" s="171"/>
      <c r="OHV89" s="171"/>
      <c r="OHW89" s="171"/>
      <c r="OHX89" s="171"/>
      <c r="OHY89" s="171"/>
      <c r="OHZ89" s="171"/>
      <c r="OIA89" s="171"/>
      <c r="OIB89" s="171"/>
      <c r="OIC89" s="171"/>
      <c r="OID89" s="171"/>
      <c r="OIE89" s="171"/>
      <c r="OIF89" s="171"/>
      <c r="OIG89" s="171"/>
      <c r="OIH89" s="171"/>
      <c r="OII89" s="171"/>
      <c r="OIJ89" s="171"/>
      <c r="OIK89" s="171"/>
      <c r="OIL89" s="171"/>
      <c r="OIM89" s="171"/>
      <c r="OIN89" s="171"/>
      <c r="OIO89" s="171"/>
      <c r="OIP89" s="171"/>
      <c r="OIQ89" s="171"/>
      <c r="OIR89" s="171"/>
      <c r="OIS89" s="171"/>
      <c r="OIT89" s="171"/>
      <c r="OIU89" s="171"/>
      <c r="OIV89" s="171"/>
      <c r="OIW89" s="171"/>
      <c r="OIX89" s="171"/>
      <c r="OIY89" s="171"/>
      <c r="OIZ89" s="171"/>
      <c r="OJA89" s="171"/>
      <c r="OJB89" s="171"/>
      <c r="OJC89" s="171"/>
      <c r="OJD89" s="171"/>
      <c r="OJE89" s="171"/>
      <c r="OJF89" s="171"/>
      <c r="OJG89" s="171"/>
      <c r="OJH89" s="171"/>
      <c r="OJI89" s="171"/>
      <c r="OJJ89" s="171"/>
      <c r="OJK89" s="171"/>
      <c r="OJL89" s="171"/>
      <c r="OJM89" s="171"/>
      <c r="OJN89" s="171"/>
      <c r="OJO89" s="171"/>
      <c r="OJP89" s="171"/>
      <c r="OJQ89" s="171"/>
      <c r="OJR89" s="171"/>
      <c r="OJS89" s="171"/>
      <c r="OJT89" s="171"/>
      <c r="OJU89" s="171"/>
      <c r="OJV89" s="171"/>
      <c r="OJW89" s="171"/>
      <c r="OJX89" s="171"/>
      <c r="OJY89" s="171"/>
      <c r="OJZ89" s="171"/>
      <c r="OKA89" s="171"/>
      <c r="OKB89" s="171"/>
      <c r="OKC89" s="171"/>
      <c r="OKD89" s="171"/>
      <c r="OKE89" s="171"/>
      <c r="OKF89" s="171"/>
      <c r="OKG89" s="171"/>
      <c r="OKH89" s="171"/>
      <c r="OKI89" s="171"/>
      <c r="OKJ89" s="171"/>
      <c r="OKK89" s="171"/>
      <c r="OKL89" s="171"/>
      <c r="OKM89" s="171"/>
      <c r="OKN89" s="171"/>
      <c r="OKO89" s="171"/>
      <c r="OKP89" s="171"/>
      <c r="OKQ89" s="171"/>
      <c r="OKR89" s="171"/>
      <c r="OKS89" s="171"/>
      <c r="OKT89" s="171"/>
      <c r="OKU89" s="171"/>
      <c r="OKV89" s="171"/>
      <c r="OKW89" s="171"/>
      <c r="OKX89" s="171"/>
      <c r="OKY89" s="171"/>
      <c r="OKZ89" s="171"/>
      <c r="OLA89" s="171"/>
      <c r="OLB89" s="171"/>
      <c r="OLC89" s="171"/>
      <c r="OLD89" s="171"/>
      <c r="OLE89" s="171"/>
      <c r="OLF89" s="171"/>
      <c r="OLG89" s="171"/>
      <c r="OLH89" s="171"/>
      <c r="OLI89" s="171"/>
      <c r="OLJ89" s="171"/>
      <c r="OLK89" s="171"/>
      <c r="OLL89" s="171"/>
      <c r="OLM89" s="171"/>
      <c r="OLN89" s="171"/>
      <c r="OLO89" s="171"/>
      <c r="OLP89" s="171"/>
      <c r="OLQ89" s="171"/>
      <c r="OLR89" s="171"/>
      <c r="OLS89" s="171"/>
      <c r="OLT89" s="171"/>
      <c r="OLU89" s="171"/>
      <c r="OLV89" s="171"/>
      <c r="OLW89" s="171"/>
      <c r="OLX89" s="171"/>
      <c r="OLY89" s="171"/>
      <c r="OLZ89" s="171"/>
      <c r="OMA89" s="171"/>
      <c r="OMB89" s="171"/>
      <c r="OMC89" s="171"/>
      <c r="OMD89" s="171"/>
      <c r="OME89" s="171"/>
      <c r="OMF89" s="171"/>
      <c r="OMG89" s="171"/>
      <c r="OMH89" s="171"/>
      <c r="OMI89" s="171"/>
      <c r="OMJ89" s="171"/>
      <c r="OMK89" s="171"/>
      <c r="OML89" s="171"/>
      <c r="OMM89" s="171"/>
      <c r="OMN89" s="171"/>
      <c r="OMO89" s="171"/>
      <c r="OMP89" s="171"/>
      <c r="OMQ89" s="171"/>
      <c r="OMR89" s="171"/>
      <c r="OMS89" s="171"/>
      <c r="OMT89" s="171"/>
      <c r="OMU89" s="171"/>
      <c r="OMV89" s="171"/>
      <c r="OMW89" s="171"/>
      <c r="OMX89" s="171"/>
      <c r="OMY89" s="171"/>
      <c r="OMZ89" s="171"/>
      <c r="ONA89" s="171"/>
      <c r="ONB89" s="171"/>
      <c r="ONC89" s="171"/>
      <c r="OND89" s="171"/>
      <c r="ONE89" s="171"/>
      <c r="ONF89" s="171"/>
      <c r="ONG89" s="171"/>
      <c r="ONH89" s="171"/>
      <c r="ONI89" s="171"/>
      <c r="ONJ89" s="171"/>
      <c r="ONK89" s="171"/>
      <c r="ONL89" s="171"/>
      <c r="ONM89" s="171"/>
      <c r="ONN89" s="171"/>
      <c r="ONO89" s="171"/>
      <c r="ONP89" s="171"/>
      <c r="ONQ89" s="171"/>
      <c r="ONR89" s="171"/>
      <c r="ONS89" s="171"/>
      <c r="ONT89" s="171"/>
      <c r="ONU89" s="171"/>
      <c r="ONV89" s="171"/>
      <c r="ONW89" s="171"/>
      <c r="ONX89" s="171"/>
      <c r="ONY89" s="171"/>
      <c r="ONZ89" s="171"/>
      <c r="OOA89" s="171"/>
      <c r="OOB89" s="171"/>
      <c r="OOC89" s="171"/>
      <c r="OOD89" s="171"/>
      <c r="OOE89" s="171"/>
      <c r="OOF89" s="171"/>
      <c r="OOG89" s="171"/>
      <c r="OOH89" s="171"/>
      <c r="OOI89" s="171"/>
      <c r="OOJ89" s="171"/>
      <c r="OOK89" s="171"/>
      <c r="OOL89" s="171"/>
      <c r="OOM89" s="171"/>
      <c r="OON89" s="171"/>
      <c r="OOO89" s="171"/>
      <c r="OOP89" s="171"/>
      <c r="OOQ89" s="171"/>
      <c r="OOR89" s="171"/>
      <c r="OOS89" s="171"/>
      <c r="OOT89" s="171"/>
      <c r="OOU89" s="171"/>
      <c r="OOV89" s="171"/>
      <c r="OOW89" s="171"/>
      <c r="OOX89" s="171"/>
      <c r="OOY89" s="171"/>
      <c r="OOZ89" s="171"/>
      <c r="OPA89" s="171"/>
      <c r="OPB89" s="171"/>
      <c r="OPC89" s="171"/>
      <c r="OPD89" s="171"/>
      <c r="OPE89" s="171"/>
      <c r="OPF89" s="171"/>
      <c r="OPG89" s="171"/>
      <c r="OPH89" s="171"/>
      <c r="OPI89" s="171"/>
      <c r="OPJ89" s="171"/>
      <c r="OPK89" s="171"/>
      <c r="OPL89" s="171"/>
      <c r="OPM89" s="171"/>
      <c r="OPN89" s="171"/>
      <c r="OPO89" s="171"/>
      <c r="OPP89" s="171"/>
      <c r="OPQ89" s="171"/>
      <c r="OPR89" s="171"/>
      <c r="OPS89" s="171"/>
      <c r="OPT89" s="171"/>
      <c r="OPU89" s="171"/>
      <c r="OPV89" s="171"/>
      <c r="OPW89" s="171"/>
      <c r="OPX89" s="171"/>
      <c r="OPY89" s="171"/>
      <c r="OPZ89" s="171"/>
      <c r="OQA89" s="171"/>
      <c r="OQB89" s="171"/>
      <c r="OQC89" s="171"/>
      <c r="OQD89" s="171"/>
      <c r="OQE89" s="171"/>
      <c r="OQF89" s="171"/>
      <c r="OQG89" s="171"/>
      <c r="OQH89" s="171"/>
      <c r="OQI89" s="171"/>
      <c r="OQJ89" s="171"/>
      <c r="OQK89" s="171"/>
      <c r="OQL89" s="171"/>
      <c r="OQM89" s="171"/>
      <c r="OQN89" s="171"/>
      <c r="OQO89" s="171"/>
      <c r="OQP89" s="171"/>
      <c r="OQQ89" s="171"/>
      <c r="OQR89" s="171"/>
      <c r="OQS89" s="171"/>
      <c r="OQT89" s="171"/>
      <c r="OQU89" s="171"/>
      <c r="OQV89" s="171"/>
      <c r="OQW89" s="171"/>
      <c r="OQX89" s="171"/>
      <c r="OQY89" s="171"/>
      <c r="OQZ89" s="171"/>
      <c r="ORA89" s="171"/>
      <c r="ORB89" s="171"/>
      <c r="ORC89" s="171"/>
      <c r="ORD89" s="171"/>
      <c r="ORE89" s="171"/>
      <c r="ORF89" s="171"/>
      <c r="ORG89" s="171"/>
      <c r="ORH89" s="171"/>
      <c r="ORI89" s="171"/>
      <c r="ORJ89" s="171"/>
      <c r="ORK89" s="171"/>
      <c r="ORL89" s="171"/>
      <c r="ORM89" s="171"/>
      <c r="ORN89" s="171"/>
      <c r="ORO89" s="171"/>
      <c r="ORP89" s="171"/>
      <c r="ORQ89" s="171"/>
      <c r="ORR89" s="171"/>
      <c r="ORS89" s="171"/>
      <c r="ORT89" s="171"/>
      <c r="ORU89" s="171"/>
      <c r="ORV89" s="171"/>
      <c r="ORW89" s="171"/>
      <c r="ORX89" s="171"/>
      <c r="ORY89" s="171"/>
      <c r="ORZ89" s="171"/>
      <c r="OSA89" s="171"/>
      <c r="OSB89" s="171"/>
      <c r="OSC89" s="171"/>
      <c r="OSD89" s="171"/>
      <c r="OSE89" s="171"/>
      <c r="OSF89" s="171"/>
      <c r="OSG89" s="171"/>
      <c r="OSH89" s="171"/>
      <c r="OSI89" s="171"/>
      <c r="OSJ89" s="171"/>
      <c r="OSK89" s="171"/>
      <c r="OSL89" s="171"/>
      <c r="OSM89" s="171"/>
      <c r="OSN89" s="171"/>
      <c r="OSO89" s="171"/>
      <c r="OSP89" s="171"/>
      <c r="OSQ89" s="171"/>
      <c r="OSR89" s="171"/>
      <c r="OSS89" s="171"/>
      <c r="OST89" s="171"/>
      <c r="OSU89" s="171"/>
      <c r="OSV89" s="171"/>
      <c r="OSW89" s="171"/>
      <c r="OSX89" s="171"/>
      <c r="OSY89" s="171"/>
      <c r="OSZ89" s="171"/>
      <c r="OTA89" s="171"/>
      <c r="OTB89" s="171"/>
      <c r="OTC89" s="171"/>
      <c r="OTD89" s="171"/>
      <c r="OTE89" s="171"/>
      <c r="OTF89" s="171"/>
      <c r="OTG89" s="171"/>
      <c r="OTH89" s="171"/>
      <c r="OTI89" s="171"/>
      <c r="OTJ89" s="171"/>
      <c r="OTK89" s="171"/>
      <c r="OTL89" s="171"/>
      <c r="OTM89" s="171"/>
      <c r="OTN89" s="171"/>
      <c r="OTO89" s="171"/>
      <c r="OTP89" s="171"/>
      <c r="OTQ89" s="171"/>
      <c r="OTR89" s="171"/>
      <c r="OTS89" s="171"/>
      <c r="OTT89" s="171"/>
      <c r="OTU89" s="171"/>
      <c r="OTV89" s="171"/>
      <c r="OTW89" s="171"/>
      <c r="OTX89" s="171"/>
      <c r="OTY89" s="171"/>
      <c r="OTZ89" s="171"/>
      <c r="OUA89" s="171"/>
      <c r="OUB89" s="171"/>
      <c r="OUC89" s="171"/>
      <c r="OUD89" s="171"/>
      <c r="OUE89" s="171"/>
      <c r="OUF89" s="171"/>
      <c r="OUG89" s="171"/>
      <c r="OUH89" s="171"/>
      <c r="OUI89" s="171"/>
      <c r="OUJ89" s="171"/>
      <c r="OUK89" s="171"/>
      <c r="OUL89" s="171"/>
      <c r="OUM89" s="171"/>
      <c r="OUN89" s="171"/>
      <c r="OUO89" s="171"/>
      <c r="OUP89" s="171"/>
      <c r="OUQ89" s="171"/>
      <c r="OUR89" s="171"/>
      <c r="OUS89" s="171"/>
      <c r="OUT89" s="171"/>
      <c r="OUU89" s="171"/>
      <c r="OUV89" s="171"/>
      <c r="OUW89" s="171"/>
      <c r="OUX89" s="171"/>
      <c r="OUY89" s="171"/>
      <c r="OUZ89" s="171"/>
      <c r="OVA89" s="171"/>
      <c r="OVB89" s="171"/>
      <c r="OVC89" s="171"/>
      <c r="OVD89" s="171"/>
      <c r="OVE89" s="171"/>
      <c r="OVF89" s="171"/>
      <c r="OVG89" s="171"/>
      <c r="OVH89" s="171"/>
      <c r="OVI89" s="171"/>
      <c r="OVJ89" s="171"/>
      <c r="OVK89" s="171"/>
      <c r="OVL89" s="171"/>
      <c r="OVM89" s="171"/>
      <c r="OVN89" s="171"/>
      <c r="OVO89" s="171"/>
      <c r="OVP89" s="171"/>
      <c r="OVQ89" s="171"/>
      <c r="OVR89" s="171"/>
      <c r="OVS89" s="171"/>
      <c r="OVT89" s="171"/>
      <c r="OVU89" s="171"/>
      <c r="OVV89" s="171"/>
      <c r="OVW89" s="171"/>
      <c r="OVX89" s="171"/>
      <c r="OVY89" s="171"/>
      <c r="OVZ89" s="171"/>
      <c r="OWA89" s="171"/>
      <c r="OWB89" s="171"/>
      <c r="OWC89" s="171"/>
      <c r="OWD89" s="171"/>
      <c r="OWE89" s="171"/>
      <c r="OWF89" s="171"/>
      <c r="OWG89" s="171"/>
      <c r="OWH89" s="171"/>
      <c r="OWI89" s="171"/>
      <c r="OWJ89" s="171"/>
      <c r="OWK89" s="171"/>
      <c r="OWL89" s="171"/>
      <c r="OWM89" s="171"/>
      <c r="OWN89" s="171"/>
      <c r="OWO89" s="171"/>
      <c r="OWP89" s="171"/>
      <c r="OWQ89" s="171"/>
      <c r="OWR89" s="171"/>
      <c r="OWS89" s="171"/>
      <c r="OWT89" s="171"/>
      <c r="OWU89" s="171"/>
      <c r="OWV89" s="171"/>
      <c r="OWW89" s="171"/>
      <c r="OWX89" s="171"/>
      <c r="OWY89" s="171"/>
      <c r="OWZ89" s="171"/>
      <c r="OXA89" s="171"/>
      <c r="OXB89" s="171"/>
      <c r="OXC89" s="171"/>
      <c r="OXD89" s="171"/>
      <c r="OXE89" s="171"/>
      <c r="OXF89" s="171"/>
      <c r="OXG89" s="171"/>
      <c r="OXH89" s="171"/>
      <c r="OXI89" s="171"/>
      <c r="OXJ89" s="171"/>
      <c r="OXK89" s="171"/>
      <c r="OXL89" s="171"/>
      <c r="OXM89" s="171"/>
      <c r="OXN89" s="171"/>
      <c r="OXO89" s="171"/>
      <c r="OXP89" s="171"/>
      <c r="OXQ89" s="171"/>
      <c r="OXR89" s="171"/>
      <c r="OXS89" s="171"/>
      <c r="OXT89" s="171"/>
      <c r="OXU89" s="171"/>
      <c r="OXV89" s="171"/>
      <c r="OXW89" s="171"/>
      <c r="OXX89" s="171"/>
      <c r="OXY89" s="171"/>
      <c r="OXZ89" s="171"/>
      <c r="OYA89" s="171"/>
      <c r="OYB89" s="171"/>
      <c r="OYC89" s="171"/>
      <c r="OYD89" s="171"/>
      <c r="OYE89" s="171"/>
      <c r="OYF89" s="171"/>
      <c r="OYG89" s="171"/>
      <c r="OYH89" s="171"/>
      <c r="OYI89" s="171"/>
      <c r="OYJ89" s="171"/>
      <c r="OYK89" s="171"/>
      <c r="OYL89" s="171"/>
      <c r="OYM89" s="171"/>
      <c r="OYN89" s="171"/>
      <c r="OYO89" s="171"/>
      <c r="OYP89" s="171"/>
      <c r="OYQ89" s="171"/>
      <c r="OYR89" s="171"/>
      <c r="OYS89" s="171"/>
      <c r="OYT89" s="171"/>
      <c r="OYU89" s="171"/>
      <c r="OYV89" s="171"/>
      <c r="OYW89" s="171"/>
      <c r="OYX89" s="171"/>
      <c r="OYY89" s="171"/>
      <c r="OYZ89" s="171"/>
      <c r="OZA89" s="171"/>
      <c r="OZB89" s="171"/>
      <c r="OZC89" s="171"/>
      <c r="OZD89" s="171"/>
      <c r="OZE89" s="171"/>
      <c r="OZF89" s="171"/>
      <c r="OZG89" s="171"/>
      <c r="OZH89" s="171"/>
      <c r="OZI89" s="171"/>
      <c r="OZJ89" s="171"/>
      <c r="OZK89" s="171"/>
      <c r="OZL89" s="171"/>
      <c r="OZM89" s="171"/>
      <c r="OZN89" s="171"/>
      <c r="OZO89" s="171"/>
      <c r="OZP89" s="171"/>
      <c r="OZQ89" s="171"/>
      <c r="OZR89" s="171"/>
      <c r="OZS89" s="171"/>
      <c r="OZT89" s="171"/>
      <c r="OZU89" s="171"/>
      <c r="OZV89" s="171"/>
      <c r="OZW89" s="171"/>
      <c r="OZX89" s="171"/>
      <c r="OZY89" s="171"/>
      <c r="OZZ89" s="171"/>
      <c r="PAA89" s="171"/>
      <c r="PAB89" s="171"/>
      <c r="PAC89" s="171"/>
      <c r="PAD89" s="171"/>
      <c r="PAE89" s="171"/>
      <c r="PAF89" s="171"/>
      <c r="PAG89" s="171"/>
      <c r="PAH89" s="171"/>
      <c r="PAI89" s="171"/>
      <c r="PAJ89" s="171"/>
      <c r="PAK89" s="171"/>
      <c r="PAL89" s="171"/>
      <c r="PAM89" s="171"/>
      <c r="PAN89" s="171"/>
      <c r="PAO89" s="171"/>
      <c r="PAP89" s="171"/>
      <c r="PAQ89" s="171"/>
      <c r="PAR89" s="171"/>
      <c r="PAS89" s="171"/>
      <c r="PAT89" s="171"/>
      <c r="PAU89" s="171"/>
      <c r="PAV89" s="171"/>
      <c r="PAW89" s="171"/>
      <c r="PAX89" s="171"/>
      <c r="PAY89" s="171"/>
      <c r="PAZ89" s="171"/>
      <c r="PBA89" s="171"/>
      <c r="PBB89" s="171"/>
      <c r="PBC89" s="171"/>
      <c r="PBD89" s="171"/>
      <c r="PBE89" s="171"/>
      <c r="PBF89" s="171"/>
      <c r="PBG89" s="171"/>
      <c r="PBH89" s="171"/>
      <c r="PBI89" s="171"/>
      <c r="PBJ89" s="171"/>
      <c r="PBK89" s="171"/>
      <c r="PBL89" s="171"/>
      <c r="PBM89" s="171"/>
      <c r="PBN89" s="171"/>
      <c r="PBO89" s="171"/>
      <c r="PBP89" s="171"/>
      <c r="PBQ89" s="171"/>
      <c r="PBR89" s="171"/>
      <c r="PBS89" s="171"/>
      <c r="PBT89" s="171"/>
      <c r="PBU89" s="171"/>
      <c r="PBV89" s="171"/>
      <c r="PBW89" s="171"/>
      <c r="PBX89" s="171"/>
      <c r="PBY89" s="171"/>
      <c r="PBZ89" s="171"/>
      <c r="PCA89" s="171"/>
      <c r="PCB89" s="171"/>
      <c r="PCC89" s="171"/>
      <c r="PCD89" s="171"/>
      <c r="PCE89" s="171"/>
      <c r="PCF89" s="171"/>
      <c r="PCG89" s="171"/>
      <c r="PCH89" s="171"/>
      <c r="PCI89" s="171"/>
      <c r="PCJ89" s="171"/>
      <c r="PCK89" s="171"/>
      <c r="PCL89" s="171"/>
      <c r="PCM89" s="171"/>
      <c r="PCN89" s="171"/>
      <c r="PCO89" s="171"/>
      <c r="PCP89" s="171"/>
      <c r="PCQ89" s="171"/>
      <c r="PCR89" s="171"/>
      <c r="PCS89" s="171"/>
      <c r="PCT89" s="171"/>
      <c r="PCU89" s="171"/>
      <c r="PCV89" s="171"/>
      <c r="PCW89" s="171"/>
      <c r="PCX89" s="171"/>
      <c r="PCY89" s="171"/>
      <c r="PCZ89" s="171"/>
      <c r="PDA89" s="171"/>
      <c r="PDB89" s="171"/>
      <c r="PDC89" s="171"/>
      <c r="PDD89" s="171"/>
      <c r="PDE89" s="171"/>
      <c r="PDF89" s="171"/>
      <c r="PDG89" s="171"/>
      <c r="PDH89" s="171"/>
      <c r="PDI89" s="171"/>
      <c r="PDJ89" s="171"/>
      <c r="PDK89" s="171"/>
      <c r="PDL89" s="171"/>
      <c r="PDM89" s="171"/>
      <c r="PDN89" s="171"/>
      <c r="PDO89" s="171"/>
      <c r="PDP89" s="171"/>
      <c r="PDQ89" s="171"/>
      <c r="PDR89" s="171"/>
      <c r="PDS89" s="171"/>
      <c r="PDT89" s="171"/>
      <c r="PDU89" s="171"/>
      <c r="PDV89" s="171"/>
      <c r="PDW89" s="171"/>
      <c r="PDX89" s="171"/>
      <c r="PDY89" s="171"/>
      <c r="PDZ89" s="171"/>
      <c r="PEA89" s="171"/>
      <c r="PEB89" s="171"/>
      <c r="PEC89" s="171"/>
      <c r="PED89" s="171"/>
      <c r="PEE89" s="171"/>
      <c r="PEF89" s="171"/>
      <c r="PEG89" s="171"/>
      <c r="PEH89" s="171"/>
      <c r="PEI89" s="171"/>
      <c r="PEJ89" s="171"/>
      <c r="PEK89" s="171"/>
      <c r="PEL89" s="171"/>
      <c r="PEM89" s="171"/>
      <c r="PEN89" s="171"/>
      <c r="PEO89" s="171"/>
      <c r="PEP89" s="171"/>
      <c r="PEQ89" s="171"/>
      <c r="PER89" s="171"/>
      <c r="PES89" s="171"/>
      <c r="PET89" s="171"/>
      <c r="PEU89" s="171"/>
      <c r="PEV89" s="171"/>
      <c r="PEW89" s="171"/>
      <c r="PEX89" s="171"/>
      <c r="PEY89" s="171"/>
      <c r="PEZ89" s="171"/>
      <c r="PFA89" s="171"/>
      <c r="PFB89" s="171"/>
      <c r="PFC89" s="171"/>
      <c r="PFD89" s="171"/>
      <c r="PFE89" s="171"/>
      <c r="PFF89" s="171"/>
      <c r="PFG89" s="171"/>
      <c r="PFH89" s="171"/>
      <c r="PFI89" s="171"/>
      <c r="PFJ89" s="171"/>
      <c r="PFK89" s="171"/>
      <c r="PFL89" s="171"/>
      <c r="PFM89" s="171"/>
      <c r="PFN89" s="171"/>
      <c r="PFO89" s="171"/>
      <c r="PFP89" s="171"/>
      <c r="PFQ89" s="171"/>
      <c r="PFR89" s="171"/>
      <c r="PFS89" s="171"/>
      <c r="PFT89" s="171"/>
      <c r="PFU89" s="171"/>
      <c r="PFV89" s="171"/>
      <c r="PFW89" s="171"/>
      <c r="PFX89" s="171"/>
      <c r="PFY89" s="171"/>
      <c r="PFZ89" s="171"/>
      <c r="PGA89" s="171"/>
      <c r="PGB89" s="171"/>
      <c r="PGC89" s="171"/>
      <c r="PGD89" s="171"/>
      <c r="PGE89" s="171"/>
      <c r="PGF89" s="171"/>
      <c r="PGG89" s="171"/>
      <c r="PGH89" s="171"/>
      <c r="PGI89" s="171"/>
      <c r="PGJ89" s="171"/>
      <c r="PGK89" s="171"/>
      <c r="PGL89" s="171"/>
      <c r="PGM89" s="171"/>
      <c r="PGN89" s="171"/>
      <c r="PGO89" s="171"/>
      <c r="PGP89" s="171"/>
      <c r="PGQ89" s="171"/>
      <c r="PGR89" s="171"/>
      <c r="PGS89" s="171"/>
      <c r="PGT89" s="171"/>
      <c r="PGU89" s="171"/>
      <c r="PGV89" s="171"/>
      <c r="PGW89" s="171"/>
      <c r="PGX89" s="171"/>
      <c r="PGY89" s="171"/>
      <c r="PGZ89" s="171"/>
      <c r="PHA89" s="171"/>
      <c r="PHB89" s="171"/>
      <c r="PHC89" s="171"/>
      <c r="PHD89" s="171"/>
      <c r="PHE89" s="171"/>
      <c r="PHF89" s="171"/>
      <c r="PHG89" s="171"/>
      <c r="PHH89" s="171"/>
      <c r="PHI89" s="171"/>
      <c r="PHJ89" s="171"/>
      <c r="PHK89" s="171"/>
      <c r="PHL89" s="171"/>
      <c r="PHM89" s="171"/>
      <c r="PHN89" s="171"/>
      <c r="PHO89" s="171"/>
      <c r="PHP89" s="171"/>
      <c r="PHQ89" s="171"/>
      <c r="PHR89" s="171"/>
      <c r="PHS89" s="171"/>
      <c r="PHT89" s="171"/>
      <c r="PHU89" s="171"/>
      <c r="PHV89" s="171"/>
      <c r="PHW89" s="171"/>
      <c r="PHX89" s="171"/>
      <c r="PHY89" s="171"/>
      <c r="PHZ89" s="171"/>
      <c r="PIA89" s="171"/>
      <c r="PIB89" s="171"/>
      <c r="PIC89" s="171"/>
      <c r="PID89" s="171"/>
      <c r="PIE89" s="171"/>
      <c r="PIF89" s="171"/>
      <c r="PIG89" s="171"/>
      <c r="PIH89" s="171"/>
      <c r="PII89" s="171"/>
      <c r="PIJ89" s="171"/>
      <c r="PIK89" s="171"/>
      <c r="PIL89" s="171"/>
      <c r="PIM89" s="171"/>
      <c r="PIN89" s="171"/>
      <c r="PIO89" s="171"/>
      <c r="PIP89" s="171"/>
      <c r="PIQ89" s="171"/>
      <c r="PIR89" s="171"/>
      <c r="PIS89" s="171"/>
      <c r="PIT89" s="171"/>
      <c r="PIU89" s="171"/>
      <c r="PIV89" s="171"/>
      <c r="PIW89" s="171"/>
      <c r="PIX89" s="171"/>
      <c r="PIY89" s="171"/>
      <c r="PIZ89" s="171"/>
      <c r="PJA89" s="171"/>
      <c r="PJB89" s="171"/>
      <c r="PJC89" s="171"/>
      <c r="PJD89" s="171"/>
      <c r="PJE89" s="171"/>
      <c r="PJF89" s="171"/>
      <c r="PJG89" s="171"/>
      <c r="PJH89" s="171"/>
      <c r="PJI89" s="171"/>
      <c r="PJJ89" s="171"/>
      <c r="PJK89" s="171"/>
      <c r="PJL89" s="171"/>
      <c r="PJM89" s="171"/>
      <c r="PJN89" s="171"/>
      <c r="PJO89" s="171"/>
      <c r="PJP89" s="171"/>
      <c r="PJQ89" s="171"/>
      <c r="PJR89" s="171"/>
      <c r="PJS89" s="171"/>
      <c r="PJT89" s="171"/>
      <c r="PJU89" s="171"/>
      <c r="PJV89" s="171"/>
      <c r="PJW89" s="171"/>
      <c r="PJX89" s="171"/>
      <c r="PJY89" s="171"/>
      <c r="PJZ89" s="171"/>
      <c r="PKA89" s="171"/>
      <c r="PKB89" s="171"/>
      <c r="PKC89" s="171"/>
      <c r="PKD89" s="171"/>
      <c r="PKE89" s="171"/>
      <c r="PKF89" s="171"/>
      <c r="PKG89" s="171"/>
      <c r="PKH89" s="171"/>
      <c r="PKI89" s="171"/>
      <c r="PKJ89" s="171"/>
      <c r="PKK89" s="171"/>
      <c r="PKL89" s="171"/>
      <c r="PKM89" s="171"/>
      <c r="PKN89" s="171"/>
      <c r="PKO89" s="171"/>
      <c r="PKP89" s="171"/>
      <c r="PKQ89" s="171"/>
      <c r="PKR89" s="171"/>
      <c r="PKS89" s="171"/>
      <c r="PKT89" s="171"/>
      <c r="PKU89" s="171"/>
      <c r="PKV89" s="171"/>
      <c r="PKW89" s="171"/>
      <c r="PKX89" s="171"/>
      <c r="PKY89" s="171"/>
      <c r="PKZ89" s="171"/>
      <c r="PLA89" s="171"/>
      <c r="PLB89" s="171"/>
      <c r="PLC89" s="171"/>
      <c r="PLD89" s="171"/>
      <c r="PLE89" s="171"/>
      <c r="PLF89" s="171"/>
      <c r="PLG89" s="171"/>
      <c r="PLH89" s="171"/>
      <c r="PLI89" s="171"/>
      <c r="PLJ89" s="171"/>
      <c r="PLK89" s="171"/>
      <c r="PLL89" s="171"/>
      <c r="PLM89" s="171"/>
      <c r="PLN89" s="171"/>
      <c r="PLO89" s="171"/>
      <c r="PLP89" s="171"/>
      <c r="PLQ89" s="171"/>
      <c r="PLR89" s="171"/>
      <c r="PLS89" s="171"/>
      <c r="PLT89" s="171"/>
      <c r="PLU89" s="171"/>
      <c r="PLV89" s="171"/>
      <c r="PLW89" s="171"/>
      <c r="PLX89" s="171"/>
      <c r="PLY89" s="171"/>
      <c r="PLZ89" s="171"/>
      <c r="PMA89" s="171"/>
      <c r="PMB89" s="171"/>
      <c r="PMC89" s="171"/>
      <c r="PMD89" s="171"/>
      <c r="PME89" s="171"/>
      <c r="PMF89" s="171"/>
      <c r="PMG89" s="171"/>
      <c r="PMH89" s="171"/>
      <c r="PMI89" s="171"/>
      <c r="PMJ89" s="171"/>
      <c r="PMK89" s="171"/>
      <c r="PML89" s="171"/>
      <c r="PMM89" s="171"/>
      <c r="PMN89" s="171"/>
      <c r="PMO89" s="171"/>
      <c r="PMP89" s="171"/>
      <c r="PMQ89" s="171"/>
      <c r="PMR89" s="171"/>
      <c r="PMS89" s="171"/>
      <c r="PMT89" s="171"/>
      <c r="PMU89" s="171"/>
      <c r="PMV89" s="171"/>
      <c r="PMW89" s="171"/>
      <c r="PMX89" s="171"/>
      <c r="PMY89" s="171"/>
      <c r="PMZ89" s="171"/>
      <c r="PNA89" s="171"/>
      <c r="PNB89" s="171"/>
      <c r="PNC89" s="171"/>
      <c r="PND89" s="171"/>
      <c r="PNE89" s="171"/>
      <c r="PNF89" s="171"/>
      <c r="PNG89" s="171"/>
      <c r="PNH89" s="171"/>
      <c r="PNI89" s="171"/>
      <c r="PNJ89" s="171"/>
      <c r="PNK89" s="171"/>
      <c r="PNL89" s="171"/>
      <c r="PNM89" s="171"/>
      <c r="PNN89" s="171"/>
      <c r="PNO89" s="171"/>
      <c r="PNP89" s="171"/>
      <c r="PNQ89" s="171"/>
      <c r="PNR89" s="171"/>
      <c r="PNS89" s="171"/>
      <c r="PNT89" s="171"/>
      <c r="PNU89" s="171"/>
      <c r="PNV89" s="171"/>
      <c r="PNW89" s="171"/>
      <c r="PNX89" s="171"/>
      <c r="PNY89" s="171"/>
      <c r="PNZ89" s="171"/>
      <c r="POA89" s="171"/>
      <c r="POB89" s="171"/>
      <c r="POC89" s="171"/>
      <c r="POD89" s="171"/>
      <c r="POE89" s="171"/>
      <c r="POF89" s="171"/>
      <c r="POG89" s="171"/>
      <c r="POH89" s="171"/>
      <c r="POI89" s="171"/>
      <c r="POJ89" s="171"/>
      <c r="POK89" s="171"/>
      <c r="POL89" s="171"/>
      <c r="POM89" s="171"/>
      <c r="PON89" s="171"/>
      <c r="POO89" s="171"/>
      <c r="POP89" s="171"/>
      <c r="POQ89" s="171"/>
      <c r="POR89" s="171"/>
      <c r="POS89" s="171"/>
      <c r="POT89" s="171"/>
      <c r="POU89" s="171"/>
      <c r="POV89" s="171"/>
      <c r="POW89" s="171"/>
      <c r="POX89" s="171"/>
      <c r="POY89" s="171"/>
      <c r="POZ89" s="171"/>
      <c r="PPA89" s="171"/>
      <c r="PPB89" s="171"/>
      <c r="PPC89" s="171"/>
      <c r="PPD89" s="171"/>
      <c r="PPE89" s="171"/>
      <c r="PPF89" s="171"/>
      <c r="PPG89" s="171"/>
      <c r="PPH89" s="171"/>
      <c r="PPI89" s="171"/>
      <c r="PPJ89" s="171"/>
      <c r="PPK89" s="171"/>
      <c r="PPL89" s="171"/>
      <c r="PPM89" s="171"/>
      <c r="PPN89" s="171"/>
      <c r="PPO89" s="171"/>
      <c r="PPP89" s="171"/>
      <c r="PPQ89" s="171"/>
      <c r="PPR89" s="171"/>
      <c r="PPS89" s="171"/>
      <c r="PPT89" s="171"/>
      <c r="PPU89" s="171"/>
      <c r="PPV89" s="171"/>
      <c r="PPW89" s="171"/>
      <c r="PPX89" s="171"/>
      <c r="PPY89" s="171"/>
      <c r="PPZ89" s="171"/>
      <c r="PQA89" s="171"/>
      <c r="PQB89" s="171"/>
      <c r="PQC89" s="171"/>
      <c r="PQD89" s="171"/>
      <c r="PQE89" s="171"/>
      <c r="PQF89" s="171"/>
      <c r="PQG89" s="171"/>
      <c r="PQH89" s="171"/>
      <c r="PQI89" s="171"/>
      <c r="PQJ89" s="171"/>
      <c r="PQK89" s="171"/>
      <c r="PQL89" s="171"/>
      <c r="PQM89" s="171"/>
      <c r="PQN89" s="171"/>
      <c r="PQO89" s="171"/>
      <c r="PQP89" s="171"/>
      <c r="PQQ89" s="171"/>
      <c r="PQR89" s="171"/>
      <c r="PQS89" s="171"/>
      <c r="PQT89" s="171"/>
      <c r="PQU89" s="171"/>
      <c r="PQV89" s="171"/>
      <c r="PQW89" s="171"/>
      <c r="PQX89" s="171"/>
      <c r="PQY89" s="171"/>
      <c r="PQZ89" s="171"/>
      <c r="PRA89" s="171"/>
      <c r="PRB89" s="171"/>
      <c r="PRC89" s="171"/>
      <c r="PRD89" s="171"/>
      <c r="PRE89" s="171"/>
      <c r="PRF89" s="171"/>
      <c r="PRG89" s="171"/>
      <c r="PRH89" s="171"/>
      <c r="PRI89" s="171"/>
      <c r="PRJ89" s="171"/>
      <c r="PRK89" s="171"/>
      <c r="PRL89" s="171"/>
      <c r="PRM89" s="171"/>
      <c r="PRN89" s="171"/>
      <c r="PRO89" s="171"/>
      <c r="PRP89" s="171"/>
      <c r="PRQ89" s="171"/>
      <c r="PRR89" s="171"/>
      <c r="PRS89" s="171"/>
      <c r="PRT89" s="171"/>
      <c r="PRU89" s="171"/>
      <c r="PRV89" s="171"/>
      <c r="PRW89" s="171"/>
      <c r="PRX89" s="171"/>
      <c r="PRY89" s="171"/>
      <c r="PRZ89" s="171"/>
      <c r="PSA89" s="171"/>
      <c r="PSB89" s="171"/>
      <c r="PSC89" s="171"/>
      <c r="PSD89" s="171"/>
      <c r="PSE89" s="171"/>
      <c r="PSF89" s="171"/>
      <c r="PSG89" s="171"/>
      <c r="PSH89" s="171"/>
      <c r="PSI89" s="171"/>
      <c r="PSJ89" s="171"/>
      <c r="PSK89" s="171"/>
      <c r="PSL89" s="171"/>
      <c r="PSM89" s="171"/>
      <c r="PSN89" s="171"/>
      <c r="PSO89" s="171"/>
      <c r="PSP89" s="171"/>
      <c r="PSQ89" s="171"/>
      <c r="PSR89" s="171"/>
      <c r="PSS89" s="171"/>
      <c r="PST89" s="171"/>
      <c r="PSU89" s="171"/>
      <c r="PSV89" s="171"/>
      <c r="PSW89" s="171"/>
      <c r="PSX89" s="171"/>
      <c r="PSY89" s="171"/>
      <c r="PSZ89" s="171"/>
      <c r="PTA89" s="171"/>
      <c r="PTB89" s="171"/>
      <c r="PTC89" s="171"/>
      <c r="PTD89" s="171"/>
      <c r="PTE89" s="171"/>
      <c r="PTF89" s="171"/>
      <c r="PTG89" s="171"/>
      <c r="PTH89" s="171"/>
      <c r="PTI89" s="171"/>
      <c r="PTJ89" s="171"/>
      <c r="PTK89" s="171"/>
      <c r="PTL89" s="171"/>
      <c r="PTM89" s="171"/>
      <c r="PTN89" s="171"/>
      <c r="PTO89" s="171"/>
      <c r="PTP89" s="171"/>
      <c r="PTQ89" s="171"/>
      <c r="PTR89" s="171"/>
      <c r="PTS89" s="171"/>
      <c r="PTT89" s="171"/>
      <c r="PTU89" s="171"/>
      <c r="PTV89" s="171"/>
      <c r="PTW89" s="171"/>
      <c r="PTX89" s="171"/>
      <c r="PTY89" s="171"/>
      <c r="PTZ89" s="171"/>
      <c r="PUA89" s="171"/>
      <c r="PUB89" s="171"/>
      <c r="PUC89" s="171"/>
      <c r="PUD89" s="171"/>
      <c r="PUE89" s="171"/>
      <c r="PUF89" s="171"/>
      <c r="PUG89" s="171"/>
      <c r="PUH89" s="171"/>
      <c r="PUI89" s="171"/>
      <c r="PUJ89" s="171"/>
      <c r="PUK89" s="171"/>
      <c r="PUL89" s="171"/>
      <c r="PUM89" s="171"/>
      <c r="PUN89" s="171"/>
      <c r="PUO89" s="171"/>
      <c r="PUP89" s="171"/>
      <c r="PUQ89" s="171"/>
      <c r="PUR89" s="171"/>
      <c r="PUS89" s="171"/>
      <c r="PUT89" s="171"/>
      <c r="PUU89" s="171"/>
      <c r="PUV89" s="171"/>
      <c r="PUW89" s="171"/>
      <c r="PUX89" s="171"/>
      <c r="PUY89" s="171"/>
      <c r="PUZ89" s="171"/>
      <c r="PVA89" s="171"/>
      <c r="PVB89" s="171"/>
      <c r="PVC89" s="171"/>
      <c r="PVD89" s="171"/>
      <c r="PVE89" s="171"/>
      <c r="PVF89" s="171"/>
      <c r="PVG89" s="171"/>
      <c r="PVH89" s="171"/>
      <c r="PVI89" s="171"/>
      <c r="PVJ89" s="171"/>
      <c r="PVK89" s="171"/>
      <c r="PVL89" s="171"/>
      <c r="PVM89" s="171"/>
      <c r="PVN89" s="171"/>
      <c r="PVO89" s="171"/>
      <c r="PVP89" s="171"/>
      <c r="PVQ89" s="171"/>
      <c r="PVR89" s="171"/>
      <c r="PVS89" s="171"/>
      <c r="PVT89" s="171"/>
      <c r="PVU89" s="171"/>
      <c r="PVV89" s="171"/>
      <c r="PVW89" s="171"/>
      <c r="PVX89" s="171"/>
      <c r="PVY89" s="171"/>
      <c r="PVZ89" s="171"/>
      <c r="PWA89" s="171"/>
      <c r="PWB89" s="171"/>
      <c r="PWC89" s="171"/>
      <c r="PWD89" s="171"/>
      <c r="PWE89" s="171"/>
      <c r="PWF89" s="171"/>
      <c r="PWG89" s="171"/>
      <c r="PWH89" s="171"/>
      <c r="PWI89" s="171"/>
      <c r="PWJ89" s="171"/>
      <c r="PWK89" s="171"/>
      <c r="PWL89" s="171"/>
      <c r="PWM89" s="171"/>
      <c r="PWN89" s="171"/>
      <c r="PWO89" s="171"/>
      <c r="PWP89" s="171"/>
      <c r="PWQ89" s="171"/>
      <c r="PWR89" s="171"/>
      <c r="PWS89" s="171"/>
      <c r="PWT89" s="171"/>
      <c r="PWU89" s="171"/>
      <c r="PWV89" s="171"/>
      <c r="PWW89" s="171"/>
      <c r="PWX89" s="171"/>
      <c r="PWY89" s="171"/>
      <c r="PWZ89" s="171"/>
      <c r="PXA89" s="171"/>
      <c r="PXB89" s="171"/>
      <c r="PXC89" s="171"/>
      <c r="PXD89" s="171"/>
      <c r="PXE89" s="171"/>
      <c r="PXF89" s="171"/>
      <c r="PXG89" s="171"/>
      <c r="PXH89" s="171"/>
      <c r="PXI89" s="171"/>
      <c r="PXJ89" s="171"/>
      <c r="PXK89" s="171"/>
      <c r="PXL89" s="171"/>
      <c r="PXM89" s="171"/>
      <c r="PXN89" s="171"/>
      <c r="PXO89" s="171"/>
      <c r="PXP89" s="171"/>
      <c r="PXQ89" s="171"/>
      <c r="PXR89" s="171"/>
      <c r="PXS89" s="171"/>
      <c r="PXT89" s="171"/>
      <c r="PXU89" s="171"/>
      <c r="PXV89" s="171"/>
      <c r="PXW89" s="171"/>
      <c r="PXX89" s="171"/>
      <c r="PXY89" s="171"/>
      <c r="PXZ89" s="171"/>
      <c r="PYA89" s="171"/>
      <c r="PYB89" s="171"/>
      <c r="PYC89" s="171"/>
      <c r="PYD89" s="171"/>
      <c r="PYE89" s="171"/>
      <c r="PYF89" s="171"/>
      <c r="PYG89" s="171"/>
      <c r="PYH89" s="171"/>
      <c r="PYI89" s="171"/>
      <c r="PYJ89" s="171"/>
      <c r="PYK89" s="171"/>
      <c r="PYL89" s="171"/>
      <c r="PYM89" s="171"/>
      <c r="PYN89" s="171"/>
      <c r="PYO89" s="171"/>
      <c r="PYP89" s="171"/>
      <c r="PYQ89" s="171"/>
      <c r="PYR89" s="171"/>
      <c r="PYS89" s="171"/>
      <c r="PYT89" s="171"/>
      <c r="PYU89" s="171"/>
      <c r="PYV89" s="171"/>
      <c r="PYW89" s="171"/>
      <c r="PYX89" s="171"/>
      <c r="PYY89" s="171"/>
      <c r="PYZ89" s="171"/>
      <c r="PZA89" s="171"/>
      <c r="PZB89" s="171"/>
      <c r="PZC89" s="171"/>
      <c r="PZD89" s="171"/>
      <c r="PZE89" s="171"/>
      <c r="PZF89" s="171"/>
      <c r="PZG89" s="171"/>
      <c r="PZH89" s="171"/>
      <c r="PZI89" s="171"/>
      <c r="PZJ89" s="171"/>
      <c r="PZK89" s="171"/>
      <c r="PZL89" s="171"/>
      <c r="PZM89" s="171"/>
      <c r="PZN89" s="171"/>
      <c r="PZO89" s="171"/>
      <c r="PZP89" s="171"/>
      <c r="PZQ89" s="171"/>
      <c r="PZR89" s="171"/>
      <c r="PZS89" s="171"/>
      <c r="PZT89" s="171"/>
      <c r="PZU89" s="171"/>
      <c r="PZV89" s="171"/>
      <c r="PZW89" s="171"/>
      <c r="PZX89" s="171"/>
      <c r="PZY89" s="171"/>
      <c r="PZZ89" s="171"/>
      <c r="QAA89" s="171"/>
      <c r="QAB89" s="171"/>
      <c r="QAC89" s="171"/>
      <c r="QAD89" s="171"/>
      <c r="QAE89" s="171"/>
      <c r="QAF89" s="171"/>
      <c r="QAG89" s="171"/>
      <c r="QAH89" s="171"/>
      <c r="QAI89" s="171"/>
      <c r="QAJ89" s="171"/>
      <c r="QAK89" s="171"/>
      <c r="QAL89" s="171"/>
      <c r="QAM89" s="171"/>
      <c r="QAN89" s="171"/>
      <c r="QAO89" s="171"/>
      <c r="QAP89" s="171"/>
      <c r="QAQ89" s="171"/>
      <c r="QAR89" s="171"/>
      <c r="QAS89" s="171"/>
      <c r="QAT89" s="171"/>
      <c r="QAU89" s="171"/>
      <c r="QAV89" s="171"/>
      <c r="QAW89" s="171"/>
      <c r="QAX89" s="171"/>
      <c r="QAY89" s="171"/>
      <c r="QAZ89" s="171"/>
      <c r="QBA89" s="171"/>
      <c r="QBB89" s="171"/>
      <c r="QBC89" s="171"/>
      <c r="QBD89" s="171"/>
      <c r="QBE89" s="171"/>
      <c r="QBF89" s="171"/>
      <c r="QBG89" s="171"/>
      <c r="QBH89" s="171"/>
      <c r="QBI89" s="171"/>
      <c r="QBJ89" s="171"/>
      <c r="QBK89" s="171"/>
      <c r="QBL89" s="171"/>
      <c r="QBM89" s="171"/>
      <c r="QBN89" s="171"/>
      <c r="QBO89" s="171"/>
      <c r="QBP89" s="171"/>
      <c r="QBQ89" s="171"/>
      <c r="QBR89" s="171"/>
      <c r="QBS89" s="171"/>
      <c r="QBT89" s="171"/>
      <c r="QBU89" s="171"/>
      <c r="QBV89" s="171"/>
      <c r="QBW89" s="171"/>
      <c r="QBX89" s="171"/>
      <c r="QBY89" s="171"/>
      <c r="QBZ89" s="171"/>
      <c r="QCA89" s="171"/>
      <c r="QCB89" s="171"/>
      <c r="QCC89" s="171"/>
      <c r="QCD89" s="171"/>
      <c r="QCE89" s="171"/>
      <c r="QCF89" s="171"/>
      <c r="QCG89" s="171"/>
      <c r="QCH89" s="171"/>
      <c r="QCI89" s="171"/>
      <c r="QCJ89" s="171"/>
      <c r="QCK89" s="171"/>
      <c r="QCL89" s="171"/>
      <c r="QCM89" s="171"/>
      <c r="QCN89" s="171"/>
      <c r="QCO89" s="171"/>
      <c r="QCP89" s="171"/>
      <c r="QCQ89" s="171"/>
      <c r="QCR89" s="171"/>
      <c r="QCS89" s="171"/>
      <c r="QCT89" s="171"/>
      <c r="QCU89" s="171"/>
      <c r="QCV89" s="171"/>
      <c r="QCW89" s="171"/>
      <c r="QCX89" s="171"/>
      <c r="QCY89" s="171"/>
      <c r="QCZ89" s="171"/>
      <c r="QDA89" s="171"/>
      <c r="QDB89" s="171"/>
      <c r="QDC89" s="171"/>
      <c r="QDD89" s="171"/>
      <c r="QDE89" s="171"/>
      <c r="QDF89" s="171"/>
      <c r="QDG89" s="171"/>
      <c r="QDH89" s="171"/>
      <c r="QDI89" s="171"/>
      <c r="QDJ89" s="171"/>
      <c r="QDK89" s="171"/>
      <c r="QDL89" s="171"/>
      <c r="QDM89" s="171"/>
      <c r="QDN89" s="171"/>
      <c r="QDO89" s="171"/>
      <c r="QDP89" s="171"/>
      <c r="QDQ89" s="171"/>
      <c r="QDR89" s="171"/>
      <c r="QDS89" s="171"/>
      <c r="QDT89" s="171"/>
      <c r="QDU89" s="171"/>
      <c r="QDV89" s="171"/>
      <c r="QDW89" s="171"/>
      <c r="QDX89" s="171"/>
      <c r="QDY89" s="171"/>
      <c r="QDZ89" s="171"/>
      <c r="QEA89" s="171"/>
      <c r="QEB89" s="171"/>
      <c r="QEC89" s="171"/>
      <c r="QED89" s="171"/>
      <c r="QEE89" s="171"/>
      <c r="QEF89" s="171"/>
      <c r="QEG89" s="171"/>
      <c r="QEH89" s="171"/>
      <c r="QEI89" s="171"/>
      <c r="QEJ89" s="171"/>
      <c r="QEK89" s="171"/>
      <c r="QEL89" s="171"/>
      <c r="QEM89" s="171"/>
      <c r="QEN89" s="171"/>
      <c r="QEO89" s="171"/>
      <c r="QEP89" s="171"/>
      <c r="QEQ89" s="171"/>
      <c r="QER89" s="171"/>
      <c r="QES89" s="171"/>
      <c r="QET89" s="171"/>
      <c r="QEU89" s="171"/>
      <c r="QEV89" s="171"/>
      <c r="QEW89" s="171"/>
      <c r="QEX89" s="171"/>
      <c r="QEY89" s="171"/>
      <c r="QEZ89" s="171"/>
      <c r="QFA89" s="171"/>
      <c r="QFB89" s="171"/>
      <c r="QFC89" s="171"/>
      <c r="QFD89" s="171"/>
      <c r="QFE89" s="171"/>
      <c r="QFF89" s="171"/>
      <c r="QFG89" s="171"/>
      <c r="QFH89" s="171"/>
      <c r="QFI89" s="171"/>
      <c r="QFJ89" s="171"/>
      <c r="QFK89" s="171"/>
      <c r="QFL89" s="171"/>
      <c r="QFM89" s="171"/>
      <c r="QFN89" s="171"/>
      <c r="QFO89" s="171"/>
      <c r="QFP89" s="171"/>
      <c r="QFQ89" s="171"/>
      <c r="QFR89" s="171"/>
      <c r="QFS89" s="171"/>
      <c r="QFT89" s="171"/>
      <c r="QFU89" s="171"/>
      <c r="QFV89" s="171"/>
      <c r="QFW89" s="171"/>
      <c r="QFX89" s="171"/>
      <c r="QFY89" s="171"/>
      <c r="QFZ89" s="171"/>
      <c r="QGA89" s="171"/>
      <c r="QGB89" s="171"/>
      <c r="QGC89" s="171"/>
      <c r="QGD89" s="171"/>
      <c r="QGE89" s="171"/>
      <c r="QGF89" s="171"/>
      <c r="QGG89" s="171"/>
      <c r="QGH89" s="171"/>
      <c r="QGI89" s="171"/>
      <c r="QGJ89" s="171"/>
      <c r="QGK89" s="171"/>
      <c r="QGL89" s="171"/>
      <c r="QGM89" s="171"/>
      <c r="QGN89" s="171"/>
      <c r="QGO89" s="171"/>
      <c r="QGP89" s="171"/>
      <c r="QGQ89" s="171"/>
      <c r="QGR89" s="171"/>
      <c r="QGS89" s="171"/>
      <c r="QGT89" s="171"/>
      <c r="QGU89" s="171"/>
      <c r="QGV89" s="171"/>
      <c r="QGW89" s="171"/>
      <c r="QGX89" s="171"/>
      <c r="QGY89" s="171"/>
      <c r="QGZ89" s="171"/>
      <c r="QHA89" s="171"/>
      <c r="QHB89" s="171"/>
      <c r="QHC89" s="171"/>
      <c r="QHD89" s="171"/>
      <c r="QHE89" s="171"/>
      <c r="QHF89" s="171"/>
      <c r="QHG89" s="171"/>
      <c r="QHH89" s="171"/>
      <c r="QHI89" s="171"/>
      <c r="QHJ89" s="171"/>
      <c r="QHK89" s="171"/>
      <c r="QHL89" s="171"/>
      <c r="QHM89" s="171"/>
      <c r="QHN89" s="171"/>
      <c r="QHO89" s="171"/>
      <c r="QHP89" s="171"/>
      <c r="QHQ89" s="171"/>
      <c r="QHR89" s="171"/>
      <c r="QHS89" s="171"/>
      <c r="QHT89" s="171"/>
      <c r="QHU89" s="171"/>
      <c r="QHV89" s="171"/>
      <c r="QHW89" s="171"/>
      <c r="QHX89" s="171"/>
      <c r="QHY89" s="171"/>
      <c r="QHZ89" s="171"/>
      <c r="QIA89" s="171"/>
      <c r="QIB89" s="171"/>
      <c r="QIC89" s="171"/>
      <c r="QID89" s="171"/>
      <c r="QIE89" s="171"/>
      <c r="QIF89" s="171"/>
      <c r="QIG89" s="171"/>
      <c r="QIH89" s="171"/>
      <c r="QII89" s="171"/>
      <c r="QIJ89" s="171"/>
      <c r="QIK89" s="171"/>
      <c r="QIL89" s="171"/>
      <c r="QIM89" s="171"/>
      <c r="QIN89" s="171"/>
      <c r="QIO89" s="171"/>
      <c r="QIP89" s="171"/>
      <c r="QIQ89" s="171"/>
      <c r="QIR89" s="171"/>
      <c r="QIS89" s="171"/>
      <c r="QIT89" s="171"/>
      <c r="QIU89" s="171"/>
      <c r="QIV89" s="171"/>
      <c r="QIW89" s="171"/>
      <c r="QIX89" s="171"/>
      <c r="QIY89" s="171"/>
      <c r="QIZ89" s="171"/>
      <c r="QJA89" s="171"/>
      <c r="QJB89" s="171"/>
      <c r="QJC89" s="171"/>
      <c r="QJD89" s="171"/>
      <c r="QJE89" s="171"/>
      <c r="QJF89" s="171"/>
      <c r="QJG89" s="171"/>
      <c r="QJH89" s="171"/>
      <c r="QJI89" s="171"/>
      <c r="QJJ89" s="171"/>
      <c r="QJK89" s="171"/>
      <c r="QJL89" s="171"/>
      <c r="QJM89" s="171"/>
      <c r="QJN89" s="171"/>
      <c r="QJO89" s="171"/>
      <c r="QJP89" s="171"/>
      <c r="QJQ89" s="171"/>
      <c r="QJR89" s="171"/>
      <c r="QJS89" s="171"/>
      <c r="QJT89" s="171"/>
      <c r="QJU89" s="171"/>
      <c r="QJV89" s="171"/>
      <c r="QJW89" s="171"/>
      <c r="QJX89" s="171"/>
      <c r="QJY89" s="171"/>
      <c r="QJZ89" s="171"/>
      <c r="QKA89" s="171"/>
      <c r="QKB89" s="171"/>
      <c r="QKC89" s="171"/>
      <c r="QKD89" s="171"/>
      <c r="QKE89" s="171"/>
      <c r="QKF89" s="171"/>
      <c r="QKG89" s="171"/>
      <c r="QKH89" s="171"/>
      <c r="QKI89" s="171"/>
      <c r="QKJ89" s="171"/>
      <c r="QKK89" s="171"/>
      <c r="QKL89" s="171"/>
      <c r="QKM89" s="171"/>
      <c r="QKN89" s="171"/>
      <c r="QKO89" s="171"/>
      <c r="QKP89" s="171"/>
      <c r="QKQ89" s="171"/>
      <c r="QKR89" s="171"/>
      <c r="QKS89" s="171"/>
      <c r="QKT89" s="171"/>
      <c r="QKU89" s="171"/>
      <c r="QKV89" s="171"/>
      <c r="QKW89" s="171"/>
      <c r="QKX89" s="171"/>
      <c r="QKY89" s="171"/>
      <c r="QKZ89" s="171"/>
      <c r="QLA89" s="171"/>
      <c r="QLB89" s="171"/>
      <c r="QLC89" s="171"/>
      <c r="QLD89" s="171"/>
      <c r="QLE89" s="171"/>
      <c r="QLF89" s="171"/>
      <c r="QLG89" s="171"/>
      <c r="QLH89" s="171"/>
      <c r="QLI89" s="171"/>
      <c r="QLJ89" s="171"/>
      <c r="QLK89" s="171"/>
      <c r="QLL89" s="171"/>
      <c r="QLM89" s="171"/>
      <c r="QLN89" s="171"/>
      <c r="QLO89" s="171"/>
      <c r="QLP89" s="171"/>
      <c r="QLQ89" s="171"/>
      <c r="QLR89" s="171"/>
      <c r="QLS89" s="171"/>
      <c r="QLT89" s="171"/>
      <c r="QLU89" s="171"/>
      <c r="QLV89" s="171"/>
      <c r="QLW89" s="171"/>
      <c r="QLX89" s="171"/>
      <c r="QLY89" s="171"/>
      <c r="QLZ89" s="171"/>
      <c r="QMA89" s="171"/>
      <c r="QMB89" s="171"/>
      <c r="QMC89" s="171"/>
      <c r="QMD89" s="171"/>
      <c r="QME89" s="171"/>
      <c r="QMF89" s="171"/>
      <c r="QMG89" s="171"/>
      <c r="QMH89" s="171"/>
      <c r="QMI89" s="171"/>
      <c r="QMJ89" s="171"/>
      <c r="QMK89" s="171"/>
      <c r="QML89" s="171"/>
      <c r="QMM89" s="171"/>
      <c r="QMN89" s="171"/>
      <c r="QMO89" s="171"/>
      <c r="QMP89" s="171"/>
      <c r="QMQ89" s="171"/>
      <c r="QMR89" s="171"/>
      <c r="QMS89" s="171"/>
      <c r="QMT89" s="171"/>
      <c r="QMU89" s="171"/>
      <c r="QMV89" s="171"/>
      <c r="QMW89" s="171"/>
      <c r="QMX89" s="171"/>
      <c r="QMY89" s="171"/>
      <c r="QMZ89" s="171"/>
      <c r="QNA89" s="171"/>
      <c r="QNB89" s="171"/>
      <c r="QNC89" s="171"/>
      <c r="QND89" s="171"/>
      <c r="QNE89" s="171"/>
      <c r="QNF89" s="171"/>
      <c r="QNG89" s="171"/>
      <c r="QNH89" s="171"/>
      <c r="QNI89" s="171"/>
      <c r="QNJ89" s="171"/>
      <c r="QNK89" s="171"/>
      <c r="QNL89" s="171"/>
      <c r="QNM89" s="171"/>
      <c r="QNN89" s="171"/>
      <c r="QNO89" s="171"/>
      <c r="QNP89" s="171"/>
      <c r="QNQ89" s="171"/>
      <c r="QNR89" s="171"/>
      <c r="QNS89" s="171"/>
      <c r="QNT89" s="171"/>
      <c r="QNU89" s="171"/>
      <c r="QNV89" s="171"/>
      <c r="QNW89" s="171"/>
      <c r="QNX89" s="171"/>
      <c r="QNY89" s="171"/>
      <c r="QNZ89" s="171"/>
      <c r="QOA89" s="171"/>
      <c r="QOB89" s="171"/>
      <c r="QOC89" s="171"/>
      <c r="QOD89" s="171"/>
      <c r="QOE89" s="171"/>
      <c r="QOF89" s="171"/>
      <c r="QOG89" s="171"/>
      <c r="QOH89" s="171"/>
      <c r="QOI89" s="171"/>
      <c r="QOJ89" s="171"/>
      <c r="QOK89" s="171"/>
      <c r="QOL89" s="171"/>
      <c r="QOM89" s="171"/>
      <c r="QON89" s="171"/>
      <c r="QOO89" s="171"/>
      <c r="QOP89" s="171"/>
      <c r="QOQ89" s="171"/>
      <c r="QOR89" s="171"/>
      <c r="QOS89" s="171"/>
      <c r="QOT89" s="171"/>
      <c r="QOU89" s="171"/>
      <c r="QOV89" s="171"/>
      <c r="QOW89" s="171"/>
      <c r="QOX89" s="171"/>
      <c r="QOY89" s="171"/>
      <c r="QOZ89" s="171"/>
      <c r="QPA89" s="171"/>
      <c r="QPB89" s="171"/>
      <c r="QPC89" s="171"/>
      <c r="QPD89" s="171"/>
      <c r="QPE89" s="171"/>
      <c r="QPF89" s="171"/>
      <c r="QPG89" s="171"/>
      <c r="QPH89" s="171"/>
      <c r="QPI89" s="171"/>
      <c r="QPJ89" s="171"/>
      <c r="QPK89" s="171"/>
      <c r="QPL89" s="171"/>
      <c r="QPM89" s="171"/>
      <c r="QPN89" s="171"/>
      <c r="QPO89" s="171"/>
      <c r="QPP89" s="171"/>
      <c r="QPQ89" s="171"/>
      <c r="QPR89" s="171"/>
      <c r="QPS89" s="171"/>
      <c r="QPT89" s="171"/>
      <c r="QPU89" s="171"/>
      <c r="QPV89" s="171"/>
      <c r="QPW89" s="171"/>
      <c r="QPX89" s="171"/>
      <c r="QPY89" s="171"/>
      <c r="QPZ89" s="171"/>
      <c r="QQA89" s="171"/>
      <c r="QQB89" s="171"/>
      <c r="QQC89" s="171"/>
      <c r="QQD89" s="171"/>
      <c r="QQE89" s="171"/>
      <c r="QQF89" s="171"/>
      <c r="QQG89" s="171"/>
      <c r="QQH89" s="171"/>
      <c r="QQI89" s="171"/>
      <c r="QQJ89" s="171"/>
      <c r="QQK89" s="171"/>
      <c r="QQL89" s="171"/>
      <c r="QQM89" s="171"/>
      <c r="QQN89" s="171"/>
      <c r="QQO89" s="171"/>
      <c r="QQP89" s="171"/>
      <c r="QQQ89" s="171"/>
      <c r="QQR89" s="171"/>
      <c r="QQS89" s="171"/>
      <c r="QQT89" s="171"/>
      <c r="QQU89" s="171"/>
      <c r="QQV89" s="171"/>
      <c r="QQW89" s="171"/>
      <c r="QQX89" s="171"/>
      <c r="QQY89" s="171"/>
      <c r="QQZ89" s="171"/>
      <c r="QRA89" s="171"/>
      <c r="QRB89" s="171"/>
      <c r="QRC89" s="171"/>
      <c r="QRD89" s="171"/>
      <c r="QRE89" s="171"/>
      <c r="QRF89" s="171"/>
      <c r="QRG89" s="171"/>
      <c r="QRH89" s="171"/>
      <c r="QRI89" s="171"/>
      <c r="QRJ89" s="171"/>
      <c r="QRK89" s="171"/>
      <c r="QRL89" s="171"/>
      <c r="QRM89" s="171"/>
      <c r="QRN89" s="171"/>
      <c r="QRO89" s="171"/>
      <c r="QRP89" s="171"/>
      <c r="QRQ89" s="171"/>
      <c r="QRR89" s="171"/>
      <c r="QRS89" s="171"/>
      <c r="QRT89" s="171"/>
      <c r="QRU89" s="171"/>
      <c r="QRV89" s="171"/>
      <c r="QRW89" s="171"/>
      <c r="QRX89" s="171"/>
      <c r="QRY89" s="171"/>
      <c r="QRZ89" s="171"/>
      <c r="QSA89" s="171"/>
      <c r="QSB89" s="171"/>
      <c r="QSC89" s="171"/>
      <c r="QSD89" s="171"/>
      <c r="QSE89" s="171"/>
      <c r="QSF89" s="171"/>
      <c r="QSG89" s="171"/>
      <c r="QSH89" s="171"/>
      <c r="QSI89" s="171"/>
      <c r="QSJ89" s="171"/>
      <c r="QSK89" s="171"/>
      <c r="QSL89" s="171"/>
      <c r="QSM89" s="171"/>
      <c r="QSN89" s="171"/>
      <c r="QSO89" s="171"/>
      <c r="QSP89" s="171"/>
      <c r="QSQ89" s="171"/>
      <c r="QSR89" s="171"/>
      <c r="QSS89" s="171"/>
      <c r="QST89" s="171"/>
      <c r="QSU89" s="171"/>
      <c r="QSV89" s="171"/>
      <c r="QSW89" s="171"/>
      <c r="QSX89" s="171"/>
      <c r="QSY89" s="171"/>
      <c r="QSZ89" s="171"/>
      <c r="QTA89" s="171"/>
      <c r="QTB89" s="171"/>
      <c r="QTC89" s="171"/>
      <c r="QTD89" s="171"/>
      <c r="QTE89" s="171"/>
      <c r="QTF89" s="171"/>
      <c r="QTG89" s="171"/>
      <c r="QTH89" s="171"/>
      <c r="QTI89" s="171"/>
      <c r="QTJ89" s="171"/>
      <c r="QTK89" s="171"/>
      <c r="QTL89" s="171"/>
      <c r="QTM89" s="171"/>
      <c r="QTN89" s="171"/>
      <c r="QTO89" s="171"/>
      <c r="QTP89" s="171"/>
      <c r="QTQ89" s="171"/>
      <c r="QTR89" s="171"/>
      <c r="QTS89" s="171"/>
      <c r="QTT89" s="171"/>
      <c r="QTU89" s="171"/>
      <c r="QTV89" s="171"/>
      <c r="QTW89" s="171"/>
      <c r="QTX89" s="171"/>
      <c r="QTY89" s="171"/>
      <c r="QTZ89" s="171"/>
      <c r="QUA89" s="171"/>
      <c r="QUB89" s="171"/>
      <c r="QUC89" s="171"/>
      <c r="QUD89" s="171"/>
      <c r="QUE89" s="171"/>
      <c r="QUF89" s="171"/>
      <c r="QUG89" s="171"/>
      <c r="QUH89" s="171"/>
      <c r="QUI89" s="171"/>
      <c r="QUJ89" s="171"/>
      <c r="QUK89" s="171"/>
      <c r="QUL89" s="171"/>
      <c r="QUM89" s="171"/>
      <c r="QUN89" s="171"/>
      <c r="QUO89" s="171"/>
      <c r="QUP89" s="171"/>
      <c r="QUQ89" s="171"/>
      <c r="QUR89" s="171"/>
      <c r="QUS89" s="171"/>
      <c r="QUT89" s="171"/>
      <c r="QUU89" s="171"/>
      <c r="QUV89" s="171"/>
      <c r="QUW89" s="171"/>
      <c r="QUX89" s="171"/>
      <c r="QUY89" s="171"/>
      <c r="QUZ89" s="171"/>
      <c r="QVA89" s="171"/>
      <c r="QVB89" s="171"/>
      <c r="QVC89" s="171"/>
      <c r="QVD89" s="171"/>
      <c r="QVE89" s="171"/>
      <c r="QVF89" s="171"/>
      <c r="QVG89" s="171"/>
      <c r="QVH89" s="171"/>
      <c r="QVI89" s="171"/>
      <c r="QVJ89" s="171"/>
      <c r="QVK89" s="171"/>
      <c r="QVL89" s="171"/>
      <c r="QVM89" s="171"/>
      <c r="QVN89" s="171"/>
      <c r="QVO89" s="171"/>
      <c r="QVP89" s="171"/>
      <c r="QVQ89" s="171"/>
      <c r="QVR89" s="171"/>
      <c r="QVS89" s="171"/>
      <c r="QVT89" s="171"/>
      <c r="QVU89" s="171"/>
      <c r="QVV89" s="171"/>
      <c r="QVW89" s="171"/>
      <c r="QVX89" s="171"/>
      <c r="QVY89" s="171"/>
      <c r="QVZ89" s="171"/>
      <c r="QWA89" s="171"/>
      <c r="QWB89" s="171"/>
      <c r="QWC89" s="171"/>
      <c r="QWD89" s="171"/>
      <c r="QWE89" s="171"/>
      <c r="QWF89" s="171"/>
      <c r="QWG89" s="171"/>
      <c r="QWH89" s="171"/>
      <c r="QWI89" s="171"/>
      <c r="QWJ89" s="171"/>
      <c r="QWK89" s="171"/>
      <c r="QWL89" s="171"/>
      <c r="QWM89" s="171"/>
      <c r="QWN89" s="171"/>
      <c r="QWO89" s="171"/>
      <c r="QWP89" s="171"/>
      <c r="QWQ89" s="171"/>
      <c r="QWR89" s="171"/>
      <c r="QWS89" s="171"/>
      <c r="QWT89" s="171"/>
      <c r="QWU89" s="171"/>
      <c r="QWV89" s="171"/>
      <c r="QWW89" s="171"/>
      <c r="QWX89" s="171"/>
      <c r="QWY89" s="171"/>
      <c r="QWZ89" s="171"/>
      <c r="QXA89" s="171"/>
      <c r="QXB89" s="171"/>
      <c r="QXC89" s="171"/>
      <c r="QXD89" s="171"/>
      <c r="QXE89" s="171"/>
      <c r="QXF89" s="171"/>
      <c r="QXG89" s="171"/>
      <c r="QXH89" s="171"/>
      <c r="QXI89" s="171"/>
      <c r="QXJ89" s="171"/>
      <c r="QXK89" s="171"/>
      <c r="QXL89" s="171"/>
      <c r="QXM89" s="171"/>
      <c r="QXN89" s="171"/>
      <c r="QXO89" s="171"/>
      <c r="QXP89" s="171"/>
      <c r="QXQ89" s="171"/>
      <c r="QXR89" s="171"/>
      <c r="QXS89" s="171"/>
      <c r="QXT89" s="171"/>
      <c r="QXU89" s="171"/>
      <c r="QXV89" s="171"/>
      <c r="QXW89" s="171"/>
      <c r="QXX89" s="171"/>
      <c r="QXY89" s="171"/>
      <c r="QXZ89" s="171"/>
      <c r="QYA89" s="171"/>
      <c r="QYB89" s="171"/>
      <c r="QYC89" s="171"/>
      <c r="QYD89" s="171"/>
      <c r="QYE89" s="171"/>
      <c r="QYF89" s="171"/>
      <c r="QYG89" s="171"/>
      <c r="QYH89" s="171"/>
      <c r="QYI89" s="171"/>
      <c r="QYJ89" s="171"/>
      <c r="QYK89" s="171"/>
      <c r="QYL89" s="171"/>
      <c r="QYM89" s="171"/>
      <c r="QYN89" s="171"/>
      <c r="QYO89" s="171"/>
      <c r="QYP89" s="171"/>
      <c r="QYQ89" s="171"/>
      <c r="QYR89" s="171"/>
      <c r="QYS89" s="171"/>
      <c r="QYT89" s="171"/>
      <c r="QYU89" s="171"/>
      <c r="QYV89" s="171"/>
      <c r="QYW89" s="171"/>
      <c r="QYX89" s="171"/>
      <c r="QYY89" s="171"/>
      <c r="QYZ89" s="171"/>
      <c r="QZA89" s="171"/>
      <c r="QZB89" s="171"/>
      <c r="QZC89" s="171"/>
      <c r="QZD89" s="171"/>
      <c r="QZE89" s="171"/>
      <c r="QZF89" s="171"/>
      <c r="QZG89" s="171"/>
      <c r="QZH89" s="171"/>
      <c r="QZI89" s="171"/>
      <c r="QZJ89" s="171"/>
      <c r="QZK89" s="171"/>
      <c r="QZL89" s="171"/>
      <c r="QZM89" s="171"/>
      <c r="QZN89" s="171"/>
      <c r="QZO89" s="171"/>
      <c r="QZP89" s="171"/>
      <c r="QZQ89" s="171"/>
      <c r="QZR89" s="171"/>
      <c r="QZS89" s="171"/>
      <c r="QZT89" s="171"/>
      <c r="QZU89" s="171"/>
      <c r="QZV89" s="171"/>
      <c r="QZW89" s="171"/>
      <c r="QZX89" s="171"/>
      <c r="QZY89" s="171"/>
      <c r="QZZ89" s="171"/>
      <c r="RAA89" s="171"/>
      <c r="RAB89" s="171"/>
      <c r="RAC89" s="171"/>
      <c r="RAD89" s="171"/>
      <c r="RAE89" s="171"/>
      <c r="RAF89" s="171"/>
      <c r="RAG89" s="171"/>
      <c r="RAH89" s="171"/>
      <c r="RAI89" s="171"/>
      <c r="RAJ89" s="171"/>
      <c r="RAK89" s="171"/>
      <c r="RAL89" s="171"/>
      <c r="RAM89" s="171"/>
      <c r="RAN89" s="171"/>
      <c r="RAO89" s="171"/>
      <c r="RAP89" s="171"/>
      <c r="RAQ89" s="171"/>
      <c r="RAR89" s="171"/>
      <c r="RAS89" s="171"/>
      <c r="RAT89" s="171"/>
      <c r="RAU89" s="171"/>
      <c r="RAV89" s="171"/>
      <c r="RAW89" s="171"/>
      <c r="RAX89" s="171"/>
      <c r="RAY89" s="171"/>
      <c r="RAZ89" s="171"/>
      <c r="RBA89" s="171"/>
      <c r="RBB89" s="171"/>
      <c r="RBC89" s="171"/>
      <c r="RBD89" s="171"/>
      <c r="RBE89" s="171"/>
      <c r="RBF89" s="171"/>
      <c r="RBG89" s="171"/>
      <c r="RBH89" s="171"/>
      <c r="RBI89" s="171"/>
      <c r="RBJ89" s="171"/>
      <c r="RBK89" s="171"/>
      <c r="RBL89" s="171"/>
      <c r="RBM89" s="171"/>
      <c r="RBN89" s="171"/>
      <c r="RBO89" s="171"/>
      <c r="RBP89" s="171"/>
      <c r="RBQ89" s="171"/>
      <c r="RBR89" s="171"/>
      <c r="RBS89" s="171"/>
      <c r="RBT89" s="171"/>
      <c r="RBU89" s="171"/>
      <c r="RBV89" s="171"/>
      <c r="RBW89" s="171"/>
      <c r="RBX89" s="171"/>
      <c r="RBY89" s="171"/>
      <c r="RBZ89" s="171"/>
      <c r="RCA89" s="171"/>
      <c r="RCB89" s="171"/>
      <c r="RCC89" s="171"/>
      <c r="RCD89" s="171"/>
      <c r="RCE89" s="171"/>
      <c r="RCF89" s="171"/>
      <c r="RCG89" s="171"/>
      <c r="RCH89" s="171"/>
      <c r="RCI89" s="171"/>
      <c r="RCJ89" s="171"/>
      <c r="RCK89" s="171"/>
      <c r="RCL89" s="171"/>
      <c r="RCM89" s="171"/>
      <c r="RCN89" s="171"/>
      <c r="RCO89" s="171"/>
      <c r="RCP89" s="171"/>
      <c r="RCQ89" s="171"/>
      <c r="RCR89" s="171"/>
      <c r="RCS89" s="171"/>
      <c r="RCT89" s="171"/>
      <c r="RCU89" s="171"/>
      <c r="RCV89" s="171"/>
      <c r="RCW89" s="171"/>
      <c r="RCX89" s="171"/>
      <c r="RCY89" s="171"/>
      <c r="RCZ89" s="171"/>
      <c r="RDA89" s="171"/>
      <c r="RDB89" s="171"/>
      <c r="RDC89" s="171"/>
      <c r="RDD89" s="171"/>
      <c r="RDE89" s="171"/>
      <c r="RDF89" s="171"/>
      <c r="RDG89" s="171"/>
      <c r="RDH89" s="171"/>
      <c r="RDI89" s="171"/>
      <c r="RDJ89" s="171"/>
      <c r="RDK89" s="171"/>
      <c r="RDL89" s="171"/>
      <c r="RDM89" s="171"/>
      <c r="RDN89" s="171"/>
      <c r="RDO89" s="171"/>
      <c r="RDP89" s="171"/>
      <c r="RDQ89" s="171"/>
      <c r="RDR89" s="171"/>
      <c r="RDS89" s="171"/>
      <c r="RDT89" s="171"/>
      <c r="RDU89" s="171"/>
      <c r="RDV89" s="171"/>
      <c r="RDW89" s="171"/>
      <c r="RDX89" s="171"/>
      <c r="RDY89" s="171"/>
      <c r="RDZ89" s="171"/>
      <c r="REA89" s="171"/>
      <c r="REB89" s="171"/>
      <c r="REC89" s="171"/>
      <c r="RED89" s="171"/>
      <c r="REE89" s="171"/>
      <c r="REF89" s="171"/>
      <c r="REG89" s="171"/>
      <c r="REH89" s="171"/>
      <c r="REI89" s="171"/>
      <c r="REJ89" s="171"/>
      <c r="REK89" s="171"/>
      <c r="REL89" s="171"/>
      <c r="REM89" s="171"/>
      <c r="REN89" s="171"/>
      <c r="REO89" s="171"/>
      <c r="REP89" s="171"/>
      <c r="REQ89" s="171"/>
      <c r="RER89" s="171"/>
      <c r="RES89" s="171"/>
      <c r="RET89" s="171"/>
      <c r="REU89" s="171"/>
      <c r="REV89" s="171"/>
      <c r="REW89" s="171"/>
      <c r="REX89" s="171"/>
      <c r="REY89" s="171"/>
      <c r="REZ89" s="171"/>
      <c r="RFA89" s="171"/>
      <c r="RFB89" s="171"/>
      <c r="RFC89" s="171"/>
      <c r="RFD89" s="171"/>
      <c r="RFE89" s="171"/>
      <c r="RFF89" s="171"/>
      <c r="RFG89" s="171"/>
      <c r="RFH89" s="171"/>
      <c r="RFI89" s="171"/>
      <c r="RFJ89" s="171"/>
      <c r="RFK89" s="171"/>
      <c r="RFL89" s="171"/>
      <c r="RFM89" s="171"/>
      <c r="RFN89" s="171"/>
      <c r="RFO89" s="171"/>
      <c r="RFP89" s="171"/>
      <c r="RFQ89" s="171"/>
      <c r="RFR89" s="171"/>
      <c r="RFS89" s="171"/>
      <c r="RFT89" s="171"/>
      <c r="RFU89" s="171"/>
      <c r="RFV89" s="171"/>
      <c r="RFW89" s="171"/>
      <c r="RFX89" s="171"/>
      <c r="RFY89" s="171"/>
      <c r="RFZ89" s="171"/>
      <c r="RGA89" s="171"/>
      <c r="RGB89" s="171"/>
      <c r="RGC89" s="171"/>
      <c r="RGD89" s="171"/>
      <c r="RGE89" s="171"/>
      <c r="RGF89" s="171"/>
      <c r="RGG89" s="171"/>
      <c r="RGH89" s="171"/>
      <c r="RGI89" s="171"/>
      <c r="RGJ89" s="171"/>
      <c r="RGK89" s="171"/>
      <c r="RGL89" s="171"/>
      <c r="RGM89" s="171"/>
      <c r="RGN89" s="171"/>
      <c r="RGO89" s="171"/>
      <c r="RGP89" s="171"/>
      <c r="RGQ89" s="171"/>
      <c r="RGR89" s="171"/>
      <c r="RGS89" s="171"/>
      <c r="RGT89" s="171"/>
      <c r="RGU89" s="171"/>
      <c r="RGV89" s="171"/>
      <c r="RGW89" s="171"/>
      <c r="RGX89" s="171"/>
      <c r="RGY89" s="171"/>
      <c r="RGZ89" s="171"/>
      <c r="RHA89" s="171"/>
      <c r="RHB89" s="171"/>
      <c r="RHC89" s="171"/>
      <c r="RHD89" s="171"/>
      <c r="RHE89" s="171"/>
      <c r="RHF89" s="171"/>
      <c r="RHG89" s="171"/>
      <c r="RHH89" s="171"/>
      <c r="RHI89" s="171"/>
      <c r="RHJ89" s="171"/>
      <c r="RHK89" s="171"/>
      <c r="RHL89" s="171"/>
      <c r="RHM89" s="171"/>
      <c r="RHN89" s="171"/>
      <c r="RHO89" s="171"/>
      <c r="RHP89" s="171"/>
      <c r="RHQ89" s="171"/>
      <c r="RHR89" s="171"/>
      <c r="RHS89" s="171"/>
      <c r="RHT89" s="171"/>
      <c r="RHU89" s="171"/>
      <c r="RHV89" s="171"/>
      <c r="RHW89" s="171"/>
      <c r="RHX89" s="171"/>
      <c r="RHY89" s="171"/>
      <c r="RHZ89" s="171"/>
      <c r="RIA89" s="171"/>
      <c r="RIB89" s="171"/>
      <c r="RIC89" s="171"/>
      <c r="RID89" s="171"/>
      <c r="RIE89" s="171"/>
      <c r="RIF89" s="171"/>
      <c r="RIG89" s="171"/>
      <c r="RIH89" s="171"/>
      <c r="RII89" s="171"/>
      <c r="RIJ89" s="171"/>
      <c r="RIK89" s="171"/>
      <c r="RIL89" s="171"/>
      <c r="RIM89" s="171"/>
      <c r="RIN89" s="171"/>
      <c r="RIO89" s="171"/>
      <c r="RIP89" s="171"/>
      <c r="RIQ89" s="171"/>
      <c r="RIR89" s="171"/>
      <c r="RIS89" s="171"/>
      <c r="RIT89" s="171"/>
      <c r="RIU89" s="171"/>
      <c r="RIV89" s="171"/>
      <c r="RIW89" s="171"/>
      <c r="RIX89" s="171"/>
      <c r="RIY89" s="171"/>
      <c r="RIZ89" s="171"/>
      <c r="RJA89" s="171"/>
      <c r="RJB89" s="171"/>
      <c r="RJC89" s="171"/>
      <c r="RJD89" s="171"/>
      <c r="RJE89" s="171"/>
      <c r="RJF89" s="171"/>
      <c r="RJG89" s="171"/>
      <c r="RJH89" s="171"/>
      <c r="RJI89" s="171"/>
      <c r="RJJ89" s="171"/>
      <c r="RJK89" s="171"/>
      <c r="RJL89" s="171"/>
      <c r="RJM89" s="171"/>
      <c r="RJN89" s="171"/>
      <c r="RJO89" s="171"/>
      <c r="RJP89" s="171"/>
      <c r="RJQ89" s="171"/>
      <c r="RJR89" s="171"/>
      <c r="RJS89" s="171"/>
      <c r="RJT89" s="171"/>
      <c r="RJU89" s="171"/>
      <c r="RJV89" s="171"/>
      <c r="RJW89" s="171"/>
      <c r="RJX89" s="171"/>
      <c r="RJY89" s="171"/>
      <c r="RJZ89" s="171"/>
      <c r="RKA89" s="171"/>
      <c r="RKB89" s="171"/>
      <c r="RKC89" s="171"/>
      <c r="RKD89" s="171"/>
      <c r="RKE89" s="171"/>
      <c r="RKF89" s="171"/>
      <c r="RKG89" s="171"/>
      <c r="RKH89" s="171"/>
      <c r="RKI89" s="171"/>
      <c r="RKJ89" s="171"/>
      <c r="RKK89" s="171"/>
      <c r="RKL89" s="171"/>
      <c r="RKM89" s="171"/>
      <c r="RKN89" s="171"/>
      <c r="RKO89" s="171"/>
      <c r="RKP89" s="171"/>
      <c r="RKQ89" s="171"/>
      <c r="RKR89" s="171"/>
      <c r="RKS89" s="171"/>
      <c r="RKT89" s="171"/>
      <c r="RKU89" s="171"/>
      <c r="RKV89" s="171"/>
      <c r="RKW89" s="171"/>
      <c r="RKX89" s="171"/>
      <c r="RKY89" s="171"/>
      <c r="RKZ89" s="171"/>
      <c r="RLA89" s="171"/>
      <c r="RLB89" s="171"/>
      <c r="RLC89" s="171"/>
      <c r="RLD89" s="171"/>
      <c r="RLE89" s="171"/>
      <c r="RLF89" s="171"/>
      <c r="RLG89" s="171"/>
      <c r="RLH89" s="171"/>
      <c r="RLI89" s="171"/>
      <c r="RLJ89" s="171"/>
      <c r="RLK89" s="171"/>
      <c r="RLL89" s="171"/>
      <c r="RLM89" s="171"/>
      <c r="RLN89" s="171"/>
      <c r="RLO89" s="171"/>
      <c r="RLP89" s="171"/>
      <c r="RLQ89" s="171"/>
      <c r="RLR89" s="171"/>
      <c r="RLS89" s="171"/>
      <c r="RLT89" s="171"/>
      <c r="RLU89" s="171"/>
      <c r="RLV89" s="171"/>
      <c r="RLW89" s="171"/>
      <c r="RLX89" s="171"/>
      <c r="RLY89" s="171"/>
      <c r="RLZ89" s="171"/>
      <c r="RMA89" s="171"/>
      <c r="RMB89" s="171"/>
      <c r="RMC89" s="171"/>
      <c r="RMD89" s="171"/>
      <c r="RME89" s="171"/>
      <c r="RMF89" s="171"/>
      <c r="RMG89" s="171"/>
      <c r="RMH89" s="171"/>
      <c r="RMI89" s="171"/>
      <c r="RMJ89" s="171"/>
      <c r="RMK89" s="171"/>
      <c r="RML89" s="171"/>
      <c r="RMM89" s="171"/>
      <c r="RMN89" s="171"/>
      <c r="RMO89" s="171"/>
      <c r="RMP89" s="171"/>
      <c r="RMQ89" s="171"/>
      <c r="RMR89" s="171"/>
      <c r="RMS89" s="171"/>
      <c r="RMT89" s="171"/>
      <c r="RMU89" s="171"/>
      <c r="RMV89" s="171"/>
      <c r="RMW89" s="171"/>
      <c r="RMX89" s="171"/>
      <c r="RMY89" s="171"/>
      <c r="RMZ89" s="171"/>
      <c r="RNA89" s="171"/>
      <c r="RNB89" s="171"/>
      <c r="RNC89" s="171"/>
      <c r="RND89" s="171"/>
      <c r="RNE89" s="171"/>
      <c r="RNF89" s="171"/>
      <c r="RNG89" s="171"/>
      <c r="RNH89" s="171"/>
      <c r="RNI89" s="171"/>
      <c r="RNJ89" s="171"/>
      <c r="RNK89" s="171"/>
      <c r="RNL89" s="171"/>
      <c r="RNM89" s="171"/>
      <c r="RNN89" s="171"/>
      <c r="RNO89" s="171"/>
      <c r="RNP89" s="171"/>
      <c r="RNQ89" s="171"/>
      <c r="RNR89" s="171"/>
      <c r="RNS89" s="171"/>
      <c r="RNT89" s="171"/>
      <c r="RNU89" s="171"/>
      <c r="RNV89" s="171"/>
      <c r="RNW89" s="171"/>
      <c r="RNX89" s="171"/>
      <c r="RNY89" s="171"/>
      <c r="RNZ89" s="171"/>
      <c r="ROA89" s="171"/>
      <c r="ROB89" s="171"/>
      <c r="ROC89" s="171"/>
      <c r="ROD89" s="171"/>
      <c r="ROE89" s="171"/>
      <c r="ROF89" s="171"/>
      <c r="ROG89" s="171"/>
      <c r="ROH89" s="171"/>
      <c r="ROI89" s="171"/>
      <c r="ROJ89" s="171"/>
      <c r="ROK89" s="171"/>
      <c r="ROL89" s="171"/>
      <c r="ROM89" s="171"/>
      <c r="RON89" s="171"/>
      <c r="ROO89" s="171"/>
      <c r="ROP89" s="171"/>
      <c r="ROQ89" s="171"/>
      <c r="ROR89" s="171"/>
      <c r="ROS89" s="171"/>
      <c r="ROT89" s="171"/>
      <c r="ROU89" s="171"/>
      <c r="ROV89" s="171"/>
      <c r="ROW89" s="171"/>
      <c r="ROX89" s="171"/>
      <c r="ROY89" s="171"/>
      <c r="ROZ89" s="171"/>
      <c r="RPA89" s="171"/>
      <c r="RPB89" s="171"/>
      <c r="RPC89" s="171"/>
      <c r="RPD89" s="171"/>
      <c r="RPE89" s="171"/>
      <c r="RPF89" s="171"/>
      <c r="RPG89" s="171"/>
      <c r="RPH89" s="171"/>
      <c r="RPI89" s="171"/>
      <c r="RPJ89" s="171"/>
      <c r="RPK89" s="171"/>
      <c r="RPL89" s="171"/>
      <c r="RPM89" s="171"/>
      <c r="RPN89" s="171"/>
      <c r="RPO89" s="171"/>
      <c r="RPP89" s="171"/>
      <c r="RPQ89" s="171"/>
      <c r="RPR89" s="171"/>
      <c r="RPS89" s="171"/>
      <c r="RPT89" s="171"/>
      <c r="RPU89" s="171"/>
      <c r="RPV89" s="171"/>
      <c r="RPW89" s="171"/>
      <c r="RPX89" s="171"/>
      <c r="RPY89" s="171"/>
      <c r="RPZ89" s="171"/>
      <c r="RQA89" s="171"/>
      <c r="RQB89" s="171"/>
      <c r="RQC89" s="171"/>
      <c r="RQD89" s="171"/>
      <c r="RQE89" s="171"/>
      <c r="RQF89" s="171"/>
      <c r="RQG89" s="171"/>
      <c r="RQH89" s="171"/>
      <c r="RQI89" s="171"/>
      <c r="RQJ89" s="171"/>
      <c r="RQK89" s="171"/>
      <c r="RQL89" s="171"/>
      <c r="RQM89" s="171"/>
      <c r="RQN89" s="171"/>
      <c r="RQO89" s="171"/>
      <c r="RQP89" s="171"/>
      <c r="RQQ89" s="171"/>
      <c r="RQR89" s="171"/>
      <c r="RQS89" s="171"/>
      <c r="RQT89" s="171"/>
      <c r="RQU89" s="171"/>
      <c r="RQV89" s="171"/>
      <c r="RQW89" s="171"/>
      <c r="RQX89" s="171"/>
      <c r="RQY89" s="171"/>
      <c r="RQZ89" s="171"/>
      <c r="RRA89" s="171"/>
      <c r="RRB89" s="171"/>
      <c r="RRC89" s="171"/>
      <c r="RRD89" s="171"/>
      <c r="RRE89" s="171"/>
      <c r="RRF89" s="171"/>
      <c r="RRG89" s="171"/>
      <c r="RRH89" s="171"/>
      <c r="RRI89" s="171"/>
      <c r="RRJ89" s="171"/>
      <c r="RRK89" s="171"/>
      <c r="RRL89" s="171"/>
      <c r="RRM89" s="171"/>
      <c r="RRN89" s="171"/>
      <c r="RRO89" s="171"/>
      <c r="RRP89" s="171"/>
      <c r="RRQ89" s="171"/>
      <c r="RRR89" s="171"/>
      <c r="RRS89" s="171"/>
      <c r="RRT89" s="171"/>
      <c r="RRU89" s="171"/>
      <c r="RRV89" s="171"/>
      <c r="RRW89" s="171"/>
      <c r="RRX89" s="171"/>
      <c r="RRY89" s="171"/>
      <c r="RRZ89" s="171"/>
      <c r="RSA89" s="171"/>
      <c r="RSB89" s="171"/>
      <c r="RSC89" s="171"/>
      <c r="RSD89" s="171"/>
      <c r="RSE89" s="171"/>
      <c r="RSF89" s="171"/>
      <c r="RSG89" s="171"/>
      <c r="RSH89" s="171"/>
      <c r="RSI89" s="171"/>
      <c r="RSJ89" s="171"/>
      <c r="RSK89" s="171"/>
      <c r="RSL89" s="171"/>
      <c r="RSM89" s="171"/>
      <c r="RSN89" s="171"/>
      <c r="RSO89" s="171"/>
      <c r="RSP89" s="171"/>
      <c r="RSQ89" s="171"/>
      <c r="RSR89" s="171"/>
      <c r="RSS89" s="171"/>
      <c r="RST89" s="171"/>
      <c r="RSU89" s="171"/>
      <c r="RSV89" s="171"/>
      <c r="RSW89" s="171"/>
      <c r="RSX89" s="171"/>
      <c r="RSY89" s="171"/>
      <c r="RSZ89" s="171"/>
      <c r="RTA89" s="171"/>
      <c r="RTB89" s="171"/>
      <c r="RTC89" s="171"/>
      <c r="RTD89" s="171"/>
      <c r="RTE89" s="171"/>
      <c r="RTF89" s="171"/>
      <c r="RTG89" s="171"/>
      <c r="RTH89" s="171"/>
      <c r="RTI89" s="171"/>
      <c r="RTJ89" s="171"/>
      <c r="RTK89" s="171"/>
      <c r="RTL89" s="171"/>
      <c r="RTM89" s="171"/>
      <c r="RTN89" s="171"/>
      <c r="RTO89" s="171"/>
      <c r="RTP89" s="171"/>
      <c r="RTQ89" s="171"/>
      <c r="RTR89" s="171"/>
      <c r="RTS89" s="171"/>
      <c r="RTT89" s="171"/>
      <c r="RTU89" s="171"/>
      <c r="RTV89" s="171"/>
      <c r="RTW89" s="171"/>
      <c r="RTX89" s="171"/>
      <c r="RTY89" s="171"/>
      <c r="RTZ89" s="171"/>
      <c r="RUA89" s="171"/>
      <c r="RUB89" s="171"/>
      <c r="RUC89" s="171"/>
      <c r="RUD89" s="171"/>
      <c r="RUE89" s="171"/>
      <c r="RUF89" s="171"/>
      <c r="RUG89" s="171"/>
      <c r="RUH89" s="171"/>
      <c r="RUI89" s="171"/>
      <c r="RUJ89" s="171"/>
      <c r="RUK89" s="171"/>
      <c r="RUL89" s="171"/>
      <c r="RUM89" s="171"/>
      <c r="RUN89" s="171"/>
      <c r="RUO89" s="171"/>
      <c r="RUP89" s="171"/>
      <c r="RUQ89" s="171"/>
      <c r="RUR89" s="171"/>
      <c r="RUS89" s="171"/>
      <c r="RUT89" s="171"/>
      <c r="RUU89" s="171"/>
      <c r="RUV89" s="171"/>
      <c r="RUW89" s="171"/>
      <c r="RUX89" s="171"/>
      <c r="RUY89" s="171"/>
      <c r="RUZ89" s="171"/>
      <c r="RVA89" s="171"/>
      <c r="RVB89" s="171"/>
      <c r="RVC89" s="171"/>
      <c r="RVD89" s="171"/>
      <c r="RVE89" s="171"/>
      <c r="RVF89" s="171"/>
      <c r="RVG89" s="171"/>
      <c r="RVH89" s="171"/>
      <c r="RVI89" s="171"/>
      <c r="RVJ89" s="171"/>
      <c r="RVK89" s="171"/>
      <c r="RVL89" s="171"/>
      <c r="RVM89" s="171"/>
      <c r="RVN89" s="171"/>
      <c r="RVO89" s="171"/>
      <c r="RVP89" s="171"/>
      <c r="RVQ89" s="171"/>
      <c r="RVR89" s="171"/>
      <c r="RVS89" s="171"/>
      <c r="RVT89" s="171"/>
      <c r="RVU89" s="171"/>
      <c r="RVV89" s="171"/>
      <c r="RVW89" s="171"/>
      <c r="RVX89" s="171"/>
      <c r="RVY89" s="171"/>
      <c r="RVZ89" s="171"/>
      <c r="RWA89" s="171"/>
      <c r="RWB89" s="171"/>
      <c r="RWC89" s="171"/>
      <c r="RWD89" s="171"/>
      <c r="RWE89" s="171"/>
      <c r="RWF89" s="171"/>
      <c r="RWG89" s="171"/>
      <c r="RWH89" s="171"/>
      <c r="RWI89" s="171"/>
      <c r="RWJ89" s="171"/>
      <c r="RWK89" s="171"/>
      <c r="RWL89" s="171"/>
      <c r="RWM89" s="171"/>
      <c r="RWN89" s="171"/>
      <c r="RWO89" s="171"/>
      <c r="RWP89" s="171"/>
      <c r="RWQ89" s="171"/>
      <c r="RWR89" s="171"/>
      <c r="RWS89" s="171"/>
      <c r="RWT89" s="171"/>
      <c r="RWU89" s="171"/>
      <c r="RWV89" s="171"/>
      <c r="RWW89" s="171"/>
      <c r="RWX89" s="171"/>
      <c r="RWY89" s="171"/>
      <c r="RWZ89" s="171"/>
      <c r="RXA89" s="171"/>
      <c r="RXB89" s="171"/>
      <c r="RXC89" s="171"/>
      <c r="RXD89" s="171"/>
      <c r="RXE89" s="171"/>
      <c r="RXF89" s="171"/>
      <c r="RXG89" s="171"/>
      <c r="RXH89" s="171"/>
      <c r="RXI89" s="171"/>
      <c r="RXJ89" s="171"/>
      <c r="RXK89" s="171"/>
      <c r="RXL89" s="171"/>
      <c r="RXM89" s="171"/>
      <c r="RXN89" s="171"/>
      <c r="RXO89" s="171"/>
      <c r="RXP89" s="171"/>
      <c r="RXQ89" s="171"/>
      <c r="RXR89" s="171"/>
      <c r="RXS89" s="171"/>
      <c r="RXT89" s="171"/>
      <c r="RXU89" s="171"/>
      <c r="RXV89" s="171"/>
      <c r="RXW89" s="171"/>
      <c r="RXX89" s="171"/>
      <c r="RXY89" s="171"/>
      <c r="RXZ89" s="171"/>
      <c r="RYA89" s="171"/>
      <c r="RYB89" s="171"/>
      <c r="RYC89" s="171"/>
      <c r="RYD89" s="171"/>
      <c r="RYE89" s="171"/>
      <c r="RYF89" s="171"/>
      <c r="RYG89" s="171"/>
      <c r="RYH89" s="171"/>
      <c r="RYI89" s="171"/>
      <c r="RYJ89" s="171"/>
      <c r="RYK89" s="171"/>
      <c r="RYL89" s="171"/>
      <c r="RYM89" s="171"/>
      <c r="RYN89" s="171"/>
      <c r="RYO89" s="171"/>
      <c r="RYP89" s="171"/>
      <c r="RYQ89" s="171"/>
      <c r="RYR89" s="171"/>
      <c r="RYS89" s="171"/>
      <c r="RYT89" s="171"/>
      <c r="RYU89" s="171"/>
      <c r="RYV89" s="171"/>
      <c r="RYW89" s="171"/>
      <c r="RYX89" s="171"/>
      <c r="RYY89" s="171"/>
      <c r="RYZ89" s="171"/>
      <c r="RZA89" s="171"/>
      <c r="RZB89" s="171"/>
      <c r="RZC89" s="171"/>
      <c r="RZD89" s="171"/>
      <c r="RZE89" s="171"/>
      <c r="RZF89" s="171"/>
      <c r="RZG89" s="171"/>
      <c r="RZH89" s="171"/>
      <c r="RZI89" s="171"/>
      <c r="RZJ89" s="171"/>
      <c r="RZK89" s="171"/>
      <c r="RZL89" s="171"/>
      <c r="RZM89" s="171"/>
      <c r="RZN89" s="171"/>
      <c r="RZO89" s="171"/>
      <c r="RZP89" s="171"/>
      <c r="RZQ89" s="171"/>
      <c r="RZR89" s="171"/>
      <c r="RZS89" s="171"/>
      <c r="RZT89" s="171"/>
      <c r="RZU89" s="171"/>
      <c r="RZV89" s="171"/>
      <c r="RZW89" s="171"/>
      <c r="RZX89" s="171"/>
      <c r="RZY89" s="171"/>
      <c r="RZZ89" s="171"/>
      <c r="SAA89" s="171"/>
      <c r="SAB89" s="171"/>
      <c r="SAC89" s="171"/>
      <c r="SAD89" s="171"/>
      <c r="SAE89" s="171"/>
      <c r="SAF89" s="171"/>
      <c r="SAG89" s="171"/>
      <c r="SAH89" s="171"/>
      <c r="SAI89" s="171"/>
      <c r="SAJ89" s="171"/>
      <c r="SAK89" s="171"/>
      <c r="SAL89" s="171"/>
      <c r="SAM89" s="171"/>
      <c r="SAN89" s="171"/>
      <c r="SAO89" s="171"/>
      <c r="SAP89" s="171"/>
      <c r="SAQ89" s="171"/>
      <c r="SAR89" s="171"/>
      <c r="SAS89" s="171"/>
      <c r="SAT89" s="171"/>
      <c r="SAU89" s="171"/>
      <c r="SAV89" s="171"/>
      <c r="SAW89" s="171"/>
      <c r="SAX89" s="171"/>
      <c r="SAY89" s="171"/>
      <c r="SAZ89" s="171"/>
      <c r="SBA89" s="171"/>
      <c r="SBB89" s="171"/>
      <c r="SBC89" s="171"/>
      <c r="SBD89" s="171"/>
      <c r="SBE89" s="171"/>
      <c r="SBF89" s="171"/>
      <c r="SBG89" s="171"/>
      <c r="SBH89" s="171"/>
      <c r="SBI89" s="171"/>
      <c r="SBJ89" s="171"/>
      <c r="SBK89" s="171"/>
      <c r="SBL89" s="171"/>
      <c r="SBM89" s="171"/>
      <c r="SBN89" s="171"/>
      <c r="SBO89" s="171"/>
      <c r="SBP89" s="171"/>
      <c r="SBQ89" s="171"/>
      <c r="SBR89" s="171"/>
      <c r="SBS89" s="171"/>
      <c r="SBT89" s="171"/>
      <c r="SBU89" s="171"/>
      <c r="SBV89" s="171"/>
      <c r="SBW89" s="171"/>
      <c r="SBX89" s="171"/>
      <c r="SBY89" s="171"/>
      <c r="SBZ89" s="171"/>
      <c r="SCA89" s="171"/>
      <c r="SCB89" s="171"/>
      <c r="SCC89" s="171"/>
      <c r="SCD89" s="171"/>
      <c r="SCE89" s="171"/>
      <c r="SCF89" s="171"/>
      <c r="SCG89" s="171"/>
      <c r="SCH89" s="171"/>
      <c r="SCI89" s="171"/>
      <c r="SCJ89" s="171"/>
      <c r="SCK89" s="171"/>
      <c r="SCL89" s="171"/>
      <c r="SCM89" s="171"/>
      <c r="SCN89" s="171"/>
      <c r="SCO89" s="171"/>
      <c r="SCP89" s="171"/>
      <c r="SCQ89" s="171"/>
      <c r="SCR89" s="171"/>
      <c r="SCS89" s="171"/>
      <c r="SCT89" s="171"/>
      <c r="SCU89" s="171"/>
      <c r="SCV89" s="171"/>
      <c r="SCW89" s="171"/>
      <c r="SCX89" s="171"/>
      <c r="SCY89" s="171"/>
      <c r="SCZ89" s="171"/>
      <c r="SDA89" s="171"/>
      <c r="SDB89" s="171"/>
      <c r="SDC89" s="171"/>
      <c r="SDD89" s="171"/>
      <c r="SDE89" s="171"/>
      <c r="SDF89" s="171"/>
      <c r="SDG89" s="171"/>
      <c r="SDH89" s="171"/>
      <c r="SDI89" s="171"/>
      <c r="SDJ89" s="171"/>
      <c r="SDK89" s="171"/>
      <c r="SDL89" s="171"/>
      <c r="SDM89" s="171"/>
      <c r="SDN89" s="171"/>
      <c r="SDO89" s="171"/>
      <c r="SDP89" s="171"/>
      <c r="SDQ89" s="171"/>
      <c r="SDR89" s="171"/>
      <c r="SDS89" s="171"/>
      <c r="SDT89" s="171"/>
      <c r="SDU89" s="171"/>
      <c r="SDV89" s="171"/>
      <c r="SDW89" s="171"/>
      <c r="SDX89" s="171"/>
      <c r="SDY89" s="171"/>
      <c r="SDZ89" s="171"/>
      <c r="SEA89" s="171"/>
      <c r="SEB89" s="171"/>
      <c r="SEC89" s="171"/>
      <c r="SED89" s="171"/>
      <c r="SEE89" s="171"/>
      <c r="SEF89" s="171"/>
      <c r="SEG89" s="171"/>
      <c r="SEH89" s="171"/>
      <c r="SEI89" s="171"/>
      <c r="SEJ89" s="171"/>
      <c r="SEK89" s="171"/>
      <c r="SEL89" s="171"/>
      <c r="SEM89" s="171"/>
      <c r="SEN89" s="171"/>
      <c r="SEO89" s="171"/>
      <c r="SEP89" s="171"/>
      <c r="SEQ89" s="171"/>
      <c r="SER89" s="171"/>
      <c r="SES89" s="171"/>
      <c r="SET89" s="171"/>
      <c r="SEU89" s="171"/>
      <c r="SEV89" s="171"/>
      <c r="SEW89" s="171"/>
      <c r="SEX89" s="171"/>
      <c r="SEY89" s="171"/>
      <c r="SEZ89" s="171"/>
      <c r="SFA89" s="171"/>
      <c r="SFB89" s="171"/>
      <c r="SFC89" s="171"/>
      <c r="SFD89" s="171"/>
      <c r="SFE89" s="171"/>
      <c r="SFF89" s="171"/>
      <c r="SFG89" s="171"/>
      <c r="SFH89" s="171"/>
      <c r="SFI89" s="171"/>
      <c r="SFJ89" s="171"/>
      <c r="SFK89" s="171"/>
      <c r="SFL89" s="171"/>
      <c r="SFM89" s="171"/>
      <c r="SFN89" s="171"/>
      <c r="SFO89" s="171"/>
      <c r="SFP89" s="171"/>
      <c r="SFQ89" s="171"/>
      <c r="SFR89" s="171"/>
      <c r="SFS89" s="171"/>
      <c r="SFT89" s="171"/>
      <c r="SFU89" s="171"/>
      <c r="SFV89" s="171"/>
      <c r="SFW89" s="171"/>
      <c r="SFX89" s="171"/>
      <c r="SFY89" s="171"/>
      <c r="SFZ89" s="171"/>
      <c r="SGA89" s="171"/>
      <c r="SGB89" s="171"/>
      <c r="SGC89" s="171"/>
      <c r="SGD89" s="171"/>
      <c r="SGE89" s="171"/>
      <c r="SGF89" s="171"/>
      <c r="SGG89" s="171"/>
      <c r="SGH89" s="171"/>
      <c r="SGI89" s="171"/>
      <c r="SGJ89" s="171"/>
      <c r="SGK89" s="171"/>
      <c r="SGL89" s="171"/>
      <c r="SGM89" s="171"/>
      <c r="SGN89" s="171"/>
      <c r="SGO89" s="171"/>
      <c r="SGP89" s="171"/>
      <c r="SGQ89" s="171"/>
      <c r="SGR89" s="171"/>
      <c r="SGS89" s="171"/>
      <c r="SGT89" s="171"/>
      <c r="SGU89" s="171"/>
      <c r="SGV89" s="171"/>
      <c r="SGW89" s="171"/>
      <c r="SGX89" s="171"/>
      <c r="SGY89" s="171"/>
      <c r="SGZ89" s="171"/>
      <c r="SHA89" s="171"/>
      <c r="SHB89" s="171"/>
      <c r="SHC89" s="171"/>
      <c r="SHD89" s="171"/>
      <c r="SHE89" s="171"/>
      <c r="SHF89" s="171"/>
      <c r="SHG89" s="171"/>
      <c r="SHH89" s="171"/>
      <c r="SHI89" s="171"/>
      <c r="SHJ89" s="171"/>
      <c r="SHK89" s="171"/>
      <c r="SHL89" s="171"/>
      <c r="SHM89" s="171"/>
      <c r="SHN89" s="171"/>
      <c r="SHO89" s="171"/>
      <c r="SHP89" s="171"/>
      <c r="SHQ89" s="171"/>
      <c r="SHR89" s="171"/>
      <c r="SHS89" s="171"/>
      <c r="SHT89" s="171"/>
      <c r="SHU89" s="171"/>
      <c r="SHV89" s="171"/>
      <c r="SHW89" s="171"/>
      <c r="SHX89" s="171"/>
      <c r="SHY89" s="171"/>
      <c r="SHZ89" s="171"/>
      <c r="SIA89" s="171"/>
      <c r="SIB89" s="171"/>
      <c r="SIC89" s="171"/>
      <c r="SID89" s="171"/>
      <c r="SIE89" s="171"/>
      <c r="SIF89" s="171"/>
      <c r="SIG89" s="171"/>
      <c r="SIH89" s="171"/>
      <c r="SII89" s="171"/>
      <c r="SIJ89" s="171"/>
      <c r="SIK89" s="171"/>
      <c r="SIL89" s="171"/>
      <c r="SIM89" s="171"/>
      <c r="SIN89" s="171"/>
      <c r="SIO89" s="171"/>
      <c r="SIP89" s="171"/>
      <c r="SIQ89" s="171"/>
      <c r="SIR89" s="171"/>
      <c r="SIS89" s="171"/>
      <c r="SIT89" s="171"/>
      <c r="SIU89" s="171"/>
      <c r="SIV89" s="171"/>
      <c r="SIW89" s="171"/>
      <c r="SIX89" s="171"/>
      <c r="SIY89" s="171"/>
      <c r="SIZ89" s="171"/>
      <c r="SJA89" s="171"/>
      <c r="SJB89" s="171"/>
      <c r="SJC89" s="171"/>
      <c r="SJD89" s="171"/>
      <c r="SJE89" s="171"/>
      <c r="SJF89" s="171"/>
      <c r="SJG89" s="171"/>
      <c r="SJH89" s="171"/>
      <c r="SJI89" s="171"/>
      <c r="SJJ89" s="171"/>
      <c r="SJK89" s="171"/>
      <c r="SJL89" s="171"/>
      <c r="SJM89" s="171"/>
      <c r="SJN89" s="171"/>
      <c r="SJO89" s="171"/>
      <c r="SJP89" s="171"/>
      <c r="SJQ89" s="171"/>
      <c r="SJR89" s="171"/>
      <c r="SJS89" s="171"/>
      <c r="SJT89" s="171"/>
      <c r="SJU89" s="171"/>
      <c r="SJV89" s="171"/>
      <c r="SJW89" s="171"/>
      <c r="SJX89" s="171"/>
      <c r="SJY89" s="171"/>
      <c r="SJZ89" s="171"/>
      <c r="SKA89" s="171"/>
      <c r="SKB89" s="171"/>
      <c r="SKC89" s="171"/>
      <c r="SKD89" s="171"/>
      <c r="SKE89" s="171"/>
      <c r="SKF89" s="171"/>
      <c r="SKG89" s="171"/>
      <c r="SKH89" s="171"/>
      <c r="SKI89" s="171"/>
      <c r="SKJ89" s="171"/>
      <c r="SKK89" s="171"/>
      <c r="SKL89" s="171"/>
      <c r="SKM89" s="171"/>
      <c r="SKN89" s="171"/>
      <c r="SKO89" s="171"/>
      <c r="SKP89" s="171"/>
      <c r="SKQ89" s="171"/>
      <c r="SKR89" s="171"/>
      <c r="SKS89" s="171"/>
      <c r="SKT89" s="171"/>
      <c r="SKU89" s="171"/>
      <c r="SKV89" s="171"/>
      <c r="SKW89" s="171"/>
      <c r="SKX89" s="171"/>
      <c r="SKY89" s="171"/>
      <c r="SKZ89" s="171"/>
      <c r="SLA89" s="171"/>
      <c r="SLB89" s="171"/>
      <c r="SLC89" s="171"/>
      <c r="SLD89" s="171"/>
      <c r="SLE89" s="171"/>
      <c r="SLF89" s="171"/>
      <c r="SLG89" s="171"/>
      <c r="SLH89" s="171"/>
      <c r="SLI89" s="171"/>
      <c r="SLJ89" s="171"/>
      <c r="SLK89" s="171"/>
      <c r="SLL89" s="171"/>
      <c r="SLM89" s="171"/>
      <c r="SLN89" s="171"/>
      <c r="SLO89" s="171"/>
      <c r="SLP89" s="171"/>
      <c r="SLQ89" s="171"/>
      <c r="SLR89" s="171"/>
      <c r="SLS89" s="171"/>
      <c r="SLT89" s="171"/>
      <c r="SLU89" s="171"/>
      <c r="SLV89" s="171"/>
      <c r="SLW89" s="171"/>
      <c r="SLX89" s="171"/>
      <c r="SLY89" s="171"/>
      <c r="SLZ89" s="171"/>
      <c r="SMA89" s="171"/>
      <c r="SMB89" s="171"/>
      <c r="SMC89" s="171"/>
      <c r="SMD89" s="171"/>
      <c r="SME89" s="171"/>
      <c r="SMF89" s="171"/>
      <c r="SMG89" s="171"/>
      <c r="SMH89" s="171"/>
      <c r="SMI89" s="171"/>
      <c r="SMJ89" s="171"/>
      <c r="SMK89" s="171"/>
      <c r="SML89" s="171"/>
      <c r="SMM89" s="171"/>
      <c r="SMN89" s="171"/>
      <c r="SMO89" s="171"/>
      <c r="SMP89" s="171"/>
      <c r="SMQ89" s="171"/>
      <c r="SMR89" s="171"/>
      <c r="SMS89" s="171"/>
      <c r="SMT89" s="171"/>
      <c r="SMU89" s="171"/>
      <c r="SMV89" s="171"/>
      <c r="SMW89" s="171"/>
      <c r="SMX89" s="171"/>
      <c r="SMY89" s="171"/>
      <c r="SMZ89" s="171"/>
      <c r="SNA89" s="171"/>
      <c r="SNB89" s="171"/>
      <c r="SNC89" s="171"/>
      <c r="SND89" s="171"/>
      <c r="SNE89" s="171"/>
      <c r="SNF89" s="171"/>
      <c r="SNG89" s="171"/>
      <c r="SNH89" s="171"/>
      <c r="SNI89" s="171"/>
      <c r="SNJ89" s="171"/>
      <c r="SNK89" s="171"/>
      <c r="SNL89" s="171"/>
      <c r="SNM89" s="171"/>
      <c r="SNN89" s="171"/>
      <c r="SNO89" s="171"/>
      <c r="SNP89" s="171"/>
      <c r="SNQ89" s="171"/>
      <c r="SNR89" s="171"/>
      <c r="SNS89" s="171"/>
      <c r="SNT89" s="171"/>
      <c r="SNU89" s="171"/>
      <c r="SNV89" s="171"/>
      <c r="SNW89" s="171"/>
      <c r="SNX89" s="171"/>
      <c r="SNY89" s="171"/>
      <c r="SNZ89" s="171"/>
      <c r="SOA89" s="171"/>
      <c r="SOB89" s="171"/>
      <c r="SOC89" s="171"/>
      <c r="SOD89" s="171"/>
      <c r="SOE89" s="171"/>
      <c r="SOF89" s="171"/>
      <c r="SOG89" s="171"/>
      <c r="SOH89" s="171"/>
      <c r="SOI89" s="171"/>
      <c r="SOJ89" s="171"/>
      <c r="SOK89" s="171"/>
      <c r="SOL89" s="171"/>
      <c r="SOM89" s="171"/>
      <c r="SON89" s="171"/>
      <c r="SOO89" s="171"/>
      <c r="SOP89" s="171"/>
      <c r="SOQ89" s="171"/>
      <c r="SOR89" s="171"/>
      <c r="SOS89" s="171"/>
      <c r="SOT89" s="171"/>
      <c r="SOU89" s="171"/>
      <c r="SOV89" s="171"/>
      <c r="SOW89" s="171"/>
      <c r="SOX89" s="171"/>
      <c r="SOY89" s="171"/>
      <c r="SOZ89" s="171"/>
      <c r="SPA89" s="171"/>
      <c r="SPB89" s="171"/>
      <c r="SPC89" s="171"/>
      <c r="SPD89" s="171"/>
      <c r="SPE89" s="171"/>
      <c r="SPF89" s="171"/>
      <c r="SPG89" s="171"/>
      <c r="SPH89" s="171"/>
      <c r="SPI89" s="171"/>
      <c r="SPJ89" s="171"/>
      <c r="SPK89" s="171"/>
      <c r="SPL89" s="171"/>
      <c r="SPM89" s="171"/>
      <c r="SPN89" s="171"/>
      <c r="SPO89" s="171"/>
      <c r="SPP89" s="171"/>
      <c r="SPQ89" s="171"/>
      <c r="SPR89" s="171"/>
      <c r="SPS89" s="171"/>
      <c r="SPT89" s="171"/>
      <c r="SPU89" s="171"/>
      <c r="SPV89" s="171"/>
      <c r="SPW89" s="171"/>
      <c r="SPX89" s="171"/>
      <c r="SPY89" s="171"/>
      <c r="SPZ89" s="171"/>
      <c r="SQA89" s="171"/>
      <c r="SQB89" s="171"/>
      <c r="SQC89" s="171"/>
      <c r="SQD89" s="171"/>
      <c r="SQE89" s="171"/>
      <c r="SQF89" s="171"/>
      <c r="SQG89" s="171"/>
      <c r="SQH89" s="171"/>
      <c r="SQI89" s="171"/>
      <c r="SQJ89" s="171"/>
      <c r="SQK89" s="171"/>
      <c r="SQL89" s="171"/>
      <c r="SQM89" s="171"/>
      <c r="SQN89" s="171"/>
      <c r="SQO89" s="171"/>
      <c r="SQP89" s="171"/>
      <c r="SQQ89" s="171"/>
      <c r="SQR89" s="171"/>
      <c r="SQS89" s="171"/>
      <c r="SQT89" s="171"/>
      <c r="SQU89" s="171"/>
      <c r="SQV89" s="171"/>
      <c r="SQW89" s="171"/>
      <c r="SQX89" s="171"/>
      <c r="SQY89" s="171"/>
      <c r="SQZ89" s="171"/>
      <c r="SRA89" s="171"/>
      <c r="SRB89" s="171"/>
      <c r="SRC89" s="171"/>
      <c r="SRD89" s="171"/>
      <c r="SRE89" s="171"/>
      <c r="SRF89" s="171"/>
      <c r="SRG89" s="171"/>
      <c r="SRH89" s="171"/>
      <c r="SRI89" s="171"/>
      <c r="SRJ89" s="171"/>
      <c r="SRK89" s="171"/>
      <c r="SRL89" s="171"/>
      <c r="SRM89" s="171"/>
      <c r="SRN89" s="171"/>
      <c r="SRO89" s="171"/>
      <c r="SRP89" s="171"/>
      <c r="SRQ89" s="171"/>
      <c r="SRR89" s="171"/>
      <c r="SRS89" s="171"/>
      <c r="SRT89" s="171"/>
      <c r="SRU89" s="171"/>
      <c r="SRV89" s="171"/>
      <c r="SRW89" s="171"/>
      <c r="SRX89" s="171"/>
      <c r="SRY89" s="171"/>
      <c r="SRZ89" s="171"/>
      <c r="SSA89" s="171"/>
      <c r="SSB89" s="171"/>
      <c r="SSC89" s="171"/>
      <c r="SSD89" s="171"/>
      <c r="SSE89" s="171"/>
      <c r="SSF89" s="171"/>
      <c r="SSG89" s="171"/>
      <c r="SSH89" s="171"/>
      <c r="SSI89" s="171"/>
      <c r="SSJ89" s="171"/>
      <c r="SSK89" s="171"/>
      <c r="SSL89" s="171"/>
      <c r="SSM89" s="171"/>
      <c r="SSN89" s="171"/>
      <c r="SSO89" s="171"/>
      <c r="SSP89" s="171"/>
      <c r="SSQ89" s="171"/>
      <c r="SSR89" s="171"/>
      <c r="SSS89" s="171"/>
      <c r="SST89" s="171"/>
      <c r="SSU89" s="171"/>
      <c r="SSV89" s="171"/>
      <c r="SSW89" s="171"/>
      <c r="SSX89" s="171"/>
      <c r="SSY89" s="171"/>
      <c r="SSZ89" s="171"/>
      <c r="STA89" s="171"/>
      <c r="STB89" s="171"/>
      <c r="STC89" s="171"/>
      <c r="STD89" s="171"/>
      <c r="STE89" s="171"/>
      <c r="STF89" s="171"/>
      <c r="STG89" s="171"/>
      <c r="STH89" s="171"/>
      <c r="STI89" s="171"/>
      <c r="STJ89" s="171"/>
      <c r="STK89" s="171"/>
      <c r="STL89" s="171"/>
      <c r="STM89" s="171"/>
      <c r="STN89" s="171"/>
      <c r="STO89" s="171"/>
      <c r="STP89" s="171"/>
      <c r="STQ89" s="171"/>
      <c r="STR89" s="171"/>
      <c r="STS89" s="171"/>
      <c r="STT89" s="171"/>
      <c r="STU89" s="171"/>
      <c r="STV89" s="171"/>
      <c r="STW89" s="171"/>
      <c r="STX89" s="171"/>
      <c r="STY89" s="171"/>
      <c r="STZ89" s="171"/>
      <c r="SUA89" s="171"/>
      <c r="SUB89" s="171"/>
      <c r="SUC89" s="171"/>
      <c r="SUD89" s="171"/>
      <c r="SUE89" s="171"/>
      <c r="SUF89" s="171"/>
      <c r="SUG89" s="171"/>
      <c r="SUH89" s="171"/>
      <c r="SUI89" s="171"/>
      <c r="SUJ89" s="171"/>
      <c r="SUK89" s="171"/>
      <c r="SUL89" s="171"/>
      <c r="SUM89" s="171"/>
      <c r="SUN89" s="171"/>
      <c r="SUO89" s="171"/>
      <c r="SUP89" s="171"/>
      <c r="SUQ89" s="171"/>
      <c r="SUR89" s="171"/>
      <c r="SUS89" s="171"/>
      <c r="SUT89" s="171"/>
      <c r="SUU89" s="171"/>
      <c r="SUV89" s="171"/>
      <c r="SUW89" s="171"/>
      <c r="SUX89" s="171"/>
      <c r="SUY89" s="171"/>
      <c r="SUZ89" s="171"/>
      <c r="SVA89" s="171"/>
      <c r="SVB89" s="171"/>
      <c r="SVC89" s="171"/>
      <c r="SVD89" s="171"/>
      <c r="SVE89" s="171"/>
      <c r="SVF89" s="171"/>
      <c r="SVG89" s="171"/>
      <c r="SVH89" s="171"/>
      <c r="SVI89" s="171"/>
      <c r="SVJ89" s="171"/>
      <c r="SVK89" s="171"/>
      <c r="SVL89" s="171"/>
      <c r="SVM89" s="171"/>
      <c r="SVN89" s="171"/>
      <c r="SVO89" s="171"/>
      <c r="SVP89" s="171"/>
      <c r="SVQ89" s="171"/>
      <c r="SVR89" s="171"/>
      <c r="SVS89" s="171"/>
      <c r="SVT89" s="171"/>
      <c r="SVU89" s="171"/>
      <c r="SVV89" s="171"/>
      <c r="SVW89" s="171"/>
      <c r="SVX89" s="171"/>
      <c r="SVY89" s="171"/>
      <c r="SVZ89" s="171"/>
      <c r="SWA89" s="171"/>
      <c r="SWB89" s="171"/>
      <c r="SWC89" s="171"/>
      <c r="SWD89" s="171"/>
      <c r="SWE89" s="171"/>
      <c r="SWF89" s="171"/>
      <c r="SWG89" s="171"/>
      <c r="SWH89" s="171"/>
      <c r="SWI89" s="171"/>
      <c r="SWJ89" s="171"/>
      <c r="SWK89" s="171"/>
      <c r="SWL89" s="171"/>
      <c r="SWM89" s="171"/>
      <c r="SWN89" s="171"/>
      <c r="SWO89" s="171"/>
      <c r="SWP89" s="171"/>
      <c r="SWQ89" s="171"/>
      <c r="SWR89" s="171"/>
      <c r="SWS89" s="171"/>
      <c r="SWT89" s="171"/>
      <c r="SWU89" s="171"/>
      <c r="SWV89" s="171"/>
      <c r="SWW89" s="171"/>
      <c r="SWX89" s="171"/>
      <c r="SWY89" s="171"/>
      <c r="SWZ89" s="171"/>
      <c r="SXA89" s="171"/>
      <c r="SXB89" s="171"/>
      <c r="SXC89" s="171"/>
      <c r="SXD89" s="171"/>
      <c r="SXE89" s="171"/>
      <c r="SXF89" s="171"/>
      <c r="SXG89" s="171"/>
      <c r="SXH89" s="171"/>
      <c r="SXI89" s="171"/>
      <c r="SXJ89" s="171"/>
      <c r="SXK89" s="171"/>
      <c r="SXL89" s="171"/>
      <c r="SXM89" s="171"/>
      <c r="SXN89" s="171"/>
      <c r="SXO89" s="171"/>
      <c r="SXP89" s="171"/>
      <c r="SXQ89" s="171"/>
      <c r="SXR89" s="171"/>
      <c r="SXS89" s="171"/>
      <c r="SXT89" s="171"/>
      <c r="SXU89" s="171"/>
      <c r="SXV89" s="171"/>
      <c r="SXW89" s="171"/>
      <c r="SXX89" s="171"/>
      <c r="SXY89" s="171"/>
      <c r="SXZ89" s="171"/>
      <c r="SYA89" s="171"/>
      <c r="SYB89" s="171"/>
      <c r="SYC89" s="171"/>
      <c r="SYD89" s="171"/>
      <c r="SYE89" s="171"/>
      <c r="SYF89" s="171"/>
      <c r="SYG89" s="171"/>
      <c r="SYH89" s="171"/>
      <c r="SYI89" s="171"/>
      <c r="SYJ89" s="171"/>
      <c r="SYK89" s="171"/>
      <c r="SYL89" s="171"/>
      <c r="SYM89" s="171"/>
      <c r="SYN89" s="171"/>
      <c r="SYO89" s="171"/>
      <c r="SYP89" s="171"/>
      <c r="SYQ89" s="171"/>
      <c r="SYR89" s="171"/>
      <c r="SYS89" s="171"/>
      <c r="SYT89" s="171"/>
      <c r="SYU89" s="171"/>
      <c r="SYV89" s="171"/>
      <c r="SYW89" s="171"/>
      <c r="SYX89" s="171"/>
      <c r="SYY89" s="171"/>
      <c r="SYZ89" s="171"/>
      <c r="SZA89" s="171"/>
      <c r="SZB89" s="171"/>
      <c r="SZC89" s="171"/>
      <c r="SZD89" s="171"/>
      <c r="SZE89" s="171"/>
      <c r="SZF89" s="171"/>
      <c r="SZG89" s="171"/>
      <c r="SZH89" s="171"/>
      <c r="SZI89" s="171"/>
      <c r="SZJ89" s="171"/>
      <c r="SZK89" s="171"/>
      <c r="SZL89" s="171"/>
      <c r="SZM89" s="171"/>
      <c r="SZN89" s="171"/>
      <c r="SZO89" s="171"/>
      <c r="SZP89" s="171"/>
      <c r="SZQ89" s="171"/>
      <c r="SZR89" s="171"/>
      <c r="SZS89" s="171"/>
      <c r="SZT89" s="171"/>
      <c r="SZU89" s="171"/>
      <c r="SZV89" s="171"/>
      <c r="SZW89" s="171"/>
      <c r="SZX89" s="171"/>
      <c r="SZY89" s="171"/>
      <c r="SZZ89" s="171"/>
      <c r="TAA89" s="171"/>
      <c r="TAB89" s="171"/>
      <c r="TAC89" s="171"/>
      <c r="TAD89" s="171"/>
      <c r="TAE89" s="171"/>
      <c r="TAF89" s="171"/>
      <c r="TAG89" s="171"/>
      <c r="TAH89" s="171"/>
      <c r="TAI89" s="171"/>
      <c r="TAJ89" s="171"/>
      <c r="TAK89" s="171"/>
      <c r="TAL89" s="171"/>
      <c r="TAM89" s="171"/>
      <c r="TAN89" s="171"/>
      <c r="TAO89" s="171"/>
      <c r="TAP89" s="171"/>
      <c r="TAQ89" s="171"/>
      <c r="TAR89" s="171"/>
      <c r="TAS89" s="171"/>
      <c r="TAT89" s="171"/>
      <c r="TAU89" s="171"/>
      <c r="TAV89" s="171"/>
      <c r="TAW89" s="171"/>
      <c r="TAX89" s="171"/>
      <c r="TAY89" s="171"/>
      <c r="TAZ89" s="171"/>
      <c r="TBA89" s="171"/>
      <c r="TBB89" s="171"/>
      <c r="TBC89" s="171"/>
      <c r="TBD89" s="171"/>
      <c r="TBE89" s="171"/>
      <c r="TBF89" s="171"/>
      <c r="TBG89" s="171"/>
      <c r="TBH89" s="171"/>
      <c r="TBI89" s="171"/>
      <c r="TBJ89" s="171"/>
      <c r="TBK89" s="171"/>
      <c r="TBL89" s="171"/>
      <c r="TBM89" s="171"/>
      <c r="TBN89" s="171"/>
      <c r="TBO89" s="171"/>
      <c r="TBP89" s="171"/>
      <c r="TBQ89" s="171"/>
      <c r="TBR89" s="171"/>
      <c r="TBS89" s="171"/>
      <c r="TBT89" s="171"/>
      <c r="TBU89" s="171"/>
      <c r="TBV89" s="171"/>
      <c r="TBW89" s="171"/>
      <c r="TBX89" s="171"/>
      <c r="TBY89" s="171"/>
      <c r="TBZ89" s="171"/>
      <c r="TCA89" s="171"/>
      <c r="TCB89" s="171"/>
      <c r="TCC89" s="171"/>
      <c r="TCD89" s="171"/>
      <c r="TCE89" s="171"/>
      <c r="TCF89" s="171"/>
      <c r="TCG89" s="171"/>
      <c r="TCH89" s="171"/>
      <c r="TCI89" s="171"/>
      <c r="TCJ89" s="171"/>
      <c r="TCK89" s="171"/>
      <c r="TCL89" s="171"/>
      <c r="TCM89" s="171"/>
      <c r="TCN89" s="171"/>
      <c r="TCO89" s="171"/>
      <c r="TCP89" s="171"/>
      <c r="TCQ89" s="171"/>
      <c r="TCR89" s="171"/>
      <c r="TCS89" s="171"/>
      <c r="TCT89" s="171"/>
      <c r="TCU89" s="171"/>
      <c r="TCV89" s="171"/>
      <c r="TCW89" s="171"/>
      <c r="TCX89" s="171"/>
      <c r="TCY89" s="171"/>
      <c r="TCZ89" s="171"/>
      <c r="TDA89" s="171"/>
      <c r="TDB89" s="171"/>
      <c r="TDC89" s="171"/>
      <c r="TDD89" s="171"/>
      <c r="TDE89" s="171"/>
      <c r="TDF89" s="171"/>
      <c r="TDG89" s="171"/>
      <c r="TDH89" s="171"/>
      <c r="TDI89" s="171"/>
      <c r="TDJ89" s="171"/>
      <c r="TDK89" s="171"/>
      <c r="TDL89" s="171"/>
      <c r="TDM89" s="171"/>
      <c r="TDN89" s="171"/>
      <c r="TDO89" s="171"/>
      <c r="TDP89" s="171"/>
      <c r="TDQ89" s="171"/>
      <c r="TDR89" s="171"/>
      <c r="TDS89" s="171"/>
      <c r="TDT89" s="171"/>
      <c r="TDU89" s="171"/>
      <c r="TDV89" s="171"/>
      <c r="TDW89" s="171"/>
      <c r="TDX89" s="171"/>
      <c r="TDY89" s="171"/>
      <c r="TDZ89" s="171"/>
      <c r="TEA89" s="171"/>
      <c r="TEB89" s="171"/>
      <c r="TEC89" s="171"/>
      <c r="TED89" s="171"/>
      <c r="TEE89" s="171"/>
      <c r="TEF89" s="171"/>
      <c r="TEG89" s="171"/>
      <c r="TEH89" s="171"/>
      <c r="TEI89" s="171"/>
      <c r="TEJ89" s="171"/>
      <c r="TEK89" s="171"/>
      <c r="TEL89" s="171"/>
      <c r="TEM89" s="171"/>
      <c r="TEN89" s="171"/>
      <c r="TEO89" s="171"/>
      <c r="TEP89" s="171"/>
      <c r="TEQ89" s="171"/>
      <c r="TER89" s="171"/>
      <c r="TES89" s="171"/>
      <c r="TET89" s="171"/>
      <c r="TEU89" s="171"/>
      <c r="TEV89" s="171"/>
      <c r="TEW89" s="171"/>
      <c r="TEX89" s="171"/>
      <c r="TEY89" s="171"/>
      <c r="TEZ89" s="171"/>
      <c r="TFA89" s="171"/>
      <c r="TFB89" s="171"/>
      <c r="TFC89" s="171"/>
      <c r="TFD89" s="171"/>
      <c r="TFE89" s="171"/>
      <c r="TFF89" s="171"/>
      <c r="TFG89" s="171"/>
      <c r="TFH89" s="171"/>
      <c r="TFI89" s="171"/>
      <c r="TFJ89" s="171"/>
      <c r="TFK89" s="171"/>
      <c r="TFL89" s="171"/>
      <c r="TFM89" s="171"/>
      <c r="TFN89" s="171"/>
      <c r="TFO89" s="171"/>
      <c r="TFP89" s="171"/>
      <c r="TFQ89" s="171"/>
      <c r="TFR89" s="171"/>
      <c r="TFS89" s="171"/>
      <c r="TFT89" s="171"/>
      <c r="TFU89" s="171"/>
      <c r="TFV89" s="171"/>
      <c r="TFW89" s="171"/>
      <c r="TFX89" s="171"/>
      <c r="TFY89" s="171"/>
      <c r="TFZ89" s="171"/>
      <c r="TGA89" s="171"/>
      <c r="TGB89" s="171"/>
      <c r="TGC89" s="171"/>
      <c r="TGD89" s="171"/>
      <c r="TGE89" s="171"/>
      <c r="TGF89" s="171"/>
      <c r="TGG89" s="171"/>
      <c r="TGH89" s="171"/>
      <c r="TGI89" s="171"/>
      <c r="TGJ89" s="171"/>
      <c r="TGK89" s="171"/>
      <c r="TGL89" s="171"/>
      <c r="TGM89" s="171"/>
      <c r="TGN89" s="171"/>
      <c r="TGO89" s="171"/>
      <c r="TGP89" s="171"/>
      <c r="TGQ89" s="171"/>
      <c r="TGR89" s="171"/>
      <c r="TGS89" s="171"/>
      <c r="TGT89" s="171"/>
      <c r="TGU89" s="171"/>
      <c r="TGV89" s="171"/>
      <c r="TGW89" s="171"/>
      <c r="TGX89" s="171"/>
      <c r="TGY89" s="171"/>
      <c r="TGZ89" s="171"/>
      <c r="THA89" s="171"/>
      <c r="THB89" s="171"/>
      <c r="THC89" s="171"/>
      <c r="THD89" s="171"/>
      <c r="THE89" s="171"/>
      <c r="THF89" s="171"/>
      <c r="THG89" s="171"/>
      <c r="THH89" s="171"/>
      <c r="THI89" s="171"/>
      <c r="THJ89" s="171"/>
      <c r="THK89" s="171"/>
      <c r="THL89" s="171"/>
      <c r="THM89" s="171"/>
      <c r="THN89" s="171"/>
      <c r="THO89" s="171"/>
      <c r="THP89" s="171"/>
      <c r="THQ89" s="171"/>
      <c r="THR89" s="171"/>
      <c r="THS89" s="171"/>
      <c r="THT89" s="171"/>
      <c r="THU89" s="171"/>
      <c r="THV89" s="171"/>
      <c r="THW89" s="171"/>
      <c r="THX89" s="171"/>
      <c r="THY89" s="171"/>
      <c r="THZ89" s="171"/>
      <c r="TIA89" s="171"/>
      <c r="TIB89" s="171"/>
      <c r="TIC89" s="171"/>
      <c r="TID89" s="171"/>
      <c r="TIE89" s="171"/>
      <c r="TIF89" s="171"/>
      <c r="TIG89" s="171"/>
      <c r="TIH89" s="171"/>
      <c r="TII89" s="171"/>
      <c r="TIJ89" s="171"/>
      <c r="TIK89" s="171"/>
      <c r="TIL89" s="171"/>
      <c r="TIM89" s="171"/>
      <c r="TIN89" s="171"/>
      <c r="TIO89" s="171"/>
      <c r="TIP89" s="171"/>
      <c r="TIQ89" s="171"/>
      <c r="TIR89" s="171"/>
      <c r="TIS89" s="171"/>
      <c r="TIT89" s="171"/>
      <c r="TIU89" s="171"/>
      <c r="TIV89" s="171"/>
      <c r="TIW89" s="171"/>
      <c r="TIX89" s="171"/>
      <c r="TIY89" s="171"/>
      <c r="TIZ89" s="171"/>
      <c r="TJA89" s="171"/>
      <c r="TJB89" s="171"/>
      <c r="TJC89" s="171"/>
      <c r="TJD89" s="171"/>
      <c r="TJE89" s="171"/>
      <c r="TJF89" s="171"/>
      <c r="TJG89" s="171"/>
      <c r="TJH89" s="171"/>
      <c r="TJI89" s="171"/>
      <c r="TJJ89" s="171"/>
      <c r="TJK89" s="171"/>
      <c r="TJL89" s="171"/>
      <c r="TJM89" s="171"/>
      <c r="TJN89" s="171"/>
      <c r="TJO89" s="171"/>
      <c r="TJP89" s="171"/>
      <c r="TJQ89" s="171"/>
      <c r="TJR89" s="171"/>
      <c r="TJS89" s="171"/>
      <c r="TJT89" s="171"/>
      <c r="TJU89" s="171"/>
      <c r="TJV89" s="171"/>
      <c r="TJW89" s="171"/>
      <c r="TJX89" s="171"/>
      <c r="TJY89" s="171"/>
      <c r="TJZ89" s="171"/>
      <c r="TKA89" s="171"/>
      <c r="TKB89" s="171"/>
      <c r="TKC89" s="171"/>
      <c r="TKD89" s="171"/>
      <c r="TKE89" s="171"/>
      <c r="TKF89" s="171"/>
      <c r="TKG89" s="171"/>
      <c r="TKH89" s="171"/>
      <c r="TKI89" s="171"/>
      <c r="TKJ89" s="171"/>
      <c r="TKK89" s="171"/>
      <c r="TKL89" s="171"/>
      <c r="TKM89" s="171"/>
      <c r="TKN89" s="171"/>
      <c r="TKO89" s="171"/>
      <c r="TKP89" s="171"/>
      <c r="TKQ89" s="171"/>
      <c r="TKR89" s="171"/>
      <c r="TKS89" s="171"/>
      <c r="TKT89" s="171"/>
      <c r="TKU89" s="171"/>
      <c r="TKV89" s="171"/>
      <c r="TKW89" s="171"/>
      <c r="TKX89" s="171"/>
      <c r="TKY89" s="171"/>
      <c r="TKZ89" s="171"/>
      <c r="TLA89" s="171"/>
      <c r="TLB89" s="171"/>
      <c r="TLC89" s="171"/>
      <c r="TLD89" s="171"/>
      <c r="TLE89" s="171"/>
      <c r="TLF89" s="171"/>
      <c r="TLG89" s="171"/>
      <c r="TLH89" s="171"/>
      <c r="TLI89" s="171"/>
      <c r="TLJ89" s="171"/>
      <c r="TLK89" s="171"/>
      <c r="TLL89" s="171"/>
      <c r="TLM89" s="171"/>
      <c r="TLN89" s="171"/>
      <c r="TLO89" s="171"/>
      <c r="TLP89" s="171"/>
      <c r="TLQ89" s="171"/>
      <c r="TLR89" s="171"/>
      <c r="TLS89" s="171"/>
      <c r="TLT89" s="171"/>
      <c r="TLU89" s="171"/>
      <c r="TLV89" s="171"/>
      <c r="TLW89" s="171"/>
      <c r="TLX89" s="171"/>
      <c r="TLY89" s="171"/>
      <c r="TLZ89" s="171"/>
      <c r="TMA89" s="171"/>
      <c r="TMB89" s="171"/>
      <c r="TMC89" s="171"/>
      <c r="TMD89" s="171"/>
      <c r="TME89" s="171"/>
      <c r="TMF89" s="171"/>
      <c r="TMG89" s="171"/>
      <c r="TMH89" s="171"/>
      <c r="TMI89" s="171"/>
      <c r="TMJ89" s="171"/>
      <c r="TMK89" s="171"/>
      <c r="TML89" s="171"/>
      <c r="TMM89" s="171"/>
      <c r="TMN89" s="171"/>
      <c r="TMO89" s="171"/>
      <c r="TMP89" s="171"/>
      <c r="TMQ89" s="171"/>
      <c r="TMR89" s="171"/>
      <c r="TMS89" s="171"/>
      <c r="TMT89" s="171"/>
      <c r="TMU89" s="171"/>
      <c r="TMV89" s="171"/>
      <c r="TMW89" s="171"/>
      <c r="TMX89" s="171"/>
      <c r="TMY89" s="171"/>
      <c r="TMZ89" s="171"/>
      <c r="TNA89" s="171"/>
      <c r="TNB89" s="171"/>
      <c r="TNC89" s="171"/>
      <c r="TND89" s="171"/>
      <c r="TNE89" s="171"/>
      <c r="TNF89" s="171"/>
      <c r="TNG89" s="171"/>
      <c r="TNH89" s="171"/>
      <c r="TNI89" s="171"/>
      <c r="TNJ89" s="171"/>
      <c r="TNK89" s="171"/>
      <c r="TNL89" s="171"/>
      <c r="TNM89" s="171"/>
      <c r="TNN89" s="171"/>
      <c r="TNO89" s="171"/>
      <c r="TNP89" s="171"/>
      <c r="TNQ89" s="171"/>
      <c r="TNR89" s="171"/>
      <c r="TNS89" s="171"/>
      <c r="TNT89" s="171"/>
      <c r="TNU89" s="171"/>
      <c r="TNV89" s="171"/>
      <c r="TNW89" s="171"/>
      <c r="TNX89" s="171"/>
      <c r="TNY89" s="171"/>
      <c r="TNZ89" s="171"/>
      <c r="TOA89" s="171"/>
      <c r="TOB89" s="171"/>
      <c r="TOC89" s="171"/>
      <c r="TOD89" s="171"/>
      <c r="TOE89" s="171"/>
      <c r="TOF89" s="171"/>
      <c r="TOG89" s="171"/>
      <c r="TOH89" s="171"/>
      <c r="TOI89" s="171"/>
      <c r="TOJ89" s="171"/>
      <c r="TOK89" s="171"/>
      <c r="TOL89" s="171"/>
      <c r="TOM89" s="171"/>
      <c r="TON89" s="171"/>
      <c r="TOO89" s="171"/>
      <c r="TOP89" s="171"/>
      <c r="TOQ89" s="171"/>
      <c r="TOR89" s="171"/>
      <c r="TOS89" s="171"/>
      <c r="TOT89" s="171"/>
      <c r="TOU89" s="171"/>
      <c r="TOV89" s="171"/>
      <c r="TOW89" s="171"/>
      <c r="TOX89" s="171"/>
      <c r="TOY89" s="171"/>
      <c r="TOZ89" s="171"/>
      <c r="TPA89" s="171"/>
      <c r="TPB89" s="171"/>
      <c r="TPC89" s="171"/>
      <c r="TPD89" s="171"/>
      <c r="TPE89" s="171"/>
      <c r="TPF89" s="171"/>
      <c r="TPG89" s="171"/>
      <c r="TPH89" s="171"/>
      <c r="TPI89" s="171"/>
      <c r="TPJ89" s="171"/>
      <c r="TPK89" s="171"/>
      <c r="TPL89" s="171"/>
      <c r="TPM89" s="171"/>
      <c r="TPN89" s="171"/>
      <c r="TPO89" s="171"/>
      <c r="TPP89" s="171"/>
      <c r="TPQ89" s="171"/>
      <c r="TPR89" s="171"/>
      <c r="TPS89" s="171"/>
      <c r="TPT89" s="171"/>
      <c r="TPU89" s="171"/>
      <c r="TPV89" s="171"/>
      <c r="TPW89" s="171"/>
      <c r="TPX89" s="171"/>
      <c r="TPY89" s="171"/>
      <c r="TPZ89" s="171"/>
      <c r="TQA89" s="171"/>
      <c r="TQB89" s="171"/>
      <c r="TQC89" s="171"/>
      <c r="TQD89" s="171"/>
      <c r="TQE89" s="171"/>
      <c r="TQF89" s="171"/>
      <c r="TQG89" s="171"/>
      <c r="TQH89" s="171"/>
      <c r="TQI89" s="171"/>
      <c r="TQJ89" s="171"/>
      <c r="TQK89" s="171"/>
      <c r="TQL89" s="171"/>
      <c r="TQM89" s="171"/>
      <c r="TQN89" s="171"/>
      <c r="TQO89" s="171"/>
      <c r="TQP89" s="171"/>
      <c r="TQQ89" s="171"/>
      <c r="TQR89" s="171"/>
      <c r="TQS89" s="171"/>
      <c r="TQT89" s="171"/>
      <c r="TQU89" s="171"/>
      <c r="TQV89" s="171"/>
      <c r="TQW89" s="171"/>
      <c r="TQX89" s="171"/>
      <c r="TQY89" s="171"/>
      <c r="TQZ89" s="171"/>
      <c r="TRA89" s="171"/>
      <c r="TRB89" s="171"/>
      <c r="TRC89" s="171"/>
      <c r="TRD89" s="171"/>
      <c r="TRE89" s="171"/>
      <c r="TRF89" s="171"/>
      <c r="TRG89" s="171"/>
      <c r="TRH89" s="171"/>
      <c r="TRI89" s="171"/>
      <c r="TRJ89" s="171"/>
      <c r="TRK89" s="171"/>
      <c r="TRL89" s="171"/>
      <c r="TRM89" s="171"/>
      <c r="TRN89" s="171"/>
      <c r="TRO89" s="171"/>
      <c r="TRP89" s="171"/>
      <c r="TRQ89" s="171"/>
      <c r="TRR89" s="171"/>
      <c r="TRS89" s="171"/>
      <c r="TRT89" s="171"/>
      <c r="TRU89" s="171"/>
      <c r="TRV89" s="171"/>
      <c r="TRW89" s="171"/>
      <c r="TRX89" s="171"/>
      <c r="TRY89" s="171"/>
      <c r="TRZ89" s="171"/>
      <c r="TSA89" s="171"/>
      <c r="TSB89" s="171"/>
      <c r="TSC89" s="171"/>
      <c r="TSD89" s="171"/>
      <c r="TSE89" s="171"/>
      <c r="TSF89" s="171"/>
      <c r="TSG89" s="171"/>
      <c r="TSH89" s="171"/>
      <c r="TSI89" s="171"/>
      <c r="TSJ89" s="171"/>
      <c r="TSK89" s="171"/>
      <c r="TSL89" s="171"/>
      <c r="TSM89" s="171"/>
      <c r="TSN89" s="171"/>
      <c r="TSO89" s="171"/>
      <c r="TSP89" s="171"/>
      <c r="TSQ89" s="171"/>
      <c r="TSR89" s="171"/>
      <c r="TSS89" s="171"/>
      <c r="TST89" s="171"/>
      <c r="TSU89" s="171"/>
      <c r="TSV89" s="171"/>
      <c r="TSW89" s="171"/>
      <c r="TSX89" s="171"/>
      <c r="TSY89" s="171"/>
      <c r="TSZ89" s="171"/>
      <c r="TTA89" s="171"/>
      <c r="TTB89" s="171"/>
      <c r="TTC89" s="171"/>
      <c r="TTD89" s="171"/>
      <c r="TTE89" s="171"/>
      <c r="TTF89" s="171"/>
      <c r="TTG89" s="171"/>
      <c r="TTH89" s="171"/>
      <c r="TTI89" s="171"/>
      <c r="TTJ89" s="171"/>
      <c r="TTK89" s="171"/>
      <c r="TTL89" s="171"/>
      <c r="TTM89" s="171"/>
      <c r="TTN89" s="171"/>
      <c r="TTO89" s="171"/>
      <c r="TTP89" s="171"/>
      <c r="TTQ89" s="171"/>
      <c r="TTR89" s="171"/>
      <c r="TTS89" s="171"/>
      <c r="TTT89" s="171"/>
      <c r="TTU89" s="171"/>
      <c r="TTV89" s="171"/>
      <c r="TTW89" s="171"/>
      <c r="TTX89" s="171"/>
      <c r="TTY89" s="171"/>
      <c r="TTZ89" s="171"/>
      <c r="TUA89" s="171"/>
      <c r="TUB89" s="171"/>
      <c r="TUC89" s="171"/>
      <c r="TUD89" s="171"/>
      <c r="TUE89" s="171"/>
      <c r="TUF89" s="171"/>
      <c r="TUG89" s="171"/>
      <c r="TUH89" s="171"/>
      <c r="TUI89" s="171"/>
      <c r="TUJ89" s="171"/>
      <c r="TUK89" s="171"/>
      <c r="TUL89" s="171"/>
      <c r="TUM89" s="171"/>
      <c r="TUN89" s="171"/>
      <c r="TUO89" s="171"/>
      <c r="TUP89" s="171"/>
      <c r="TUQ89" s="171"/>
      <c r="TUR89" s="171"/>
      <c r="TUS89" s="171"/>
      <c r="TUT89" s="171"/>
      <c r="TUU89" s="171"/>
      <c r="TUV89" s="171"/>
      <c r="TUW89" s="171"/>
      <c r="TUX89" s="171"/>
      <c r="TUY89" s="171"/>
      <c r="TUZ89" s="171"/>
      <c r="TVA89" s="171"/>
      <c r="TVB89" s="171"/>
      <c r="TVC89" s="171"/>
      <c r="TVD89" s="171"/>
      <c r="TVE89" s="171"/>
      <c r="TVF89" s="171"/>
      <c r="TVG89" s="171"/>
      <c r="TVH89" s="171"/>
      <c r="TVI89" s="171"/>
      <c r="TVJ89" s="171"/>
      <c r="TVK89" s="171"/>
      <c r="TVL89" s="171"/>
      <c r="TVM89" s="171"/>
      <c r="TVN89" s="171"/>
      <c r="TVO89" s="171"/>
      <c r="TVP89" s="171"/>
      <c r="TVQ89" s="171"/>
      <c r="TVR89" s="171"/>
      <c r="TVS89" s="171"/>
      <c r="TVT89" s="171"/>
      <c r="TVU89" s="171"/>
      <c r="TVV89" s="171"/>
      <c r="TVW89" s="171"/>
      <c r="TVX89" s="171"/>
      <c r="TVY89" s="171"/>
      <c r="TVZ89" s="171"/>
      <c r="TWA89" s="171"/>
      <c r="TWB89" s="171"/>
      <c r="TWC89" s="171"/>
      <c r="TWD89" s="171"/>
      <c r="TWE89" s="171"/>
      <c r="TWF89" s="171"/>
      <c r="TWG89" s="171"/>
      <c r="TWH89" s="171"/>
      <c r="TWI89" s="171"/>
      <c r="TWJ89" s="171"/>
      <c r="TWK89" s="171"/>
      <c r="TWL89" s="171"/>
      <c r="TWM89" s="171"/>
      <c r="TWN89" s="171"/>
      <c r="TWO89" s="171"/>
      <c r="TWP89" s="171"/>
      <c r="TWQ89" s="171"/>
      <c r="TWR89" s="171"/>
      <c r="TWS89" s="171"/>
      <c r="TWT89" s="171"/>
      <c r="TWU89" s="171"/>
      <c r="TWV89" s="171"/>
      <c r="TWW89" s="171"/>
      <c r="TWX89" s="171"/>
      <c r="TWY89" s="171"/>
      <c r="TWZ89" s="171"/>
      <c r="TXA89" s="171"/>
      <c r="TXB89" s="171"/>
      <c r="TXC89" s="171"/>
      <c r="TXD89" s="171"/>
      <c r="TXE89" s="171"/>
      <c r="TXF89" s="171"/>
      <c r="TXG89" s="171"/>
      <c r="TXH89" s="171"/>
      <c r="TXI89" s="171"/>
      <c r="TXJ89" s="171"/>
      <c r="TXK89" s="171"/>
      <c r="TXL89" s="171"/>
      <c r="TXM89" s="171"/>
      <c r="TXN89" s="171"/>
      <c r="TXO89" s="171"/>
      <c r="TXP89" s="171"/>
      <c r="TXQ89" s="171"/>
      <c r="TXR89" s="171"/>
      <c r="TXS89" s="171"/>
      <c r="TXT89" s="171"/>
      <c r="TXU89" s="171"/>
      <c r="TXV89" s="171"/>
      <c r="TXW89" s="171"/>
      <c r="TXX89" s="171"/>
      <c r="TXY89" s="171"/>
      <c r="TXZ89" s="171"/>
      <c r="TYA89" s="171"/>
      <c r="TYB89" s="171"/>
      <c r="TYC89" s="171"/>
      <c r="TYD89" s="171"/>
      <c r="TYE89" s="171"/>
      <c r="TYF89" s="171"/>
      <c r="TYG89" s="171"/>
      <c r="TYH89" s="171"/>
      <c r="TYI89" s="171"/>
      <c r="TYJ89" s="171"/>
      <c r="TYK89" s="171"/>
      <c r="TYL89" s="171"/>
      <c r="TYM89" s="171"/>
      <c r="TYN89" s="171"/>
      <c r="TYO89" s="171"/>
      <c r="TYP89" s="171"/>
      <c r="TYQ89" s="171"/>
      <c r="TYR89" s="171"/>
      <c r="TYS89" s="171"/>
      <c r="TYT89" s="171"/>
      <c r="TYU89" s="171"/>
      <c r="TYV89" s="171"/>
      <c r="TYW89" s="171"/>
      <c r="TYX89" s="171"/>
      <c r="TYY89" s="171"/>
      <c r="TYZ89" s="171"/>
      <c r="TZA89" s="171"/>
      <c r="TZB89" s="171"/>
      <c r="TZC89" s="171"/>
      <c r="TZD89" s="171"/>
      <c r="TZE89" s="171"/>
      <c r="TZF89" s="171"/>
      <c r="TZG89" s="171"/>
      <c r="TZH89" s="171"/>
      <c r="TZI89" s="171"/>
      <c r="TZJ89" s="171"/>
      <c r="TZK89" s="171"/>
      <c r="TZL89" s="171"/>
      <c r="TZM89" s="171"/>
      <c r="TZN89" s="171"/>
      <c r="TZO89" s="171"/>
      <c r="TZP89" s="171"/>
      <c r="TZQ89" s="171"/>
      <c r="TZR89" s="171"/>
      <c r="TZS89" s="171"/>
      <c r="TZT89" s="171"/>
      <c r="TZU89" s="171"/>
      <c r="TZV89" s="171"/>
      <c r="TZW89" s="171"/>
      <c r="TZX89" s="171"/>
      <c r="TZY89" s="171"/>
      <c r="TZZ89" s="171"/>
      <c r="UAA89" s="171"/>
      <c r="UAB89" s="171"/>
      <c r="UAC89" s="171"/>
      <c r="UAD89" s="171"/>
      <c r="UAE89" s="171"/>
      <c r="UAF89" s="171"/>
      <c r="UAG89" s="171"/>
      <c r="UAH89" s="171"/>
      <c r="UAI89" s="171"/>
      <c r="UAJ89" s="171"/>
      <c r="UAK89" s="171"/>
      <c r="UAL89" s="171"/>
      <c r="UAM89" s="171"/>
      <c r="UAN89" s="171"/>
      <c r="UAO89" s="171"/>
      <c r="UAP89" s="171"/>
      <c r="UAQ89" s="171"/>
      <c r="UAR89" s="171"/>
      <c r="UAS89" s="171"/>
      <c r="UAT89" s="171"/>
      <c r="UAU89" s="171"/>
      <c r="UAV89" s="171"/>
      <c r="UAW89" s="171"/>
      <c r="UAX89" s="171"/>
      <c r="UAY89" s="171"/>
      <c r="UAZ89" s="171"/>
      <c r="UBA89" s="171"/>
      <c r="UBB89" s="171"/>
      <c r="UBC89" s="171"/>
      <c r="UBD89" s="171"/>
      <c r="UBE89" s="171"/>
      <c r="UBF89" s="171"/>
      <c r="UBG89" s="171"/>
      <c r="UBH89" s="171"/>
      <c r="UBI89" s="171"/>
      <c r="UBJ89" s="171"/>
      <c r="UBK89" s="171"/>
      <c r="UBL89" s="171"/>
      <c r="UBM89" s="171"/>
      <c r="UBN89" s="171"/>
      <c r="UBO89" s="171"/>
      <c r="UBP89" s="171"/>
      <c r="UBQ89" s="171"/>
      <c r="UBR89" s="171"/>
      <c r="UBS89" s="171"/>
      <c r="UBT89" s="171"/>
      <c r="UBU89" s="171"/>
      <c r="UBV89" s="171"/>
      <c r="UBW89" s="171"/>
      <c r="UBX89" s="171"/>
      <c r="UBY89" s="171"/>
      <c r="UBZ89" s="171"/>
      <c r="UCA89" s="171"/>
      <c r="UCB89" s="171"/>
      <c r="UCC89" s="171"/>
      <c r="UCD89" s="171"/>
      <c r="UCE89" s="171"/>
      <c r="UCF89" s="171"/>
      <c r="UCG89" s="171"/>
      <c r="UCH89" s="171"/>
      <c r="UCI89" s="171"/>
      <c r="UCJ89" s="171"/>
      <c r="UCK89" s="171"/>
      <c r="UCL89" s="171"/>
      <c r="UCM89" s="171"/>
      <c r="UCN89" s="171"/>
      <c r="UCO89" s="171"/>
      <c r="UCP89" s="171"/>
      <c r="UCQ89" s="171"/>
      <c r="UCR89" s="171"/>
      <c r="UCS89" s="171"/>
      <c r="UCT89" s="171"/>
      <c r="UCU89" s="171"/>
      <c r="UCV89" s="171"/>
      <c r="UCW89" s="171"/>
      <c r="UCX89" s="171"/>
      <c r="UCY89" s="171"/>
      <c r="UCZ89" s="171"/>
      <c r="UDA89" s="171"/>
      <c r="UDB89" s="171"/>
      <c r="UDC89" s="171"/>
      <c r="UDD89" s="171"/>
      <c r="UDE89" s="171"/>
      <c r="UDF89" s="171"/>
      <c r="UDG89" s="171"/>
      <c r="UDH89" s="171"/>
      <c r="UDI89" s="171"/>
      <c r="UDJ89" s="171"/>
      <c r="UDK89" s="171"/>
      <c r="UDL89" s="171"/>
      <c r="UDM89" s="171"/>
      <c r="UDN89" s="171"/>
      <c r="UDO89" s="171"/>
      <c r="UDP89" s="171"/>
      <c r="UDQ89" s="171"/>
      <c r="UDR89" s="171"/>
      <c r="UDS89" s="171"/>
      <c r="UDT89" s="171"/>
      <c r="UDU89" s="171"/>
      <c r="UDV89" s="171"/>
      <c r="UDW89" s="171"/>
      <c r="UDX89" s="171"/>
      <c r="UDY89" s="171"/>
      <c r="UDZ89" s="171"/>
      <c r="UEA89" s="171"/>
      <c r="UEB89" s="171"/>
      <c r="UEC89" s="171"/>
      <c r="UED89" s="171"/>
      <c r="UEE89" s="171"/>
      <c r="UEF89" s="171"/>
      <c r="UEG89" s="171"/>
      <c r="UEH89" s="171"/>
      <c r="UEI89" s="171"/>
      <c r="UEJ89" s="171"/>
      <c r="UEK89" s="171"/>
      <c r="UEL89" s="171"/>
      <c r="UEM89" s="171"/>
      <c r="UEN89" s="171"/>
      <c r="UEO89" s="171"/>
      <c r="UEP89" s="171"/>
      <c r="UEQ89" s="171"/>
      <c r="UER89" s="171"/>
      <c r="UES89" s="171"/>
      <c r="UET89" s="171"/>
      <c r="UEU89" s="171"/>
      <c r="UEV89" s="171"/>
      <c r="UEW89" s="171"/>
      <c r="UEX89" s="171"/>
      <c r="UEY89" s="171"/>
      <c r="UEZ89" s="171"/>
      <c r="UFA89" s="171"/>
      <c r="UFB89" s="171"/>
      <c r="UFC89" s="171"/>
      <c r="UFD89" s="171"/>
      <c r="UFE89" s="171"/>
      <c r="UFF89" s="171"/>
      <c r="UFG89" s="171"/>
      <c r="UFH89" s="171"/>
      <c r="UFI89" s="171"/>
      <c r="UFJ89" s="171"/>
      <c r="UFK89" s="171"/>
      <c r="UFL89" s="171"/>
      <c r="UFM89" s="171"/>
      <c r="UFN89" s="171"/>
      <c r="UFO89" s="171"/>
      <c r="UFP89" s="171"/>
      <c r="UFQ89" s="171"/>
      <c r="UFR89" s="171"/>
      <c r="UFS89" s="171"/>
      <c r="UFT89" s="171"/>
      <c r="UFU89" s="171"/>
      <c r="UFV89" s="171"/>
      <c r="UFW89" s="171"/>
      <c r="UFX89" s="171"/>
      <c r="UFY89" s="171"/>
      <c r="UFZ89" s="171"/>
      <c r="UGA89" s="171"/>
      <c r="UGB89" s="171"/>
      <c r="UGC89" s="171"/>
      <c r="UGD89" s="171"/>
      <c r="UGE89" s="171"/>
      <c r="UGF89" s="171"/>
      <c r="UGG89" s="171"/>
      <c r="UGH89" s="171"/>
      <c r="UGI89" s="171"/>
      <c r="UGJ89" s="171"/>
      <c r="UGK89" s="171"/>
      <c r="UGL89" s="171"/>
      <c r="UGM89" s="171"/>
      <c r="UGN89" s="171"/>
      <c r="UGO89" s="171"/>
      <c r="UGP89" s="171"/>
      <c r="UGQ89" s="171"/>
      <c r="UGR89" s="171"/>
      <c r="UGS89" s="171"/>
      <c r="UGT89" s="171"/>
      <c r="UGU89" s="171"/>
      <c r="UGV89" s="171"/>
      <c r="UGW89" s="171"/>
      <c r="UGX89" s="171"/>
      <c r="UGY89" s="171"/>
      <c r="UGZ89" s="171"/>
      <c r="UHA89" s="171"/>
      <c r="UHB89" s="171"/>
      <c r="UHC89" s="171"/>
      <c r="UHD89" s="171"/>
      <c r="UHE89" s="171"/>
      <c r="UHF89" s="171"/>
      <c r="UHG89" s="171"/>
      <c r="UHH89" s="171"/>
      <c r="UHI89" s="171"/>
      <c r="UHJ89" s="171"/>
      <c r="UHK89" s="171"/>
      <c r="UHL89" s="171"/>
      <c r="UHM89" s="171"/>
      <c r="UHN89" s="171"/>
      <c r="UHO89" s="171"/>
      <c r="UHP89" s="171"/>
      <c r="UHQ89" s="171"/>
      <c r="UHR89" s="171"/>
      <c r="UHS89" s="171"/>
      <c r="UHT89" s="171"/>
      <c r="UHU89" s="171"/>
      <c r="UHV89" s="171"/>
      <c r="UHW89" s="171"/>
      <c r="UHX89" s="171"/>
      <c r="UHY89" s="171"/>
      <c r="UHZ89" s="171"/>
      <c r="UIA89" s="171"/>
      <c r="UIB89" s="171"/>
      <c r="UIC89" s="171"/>
      <c r="UID89" s="171"/>
      <c r="UIE89" s="171"/>
      <c r="UIF89" s="171"/>
      <c r="UIG89" s="171"/>
      <c r="UIH89" s="171"/>
      <c r="UII89" s="171"/>
      <c r="UIJ89" s="171"/>
      <c r="UIK89" s="171"/>
      <c r="UIL89" s="171"/>
      <c r="UIM89" s="171"/>
      <c r="UIN89" s="171"/>
      <c r="UIO89" s="171"/>
      <c r="UIP89" s="171"/>
      <c r="UIQ89" s="171"/>
      <c r="UIR89" s="171"/>
      <c r="UIS89" s="171"/>
      <c r="UIT89" s="171"/>
      <c r="UIU89" s="171"/>
      <c r="UIV89" s="171"/>
      <c r="UIW89" s="171"/>
      <c r="UIX89" s="171"/>
      <c r="UIY89" s="171"/>
      <c r="UIZ89" s="171"/>
      <c r="UJA89" s="171"/>
      <c r="UJB89" s="171"/>
      <c r="UJC89" s="171"/>
      <c r="UJD89" s="171"/>
      <c r="UJE89" s="171"/>
      <c r="UJF89" s="171"/>
      <c r="UJG89" s="171"/>
      <c r="UJH89" s="171"/>
      <c r="UJI89" s="171"/>
      <c r="UJJ89" s="171"/>
      <c r="UJK89" s="171"/>
      <c r="UJL89" s="171"/>
      <c r="UJM89" s="171"/>
      <c r="UJN89" s="171"/>
      <c r="UJO89" s="171"/>
      <c r="UJP89" s="171"/>
      <c r="UJQ89" s="171"/>
      <c r="UJR89" s="171"/>
      <c r="UJS89" s="171"/>
      <c r="UJT89" s="171"/>
      <c r="UJU89" s="171"/>
      <c r="UJV89" s="171"/>
      <c r="UJW89" s="171"/>
      <c r="UJX89" s="171"/>
      <c r="UJY89" s="171"/>
      <c r="UJZ89" s="171"/>
      <c r="UKA89" s="171"/>
      <c r="UKB89" s="171"/>
      <c r="UKC89" s="171"/>
      <c r="UKD89" s="171"/>
      <c r="UKE89" s="171"/>
      <c r="UKF89" s="171"/>
      <c r="UKG89" s="171"/>
      <c r="UKH89" s="171"/>
      <c r="UKI89" s="171"/>
      <c r="UKJ89" s="171"/>
      <c r="UKK89" s="171"/>
      <c r="UKL89" s="171"/>
      <c r="UKM89" s="171"/>
      <c r="UKN89" s="171"/>
      <c r="UKO89" s="171"/>
      <c r="UKP89" s="171"/>
      <c r="UKQ89" s="171"/>
      <c r="UKR89" s="171"/>
      <c r="UKS89" s="171"/>
      <c r="UKT89" s="171"/>
      <c r="UKU89" s="171"/>
      <c r="UKV89" s="171"/>
      <c r="UKW89" s="171"/>
      <c r="UKX89" s="171"/>
      <c r="UKY89" s="171"/>
      <c r="UKZ89" s="171"/>
      <c r="ULA89" s="171"/>
      <c r="ULB89" s="171"/>
      <c r="ULC89" s="171"/>
      <c r="ULD89" s="171"/>
      <c r="ULE89" s="171"/>
      <c r="ULF89" s="171"/>
      <c r="ULG89" s="171"/>
      <c r="ULH89" s="171"/>
      <c r="ULI89" s="171"/>
      <c r="ULJ89" s="171"/>
      <c r="ULK89" s="171"/>
      <c r="ULL89" s="171"/>
      <c r="ULM89" s="171"/>
      <c r="ULN89" s="171"/>
      <c r="ULO89" s="171"/>
      <c r="ULP89" s="171"/>
      <c r="ULQ89" s="171"/>
      <c r="ULR89" s="171"/>
      <c r="ULS89" s="171"/>
      <c r="ULT89" s="171"/>
      <c r="ULU89" s="171"/>
      <c r="ULV89" s="171"/>
      <c r="ULW89" s="171"/>
      <c r="ULX89" s="171"/>
      <c r="ULY89" s="171"/>
      <c r="ULZ89" s="171"/>
      <c r="UMA89" s="171"/>
      <c r="UMB89" s="171"/>
      <c r="UMC89" s="171"/>
      <c r="UMD89" s="171"/>
      <c r="UME89" s="171"/>
      <c r="UMF89" s="171"/>
      <c r="UMG89" s="171"/>
      <c r="UMH89" s="171"/>
      <c r="UMI89" s="171"/>
      <c r="UMJ89" s="171"/>
      <c r="UMK89" s="171"/>
      <c r="UML89" s="171"/>
      <c r="UMM89" s="171"/>
      <c r="UMN89" s="171"/>
      <c r="UMO89" s="171"/>
      <c r="UMP89" s="171"/>
      <c r="UMQ89" s="171"/>
      <c r="UMR89" s="171"/>
      <c r="UMS89" s="171"/>
      <c r="UMT89" s="171"/>
      <c r="UMU89" s="171"/>
      <c r="UMV89" s="171"/>
      <c r="UMW89" s="171"/>
      <c r="UMX89" s="171"/>
      <c r="UMY89" s="171"/>
      <c r="UMZ89" s="171"/>
      <c r="UNA89" s="171"/>
      <c r="UNB89" s="171"/>
      <c r="UNC89" s="171"/>
      <c r="UND89" s="171"/>
      <c r="UNE89" s="171"/>
      <c r="UNF89" s="171"/>
      <c r="UNG89" s="171"/>
      <c r="UNH89" s="171"/>
      <c r="UNI89" s="171"/>
      <c r="UNJ89" s="171"/>
      <c r="UNK89" s="171"/>
      <c r="UNL89" s="171"/>
      <c r="UNM89" s="171"/>
      <c r="UNN89" s="171"/>
      <c r="UNO89" s="171"/>
      <c r="UNP89" s="171"/>
      <c r="UNQ89" s="171"/>
      <c r="UNR89" s="171"/>
      <c r="UNS89" s="171"/>
      <c r="UNT89" s="171"/>
      <c r="UNU89" s="171"/>
      <c r="UNV89" s="171"/>
      <c r="UNW89" s="171"/>
      <c r="UNX89" s="171"/>
      <c r="UNY89" s="171"/>
      <c r="UNZ89" s="171"/>
      <c r="UOA89" s="171"/>
      <c r="UOB89" s="171"/>
      <c r="UOC89" s="171"/>
      <c r="UOD89" s="171"/>
      <c r="UOE89" s="171"/>
      <c r="UOF89" s="171"/>
      <c r="UOG89" s="171"/>
      <c r="UOH89" s="171"/>
      <c r="UOI89" s="171"/>
      <c r="UOJ89" s="171"/>
      <c r="UOK89" s="171"/>
      <c r="UOL89" s="171"/>
      <c r="UOM89" s="171"/>
      <c r="UON89" s="171"/>
      <c r="UOO89" s="171"/>
      <c r="UOP89" s="171"/>
      <c r="UOQ89" s="171"/>
      <c r="UOR89" s="171"/>
      <c r="UOS89" s="171"/>
      <c r="UOT89" s="171"/>
      <c r="UOU89" s="171"/>
      <c r="UOV89" s="171"/>
      <c r="UOW89" s="171"/>
      <c r="UOX89" s="171"/>
      <c r="UOY89" s="171"/>
      <c r="UOZ89" s="171"/>
      <c r="UPA89" s="171"/>
      <c r="UPB89" s="171"/>
      <c r="UPC89" s="171"/>
      <c r="UPD89" s="171"/>
      <c r="UPE89" s="171"/>
      <c r="UPF89" s="171"/>
      <c r="UPG89" s="171"/>
      <c r="UPH89" s="171"/>
      <c r="UPI89" s="171"/>
      <c r="UPJ89" s="171"/>
      <c r="UPK89" s="171"/>
      <c r="UPL89" s="171"/>
      <c r="UPM89" s="171"/>
      <c r="UPN89" s="171"/>
      <c r="UPO89" s="171"/>
      <c r="UPP89" s="171"/>
      <c r="UPQ89" s="171"/>
      <c r="UPR89" s="171"/>
      <c r="UPS89" s="171"/>
      <c r="UPT89" s="171"/>
      <c r="UPU89" s="171"/>
      <c r="UPV89" s="171"/>
      <c r="UPW89" s="171"/>
      <c r="UPX89" s="171"/>
      <c r="UPY89" s="171"/>
      <c r="UPZ89" s="171"/>
      <c r="UQA89" s="171"/>
      <c r="UQB89" s="171"/>
      <c r="UQC89" s="171"/>
      <c r="UQD89" s="171"/>
      <c r="UQE89" s="171"/>
      <c r="UQF89" s="171"/>
      <c r="UQG89" s="171"/>
      <c r="UQH89" s="171"/>
      <c r="UQI89" s="171"/>
      <c r="UQJ89" s="171"/>
      <c r="UQK89" s="171"/>
      <c r="UQL89" s="171"/>
      <c r="UQM89" s="171"/>
      <c r="UQN89" s="171"/>
      <c r="UQO89" s="171"/>
      <c r="UQP89" s="171"/>
      <c r="UQQ89" s="171"/>
      <c r="UQR89" s="171"/>
      <c r="UQS89" s="171"/>
      <c r="UQT89" s="171"/>
      <c r="UQU89" s="171"/>
      <c r="UQV89" s="171"/>
      <c r="UQW89" s="171"/>
      <c r="UQX89" s="171"/>
      <c r="UQY89" s="171"/>
      <c r="UQZ89" s="171"/>
      <c r="URA89" s="171"/>
      <c r="URB89" s="171"/>
      <c r="URC89" s="171"/>
      <c r="URD89" s="171"/>
      <c r="URE89" s="171"/>
      <c r="URF89" s="171"/>
      <c r="URG89" s="171"/>
      <c r="URH89" s="171"/>
      <c r="URI89" s="171"/>
      <c r="URJ89" s="171"/>
      <c r="URK89" s="171"/>
      <c r="URL89" s="171"/>
      <c r="URM89" s="171"/>
      <c r="URN89" s="171"/>
      <c r="URO89" s="171"/>
      <c r="URP89" s="171"/>
      <c r="URQ89" s="171"/>
      <c r="URR89" s="171"/>
      <c r="URS89" s="171"/>
      <c r="URT89" s="171"/>
      <c r="URU89" s="171"/>
      <c r="URV89" s="171"/>
      <c r="URW89" s="171"/>
      <c r="URX89" s="171"/>
      <c r="URY89" s="171"/>
      <c r="URZ89" s="171"/>
      <c r="USA89" s="171"/>
      <c r="USB89" s="171"/>
      <c r="USC89" s="171"/>
      <c r="USD89" s="171"/>
      <c r="USE89" s="171"/>
      <c r="USF89" s="171"/>
      <c r="USG89" s="171"/>
      <c r="USH89" s="171"/>
      <c r="USI89" s="171"/>
      <c r="USJ89" s="171"/>
      <c r="USK89" s="171"/>
      <c r="USL89" s="171"/>
      <c r="USM89" s="171"/>
      <c r="USN89" s="171"/>
      <c r="USO89" s="171"/>
      <c r="USP89" s="171"/>
      <c r="USQ89" s="171"/>
      <c r="USR89" s="171"/>
      <c r="USS89" s="171"/>
      <c r="UST89" s="171"/>
      <c r="USU89" s="171"/>
      <c r="USV89" s="171"/>
      <c r="USW89" s="171"/>
      <c r="USX89" s="171"/>
      <c r="USY89" s="171"/>
      <c r="USZ89" s="171"/>
      <c r="UTA89" s="171"/>
      <c r="UTB89" s="171"/>
      <c r="UTC89" s="171"/>
      <c r="UTD89" s="171"/>
      <c r="UTE89" s="171"/>
      <c r="UTF89" s="171"/>
      <c r="UTG89" s="171"/>
      <c r="UTH89" s="171"/>
      <c r="UTI89" s="171"/>
      <c r="UTJ89" s="171"/>
      <c r="UTK89" s="171"/>
      <c r="UTL89" s="171"/>
      <c r="UTM89" s="171"/>
      <c r="UTN89" s="171"/>
      <c r="UTO89" s="171"/>
      <c r="UTP89" s="171"/>
      <c r="UTQ89" s="171"/>
      <c r="UTR89" s="171"/>
      <c r="UTS89" s="171"/>
      <c r="UTT89" s="171"/>
      <c r="UTU89" s="171"/>
      <c r="UTV89" s="171"/>
      <c r="UTW89" s="171"/>
      <c r="UTX89" s="171"/>
      <c r="UTY89" s="171"/>
      <c r="UTZ89" s="171"/>
      <c r="UUA89" s="171"/>
      <c r="UUB89" s="171"/>
      <c r="UUC89" s="171"/>
      <c r="UUD89" s="171"/>
      <c r="UUE89" s="171"/>
      <c r="UUF89" s="171"/>
      <c r="UUG89" s="171"/>
      <c r="UUH89" s="171"/>
      <c r="UUI89" s="171"/>
      <c r="UUJ89" s="171"/>
      <c r="UUK89" s="171"/>
      <c r="UUL89" s="171"/>
      <c r="UUM89" s="171"/>
      <c r="UUN89" s="171"/>
      <c r="UUO89" s="171"/>
      <c r="UUP89" s="171"/>
      <c r="UUQ89" s="171"/>
      <c r="UUR89" s="171"/>
      <c r="UUS89" s="171"/>
      <c r="UUT89" s="171"/>
      <c r="UUU89" s="171"/>
      <c r="UUV89" s="171"/>
      <c r="UUW89" s="171"/>
      <c r="UUX89" s="171"/>
      <c r="UUY89" s="171"/>
      <c r="UUZ89" s="171"/>
      <c r="UVA89" s="171"/>
      <c r="UVB89" s="171"/>
      <c r="UVC89" s="171"/>
      <c r="UVD89" s="171"/>
      <c r="UVE89" s="171"/>
      <c r="UVF89" s="171"/>
      <c r="UVG89" s="171"/>
      <c r="UVH89" s="171"/>
      <c r="UVI89" s="171"/>
      <c r="UVJ89" s="171"/>
      <c r="UVK89" s="171"/>
      <c r="UVL89" s="171"/>
      <c r="UVM89" s="171"/>
      <c r="UVN89" s="171"/>
      <c r="UVO89" s="171"/>
      <c r="UVP89" s="171"/>
      <c r="UVQ89" s="171"/>
      <c r="UVR89" s="171"/>
      <c r="UVS89" s="171"/>
      <c r="UVT89" s="171"/>
      <c r="UVU89" s="171"/>
      <c r="UVV89" s="171"/>
      <c r="UVW89" s="171"/>
      <c r="UVX89" s="171"/>
      <c r="UVY89" s="171"/>
      <c r="UVZ89" s="171"/>
      <c r="UWA89" s="171"/>
      <c r="UWB89" s="171"/>
      <c r="UWC89" s="171"/>
      <c r="UWD89" s="171"/>
      <c r="UWE89" s="171"/>
      <c r="UWF89" s="171"/>
      <c r="UWG89" s="171"/>
      <c r="UWH89" s="171"/>
      <c r="UWI89" s="171"/>
      <c r="UWJ89" s="171"/>
      <c r="UWK89" s="171"/>
      <c r="UWL89" s="171"/>
      <c r="UWM89" s="171"/>
      <c r="UWN89" s="171"/>
      <c r="UWO89" s="171"/>
      <c r="UWP89" s="171"/>
      <c r="UWQ89" s="171"/>
      <c r="UWR89" s="171"/>
      <c r="UWS89" s="171"/>
      <c r="UWT89" s="171"/>
      <c r="UWU89" s="171"/>
      <c r="UWV89" s="171"/>
      <c r="UWW89" s="171"/>
      <c r="UWX89" s="171"/>
      <c r="UWY89" s="171"/>
      <c r="UWZ89" s="171"/>
      <c r="UXA89" s="171"/>
      <c r="UXB89" s="171"/>
      <c r="UXC89" s="171"/>
      <c r="UXD89" s="171"/>
      <c r="UXE89" s="171"/>
      <c r="UXF89" s="171"/>
      <c r="UXG89" s="171"/>
      <c r="UXH89" s="171"/>
      <c r="UXI89" s="171"/>
      <c r="UXJ89" s="171"/>
      <c r="UXK89" s="171"/>
      <c r="UXL89" s="171"/>
      <c r="UXM89" s="171"/>
      <c r="UXN89" s="171"/>
      <c r="UXO89" s="171"/>
      <c r="UXP89" s="171"/>
      <c r="UXQ89" s="171"/>
      <c r="UXR89" s="171"/>
      <c r="UXS89" s="171"/>
      <c r="UXT89" s="171"/>
      <c r="UXU89" s="171"/>
      <c r="UXV89" s="171"/>
      <c r="UXW89" s="171"/>
      <c r="UXX89" s="171"/>
      <c r="UXY89" s="171"/>
      <c r="UXZ89" s="171"/>
      <c r="UYA89" s="171"/>
      <c r="UYB89" s="171"/>
      <c r="UYC89" s="171"/>
      <c r="UYD89" s="171"/>
      <c r="UYE89" s="171"/>
      <c r="UYF89" s="171"/>
      <c r="UYG89" s="171"/>
      <c r="UYH89" s="171"/>
      <c r="UYI89" s="171"/>
      <c r="UYJ89" s="171"/>
      <c r="UYK89" s="171"/>
      <c r="UYL89" s="171"/>
      <c r="UYM89" s="171"/>
      <c r="UYN89" s="171"/>
      <c r="UYO89" s="171"/>
      <c r="UYP89" s="171"/>
      <c r="UYQ89" s="171"/>
      <c r="UYR89" s="171"/>
      <c r="UYS89" s="171"/>
      <c r="UYT89" s="171"/>
      <c r="UYU89" s="171"/>
      <c r="UYV89" s="171"/>
      <c r="UYW89" s="171"/>
      <c r="UYX89" s="171"/>
      <c r="UYY89" s="171"/>
      <c r="UYZ89" s="171"/>
      <c r="UZA89" s="171"/>
      <c r="UZB89" s="171"/>
      <c r="UZC89" s="171"/>
      <c r="UZD89" s="171"/>
      <c r="UZE89" s="171"/>
      <c r="UZF89" s="171"/>
      <c r="UZG89" s="171"/>
      <c r="UZH89" s="171"/>
      <c r="UZI89" s="171"/>
      <c r="UZJ89" s="171"/>
      <c r="UZK89" s="171"/>
      <c r="UZL89" s="171"/>
      <c r="UZM89" s="171"/>
      <c r="UZN89" s="171"/>
      <c r="UZO89" s="171"/>
      <c r="UZP89" s="171"/>
      <c r="UZQ89" s="171"/>
      <c r="UZR89" s="171"/>
      <c r="UZS89" s="171"/>
      <c r="UZT89" s="171"/>
      <c r="UZU89" s="171"/>
      <c r="UZV89" s="171"/>
      <c r="UZW89" s="171"/>
      <c r="UZX89" s="171"/>
      <c r="UZY89" s="171"/>
      <c r="UZZ89" s="171"/>
      <c r="VAA89" s="171"/>
      <c r="VAB89" s="171"/>
      <c r="VAC89" s="171"/>
      <c r="VAD89" s="171"/>
      <c r="VAE89" s="171"/>
      <c r="VAF89" s="171"/>
      <c r="VAG89" s="171"/>
      <c r="VAH89" s="171"/>
      <c r="VAI89" s="171"/>
      <c r="VAJ89" s="171"/>
      <c r="VAK89" s="171"/>
      <c r="VAL89" s="171"/>
      <c r="VAM89" s="171"/>
      <c r="VAN89" s="171"/>
      <c r="VAO89" s="171"/>
      <c r="VAP89" s="171"/>
      <c r="VAQ89" s="171"/>
      <c r="VAR89" s="171"/>
      <c r="VAS89" s="171"/>
      <c r="VAT89" s="171"/>
      <c r="VAU89" s="171"/>
      <c r="VAV89" s="171"/>
      <c r="VAW89" s="171"/>
      <c r="VAX89" s="171"/>
      <c r="VAY89" s="171"/>
      <c r="VAZ89" s="171"/>
      <c r="VBA89" s="171"/>
      <c r="VBB89" s="171"/>
      <c r="VBC89" s="171"/>
      <c r="VBD89" s="171"/>
      <c r="VBE89" s="171"/>
      <c r="VBF89" s="171"/>
      <c r="VBG89" s="171"/>
      <c r="VBH89" s="171"/>
      <c r="VBI89" s="171"/>
      <c r="VBJ89" s="171"/>
      <c r="VBK89" s="171"/>
      <c r="VBL89" s="171"/>
      <c r="VBM89" s="171"/>
      <c r="VBN89" s="171"/>
      <c r="VBO89" s="171"/>
      <c r="VBP89" s="171"/>
      <c r="VBQ89" s="171"/>
      <c r="VBR89" s="171"/>
      <c r="VBS89" s="171"/>
      <c r="VBT89" s="171"/>
      <c r="VBU89" s="171"/>
      <c r="VBV89" s="171"/>
      <c r="VBW89" s="171"/>
      <c r="VBX89" s="171"/>
      <c r="VBY89" s="171"/>
      <c r="VBZ89" s="171"/>
      <c r="VCA89" s="171"/>
      <c r="VCB89" s="171"/>
      <c r="VCC89" s="171"/>
      <c r="VCD89" s="171"/>
      <c r="VCE89" s="171"/>
      <c r="VCF89" s="171"/>
      <c r="VCG89" s="171"/>
      <c r="VCH89" s="171"/>
      <c r="VCI89" s="171"/>
      <c r="VCJ89" s="171"/>
      <c r="VCK89" s="171"/>
      <c r="VCL89" s="171"/>
      <c r="VCM89" s="171"/>
      <c r="VCN89" s="171"/>
      <c r="VCO89" s="171"/>
      <c r="VCP89" s="171"/>
      <c r="VCQ89" s="171"/>
      <c r="VCR89" s="171"/>
      <c r="VCS89" s="171"/>
      <c r="VCT89" s="171"/>
      <c r="VCU89" s="171"/>
      <c r="VCV89" s="171"/>
      <c r="VCW89" s="171"/>
      <c r="VCX89" s="171"/>
      <c r="VCY89" s="171"/>
      <c r="VCZ89" s="171"/>
      <c r="VDA89" s="171"/>
      <c r="VDB89" s="171"/>
      <c r="VDC89" s="171"/>
      <c r="VDD89" s="171"/>
      <c r="VDE89" s="171"/>
      <c r="VDF89" s="171"/>
      <c r="VDG89" s="171"/>
      <c r="VDH89" s="171"/>
      <c r="VDI89" s="171"/>
      <c r="VDJ89" s="171"/>
      <c r="VDK89" s="171"/>
      <c r="VDL89" s="171"/>
      <c r="VDM89" s="171"/>
      <c r="VDN89" s="171"/>
      <c r="VDO89" s="171"/>
      <c r="VDP89" s="171"/>
      <c r="VDQ89" s="171"/>
      <c r="VDR89" s="171"/>
      <c r="VDS89" s="171"/>
      <c r="VDT89" s="171"/>
      <c r="VDU89" s="171"/>
      <c r="VDV89" s="171"/>
      <c r="VDW89" s="171"/>
      <c r="VDX89" s="171"/>
      <c r="VDY89" s="171"/>
      <c r="VDZ89" s="171"/>
      <c r="VEA89" s="171"/>
      <c r="VEB89" s="171"/>
      <c r="VEC89" s="171"/>
      <c r="VED89" s="171"/>
      <c r="VEE89" s="171"/>
      <c r="VEF89" s="171"/>
      <c r="VEG89" s="171"/>
      <c r="VEH89" s="171"/>
      <c r="VEI89" s="171"/>
      <c r="VEJ89" s="171"/>
      <c r="VEK89" s="171"/>
      <c r="VEL89" s="171"/>
      <c r="VEM89" s="171"/>
      <c r="VEN89" s="171"/>
      <c r="VEO89" s="171"/>
      <c r="VEP89" s="171"/>
      <c r="VEQ89" s="171"/>
      <c r="VER89" s="171"/>
      <c r="VES89" s="171"/>
      <c r="VET89" s="171"/>
      <c r="VEU89" s="171"/>
      <c r="VEV89" s="171"/>
      <c r="VEW89" s="171"/>
      <c r="VEX89" s="171"/>
      <c r="VEY89" s="171"/>
      <c r="VEZ89" s="171"/>
      <c r="VFA89" s="171"/>
      <c r="VFB89" s="171"/>
      <c r="VFC89" s="171"/>
      <c r="VFD89" s="171"/>
      <c r="VFE89" s="171"/>
      <c r="VFF89" s="171"/>
      <c r="VFG89" s="171"/>
      <c r="VFH89" s="171"/>
      <c r="VFI89" s="171"/>
      <c r="VFJ89" s="171"/>
      <c r="VFK89" s="171"/>
      <c r="VFL89" s="171"/>
      <c r="VFM89" s="171"/>
      <c r="VFN89" s="171"/>
      <c r="VFO89" s="171"/>
      <c r="VFP89" s="171"/>
      <c r="VFQ89" s="171"/>
      <c r="VFR89" s="171"/>
      <c r="VFS89" s="171"/>
      <c r="VFT89" s="171"/>
      <c r="VFU89" s="171"/>
      <c r="VFV89" s="171"/>
      <c r="VFW89" s="171"/>
      <c r="VFX89" s="171"/>
      <c r="VFY89" s="171"/>
      <c r="VFZ89" s="171"/>
      <c r="VGA89" s="171"/>
      <c r="VGB89" s="171"/>
      <c r="VGC89" s="171"/>
      <c r="VGD89" s="171"/>
      <c r="VGE89" s="171"/>
      <c r="VGF89" s="171"/>
      <c r="VGG89" s="171"/>
      <c r="VGH89" s="171"/>
      <c r="VGI89" s="171"/>
      <c r="VGJ89" s="171"/>
      <c r="VGK89" s="171"/>
      <c r="VGL89" s="171"/>
      <c r="VGM89" s="171"/>
      <c r="VGN89" s="171"/>
      <c r="VGO89" s="171"/>
      <c r="VGP89" s="171"/>
      <c r="VGQ89" s="171"/>
      <c r="VGR89" s="171"/>
      <c r="VGS89" s="171"/>
      <c r="VGT89" s="171"/>
      <c r="VGU89" s="171"/>
      <c r="VGV89" s="171"/>
      <c r="VGW89" s="171"/>
      <c r="VGX89" s="171"/>
      <c r="VGY89" s="171"/>
      <c r="VGZ89" s="171"/>
      <c r="VHA89" s="171"/>
      <c r="VHB89" s="171"/>
      <c r="VHC89" s="171"/>
      <c r="VHD89" s="171"/>
      <c r="VHE89" s="171"/>
      <c r="VHF89" s="171"/>
      <c r="VHG89" s="171"/>
      <c r="VHH89" s="171"/>
      <c r="VHI89" s="171"/>
      <c r="VHJ89" s="171"/>
      <c r="VHK89" s="171"/>
      <c r="VHL89" s="171"/>
      <c r="VHM89" s="171"/>
      <c r="VHN89" s="171"/>
      <c r="VHO89" s="171"/>
      <c r="VHP89" s="171"/>
      <c r="VHQ89" s="171"/>
      <c r="VHR89" s="171"/>
      <c r="VHS89" s="171"/>
      <c r="VHT89" s="171"/>
      <c r="VHU89" s="171"/>
      <c r="VHV89" s="171"/>
      <c r="VHW89" s="171"/>
      <c r="VHX89" s="171"/>
      <c r="VHY89" s="171"/>
      <c r="VHZ89" s="171"/>
      <c r="VIA89" s="171"/>
      <c r="VIB89" s="171"/>
      <c r="VIC89" s="171"/>
      <c r="VID89" s="171"/>
      <c r="VIE89" s="171"/>
      <c r="VIF89" s="171"/>
      <c r="VIG89" s="171"/>
      <c r="VIH89" s="171"/>
      <c r="VII89" s="171"/>
      <c r="VIJ89" s="171"/>
      <c r="VIK89" s="171"/>
      <c r="VIL89" s="171"/>
      <c r="VIM89" s="171"/>
      <c r="VIN89" s="171"/>
      <c r="VIO89" s="171"/>
      <c r="VIP89" s="171"/>
      <c r="VIQ89" s="171"/>
      <c r="VIR89" s="171"/>
      <c r="VIS89" s="171"/>
      <c r="VIT89" s="171"/>
      <c r="VIU89" s="171"/>
      <c r="VIV89" s="171"/>
      <c r="VIW89" s="171"/>
      <c r="VIX89" s="171"/>
      <c r="VIY89" s="171"/>
      <c r="VIZ89" s="171"/>
      <c r="VJA89" s="171"/>
      <c r="VJB89" s="171"/>
      <c r="VJC89" s="171"/>
      <c r="VJD89" s="171"/>
      <c r="VJE89" s="171"/>
      <c r="VJF89" s="171"/>
      <c r="VJG89" s="171"/>
      <c r="VJH89" s="171"/>
      <c r="VJI89" s="171"/>
      <c r="VJJ89" s="171"/>
      <c r="VJK89" s="171"/>
      <c r="VJL89" s="171"/>
      <c r="VJM89" s="171"/>
      <c r="VJN89" s="171"/>
      <c r="VJO89" s="171"/>
      <c r="VJP89" s="171"/>
      <c r="VJQ89" s="171"/>
      <c r="VJR89" s="171"/>
      <c r="VJS89" s="171"/>
      <c r="VJT89" s="171"/>
      <c r="VJU89" s="171"/>
      <c r="VJV89" s="171"/>
      <c r="VJW89" s="171"/>
      <c r="VJX89" s="171"/>
      <c r="VJY89" s="171"/>
      <c r="VJZ89" s="171"/>
      <c r="VKA89" s="171"/>
      <c r="VKB89" s="171"/>
      <c r="VKC89" s="171"/>
      <c r="VKD89" s="171"/>
      <c r="VKE89" s="171"/>
      <c r="VKF89" s="171"/>
      <c r="VKG89" s="171"/>
      <c r="VKH89" s="171"/>
      <c r="VKI89" s="171"/>
      <c r="VKJ89" s="171"/>
      <c r="VKK89" s="171"/>
      <c r="VKL89" s="171"/>
      <c r="VKM89" s="171"/>
      <c r="VKN89" s="171"/>
      <c r="VKO89" s="171"/>
      <c r="VKP89" s="171"/>
      <c r="VKQ89" s="171"/>
      <c r="VKR89" s="171"/>
      <c r="VKS89" s="171"/>
      <c r="VKT89" s="171"/>
      <c r="VKU89" s="171"/>
      <c r="VKV89" s="171"/>
      <c r="VKW89" s="171"/>
      <c r="VKX89" s="171"/>
      <c r="VKY89" s="171"/>
      <c r="VKZ89" s="171"/>
      <c r="VLA89" s="171"/>
      <c r="VLB89" s="171"/>
      <c r="VLC89" s="171"/>
      <c r="VLD89" s="171"/>
      <c r="VLE89" s="171"/>
      <c r="VLF89" s="171"/>
      <c r="VLG89" s="171"/>
      <c r="VLH89" s="171"/>
      <c r="VLI89" s="171"/>
      <c r="VLJ89" s="171"/>
      <c r="VLK89" s="171"/>
      <c r="VLL89" s="171"/>
      <c r="VLM89" s="171"/>
      <c r="VLN89" s="171"/>
      <c r="VLO89" s="171"/>
      <c r="VLP89" s="171"/>
      <c r="VLQ89" s="171"/>
      <c r="VLR89" s="171"/>
      <c r="VLS89" s="171"/>
      <c r="VLT89" s="171"/>
      <c r="VLU89" s="171"/>
      <c r="VLV89" s="171"/>
      <c r="VLW89" s="171"/>
      <c r="VLX89" s="171"/>
      <c r="VLY89" s="171"/>
      <c r="VLZ89" s="171"/>
      <c r="VMA89" s="171"/>
      <c r="VMB89" s="171"/>
      <c r="VMC89" s="171"/>
      <c r="VMD89" s="171"/>
      <c r="VME89" s="171"/>
      <c r="VMF89" s="171"/>
      <c r="VMG89" s="171"/>
      <c r="VMH89" s="171"/>
      <c r="VMI89" s="171"/>
      <c r="VMJ89" s="171"/>
      <c r="VMK89" s="171"/>
      <c r="VML89" s="171"/>
      <c r="VMM89" s="171"/>
      <c r="VMN89" s="171"/>
      <c r="VMO89" s="171"/>
      <c r="VMP89" s="171"/>
      <c r="VMQ89" s="171"/>
      <c r="VMR89" s="171"/>
      <c r="VMS89" s="171"/>
      <c r="VMT89" s="171"/>
      <c r="VMU89" s="171"/>
      <c r="VMV89" s="171"/>
      <c r="VMW89" s="171"/>
      <c r="VMX89" s="171"/>
      <c r="VMY89" s="171"/>
      <c r="VMZ89" s="171"/>
      <c r="VNA89" s="171"/>
      <c r="VNB89" s="171"/>
      <c r="VNC89" s="171"/>
      <c r="VND89" s="171"/>
      <c r="VNE89" s="171"/>
      <c r="VNF89" s="171"/>
      <c r="VNG89" s="171"/>
      <c r="VNH89" s="171"/>
      <c r="VNI89" s="171"/>
      <c r="VNJ89" s="171"/>
      <c r="VNK89" s="171"/>
      <c r="VNL89" s="171"/>
      <c r="VNM89" s="171"/>
      <c r="VNN89" s="171"/>
      <c r="VNO89" s="171"/>
      <c r="VNP89" s="171"/>
      <c r="VNQ89" s="171"/>
      <c r="VNR89" s="171"/>
      <c r="VNS89" s="171"/>
      <c r="VNT89" s="171"/>
      <c r="VNU89" s="171"/>
      <c r="VNV89" s="171"/>
      <c r="VNW89" s="171"/>
      <c r="VNX89" s="171"/>
      <c r="VNY89" s="171"/>
      <c r="VNZ89" s="171"/>
      <c r="VOA89" s="171"/>
      <c r="VOB89" s="171"/>
      <c r="VOC89" s="171"/>
      <c r="VOD89" s="171"/>
      <c r="VOE89" s="171"/>
      <c r="VOF89" s="171"/>
      <c r="VOG89" s="171"/>
      <c r="VOH89" s="171"/>
      <c r="VOI89" s="171"/>
      <c r="VOJ89" s="171"/>
      <c r="VOK89" s="171"/>
      <c r="VOL89" s="171"/>
      <c r="VOM89" s="171"/>
      <c r="VON89" s="171"/>
      <c r="VOO89" s="171"/>
      <c r="VOP89" s="171"/>
      <c r="VOQ89" s="171"/>
      <c r="VOR89" s="171"/>
      <c r="VOS89" s="171"/>
      <c r="VOT89" s="171"/>
      <c r="VOU89" s="171"/>
      <c r="VOV89" s="171"/>
      <c r="VOW89" s="171"/>
      <c r="VOX89" s="171"/>
      <c r="VOY89" s="171"/>
      <c r="VOZ89" s="171"/>
      <c r="VPA89" s="171"/>
      <c r="VPB89" s="171"/>
      <c r="VPC89" s="171"/>
      <c r="VPD89" s="171"/>
      <c r="VPE89" s="171"/>
      <c r="VPF89" s="171"/>
      <c r="VPG89" s="171"/>
      <c r="VPH89" s="171"/>
      <c r="VPI89" s="171"/>
      <c r="VPJ89" s="171"/>
      <c r="VPK89" s="171"/>
      <c r="VPL89" s="171"/>
      <c r="VPM89" s="171"/>
      <c r="VPN89" s="171"/>
      <c r="VPO89" s="171"/>
      <c r="VPP89" s="171"/>
      <c r="VPQ89" s="171"/>
      <c r="VPR89" s="171"/>
      <c r="VPS89" s="171"/>
      <c r="VPT89" s="171"/>
      <c r="VPU89" s="171"/>
      <c r="VPV89" s="171"/>
      <c r="VPW89" s="171"/>
      <c r="VPX89" s="171"/>
      <c r="VPY89" s="171"/>
      <c r="VPZ89" s="171"/>
      <c r="VQA89" s="171"/>
      <c r="VQB89" s="171"/>
      <c r="VQC89" s="171"/>
      <c r="VQD89" s="171"/>
      <c r="VQE89" s="171"/>
      <c r="VQF89" s="171"/>
      <c r="VQG89" s="171"/>
      <c r="VQH89" s="171"/>
      <c r="VQI89" s="171"/>
      <c r="VQJ89" s="171"/>
      <c r="VQK89" s="171"/>
      <c r="VQL89" s="171"/>
      <c r="VQM89" s="171"/>
      <c r="VQN89" s="171"/>
      <c r="VQO89" s="171"/>
      <c r="VQP89" s="171"/>
      <c r="VQQ89" s="171"/>
      <c r="VQR89" s="171"/>
      <c r="VQS89" s="171"/>
      <c r="VQT89" s="171"/>
      <c r="VQU89" s="171"/>
      <c r="VQV89" s="171"/>
      <c r="VQW89" s="171"/>
      <c r="VQX89" s="171"/>
      <c r="VQY89" s="171"/>
      <c r="VQZ89" s="171"/>
      <c r="VRA89" s="171"/>
      <c r="VRB89" s="171"/>
      <c r="VRC89" s="171"/>
      <c r="VRD89" s="171"/>
      <c r="VRE89" s="171"/>
      <c r="VRF89" s="171"/>
      <c r="VRG89" s="171"/>
      <c r="VRH89" s="171"/>
      <c r="VRI89" s="171"/>
      <c r="VRJ89" s="171"/>
      <c r="VRK89" s="171"/>
      <c r="VRL89" s="171"/>
      <c r="VRM89" s="171"/>
      <c r="VRN89" s="171"/>
      <c r="VRO89" s="171"/>
      <c r="VRP89" s="171"/>
      <c r="VRQ89" s="171"/>
      <c r="VRR89" s="171"/>
      <c r="VRS89" s="171"/>
      <c r="VRT89" s="171"/>
      <c r="VRU89" s="171"/>
      <c r="VRV89" s="171"/>
      <c r="VRW89" s="171"/>
      <c r="VRX89" s="171"/>
      <c r="VRY89" s="171"/>
      <c r="VRZ89" s="171"/>
      <c r="VSA89" s="171"/>
      <c r="VSB89" s="171"/>
      <c r="VSC89" s="171"/>
      <c r="VSD89" s="171"/>
      <c r="VSE89" s="171"/>
      <c r="VSF89" s="171"/>
      <c r="VSG89" s="171"/>
      <c r="VSH89" s="171"/>
      <c r="VSI89" s="171"/>
      <c r="VSJ89" s="171"/>
      <c r="VSK89" s="171"/>
      <c r="VSL89" s="171"/>
      <c r="VSM89" s="171"/>
      <c r="VSN89" s="171"/>
      <c r="VSO89" s="171"/>
      <c r="VSP89" s="171"/>
      <c r="VSQ89" s="171"/>
      <c r="VSR89" s="171"/>
      <c r="VSS89" s="171"/>
      <c r="VST89" s="171"/>
      <c r="VSU89" s="171"/>
      <c r="VSV89" s="171"/>
      <c r="VSW89" s="171"/>
      <c r="VSX89" s="171"/>
      <c r="VSY89" s="171"/>
      <c r="VSZ89" s="171"/>
      <c r="VTA89" s="171"/>
      <c r="VTB89" s="171"/>
      <c r="VTC89" s="171"/>
      <c r="VTD89" s="171"/>
      <c r="VTE89" s="171"/>
      <c r="VTF89" s="171"/>
      <c r="VTG89" s="171"/>
      <c r="VTH89" s="171"/>
      <c r="VTI89" s="171"/>
      <c r="VTJ89" s="171"/>
      <c r="VTK89" s="171"/>
      <c r="VTL89" s="171"/>
      <c r="VTM89" s="171"/>
      <c r="VTN89" s="171"/>
      <c r="VTO89" s="171"/>
      <c r="VTP89" s="171"/>
      <c r="VTQ89" s="171"/>
      <c r="VTR89" s="171"/>
      <c r="VTS89" s="171"/>
      <c r="VTT89" s="171"/>
      <c r="VTU89" s="171"/>
      <c r="VTV89" s="171"/>
      <c r="VTW89" s="171"/>
      <c r="VTX89" s="171"/>
      <c r="VTY89" s="171"/>
      <c r="VTZ89" s="171"/>
      <c r="VUA89" s="171"/>
      <c r="VUB89" s="171"/>
      <c r="VUC89" s="171"/>
      <c r="VUD89" s="171"/>
      <c r="VUE89" s="171"/>
      <c r="VUF89" s="171"/>
      <c r="VUG89" s="171"/>
      <c r="VUH89" s="171"/>
      <c r="VUI89" s="171"/>
      <c r="VUJ89" s="171"/>
      <c r="VUK89" s="171"/>
      <c r="VUL89" s="171"/>
      <c r="VUM89" s="171"/>
      <c r="VUN89" s="171"/>
      <c r="VUO89" s="171"/>
      <c r="VUP89" s="171"/>
      <c r="VUQ89" s="171"/>
      <c r="VUR89" s="171"/>
      <c r="VUS89" s="171"/>
      <c r="VUT89" s="171"/>
      <c r="VUU89" s="171"/>
      <c r="VUV89" s="171"/>
      <c r="VUW89" s="171"/>
      <c r="VUX89" s="171"/>
      <c r="VUY89" s="171"/>
      <c r="VUZ89" s="171"/>
      <c r="VVA89" s="171"/>
      <c r="VVB89" s="171"/>
      <c r="VVC89" s="171"/>
      <c r="VVD89" s="171"/>
      <c r="VVE89" s="171"/>
      <c r="VVF89" s="171"/>
      <c r="VVG89" s="171"/>
      <c r="VVH89" s="171"/>
      <c r="VVI89" s="171"/>
      <c r="VVJ89" s="171"/>
      <c r="VVK89" s="171"/>
      <c r="VVL89" s="171"/>
      <c r="VVM89" s="171"/>
      <c r="VVN89" s="171"/>
      <c r="VVO89" s="171"/>
      <c r="VVP89" s="171"/>
      <c r="VVQ89" s="171"/>
      <c r="VVR89" s="171"/>
      <c r="VVS89" s="171"/>
      <c r="VVT89" s="171"/>
      <c r="VVU89" s="171"/>
      <c r="VVV89" s="171"/>
      <c r="VVW89" s="171"/>
      <c r="VVX89" s="171"/>
      <c r="VVY89" s="171"/>
      <c r="VVZ89" s="171"/>
      <c r="VWA89" s="171"/>
      <c r="VWB89" s="171"/>
      <c r="VWC89" s="171"/>
      <c r="VWD89" s="171"/>
      <c r="VWE89" s="171"/>
      <c r="VWF89" s="171"/>
      <c r="VWG89" s="171"/>
      <c r="VWH89" s="171"/>
      <c r="VWI89" s="171"/>
      <c r="VWJ89" s="171"/>
      <c r="VWK89" s="171"/>
      <c r="VWL89" s="171"/>
      <c r="VWM89" s="171"/>
      <c r="VWN89" s="171"/>
      <c r="VWO89" s="171"/>
      <c r="VWP89" s="171"/>
      <c r="VWQ89" s="171"/>
      <c r="VWR89" s="171"/>
      <c r="VWS89" s="171"/>
      <c r="VWT89" s="171"/>
      <c r="VWU89" s="171"/>
      <c r="VWV89" s="171"/>
      <c r="VWW89" s="171"/>
      <c r="VWX89" s="171"/>
      <c r="VWY89" s="171"/>
      <c r="VWZ89" s="171"/>
      <c r="VXA89" s="171"/>
      <c r="VXB89" s="171"/>
      <c r="VXC89" s="171"/>
      <c r="VXD89" s="171"/>
      <c r="VXE89" s="171"/>
      <c r="VXF89" s="171"/>
      <c r="VXG89" s="171"/>
      <c r="VXH89" s="171"/>
      <c r="VXI89" s="171"/>
      <c r="VXJ89" s="171"/>
      <c r="VXK89" s="171"/>
      <c r="VXL89" s="171"/>
      <c r="VXM89" s="171"/>
      <c r="VXN89" s="171"/>
      <c r="VXO89" s="171"/>
      <c r="VXP89" s="171"/>
      <c r="VXQ89" s="171"/>
      <c r="VXR89" s="171"/>
      <c r="VXS89" s="171"/>
      <c r="VXT89" s="171"/>
      <c r="VXU89" s="171"/>
      <c r="VXV89" s="171"/>
      <c r="VXW89" s="171"/>
      <c r="VXX89" s="171"/>
      <c r="VXY89" s="171"/>
      <c r="VXZ89" s="171"/>
      <c r="VYA89" s="171"/>
      <c r="VYB89" s="171"/>
      <c r="VYC89" s="171"/>
      <c r="VYD89" s="171"/>
      <c r="VYE89" s="171"/>
      <c r="VYF89" s="171"/>
      <c r="VYG89" s="171"/>
      <c r="VYH89" s="171"/>
      <c r="VYI89" s="171"/>
      <c r="VYJ89" s="171"/>
      <c r="VYK89" s="171"/>
      <c r="VYL89" s="171"/>
      <c r="VYM89" s="171"/>
      <c r="VYN89" s="171"/>
      <c r="VYO89" s="171"/>
      <c r="VYP89" s="171"/>
      <c r="VYQ89" s="171"/>
      <c r="VYR89" s="171"/>
      <c r="VYS89" s="171"/>
      <c r="VYT89" s="171"/>
      <c r="VYU89" s="171"/>
      <c r="VYV89" s="171"/>
      <c r="VYW89" s="171"/>
      <c r="VYX89" s="171"/>
      <c r="VYY89" s="171"/>
      <c r="VYZ89" s="171"/>
      <c r="VZA89" s="171"/>
      <c r="VZB89" s="171"/>
      <c r="VZC89" s="171"/>
      <c r="VZD89" s="171"/>
      <c r="VZE89" s="171"/>
      <c r="VZF89" s="171"/>
      <c r="VZG89" s="171"/>
      <c r="VZH89" s="171"/>
      <c r="VZI89" s="171"/>
      <c r="VZJ89" s="171"/>
      <c r="VZK89" s="171"/>
      <c r="VZL89" s="171"/>
      <c r="VZM89" s="171"/>
      <c r="VZN89" s="171"/>
      <c r="VZO89" s="171"/>
      <c r="VZP89" s="171"/>
      <c r="VZQ89" s="171"/>
      <c r="VZR89" s="171"/>
      <c r="VZS89" s="171"/>
      <c r="VZT89" s="171"/>
      <c r="VZU89" s="171"/>
      <c r="VZV89" s="171"/>
      <c r="VZW89" s="171"/>
      <c r="VZX89" s="171"/>
      <c r="VZY89" s="171"/>
      <c r="VZZ89" s="171"/>
      <c r="WAA89" s="171"/>
      <c r="WAB89" s="171"/>
      <c r="WAC89" s="171"/>
      <c r="WAD89" s="171"/>
      <c r="WAE89" s="171"/>
      <c r="WAF89" s="171"/>
      <c r="WAG89" s="171"/>
      <c r="WAH89" s="171"/>
      <c r="WAI89" s="171"/>
      <c r="WAJ89" s="171"/>
      <c r="WAK89" s="171"/>
      <c r="WAL89" s="171"/>
      <c r="WAM89" s="171"/>
      <c r="WAN89" s="171"/>
      <c r="WAO89" s="171"/>
      <c r="WAP89" s="171"/>
      <c r="WAQ89" s="171"/>
      <c r="WAR89" s="171"/>
      <c r="WAS89" s="171"/>
      <c r="WAT89" s="171"/>
      <c r="WAU89" s="171"/>
      <c r="WAV89" s="171"/>
      <c r="WAW89" s="171"/>
      <c r="WAX89" s="171"/>
      <c r="WAY89" s="171"/>
      <c r="WAZ89" s="171"/>
      <c r="WBA89" s="171"/>
      <c r="WBB89" s="171"/>
      <c r="WBC89" s="171"/>
      <c r="WBD89" s="171"/>
      <c r="WBE89" s="171"/>
      <c r="WBF89" s="171"/>
      <c r="WBG89" s="171"/>
      <c r="WBH89" s="171"/>
      <c r="WBI89" s="171"/>
      <c r="WBJ89" s="171"/>
      <c r="WBK89" s="171"/>
      <c r="WBL89" s="171"/>
      <c r="WBM89" s="171"/>
      <c r="WBN89" s="171"/>
      <c r="WBO89" s="171"/>
      <c r="WBP89" s="171"/>
      <c r="WBQ89" s="171"/>
      <c r="WBR89" s="171"/>
      <c r="WBS89" s="171"/>
      <c r="WBT89" s="171"/>
      <c r="WBU89" s="171"/>
      <c r="WBV89" s="171"/>
      <c r="WBW89" s="171"/>
      <c r="WBX89" s="171"/>
      <c r="WBY89" s="171"/>
      <c r="WBZ89" s="171"/>
      <c r="WCA89" s="171"/>
      <c r="WCB89" s="171"/>
      <c r="WCC89" s="171"/>
      <c r="WCD89" s="171"/>
      <c r="WCE89" s="171"/>
      <c r="WCF89" s="171"/>
      <c r="WCG89" s="171"/>
      <c r="WCH89" s="171"/>
      <c r="WCI89" s="171"/>
      <c r="WCJ89" s="171"/>
      <c r="WCK89" s="171"/>
      <c r="WCL89" s="171"/>
      <c r="WCM89" s="171"/>
      <c r="WCN89" s="171"/>
      <c r="WCO89" s="171"/>
      <c r="WCP89" s="171"/>
      <c r="WCQ89" s="171"/>
      <c r="WCR89" s="171"/>
      <c r="WCS89" s="171"/>
      <c r="WCT89" s="171"/>
      <c r="WCU89" s="171"/>
      <c r="WCV89" s="171"/>
      <c r="WCW89" s="171"/>
      <c r="WCX89" s="171"/>
      <c r="WCY89" s="171"/>
      <c r="WCZ89" s="171"/>
      <c r="WDA89" s="171"/>
      <c r="WDB89" s="171"/>
      <c r="WDC89" s="171"/>
      <c r="WDD89" s="171"/>
      <c r="WDE89" s="171"/>
      <c r="WDF89" s="171"/>
      <c r="WDG89" s="171"/>
      <c r="WDH89" s="171"/>
      <c r="WDI89" s="171"/>
      <c r="WDJ89" s="171"/>
      <c r="WDK89" s="171"/>
      <c r="WDL89" s="171"/>
      <c r="WDM89" s="171"/>
      <c r="WDN89" s="171"/>
      <c r="WDO89" s="171"/>
      <c r="WDP89" s="171"/>
      <c r="WDQ89" s="171"/>
      <c r="WDR89" s="171"/>
      <c r="WDS89" s="171"/>
      <c r="WDT89" s="171"/>
      <c r="WDU89" s="171"/>
      <c r="WDV89" s="171"/>
      <c r="WDW89" s="171"/>
      <c r="WDX89" s="171"/>
      <c r="WDY89" s="171"/>
      <c r="WDZ89" s="171"/>
      <c r="WEA89" s="171"/>
      <c r="WEB89" s="171"/>
      <c r="WEC89" s="171"/>
      <c r="WED89" s="171"/>
      <c r="WEE89" s="171"/>
      <c r="WEF89" s="171"/>
      <c r="WEG89" s="171"/>
      <c r="WEH89" s="171"/>
      <c r="WEI89" s="171"/>
      <c r="WEJ89" s="171"/>
      <c r="WEK89" s="171"/>
      <c r="WEL89" s="171"/>
      <c r="WEM89" s="171"/>
      <c r="WEN89" s="171"/>
      <c r="WEO89" s="171"/>
      <c r="WEP89" s="171"/>
      <c r="WEQ89" s="171"/>
      <c r="WER89" s="171"/>
      <c r="WES89" s="171"/>
      <c r="WET89" s="171"/>
      <c r="WEU89" s="171"/>
      <c r="WEV89" s="171"/>
      <c r="WEW89" s="171"/>
      <c r="WEX89" s="171"/>
      <c r="WEY89" s="171"/>
      <c r="WEZ89" s="171"/>
      <c r="WFA89" s="171"/>
      <c r="WFB89" s="171"/>
      <c r="WFC89" s="171"/>
      <c r="WFD89" s="171"/>
      <c r="WFE89" s="171"/>
      <c r="WFF89" s="171"/>
      <c r="WFG89" s="171"/>
      <c r="WFH89" s="171"/>
      <c r="WFI89" s="171"/>
      <c r="WFJ89" s="171"/>
      <c r="WFK89" s="171"/>
      <c r="WFL89" s="171"/>
      <c r="WFM89" s="171"/>
      <c r="WFN89" s="171"/>
      <c r="WFO89" s="171"/>
      <c r="WFP89" s="171"/>
      <c r="WFQ89" s="171"/>
      <c r="WFR89" s="171"/>
      <c r="WFS89" s="171"/>
      <c r="WFT89" s="171"/>
      <c r="WFU89" s="171"/>
      <c r="WFV89" s="171"/>
      <c r="WFW89" s="171"/>
      <c r="WFX89" s="171"/>
      <c r="WFY89" s="171"/>
      <c r="WFZ89" s="171"/>
      <c r="WGA89" s="171"/>
      <c r="WGB89" s="171"/>
      <c r="WGC89" s="171"/>
      <c r="WGD89" s="171"/>
      <c r="WGE89" s="171"/>
      <c r="WGF89" s="171"/>
      <c r="WGG89" s="171"/>
      <c r="WGH89" s="171"/>
      <c r="WGI89" s="171"/>
      <c r="WGJ89" s="171"/>
      <c r="WGK89" s="171"/>
      <c r="WGL89" s="171"/>
      <c r="WGM89" s="171"/>
      <c r="WGN89" s="171"/>
      <c r="WGO89" s="171"/>
      <c r="WGP89" s="171"/>
      <c r="WGQ89" s="171"/>
      <c r="WGR89" s="171"/>
      <c r="WGS89" s="171"/>
      <c r="WGT89" s="171"/>
      <c r="WGU89" s="171"/>
      <c r="WGV89" s="171"/>
      <c r="WGW89" s="171"/>
      <c r="WGX89" s="171"/>
      <c r="WGY89" s="171"/>
      <c r="WGZ89" s="171"/>
      <c r="WHA89" s="171"/>
      <c r="WHB89" s="171"/>
      <c r="WHC89" s="171"/>
      <c r="WHD89" s="171"/>
      <c r="WHE89" s="171"/>
      <c r="WHF89" s="171"/>
      <c r="WHG89" s="171"/>
      <c r="WHH89" s="171"/>
      <c r="WHI89" s="171"/>
      <c r="WHJ89" s="171"/>
      <c r="WHK89" s="171"/>
      <c r="WHL89" s="171"/>
      <c r="WHM89" s="171"/>
      <c r="WHN89" s="171"/>
      <c r="WHO89" s="171"/>
      <c r="WHP89" s="171"/>
      <c r="WHQ89" s="171"/>
      <c r="WHR89" s="171"/>
      <c r="WHS89" s="171"/>
      <c r="WHT89" s="171"/>
      <c r="WHU89" s="171"/>
      <c r="WHV89" s="171"/>
      <c r="WHW89" s="171"/>
      <c r="WHX89" s="171"/>
      <c r="WHY89" s="171"/>
      <c r="WHZ89" s="171"/>
      <c r="WIA89" s="171"/>
      <c r="WIB89" s="171"/>
      <c r="WIC89" s="171"/>
      <c r="WID89" s="171"/>
      <c r="WIE89" s="171"/>
      <c r="WIF89" s="171"/>
      <c r="WIG89" s="171"/>
      <c r="WIH89" s="171"/>
      <c r="WII89" s="171"/>
      <c r="WIJ89" s="171"/>
      <c r="WIK89" s="171"/>
      <c r="WIL89" s="171"/>
      <c r="WIM89" s="171"/>
      <c r="WIN89" s="171"/>
      <c r="WIO89" s="171"/>
      <c r="WIP89" s="171"/>
      <c r="WIQ89" s="171"/>
      <c r="WIR89" s="171"/>
      <c r="WIS89" s="171"/>
      <c r="WIT89" s="171"/>
      <c r="WIU89" s="171"/>
      <c r="WIV89" s="171"/>
      <c r="WIW89" s="171"/>
      <c r="WIX89" s="171"/>
      <c r="WIY89" s="171"/>
      <c r="WIZ89" s="171"/>
      <c r="WJA89" s="171"/>
      <c r="WJB89" s="171"/>
      <c r="WJC89" s="171"/>
      <c r="WJD89" s="171"/>
      <c r="WJE89" s="171"/>
      <c r="WJF89" s="171"/>
      <c r="WJG89" s="171"/>
      <c r="WJH89" s="171"/>
      <c r="WJI89" s="171"/>
      <c r="WJJ89" s="171"/>
      <c r="WJK89" s="171"/>
      <c r="WJL89" s="171"/>
      <c r="WJM89" s="171"/>
      <c r="WJN89" s="171"/>
      <c r="WJO89" s="171"/>
      <c r="WJP89" s="171"/>
      <c r="WJQ89" s="171"/>
      <c r="WJR89" s="171"/>
      <c r="WJS89" s="171"/>
      <c r="WJT89" s="171"/>
      <c r="WJU89" s="171"/>
      <c r="WJV89" s="171"/>
      <c r="WJW89" s="171"/>
      <c r="WJX89" s="171"/>
      <c r="WJY89" s="171"/>
      <c r="WJZ89" s="171"/>
      <c r="WKA89" s="171"/>
      <c r="WKB89" s="171"/>
      <c r="WKC89" s="171"/>
      <c r="WKD89" s="171"/>
      <c r="WKE89" s="171"/>
      <c r="WKF89" s="171"/>
      <c r="WKG89" s="171"/>
      <c r="WKH89" s="171"/>
      <c r="WKI89" s="171"/>
      <c r="WKJ89" s="171"/>
      <c r="WKK89" s="171"/>
      <c r="WKL89" s="171"/>
      <c r="WKM89" s="171"/>
      <c r="WKN89" s="171"/>
      <c r="WKO89" s="171"/>
      <c r="WKP89" s="171"/>
      <c r="WKQ89" s="171"/>
      <c r="WKR89" s="171"/>
      <c r="WKS89" s="171"/>
      <c r="WKT89" s="171"/>
      <c r="WKU89" s="171"/>
      <c r="WKV89" s="171"/>
      <c r="WKW89" s="171"/>
      <c r="WKX89" s="171"/>
      <c r="WKY89" s="171"/>
      <c r="WKZ89" s="171"/>
      <c r="WLA89" s="171"/>
      <c r="WLB89" s="171"/>
      <c r="WLC89" s="171"/>
      <c r="WLD89" s="171"/>
      <c r="WLE89" s="171"/>
      <c r="WLF89" s="171"/>
      <c r="WLG89" s="171"/>
      <c r="WLH89" s="171"/>
      <c r="WLI89" s="171"/>
      <c r="WLJ89" s="171"/>
      <c r="WLK89" s="171"/>
      <c r="WLL89" s="171"/>
      <c r="WLM89" s="171"/>
      <c r="WLN89" s="171"/>
      <c r="WLO89" s="171"/>
      <c r="WLP89" s="171"/>
      <c r="WLQ89" s="171"/>
      <c r="WLR89" s="171"/>
      <c r="WLS89" s="171"/>
      <c r="WLT89" s="171"/>
      <c r="WLU89" s="171"/>
      <c r="WLV89" s="171"/>
      <c r="WLW89" s="171"/>
      <c r="WLX89" s="171"/>
      <c r="WLY89" s="171"/>
      <c r="WLZ89" s="171"/>
      <c r="WMA89" s="171"/>
      <c r="WMB89" s="171"/>
      <c r="WMC89" s="171"/>
      <c r="WMD89" s="171"/>
      <c r="WME89" s="171"/>
      <c r="WMF89" s="171"/>
      <c r="WMG89" s="171"/>
      <c r="WMH89" s="171"/>
      <c r="WMI89" s="171"/>
      <c r="WMJ89" s="171"/>
      <c r="WMK89" s="171"/>
      <c r="WML89" s="171"/>
      <c r="WMM89" s="171"/>
      <c r="WMN89" s="171"/>
      <c r="WMO89" s="171"/>
      <c r="WMP89" s="171"/>
      <c r="WMQ89" s="171"/>
      <c r="WMR89" s="171"/>
      <c r="WMS89" s="171"/>
      <c r="WMT89" s="171"/>
      <c r="WMU89" s="171"/>
      <c r="WMV89" s="171"/>
      <c r="WMW89" s="171"/>
      <c r="WMX89" s="171"/>
      <c r="WMY89" s="171"/>
      <c r="WMZ89" s="171"/>
      <c r="WNA89" s="171"/>
      <c r="WNB89" s="171"/>
      <c r="WNC89" s="171"/>
      <c r="WND89" s="171"/>
      <c r="WNE89" s="171"/>
      <c r="WNF89" s="171"/>
      <c r="WNG89" s="171"/>
      <c r="WNH89" s="171"/>
      <c r="WNI89" s="171"/>
      <c r="WNJ89" s="171"/>
      <c r="WNK89" s="171"/>
      <c r="WNL89" s="171"/>
      <c r="WNM89" s="171"/>
      <c r="WNN89" s="171"/>
      <c r="WNO89" s="171"/>
      <c r="WNP89" s="171"/>
      <c r="WNQ89" s="171"/>
      <c r="WNR89" s="171"/>
      <c r="WNS89" s="171"/>
      <c r="WNT89" s="171"/>
      <c r="WNU89" s="171"/>
      <c r="WNV89" s="171"/>
      <c r="WNW89" s="171"/>
      <c r="WNX89" s="171"/>
      <c r="WNY89" s="171"/>
      <c r="WNZ89" s="171"/>
      <c r="WOA89" s="171"/>
      <c r="WOB89" s="171"/>
      <c r="WOC89" s="171"/>
      <c r="WOD89" s="171"/>
      <c r="WOE89" s="171"/>
      <c r="WOF89" s="171"/>
      <c r="WOG89" s="171"/>
      <c r="WOH89" s="171"/>
      <c r="WOI89" s="171"/>
      <c r="WOJ89" s="171"/>
      <c r="WOK89" s="171"/>
      <c r="WOL89" s="171"/>
      <c r="WOM89" s="171"/>
      <c r="WON89" s="171"/>
      <c r="WOO89" s="171"/>
      <c r="WOP89" s="171"/>
      <c r="WOQ89" s="171"/>
      <c r="WOR89" s="171"/>
      <c r="WOS89" s="171"/>
      <c r="WOT89" s="171"/>
      <c r="WOU89" s="171"/>
      <c r="WOV89" s="171"/>
      <c r="WOW89" s="171"/>
      <c r="WOX89" s="171"/>
      <c r="WOY89" s="171"/>
      <c r="WOZ89" s="171"/>
      <c r="WPA89" s="171"/>
      <c r="WPB89" s="171"/>
      <c r="WPC89" s="171"/>
      <c r="WPD89" s="171"/>
      <c r="WPE89" s="171"/>
      <c r="WPF89" s="171"/>
      <c r="WPG89" s="171"/>
      <c r="WPH89" s="171"/>
      <c r="WPI89" s="171"/>
      <c r="WPJ89" s="171"/>
      <c r="WPK89" s="171"/>
      <c r="WPL89" s="171"/>
      <c r="WPM89" s="171"/>
      <c r="WPN89" s="171"/>
      <c r="WPO89" s="171"/>
      <c r="WPP89" s="171"/>
      <c r="WPQ89" s="171"/>
      <c r="WPR89" s="171"/>
      <c r="WPS89" s="171"/>
      <c r="WPT89" s="171"/>
      <c r="WPU89" s="171"/>
      <c r="WPV89" s="171"/>
      <c r="WPW89" s="171"/>
      <c r="WPX89" s="171"/>
      <c r="WPY89" s="171"/>
      <c r="WPZ89" s="171"/>
      <c r="WQA89" s="171"/>
      <c r="WQB89" s="171"/>
      <c r="WQC89" s="171"/>
      <c r="WQD89" s="171"/>
      <c r="WQE89" s="171"/>
      <c r="WQF89" s="171"/>
      <c r="WQG89" s="171"/>
      <c r="WQH89" s="171"/>
      <c r="WQI89" s="171"/>
      <c r="WQJ89" s="171"/>
      <c r="WQK89" s="171"/>
      <c r="WQL89" s="171"/>
      <c r="WQM89" s="171"/>
      <c r="WQN89" s="171"/>
      <c r="WQO89" s="171"/>
      <c r="WQP89" s="171"/>
      <c r="WQQ89" s="171"/>
      <c r="WQR89" s="171"/>
      <c r="WQS89" s="171"/>
      <c r="WQT89" s="171"/>
      <c r="WQU89" s="171"/>
      <c r="WQV89" s="171"/>
      <c r="WQW89" s="171"/>
      <c r="WQX89" s="171"/>
      <c r="WQY89" s="171"/>
      <c r="WQZ89" s="171"/>
      <c r="WRA89" s="171"/>
      <c r="WRB89" s="171"/>
      <c r="WRC89" s="171"/>
      <c r="WRD89" s="171"/>
      <c r="WRE89" s="171"/>
      <c r="WRF89" s="171"/>
      <c r="WRG89" s="171"/>
      <c r="WRH89" s="171"/>
      <c r="WRI89" s="171"/>
      <c r="WRJ89" s="171"/>
      <c r="WRK89" s="171"/>
      <c r="WRL89" s="171"/>
      <c r="WRM89" s="171"/>
      <c r="WRN89" s="171"/>
      <c r="WRO89" s="171"/>
      <c r="WRP89" s="171"/>
      <c r="WRQ89" s="171"/>
      <c r="WRR89" s="171"/>
      <c r="WRS89" s="171"/>
      <c r="WRT89" s="171"/>
      <c r="WRU89" s="171"/>
      <c r="WRV89" s="171"/>
      <c r="WRW89" s="171"/>
      <c r="WRX89" s="171"/>
      <c r="WRY89" s="171"/>
      <c r="WRZ89" s="171"/>
      <c r="WSA89" s="171"/>
      <c r="WSB89" s="171"/>
      <c r="WSC89" s="171"/>
      <c r="WSD89" s="171"/>
      <c r="WSE89" s="171"/>
      <c r="WSF89" s="171"/>
      <c r="WSG89" s="171"/>
      <c r="WSH89" s="171"/>
      <c r="WSI89" s="171"/>
      <c r="WSJ89" s="171"/>
      <c r="WSK89" s="171"/>
      <c r="WSL89" s="171"/>
      <c r="WSM89" s="171"/>
      <c r="WSN89" s="171"/>
      <c r="WSO89" s="171"/>
      <c r="WSP89" s="171"/>
      <c r="WSQ89" s="171"/>
      <c r="WSR89" s="171"/>
      <c r="WSS89" s="171"/>
      <c r="WST89" s="171"/>
      <c r="WSU89" s="171"/>
      <c r="WSV89" s="171"/>
      <c r="WSW89" s="171"/>
      <c r="WSX89" s="171"/>
      <c r="WSY89" s="171"/>
      <c r="WSZ89" s="171"/>
      <c r="WTA89" s="171"/>
      <c r="WTB89" s="171"/>
      <c r="WTC89" s="171"/>
      <c r="WTD89" s="171"/>
      <c r="WTE89" s="171"/>
      <c r="WTF89" s="171"/>
      <c r="WTG89" s="171"/>
      <c r="WTH89" s="171"/>
      <c r="WTI89" s="171"/>
      <c r="WTJ89" s="171"/>
      <c r="WTK89" s="171"/>
      <c r="WTL89" s="171"/>
      <c r="WTM89" s="171"/>
      <c r="WTN89" s="171"/>
      <c r="WTO89" s="171"/>
      <c r="WTP89" s="171"/>
      <c r="WTQ89" s="171"/>
      <c r="WTR89" s="171"/>
      <c r="WTS89" s="171"/>
      <c r="WTT89" s="171"/>
      <c r="WTU89" s="171"/>
      <c r="WTV89" s="171"/>
      <c r="WTW89" s="171"/>
      <c r="WTX89" s="171"/>
      <c r="WTY89" s="171"/>
      <c r="WTZ89" s="171"/>
      <c r="WUA89" s="171"/>
      <c r="WUB89" s="171"/>
      <c r="WUC89" s="171"/>
      <c r="WUD89" s="171"/>
      <c r="WUE89" s="171"/>
      <c r="WUF89" s="171"/>
      <c r="WUG89" s="171"/>
      <c r="WUH89" s="171"/>
      <c r="WUI89" s="171"/>
      <c r="WUJ89" s="171"/>
      <c r="WUK89" s="171"/>
      <c r="WUL89" s="171"/>
      <c r="WUM89" s="171"/>
      <c r="WUN89" s="171"/>
      <c r="WUO89" s="171"/>
      <c r="WUP89" s="171"/>
      <c r="WUQ89" s="171"/>
      <c r="WUR89" s="171"/>
      <c r="WUS89" s="171"/>
      <c r="WUT89" s="171"/>
      <c r="WUU89" s="171"/>
      <c r="WUV89" s="171"/>
      <c r="WUW89" s="171"/>
      <c r="WUX89" s="171"/>
      <c r="WUY89" s="171"/>
      <c r="WUZ89" s="171"/>
      <c r="WVA89" s="171"/>
      <c r="WVB89" s="171"/>
      <c r="WVC89" s="171"/>
      <c r="WVD89" s="171"/>
      <c r="WVE89" s="171"/>
      <c r="WVF89" s="171"/>
      <c r="WVG89" s="171"/>
      <c r="WVH89" s="171"/>
      <c r="WVI89" s="171"/>
      <c r="WVJ89" s="171"/>
      <c r="WVK89" s="171"/>
      <c r="WVL89" s="171"/>
      <c r="WVM89" s="171"/>
      <c r="WVN89" s="171"/>
      <c r="WVO89" s="171"/>
      <c r="WVP89" s="171"/>
      <c r="WVQ89" s="171"/>
      <c r="WVR89" s="171"/>
      <c r="WVS89" s="171"/>
      <c r="WVT89" s="171"/>
      <c r="WVU89" s="171"/>
      <c r="WVV89" s="171"/>
      <c r="WVW89" s="171"/>
      <c r="WVX89" s="171"/>
      <c r="WVY89" s="171"/>
      <c r="WVZ89" s="171"/>
      <c r="WWA89" s="171"/>
      <c r="WWB89" s="171"/>
      <c r="WWC89" s="171"/>
      <c r="WWD89" s="171"/>
      <c r="WWE89" s="171"/>
      <c r="WWF89" s="171"/>
      <c r="WWG89" s="171"/>
      <c r="WWH89" s="171"/>
      <c r="WWI89" s="171"/>
      <c r="WWJ89" s="171"/>
      <c r="WWK89" s="171"/>
      <c r="WWL89" s="171"/>
      <c r="WWM89" s="171"/>
      <c r="WWN89" s="171"/>
      <c r="WWO89" s="171"/>
      <c r="WWP89" s="171"/>
      <c r="WWQ89" s="171"/>
      <c r="WWR89" s="171"/>
      <c r="WWS89" s="171"/>
      <c r="WWT89" s="171"/>
      <c r="WWU89" s="171"/>
      <c r="WWV89" s="171"/>
      <c r="WWW89" s="171"/>
      <c r="WWX89" s="171"/>
      <c r="WWY89" s="171"/>
      <c r="WWZ89" s="171"/>
      <c r="WXA89" s="171"/>
      <c r="WXB89" s="171"/>
      <c r="WXC89" s="171"/>
      <c r="WXD89" s="171"/>
      <c r="WXE89" s="171"/>
      <c r="WXF89" s="171"/>
      <c r="WXG89" s="171"/>
      <c r="WXH89" s="171"/>
      <c r="WXI89" s="171"/>
      <c r="WXJ89" s="171"/>
      <c r="WXK89" s="171"/>
      <c r="WXL89" s="171"/>
      <c r="WXM89" s="171"/>
      <c r="WXN89" s="171"/>
      <c r="WXO89" s="171"/>
      <c r="WXP89" s="171"/>
      <c r="WXQ89" s="171"/>
      <c r="WXR89" s="171"/>
      <c r="WXS89" s="171"/>
      <c r="WXT89" s="171"/>
      <c r="WXU89" s="171"/>
      <c r="WXV89" s="171"/>
      <c r="WXW89" s="171"/>
      <c r="WXX89" s="171"/>
      <c r="WXY89" s="171"/>
      <c r="WXZ89" s="171"/>
      <c r="WYA89" s="171"/>
      <c r="WYB89" s="171"/>
      <c r="WYC89" s="171"/>
      <c r="WYD89" s="171"/>
      <c r="WYE89" s="171"/>
      <c r="WYF89" s="171"/>
      <c r="WYG89" s="171"/>
      <c r="WYH89" s="171"/>
      <c r="WYI89" s="171"/>
      <c r="WYJ89" s="171"/>
      <c r="WYK89" s="171"/>
      <c r="WYL89" s="171"/>
      <c r="WYM89" s="171"/>
      <c r="WYN89" s="171"/>
      <c r="WYO89" s="171"/>
      <c r="WYP89" s="171"/>
      <c r="WYQ89" s="171"/>
      <c r="WYR89" s="171"/>
      <c r="WYS89" s="171"/>
      <c r="WYT89" s="171"/>
      <c r="WYU89" s="171"/>
      <c r="WYV89" s="171"/>
      <c r="WYW89" s="171"/>
      <c r="WYX89" s="171"/>
      <c r="WYY89" s="171"/>
      <c r="WYZ89" s="171"/>
      <c r="WZA89" s="171"/>
      <c r="WZB89" s="171"/>
      <c r="WZC89" s="171"/>
      <c r="WZD89" s="171"/>
      <c r="WZE89" s="171"/>
      <c r="WZF89" s="171"/>
      <c r="WZG89" s="171"/>
      <c r="WZH89" s="171"/>
      <c r="WZI89" s="171"/>
      <c r="WZJ89" s="171"/>
      <c r="WZK89" s="171"/>
      <c r="WZL89" s="171"/>
      <c r="WZM89" s="171"/>
      <c r="WZN89" s="171"/>
      <c r="WZO89" s="171"/>
      <c r="WZP89" s="171"/>
      <c r="WZQ89" s="171"/>
      <c r="WZR89" s="171"/>
      <c r="WZS89" s="171"/>
      <c r="WZT89" s="171"/>
      <c r="WZU89" s="171"/>
      <c r="WZV89" s="171"/>
      <c r="WZW89" s="171"/>
      <c r="WZX89" s="171"/>
      <c r="WZY89" s="171"/>
      <c r="WZZ89" s="171"/>
      <c r="XAA89" s="171"/>
      <c r="XAB89" s="171"/>
      <c r="XAC89" s="171"/>
      <c r="XAD89" s="171"/>
      <c r="XAE89" s="171"/>
      <c r="XAF89" s="171"/>
      <c r="XAG89" s="171"/>
      <c r="XAH89" s="171"/>
      <c r="XAI89" s="171"/>
      <c r="XAJ89" s="171"/>
      <c r="XAK89" s="171"/>
      <c r="XAL89" s="171"/>
      <c r="XAM89" s="171"/>
      <c r="XAN89" s="171"/>
      <c r="XAO89" s="171"/>
      <c r="XAP89" s="171"/>
      <c r="XAQ89" s="171"/>
      <c r="XAR89" s="171"/>
      <c r="XAS89" s="171"/>
      <c r="XAT89" s="171"/>
      <c r="XAU89" s="171"/>
      <c r="XAV89" s="171"/>
      <c r="XAW89" s="171"/>
      <c r="XAX89" s="171"/>
      <c r="XAY89" s="171"/>
      <c r="XAZ89" s="171"/>
      <c r="XBA89" s="171"/>
      <c r="XBB89" s="171"/>
      <c r="XBC89" s="171"/>
      <c r="XBD89" s="171"/>
      <c r="XBE89" s="171"/>
      <c r="XBF89" s="171"/>
      <c r="XBG89" s="171"/>
      <c r="XBH89" s="171"/>
      <c r="XBI89" s="171"/>
      <c r="XBJ89" s="171"/>
      <c r="XBK89" s="171"/>
      <c r="XBL89" s="171"/>
      <c r="XBM89" s="171"/>
      <c r="XBN89" s="171"/>
      <c r="XBO89" s="171"/>
      <c r="XBP89" s="171"/>
      <c r="XBQ89" s="171"/>
      <c r="XBR89" s="171"/>
      <c r="XBS89" s="171"/>
      <c r="XBT89" s="171"/>
      <c r="XBU89" s="171"/>
      <c r="XBV89" s="171"/>
      <c r="XBW89" s="171"/>
      <c r="XBX89" s="171"/>
      <c r="XBY89" s="171"/>
      <c r="XBZ89" s="171"/>
      <c r="XCA89" s="171"/>
      <c r="XCB89" s="171"/>
      <c r="XCC89" s="171"/>
      <c r="XCD89" s="171"/>
      <c r="XCE89" s="171"/>
      <c r="XCF89" s="171"/>
      <c r="XCG89" s="171"/>
      <c r="XCH89" s="171"/>
      <c r="XCI89" s="171"/>
      <c r="XCJ89" s="171"/>
      <c r="XCK89" s="171"/>
      <c r="XCL89" s="171"/>
      <c r="XCM89" s="171"/>
      <c r="XCN89" s="171"/>
      <c r="XCO89" s="171"/>
      <c r="XCP89" s="171"/>
      <c r="XCQ89" s="171"/>
      <c r="XCR89" s="171"/>
      <c r="XCS89" s="171"/>
      <c r="XCT89" s="171"/>
      <c r="XCU89" s="171"/>
      <c r="XCV89" s="171"/>
      <c r="XCW89" s="171"/>
      <c r="XCX89" s="171"/>
      <c r="XCY89" s="171"/>
      <c r="XCZ89" s="171"/>
      <c r="XDA89" s="171"/>
      <c r="XDB89" s="171"/>
      <c r="XDC89" s="171"/>
      <c r="XDD89" s="171"/>
      <c r="XDE89" s="171"/>
      <c r="XDF89" s="171"/>
      <c r="XDG89" s="171"/>
      <c r="XDH89" s="171"/>
      <c r="XDI89" s="171"/>
      <c r="XDJ89" s="171"/>
      <c r="XDK89" s="171"/>
      <c r="XDL89" s="171"/>
      <c r="XDM89" s="171"/>
      <c r="XDN89" s="171"/>
      <c r="XDO89" s="171"/>
      <c r="XDP89" s="171"/>
      <c r="XDQ89" s="171"/>
      <c r="XDR89" s="171"/>
      <c r="XDS89" s="171"/>
      <c r="XDT89" s="171"/>
      <c r="XDU89" s="171"/>
      <c r="XDV89" s="171"/>
      <c r="XDW89" s="171"/>
      <c r="XDX89" s="171"/>
      <c r="XDY89" s="171"/>
      <c r="XDZ89" s="171"/>
      <c r="XEA89" s="171"/>
      <c r="XEB89" s="171"/>
      <c r="XEC89" s="171"/>
      <c r="XED89" s="171"/>
      <c r="XEE89" s="171"/>
      <c r="XEF89" s="171"/>
      <c r="XEG89" s="171"/>
      <c r="XEH89" s="171"/>
      <c r="XEI89" s="171"/>
      <c r="XEJ89" s="171"/>
      <c r="XEK89" s="171"/>
      <c r="XEL89" s="171"/>
      <c r="XEM89" s="171"/>
      <c r="XEN89" s="171"/>
      <c r="XEO89" s="171"/>
      <c r="XEP89" s="171"/>
      <c r="XEQ89" s="171"/>
      <c r="XER89" s="171"/>
      <c r="XES89" s="171"/>
      <c r="XET89" s="171"/>
      <c r="XEU89" s="171"/>
      <c r="XEV89" s="171"/>
      <c r="XEW89" s="171"/>
      <c r="XEX89" s="171"/>
      <c r="XEY89" s="171"/>
      <c r="XEZ89" s="171"/>
      <c r="XFA89" s="171"/>
      <c r="XFB89" s="171"/>
      <c r="XFC89" s="171"/>
    </row>
    <row r="90" spans="1:16383" x14ac:dyDescent="0.2">
      <c r="A90" s="194" t="s">
        <v>608</v>
      </c>
      <c r="B90" s="182" t="s">
        <v>126</v>
      </c>
      <c r="C90" s="182" t="s">
        <v>609</v>
      </c>
      <c r="D90" s="182"/>
      <c r="E90" s="183">
        <v>100035636838551</v>
      </c>
      <c r="F90" s="182" t="s">
        <v>568</v>
      </c>
      <c r="G90" s="184">
        <v>43570</v>
      </c>
      <c r="H90" s="184">
        <v>43616</v>
      </c>
      <c r="I90" s="182">
        <f>VLOOKUP(A90,'Consolidated Data'!$A$1:$AL$100,38,FALSE)</f>
        <v>4</v>
      </c>
      <c r="J90" s="182">
        <f>(VLOOKUP(A90,'Consolidated Data'!$A$1:$AM$100,39,FALSE))/8</f>
        <v>0.3125</v>
      </c>
      <c r="K90" s="182">
        <f t="shared" si="2"/>
        <v>4.3125</v>
      </c>
      <c r="L90" s="182"/>
      <c r="M90" s="185" t="s">
        <v>500</v>
      </c>
      <c r="N90" s="182"/>
      <c r="O90" s="182"/>
    </row>
    <row r="91" spans="1:16383" x14ac:dyDescent="0.2">
      <c r="A91" s="181" t="s">
        <v>610</v>
      </c>
      <c r="B91" s="182" t="s">
        <v>126</v>
      </c>
      <c r="C91" s="182" t="s">
        <v>438</v>
      </c>
      <c r="D91" s="182"/>
      <c r="E91" s="183">
        <v>100034527180717</v>
      </c>
      <c r="F91" s="182" t="s">
        <v>568</v>
      </c>
      <c r="G91" s="184">
        <v>43521</v>
      </c>
      <c r="H91" s="184">
        <v>43644</v>
      </c>
      <c r="I91" s="182">
        <f>VLOOKUP(A91,'Consolidated Data'!$A$1:$AL$100,38,FALSE)</f>
        <v>8</v>
      </c>
      <c r="J91" s="182">
        <f>(VLOOKUP(A91,'Consolidated Data'!$A$1:$AM$100,39,FALSE))/8</f>
        <v>0</v>
      </c>
      <c r="K91" s="182">
        <f t="shared" si="2"/>
        <v>8</v>
      </c>
      <c r="L91" s="182"/>
      <c r="M91" s="185" t="s">
        <v>611</v>
      </c>
      <c r="N91" s="182"/>
      <c r="O91" s="182"/>
    </row>
    <row r="92" spans="1:16383" x14ac:dyDescent="0.2">
      <c r="A92" s="189" t="s">
        <v>351</v>
      </c>
      <c r="B92" s="182" t="s">
        <v>126</v>
      </c>
      <c r="C92" s="182" t="s">
        <v>438</v>
      </c>
      <c r="D92" s="182"/>
      <c r="E92" s="183">
        <v>100015782354348</v>
      </c>
      <c r="F92" s="182" t="s">
        <v>568</v>
      </c>
      <c r="G92" s="184">
        <v>43451</v>
      </c>
      <c r="H92" s="184">
        <v>43678</v>
      </c>
      <c r="I92" s="182">
        <f>VLOOKUP(A92,'Consolidated Data'!$A$1:$AL$100,38,FALSE)</f>
        <v>0</v>
      </c>
      <c r="J92" s="182">
        <f>(VLOOKUP(A92,'Consolidated Data'!$A$1:$AM$100,39,FALSE))/8</f>
        <v>0</v>
      </c>
      <c r="K92" s="182">
        <f t="shared" si="2"/>
        <v>0</v>
      </c>
      <c r="L92" s="182"/>
      <c r="M92" s="185" t="s">
        <v>612</v>
      </c>
      <c r="N92" s="182"/>
      <c r="O92" s="182"/>
    </row>
    <row r="93" spans="1:16383" x14ac:dyDescent="0.2">
      <c r="A93" s="181" t="s">
        <v>613</v>
      </c>
      <c r="B93" s="182" t="s">
        <v>126</v>
      </c>
      <c r="C93" s="182" t="s">
        <v>438</v>
      </c>
      <c r="D93" s="182"/>
      <c r="E93" s="183">
        <v>100029106033112</v>
      </c>
      <c r="F93" s="182" t="s">
        <v>568</v>
      </c>
      <c r="G93" s="184">
        <v>43374</v>
      </c>
      <c r="H93" s="184">
        <v>43585</v>
      </c>
      <c r="I93" s="182">
        <f>VLOOKUP(A93,'Consolidated Data'!$A$1:$AL$100,38,FALSE)</f>
        <v>9</v>
      </c>
      <c r="J93" s="182">
        <f>(VLOOKUP(A93,'Consolidated Data'!$A$1:$AM$100,39,FALSE))/8</f>
        <v>0.625</v>
      </c>
      <c r="K93" s="182">
        <f t="shared" si="2"/>
        <v>9.625</v>
      </c>
      <c r="L93" s="182"/>
      <c r="M93" s="185" t="s">
        <v>590</v>
      </c>
      <c r="N93" s="182"/>
      <c r="O93" s="182"/>
    </row>
    <row r="94" spans="1:16383" x14ac:dyDescent="0.2">
      <c r="A94" s="181" t="s">
        <v>614</v>
      </c>
      <c r="B94" s="182" t="s">
        <v>126</v>
      </c>
      <c r="C94" s="182" t="s">
        <v>438</v>
      </c>
      <c r="D94" s="182"/>
      <c r="E94" s="183">
        <v>100029128411582</v>
      </c>
      <c r="F94" s="182" t="s">
        <v>568</v>
      </c>
      <c r="G94" s="184">
        <v>43374</v>
      </c>
      <c r="H94" s="184">
        <v>43661</v>
      </c>
      <c r="I94" s="182">
        <f>VLOOKUP(A94,'Consolidated Data'!$A$1:$AL$100,38,FALSE)</f>
        <v>25</v>
      </c>
      <c r="J94" s="182">
        <f>(VLOOKUP(A94,'Consolidated Data'!$A$1:$AM$100,39,FALSE))/8</f>
        <v>0</v>
      </c>
      <c r="K94" s="182">
        <f t="shared" si="2"/>
        <v>25</v>
      </c>
      <c r="L94" s="182"/>
      <c r="M94" s="185" t="s">
        <v>615</v>
      </c>
      <c r="N94" s="182"/>
      <c r="O94" s="182"/>
    </row>
    <row r="95" spans="1:16383" x14ac:dyDescent="0.2">
      <c r="A95" s="181" t="s">
        <v>616</v>
      </c>
      <c r="B95" s="182" t="s">
        <v>126</v>
      </c>
      <c r="C95" s="182" t="s">
        <v>438</v>
      </c>
      <c r="D95" s="182"/>
      <c r="E95" s="183">
        <v>100034048519356</v>
      </c>
      <c r="F95" s="182" t="s">
        <v>568</v>
      </c>
      <c r="G95" s="184">
        <v>43515</v>
      </c>
      <c r="H95" s="184">
        <v>43648</v>
      </c>
      <c r="I95" s="182">
        <f>VLOOKUP(A95,'Consolidated Data'!$A$1:$AL$100,38,FALSE)</f>
        <v>32</v>
      </c>
      <c r="J95" s="182">
        <f>(VLOOKUP(A95,'Consolidated Data'!$A$1:$AM$100,39,FALSE))/8</f>
        <v>0.40625</v>
      </c>
      <c r="K95" s="182">
        <f t="shared" si="2"/>
        <v>32.40625</v>
      </c>
      <c r="L95" s="182"/>
      <c r="M95" s="185" t="s">
        <v>617</v>
      </c>
      <c r="N95" s="182"/>
      <c r="O95" s="182" t="s">
        <v>618</v>
      </c>
    </row>
    <row r="96" spans="1:16383" x14ac:dyDescent="0.2">
      <c r="A96" s="189" t="s">
        <v>619</v>
      </c>
      <c r="B96" s="182" t="s">
        <v>126</v>
      </c>
      <c r="C96" s="182" t="s">
        <v>438</v>
      </c>
      <c r="D96" s="182"/>
      <c r="E96" s="183">
        <v>100029942495936</v>
      </c>
      <c r="F96" s="182" t="s">
        <v>568</v>
      </c>
      <c r="G96" s="184">
        <v>43619</v>
      </c>
      <c r="H96" s="184">
        <v>43686</v>
      </c>
      <c r="I96" s="182">
        <f>VLOOKUP(A96,'Consolidated Data'!$A$1:$AL$100,38,FALSE)</f>
        <v>8</v>
      </c>
      <c r="J96" s="182">
        <f>(VLOOKUP(A96,'Consolidated Data'!$A$1:$AM$100,39,FALSE))/8</f>
        <v>1.125</v>
      </c>
      <c r="K96" s="182">
        <f t="shared" si="2"/>
        <v>9.125</v>
      </c>
      <c r="L96" s="182"/>
      <c r="M96" s="185" t="s">
        <v>620</v>
      </c>
      <c r="N96" s="182"/>
      <c r="O96" s="182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  <c r="AA96" s="174"/>
      <c r="AB96" s="174"/>
      <c r="AC96" s="174"/>
      <c r="AD96" s="174"/>
      <c r="AE96" s="174"/>
      <c r="AF96" s="174"/>
      <c r="AG96" s="174"/>
      <c r="AH96" s="174"/>
      <c r="AI96" s="174"/>
      <c r="AJ96" s="174"/>
      <c r="AK96" s="174"/>
      <c r="AL96" s="174"/>
      <c r="AM96" s="174"/>
      <c r="AN96" s="174"/>
      <c r="AO96" s="174"/>
      <c r="AP96" s="174"/>
      <c r="AQ96" s="174"/>
      <c r="AR96" s="174"/>
      <c r="AS96" s="174"/>
      <c r="AT96" s="174"/>
      <c r="AU96" s="174"/>
      <c r="AV96" s="174"/>
      <c r="AW96" s="174"/>
      <c r="AX96" s="174"/>
      <c r="AY96" s="174"/>
      <c r="AZ96" s="174"/>
      <c r="BA96" s="174"/>
      <c r="BB96" s="174"/>
      <c r="BC96" s="174"/>
      <c r="BD96" s="174"/>
      <c r="BE96" s="174"/>
      <c r="BF96" s="174"/>
      <c r="BG96" s="174"/>
      <c r="BH96" s="174"/>
      <c r="BI96" s="174"/>
      <c r="BJ96" s="174"/>
      <c r="BK96" s="174"/>
      <c r="BL96" s="174"/>
      <c r="BM96" s="174"/>
      <c r="BN96" s="174"/>
      <c r="BO96" s="174"/>
      <c r="BP96" s="174"/>
      <c r="BQ96" s="174"/>
      <c r="BR96" s="174"/>
      <c r="BS96" s="174"/>
      <c r="BT96" s="174"/>
      <c r="BU96" s="174"/>
      <c r="BV96" s="174"/>
      <c r="BW96" s="174"/>
      <c r="BX96" s="174"/>
      <c r="BY96" s="174"/>
      <c r="BZ96" s="174"/>
      <c r="CA96" s="174"/>
      <c r="CB96" s="174"/>
      <c r="CC96" s="174"/>
      <c r="CD96" s="174"/>
      <c r="CE96" s="174"/>
      <c r="CF96" s="174"/>
      <c r="CG96" s="174"/>
      <c r="CH96" s="174"/>
      <c r="CI96" s="174"/>
      <c r="CJ96" s="174"/>
      <c r="CK96" s="174"/>
      <c r="CL96" s="174"/>
      <c r="CM96" s="174"/>
      <c r="CN96" s="174"/>
      <c r="CO96" s="174"/>
      <c r="CP96" s="174"/>
      <c r="CQ96" s="174"/>
      <c r="CR96" s="174"/>
      <c r="CS96" s="174"/>
      <c r="CT96" s="174"/>
      <c r="CU96" s="174"/>
      <c r="CV96" s="174"/>
      <c r="CW96" s="174"/>
      <c r="CX96" s="174"/>
      <c r="CY96" s="174"/>
      <c r="CZ96" s="174"/>
      <c r="DA96" s="174"/>
      <c r="DB96" s="174"/>
      <c r="DC96" s="174"/>
      <c r="DD96" s="174"/>
      <c r="DE96" s="174"/>
      <c r="DF96" s="174"/>
      <c r="DG96" s="174"/>
      <c r="DH96" s="174"/>
      <c r="DI96" s="174"/>
      <c r="DJ96" s="174"/>
      <c r="DK96" s="174"/>
      <c r="DL96" s="174"/>
      <c r="DM96" s="174"/>
      <c r="DN96" s="174"/>
      <c r="DO96" s="174"/>
      <c r="DP96" s="174"/>
      <c r="DQ96" s="174"/>
      <c r="DR96" s="174"/>
      <c r="DS96" s="174"/>
      <c r="DT96" s="174"/>
      <c r="DU96" s="174"/>
      <c r="DV96" s="174"/>
      <c r="DW96" s="174"/>
      <c r="DX96" s="174"/>
      <c r="DY96" s="174"/>
      <c r="DZ96" s="174"/>
      <c r="EA96" s="174"/>
      <c r="EB96" s="174"/>
      <c r="EC96" s="174"/>
      <c r="ED96" s="174"/>
      <c r="EE96" s="174"/>
      <c r="EF96" s="174"/>
      <c r="EG96" s="174"/>
      <c r="EH96" s="174"/>
      <c r="EI96" s="174"/>
      <c r="EJ96" s="174"/>
      <c r="EK96" s="174"/>
      <c r="EL96" s="174"/>
      <c r="EM96" s="174"/>
      <c r="EN96" s="174"/>
      <c r="EO96" s="174"/>
      <c r="EP96" s="174"/>
      <c r="EQ96" s="174"/>
      <c r="ER96" s="174"/>
      <c r="ES96" s="174"/>
      <c r="ET96" s="174"/>
      <c r="EU96" s="174"/>
      <c r="EV96" s="174"/>
      <c r="EW96" s="174"/>
      <c r="EX96" s="174"/>
      <c r="EY96" s="174"/>
      <c r="EZ96" s="174"/>
      <c r="FA96" s="174"/>
      <c r="FB96" s="174"/>
      <c r="FC96" s="174"/>
      <c r="FD96" s="174"/>
      <c r="FE96" s="174"/>
      <c r="FF96" s="174"/>
      <c r="FG96" s="174"/>
      <c r="FH96" s="174"/>
      <c r="FI96" s="174"/>
      <c r="FJ96" s="174"/>
      <c r="FK96" s="174"/>
      <c r="FL96" s="174"/>
      <c r="FM96" s="174"/>
      <c r="FN96" s="174"/>
      <c r="FO96" s="174"/>
      <c r="FP96" s="174"/>
      <c r="FQ96" s="174"/>
      <c r="FR96" s="174"/>
      <c r="FS96" s="174"/>
      <c r="FT96" s="174"/>
      <c r="FU96" s="174"/>
      <c r="FV96" s="174"/>
      <c r="FW96" s="174"/>
      <c r="FX96" s="174"/>
      <c r="FY96" s="174"/>
      <c r="FZ96" s="174"/>
      <c r="GA96" s="174"/>
      <c r="GB96" s="174"/>
      <c r="GC96" s="174"/>
      <c r="GD96" s="174"/>
      <c r="GE96" s="174"/>
      <c r="GF96" s="174"/>
      <c r="GG96" s="174"/>
      <c r="GH96" s="174"/>
      <c r="GI96" s="174"/>
      <c r="GJ96" s="174"/>
      <c r="GK96" s="174"/>
      <c r="GL96" s="174"/>
      <c r="GM96" s="174"/>
      <c r="GN96" s="174"/>
      <c r="GO96" s="174"/>
      <c r="GP96" s="174"/>
      <c r="GQ96" s="174"/>
      <c r="GR96" s="174"/>
      <c r="GS96" s="174"/>
      <c r="GT96" s="174"/>
      <c r="GU96" s="174"/>
      <c r="GV96" s="174"/>
      <c r="GW96" s="174"/>
      <c r="GX96" s="174"/>
      <c r="GY96" s="174"/>
      <c r="GZ96" s="174"/>
      <c r="HA96" s="174"/>
      <c r="HB96" s="174"/>
      <c r="HC96" s="174"/>
      <c r="HD96" s="174"/>
      <c r="HE96" s="174"/>
      <c r="HF96" s="174"/>
      <c r="HG96" s="174"/>
      <c r="HH96" s="174"/>
      <c r="HI96" s="174"/>
      <c r="HJ96" s="174"/>
      <c r="HK96" s="174"/>
      <c r="HL96" s="174"/>
      <c r="HM96" s="174"/>
      <c r="HN96" s="174"/>
      <c r="HO96" s="174"/>
      <c r="HP96" s="174"/>
      <c r="HQ96" s="174"/>
      <c r="HR96" s="174"/>
      <c r="HS96" s="174"/>
      <c r="HT96" s="174"/>
      <c r="HU96" s="174"/>
      <c r="HV96" s="174"/>
      <c r="HW96" s="174"/>
      <c r="HX96" s="174"/>
      <c r="HY96" s="174"/>
      <c r="HZ96" s="174"/>
      <c r="IA96" s="174"/>
      <c r="IB96" s="174"/>
      <c r="IC96" s="174"/>
      <c r="ID96" s="174"/>
      <c r="IE96" s="174"/>
      <c r="IF96" s="174"/>
      <c r="IG96" s="174"/>
      <c r="IH96" s="174"/>
      <c r="II96" s="174"/>
      <c r="IJ96" s="174"/>
      <c r="IK96" s="174"/>
      <c r="IL96" s="174"/>
      <c r="IM96" s="174"/>
      <c r="IN96" s="174"/>
      <c r="IO96" s="174"/>
      <c r="IP96" s="174"/>
      <c r="IQ96" s="174"/>
      <c r="IR96" s="174"/>
      <c r="IS96" s="174"/>
      <c r="IT96" s="174"/>
      <c r="IU96" s="174"/>
      <c r="IV96" s="174"/>
      <c r="IW96" s="174"/>
      <c r="IX96" s="174"/>
      <c r="IY96" s="174"/>
      <c r="IZ96" s="174"/>
      <c r="JA96" s="174"/>
      <c r="JB96" s="174"/>
      <c r="JC96" s="174"/>
      <c r="JD96" s="174"/>
      <c r="JE96" s="174"/>
      <c r="JF96" s="174"/>
      <c r="JG96" s="174"/>
      <c r="JH96" s="174"/>
      <c r="JI96" s="174"/>
      <c r="JJ96" s="174"/>
      <c r="JK96" s="174"/>
      <c r="JL96" s="174"/>
      <c r="JM96" s="174"/>
      <c r="JN96" s="174"/>
      <c r="JO96" s="174"/>
      <c r="JP96" s="174"/>
      <c r="JQ96" s="174"/>
      <c r="JR96" s="174"/>
      <c r="JS96" s="174"/>
      <c r="JT96" s="174"/>
      <c r="JU96" s="174"/>
      <c r="JV96" s="174"/>
      <c r="JW96" s="174"/>
      <c r="JX96" s="174"/>
      <c r="JY96" s="174"/>
      <c r="JZ96" s="174"/>
      <c r="KA96" s="174"/>
      <c r="KB96" s="174"/>
      <c r="KC96" s="174"/>
      <c r="KD96" s="174"/>
      <c r="KE96" s="174"/>
      <c r="KF96" s="174"/>
      <c r="KG96" s="174"/>
      <c r="KH96" s="174"/>
      <c r="KI96" s="174"/>
      <c r="KJ96" s="174"/>
      <c r="KK96" s="174"/>
      <c r="KL96" s="174"/>
      <c r="KM96" s="174"/>
      <c r="KN96" s="174"/>
      <c r="KO96" s="174"/>
      <c r="KP96" s="174"/>
      <c r="KQ96" s="174"/>
      <c r="KR96" s="174"/>
      <c r="KS96" s="174"/>
      <c r="KT96" s="174"/>
      <c r="KU96" s="174"/>
      <c r="KV96" s="174"/>
      <c r="KW96" s="174"/>
      <c r="KX96" s="174"/>
      <c r="KY96" s="174"/>
      <c r="KZ96" s="174"/>
      <c r="LA96" s="174"/>
      <c r="LB96" s="174"/>
      <c r="LC96" s="174"/>
      <c r="LD96" s="174"/>
      <c r="LE96" s="174"/>
      <c r="LF96" s="174"/>
      <c r="LG96" s="174"/>
      <c r="LH96" s="174"/>
      <c r="LI96" s="174"/>
      <c r="LJ96" s="174"/>
      <c r="LK96" s="174"/>
      <c r="LL96" s="174"/>
      <c r="LM96" s="174"/>
      <c r="LN96" s="174"/>
      <c r="LO96" s="174"/>
      <c r="LP96" s="174"/>
      <c r="LQ96" s="174"/>
      <c r="LR96" s="174"/>
      <c r="LS96" s="174"/>
      <c r="LT96" s="174"/>
      <c r="LU96" s="174"/>
      <c r="LV96" s="174"/>
      <c r="LW96" s="174"/>
      <c r="LX96" s="174"/>
      <c r="LY96" s="174"/>
      <c r="LZ96" s="174"/>
      <c r="MA96" s="174"/>
      <c r="MB96" s="174"/>
      <c r="MC96" s="174"/>
      <c r="MD96" s="174"/>
      <c r="ME96" s="174"/>
      <c r="MF96" s="174"/>
      <c r="MG96" s="174"/>
      <c r="MH96" s="174"/>
      <c r="MI96" s="174"/>
      <c r="MJ96" s="174"/>
      <c r="MK96" s="174"/>
      <c r="ML96" s="174"/>
      <c r="MM96" s="174"/>
      <c r="MN96" s="174"/>
      <c r="MO96" s="174"/>
      <c r="MP96" s="174"/>
      <c r="MQ96" s="174"/>
      <c r="MR96" s="174"/>
      <c r="MS96" s="174"/>
      <c r="MT96" s="174"/>
      <c r="MU96" s="174"/>
      <c r="MV96" s="174"/>
      <c r="MW96" s="174"/>
      <c r="MX96" s="174"/>
      <c r="MY96" s="174"/>
      <c r="MZ96" s="174"/>
      <c r="NA96" s="174"/>
      <c r="NB96" s="174"/>
      <c r="NC96" s="174"/>
      <c r="ND96" s="174"/>
      <c r="NE96" s="174"/>
      <c r="NF96" s="174"/>
      <c r="NG96" s="174"/>
      <c r="NH96" s="174"/>
      <c r="NI96" s="174"/>
      <c r="NJ96" s="174"/>
      <c r="NK96" s="174"/>
      <c r="NL96" s="174"/>
      <c r="NM96" s="174"/>
      <c r="NN96" s="174"/>
      <c r="NO96" s="174"/>
      <c r="NP96" s="174"/>
      <c r="NQ96" s="174"/>
      <c r="NR96" s="174"/>
      <c r="NS96" s="174"/>
      <c r="NT96" s="174"/>
      <c r="NU96" s="174"/>
      <c r="NV96" s="174"/>
      <c r="NW96" s="174"/>
      <c r="NX96" s="174"/>
      <c r="NY96" s="174"/>
      <c r="NZ96" s="174"/>
      <c r="OA96" s="174"/>
      <c r="OB96" s="174"/>
      <c r="OC96" s="174"/>
      <c r="OD96" s="174"/>
      <c r="OE96" s="174"/>
      <c r="OF96" s="174"/>
      <c r="OG96" s="174"/>
      <c r="OH96" s="174"/>
      <c r="OI96" s="174"/>
      <c r="OJ96" s="174"/>
      <c r="OK96" s="174"/>
      <c r="OL96" s="174"/>
      <c r="OM96" s="174"/>
      <c r="ON96" s="174"/>
      <c r="OO96" s="174"/>
      <c r="OP96" s="174"/>
      <c r="OQ96" s="174"/>
      <c r="OR96" s="174"/>
      <c r="OS96" s="174"/>
      <c r="OT96" s="174"/>
      <c r="OU96" s="174"/>
      <c r="OV96" s="174"/>
      <c r="OW96" s="174"/>
      <c r="OX96" s="174"/>
      <c r="OY96" s="174"/>
      <c r="OZ96" s="174"/>
      <c r="PA96" s="174"/>
      <c r="PB96" s="174"/>
      <c r="PC96" s="174"/>
      <c r="PD96" s="174"/>
      <c r="PE96" s="174"/>
      <c r="PF96" s="174"/>
      <c r="PG96" s="174"/>
      <c r="PH96" s="174"/>
      <c r="PI96" s="174"/>
      <c r="PJ96" s="174"/>
      <c r="PK96" s="174"/>
      <c r="PL96" s="174"/>
      <c r="PM96" s="174"/>
      <c r="PN96" s="174"/>
      <c r="PO96" s="174"/>
      <c r="PP96" s="174"/>
      <c r="PQ96" s="174"/>
      <c r="PR96" s="174"/>
      <c r="PS96" s="174"/>
      <c r="PT96" s="174"/>
      <c r="PU96" s="174"/>
      <c r="PV96" s="174"/>
      <c r="PW96" s="174"/>
      <c r="PX96" s="174"/>
      <c r="PY96" s="174"/>
      <c r="PZ96" s="174"/>
      <c r="QA96" s="174"/>
      <c r="QB96" s="174"/>
      <c r="QC96" s="174"/>
      <c r="QD96" s="174"/>
      <c r="QE96" s="174"/>
      <c r="QF96" s="174"/>
      <c r="QG96" s="174"/>
      <c r="QH96" s="174"/>
      <c r="QI96" s="174"/>
      <c r="QJ96" s="174"/>
      <c r="QK96" s="174"/>
      <c r="QL96" s="174"/>
      <c r="QM96" s="174"/>
      <c r="QN96" s="174"/>
      <c r="QO96" s="174"/>
      <c r="QP96" s="174"/>
      <c r="QQ96" s="174"/>
      <c r="QR96" s="174"/>
      <c r="QS96" s="174"/>
      <c r="QT96" s="174"/>
      <c r="QU96" s="174"/>
      <c r="QV96" s="174"/>
      <c r="QW96" s="174"/>
      <c r="QX96" s="174"/>
      <c r="QY96" s="174"/>
      <c r="QZ96" s="174"/>
      <c r="RA96" s="174"/>
      <c r="RB96" s="174"/>
      <c r="RC96" s="174"/>
      <c r="RD96" s="174"/>
      <c r="RE96" s="174"/>
      <c r="RF96" s="174"/>
      <c r="RG96" s="174"/>
      <c r="RH96" s="174"/>
      <c r="RI96" s="174"/>
      <c r="RJ96" s="174"/>
      <c r="RK96" s="174"/>
      <c r="RL96" s="174"/>
      <c r="RM96" s="174"/>
      <c r="RN96" s="174"/>
      <c r="RO96" s="174"/>
      <c r="RP96" s="174"/>
      <c r="RQ96" s="174"/>
      <c r="RR96" s="174"/>
      <c r="RS96" s="174"/>
      <c r="RT96" s="174"/>
      <c r="RU96" s="174"/>
      <c r="RV96" s="174"/>
      <c r="RW96" s="174"/>
      <c r="RX96" s="174"/>
      <c r="RY96" s="174"/>
      <c r="RZ96" s="174"/>
      <c r="SA96" s="174"/>
      <c r="SB96" s="174"/>
      <c r="SC96" s="174"/>
      <c r="SD96" s="174"/>
      <c r="SE96" s="174"/>
      <c r="SF96" s="174"/>
      <c r="SG96" s="174"/>
      <c r="SH96" s="174"/>
      <c r="SI96" s="174"/>
      <c r="SJ96" s="174"/>
      <c r="SK96" s="174"/>
      <c r="SL96" s="174"/>
      <c r="SM96" s="174"/>
      <c r="SN96" s="174"/>
      <c r="SO96" s="174"/>
      <c r="SP96" s="174"/>
      <c r="SQ96" s="174"/>
      <c r="SR96" s="174"/>
      <c r="SS96" s="174"/>
      <c r="ST96" s="174"/>
      <c r="SU96" s="174"/>
      <c r="SV96" s="174"/>
      <c r="SW96" s="174"/>
      <c r="SX96" s="174"/>
      <c r="SY96" s="174"/>
      <c r="SZ96" s="174"/>
      <c r="TA96" s="174"/>
      <c r="TB96" s="174"/>
      <c r="TC96" s="174"/>
      <c r="TD96" s="174"/>
      <c r="TE96" s="174"/>
      <c r="TF96" s="174"/>
      <c r="TG96" s="174"/>
      <c r="TH96" s="174"/>
      <c r="TI96" s="174"/>
      <c r="TJ96" s="174"/>
      <c r="TK96" s="174"/>
      <c r="TL96" s="174"/>
      <c r="TM96" s="174"/>
      <c r="TN96" s="174"/>
      <c r="TO96" s="174"/>
      <c r="TP96" s="174"/>
      <c r="TQ96" s="174"/>
      <c r="TR96" s="174"/>
      <c r="TS96" s="174"/>
      <c r="TT96" s="174"/>
      <c r="TU96" s="174"/>
      <c r="TV96" s="174"/>
      <c r="TW96" s="174"/>
      <c r="TX96" s="174"/>
      <c r="TY96" s="174"/>
      <c r="TZ96" s="174"/>
      <c r="UA96" s="174"/>
      <c r="UB96" s="174"/>
      <c r="UC96" s="174"/>
      <c r="UD96" s="174"/>
      <c r="UE96" s="174"/>
      <c r="UF96" s="174"/>
      <c r="UG96" s="174"/>
      <c r="UH96" s="174"/>
      <c r="UI96" s="174"/>
      <c r="UJ96" s="174"/>
      <c r="UK96" s="174"/>
      <c r="UL96" s="174"/>
      <c r="UM96" s="174"/>
      <c r="UN96" s="174"/>
      <c r="UO96" s="174"/>
      <c r="UP96" s="174"/>
      <c r="UQ96" s="174"/>
      <c r="UR96" s="174"/>
      <c r="US96" s="174"/>
      <c r="UT96" s="174"/>
      <c r="UU96" s="174"/>
      <c r="UV96" s="174"/>
      <c r="UW96" s="174"/>
      <c r="UX96" s="174"/>
      <c r="UY96" s="174"/>
      <c r="UZ96" s="174"/>
      <c r="VA96" s="174"/>
      <c r="VB96" s="174"/>
      <c r="VC96" s="174"/>
      <c r="VD96" s="174"/>
      <c r="VE96" s="174"/>
      <c r="VF96" s="174"/>
      <c r="VG96" s="174"/>
      <c r="VH96" s="174"/>
      <c r="VI96" s="174"/>
      <c r="VJ96" s="174"/>
      <c r="VK96" s="174"/>
      <c r="VL96" s="174"/>
      <c r="VM96" s="174"/>
      <c r="VN96" s="174"/>
      <c r="VO96" s="174"/>
      <c r="VP96" s="174"/>
      <c r="VQ96" s="174"/>
      <c r="VR96" s="174"/>
      <c r="VS96" s="174"/>
      <c r="VT96" s="174"/>
      <c r="VU96" s="174"/>
      <c r="VV96" s="174"/>
      <c r="VW96" s="174"/>
      <c r="VX96" s="174"/>
      <c r="VY96" s="174"/>
      <c r="VZ96" s="174"/>
      <c r="WA96" s="174"/>
      <c r="WB96" s="174"/>
      <c r="WC96" s="174"/>
      <c r="WD96" s="174"/>
      <c r="WE96" s="174"/>
      <c r="WF96" s="174"/>
      <c r="WG96" s="174"/>
      <c r="WH96" s="174"/>
      <c r="WI96" s="174"/>
      <c r="WJ96" s="174"/>
      <c r="WK96" s="174"/>
      <c r="WL96" s="174"/>
      <c r="WM96" s="174"/>
      <c r="WN96" s="174"/>
      <c r="WO96" s="174"/>
      <c r="WP96" s="174"/>
      <c r="WQ96" s="174"/>
      <c r="WR96" s="174"/>
      <c r="WS96" s="174"/>
      <c r="WT96" s="174"/>
      <c r="WU96" s="174"/>
      <c r="WV96" s="174"/>
      <c r="WW96" s="174"/>
      <c r="WX96" s="174"/>
      <c r="WY96" s="174"/>
      <c r="WZ96" s="174"/>
      <c r="XA96" s="174"/>
      <c r="XB96" s="174"/>
      <c r="XC96" s="174"/>
      <c r="XD96" s="174"/>
      <c r="XE96" s="174"/>
      <c r="XF96" s="174"/>
      <c r="XG96" s="174"/>
      <c r="XH96" s="174"/>
      <c r="XI96" s="174"/>
      <c r="XJ96" s="174"/>
      <c r="XK96" s="174"/>
      <c r="XL96" s="174"/>
      <c r="XM96" s="174"/>
      <c r="XN96" s="174"/>
      <c r="XO96" s="174"/>
      <c r="XP96" s="174"/>
      <c r="XQ96" s="174"/>
      <c r="XR96" s="174"/>
      <c r="XS96" s="174"/>
      <c r="XT96" s="174"/>
      <c r="XU96" s="174"/>
      <c r="XV96" s="174"/>
      <c r="XW96" s="174"/>
      <c r="XX96" s="174"/>
      <c r="XY96" s="174"/>
      <c r="XZ96" s="174"/>
      <c r="YA96" s="174"/>
      <c r="YB96" s="174"/>
      <c r="YC96" s="174"/>
      <c r="YD96" s="174"/>
      <c r="YE96" s="174"/>
      <c r="YF96" s="174"/>
      <c r="YG96" s="174"/>
      <c r="YH96" s="174"/>
      <c r="YI96" s="174"/>
      <c r="YJ96" s="174"/>
      <c r="YK96" s="174"/>
      <c r="YL96" s="174"/>
      <c r="YM96" s="174"/>
      <c r="YN96" s="174"/>
      <c r="YO96" s="174"/>
      <c r="YP96" s="174"/>
      <c r="YQ96" s="174"/>
      <c r="YR96" s="174"/>
      <c r="YS96" s="174"/>
      <c r="YT96" s="174"/>
      <c r="YU96" s="174"/>
      <c r="YV96" s="174"/>
      <c r="YW96" s="174"/>
      <c r="YX96" s="174"/>
      <c r="YY96" s="174"/>
      <c r="YZ96" s="174"/>
      <c r="ZA96" s="174"/>
      <c r="ZB96" s="174"/>
      <c r="ZC96" s="174"/>
      <c r="ZD96" s="174"/>
      <c r="ZE96" s="174"/>
      <c r="ZF96" s="174"/>
      <c r="ZG96" s="174"/>
      <c r="ZH96" s="174"/>
      <c r="ZI96" s="174"/>
      <c r="ZJ96" s="174"/>
      <c r="ZK96" s="174"/>
      <c r="ZL96" s="174"/>
      <c r="ZM96" s="174"/>
      <c r="ZN96" s="174"/>
      <c r="ZO96" s="174"/>
      <c r="ZP96" s="174"/>
      <c r="ZQ96" s="174"/>
      <c r="ZR96" s="174"/>
      <c r="ZS96" s="174"/>
      <c r="ZT96" s="174"/>
      <c r="ZU96" s="174"/>
      <c r="ZV96" s="174"/>
      <c r="ZW96" s="174"/>
      <c r="ZX96" s="174"/>
      <c r="ZY96" s="174"/>
      <c r="ZZ96" s="174"/>
      <c r="AAA96" s="174"/>
      <c r="AAB96" s="174"/>
      <c r="AAC96" s="174"/>
      <c r="AAD96" s="174"/>
      <c r="AAE96" s="174"/>
      <c r="AAF96" s="174"/>
      <c r="AAG96" s="174"/>
      <c r="AAH96" s="174"/>
      <c r="AAI96" s="174"/>
      <c r="AAJ96" s="174"/>
      <c r="AAK96" s="174"/>
      <c r="AAL96" s="174"/>
      <c r="AAM96" s="174"/>
      <c r="AAN96" s="174"/>
      <c r="AAO96" s="174"/>
      <c r="AAP96" s="174"/>
      <c r="AAQ96" s="174"/>
      <c r="AAR96" s="174"/>
      <c r="AAS96" s="174"/>
      <c r="AAT96" s="174"/>
      <c r="AAU96" s="174"/>
      <c r="AAV96" s="174"/>
      <c r="AAW96" s="174"/>
      <c r="AAX96" s="174"/>
      <c r="AAY96" s="174"/>
      <c r="AAZ96" s="174"/>
      <c r="ABA96" s="174"/>
      <c r="ABB96" s="174"/>
      <c r="ABC96" s="174"/>
      <c r="ABD96" s="174"/>
      <c r="ABE96" s="174"/>
      <c r="ABF96" s="174"/>
      <c r="ABG96" s="174"/>
      <c r="ABH96" s="174"/>
      <c r="ABI96" s="174"/>
      <c r="ABJ96" s="174"/>
      <c r="ABK96" s="174"/>
      <c r="ABL96" s="174"/>
      <c r="ABM96" s="174"/>
      <c r="ABN96" s="174"/>
      <c r="ABO96" s="174"/>
      <c r="ABP96" s="174"/>
      <c r="ABQ96" s="174"/>
      <c r="ABR96" s="174"/>
      <c r="ABS96" s="174"/>
      <c r="ABT96" s="174"/>
      <c r="ABU96" s="174"/>
      <c r="ABV96" s="174"/>
      <c r="ABW96" s="174"/>
      <c r="ABX96" s="174"/>
      <c r="ABY96" s="174"/>
      <c r="ABZ96" s="174"/>
      <c r="ACA96" s="174"/>
      <c r="ACB96" s="174"/>
      <c r="ACC96" s="174"/>
      <c r="ACD96" s="174"/>
      <c r="ACE96" s="174"/>
      <c r="ACF96" s="174"/>
      <c r="ACG96" s="174"/>
      <c r="ACH96" s="174"/>
      <c r="ACI96" s="174"/>
      <c r="ACJ96" s="174"/>
      <c r="ACK96" s="174"/>
      <c r="ACL96" s="174"/>
      <c r="ACM96" s="174"/>
      <c r="ACN96" s="174"/>
      <c r="ACO96" s="174"/>
      <c r="ACP96" s="174"/>
      <c r="ACQ96" s="174"/>
      <c r="ACR96" s="174"/>
      <c r="ACS96" s="174"/>
      <c r="ACT96" s="174"/>
      <c r="ACU96" s="174"/>
      <c r="ACV96" s="174"/>
      <c r="ACW96" s="174"/>
      <c r="ACX96" s="174"/>
      <c r="ACY96" s="174"/>
      <c r="ACZ96" s="174"/>
      <c r="ADA96" s="174"/>
      <c r="ADB96" s="174"/>
      <c r="ADC96" s="174"/>
      <c r="ADD96" s="174"/>
      <c r="ADE96" s="174"/>
      <c r="ADF96" s="174"/>
      <c r="ADG96" s="174"/>
      <c r="ADH96" s="174"/>
      <c r="ADI96" s="174"/>
      <c r="ADJ96" s="174"/>
      <c r="ADK96" s="174"/>
      <c r="ADL96" s="174"/>
      <c r="ADM96" s="174"/>
      <c r="ADN96" s="174"/>
      <c r="ADO96" s="174"/>
      <c r="ADP96" s="174"/>
      <c r="ADQ96" s="174"/>
      <c r="ADR96" s="174"/>
      <c r="ADS96" s="174"/>
      <c r="ADT96" s="174"/>
      <c r="ADU96" s="174"/>
      <c r="ADV96" s="174"/>
      <c r="ADW96" s="174"/>
      <c r="ADX96" s="174"/>
      <c r="ADY96" s="174"/>
      <c r="ADZ96" s="174"/>
      <c r="AEA96" s="174"/>
      <c r="AEB96" s="174"/>
      <c r="AEC96" s="174"/>
      <c r="AED96" s="174"/>
      <c r="AEE96" s="174"/>
      <c r="AEF96" s="174"/>
      <c r="AEG96" s="174"/>
      <c r="AEH96" s="174"/>
      <c r="AEI96" s="174"/>
      <c r="AEJ96" s="174"/>
      <c r="AEK96" s="174"/>
      <c r="AEL96" s="174"/>
      <c r="AEM96" s="174"/>
      <c r="AEN96" s="174"/>
      <c r="AEO96" s="174"/>
      <c r="AEP96" s="174"/>
      <c r="AEQ96" s="174"/>
      <c r="AER96" s="174"/>
      <c r="AES96" s="174"/>
      <c r="AET96" s="174"/>
      <c r="AEU96" s="174"/>
      <c r="AEV96" s="174"/>
      <c r="AEW96" s="174"/>
      <c r="AEX96" s="174"/>
      <c r="AEY96" s="174"/>
      <c r="AEZ96" s="174"/>
      <c r="AFA96" s="174"/>
      <c r="AFB96" s="174"/>
      <c r="AFC96" s="174"/>
      <c r="AFD96" s="174"/>
      <c r="AFE96" s="174"/>
      <c r="AFF96" s="174"/>
      <c r="AFG96" s="174"/>
      <c r="AFH96" s="174"/>
      <c r="AFI96" s="174"/>
      <c r="AFJ96" s="174"/>
      <c r="AFK96" s="174"/>
      <c r="AFL96" s="174"/>
      <c r="AFM96" s="174"/>
      <c r="AFN96" s="174"/>
      <c r="AFO96" s="174"/>
      <c r="AFP96" s="174"/>
      <c r="AFQ96" s="174"/>
      <c r="AFR96" s="174"/>
      <c r="AFS96" s="174"/>
      <c r="AFT96" s="174"/>
      <c r="AFU96" s="174"/>
      <c r="AFV96" s="174"/>
      <c r="AFW96" s="174"/>
      <c r="AFX96" s="174"/>
      <c r="AFY96" s="174"/>
      <c r="AFZ96" s="174"/>
      <c r="AGA96" s="174"/>
      <c r="AGB96" s="174"/>
      <c r="AGC96" s="174"/>
      <c r="AGD96" s="174"/>
      <c r="AGE96" s="174"/>
      <c r="AGF96" s="174"/>
      <c r="AGG96" s="174"/>
      <c r="AGH96" s="174"/>
      <c r="AGI96" s="174"/>
      <c r="AGJ96" s="174"/>
      <c r="AGK96" s="174"/>
      <c r="AGL96" s="174"/>
      <c r="AGM96" s="174"/>
      <c r="AGN96" s="174"/>
      <c r="AGO96" s="174"/>
      <c r="AGP96" s="174"/>
      <c r="AGQ96" s="174"/>
      <c r="AGR96" s="174"/>
      <c r="AGS96" s="174"/>
      <c r="AGT96" s="174"/>
      <c r="AGU96" s="174"/>
      <c r="AGV96" s="174"/>
      <c r="AGW96" s="174"/>
      <c r="AGX96" s="174"/>
      <c r="AGY96" s="174"/>
      <c r="AGZ96" s="174"/>
      <c r="AHA96" s="174"/>
      <c r="AHB96" s="174"/>
      <c r="AHC96" s="174"/>
      <c r="AHD96" s="174"/>
      <c r="AHE96" s="174"/>
      <c r="AHF96" s="174"/>
      <c r="AHG96" s="174"/>
      <c r="AHH96" s="174"/>
      <c r="AHI96" s="174"/>
      <c r="AHJ96" s="174"/>
      <c r="AHK96" s="174"/>
      <c r="AHL96" s="174"/>
      <c r="AHM96" s="174"/>
      <c r="AHN96" s="174"/>
      <c r="AHO96" s="174"/>
      <c r="AHP96" s="174"/>
      <c r="AHQ96" s="174"/>
      <c r="AHR96" s="174"/>
      <c r="AHS96" s="174"/>
      <c r="AHT96" s="174"/>
      <c r="AHU96" s="174"/>
      <c r="AHV96" s="174"/>
      <c r="AHW96" s="174"/>
      <c r="AHX96" s="174"/>
      <c r="AHY96" s="174"/>
      <c r="AHZ96" s="174"/>
      <c r="AIA96" s="174"/>
      <c r="AIB96" s="174"/>
      <c r="AIC96" s="174"/>
      <c r="AID96" s="174"/>
      <c r="AIE96" s="174"/>
      <c r="AIF96" s="174"/>
      <c r="AIG96" s="174"/>
      <c r="AIH96" s="174"/>
      <c r="AII96" s="174"/>
      <c r="AIJ96" s="174"/>
      <c r="AIK96" s="174"/>
      <c r="AIL96" s="174"/>
      <c r="AIM96" s="174"/>
      <c r="AIN96" s="174"/>
      <c r="AIO96" s="174"/>
      <c r="AIP96" s="174"/>
      <c r="AIQ96" s="174"/>
      <c r="AIR96" s="174"/>
      <c r="AIS96" s="174"/>
      <c r="AIT96" s="174"/>
      <c r="AIU96" s="174"/>
      <c r="AIV96" s="174"/>
      <c r="AIW96" s="174"/>
      <c r="AIX96" s="174"/>
      <c r="AIY96" s="174"/>
      <c r="AIZ96" s="174"/>
      <c r="AJA96" s="174"/>
      <c r="AJB96" s="174"/>
      <c r="AJC96" s="174"/>
      <c r="AJD96" s="174"/>
      <c r="AJE96" s="174"/>
      <c r="AJF96" s="174"/>
      <c r="AJG96" s="174"/>
      <c r="AJH96" s="174"/>
      <c r="AJI96" s="174"/>
      <c r="AJJ96" s="174"/>
      <c r="AJK96" s="174"/>
      <c r="AJL96" s="174"/>
      <c r="AJM96" s="174"/>
      <c r="AJN96" s="174"/>
      <c r="AJO96" s="174"/>
      <c r="AJP96" s="174"/>
      <c r="AJQ96" s="174"/>
      <c r="AJR96" s="174"/>
      <c r="AJS96" s="174"/>
      <c r="AJT96" s="174"/>
      <c r="AJU96" s="174"/>
      <c r="AJV96" s="174"/>
      <c r="AJW96" s="174"/>
      <c r="AJX96" s="174"/>
      <c r="AJY96" s="174"/>
      <c r="AJZ96" s="174"/>
      <c r="AKA96" s="174"/>
      <c r="AKB96" s="174"/>
      <c r="AKC96" s="174"/>
      <c r="AKD96" s="174"/>
      <c r="AKE96" s="174"/>
      <c r="AKF96" s="174"/>
      <c r="AKG96" s="174"/>
      <c r="AKH96" s="174"/>
      <c r="AKI96" s="174"/>
      <c r="AKJ96" s="174"/>
      <c r="AKK96" s="174"/>
      <c r="AKL96" s="174"/>
      <c r="AKM96" s="174"/>
      <c r="AKN96" s="174"/>
      <c r="AKO96" s="174"/>
      <c r="AKP96" s="174"/>
      <c r="AKQ96" s="174"/>
      <c r="AKR96" s="174"/>
      <c r="AKS96" s="174"/>
      <c r="AKT96" s="174"/>
      <c r="AKU96" s="174"/>
      <c r="AKV96" s="174"/>
      <c r="AKW96" s="174"/>
      <c r="AKX96" s="174"/>
      <c r="AKY96" s="174"/>
      <c r="AKZ96" s="174"/>
      <c r="ALA96" s="174"/>
      <c r="ALB96" s="174"/>
      <c r="ALC96" s="174"/>
      <c r="ALD96" s="174"/>
      <c r="ALE96" s="174"/>
      <c r="ALF96" s="174"/>
      <c r="ALG96" s="174"/>
      <c r="ALH96" s="174"/>
      <c r="ALI96" s="174"/>
      <c r="ALJ96" s="174"/>
      <c r="ALK96" s="174"/>
      <c r="ALL96" s="174"/>
      <c r="ALM96" s="174"/>
      <c r="ALN96" s="174"/>
      <c r="ALO96" s="174"/>
      <c r="ALP96" s="174"/>
      <c r="ALQ96" s="174"/>
      <c r="ALR96" s="174"/>
      <c r="ALS96" s="174"/>
      <c r="ALT96" s="174"/>
      <c r="ALU96" s="174"/>
      <c r="ALV96" s="174"/>
      <c r="ALW96" s="174"/>
      <c r="ALX96" s="174"/>
      <c r="ALY96" s="174"/>
      <c r="ALZ96" s="174"/>
      <c r="AMA96" s="174"/>
      <c r="AMB96" s="174"/>
      <c r="AMC96" s="174"/>
      <c r="AMD96" s="174"/>
      <c r="AME96" s="174"/>
      <c r="AMF96" s="174"/>
      <c r="AMG96" s="174"/>
      <c r="AMH96" s="174"/>
      <c r="AMI96" s="174"/>
      <c r="AMJ96" s="174"/>
      <c r="AMK96" s="174"/>
      <c r="AML96" s="174"/>
      <c r="AMM96" s="174"/>
      <c r="AMN96" s="174"/>
      <c r="AMO96" s="174"/>
      <c r="AMP96" s="174"/>
      <c r="AMQ96" s="174"/>
      <c r="AMR96" s="174"/>
      <c r="AMS96" s="174"/>
      <c r="AMT96" s="174"/>
      <c r="AMU96" s="174"/>
      <c r="AMV96" s="174"/>
      <c r="AMW96" s="174"/>
      <c r="AMX96" s="174"/>
      <c r="AMY96" s="174"/>
      <c r="AMZ96" s="174"/>
      <c r="ANA96" s="174"/>
      <c r="ANB96" s="174"/>
      <c r="ANC96" s="174"/>
      <c r="AND96" s="174"/>
      <c r="ANE96" s="174"/>
      <c r="ANF96" s="174"/>
      <c r="ANG96" s="174"/>
      <c r="ANH96" s="174"/>
      <c r="ANI96" s="174"/>
      <c r="ANJ96" s="174"/>
      <c r="ANK96" s="174"/>
      <c r="ANL96" s="174"/>
      <c r="ANM96" s="174"/>
      <c r="ANN96" s="174"/>
      <c r="ANO96" s="174"/>
      <c r="ANP96" s="174"/>
      <c r="ANQ96" s="174"/>
      <c r="ANR96" s="174"/>
      <c r="ANS96" s="174"/>
      <c r="ANT96" s="174"/>
      <c r="ANU96" s="174"/>
      <c r="ANV96" s="174"/>
      <c r="ANW96" s="174"/>
      <c r="ANX96" s="174"/>
      <c r="ANY96" s="174"/>
      <c r="ANZ96" s="174"/>
      <c r="AOA96" s="174"/>
      <c r="AOB96" s="174"/>
      <c r="AOC96" s="174"/>
      <c r="AOD96" s="174"/>
      <c r="AOE96" s="174"/>
      <c r="AOF96" s="174"/>
      <c r="AOG96" s="174"/>
      <c r="AOH96" s="174"/>
      <c r="AOI96" s="174"/>
      <c r="AOJ96" s="174"/>
      <c r="AOK96" s="174"/>
      <c r="AOL96" s="174"/>
      <c r="AOM96" s="174"/>
      <c r="AON96" s="174"/>
      <c r="AOO96" s="174"/>
      <c r="AOP96" s="174"/>
      <c r="AOQ96" s="174"/>
      <c r="AOR96" s="174"/>
      <c r="AOS96" s="174"/>
      <c r="AOT96" s="174"/>
      <c r="AOU96" s="174"/>
      <c r="AOV96" s="174"/>
      <c r="AOW96" s="174"/>
      <c r="AOX96" s="174"/>
      <c r="AOY96" s="174"/>
      <c r="AOZ96" s="174"/>
      <c r="APA96" s="174"/>
      <c r="APB96" s="174"/>
      <c r="APC96" s="174"/>
      <c r="APD96" s="174"/>
      <c r="APE96" s="174"/>
      <c r="APF96" s="174"/>
      <c r="APG96" s="174"/>
      <c r="APH96" s="174"/>
      <c r="API96" s="174"/>
      <c r="APJ96" s="174"/>
      <c r="APK96" s="174"/>
      <c r="APL96" s="174"/>
      <c r="APM96" s="174"/>
      <c r="APN96" s="174"/>
      <c r="APO96" s="174"/>
      <c r="APP96" s="174"/>
      <c r="APQ96" s="174"/>
      <c r="APR96" s="174"/>
      <c r="APS96" s="174"/>
      <c r="APT96" s="174"/>
      <c r="APU96" s="174"/>
      <c r="APV96" s="174"/>
      <c r="APW96" s="174"/>
      <c r="APX96" s="174"/>
      <c r="APY96" s="174"/>
      <c r="APZ96" s="174"/>
      <c r="AQA96" s="174"/>
      <c r="AQB96" s="174"/>
      <c r="AQC96" s="174"/>
      <c r="AQD96" s="174"/>
      <c r="AQE96" s="174"/>
      <c r="AQF96" s="174"/>
      <c r="AQG96" s="174"/>
      <c r="AQH96" s="174"/>
      <c r="AQI96" s="174"/>
      <c r="AQJ96" s="174"/>
      <c r="AQK96" s="174"/>
      <c r="AQL96" s="174"/>
      <c r="AQM96" s="174"/>
      <c r="AQN96" s="174"/>
      <c r="AQO96" s="174"/>
      <c r="AQP96" s="174"/>
      <c r="AQQ96" s="174"/>
      <c r="AQR96" s="174"/>
      <c r="AQS96" s="174"/>
      <c r="AQT96" s="174"/>
      <c r="AQU96" s="174"/>
      <c r="AQV96" s="174"/>
      <c r="AQW96" s="174"/>
      <c r="AQX96" s="174"/>
      <c r="AQY96" s="174"/>
      <c r="AQZ96" s="174"/>
      <c r="ARA96" s="174"/>
      <c r="ARB96" s="174"/>
      <c r="ARC96" s="174"/>
      <c r="ARD96" s="174"/>
      <c r="ARE96" s="174"/>
      <c r="ARF96" s="174"/>
      <c r="ARG96" s="174"/>
      <c r="ARH96" s="174"/>
      <c r="ARI96" s="174"/>
      <c r="ARJ96" s="174"/>
      <c r="ARK96" s="174"/>
      <c r="ARL96" s="174"/>
      <c r="ARM96" s="174"/>
      <c r="ARN96" s="174"/>
      <c r="ARO96" s="174"/>
      <c r="ARP96" s="174"/>
      <c r="ARQ96" s="174"/>
      <c r="ARR96" s="174"/>
      <c r="ARS96" s="174"/>
      <c r="ART96" s="174"/>
      <c r="ARU96" s="174"/>
      <c r="ARV96" s="174"/>
      <c r="ARW96" s="174"/>
      <c r="ARX96" s="174"/>
      <c r="ARY96" s="174"/>
      <c r="ARZ96" s="174"/>
      <c r="ASA96" s="174"/>
      <c r="ASB96" s="174"/>
      <c r="ASC96" s="174"/>
      <c r="ASD96" s="174"/>
      <c r="ASE96" s="174"/>
      <c r="ASF96" s="174"/>
      <c r="ASG96" s="174"/>
      <c r="ASH96" s="174"/>
      <c r="ASI96" s="174"/>
      <c r="ASJ96" s="174"/>
      <c r="ASK96" s="174"/>
      <c r="ASL96" s="174"/>
      <c r="ASM96" s="174"/>
      <c r="ASN96" s="174"/>
      <c r="ASO96" s="174"/>
      <c r="ASP96" s="174"/>
      <c r="ASQ96" s="174"/>
      <c r="ASR96" s="174"/>
      <c r="ASS96" s="174"/>
      <c r="AST96" s="174"/>
      <c r="ASU96" s="174"/>
      <c r="ASV96" s="174"/>
      <c r="ASW96" s="174"/>
      <c r="ASX96" s="174"/>
      <c r="ASY96" s="174"/>
      <c r="ASZ96" s="174"/>
      <c r="ATA96" s="174"/>
      <c r="ATB96" s="174"/>
      <c r="ATC96" s="174"/>
      <c r="ATD96" s="174"/>
      <c r="ATE96" s="174"/>
      <c r="ATF96" s="174"/>
      <c r="ATG96" s="174"/>
      <c r="ATH96" s="174"/>
      <c r="ATI96" s="174"/>
      <c r="ATJ96" s="174"/>
      <c r="ATK96" s="174"/>
      <c r="ATL96" s="174"/>
      <c r="ATM96" s="174"/>
      <c r="ATN96" s="174"/>
      <c r="ATO96" s="174"/>
      <c r="ATP96" s="174"/>
      <c r="ATQ96" s="174"/>
      <c r="ATR96" s="174"/>
      <c r="ATS96" s="174"/>
      <c r="ATT96" s="174"/>
      <c r="ATU96" s="174"/>
      <c r="ATV96" s="174"/>
      <c r="ATW96" s="174"/>
      <c r="ATX96" s="174"/>
      <c r="ATY96" s="174"/>
      <c r="ATZ96" s="174"/>
      <c r="AUA96" s="174"/>
      <c r="AUB96" s="174"/>
      <c r="AUC96" s="174"/>
      <c r="AUD96" s="174"/>
      <c r="AUE96" s="174"/>
      <c r="AUF96" s="174"/>
      <c r="AUG96" s="174"/>
      <c r="AUH96" s="174"/>
      <c r="AUI96" s="174"/>
      <c r="AUJ96" s="174"/>
      <c r="AUK96" s="174"/>
      <c r="AUL96" s="174"/>
      <c r="AUM96" s="174"/>
      <c r="AUN96" s="174"/>
      <c r="AUO96" s="174"/>
      <c r="AUP96" s="174"/>
      <c r="AUQ96" s="174"/>
      <c r="AUR96" s="174"/>
      <c r="AUS96" s="174"/>
      <c r="AUT96" s="174"/>
      <c r="AUU96" s="174"/>
      <c r="AUV96" s="174"/>
      <c r="AUW96" s="174"/>
      <c r="AUX96" s="174"/>
      <c r="AUY96" s="174"/>
      <c r="AUZ96" s="174"/>
      <c r="AVA96" s="174"/>
      <c r="AVB96" s="174"/>
      <c r="AVC96" s="174"/>
      <c r="AVD96" s="174"/>
      <c r="AVE96" s="174"/>
      <c r="AVF96" s="174"/>
      <c r="AVG96" s="174"/>
      <c r="AVH96" s="174"/>
      <c r="AVI96" s="174"/>
      <c r="AVJ96" s="174"/>
      <c r="AVK96" s="174"/>
      <c r="AVL96" s="174"/>
      <c r="AVM96" s="174"/>
      <c r="AVN96" s="174"/>
      <c r="AVO96" s="174"/>
      <c r="AVP96" s="174"/>
      <c r="AVQ96" s="174"/>
      <c r="AVR96" s="174"/>
      <c r="AVS96" s="174"/>
      <c r="AVT96" s="174"/>
      <c r="AVU96" s="174"/>
      <c r="AVV96" s="174"/>
      <c r="AVW96" s="174"/>
      <c r="AVX96" s="174"/>
      <c r="AVY96" s="174"/>
      <c r="AVZ96" s="174"/>
      <c r="AWA96" s="174"/>
      <c r="AWB96" s="174"/>
      <c r="AWC96" s="174"/>
      <c r="AWD96" s="174"/>
      <c r="AWE96" s="174"/>
      <c r="AWF96" s="174"/>
      <c r="AWG96" s="174"/>
      <c r="AWH96" s="174"/>
      <c r="AWI96" s="174"/>
      <c r="AWJ96" s="174"/>
      <c r="AWK96" s="174"/>
      <c r="AWL96" s="174"/>
      <c r="AWM96" s="174"/>
      <c r="AWN96" s="174"/>
      <c r="AWO96" s="174"/>
      <c r="AWP96" s="174"/>
      <c r="AWQ96" s="174"/>
      <c r="AWR96" s="174"/>
      <c r="AWS96" s="174"/>
      <c r="AWT96" s="174"/>
      <c r="AWU96" s="174"/>
      <c r="AWV96" s="174"/>
      <c r="AWW96" s="174"/>
      <c r="AWX96" s="174"/>
      <c r="AWY96" s="174"/>
      <c r="AWZ96" s="174"/>
      <c r="AXA96" s="174"/>
      <c r="AXB96" s="174"/>
      <c r="AXC96" s="174"/>
      <c r="AXD96" s="174"/>
      <c r="AXE96" s="174"/>
      <c r="AXF96" s="174"/>
      <c r="AXG96" s="174"/>
      <c r="AXH96" s="174"/>
      <c r="AXI96" s="174"/>
      <c r="AXJ96" s="174"/>
      <c r="AXK96" s="174"/>
      <c r="AXL96" s="174"/>
      <c r="AXM96" s="174"/>
      <c r="AXN96" s="174"/>
      <c r="AXO96" s="174"/>
      <c r="AXP96" s="174"/>
      <c r="AXQ96" s="174"/>
      <c r="AXR96" s="174"/>
      <c r="AXS96" s="174"/>
      <c r="AXT96" s="174"/>
      <c r="AXU96" s="174"/>
      <c r="AXV96" s="174"/>
      <c r="AXW96" s="174"/>
      <c r="AXX96" s="174"/>
      <c r="AXY96" s="174"/>
      <c r="AXZ96" s="174"/>
      <c r="AYA96" s="174"/>
      <c r="AYB96" s="174"/>
      <c r="AYC96" s="174"/>
      <c r="AYD96" s="174"/>
      <c r="AYE96" s="174"/>
      <c r="AYF96" s="174"/>
      <c r="AYG96" s="174"/>
      <c r="AYH96" s="174"/>
      <c r="AYI96" s="174"/>
      <c r="AYJ96" s="174"/>
      <c r="AYK96" s="174"/>
      <c r="AYL96" s="174"/>
      <c r="AYM96" s="174"/>
      <c r="AYN96" s="174"/>
      <c r="AYO96" s="174"/>
      <c r="AYP96" s="174"/>
      <c r="AYQ96" s="174"/>
      <c r="AYR96" s="174"/>
      <c r="AYS96" s="174"/>
      <c r="AYT96" s="174"/>
      <c r="AYU96" s="174"/>
      <c r="AYV96" s="174"/>
      <c r="AYW96" s="174"/>
      <c r="AYX96" s="174"/>
      <c r="AYY96" s="174"/>
      <c r="AYZ96" s="174"/>
      <c r="AZA96" s="174"/>
      <c r="AZB96" s="174"/>
      <c r="AZC96" s="174"/>
      <c r="AZD96" s="174"/>
      <c r="AZE96" s="174"/>
      <c r="AZF96" s="174"/>
      <c r="AZG96" s="174"/>
      <c r="AZH96" s="174"/>
      <c r="AZI96" s="174"/>
      <c r="AZJ96" s="174"/>
      <c r="AZK96" s="174"/>
      <c r="AZL96" s="174"/>
      <c r="AZM96" s="174"/>
      <c r="AZN96" s="174"/>
      <c r="AZO96" s="174"/>
      <c r="AZP96" s="174"/>
      <c r="AZQ96" s="174"/>
      <c r="AZR96" s="174"/>
      <c r="AZS96" s="174"/>
      <c r="AZT96" s="174"/>
      <c r="AZU96" s="174"/>
      <c r="AZV96" s="174"/>
      <c r="AZW96" s="174"/>
      <c r="AZX96" s="174"/>
      <c r="AZY96" s="174"/>
      <c r="AZZ96" s="174"/>
      <c r="BAA96" s="174"/>
      <c r="BAB96" s="174"/>
      <c r="BAC96" s="174"/>
      <c r="BAD96" s="174"/>
      <c r="BAE96" s="174"/>
      <c r="BAF96" s="174"/>
      <c r="BAG96" s="174"/>
      <c r="BAH96" s="174"/>
      <c r="BAI96" s="174"/>
      <c r="BAJ96" s="174"/>
      <c r="BAK96" s="174"/>
      <c r="BAL96" s="174"/>
      <c r="BAM96" s="174"/>
      <c r="BAN96" s="174"/>
      <c r="BAO96" s="174"/>
      <c r="BAP96" s="174"/>
      <c r="BAQ96" s="174"/>
      <c r="BAR96" s="174"/>
      <c r="BAS96" s="174"/>
      <c r="BAT96" s="174"/>
      <c r="BAU96" s="174"/>
      <c r="BAV96" s="174"/>
      <c r="BAW96" s="174"/>
      <c r="BAX96" s="174"/>
      <c r="BAY96" s="174"/>
      <c r="BAZ96" s="174"/>
      <c r="BBA96" s="174"/>
      <c r="BBB96" s="174"/>
      <c r="BBC96" s="174"/>
      <c r="BBD96" s="174"/>
      <c r="BBE96" s="174"/>
      <c r="BBF96" s="174"/>
      <c r="BBG96" s="174"/>
      <c r="BBH96" s="174"/>
      <c r="BBI96" s="174"/>
      <c r="BBJ96" s="174"/>
      <c r="BBK96" s="174"/>
      <c r="BBL96" s="174"/>
      <c r="BBM96" s="174"/>
      <c r="BBN96" s="174"/>
      <c r="BBO96" s="174"/>
      <c r="BBP96" s="174"/>
      <c r="BBQ96" s="174"/>
      <c r="BBR96" s="174"/>
      <c r="BBS96" s="174"/>
      <c r="BBT96" s="174"/>
      <c r="BBU96" s="174"/>
      <c r="BBV96" s="174"/>
      <c r="BBW96" s="174"/>
      <c r="BBX96" s="174"/>
      <c r="BBY96" s="174"/>
      <c r="BBZ96" s="174"/>
      <c r="BCA96" s="174"/>
      <c r="BCB96" s="174"/>
      <c r="BCC96" s="174"/>
      <c r="BCD96" s="174"/>
      <c r="BCE96" s="174"/>
      <c r="BCF96" s="174"/>
      <c r="BCG96" s="174"/>
      <c r="BCH96" s="174"/>
      <c r="BCI96" s="174"/>
      <c r="BCJ96" s="174"/>
      <c r="BCK96" s="174"/>
      <c r="BCL96" s="174"/>
      <c r="BCM96" s="174"/>
      <c r="BCN96" s="174"/>
      <c r="BCO96" s="174"/>
      <c r="BCP96" s="174"/>
      <c r="BCQ96" s="174"/>
      <c r="BCR96" s="174"/>
      <c r="BCS96" s="174"/>
      <c r="BCT96" s="174"/>
      <c r="BCU96" s="174"/>
      <c r="BCV96" s="174"/>
      <c r="BCW96" s="174"/>
      <c r="BCX96" s="174"/>
      <c r="BCY96" s="174"/>
      <c r="BCZ96" s="174"/>
      <c r="BDA96" s="174"/>
      <c r="BDB96" s="174"/>
      <c r="BDC96" s="174"/>
      <c r="BDD96" s="174"/>
      <c r="BDE96" s="174"/>
      <c r="BDF96" s="174"/>
      <c r="BDG96" s="174"/>
      <c r="BDH96" s="174"/>
      <c r="BDI96" s="174"/>
      <c r="BDJ96" s="174"/>
      <c r="BDK96" s="174"/>
      <c r="BDL96" s="174"/>
      <c r="BDM96" s="174"/>
      <c r="BDN96" s="174"/>
      <c r="BDO96" s="174"/>
      <c r="BDP96" s="174"/>
      <c r="BDQ96" s="174"/>
      <c r="BDR96" s="174"/>
      <c r="BDS96" s="174"/>
      <c r="BDT96" s="174"/>
      <c r="BDU96" s="174"/>
      <c r="BDV96" s="174"/>
      <c r="BDW96" s="174"/>
      <c r="BDX96" s="174"/>
      <c r="BDY96" s="174"/>
      <c r="BDZ96" s="174"/>
      <c r="BEA96" s="174"/>
      <c r="BEB96" s="174"/>
      <c r="BEC96" s="174"/>
      <c r="BED96" s="174"/>
      <c r="BEE96" s="174"/>
      <c r="BEF96" s="174"/>
      <c r="BEG96" s="174"/>
      <c r="BEH96" s="174"/>
      <c r="BEI96" s="174"/>
      <c r="BEJ96" s="174"/>
      <c r="BEK96" s="174"/>
      <c r="BEL96" s="174"/>
      <c r="BEM96" s="174"/>
      <c r="BEN96" s="174"/>
      <c r="BEO96" s="174"/>
      <c r="BEP96" s="174"/>
      <c r="BEQ96" s="174"/>
      <c r="BER96" s="174"/>
      <c r="BES96" s="174"/>
      <c r="BET96" s="174"/>
      <c r="BEU96" s="174"/>
      <c r="BEV96" s="174"/>
      <c r="BEW96" s="174"/>
      <c r="BEX96" s="174"/>
      <c r="BEY96" s="174"/>
      <c r="BEZ96" s="174"/>
      <c r="BFA96" s="174"/>
      <c r="BFB96" s="174"/>
      <c r="BFC96" s="174"/>
      <c r="BFD96" s="174"/>
      <c r="BFE96" s="174"/>
      <c r="BFF96" s="174"/>
      <c r="BFG96" s="174"/>
      <c r="BFH96" s="174"/>
      <c r="BFI96" s="174"/>
      <c r="BFJ96" s="174"/>
      <c r="BFK96" s="174"/>
      <c r="BFL96" s="174"/>
      <c r="BFM96" s="174"/>
      <c r="BFN96" s="174"/>
      <c r="BFO96" s="174"/>
      <c r="BFP96" s="174"/>
      <c r="BFQ96" s="174"/>
      <c r="BFR96" s="174"/>
      <c r="BFS96" s="174"/>
      <c r="BFT96" s="174"/>
      <c r="BFU96" s="174"/>
      <c r="BFV96" s="174"/>
      <c r="BFW96" s="174"/>
      <c r="BFX96" s="174"/>
      <c r="BFY96" s="174"/>
      <c r="BFZ96" s="174"/>
      <c r="BGA96" s="174"/>
      <c r="BGB96" s="174"/>
      <c r="BGC96" s="174"/>
      <c r="BGD96" s="174"/>
      <c r="BGE96" s="174"/>
      <c r="BGF96" s="174"/>
      <c r="BGG96" s="174"/>
      <c r="BGH96" s="174"/>
      <c r="BGI96" s="174"/>
      <c r="BGJ96" s="174"/>
      <c r="BGK96" s="174"/>
      <c r="BGL96" s="174"/>
      <c r="BGM96" s="174"/>
      <c r="BGN96" s="174"/>
      <c r="BGO96" s="174"/>
      <c r="BGP96" s="174"/>
      <c r="BGQ96" s="174"/>
      <c r="BGR96" s="174"/>
      <c r="BGS96" s="174"/>
      <c r="BGT96" s="174"/>
      <c r="BGU96" s="174"/>
      <c r="BGV96" s="174"/>
      <c r="BGW96" s="174"/>
      <c r="BGX96" s="174"/>
      <c r="BGY96" s="174"/>
      <c r="BGZ96" s="174"/>
      <c r="BHA96" s="174"/>
      <c r="BHB96" s="174"/>
      <c r="BHC96" s="174"/>
      <c r="BHD96" s="174"/>
      <c r="BHE96" s="174"/>
      <c r="BHF96" s="174"/>
      <c r="BHG96" s="174"/>
      <c r="BHH96" s="174"/>
      <c r="BHI96" s="174"/>
      <c r="BHJ96" s="174"/>
      <c r="BHK96" s="174"/>
      <c r="BHL96" s="174"/>
      <c r="BHM96" s="174"/>
      <c r="BHN96" s="174"/>
      <c r="BHO96" s="174"/>
      <c r="BHP96" s="174"/>
      <c r="BHQ96" s="174"/>
      <c r="BHR96" s="174"/>
      <c r="BHS96" s="174"/>
      <c r="BHT96" s="174"/>
      <c r="BHU96" s="174"/>
      <c r="BHV96" s="174"/>
      <c r="BHW96" s="174"/>
      <c r="BHX96" s="174"/>
      <c r="BHY96" s="174"/>
      <c r="BHZ96" s="174"/>
      <c r="BIA96" s="174"/>
      <c r="BIB96" s="174"/>
      <c r="BIC96" s="174"/>
      <c r="BID96" s="174"/>
      <c r="BIE96" s="174"/>
      <c r="BIF96" s="174"/>
      <c r="BIG96" s="174"/>
      <c r="BIH96" s="174"/>
      <c r="BII96" s="174"/>
      <c r="BIJ96" s="174"/>
      <c r="BIK96" s="174"/>
      <c r="BIL96" s="174"/>
      <c r="BIM96" s="174"/>
      <c r="BIN96" s="174"/>
      <c r="BIO96" s="174"/>
      <c r="BIP96" s="174"/>
      <c r="BIQ96" s="174"/>
      <c r="BIR96" s="174"/>
      <c r="BIS96" s="174"/>
      <c r="BIT96" s="174"/>
      <c r="BIU96" s="174"/>
      <c r="BIV96" s="174"/>
      <c r="BIW96" s="174"/>
      <c r="BIX96" s="174"/>
      <c r="BIY96" s="174"/>
      <c r="BIZ96" s="174"/>
      <c r="BJA96" s="174"/>
      <c r="BJB96" s="174"/>
      <c r="BJC96" s="174"/>
      <c r="BJD96" s="174"/>
      <c r="BJE96" s="174"/>
      <c r="BJF96" s="174"/>
      <c r="BJG96" s="174"/>
      <c r="BJH96" s="174"/>
      <c r="BJI96" s="174"/>
      <c r="BJJ96" s="174"/>
      <c r="BJK96" s="174"/>
      <c r="BJL96" s="174"/>
      <c r="BJM96" s="174"/>
      <c r="BJN96" s="174"/>
      <c r="BJO96" s="174"/>
      <c r="BJP96" s="174"/>
      <c r="BJQ96" s="174"/>
      <c r="BJR96" s="174"/>
      <c r="BJS96" s="174"/>
      <c r="BJT96" s="174"/>
      <c r="BJU96" s="174"/>
      <c r="BJV96" s="174"/>
      <c r="BJW96" s="174"/>
      <c r="BJX96" s="174"/>
      <c r="BJY96" s="174"/>
      <c r="BJZ96" s="174"/>
      <c r="BKA96" s="174"/>
      <c r="BKB96" s="174"/>
      <c r="BKC96" s="174"/>
      <c r="BKD96" s="174"/>
      <c r="BKE96" s="174"/>
      <c r="BKF96" s="174"/>
      <c r="BKG96" s="174"/>
      <c r="BKH96" s="174"/>
      <c r="BKI96" s="174"/>
      <c r="BKJ96" s="174"/>
      <c r="BKK96" s="174"/>
      <c r="BKL96" s="174"/>
      <c r="BKM96" s="174"/>
      <c r="BKN96" s="174"/>
      <c r="BKO96" s="174"/>
      <c r="BKP96" s="174"/>
      <c r="BKQ96" s="174"/>
      <c r="BKR96" s="174"/>
      <c r="BKS96" s="174"/>
      <c r="BKT96" s="174"/>
      <c r="BKU96" s="174"/>
      <c r="BKV96" s="174"/>
      <c r="BKW96" s="174"/>
      <c r="BKX96" s="174"/>
      <c r="BKY96" s="174"/>
      <c r="BKZ96" s="174"/>
      <c r="BLA96" s="174"/>
      <c r="BLB96" s="174"/>
      <c r="BLC96" s="174"/>
      <c r="BLD96" s="174"/>
      <c r="BLE96" s="174"/>
      <c r="BLF96" s="174"/>
      <c r="BLG96" s="174"/>
      <c r="BLH96" s="174"/>
      <c r="BLI96" s="174"/>
      <c r="BLJ96" s="174"/>
      <c r="BLK96" s="174"/>
      <c r="BLL96" s="174"/>
      <c r="BLM96" s="174"/>
      <c r="BLN96" s="174"/>
      <c r="BLO96" s="174"/>
      <c r="BLP96" s="174"/>
      <c r="BLQ96" s="174"/>
      <c r="BLR96" s="174"/>
      <c r="BLS96" s="174"/>
      <c r="BLT96" s="174"/>
      <c r="BLU96" s="174"/>
      <c r="BLV96" s="174"/>
      <c r="BLW96" s="174"/>
      <c r="BLX96" s="174"/>
      <c r="BLY96" s="174"/>
      <c r="BLZ96" s="174"/>
      <c r="BMA96" s="174"/>
      <c r="BMB96" s="174"/>
      <c r="BMC96" s="174"/>
      <c r="BMD96" s="174"/>
      <c r="BME96" s="174"/>
      <c r="BMF96" s="174"/>
      <c r="BMG96" s="174"/>
      <c r="BMH96" s="174"/>
      <c r="BMI96" s="174"/>
      <c r="BMJ96" s="174"/>
      <c r="BMK96" s="174"/>
      <c r="BML96" s="174"/>
      <c r="BMM96" s="174"/>
      <c r="BMN96" s="174"/>
      <c r="BMO96" s="174"/>
      <c r="BMP96" s="174"/>
      <c r="BMQ96" s="174"/>
      <c r="BMR96" s="174"/>
      <c r="BMS96" s="174"/>
      <c r="BMT96" s="174"/>
      <c r="BMU96" s="174"/>
      <c r="BMV96" s="174"/>
      <c r="BMW96" s="174"/>
      <c r="BMX96" s="174"/>
      <c r="BMY96" s="174"/>
      <c r="BMZ96" s="174"/>
      <c r="BNA96" s="174"/>
      <c r="BNB96" s="174"/>
      <c r="BNC96" s="174"/>
      <c r="BND96" s="174"/>
      <c r="BNE96" s="174"/>
      <c r="BNF96" s="174"/>
      <c r="BNG96" s="174"/>
      <c r="BNH96" s="174"/>
      <c r="BNI96" s="174"/>
      <c r="BNJ96" s="174"/>
      <c r="BNK96" s="174"/>
      <c r="BNL96" s="174"/>
      <c r="BNM96" s="174"/>
      <c r="BNN96" s="174"/>
      <c r="BNO96" s="174"/>
      <c r="BNP96" s="174"/>
      <c r="BNQ96" s="174"/>
      <c r="BNR96" s="174"/>
      <c r="BNS96" s="174"/>
      <c r="BNT96" s="174"/>
      <c r="BNU96" s="174"/>
      <c r="BNV96" s="174"/>
      <c r="BNW96" s="174"/>
      <c r="BNX96" s="174"/>
      <c r="BNY96" s="174"/>
      <c r="BNZ96" s="174"/>
      <c r="BOA96" s="174"/>
      <c r="BOB96" s="174"/>
      <c r="BOC96" s="174"/>
      <c r="BOD96" s="174"/>
      <c r="BOE96" s="174"/>
      <c r="BOF96" s="174"/>
      <c r="BOG96" s="174"/>
      <c r="BOH96" s="174"/>
      <c r="BOI96" s="174"/>
      <c r="BOJ96" s="174"/>
      <c r="BOK96" s="174"/>
      <c r="BOL96" s="174"/>
      <c r="BOM96" s="174"/>
      <c r="BON96" s="174"/>
      <c r="BOO96" s="174"/>
      <c r="BOP96" s="174"/>
      <c r="BOQ96" s="174"/>
      <c r="BOR96" s="174"/>
      <c r="BOS96" s="174"/>
      <c r="BOT96" s="174"/>
      <c r="BOU96" s="174"/>
      <c r="BOV96" s="174"/>
      <c r="BOW96" s="174"/>
      <c r="BOX96" s="174"/>
      <c r="BOY96" s="174"/>
      <c r="BOZ96" s="174"/>
      <c r="BPA96" s="174"/>
      <c r="BPB96" s="174"/>
      <c r="BPC96" s="174"/>
      <c r="BPD96" s="174"/>
      <c r="BPE96" s="174"/>
      <c r="BPF96" s="174"/>
      <c r="BPG96" s="174"/>
      <c r="BPH96" s="174"/>
      <c r="BPI96" s="174"/>
      <c r="BPJ96" s="174"/>
      <c r="BPK96" s="174"/>
      <c r="BPL96" s="174"/>
      <c r="BPM96" s="174"/>
      <c r="BPN96" s="174"/>
      <c r="BPO96" s="174"/>
      <c r="BPP96" s="174"/>
      <c r="BPQ96" s="174"/>
      <c r="BPR96" s="174"/>
      <c r="BPS96" s="174"/>
      <c r="BPT96" s="174"/>
      <c r="BPU96" s="174"/>
      <c r="BPV96" s="174"/>
      <c r="BPW96" s="174"/>
      <c r="BPX96" s="174"/>
      <c r="BPY96" s="174"/>
      <c r="BPZ96" s="174"/>
      <c r="BQA96" s="174"/>
      <c r="BQB96" s="174"/>
      <c r="BQC96" s="174"/>
      <c r="BQD96" s="174"/>
      <c r="BQE96" s="174"/>
      <c r="BQF96" s="174"/>
      <c r="BQG96" s="174"/>
      <c r="BQH96" s="174"/>
      <c r="BQI96" s="174"/>
      <c r="BQJ96" s="174"/>
      <c r="BQK96" s="174"/>
      <c r="BQL96" s="174"/>
      <c r="BQM96" s="174"/>
      <c r="BQN96" s="174"/>
      <c r="BQO96" s="174"/>
      <c r="BQP96" s="174"/>
      <c r="BQQ96" s="174"/>
      <c r="BQR96" s="174"/>
      <c r="BQS96" s="174"/>
      <c r="BQT96" s="174"/>
      <c r="BQU96" s="174"/>
      <c r="BQV96" s="174"/>
      <c r="BQW96" s="174"/>
      <c r="BQX96" s="174"/>
      <c r="BQY96" s="174"/>
      <c r="BQZ96" s="174"/>
      <c r="BRA96" s="174"/>
      <c r="BRB96" s="174"/>
      <c r="BRC96" s="174"/>
      <c r="BRD96" s="174"/>
      <c r="BRE96" s="174"/>
      <c r="BRF96" s="174"/>
      <c r="BRG96" s="174"/>
      <c r="BRH96" s="174"/>
      <c r="BRI96" s="174"/>
      <c r="BRJ96" s="174"/>
      <c r="BRK96" s="174"/>
      <c r="BRL96" s="174"/>
      <c r="BRM96" s="174"/>
      <c r="BRN96" s="174"/>
      <c r="BRO96" s="174"/>
      <c r="BRP96" s="174"/>
      <c r="BRQ96" s="174"/>
      <c r="BRR96" s="174"/>
      <c r="BRS96" s="174"/>
      <c r="BRT96" s="174"/>
      <c r="BRU96" s="174"/>
      <c r="BRV96" s="174"/>
      <c r="BRW96" s="174"/>
      <c r="BRX96" s="174"/>
      <c r="BRY96" s="174"/>
      <c r="BRZ96" s="174"/>
      <c r="BSA96" s="174"/>
      <c r="BSB96" s="174"/>
      <c r="BSC96" s="174"/>
      <c r="BSD96" s="174"/>
      <c r="BSE96" s="174"/>
      <c r="BSF96" s="174"/>
      <c r="BSG96" s="174"/>
      <c r="BSH96" s="174"/>
      <c r="BSI96" s="174"/>
      <c r="BSJ96" s="174"/>
      <c r="BSK96" s="174"/>
      <c r="BSL96" s="174"/>
      <c r="BSM96" s="174"/>
      <c r="BSN96" s="174"/>
      <c r="BSO96" s="174"/>
      <c r="BSP96" s="174"/>
      <c r="BSQ96" s="174"/>
      <c r="BSR96" s="174"/>
      <c r="BSS96" s="174"/>
      <c r="BST96" s="174"/>
      <c r="BSU96" s="174"/>
      <c r="BSV96" s="174"/>
      <c r="BSW96" s="174"/>
      <c r="BSX96" s="174"/>
      <c r="BSY96" s="174"/>
      <c r="BSZ96" s="174"/>
      <c r="BTA96" s="174"/>
      <c r="BTB96" s="174"/>
      <c r="BTC96" s="174"/>
      <c r="BTD96" s="174"/>
      <c r="BTE96" s="174"/>
      <c r="BTF96" s="174"/>
      <c r="BTG96" s="174"/>
      <c r="BTH96" s="174"/>
      <c r="BTI96" s="174"/>
      <c r="BTJ96" s="174"/>
      <c r="BTK96" s="174"/>
      <c r="BTL96" s="174"/>
      <c r="BTM96" s="174"/>
      <c r="BTN96" s="174"/>
      <c r="BTO96" s="174"/>
      <c r="BTP96" s="174"/>
      <c r="BTQ96" s="174"/>
      <c r="BTR96" s="174"/>
      <c r="BTS96" s="174"/>
      <c r="BTT96" s="174"/>
      <c r="BTU96" s="174"/>
      <c r="BTV96" s="174"/>
      <c r="BTW96" s="174"/>
      <c r="BTX96" s="174"/>
      <c r="BTY96" s="174"/>
      <c r="BTZ96" s="174"/>
      <c r="BUA96" s="174"/>
      <c r="BUB96" s="174"/>
      <c r="BUC96" s="174"/>
      <c r="BUD96" s="174"/>
      <c r="BUE96" s="174"/>
      <c r="BUF96" s="174"/>
      <c r="BUG96" s="174"/>
      <c r="BUH96" s="174"/>
      <c r="BUI96" s="174"/>
      <c r="BUJ96" s="174"/>
      <c r="BUK96" s="174"/>
      <c r="BUL96" s="174"/>
      <c r="BUM96" s="174"/>
      <c r="BUN96" s="174"/>
      <c r="BUO96" s="174"/>
      <c r="BUP96" s="174"/>
      <c r="BUQ96" s="174"/>
      <c r="BUR96" s="174"/>
      <c r="BUS96" s="174"/>
      <c r="BUT96" s="174"/>
      <c r="BUU96" s="174"/>
      <c r="BUV96" s="174"/>
      <c r="BUW96" s="174"/>
      <c r="BUX96" s="174"/>
      <c r="BUY96" s="174"/>
      <c r="BUZ96" s="174"/>
      <c r="BVA96" s="174"/>
      <c r="BVB96" s="174"/>
      <c r="BVC96" s="174"/>
      <c r="BVD96" s="174"/>
      <c r="BVE96" s="174"/>
      <c r="BVF96" s="174"/>
      <c r="BVG96" s="174"/>
      <c r="BVH96" s="174"/>
      <c r="BVI96" s="174"/>
      <c r="BVJ96" s="174"/>
      <c r="BVK96" s="174"/>
      <c r="BVL96" s="174"/>
      <c r="BVM96" s="174"/>
      <c r="BVN96" s="174"/>
      <c r="BVO96" s="174"/>
      <c r="BVP96" s="174"/>
      <c r="BVQ96" s="174"/>
      <c r="BVR96" s="174"/>
      <c r="BVS96" s="174"/>
      <c r="BVT96" s="174"/>
      <c r="BVU96" s="174"/>
      <c r="BVV96" s="174"/>
      <c r="BVW96" s="174"/>
      <c r="BVX96" s="174"/>
      <c r="BVY96" s="174"/>
      <c r="BVZ96" s="174"/>
      <c r="BWA96" s="174"/>
      <c r="BWB96" s="174"/>
      <c r="BWC96" s="174"/>
      <c r="BWD96" s="174"/>
      <c r="BWE96" s="174"/>
      <c r="BWF96" s="174"/>
      <c r="BWG96" s="174"/>
      <c r="BWH96" s="174"/>
      <c r="BWI96" s="174"/>
      <c r="BWJ96" s="174"/>
      <c r="BWK96" s="174"/>
      <c r="BWL96" s="174"/>
      <c r="BWM96" s="174"/>
      <c r="BWN96" s="174"/>
      <c r="BWO96" s="174"/>
      <c r="BWP96" s="174"/>
      <c r="BWQ96" s="174"/>
      <c r="BWR96" s="174"/>
      <c r="BWS96" s="174"/>
      <c r="BWT96" s="174"/>
      <c r="BWU96" s="174"/>
      <c r="BWV96" s="174"/>
      <c r="BWW96" s="174"/>
      <c r="BWX96" s="174"/>
      <c r="BWY96" s="174"/>
      <c r="BWZ96" s="174"/>
      <c r="BXA96" s="174"/>
      <c r="BXB96" s="174"/>
      <c r="BXC96" s="174"/>
      <c r="BXD96" s="174"/>
      <c r="BXE96" s="174"/>
      <c r="BXF96" s="174"/>
      <c r="BXG96" s="174"/>
      <c r="BXH96" s="174"/>
      <c r="BXI96" s="174"/>
      <c r="BXJ96" s="174"/>
      <c r="BXK96" s="174"/>
      <c r="BXL96" s="174"/>
      <c r="BXM96" s="174"/>
      <c r="BXN96" s="174"/>
      <c r="BXO96" s="174"/>
      <c r="BXP96" s="174"/>
      <c r="BXQ96" s="174"/>
      <c r="BXR96" s="174"/>
      <c r="BXS96" s="174"/>
      <c r="BXT96" s="174"/>
      <c r="BXU96" s="174"/>
      <c r="BXV96" s="174"/>
      <c r="BXW96" s="174"/>
      <c r="BXX96" s="174"/>
      <c r="BXY96" s="174"/>
      <c r="BXZ96" s="174"/>
      <c r="BYA96" s="174"/>
      <c r="BYB96" s="174"/>
      <c r="BYC96" s="174"/>
      <c r="BYD96" s="174"/>
      <c r="BYE96" s="174"/>
      <c r="BYF96" s="174"/>
      <c r="BYG96" s="174"/>
      <c r="BYH96" s="174"/>
      <c r="BYI96" s="174"/>
      <c r="BYJ96" s="174"/>
      <c r="BYK96" s="174"/>
      <c r="BYL96" s="174"/>
      <c r="BYM96" s="174"/>
      <c r="BYN96" s="174"/>
      <c r="BYO96" s="174"/>
      <c r="BYP96" s="174"/>
      <c r="BYQ96" s="174"/>
      <c r="BYR96" s="174"/>
      <c r="BYS96" s="174"/>
      <c r="BYT96" s="174"/>
      <c r="BYU96" s="174"/>
      <c r="BYV96" s="174"/>
      <c r="BYW96" s="174"/>
      <c r="BYX96" s="174"/>
      <c r="BYY96" s="174"/>
      <c r="BYZ96" s="174"/>
      <c r="BZA96" s="174"/>
      <c r="BZB96" s="174"/>
      <c r="BZC96" s="174"/>
      <c r="BZD96" s="174"/>
      <c r="BZE96" s="174"/>
      <c r="BZF96" s="174"/>
      <c r="BZG96" s="174"/>
      <c r="BZH96" s="174"/>
      <c r="BZI96" s="174"/>
      <c r="BZJ96" s="174"/>
      <c r="BZK96" s="174"/>
      <c r="BZL96" s="174"/>
      <c r="BZM96" s="174"/>
      <c r="BZN96" s="174"/>
      <c r="BZO96" s="174"/>
      <c r="BZP96" s="174"/>
      <c r="BZQ96" s="174"/>
      <c r="BZR96" s="174"/>
      <c r="BZS96" s="174"/>
      <c r="BZT96" s="174"/>
      <c r="BZU96" s="174"/>
      <c r="BZV96" s="174"/>
      <c r="BZW96" s="174"/>
      <c r="BZX96" s="174"/>
      <c r="BZY96" s="174"/>
      <c r="BZZ96" s="174"/>
      <c r="CAA96" s="174"/>
      <c r="CAB96" s="174"/>
      <c r="CAC96" s="174"/>
      <c r="CAD96" s="174"/>
      <c r="CAE96" s="174"/>
      <c r="CAF96" s="174"/>
      <c r="CAG96" s="174"/>
      <c r="CAH96" s="174"/>
      <c r="CAI96" s="174"/>
      <c r="CAJ96" s="174"/>
      <c r="CAK96" s="174"/>
      <c r="CAL96" s="174"/>
      <c r="CAM96" s="174"/>
      <c r="CAN96" s="174"/>
      <c r="CAO96" s="174"/>
      <c r="CAP96" s="174"/>
      <c r="CAQ96" s="174"/>
      <c r="CAR96" s="174"/>
      <c r="CAS96" s="174"/>
      <c r="CAT96" s="174"/>
      <c r="CAU96" s="174"/>
      <c r="CAV96" s="174"/>
      <c r="CAW96" s="174"/>
      <c r="CAX96" s="174"/>
      <c r="CAY96" s="174"/>
      <c r="CAZ96" s="174"/>
      <c r="CBA96" s="174"/>
      <c r="CBB96" s="174"/>
      <c r="CBC96" s="174"/>
      <c r="CBD96" s="174"/>
      <c r="CBE96" s="174"/>
      <c r="CBF96" s="174"/>
      <c r="CBG96" s="174"/>
      <c r="CBH96" s="174"/>
      <c r="CBI96" s="174"/>
      <c r="CBJ96" s="174"/>
      <c r="CBK96" s="174"/>
      <c r="CBL96" s="174"/>
      <c r="CBM96" s="174"/>
      <c r="CBN96" s="174"/>
      <c r="CBO96" s="174"/>
      <c r="CBP96" s="174"/>
      <c r="CBQ96" s="174"/>
      <c r="CBR96" s="174"/>
      <c r="CBS96" s="174"/>
      <c r="CBT96" s="174"/>
      <c r="CBU96" s="174"/>
      <c r="CBV96" s="174"/>
      <c r="CBW96" s="174"/>
      <c r="CBX96" s="174"/>
      <c r="CBY96" s="174"/>
      <c r="CBZ96" s="174"/>
      <c r="CCA96" s="174"/>
      <c r="CCB96" s="174"/>
      <c r="CCC96" s="174"/>
      <c r="CCD96" s="174"/>
      <c r="CCE96" s="174"/>
      <c r="CCF96" s="174"/>
      <c r="CCG96" s="174"/>
      <c r="CCH96" s="174"/>
      <c r="CCI96" s="174"/>
      <c r="CCJ96" s="174"/>
      <c r="CCK96" s="174"/>
      <c r="CCL96" s="174"/>
      <c r="CCM96" s="174"/>
      <c r="CCN96" s="174"/>
      <c r="CCO96" s="174"/>
      <c r="CCP96" s="174"/>
      <c r="CCQ96" s="174"/>
      <c r="CCR96" s="174"/>
      <c r="CCS96" s="174"/>
      <c r="CCT96" s="174"/>
      <c r="CCU96" s="174"/>
      <c r="CCV96" s="174"/>
      <c r="CCW96" s="174"/>
      <c r="CCX96" s="174"/>
      <c r="CCY96" s="174"/>
      <c r="CCZ96" s="174"/>
      <c r="CDA96" s="174"/>
      <c r="CDB96" s="174"/>
      <c r="CDC96" s="174"/>
      <c r="CDD96" s="174"/>
      <c r="CDE96" s="174"/>
      <c r="CDF96" s="174"/>
      <c r="CDG96" s="174"/>
      <c r="CDH96" s="174"/>
      <c r="CDI96" s="174"/>
      <c r="CDJ96" s="174"/>
      <c r="CDK96" s="174"/>
      <c r="CDL96" s="174"/>
      <c r="CDM96" s="174"/>
      <c r="CDN96" s="174"/>
      <c r="CDO96" s="174"/>
      <c r="CDP96" s="174"/>
      <c r="CDQ96" s="174"/>
      <c r="CDR96" s="174"/>
      <c r="CDS96" s="174"/>
      <c r="CDT96" s="174"/>
      <c r="CDU96" s="174"/>
      <c r="CDV96" s="174"/>
      <c r="CDW96" s="174"/>
      <c r="CDX96" s="174"/>
      <c r="CDY96" s="174"/>
      <c r="CDZ96" s="174"/>
      <c r="CEA96" s="174"/>
      <c r="CEB96" s="174"/>
      <c r="CEC96" s="174"/>
      <c r="CED96" s="174"/>
      <c r="CEE96" s="174"/>
      <c r="CEF96" s="174"/>
      <c r="CEG96" s="174"/>
      <c r="CEH96" s="174"/>
      <c r="CEI96" s="174"/>
      <c r="CEJ96" s="174"/>
      <c r="CEK96" s="174"/>
      <c r="CEL96" s="174"/>
      <c r="CEM96" s="174"/>
      <c r="CEN96" s="174"/>
      <c r="CEO96" s="174"/>
      <c r="CEP96" s="174"/>
      <c r="CEQ96" s="174"/>
      <c r="CER96" s="174"/>
      <c r="CES96" s="174"/>
      <c r="CET96" s="174"/>
      <c r="CEU96" s="174"/>
      <c r="CEV96" s="174"/>
      <c r="CEW96" s="174"/>
      <c r="CEX96" s="174"/>
      <c r="CEY96" s="174"/>
      <c r="CEZ96" s="174"/>
      <c r="CFA96" s="174"/>
      <c r="CFB96" s="174"/>
      <c r="CFC96" s="174"/>
      <c r="CFD96" s="174"/>
      <c r="CFE96" s="174"/>
      <c r="CFF96" s="174"/>
      <c r="CFG96" s="174"/>
      <c r="CFH96" s="174"/>
      <c r="CFI96" s="174"/>
      <c r="CFJ96" s="174"/>
      <c r="CFK96" s="174"/>
      <c r="CFL96" s="174"/>
      <c r="CFM96" s="174"/>
      <c r="CFN96" s="174"/>
      <c r="CFO96" s="174"/>
      <c r="CFP96" s="174"/>
      <c r="CFQ96" s="174"/>
      <c r="CFR96" s="174"/>
      <c r="CFS96" s="174"/>
      <c r="CFT96" s="174"/>
      <c r="CFU96" s="174"/>
      <c r="CFV96" s="174"/>
      <c r="CFW96" s="174"/>
      <c r="CFX96" s="174"/>
      <c r="CFY96" s="174"/>
      <c r="CFZ96" s="174"/>
      <c r="CGA96" s="174"/>
      <c r="CGB96" s="174"/>
      <c r="CGC96" s="174"/>
      <c r="CGD96" s="174"/>
      <c r="CGE96" s="174"/>
      <c r="CGF96" s="174"/>
      <c r="CGG96" s="174"/>
      <c r="CGH96" s="174"/>
      <c r="CGI96" s="174"/>
      <c r="CGJ96" s="174"/>
      <c r="CGK96" s="174"/>
      <c r="CGL96" s="174"/>
      <c r="CGM96" s="174"/>
      <c r="CGN96" s="174"/>
      <c r="CGO96" s="174"/>
      <c r="CGP96" s="174"/>
      <c r="CGQ96" s="174"/>
      <c r="CGR96" s="174"/>
      <c r="CGS96" s="174"/>
      <c r="CGT96" s="174"/>
      <c r="CGU96" s="174"/>
      <c r="CGV96" s="174"/>
      <c r="CGW96" s="174"/>
      <c r="CGX96" s="174"/>
      <c r="CGY96" s="174"/>
      <c r="CGZ96" s="174"/>
      <c r="CHA96" s="174"/>
      <c r="CHB96" s="174"/>
      <c r="CHC96" s="174"/>
      <c r="CHD96" s="174"/>
      <c r="CHE96" s="174"/>
      <c r="CHF96" s="174"/>
      <c r="CHG96" s="174"/>
      <c r="CHH96" s="174"/>
      <c r="CHI96" s="174"/>
      <c r="CHJ96" s="174"/>
      <c r="CHK96" s="174"/>
      <c r="CHL96" s="174"/>
      <c r="CHM96" s="174"/>
      <c r="CHN96" s="174"/>
      <c r="CHO96" s="174"/>
      <c r="CHP96" s="174"/>
      <c r="CHQ96" s="174"/>
      <c r="CHR96" s="174"/>
      <c r="CHS96" s="174"/>
      <c r="CHT96" s="174"/>
      <c r="CHU96" s="174"/>
      <c r="CHV96" s="174"/>
      <c r="CHW96" s="174"/>
      <c r="CHX96" s="174"/>
      <c r="CHY96" s="174"/>
      <c r="CHZ96" s="174"/>
      <c r="CIA96" s="174"/>
      <c r="CIB96" s="174"/>
      <c r="CIC96" s="174"/>
      <c r="CID96" s="174"/>
      <c r="CIE96" s="174"/>
      <c r="CIF96" s="174"/>
      <c r="CIG96" s="174"/>
      <c r="CIH96" s="174"/>
      <c r="CII96" s="174"/>
      <c r="CIJ96" s="174"/>
      <c r="CIK96" s="174"/>
      <c r="CIL96" s="174"/>
      <c r="CIM96" s="174"/>
      <c r="CIN96" s="174"/>
      <c r="CIO96" s="174"/>
      <c r="CIP96" s="174"/>
      <c r="CIQ96" s="174"/>
      <c r="CIR96" s="174"/>
      <c r="CIS96" s="174"/>
      <c r="CIT96" s="174"/>
      <c r="CIU96" s="174"/>
      <c r="CIV96" s="174"/>
      <c r="CIW96" s="174"/>
      <c r="CIX96" s="174"/>
      <c r="CIY96" s="174"/>
      <c r="CIZ96" s="174"/>
      <c r="CJA96" s="174"/>
      <c r="CJB96" s="174"/>
      <c r="CJC96" s="174"/>
      <c r="CJD96" s="174"/>
      <c r="CJE96" s="174"/>
      <c r="CJF96" s="174"/>
      <c r="CJG96" s="174"/>
      <c r="CJH96" s="174"/>
      <c r="CJI96" s="174"/>
      <c r="CJJ96" s="174"/>
      <c r="CJK96" s="174"/>
      <c r="CJL96" s="174"/>
      <c r="CJM96" s="174"/>
      <c r="CJN96" s="174"/>
      <c r="CJO96" s="174"/>
      <c r="CJP96" s="174"/>
      <c r="CJQ96" s="174"/>
      <c r="CJR96" s="174"/>
      <c r="CJS96" s="174"/>
      <c r="CJT96" s="174"/>
      <c r="CJU96" s="174"/>
      <c r="CJV96" s="174"/>
      <c r="CJW96" s="174"/>
      <c r="CJX96" s="174"/>
      <c r="CJY96" s="174"/>
      <c r="CJZ96" s="174"/>
      <c r="CKA96" s="174"/>
      <c r="CKB96" s="174"/>
      <c r="CKC96" s="174"/>
      <c r="CKD96" s="174"/>
      <c r="CKE96" s="174"/>
      <c r="CKF96" s="174"/>
      <c r="CKG96" s="174"/>
      <c r="CKH96" s="174"/>
      <c r="CKI96" s="174"/>
      <c r="CKJ96" s="174"/>
      <c r="CKK96" s="174"/>
      <c r="CKL96" s="174"/>
      <c r="CKM96" s="174"/>
      <c r="CKN96" s="174"/>
      <c r="CKO96" s="174"/>
      <c r="CKP96" s="174"/>
      <c r="CKQ96" s="174"/>
      <c r="CKR96" s="174"/>
      <c r="CKS96" s="174"/>
      <c r="CKT96" s="174"/>
      <c r="CKU96" s="174"/>
      <c r="CKV96" s="174"/>
      <c r="CKW96" s="174"/>
      <c r="CKX96" s="174"/>
      <c r="CKY96" s="174"/>
      <c r="CKZ96" s="174"/>
      <c r="CLA96" s="174"/>
      <c r="CLB96" s="174"/>
      <c r="CLC96" s="174"/>
      <c r="CLD96" s="174"/>
      <c r="CLE96" s="174"/>
      <c r="CLF96" s="174"/>
      <c r="CLG96" s="174"/>
      <c r="CLH96" s="174"/>
      <c r="CLI96" s="174"/>
      <c r="CLJ96" s="174"/>
      <c r="CLK96" s="174"/>
      <c r="CLL96" s="174"/>
      <c r="CLM96" s="174"/>
      <c r="CLN96" s="174"/>
      <c r="CLO96" s="174"/>
      <c r="CLP96" s="174"/>
      <c r="CLQ96" s="174"/>
      <c r="CLR96" s="174"/>
      <c r="CLS96" s="174"/>
      <c r="CLT96" s="174"/>
      <c r="CLU96" s="174"/>
      <c r="CLV96" s="174"/>
      <c r="CLW96" s="174"/>
      <c r="CLX96" s="174"/>
      <c r="CLY96" s="174"/>
      <c r="CLZ96" s="174"/>
      <c r="CMA96" s="174"/>
      <c r="CMB96" s="174"/>
      <c r="CMC96" s="174"/>
      <c r="CMD96" s="174"/>
      <c r="CME96" s="174"/>
      <c r="CMF96" s="174"/>
      <c r="CMG96" s="174"/>
      <c r="CMH96" s="174"/>
      <c r="CMI96" s="174"/>
      <c r="CMJ96" s="174"/>
      <c r="CMK96" s="174"/>
      <c r="CML96" s="174"/>
      <c r="CMM96" s="174"/>
      <c r="CMN96" s="174"/>
      <c r="CMO96" s="174"/>
      <c r="CMP96" s="174"/>
      <c r="CMQ96" s="174"/>
      <c r="CMR96" s="174"/>
      <c r="CMS96" s="174"/>
      <c r="CMT96" s="174"/>
      <c r="CMU96" s="174"/>
      <c r="CMV96" s="174"/>
      <c r="CMW96" s="174"/>
      <c r="CMX96" s="174"/>
      <c r="CMY96" s="174"/>
      <c r="CMZ96" s="174"/>
      <c r="CNA96" s="174"/>
      <c r="CNB96" s="174"/>
      <c r="CNC96" s="174"/>
      <c r="CND96" s="174"/>
      <c r="CNE96" s="174"/>
      <c r="CNF96" s="174"/>
      <c r="CNG96" s="174"/>
      <c r="CNH96" s="174"/>
      <c r="CNI96" s="174"/>
      <c r="CNJ96" s="174"/>
      <c r="CNK96" s="174"/>
      <c r="CNL96" s="174"/>
      <c r="CNM96" s="174"/>
      <c r="CNN96" s="174"/>
      <c r="CNO96" s="174"/>
      <c r="CNP96" s="174"/>
      <c r="CNQ96" s="174"/>
      <c r="CNR96" s="174"/>
      <c r="CNS96" s="174"/>
      <c r="CNT96" s="174"/>
      <c r="CNU96" s="174"/>
      <c r="CNV96" s="174"/>
      <c r="CNW96" s="174"/>
      <c r="CNX96" s="174"/>
      <c r="CNY96" s="174"/>
      <c r="CNZ96" s="174"/>
      <c r="COA96" s="174"/>
      <c r="COB96" s="174"/>
      <c r="COC96" s="174"/>
      <c r="COD96" s="174"/>
      <c r="COE96" s="174"/>
      <c r="COF96" s="174"/>
      <c r="COG96" s="174"/>
      <c r="COH96" s="174"/>
      <c r="COI96" s="174"/>
      <c r="COJ96" s="174"/>
      <c r="COK96" s="174"/>
      <c r="COL96" s="174"/>
      <c r="COM96" s="174"/>
      <c r="CON96" s="174"/>
      <c r="COO96" s="174"/>
      <c r="COP96" s="174"/>
      <c r="COQ96" s="174"/>
      <c r="COR96" s="174"/>
      <c r="COS96" s="174"/>
      <c r="COT96" s="174"/>
      <c r="COU96" s="174"/>
      <c r="COV96" s="174"/>
      <c r="COW96" s="174"/>
      <c r="COX96" s="174"/>
      <c r="COY96" s="174"/>
      <c r="COZ96" s="174"/>
      <c r="CPA96" s="174"/>
      <c r="CPB96" s="174"/>
      <c r="CPC96" s="174"/>
      <c r="CPD96" s="174"/>
      <c r="CPE96" s="174"/>
      <c r="CPF96" s="174"/>
      <c r="CPG96" s="174"/>
      <c r="CPH96" s="174"/>
      <c r="CPI96" s="174"/>
      <c r="CPJ96" s="174"/>
      <c r="CPK96" s="174"/>
      <c r="CPL96" s="174"/>
      <c r="CPM96" s="174"/>
      <c r="CPN96" s="174"/>
      <c r="CPO96" s="174"/>
      <c r="CPP96" s="174"/>
      <c r="CPQ96" s="174"/>
      <c r="CPR96" s="174"/>
      <c r="CPS96" s="174"/>
      <c r="CPT96" s="174"/>
      <c r="CPU96" s="174"/>
      <c r="CPV96" s="174"/>
      <c r="CPW96" s="174"/>
      <c r="CPX96" s="174"/>
      <c r="CPY96" s="174"/>
      <c r="CPZ96" s="174"/>
      <c r="CQA96" s="174"/>
      <c r="CQB96" s="174"/>
      <c r="CQC96" s="174"/>
      <c r="CQD96" s="174"/>
      <c r="CQE96" s="174"/>
      <c r="CQF96" s="174"/>
      <c r="CQG96" s="174"/>
      <c r="CQH96" s="174"/>
      <c r="CQI96" s="174"/>
      <c r="CQJ96" s="174"/>
      <c r="CQK96" s="174"/>
      <c r="CQL96" s="174"/>
      <c r="CQM96" s="174"/>
      <c r="CQN96" s="174"/>
      <c r="CQO96" s="174"/>
      <c r="CQP96" s="174"/>
      <c r="CQQ96" s="174"/>
      <c r="CQR96" s="174"/>
      <c r="CQS96" s="174"/>
      <c r="CQT96" s="174"/>
      <c r="CQU96" s="174"/>
      <c r="CQV96" s="174"/>
      <c r="CQW96" s="174"/>
      <c r="CQX96" s="174"/>
      <c r="CQY96" s="174"/>
      <c r="CQZ96" s="174"/>
      <c r="CRA96" s="174"/>
      <c r="CRB96" s="174"/>
      <c r="CRC96" s="174"/>
      <c r="CRD96" s="174"/>
      <c r="CRE96" s="174"/>
      <c r="CRF96" s="174"/>
      <c r="CRG96" s="174"/>
      <c r="CRH96" s="174"/>
      <c r="CRI96" s="174"/>
      <c r="CRJ96" s="174"/>
      <c r="CRK96" s="174"/>
      <c r="CRL96" s="174"/>
      <c r="CRM96" s="174"/>
      <c r="CRN96" s="174"/>
      <c r="CRO96" s="174"/>
      <c r="CRP96" s="174"/>
      <c r="CRQ96" s="174"/>
      <c r="CRR96" s="174"/>
      <c r="CRS96" s="174"/>
      <c r="CRT96" s="174"/>
      <c r="CRU96" s="174"/>
      <c r="CRV96" s="174"/>
      <c r="CRW96" s="174"/>
      <c r="CRX96" s="174"/>
      <c r="CRY96" s="174"/>
      <c r="CRZ96" s="174"/>
      <c r="CSA96" s="174"/>
      <c r="CSB96" s="174"/>
      <c r="CSC96" s="174"/>
      <c r="CSD96" s="174"/>
      <c r="CSE96" s="174"/>
      <c r="CSF96" s="174"/>
      <c r="CSG96" s="174"/>
      <c r="CSH96" s="174"/>
      <c r="CSI96" s="174"/>
      <c r="CSJ96" s="174"/>
      <c r="CSK96" s="174"/>
      <c r="CSL96" s="174"/>
      <c r="CSM96" s="174"/>
      <c r="CSN96" s="174"/>
      <c r="CSO96" s="174"/>
      <c r="CSP96" s="174"/>
      <c r="CSQ96" s="174"/>
      <c r="CSR96" s="174"/>
      <c r="CSS96" s="174"/>
      <c r="CST96" s="174"/>
      <c r="CSU96" s="174"/>
      <c r="CSV96" s="174"/>
      <c r="CSW96" s="174"/>
      <c r="CSX96" s="174"/>
      <c r="CSY96" s="174"/>
      <c r="CSZ96" s="174"/>
      <c r="CTA96" s="174"/>
      <c r="CTB96" s="174"/>
      <c r="CTC96" s="174"/>
      <c r="CTD96" s="174"/>
      <c r="CTE96" s="174"/>
      <c r="CTF96" s="174"/>
      <c r="CTG96" s="174"/>
      <c r="CTH96" s="174"/>
      <c r="CTI96" s="174"/>
      <c r="CTJ96" s="174"/>
      <c r="CTK96" s="174"/>
      <c r="CTL96" s="174"/>
      <c r="CTM96" s="174"/>
      <c r="CTN96" s="174"/>
      <c r="CTO96" s="174"/>
      <c r="CTP96" s="174"/>
      <c r="CTQ96" s="174"/>
      <c r="CTR96" s="174"/>
      <c r="CTS96" s="174"/>
      <c r="CTT96" s="174"/>
      <c r="CTU96" s="174"/>
      <c r="CTV96" s="174"/>
      <c r="CTW96" s="174"/>
      <c r="CTX96" s="174"/>
      <c r="CTY96" s="174"/>
      <c r="CTZ96" s="174"/>
      <c r="CUA96" s="174"/>
      <c r="CUB96" s="174"/>
      <c r="CUC96" s="174"/>
      <c r="CUD96" s="174"/>
      <c r="CUE96" s="174"/>
      <c r="CUF96" s="174"/>
      <c r="CUG96" s="174"/>
      <c r="CUH96" s="174"/>
      <c r="CUI96" s="174"/>
      <c r="CUJ96" s="174"/>
      <c r="CUK96" s="174"/>
      <c r="CUL96" s="174"/>
      <c r="CUM96" s="174"/>
      <c r="CUN96" s="174"/>
      <c r="CUO96" s="174"/>
      <c r="CUP96" s="174"/>
      <c r="CUQ96" s="174"/>
      <c r="CUR96" s="174"/>
      <c r="CUS96" s="174"/>
      <c r="CUT96" s="174"/>
      <c r="CUU96" s="174"/>
      <c r="CUV96" s="174"/>
      <c r="CUW96" s="174"/>
      <c r="CUX96" s="174"/>
      <c r="CUY96" s="174"/>
      <c r="CUZ96" s="174"/>
      <c r="CVA96" s="174"/>
      <c r="CVB96" s="174"/>
      <c r="CVC96" s="174"/>
      <c r="CVD96" s="174"/>
      <c r="CVE96" s="174"/>
      <c r="CVF96" s="174"/>
      <c r="CVG96" s="174"/>
      <c r="CVH96" s="174"/>
      <c r="CVI96" s="174"/>
      <c r="CVJ96" s="174"/>
      <c r="CVK96" s="174"/>
      <c r="CVL96" s="174"/>
      <c r="CVM96" s="174"/>
      <c r="CVN96" s="174"/>
      <c r="CVO96" s="174"/>
      <c r="CVP96" s="174"/>
      <c r="CVQ96" s="174"/>
      <c r="CVR96" s="174"/>
      <c r="CVS96" s="174"/>
      <c r="CVT96" s="174"/>
      <c r="CVU96" s="174"/>
      <c r="CVV96" s="174"/>
      <c r="CVW96" s="174"/>
      <c r="CVX96" s="174"/>
      <c r="CVY96" s="174"/>
      <c r="CVZ96" s="174"/>
      <c r="CWA96" s="174"/>
      <c r="CWB96" s="174"/>
      <c r="CWC96" s="174"/>
      <c r="CWD96" s="174"/>
      <c r="CWE96" s="174"/>
      <c r="CWF96" s="174"/>
      <c r="CWG96" s="174"/>
      <c r="CWH96" s="174"/>
      <c r="CWI96" s="174"/>
      <c r="CWJ96" s="174"/>
      <c r="CWK96" s="174"/>
      <c r="CWL96" s="174"/>
      <c r="CWM96" s="174"/>
      <c r="CWN96" s="174"/>
      <c r="CWO96" s="174"/>
      <c r="CWP96" s="174"/>
      <c r="CWQ96" s="174"/>
      <c r="CWR96" s="174"/>
      <c r="CWS96" s="174"/>
      <c r="CWT96" s="174"/>
      <c r="CWU96" s="174"/>
      <c r="CWV96" s="174"/>
      <c r="CWW96" s="174"/>
      <c r="CWX96" s="174"/>
      <c r="CWY96" s="174"/>
      <c r="CWZ96" s="174"/>
      <c r="CXA96" s="174"/>
      <c r="CXB96" s="174"/>
      <c r="CXC96" s="174"/>
      <c r="CXD96" s="174"/>
      <c r="CXE96" s="174"/>
      <c r="CXF96" s="174"/>
      <c r="CXG96" s="174"/>
      <c r="CXH96" s="174"/>
      <c r="CXI96" s="174"/>
      <c r="CXJ96" s="174"/>
      <c r="CXK96" s="174"/>
      <c r="CXL96" s="174"/>
      <c r="CXM96" s="174"/>
      <c r="CXN96" s="174"/>
      <c r="CXO96" s="174"/>
      <c r="CXP96" s="174"/>
      <c r="CXQ96" s="174"/>
      <c r="CXR96" s="174"/>
      <c r="CXS96" s="174"/>
      <c r="CXT96" s="174"/>
      <c r="CXU96" s="174"/>
      <c r="CXV96" s="174"/>
      <c r="CXW96" s="174"/>
      <c r="CXX96" s="174"/>
      <c r="CXY96" s="174"/>
      <c r="CXZ96" s="174"/>
      <c r="CYA96" s="174"/>
      <c r="CYB96" s="174"/>
      <c r="CYC96" s="174"/>
      <c r="CYD96" s="174"/>
      <c r="CYE96" s="174"/>
      <c r="CYF96" s="174"/>
      <c r="CYG96" s="174"/>
      <c r="CYH96" s="174"/>
      <c r="CYI96" s="174"/>
      <c r="CYJ96" s="174"/>
      <c r="CYK96" s="174"/>
      <c r="CYL96" s="174"/>
      <c r="CYM96" s="174"/>
      <c r="CYN96" s="174"/>
      <c r="CYO96" s="174"/>
      <c r="CYP96" s="174"/>
      <c r="CYQ96" s="174"/>
      <c r="CYR96" s="174"/>
      <c r="CYS96" s="174"/>
      <c r="CYT96" s="174"/>
      <c r="CYU96" s="174"/>
      <c r="CYV96" s="174"/>
      <c r="CYW96" s="174"/>
      <c r="CYX96" s="174"/>
      <c r="CYY96" s="174"/>
      <c r="CYZ96" s="174"/>
      <c r="CZA96" s="174"/>
      <c r="CZB96" s="174"/>
      <c r="CZC96" s="174"/>
      <c r="CZD96" s="174"/>
      <c r="CZE96" s="174"/>
      <c r="CZF96" s="174"/>
      <c r="CZG96" s="174"/>
      <c r="CZH96" s="174"/>
      <c r="CZI96" s="174"/>
      <c r="CZJ96" s="174"/>
      <c r="CZK96" s="174"/>
      <c r="CZL96" s="174"/>
      <c r="CZM96" s="174"/>
      <c r="CZN96" s="174"/>
      <c r="CZO96" s="174"/>
      <c r="CZP96" s="174"/>
      <c r="CZQ96" s="174"/>
      <c r="CZR96" s="174"/>
      <c r="CZS96" s="174"/>
      <c r="CZT96" s="174"/>
      <c r="CZU96" s="174"/>
      <c r="CZV96" s="174"/>
      <c r="CZW96" s="174"/>
      <c r="CZX96" s="174"/>
      <c r="CZY96" s="174"/>
      <c r="CZZ96" s="174"/>
      <c r="DAA96" s="174"/>
      <c r="DAB96" s="174"/>
      <c r="DAC96" s="174"/>
      <c r="DAD96" s="174"/>
      <c r="DAE96" s="174"/>
      <c r="DAF96" s="174"/>
      <c r="DAG96" s="174"/>
      <c r="DAH96" s="174"/>
      <c r="DAI96" s="174"/>
      <c r="DAJ96" s="174"/>
      <c r="DAK96" s="174"/>
      <c r="DAL96" s="174"/>
      <c r="DAM96" s="174"/>
      <c r="DAN96" s="174"/>
      <c r="DAO96" s="174"/>
      <c r="DAP96" s="174"/>
      <c r="DAQ96" s="174"/>
      <c r="DAR96" s="174"/>
      <c r="DAS96" s="174"/>
      <c r="DAT96" s="174"/>
      <c r="DAU96" s="174"/>
      <c r="DAV96" s="174"/>
      <c r="DAW96" s="174"/>
      <c r="DAX96" s="174"/>
      <c r="DAY96" s="174"/>
      <c r="DAZ96" s="174"/>
      <c r="DBA96" s="174"/>
      <c r="DBB96" s="174"/>
      <c r="DBC96" s="174"/>
      <c r="DBD96" s="174"/>
      <c r="DBE96" s="174"/>
      <c r="DBF96" s="174"/>
      <c r="DBG96" s="174"/>
      <c r="DBH96" s="174"/>
      <c r="DBI96" s="174"/>
      <c r="DBJ96" s="174"/>
      <c r="DBK96" s="174"/>
      <c r="DBL96" s="174"/>
      <c r="DBM96" s="174"/>
      <c r="DBN96" s="174"/>
      <c r="DBO96" s="174"/>
      <c r="DBP96" s="174"/>
      <c r="DBQ96" s="174"/>
      <c r="DBR96" s="174"/>
      <c r="DBS96" s="174"/>
      <c r="DBT96" s="174"/>
      <c r="DBU96" s="174"/>
      <c r="DBV96" s="174"/>
      <c r="DBW96" s="174"/>
      <c r="DBX96" s="174"/>
      <c r="DBY96" s="174"/>
      <c r="DBZ96" s="174"/>
      <c r="DCA96" s="174"/>
      <c r="DCB96" s="174"/>
      <c r="DCC96" s="174"/>
      <c r="DCD96" s="174"/>
      <c r="DCE96" s="174"/>
      <c r="DCF96" s="174"/>
      <c r="DCG96" s="174"/>
      <c r="DCH96" s="174"/>
      <c r="DCI96" s="174"/>
      <c r="DCJ96" s="174"/>
      <c r="DCK96" s="174"/>
      <c r="DCL96" s="174"/>
      <c r="DCM96" s="174"/>
      <c r="DCN96" s="174"/>
      <c r="DCO96" s="174"/>
      <c r="DCP96" s="174"/>
      <c r="DCQ96" s="174"/>
      <c r="DCR96" s="174"/>
      <c r="DCS96" s="174"/>
      <c r="DCT96" s="174"/>
      <c r="DCU96" s="174"/>
      <c r="DCV96" s="174"/>
      <c r="DCW96" s="174"/>
      <c r="DCX96" s="174"/>
      <c r="DCY96" s="174"/>
      <c r="DCZ96" s="174"/>
      <c r="DDA96" s="174"/>
      <c r="DDB96" s="174"/>
      <c r="DDC96" s="174"/>
      <c r="DDD96" s="174"/>
      <c r="DDE96" s="174"/>
      <c r="DDF96" s="174"/>
      <c r="DDG96" s="174"/>
      <c r="DDH96" s="174"/>
      <c r="DDI96" s="174"/>
      <c r="DDJ96" s="174"/>
      <c r="DDK96" s="174"/>
      <c r="DDL96" s="174"/>
      <c r="DDM96" s="174"/>
      <c r="DDN96" s="174"/>
      <c r="DDO96" s="174"/>
      <c r="DDP96" s="174"/>
      <c r="DDQ96" s="174"/>
      <c r="DDR96" s="174"/>
      <c r="DDS96" s="174"/>
      <c r="DDT96" s="174"/>
      <c r="DDU96" s="174"/>
      <c r="DDV96" s="174"/>
      <c r="DDW96" s="174"/>
      <c r="DDX96" s="174"/>
      <c r="DDY96" s="174"/>
      <c r="DDZ96" s="174"/>
      <c r="DEA96" s="174"/>
      <c r="DEB96" s="174"/>
      <c r="DEC96" s="174"/>
      <c r="DED96" s="174"/>
      <c r="DEE96" s="174"/>
      <c r="DEF96" s="174"/>
      <c r="DEG96" s="174"/>
      <c r="DEH96" s="174"/>
      <c r="DEI96" s="174"/>
      <c r="DEJ96" s="174"/>
      <c r="DEK96" s="174"/>
      <c r="DEL96" s="174"/>
      <c r="DEM96" s="174"/>
      <c r="DEN96" s="174"/>
      <c r="DEO96" s="174"/>
      <c r="DEP96" s="174"/>
      <c r="DEQ96" s="174"/>
      <c r="DER96" s="174"/>
      <c r="DES96" s="174"/>
      <c r="DET96" s="174"/>
      <c r="DEU96" s="174"/>
      <c r="DEV96" s="174"/>
      <c r="DEW96" s="174"/>
      <c r="DEX96" s="174"/>
      <c r="DEY96" s="174"/>
      <c r="DEZ96" s="174"/>
      <c r="DFA96" s="174"/>
      <c r="DFB96" s="174"/>
      <c r="DFC96" s="174"/>
      <c r="DFD96" s="174"/>
      <c r="DFE96" s="174"/>
      <c r="DFF96" s="174"/>
      <c r="DFG96" s="174"/>
      <c r="DFH96" s="174"/>
      <c r="DFI96" s="174"/>
      <c r="DFJ96" s="174"/>
      <c r="DFK96" s="174"/>
      <c r="DFL96" s="174"/>
      <c r="DFM96" s="174"/>
      <c r="DFN96" s="174"/>
      <c r="DFO96" s="174"/>
      <c r="DFP96" s="174"/>
      <c r="DFQ96" s="174"/>
      <c r="DFR96" s="174"/>
      <c r="DFS96" s="174"/>
      <c r="DFT96" s="174"/>
      <c r="DFU96" s="174"/>
      <c r="DFV96" s="174"/>
      <c r="DFW96" s="174"/>
      <c r="DFX96" s="174"/>
      <c r="DFY96" s="174"/>
      <c r="DFZ96" s="174"/>
      <c r="DGA96" s="174"/>
      <c r="DGB96" s="174"/>
      <c r="DGC96" s="174"/>
      <c r="DGD96" s="174"/>
      <c r="DGE96" s="174"/>
      <c r="DGF96" s="174"/>
      <c r="DGG96" s="174"/>
      <c r="DGH96" s="174"/>
      <c r="DGI96" s="174"/>
      <c r="DGJ96" s="174"/>
      <c r="DGK96" s="174"/>
      <c r="DGL96" s="174"/>
      <c r="DGM96" s="174"/>
      <c r="DGN96" s="174"/>
      <c r="DGO96" s="174"/>
      <c r="DGP96" s="174"/>
      <c r="DGQ96" s="174"/>
      <c r="DGR96" s="174"/>
      <c r="DGS96" s="174"/>
      <c r="DGT96" s="174"/>
      <c r="DGU96" s="174"/>
      <c r="DGV96" s="174"/>
      <c r="DGW96" s="174"/>
      <c r="DGX96" s="174"/>
      <c r="DGY96" s="174"/>
      <c r="DGZ96" s="174"/>
      <c r="DHA96" s="174"/>
      <c r="DHB96" s="174"/>
      <c r="DHC96" s="174"/>
      <c r="DHD96" s="174"/>
      <c r="DHE96" s="174"/>
      <c r="DHF96" s="174"/>
      <c r="DHG96" s="174"/>
      <c r="DHH96" s="174"/>
      <c r="DHI96" s="174"/>
      <c r="DHJ96" s="174"/>
      <c r="DHK96" s="174"/>
      <c r="DHL96" s="174"/>
      <c r="DHM96" s="174"/>
      <c r="DHN96" s="174"/>
      <c r="DHO96" s="174"/>
      <c r="DHP96" s="174"/>
      <c r="DHQ96" s="174"/>
      <c r="DHR96" s="174"/>
      <c r="DHS96" s="174"/>
      <c r="DHT96" s="174"/>
      <c r="DHU96" s="174"/>
      <c r="DHV96" s="174"/>
      <c r="DHW96" s="174"/>
      <c r="DHX96" s="174"/>
      <c r="DHY96" s="174"/>
      <c r="DHZ96" s="174"/>
      <c r="DIA96" s="174"/>
      <c r="DIB96" s="174"/>
      <c r="DIC96" s="174"/>
      <c r="DID96" s="174"/>
      <c r="DIE96" s="174"/>
      <c r="DIF96" s="174"/>
      <c r="DIG96" s="174"/>
      <c r="DIH96" s="174"/>
      <c r="DII96" s="174"/>
      <c r="DIJ96" s="174"/>
      <c r="DIK96" s="174"/>
      <c r="DIL96" s="174"/>
      <c r="DIM96" s="174"/>
      <c r="DIN96" s="174"/>
      <c r="DIO96" s="174"/>
      <c r="DIP96" s="174"/>
      <c r="DIQ96" s="174"/>
      <c r="DIR96" s="174"/>
      <c r="DIS96" s="174"/>
      <c r="DIT96" s="174"/>
      <c r="DIU96" s="174"/>
      <c r="DIV96" s="174"/>
      <c r="DIW96" s="174"/>
      <c r="DIX96" s="174"/>
      <c r="DIY96" s="174"/>
      <c r="DIZ96" s="174"/>
      <c r="DJA96" s="174"/>
      <c r="DJB96" s="174"/>
      <c r="DJC96" s="174"/>
      <c r="DJD96" s="174"/>
      <c r="DJE96" s="174"/>
      <c r="DJF96" s="174"/>
      <c r="DJG96" s="174"/>
      <c r="DJH96" s="174"/>
      <c r="DJI96" s="174"/>
      <c r="DJJ96" s="174"/>
      <c r="DJK96" s="174"/>
      <c r="DJL96" s="174"/>
      <c r="DJM96" s="174"/>
      <c r="DJN96" s="174"/>
      <c r="DJO96" s="174"/>
      <c r="DJP96" s="174"/>
      <c r="DJQ96" s="174"/>
      <c r="DJR96" s="174"/>
      <c r="DJS96" s="174"/>
      <c r="DJT96" s="174"/>
      <c r="DJU96" s="174"/>
      <c r="DJV96" s="174"/>
      <c r="DJW96" s="174"/>
      <c r="DJX96" s="174"/>
      <c r="DJY96" s="174"/>
      <c r="DJZ96" s="174"/>
      <c r="DKA96" s="174"/>
      <c r="DKB96" s="174"/>
      <c r="DKC96" s="174"/>
      <c r="DKD96" s="174"/>
      <c r="DKE96" s="174"/>
      <c r="DKF96" s="174"/>
      <c r="DKG96" s="174"/>
      <c r="DKH96" s="174"/>
      <c r="DKI96" s="174"/>
      <c r="DKJ96" s="174"/>
      <c r="DKK96" s="174"/>
      <c r="DKL96" s="174"/>
      <c r="DKM96" s="174"/>
      <c r="DKN96" s="174"/>
      <c r="DKO96" s="174"/>
      <c r="DKP96" s="174"/>
      <c r="DKQ96" s="174"/>
      <c r="DKR96" s="174"/>
      <c r="DKS96" s="174"/>
      <c r="DKT96" s="174"/>
      <c r="DKU96" s="174"/>
      <c r="DKV96" s="174"/>
      <c r="DKW96" s="174"/>
      <c r="DKX96" s="174"/>
      <c r="DKY96" s="174"/>
      <c r="DKZ96" s="174"/>
      <c r="DLA96" s="174"/>
      <c r="DLB96" s="174"/>
      <c r="DLC96" s="174"/>
      <c r="DLD96" s="174"/>
      <c r="DLE96" s="174"/>
      <c r="DLF96" s="174"/>
      <c r="DLG96" s="174"/>
      <c r="DLH96" s="174"/>
      <c r="DLI96" s="174"/>
      <c r="DLJ96" s="174"/>
      <c r="DLK96" s="174"/>
      <c r="DLL96" s="174"/>
      <c r="DLM96" s="174"/>
      <c r="DLN96" s="174"/>
      <c r="DLO96" s="174"/>
      <c r="DLP96" s="174"/>
      <c r="DLQ96" s="174"/>
      <c r="DLR96" s="174"/>
      <c r="DLS96" s="174"/>
      <c r="DLT96" s="174"/>
      <c r="DLU96" s="174"/>
      <c r="DLV96" s="174"/>
      <c r="DLW96" s="174"/>
      <c r="DLX96" s="174"/>
      <c r="DLY96" s="174"/>
      <c r="DLZ96" s="174"/>
      <c r="DMA96" s="174"/>
      <c r="DMB96" s="174"/>
      <c r="DMC96" s="174"/>
      <c r="DMD96" s="174"/>
      <c r="DME96" s="174"/>
      <c r="DMF96" s="174"/>
      <c r="DMG96" s="174"/>
      <c r="DMH96" s="174"/>
      <c r="DMI96" s="174"/>
      <c r="DMJ96" s="174"/>
      <c r="DMK96" s="174"/>
      <c r="DML96" s="174"/>
      <c r="DMM96" s="174"/>
      <c r="DMN96" s="174"/>
      <c r="DMO96" s="174"/>
      <c r="DMP96" s="174"/>
      <c r="DMQ96" s="174"/>
      <c r="DMR96" s="174"/>
      <c r="DMS96" s="174"/>
      <c r="DMT96" s="174"/>
      <c r="DMU96" s="174"/>
      <c r="DMV96" s="174"/>
      <c r="DMW96" s="174"/>
      <c r="DMX96" s="174"/>
      <c r="DMY96" s="174"/>
      <c r="DMZ96" s="174"/>
      <c r="DNA96" s="174"/>
      <c r="DNB96" s="174"/>
      <c r="DNC96" s="174"/>
      <c r="DND96" s="174"/>
      <c r="DNE96" s="174"/>
      <c r="DNF96" s="174"/>
      <c r="DNG96" s="174"/>
      <c r="DNH96" s="174"/>
      <c r="DNI96" s="174"/>
      <c r="DNJ96" s="174"/>
      <c r="DNK96" s="174"/>
      <c r="DNL96" s="174"/>
      <c r="DNM96" s="174"/>
      <c r="DNN96" s="174"/>
      <c r="DNO96" s="174"/>
      <c r="DNP96" s="174"/>
      <c r="DNQ96" s="174"/>
      <c r="DNR96" s="174"/>
      <c r="DNS96" s="174"/>
      <c r="DNT96" s="174"/>
      <c r="DNU96" s="174"/>
      <c r="DNV96" s="174"/>
      <c r="DNW96" s="174"/>
      <c r="DNX96" s="174"/>
      <c r="DNY96" s="174"/>
      <c r="DNZ96" s="174"/>
      <c r="DOA96" s="174"/>
      <c r="DOB96" s="174"/>
      <c r="DOC96" s="174"/>
      <c r="DOD96" s="174"/>
      <c r="DOE96" s="174"/>
      <c r="DOF96" s="174"/>
      <c r="DOG96" s="174"/>
      <c r="DOH96" s="174"/>
      <c r="DOI96" s="174"/>
      <c r="DOJ96" s="174"/>
      <c r="DOK96" s="174"/>
      <c r="DOL96" s="174"/>
      <c r="DOM96" s="174"/>
      <c r="DON96" s="174"/>
      <c r="DOO96" s="174"/>
      <c r="DOP96" s="174"/>
      <c r="DOQ96" s="174"/>
      <c r="DOR96" s="174"/>
      <c r="DOS96" s="174"/>
      <c r="DOT96" s="174"/>
      <c r="DOU96" s="174"/>
      <c r="DOV96" s="174"/>
      <c r="DOW96" s="174"/>
      <c r="DOX96" s="174"/>
      <c r="DOY96" s="174"/>
      <c r="DOZ96" s="174"/>
      <c r="DPA96" s="174"/>
      <c r="DPB96" s="174"/>
      <c r="DPC96" s="174"/>
      <c r="DPD96" s="174"/>
      <c r="DPE96" s="174"/>
      <c r="DPF96" s="174"/>
      <c r="DPG96" s="174"/>
      <c r="DPH96" s="174"/>
      <c r="DPI96" s="174"/>
      <c r="DPJ96" s="174"/>
      <c r="DPK96" s="174"/>
      <c r="DPL96" s="174"/>
      <c r="DPM96" s="174"/>
      <c r="DPN96" s="174"/>
      <c r="DPO96" s="174"/>
      <c r="DPP96" s="174"/>
      <c r="DPQ96" s="174"/>
      <c r="DPR96" s="174"/>
      <c r="DPS96" s="174"/>
      <c r="DPT96" s="174"/>
      <c r="DPU96" s="174"/>
      <c r="DPV96" s="174"/>
      <c r="DPW96" s="174"/>
      <c r="DPX96" s="174"/>
      <c r="DPY96" s="174"/>
      <c r="DPZ96" s="174"/>
      <c r="DQA96" s="174"/>
      <c r="DQB96" s="174"/>
      <c r="DQC96" s="174"/>
      <c r="DQD96" s="174"/>
      <c r="DQE96" s="174"/>
      <c r="DQF96" s="174"/>
      <c r="DQG96" s="174"/>
      <c r="DQH96" s="174"/>
      <c r="DQI96" s="174"/>
      <c r="DQJ96" s="174"/>
      <c r="DQK96" s="174"/>
      <c r="DQL96" s="174"/>
      <c r="DQM96" s="174"/>
      <c r="DQN96" s="174"/>
      <c r="DQO96" s="174"/>
      <c r="DQP96" s="174"/>
      <c r="DQQ96" s="174"/>
      <c r="DQR96" s="174"/>
      <c r="DQS96" s="174"/>
      <c r="DQT96" s="174"/>
      <c r="DQU96" s="174"/>
      <c r="DQV96" s="174"/>
      <c r="DQW96" s="174"/>
      <c r="DQX96" s="174"/>
      <c r="DQY96" s="174"/>
      <c r="DQZ96" s="174"/>
      <c r="DRA96" s="174"/>
      <c r="DRB96" s="174"/>
      <c r="DRC96" s="174"/>
      <c r="DRD96" s="174"/>
      <c r="DRE96" s="174"/>
      <c r="DRF96" s="174"/>
      <c r="DRG96" s="174"/>
      <c r="DRH96" s="174"/>
      <c r="DRI96" s="174"/>
      <c r="DRJ96" s="174"/>
      <c r="DRK96" s="174"/>
      <c r="DRL96" s="174"/>
      <c r="DRM96" s="174"/>
      <c r="DRN96" s="174"/>
      <c r="DRO96" s="174"/>
      <c r="DRP96" s="174"/>
      <c r="DRQ96" s="174"/>
      <c r="DRR96" s="174"/>
      <c r="DRS96" s="174"/>
      <c r="DRT96" s="174"/>
      <c r="DRU96" s="174"/>
      <c r="DRV96" s="174"/>
      <c r="DRW96" s="174"/>
      <c r="DRX96" s="174"/>
      <c r="DRY96" s="174"/>
      <c r="DRZ96" s="174"/>
      <c r="DSA96" s="174"/>
      <c r="DSB96" s="174"/>
      <c r="DSC96" s="174"/>
      <c r="DSD96" s="174"/>
      <c r="DSE96" s="174"/>
      <c r="DSF96" s="174"/>
      <c r="DSG96" s="174"/>
      <c r="DSH96" s="174"/>
      <c r="DSI96" s="174"/>
      <c r="DSJ96" s="174"/>
      <c r="DSK96" s="174"/>
      <c r="DSL96" s="174"/>
      <c r="DSM96" s="174"/>
      <c r="DSN96" s="174"/>
      <c r="DSO96" s="174"/>
      <c r="DSP96" s="174"/>
      <c r="DSQ96" s="174"/>
      <c r="DSR96" s="174"/>
      <c r="DSS96" s="174"/>
      <c r="DST96" s="174"/>
      <c r="DSU96" s="174"/>
      <c r="DSV96" s="174"/>
      <c r="DSW96" s="174"/>
      <c r="DSX96" s="174"/>
      <c r="DSY96" s="174"/>
      <c r="DSZ96" s="174"/>
      <c r="DTA96" s="174"/>
      <c r="DTB96" s="174"/>
      <c r="DTC96" s="174"/>
      <c r="DTD96" s="174"/>
      <c r="DTE96" s="174"/>
      <c r="DTF96" s="174"/>
      <c r="DTG96" s="174"/>
      <c r="DTH96" s="174"/>
      <c r="DTI96" s="174"/>
      <c r="DTJ96" s="174"/>
      <c r="DTK96" s="174"/>
      <c r="DTL96" s="174"/>
      <c r="DTM96" s="174"/>
      <c r="DTN96" s="174"/>
      <c r="DTO96" s="174"/>
      <c r="DTP96" s="174"/>
      <c r="DTQ96" s="174"/>
      <c r="DTR96" s="174"/>
      <c r="DTS96" s="174"/>
      <c r="DTT96" s="174"/>
      <c r="DTU96" s="174"/>
      <c r="DTV96" s="174"/>
      <c r="DTW96" s="174"/>
      <c r="DTX96" s="174"/>
      <c r="DTY96" s="174"/>
      <c r="DTZ96" s="174"/>
      <c r="DUA96" s="174"/>
      <c r="DUB96" s="174"/>
      <c r="DUC96" s="174"/>
      <c r="DUD96" s="174"/>
      <c r="DUE96" s="174"/>
      <c r="DUF96" s="174"/>
      <c r="DUG96" s="174"/>
      <c r="DUH96" s="174"/>
      <c r="DUI96" s="174"/>
      <c r="DUJ96" s="174"/>
      <c r="DUK96" s="174"/>
      <c r="DUL96" s="174"/>
      <c r="DUM96" s="174"/>
      <c r="DUN96" s="174"/>
      <c r="DUO96" s="174"/>
      <c r="DUP96" s="174"/>
      <c r="DUQ96" s="174"/>
      <c r="DUR96" s="174"/>
      <c r="DUS96" s="174"/>
      <c r="DUT96" s="174"/>
      <c r="DUU96" s="174"/>
      <c r="DUV96" s="174"/>
      <c r="DUW96" s="174"/>
      <c r="DUX96" s="174"/>
      <c r="DUY96" s="174"/>
      <c r="DUZ96" s="174"/>
      <c r="DVA96" s="174"/>
      <c r="DVB96" s="174"/>
      <c r="DVC96" s="174"/>
      <c r="DVD96" s="174"/>
      <c r="DVE96" s="174"/>
      <c r="DVF96" s="174"/>
      <c r="DVG96" s="174"/>
      <c r="DVH96" s="174"/>
      <c r="DVI96" s="174"/>
      <c r="DVJ96" s="174"/>
      <c r="DVK96" s="174"/>
      <c r="DVL96" s="174"/>
      <c r="DVM96" s="174"/>
      <c r="DVN96" s="174"/>
      <c r="DVO96" s="174"/>
      <c r="DVP96" s="174"/>
      <c r="DVQ96" s="174"/>
      <c r="DVR96" s="174"/>
      <c r="DVS96" s="174"/>
      <c r="DVT96" s="174"/>
      <c r="DVU96" s="174"/>
      <c r="DVV96" s="174"/>
      <c r="DVW96" s="174"/>
      <c r="DVX96" s="174"/>
      <c r="DVY96" s="174"/>
      <c r="DVZ96" s="174"/>
      <c r="DWA96" s="174"/>
      <c r="DWB96" s="174"/>
      <c r="DWC96" s="174"/>
      <c r="DWD96" s="174"/>
      <c r="DWE96" s="174"/>
      <c r="DWF96" s="174"/>
      <c r="DWG96" s="174"/>
      <c r="DWH96" s="174"/>
      <c r="DWI96" s="174"/>
      <c r="DWJ96" s="174"/>
      <c r="DWK96" s="174"/>
      <c r="DWL96" s="174"/>
      <c r="DWM96" s="174"/>
      <c r="DWN96" s="174"/>
      <c r="DWO96" s="174"/>
      <c r="DWP96" s="174"/>
      <c r="DWQ96" s="174"/>
      <c r="DWR96" s="174"/>
      <c r="DWS96" s="174"/>
      <c r="DWT96" s="174"/>
      <c r="DWU96" s="174"/>
      <c r="DWV96" s="174"/>
      <c r="DWW96" s="174"/>
      <c r="DWX96" s="174"/>
      <c r="DWY96" s="174"/>
      <c r="DWZ96" s="174"/>
      <c r="DXA96" s="174"/>
      <c r="DXB96" s="174"/>
      <c r="DXC96" s="174"/>
      <c r="DXD96" s="174"/>
      <c r="DXE96" s="174"/>
      <c r="DXF96" s="174"/>
      <c r="DXG96" s="174"/>
      <c r="DXH96" s="174"/>
      <c r="DXI96" s="174"/>
      <c r="DXJ96" s="174"/>
      <c r="DXK96" s="174"/>
      <c r="DXL96" s="174"/>
      <c r="DXM96" s="174"/>
      <c r="DXN96" s="174"/>
      <c r="DXO96" s="174"/>
      <c r="DXP96" s="174"/>
      <c r="DXQ96" s="174"/>
      <c r="DXR96" s="174"/>
      <c r="DXS96" s="174"/>
      <c r="DXT96" s="174"/>
      <c r="DXU96" s="174"/>
      <c r="DXV96" s="174"/>
      <c r="DXW96" s="174"/>
      <c r="DXX96" s="174"/>
      <c r="DXY96" s="174"/>
      <c r="DXZ96" s="174"/>
      <c r="DYA96" s="174"/>
      <c r="DYB96" s="174"/>
      <c r="DYC96" s="174"/>
      <c r="DYD96" s="174"/>
      <c r="DYE96" s="174"/>
      <c r="DYF96" s="174"/>
      <c r="DYG96" s="174"/>
      <c r="DYH96" s="174"/>
      <c r="DYI96" s="174"/>
      <c r="DYJ96" s="174"/>
      <c r="DYK96" s="174"/>
      <c r="DYL96" s="174"/>
      <c r="DYM96" s="174"/>
      <c r="DYN96" s="174"/>
      <c r="DYO96" s="174"/>
      <c r="DYP96" s="174"/>
      <c r="DYQ96" s="174"/>
      <c r="DYR96" s="174"/>
      <c r="DYS96" s="174"/>
      <c r="DYT96" s="174"/>
      <c r="DYU96" s="174"/>
      <c r="DYV96" s="174"/>
      <c r="DYW96" s="174"/>
      <c r="DYX96" s="174"/>
      <c r="DYY96" s="174"/>
      <c r="DYZ96" s="174"/>
      <c r="DZA96" s="174"/>
      <c r="DZB96" s="174"/>
      <c r="DZC96" s="174"/>
      <c r="DZD96" s="174"/>
      <c r="DZE96" s="174"/>
      <c r="DZF96" s="174"/>
      <c r="DZG96" s="174"/>
      <c r="DZH96" s="174"/>
      <c r="DZI96" s="174"/>
      <c r="DZJ96" s="174"/>
      <c r="DZK96" s="174"/>
      <c r="DZL96" s="174"/>
      <c r="DZM96" s="174"/>
      <c r="DZN96" s="174"/>
      <c r="DZO96" s="174"/>
      <c r="DZP96" s="174"/>
      <c r="DZQ96" s="174"/>
      <c r="DZR96" s="174"/>
      <c r="DZS96" s="174"/>
      <c r="DZT96" s="174"/>
      <c r="DZU96" s="174"/>
      <c r="DZV96" s="174"/>
      <c r="DZW96" s="174"/>
      <c r="DZX96" s="174"/>
      <c r="DZY96" s="174"/>
      <c r="DZZ96" s="174"/>
      <c r="EAA96" s="174"/>
      <c r="EAB96" s="174"/>
      <c r="EAC96" s="174"/>
      <c r="EAD96" s="174"/>
      <c r="EAE96" s="174"/>
      <c r="EAF96" s="174"/>
      <c r="EAG96" s="174"/>
      <c r="EAH96" s="174"/>
      <c r="EAI96" s="174"/>
      <c r="EAJ96" s="174"/>
      <c r="EAK96" s="174"/>
      <c r="EAL96" s="174"/>
      <c r="EAM96" s="174"/>
      <c r="EAN96" s="174"/>
      <c r="EAO96" s="174"/>
      <c r="EAP96" s="174"/>
      <c r="EAQ96" s="174"/>
      <c r="EAR96" s="174"/>
      <c r="EAS96" s="174"/>
      <c r="EAT96" s="174"/>
      <c r="EAU96" s="174"/>
      <c r="EAV96" s="174"/>
      <c r="EAW96" s="174"/>
      <c r="EAX96" s="174"/>
      <c r="EAY96" s="174"/>
      <c r="EAZ96" s="174"/>
      <c r="EBA96" s="174"/>
      <c r="EBB96" s="174"/>
      <c r="EBC96" s="174"/>
      <c r="EBD96" s="174"/>
      <c r="EBE96" s="174"/>
      <c r="EBF96" s="174"/>
      <c r="EBG96" s="174"/>
      <c r="EBH96" s="174"/>
      <c r="EBI96" s="174"/>
      <c r="EBJ96" s="174"/>
      <c r="EBK96" s="174"/>
      <c r="EBL96" s="174"/>
      <c r="EBM96" s="174"/>
      <c r="EBN96" s="174"/>
      <c r="EBO96" s="174"/>
      <c r="EBP96" s="174"/>
      <c r="EBQ96" s="174"/>
      <c r="EBR96" s="174"/>
      <c r="EBS96" s="174"/>
      <c r="EBT96" s="174"/>
      <c r="EBU96" s="174"/>
      <c r="EBV96" s="174"/>
      <c r="EBW96" s="174"/>
      <c r="EBX96" s="174"/>
      <c r="EBY96" s="174"/>
      <c r="EBZ96" s="174"/>
      <c r="ECA96" s="174"/>
      <c r="ECB96" s="174"/>
      <c r="ECC96" s="174"/>
      <c r="ECD96" s="174"/>
      <c r="ECE96" s="174"/>
      <c r="ECF96" s="174"/>
      <c r="ECG96" s="174"/>
      <c r="ECH96" s="174"/>
      <c r="ECI96" s="174"/>
      <c r="ECJ96" s="174"/>
      <c r="ECK96" s="174"/>
      <c r="ECL96" s="174"/>
      <c r="ECM96" s="174"/>
      <c r="ECN96" s="174"/>
      <c r="ECO96" s="174"/>
      <c r="ECP96" s="174"/>
      <c r="ECQ96" s="174"/>
      <c r="ECR96" s="174"/>
      <c r="ECS96" s="174"/>
      <c r="ECT96" s="174"/>
      <c r="ECU96" s="174"/>
      <c r="ECV96" s="174"/>
      <c r="ECW96" s="174"/>
      <c r="ECX96" s="174"/>
      <c r="ECY96" s="174"/>
      <c r="ECZ96" s="174"/>
      <c r="EDA96" s="174"/>
      <c r="EDB96" s="174"/>
      <c r="EDC96" s="174"/>
      <c r="EDD96" s="174"/>
      <c r="EDE96" s="174"/>
      <c r="EDF96" s="174"/>
      <c r="EDG96" s="174"/>
      <c r="EDH96" s="174"/>
      <c r="EDI96" s="174"/>
      <c r="EDJ96" s="174"/>
      <c r="EDK96" s="174"/>
      <c r="EDL96" s="174"/>
      <c r="EDM96" s="174"/>
      <c r="EDN96" s="174"/>
      <c r="EDO96" s="174"/>
      <c r="EDP96" s="174"/>
      <c r="EDQ96" s="174"/>
      <c r="EDR96" s="174"/>
      <c r="EDS96" s="174"/>
      <c r="EDT96" s="174"/>
      <c r="EDU96" s="174"/>
      <c r="EDV96" s="174"/>
      <c r="EDW96" s="174"/>
      <c r="EDX96" s="174"/>
      <c r="EDY96" s="174"/>
      <c r="EDZ96" s="174"/>
      <c r="EEA96" s="174"/>
      <c r="EEB96" s="174"/>
      <c r="EEC96" s="174"/>
      <c r="EED96" s="174"/>
      <c r="EEE96" s="174"/>
      <c r="EEF96" s="174"/>
      <c r="EEG96" s="174"/>
      <c r="EEH96" s="174"/>
      <c r="EEI96" s="174"/>
      <c r="EEJ96" s="174"/>
      <c r="EEK96" s="174"/>
      <c r="EEL96" s="174"/>
      <c r="EEM96" s="174"/>
      <c r="EEN96" s="174"/>
      <c r="EEO96" s="174"/>
      <c r="EEP96" s="174"/>
      <c r="EEQ96" s="174"/>
      <c r="EER96" s="174"/>
      <c r="EES96" s="174"/>
      <c r="EET96" s="174"/>
      <c r="EEU96" s="174"/>
      <c r="EEV96" s="174"/>
      <c r="EEW96" s="174"/>
      <c r="EEX96" s="174"/>
      <c r="EEY96" s="174"/>
      <c r="EEZ96" s="174"/>
      <c r="EFA96" s="174"/>
      <c r="EFB96" s="174"/>
      <c r="EFC96" s="174"/>
      <c r="EFD96" s="174"/>
      <c r="EFE96" s="174"/>
      <c r="EFF96" s="174"/>
      <c r="EFG96" s="174"/>
      <c r="EFH96" s="174"/>
      <c r="EFI96" s="174"/>
      <c r="EFJ96" s="174"/>
      <c r="EFK96" s="174"/>
      <c r="EFL96" s="174"/>
      <c r="EFM96" s="174"/>
      <c r="EFN96" s="174"/>
      <c r="EFO96" s="174"/>
      <c r="EFP96" s="174"/>
      <c r="EFQ96" s="174"/>
      <c r="EFR96" s="174"/>
      <c r="EFS96" s="174"/>
      <c r="EFT96" s="174"/>
      <c r="EFU96" s="174"/>
      <c r="EFV96" s="174"/>
      <c r="EFW96" s="174"/>
      <c r="EFX96" s="174"/>
      <c r="EFY96" s="174"/>
      <c r="EFZ96" s="174"/>
      <c r="EGA96" s="174"/>
      <c r="EGB96" s="174"/>
      <c r="EGC96" s="174"/>
      <c r="EGD96" s="174"/>
      <c r="EGE96" s="174"/>
      <c r="EGF96" s="174"/>
      <c r="EGG96" s="174"/>
      <c r="EGH96" s="174"/>
      <c r="EGI96" s="174"/>
      <c r="EGJ96" s="174"/>
      <c r="EGK96" s="174"/>
      <c r="EGL96" s="174"/>
      <c r="EGM96" s="174"/>
      <c r="EGN96" s="174"/>
      <c r="EGO96" s="174"/>
      <c r="EGP96" s="174"/>
      <c r="EGQ96" s="174"/>
      <c r="EGR96" s="174"/>
      <c r="EGS96" s="174"/>
      <c r="EGT96" s="174"/>
      <c r="EGU96" s="174"/>
      <c r="EGV96" s="174"/>
      <c r="EGW96" s="174"/>
      <c r="EGX96" s="174"/>
      <c r="EGY96" s="174"/>
      <c r="EGZ96" s="174"/>
      <c r="EHA96" s="174"/>
      <c r="EHB96" s="174"/>
      <c r="EHC96" s="174"/>
      <c r="EHD96" s="174"/>
      <c r="EHE96" s="174"/>
      <c r="EHF96" s="174"/>
      <c r="EHG96" s="174"/>
      <c r="EHH96" s="174"/>
      <c r="EHI96" s="174"/>
      <c r="EHJ96" s="174"/>
      <c r="EHK96" s="174"/>
      <c r="EHL96" s="174"/>
      <c r="EHM96" s="174"/>
      <c r="EHN96" s="174"/>
      <c r="EHO96" s="174"/>
      <c r="EHP96" s="174"/>
      <c r="EHQ96" s="174"/>
      <c r="EHR96" s="174"/>
      <c r="EHS96" s="174"/>
      <c r="EHT96" s="174"/>
      <c r="EHU96" s="174"/>
      <c r="EHV96" s="174"/>
      <c r="EHW96" s="174"/>
      <c r="EHX96" s="174"/>
      <c r="EHY96" s="174"/>
      <c r="EHZ96" s="174"/>
      <c r="EIA96" s="174"/>
      <c r="EIB96" s="174"/>
      <c r="EIC96" s="174"/>
      <c r="EID96" s="174"/>
      <c r="EIE96" s="174"/>
      <c r="EIF96" s="174"/>
      <c r="EIG96" s="174"/>
      <c r="EIH96" s="174"/>
      <c r="EII96" s="174"/>
      <c r="EIJ96" s="174"/>
      <c r="EIK96" s="174"/>
      <c r="EIL96" s="174"/>
      <c r="EIM96" s="174"/>
      <c r="EIN96" s="174"/>
      <c r="EIO96" s="174"/>
      <c r="EIP96" s="174"/>
      <c r="EIQ96" s="174"/>
      <c r="EIR96" s="174"/>
      <c r="EIS96" s="174"/>
      <c r="EIT96" s="174"/>
      <c r="EIU96" s="174"/>
      <c r="EIV96" s="174"/>
      <c r="EIW96" s="174"/>
      <c r="EIX96" s="174"/>
      <c r="EIY96" s="174"/>
      <c r="EIZ96" s="174"/>
      <c r="EJA96" s="174"/>
      <c r="EJB96" s="174"/>
      <c r="EJC96" s="174"/>
      <c r="EJD96" s="174"/>
      <c r="EJE96" s="174"/>
      <c r="EJF96" s="174"/>
      <c r="EJG96" s="174"/>
      <c r="EJH96" s="174"/>
      <c r="EJI96" s="174"/>
      <c r="EJJ96" s="174"/>
      <c r="EJK96" s="174"/>
      <c r="EJL96" s="174"/>
      <c r="EJM96" s="174"/>
      <c r="EJN96" s="174"/>
      <c r="EJO96" s="174"/>
      <c r="EJP96" s="174"/>
      <c r="EJQ96" s="174"/>
      <c r="EJR96" s="174"/>
      <c r="EJS96" s="174"/>
      <c r="EJT96" s="174"/>
      <c r="EJU96" s="174"/>
      <c r="EJV96" s="174"/>
      <c r="EJW96" s="174"/>
      <c r="EJX96" s="174"/>
      <c r="EJY96" s="174"/>
      <c r="EJZ96" s="174"/>
      <c r="EKA96" s="174"/>
      <c r="EKB96" s="174"/>
      <c r="EKC96" s="174"/>
      <c r="EKD96" s="174"/>
      <c r="EKE96" s="174"/>
      <c r="EKF96" s="174"/>
      <c r="EKG96" s="174"/>
      <c r="EKH96" s="174"/>
      <c r="EKI96" s="174"/>
      <c r="EKJ96" s="174"/>
      <c r="EKK96" s="174"/>
      <c r="EKL96" s="174"/>
      <c r="EKM96" s="174"/>
      <c r="EKN96" s="174"/>
      <c r="EKO96" s="174"/>
      <c r="EKP96" s="174"/>
      <c r="EKQ96" s="174"/>
      <c r="EKR96" s="174"/>
      <c r="EKS96" s="174"/>
      <c r="EKT96" s="174"/>
      <c r="EKU96" s="174"/>
      <c r="EKV96" s="174"/>
      <c r="EKW96" s="174"/>
      <c r="EKX96" s="174"/>
      <c r="EKY96" s="174"/>
      <c r="EKZ96" s="174"/>
      <c r="ELA96" s="174"/>
      <c r="ELB96" s="174"/>
      <c r="ELC96" s="174"/>
      <c r="ELD96" s="174"/>
      <c r="ELE96" s="174"/>
      <c r="ELF96" s="174"/>
      <c r="ELG96" s="174"/>
      <c r="ELH96" s="174"/>
      <c r="ELI96" s="174"/>
      <c r="ELJ96" s="174"/>
      <c r="ELK96" s="174"/>
      <c r="ELL96" s="174"/>
      <c r="ELM96" s="174"/>
      <c r="ELN96" s="174"/>
      <c r="ELO96" s="174"/>
      <c r="ELP96" s="174"/>
      <c r="ELQ96" s="174"/>
      <c r="ELR96" s="174"/>
      <c r="ELS96" s="174"/>
      <c r="ELT96" s="174"/>
      <c r="ELU96" s="174"/>
      <c r="ELV96" s="174"/>
      <c r="ELW96" s="174"/>
      <c r="ELX96" s="174"/>
      <c r="ELY96" s="174"/>
      <c r="ELZ96" s="174"/>
      <c r="EMA96" s="174"/>
      <c r="EMB96" s="174"/>
      <c r="EMC96" s="174"/>
      <c r="EMD96" s="174"/>
      <c r="EME96" s="174"/>
      <c r="EMF96" s="174"/>
      <c r="EMG96" s="174"/>
      <c r="EMH96" s="174"/>
      <c r="EMI96" s="174"/>
      <c r="EMJ96" s="174"/>
      <c r="EMK96" s="174"/>
      <c r="EML96" s="174"/>
      <c r="EMM96" s="174"/>
      <c r="EMN96" s="174"/>
      <c r="EMO96" s="174"/>
      <c r="EMP96" s="174"/>
      <c r="EMQ96" s="174"/>
      <c r="EMR96" s="174"/>
      <c r="EMS96" s="174"/>
      <c r="EMT96" s="174"/>
      <c r="EMU96" s="174"/>
      <c r="EMV96" s="174"/>
      <c r="EMW96" s="174"/>
      <c r="EMX96" s="174"/>
      <c r="EMY96" s="174"/>
      <c r="EMZ96" s="174"/>
      <c r="ENA96" s="174"/>
      <c r="ENB96" s="174"/>
      <c r="ENC96" s="174"/>
      <c r="END96" s="174"/>
      <c r="ENE96" s="174"/>
      <c r="ENF96" s="174"/>
      <c r="ENG96" s="174"/>
      <c r="ENH96" s="174"/>
      <c r="ENI96" s="174"/>
      <c r="ENJ96" s="174"/>
      <c r="ENK96" s="174"/>
      <c r="ENL96" s="174"/>
      <c r="ENM96" s="174"/>
      <c r="ENN96" s="174"/>
      <c r="ENO96" s="174"/>
      <c r="ENP96" s="174"/>
      <c r="ENQ96" s="174"/>
      <c r="ENR96" s="174"/>
      <c r="ENS96" s="174"/>
      <c r="ENT96" s="174"/>
      <c r="ENU96" s="174"/>
      <c r="ENV96" s="174"/>
      <c r="ENW96" s="174"/>
      <c r="ENX96" s="174"/>
      <c r="ENY96" s="174"/>
      <c r="ENZ96" s="174"/>
      <c r="EOA96" s="174"/>
      <c r="EOB96" s="174"/>
      <c r="EOC96" s="174"/>
      <c r="EOD96" s="174"/>
      <c r="EOE96" s="174"/>
      <c r="EOF96" s="174"/>
      <c r="EOG96" s="174"/>
      <c r="EOH96" s="174"/>
      <c r="EOI96" s="174"/>
      <c r="EOJ96" s="174"/>
      <c r="EOK96" s="174"/>
      <c r="EOL96" s="174"/>
      <c r="EOM96" s="174"/>
      <c r="EON96" s="174"/>
      <c r="EOO96" s="174"/>
      <c r="EOP96" s="174"/>
      <c r="EOQ96" s="174"/>
      <c r="EOR96" s="174"/>
      <c r="EOS96" s="174"/>
      <c r="EOT96" s="174"/>
      <c r="EOU96" s="174"/>
      <c r="EOV96" s="174"/>
      <c r="EOW96" s="174"/>
      <c r="EOX96" s="174"/>
      <c r="EOY96" s="174"/>
      <c r="EOZ96" s="174"/>
      <c r="EPA96" s="174"/>
      <c r="EPB96" s="174"/>
      <c r="EPC96" s="174"/>
      <c r="EPD96" s="174"/>
      <c r="EPE96" s="174"/>
      <c r="EPF96" s="174"/>
      <c r="EPG96" s="174"/>
      <c r="EPH96" s="174"/>
      <c r="EPI96" s="174"/>
      <c r="EPJ96" s="174"/>
      <c r="EPK96" s="174"/>
      <c r="EPL96" s="174"/>
      <c r="EPM96" s="174"/>
      <c r="EPN96" s="174"/>
      <c r="EPO96" s="174"/>
      <c r="EPP96" s="174"/>
      <c r="EPQ96" s="174"/>
      <c r="EPR96" s="174"/>
      <c r="EPS96" s="174"/>
      <c r="EPT96" s="174"/>
      <c r="EPU96" s="174"/>
      <c r="EPV96" s="174"/>
      <c r="EPW96" s="174"/>
      <c r="EPX96" s="174"/>
      <c r="EPY96" s="174"/>
      <c r="EPZ96" s="174"/>
      <c r="EQA96" s="174"/>
      <c r="EQB96" s="174"/>
      <c r="EQC96" s="174"/>
      <c r="EQD96" s="174"/>
      <c r="EQE96" s="174"/>
      <c r="EQF96" s="174"/>
      <c r="EQG96" s="174"/>
      <c r="EQH96" s="174"/>
      <c r="EQI96" s="174"/>
      <c r="EQJ96" s="174"/>
      <c r="EQK96" s="174"/>
      <c r="EQL96" s="174"/>
      <c r="EQM96" s="174"/>
      <c r="EQN96" s="174"/>
      <c r="EQO96" s="174"/>
      <c r="EQP96" s="174"/>
      <c r="EQQ96" s="174"/>
      <c r="EQR96" s="174"/>
      <c r="EQS96" s="174"/>
      <c r="EQT96" s="174"/>
      <c r="EQU96" s="174"/>
      <c r="EQV96" s="174"/>
      <c r="EQW96" s="174"/>
      <c r="EQX96" s="174"/>
      <c r="EQY96" s="174"/>
      <c r="EQZ96" s="174"/>
      <c r="ERA96" s="174"/>
      <c r="ERB96" s="174"/>
      <c r="ERC96" s="174"/>
      <c r="ERD96" s="174"/>
      <c r="ERE96" s="174"/>
      <c r="ERF96" s="174"/>
      <c r="ERG96" s="174"/>
      <c r="ERH96" s="174"/>
      <c r="ERI96" s="174"/>
      <c r="ERJ96" s="174"/>
      <c r="ERK96" s="174"/>
      <c r="ERL96" s="174"/>
      <c r="ERM96" s="174"/>
      <c r="ERN96" s="174"/>
      <c r="ERO96" s="174"/>
      <c r="ERP96" s="174"/>
      <c r="ERQ96" s="174"/>
      <c r="ERR96" s="174"/>
      <c r="ERS96" s="174"/>
      <c r="ERT96" s="174"/>
      <c r="ERU96" s="174"/>
      <c r="ERV96" s="174"/>
      <c r="ERW96" s="174"/>
      <c r="ERX96" s="174"/>
      <c r="ERY96" s="174"/>
      <c r="ERZ96" s="174"/>
      <c r="ESA96" s="174"/>
      <c r="ESB96" s="174"/>
      <c r="ESC96" s="174"/>
      <c r="ESD96" s="174"/>
      <c r="ESE96" s="174"/>
      <c r="ESF96" s="174"/>
      <c r="ESG96" s="174"/>
      <c r="ESH96" s="174"/>
      <c r="ESI96" s="174"/>
      <c r="ESJ96" s="174"/>
      <c r="ESK96" s="174"/>
      <c r="ESL96" s="174"/>
      <c r="ESM96" s="174"/>
      <c r="ESN96" s="174"/>
      <c r="ESO96" s="174"/>
      <c r="ESP96" s="174"/>
      <c r="ESQ96" s="174"/>
      <c r="ESR96" s="174"/>
      <c r="ESS96" s="174"/>
      <c r="EST96" s="174"/>
      <c r="ESU96" s="174"/>
      <c r="ESV96" s="174"/>
      <c r="ESW96" s="174"/>
      <c r="ESX96" s="174"/>
      <c r="ESY96" s="174"/>
      <c r="ESZ96" s="174"/>
      <c r="ETA96" s="174"/>
      <c r="ETB96" s="174"/>
      <c r="ETC96" s="174"/>
      <c r="ETD96" s="174"/>
      <c r="ETE96" s="174"/>
      <c r="ETF96" s="174"/>
      <c r="ETG96" s="174"/>
      <c r="ETH96" s="174"/>
      <c r="ETI96" s="174"/>
      <c r="ETJ96" s="174"/>
      <c r="ETK96" s="174"/>
      <c r="ETL96" s="174"/>
      <c r="ETM96" s="174"/>
      <c r="ETN96" s="174"/>
      <c r="ETO96" s="174"/>
      <c r="ETP96" s="174"/>
      <c r="ETQ96" s="174"/>
      <c r="ETR96" s="174"/>
      <c r="ETS96" s="174"/>
      <c r="ETT96" s="174"/>
      <c r="ETU96" s="174"/>
      <c r="ETV96" s="174"/>
      <c r="ETW96" s="174"/>
      <c r="ETX96" s="174"/>
      <c r="ETY96" s="174"/>
      <c r="ETZ96" s="174"/>
      <c r="EUA96" s="174"/>
      <c r="EUB96" s="174"/>
      <c r="EUC96" s="174"/>
      <c r="EUD96" s="174"/>
      <c r="EUE96" s="174"/>
      <c r="EUF96" s="174"/>
      <c r="EUG96" s="174"/>
      <c r="EUH96" s="174"/>
      <c r="EUI96" s="174"/>
      <c r="EUJ96" s="174"/>
      <c r="EUK96" s="174"/>
      <c r="EUL96" s="174"/>
      <c r="EUM96" s="174"/>
      <c r="EUN96" s="174"/>
      <c r="EUO96" s="174"/>
      <c r="EUP96" s="174"/>
      <c r="EUQ96" s="174"/>
      <c r="EUR96" s="174"/>
      <c r="EUS96" s="174"/>
      <c r="EUT96" s="174"/>
      <c r="EUU96" s="174"/>
      <c r="EUV96" s="174"/>
      <c r="EUW96" s="174"/>
      <c r="EUX96" s="174"/>
      <c r="EUY96" s="174"/>
      <c r="EUZ96" s="174"/>
      <c r="EVA96" s="174"/>
      <c r="EVB96" s="174"/>
      <c r="EVC96" s="174"/>
      <c r="EVD96" s="174"/>
      <c r="EVE96" s="174"/>
      <c r="EVF96" s="174"/>
      <c r="EVG96" s="174"/>
      <c r="EVH96" s="174"/>
      <c r="EVI96" s="174"/>
      <c r="EVJ96" s="174"/>
      <c r="EVK96" s="174"/>
      <c r="EVL96" s="174"/>
      <c r="EVM96" s="174"/>
      <c r="EVN96" s="174"/>
      <c r="EVO96" s="174"/>
      <c r="EVP96" s="174"/>
      <c r="EVQ96" s="174"/>
      <c r="EVR96" s="174"/>
      <c r="EVS96" s="174"/>
      <c r="EVT96" s="174"/>
      <c r="EVU96" s="174"/>
      <c r="EVV96" s="174"/>
      <c r="EVW96" s="174"/>
      <c r="EVX96" s="174"/>
      <c r="EVY96" s="174"/>
      <c r="EVZ96" s="174"/>
      <c r="EWA96" s="174"/>
      <c r="EWB96" s="174"/>
      <c r="EWC96" s="174"/>
      <c r="EWD96" s="174"/>
      <c r="EWE96" s="174"/>
      <c r="EWF96" s="174"/>
      <c r="EWG96" s="174"/>
      <c r="EWH96" s="174"/>
      <c r="EWI96" s="174"/>
      <c r="EWJ96" s="174"/>
      <c r="EWK96" s="174"/>
      <c r="EWL96" s="174"/>
      <c r="EWM96" s="174"/>
      <c r="EWN96" s="174"/>
      <c r="EWO96" s="174"/>
      <c r="EWP96" s="174"/>
      <c r="EWQ96" s="174"/>
      <c r="EWR96" s="174"/>
      <c r="EWS96" s="174"/>
      <c r="EWT96" s="174"/>
      <c r="EWU96" s="174"/>
      <c r="EWV96" s="174"/>
      <c r="EWW96" s="174"/>
      <c r="EWX96" s="174"/>
      <c r="EWY96" s="174"/>
      <c r="EWZ96" s="174"/>
      <c r="EXA96" s="174"/>
      <c r="EXB96" s="174"/>
      <c r="EXC96" s="174"/>
      <c r="EXD96" s="174"/>
      <c r="EXE96" s="174"/>
      <c r="EXF96" s="174"/>
      <c r="EXG96" s="174"/>
      <c r="EXH96" s="174"/>
      <c r="EXI96" s="174"/>
      <c r="EXJ96" s="174"/>
      <c r="EXK96" s="174"/>
      <c r="EXL96" s="174"/>
      <c r="EXM96" s="174"/>
      <c r="EXN96" s="174"/>
      <c r="EXO96" s="174"/>
      <c r="EXP96" s="174"/>
      <c r="EXQ96" s="174"/>
      <c r="EXR96" s="174"/>
      <c r="EXS96" s="174"/>
      <c r="EXT96" s="174"/>
      <c r="EXU96" s="174"/>
      <c r="EXV96" s="174"/>
      <c r="EXW96" s="174"/>
      <c r="EXX96" s="174"/>
      <c r="EXY96" s="174"/>
      <c r="EXZ96" s="174"/>
      <c r="EYA96" s="174"/>
      <c r="EYB96" s="174"/>
      <c r="EYC96" s="174"/>
      <c r="EYD96" s="174"/>
      <c r="EYE96" s="174"/>
      <c r="EYF96" s="174"/>
      <c r="EYG96" s="174"/>
      <c r="EYH96" s="174"/>
      <c r="EYI96" s="174"/>
      <c r="EYJ96" s="174"/>
      <c r="EYK96" s="174"/>
      <c r="EYL96" s="174"/>
      <c r="EYM96" s="174"/>
      <c r="EYN96" s="174"/>
      <c r="EYO96" s="174"/>
      <c r="EYP96" s="174"/>
      <c r="EYQ96" s="174"/>
      <c r="EYR96" s="174"/>
      <c r="EYS96" s="174"/>
      <c r="EYT96" s="174"/>
      <c r="EYU96" s="174"/>
      <c r="EYV96" s="174"/>
      <c r="EYW96" s="174"/>
      <c r="EYX96" s="174"/>
      <c r="EYY96" s="174"/>
      <c r="EYZ96" s="174"/>
      <c r="EZA96" s="174"/>
      <c r="EZB96" s="174"/>
      <c r="EZC96" s="174"/>
      <c r="EZD96" s="174"/>
      <c r="EZE96" s="174"/>
      <c r="EZF96" s="174"/>
      <c r="EZG96" s="174"/>
      <c r="EZH96" s="174"/>
      <c r="EZI96" s="174"/>
      <c r="EZJ96" s="174"/>
      <c r="EZK96" s="174"/>
      <c r="EZL96" s="174"/>
      <c r="EZM96" s="174"/>
      <c r="EZN96" s="174"/>
      <c r="EZO96" s="174"/>
      <c r="EZP96" s="174"/>
      <c r="EZQ96" s="174"/>
      <c r="EZR96" s="174"/>
      <c r="EZS96" s="174"/>
      <c r="EZT96" s="174"/>
      <c r="EZU96" s="174"/>
      <c r="EZV96" s="174"/>
      <c r="EZW96" s="174"/>
      <c r="EZX96" s="174"/>
      <c r="EZY96" s="174"/>
      <c r="EZZ96" s="174"/>
      <c r="FAA96" s="174"/>
      <c r="FAB96" s="174"/>
      <c r="FAC96" s="174"/>
      <c r="FAD96" s="174"/>
      <c r="FAE96" s="174"/>
      <c r="FAF96" s="174"/>
      <c r="FAG96" s="174"/>
      <c r="FAH96" s="174"/>
      <c r="FAI96" s="174"/>
      <c r="FAJ96" s="174"/>
      <c r="FAK96" s="174"/>
      <c r="FAL96" s="174"/>
      <c r="FAM96" s="174"/>
      <c r="FAN96" s="174"/>
      <c r="FAO96" s="174"/>
      <c r="FAP96" s="174"/>
      <c r="FAQ96" s="174"/>
      <c r="FAR96" s="174"/>
      <c r="FAS96" s="174"/>
      <c r="FAT96" s="174"/>
      <c r="FAU96" s="174"/>
      <c r="FAV96" s="174"/>
      <c r="FAW96" s="174"/>
      <c r="FAX96" s="174"/>
      <c r="FAY96" s="174"/>
      <c r="FAZ96" s="174"/>
      <c r="FBA96" s="174"/>
      <c r="FBB96" s="174"/>
      <c r="FBC96" s="174"/>
      <c r="FBD96" s="174"/>
      <c r="FBE96" s="174"/>
      <c r="FBF96" s="174"/>
      <c r="FBG96" s="174"/>
      <c r="FBH96" s="174"/>
      <c r="FBI96" s="174"/>
      <c r="FBJ96" s="174"/>
      <c r="FBK96" s="174"/>
      <c r="FBL96" s="174"/>
      <c r="FBM96" s="174"/>
      <c r="FBN96" s="174"/>
      <c r="FBO96" s="174"/>
      <c r="FBP96" s="174"/>
      <c r="FBQ96" s="174"/>
      <c r="FBR96" s="174"/>
      <c r="FBS96" s="174"/>
      <c r="FBT96" s="174"/>
      <c r="FBU96" s="174"/>
      <c r="FBV96" s="174"/>
      <c r="FBW96" s="174"/>
      <c r="FBX96" s="174"/>
      <c r="FBY96" s="174"/>
      <c r="FBZ96" s="174"/>
      <c r="FCA96" s="174"/>
      <c r="FCB96" s="174"/>
      <c r="FCC96" s="174"/>
      <c r="FCD96" s="174"/>
      <c r="FCE96" s="174"/>
      <c r="FCF96" s="174"/>
      <c r="FCG96" s="174"/>
      <c r="FCH96" s="174"/>
      <c r="FCI96" s="174"/>
      <c r="FCJ96" s="174"/>
      <c r="FCK96" s="174"/>
      <c r="FCL96" s="174"/>
      <c r="FCM96" s="174"/>
      <c r="FCN96" s="174"/>
      <c r="FCO96" s="174"/>
      <c r="FCP96" s="174"/>
      <c r="FCQ96" s="174"/>
      <c r="FCR96" s="174"/>
      <c r="FCS96" s="174"/>
      <c r="FCT96" s="174"/>
      <c r="FCU96" s="174"/>
      <c r="FCV96" s="174"/>
      <c r="FCW96" s="174"/>
      <c r="FCX96" s="174"/>
      <c r="FCY96" s="174"/>
      <c r="FCZ96" s="174"/>
      <c r="FDA96" s="174"/>
      <c r="FDB96" s="174"/>
      <c r="FDC96" s="174"/>
      <c r="FDD96" s="174"/>
      <c r="FDE96" s="174"/>
      <c r="FDF96" s="174"/>
      <c r="FDG96" s="174"/>
      <c r="FDH96" s="174"/>
      <c r="FDI96" s="174"/>
      <c r="FDJ96" s="174"/>
      <c r="FDK96" s="174"/>
      <c r="FDL96" s="174"/>
      <c r="FDM96" s="174"/>
      <c r="FDN96" s="174"/>
      <c r="FDO96" s="174"/>
      <c r="FDP96" s="174"/>
      <c r="FDQ96" s="174"/>
      <c r="FDR96" s="174"/>
      <c r="FDS96" s="174"/>
      <c r="FDT96" s="174"/>
      <c r="FDU96" s="174"/>
      <c r="FDV96" s="174"/>
      <c r="FDW96" s="174"/>
      <c r="FDX96" s="174"/>
      <c r="FDY96" s="174"/>
      <c r="FDZ96" s="174"/>
      <c r="FEA96" s="174"/>
      <c r="FEB96" s="174"/>
      <c r="FEC96" s="174"/>
      <c r="FED96" s="174"/>
      <c r="FEE96" s="174"/>
      <c r="FEF96" s="174"/>
      <c r="FEG96" s="174"/>
      <c r="FEH96" s="174"/>
      <c r="FEI96" s="174"/>
      <c r="FEJ96" s="174"/>
      <c r="FEK96" s="174"/>
      <c r="FEL96" s="174"/>
      <c r="FEM96" s="174"/>
      <c r="FEN96" s="174"/>
      <c r="FEO96" s="174"/>
      <c r="FEP96" s="174"/>
      <c r="FEQ96" s="174"/>
      <c r="FER96" s="174"/>
      <c r="FES96" s="174"/>
      <c r="FET96" s="174"/>
      <c r="FEU96" s="174"/>
      <c r="FEV96" s="174"/>
      <c r="FEW96" s="174"/>
      <c r="FEX96" s="174"/>
      <c r="FEY96" s="174"/>
      <c r="FEZ96" s="174"/>
      <c r="FFA96" s="174"/>
      <c r="FFB96" s="174"/>
      <c r="FFC96" s="174"/>
      <c r="FFD96" s="174"/>
      <c r="FFE96" s="174"/>
      <c r="FFF96" s="174"/>
      <c r="FFG96" s="174"/>
      <c r="FFH96" s="174"/>
      <c r="FFI96" s="174"/>
      <c r="FFJ96" s="174"/>
      <c r="FFK96" s="174"/>
      <c r="FFL96" s="174"/>
      <c r="FFM96" s="174"/>
      <c r="FFN96" s="174"/>
      <c r="FFO96" s="174"/>
      <c r="FFP96" s="174"/>
      <c r="FFQ96" s="174"/>
      <c r="FFR96" s="174"/>
      <c r="FFS96" s="174"/>
      <c r="FFT96" s="174"/>
      <c r="FFU96" s="174"/>
      <c r="FFV96" s="174"/>
      <c r="FFW96" s="174"/>
      <c r="FFX96" s="174"/>
      <c r="FFY96" s="174"/>
      <c r="FFZ96" s="174"/>
      <c r="FGA96" s="174"/>
      <c r="FGB96" s="174"/>
      <c r="FGC96" s="174"/>
      <c r="FGD96" s="174"/>
      <c r="FGE96" s="174"/>
      <c r="FGF96" s="174"/>
      <c r="FGG96" s="174"/>
      <c r="FGH96" s="174"/>
      <c r="FGI96" s="174"/>
      <c r="FGJ96" s="174"/>
      <c r="FGK96" s="174"/>
      <c r="FGL96" s="174"/>
      <c r="FGM96" s="174"/>
      <c r="FGN96" s="174"/>
      <c r="FGO96" s="174"/>
      <c r="FGP96" s="174"/>
      <c r="FGQ96" s="174"/>
      <c r="FGR96" s="174"/>
      <c r="FGS96" s="174"/>
      <c r="FGT96" s="174"/>
      <c r="FGU96" s="174"/>
      <c r="FGV96" s="174"/>
      <c r="FGW96" s="174"/>
      <c r="FGX96" s="174"/>
      <c r="FGY96" s="174"/>
      <c r="FGZ96" s="174"/>
      <c r="FHA96" s="174"/>
      <c r="FHB96" s="174"/>
      <c r="FHC96" s="174"/>
      <c r="FHD96" s="174"/>
      <c r="FHE96" s="174"/>
      <c r="FHF96" s="174"/>
      <c r="FHG96" s="174"/>
      <c r="FHH96" s="174"/>
      <c r="FHI96" s="174"/>
      <c r="FHJ96" s="174"/>
      <c r="FHK96" s="174"/>
      <c r="FHL96" s="174"/>
      <c r="FHM96" s="174"/>
      <c r="FHN96" s="174"/>
      <c r="FHO96" s="174"/>
      <c r="FHP96" s="174"/>
      <c r="FHQ96" s="174"/>
      <c r="FHR96" s="174"/>
      <c r="FHS96" s="174"/>
      <c r="FHT96" s="174"/>
      <c r="FHU96" s="174"/>
      <c r="FHV96" s="174"/>
      <c r="FHW96" s="174"/>
      <c r="FHX96" s="174"/>
      <c r="FHY96" s="174"/>
      <c r="FHZ96" s="174"/>
      <c r="FIA96" s="174"/>
      <c r="FIB96" s="174"/>
      <c r="FIC96" s="174"/>
      <c r="FID96" s="174"/>
      <c r="FIE96" s="174"/>
      <c r="FIF96" s="174"/>
      <c r="FIG96" s="174"/>
      <c r="FIH96" s="174"/>
      <c r="FII96" s="174"/>
      <c r="FIJ96" s="174"/>
      <c r="FIK96" s="174"/>
      <c r="FIL96" s="174"/>
      <c r="FIM96" s="174"/>
      <c r="FIN96" s="174"/>
      <c r="FIO96" s="174"/>
      <c r="FIP96" s="174"/>
      <c r="FIQ96" s="174"/>
      <c r="FIR96" s="174"/>
      <c r="FIS96" s="174"/>
      <c r="FIT96" s="174"/>
      <c r="FIU96" s="174"/>
      <c r="FIV96" s="174"/>
      <c r="FIW96" s="174"/>
      <c r="FIX96" s="174"/>
      <c r="FIY96" s="174"/>
      <c r="FIZ96" s="174"/>
      <c r="FJA96" s="174"/>
      <c r="FJB96" s="174"/>
      <c r="FJC96" s="174"/>
      <c r="FJD96" s="174"/>
      <c r="FJE96" s="174"/>
      <c r="FJF96" s="174"/>
      <c r="FJG96" s="174"/>
      <c r="FJH96" s="174"/>
      <c r="FJI96" s="174"/>
      <c r="FJJ96" s="174"/>
      <c r="FJK96" s="174"/>
      <c r="FJL96" s="174"/>
      <c r="FJM96" s="174"/>
      <c r="FJN96" s="174"/>
      <c r="FJO96" s="174"/>
      <c r="FJP96" s="174"/>
      <c r="FJQ96" s="174"/>
      <c r="FJR96" s="174"/>
      <c r="FJS96" s="174"/>
      <c r="FJT96" s="174"/>
      <c r="FJU96" s="174"/>
      <c r="FJV96" s="174"/>
      <c r="FJW96" s="174"/>
      <c r="FJX96" s="174"/>
      <c r="FJY96" s="174"/>
      <c r="FJZ96" s="174"/>
      <c r="FKA96" s="174"/>
      <c r="FKB96" s="174"/>
      <c r="FKC96" s="174"/>
      <c r="FKD96" s="174"/>
      <c r="FKE96" s="174"/>
      <c r="FKF96" s="174"/>
      <c r="FKG96" s="174"/>
      <c r="FKH96" s="174"/>
      <c r="FKI96" s="174"/>
      <c r="FKJ96" s="174"/>
      <c r="FKK96" s="174"/>
      <c r="FKL96" s="174"/>
      <c r="FKM96" s="174"/>
      <c r="FKN96" s="174"/>
      <c r="FKO96" s="174"/>
      <c r="FKP96" s="174"/>
      <c r="FKQ96" s="174"/>
      <c r="FKR96" s="174"/>
      <c r="FKS96" s="174"/>
      <c r="FKT96" s="174"/>
      <c r="FKU96" s="174"/>
      <c r="FKV96" s="174"/>
      <c r="FKW96" s="174"/>
      <c r="FKX96" s="174"/>
      <c r="FKY96" s="174"/>
      <c r="FKZ96" s="174"/>
      <c r="FLA96" s="174"/>
      <c r="FLB96" s="174"/>
      <c r="FLC96" s="174"/>
      <c r="FLD96" s="174"/>
      <c r="FLE96" s="174"/>
      <c r="FLF96" s="174"/>
      <c r="FLG96" s="174"/>
      <c r="FLH96" s="174"/>
      <c r="FLI96" s="174"/>
      <c r="FLJ96" s="174"/>
      <c r="FLK96" s="174"/>
      <c r="FLL96" s="174"/>
      <c r="FLM96" s="174"/>
      <c r="FLN96" s="174"/>
      <c r="FLO96" s="174"/>
      <c r="FLP96" s="174"/>
      <c r="FLQ96" s="174"/>
      <c r="FLR96" s="174"/>
      <c r="FLS96" s="174"/>
      <c r="FLT96" s="174"/>
      <c r="FLU96" s="174"/>
      <c r="FLV96" s="174"/>
      <c r="FLW96" s="174"/>
      <c r="FLX96" s="174"/>
      <c r="FLY96" s="174"/>
      <c r="FLZ96" s="174"/>
      <c r="FMA96" s="174"/>
      <c r="FMB96" s="174"/>
      <c r="FMC96" s="174"/>
      <c r="FMD96" s="174"/>
      <c r="FME96" s="174"/>
      <c r="FMF96" s="174"/>
      <c r="FMG96" s="174"/>
      <c r="FMH96" s="174"/>
      <c r="FMI96" s="174"/>
      <c r="FMJ96" s="174"/>
      <c r="FMK96" s="174"/>
      <c r="FML96" s="174"/>
      <c r="FMM96" s="174"/>
      <c r="FMN96" s="174"/>
      <c r="FMO96" s="174"/>
      <c r="FMP96" s="174"/>
      <c r="FMQ96" s="174"/>
      <c r="FMR96" s="174"/>
      <c r="FMS96" s="174"/>
      <c r="FMT96" s="174"/>
      <c r="FMU96" s="174"/>
      <c r="FMV96" s="174"/>
      <c r="FMW96" s="174"/>
      <c r="FMX96" s="174"/>
      <c r="FMY96" s="174"/>
      <c r="FMZ96" s="174"/>
      <c r="FNA96" s="174"/>
      <c r="FNB96" s="174"/>
      <c r="FNC96" s="174"/>
      <c r="FND96" s="174"/>
      <c r="FNE96" s="174"/>
      <c r="FNF96" s="174"/>
      <c r="FNG96" s="174"/>
      <c r="FNH96" s="174"/>
      <c r="FNI96" s="174"/>
      <c r="FNJ96" s="174"/>
      <c r="FNK96" s="174"/>
      <c r="FNL96" s="174"/>
      <c r="FNM96" s="174"/>
      <c r="FNN96" s="174"/>
      <c r="FNO96" s="174"/>
      <c r="FNP96" s="174"/>
      <c r="FNQ96" s="174"/>
      <c r="FNR96" s="174"/>
      <c r="FNS96" s="174"/>
      <c r="FNT96" s="174"/>
      <c r="FNU96" s="174"/>
      <c r="FNV96" s="174"/>
      <c r="FNW96" s="174"/>
      <c r="FNX96" s="174"/>
      <c r="FNY96" s="174"/>
      <c r="FNZ96" s="174"/>
      <c r="FOA96" s="174"/>
      <c r="FOB96" s="174"/>
      <c r="FOC96" s="174"/>
      <c r="FOD96" s="174"/>
      <c r="FOE96" s="174"/>
      <c r="FOF96" s="174"/>
      <c r="FOG96" s="174"/>
      <c r="FOH96" s="174"/>
      <c r="FOI96" s="174"/>
      <c r="FOJ96" s="174"/>
      <c r="FOK96" s="174"/>
      <c r="FOL96" s="174"/>
      <c r="FOM96" s="174"/>
      <c r="FON96" s="174"/>
      <c r="FOO96" s="174"/>
      <c r="FOP96" s="174"/>
      <c r="FOQ96" s="174"/>
      <c r="FOR96" s="174"/>
      <c r="FOS96" s="174"/>
      <c r="FOT96" s="174"/>
      <c r="FOU96" s="174"/>
      <c r="FOV96" s="174"/>
      <c r="FOW96" s="174"/>
      <c r="FOX96" s="174"/>
      <c r="FOY96" s="174"/>
      <c r="FOZ96" s="174"/>
      <c r="FPA96" s="174"/>
      <c r="FPB96" s="174"/>
      <c r="FPC96" s="174"/>
      <c r="FPD96" s="174"/>
      <c r="FPE96" s="174"/>
      <c r="FPF96" s="174"/>
      <c r="FPG96" s="174"/>
      <c r="FPH96" s="174"/>
      <c r="FPI96" s="174"/>
      <c r="FPJ96" s="174"/>
      <c r="FPK96" s="174"/>
      <c r="FPL96" s="174"/>
      <c r="FPM96" s="174"/>
      <c r="FPN96" s="174"/>
      <c r="FPO96" s="174"/>
      <c r="FPP96" s="174"/>
      <c r="FPQ96" s="174"/>
      <c r="FPR96" s="174"/>
      <c r="FPS96" s="174"/>
      <c r="FPT96" s="174"/>
      <c r="FPU96" s="174"/>
      <c r="FPV96" s="174"/>
      <c r="FPW96" s="174"/>
      <c r="FPX96" s="174"/>
      <c r="FPY96" s="174"/>
      <c r="FPZ96" s="174"/>
      <c r="FQA96" s="174"/>
      <c r="FQB96" s="174"/>
      <c r="FQC96" s="174"/>
      <c r="FQD96" s="174"/>
      <c r="FQE96" s="174"/>
      <c r="FQF96" s="174"/>
      <c r="FQG96" s="174"/>
      <c r="FQH96" s="174"/>
      <c r="FQI96" s="174"/>
      <c r="FQJ96" s="174"/>
      <c r="FQK96" s="174"/>
      <c r="FQL96" s="174"/>
      <c r="FQM96" s="174"/>
      <c r="FQN96" s="174"/>
      <c r="FQO96" s="174"/>
      <c r="FQP96" s="174"/>
      <c r="FQQ96" s="174"/>
      <c r="FQR96" s="174"/>
      <c r="FQS96" s="174"/>
      <c r="FQT96" s="174"/>
      <c r="FQU96" s="174"/>
      <c r="FQV96" s="174"/>
      <c r="FQW96" s="174"/>
      <c r="FQX96" s="174"/>
      <c r="FQY96" s="174"/>
      <c r="FQZ96" s="174"/>
      <c r="FRA96" s="174"/>
      <c r="FRB96" s="174"/>
      <c r="FRC96" s="174"/>
      <c r="FRD96" s="174"/>
      <c r="FRE96" s="174"/>
      <c r="FRF96" s="174"/>
      <c r="FRG96" s="174"/>
      <c r="FRH96" s="174"/>
      <c r="FRI96" s="174"/>
      <c r="FRJ96" s="174"/>
      <c r="FRK96" s="174"/>
      <c r="FRL96" s="174"/>
      <c r="FRM96" s="174"/>
      <c r="FRN96" s="174"/>
      <c r="FRO96" s="174"/>
      <c r="FRP96" s="174"/>
      <c r="FRQ96" s="174"/>
      <c r="FRR96" s="174"/>
      <c r="FRS96" s="174"/>
      <c r="FRT96" s="174"/>
      <c r="FRU96" s="174"/>
      <c r="FRV96" s="174"/>
      <c r="FRW96" s="174"/>
      <c r="FRX96" s="174"/>
      <c r="FRY96" s="174"/>
      <c r="FRZ96" s="174"/>
      <c r="FSA96" s="174"/>
      <c r="FSB96" s="174"/>
      <c r="FSC96" s="174"/>
      <c r="FSD96" s="174"/>
      <c r="FSE96" s="174"/>
      <c r="FSF96" s="174"/>
      <c r="FSG96" s="174"/>
      <c r="FSH96" s="174"/>
      <c r="FSI96" s="174"/>
      <c r="FSJ96" s="174"/>
      <c r="FSK96" s="174"/>
      <c r="FSL96" s="174"/>
      <c r="FSM96" s="174"/>
      <c r="FSN96" s="174"/>
      <c r="FSO96" s="174"/>
      <c r="FSP96" s="174"/>
      <c r="FSQ96" s="174"/>
      <c r="FSR96" s="174"/>
      <c r="FSS96" s="174"/>
      <c r="FST96" s="174"/>
      <c r="FSU96" s="174"/>
      <c r="FSV96" s="174"/>
      <c r="FSW96" s="174"/>
      <c r="FSX96" s="174"/>
      <c r="FSY96" s="174"/>
      <c r="FSZ96" s="174"/>
      <c r="FTA96" s="174"/>
      <c r="FTB96" s="174"/>
      <c r="FTC96" s="174"/>
      <c r="FTD96" s="174"/>
      <c r="FTE96" s="174"/>
      <c r="FTF96" s="174"/>
      <c r="FTG96" s="174"/>
      <c r="FTH96" s="174"/>
      <c r="FTI96" s="174"/>
      <c r="FTJ96" s="174"/>
      <c r="FTK96" s="174"/>
      <c r="FTL96" s="174"/>
      <c r="FTM96" s="174"/>
      <c r="FTN96" s="174"/>
      <c r="FTO96" s="174"/>
      <c r="FTP96" s="174"/>
      <c r="FTQ96" s="174"/>
      <c r="FTR96" s="174"/>
      <c r="FTS96" s="174"/>
      <c r="FTT96" s="174"/>
      <c r="FTU96" s="174"/>
      <c r="FTV96" s="174"/>
      <c r="FTW96" s="174"/>
      <c r="FTX96" s="174"/>
      <c r="FTY96" s="174"/>
      <c r="FTZ96" s="174"/>
      <c r="FUA96" s="174"/>
      <c r="FUB96" s="174"/>
      <c r="FUC96" s="174"/>
      <c r="FUD96" s="174"/>
      <c r="FUE96" s="174"/>
      <c r="FUF96" s="174"/>
      <c r="FUG96" s="174"/>
      <c r="FUH96" s="174"/>
      <c r="FUI96" s="174"/>
      <c r="FUJ96" s="174"/>
      <c r="FUK96" s="174"/>
      <c r="FUL96" s="174"/>
      <c r="FUM96" s="174"/>
      <c r="FUN96" s="174"/>
      <c r="FUO96" s="174"/>
      <c r="FUP96" s="174"/>
      <c r="FUQ96" s="174"/>
      <c r="FUR96" s="174"/>
      <c r="FUS96" s="174"/>
      <c r="FUT96" s="174"/>
      <c r="FUU96" s="174"/>
      <c r="FUV96" s="174"/>
      <c r="FUW96" s="174"/>
      <c r="FUX96" s="174"/>
      <c r="FUY96" s="174"/>
      <c r="FUZ96" s="174"/>
      <c r="FVA96" s="174"/>
      <c r="FVB96" s="174"/>
      <c r="FVC96" s="174"/>
      <c r="FVD96" s="174"/>
      <c r="FVE96" s="174"/>
      <c r="FVF96" s="174"/>
      <c r="FVG96" s="174"/>
      <c r="FVH96" s="174"/>
      <c r="FVI96" s="174"/>
      <c r="FVJ96" s="174"/>
      <c r="FVK96" s="174"/>
      <c r="FVL96" s="174"/>
      <c r="FVM96" s="174"/>
      <c r="FVN96" s="174"/>
      <c r="FVO96" s="174"/>
      <c r="FVP96" s="174"/>
      <c r="FVQ96" s="174"/>
      <c r="FVR96" s="174"/>
      <c r="FVS96" s="174"/>
      <c r="FVT96" s="174"/>
      <c r="FVU96" s="174"/>
      <c r="FVV96" s="174"/>
      <c r="FVW96" s="174"/>
      <c r="FVX96" s="174"/>
      <c r="FVY96" s="174"/>
      <c r="FVZ96" s="174"/>
      <c r="FWA96" s="174"/>
      <c r="FWB96" s="174"/>
      <c r="FWC96" s="174"/>
      <c r="FWD96" s="174"/>
      <c r="FWE96" s="174"/>
      <c r="FWF96" s="174"/>
      <c r="FWG96" s="174"/>
      <c r="FWH96" s="174"/>
      <c r="FWI96" s="174"/>
      <c r="FWJ96" s="174"/>
      <c r="FWK96" s="174"/>
      <c r="FWL96" s="174"/>
      <c r="FWM96" s="174"/>
      <c r="FWN96" s="174"/>
      <c r="FWO96" s="174"/>
      <c r="FWP96" s="174"/>
      <c r="FWQ96" s="174"/>
      <c r="FWR96" s="174"/>
      <c r="FWS96" s="174"/>
      <c r="FWT96" s="174"/>
      <c r="FWU96" s="174"/>
      <c r="FWV96" s="174"/>
      <c r="FWW96" s="174"/>
      <c r="FWX96" s="174"/>
      <c r="FWY96" s="174"/>
      <c r="FWZ96" s="174"/>
      <c r="FXA96" s="174"/>
      <c r="FXB96" s="174"/>
      <c r="FXC96" s="174"/>
      <c r="FXD96" s="174"/>
      <c r="FXE96" s="174"/>
      <c r="FXF96" s="174"/>
      <c r="FXG96" s="174"/>
      <c r="FXH96" s="174"/>
      <c r="FXI96" s="174"/>
      <c r="FXJ96" s="174"/>
      <c r="FXK96" s="174"/>
      <c r="FXL96" s="174"/>
      <c r="FXM96" s="174"/>
      <c r="FXN96" s="174"/>
      <c r="FXO96" s="174"/>
      <c r="FXP96" s="174"/>
      <c r="FXQ96" s="174"/>
      <c r="FXR96" s="174"/>
      <c r="FXS96" s="174"/>
      <c r="FXT96" s="174"/>
      <c r="FXU96" s="174"/>
      <c r="FXV96" s="174"/>
      <c r="FXW96" s="174"/>
      <c r="FXX96" s="174"/>
      <c r="FXY96" s="174"/>
      <c r="FXZ96" s="174"/>
      <c r="FYA96" s="174"/>
      <c r="FYB96" s="174"/>
      <c r="FYC96" s="174"/>
      <c r="FYD96" s="174"/>
      <c r="FYE96" s="174"/>
      <c r="FYF96" s="174"/>
      <c r="FYG96" s="174"/>
      <c r="FYH96" s="174"/>
      <c r="FYI96" s="174"/>
      <c r="FYJ96" s="174"/>
      <c r="FYK96" s="174"/>
      <c r="FYL96" s="174"/>
      <c r="FYM96" s="174"/>
      <c r="FYN96" s="174"/>
      <c r="FYO96" s="174"/>
      <c r="FYP96" s="174"/>
      <c r="FYQ96" s="174"/>
      <c r="FYR96" s="174"/>
      <c r="FYS96" s="174"/>
      <c r="FYT96" s="174"/>
      <c r="FYU96" s="174"/>
      <c r="FYV96" s="174"/>
      <c r="FYW96" s="174"/>
      <c r="FYX96" s="174"/>
      <c r="FYY96" s="174"/>
      <c r="FYZ96" s="174"/>
      <c r="FZA96" s="174"/>
      <c r="FZB96" s="174"/>
      <c r="FZC96" s="174"/>
      <c r="FZD96" s="174"/>
      <c r="FZE96" s="174"/>
      <c r="FZF96" s="174"/>
      <c r="FZG96" s="174"/>
      <c r="FZH96" s="174"/>
      <c r="FZI96" s="174"/>
      <c r="FZJ96" s="174"/>
      <c r="FZK96" s="174"/>
      <c r="FZL96" s="174"/>
      <c r="FZM96" s="174"/>
      <c r="FZN96" s="174"/>
      <c r="FZO96" s="174"/>
      <c r="FZP96" s="174"/>
      <c r="FZQ96" s="174"/>
      <c r="FZR96" s="174"/>
      <c r="FZS96" s="174"/>
      <c r="FZT96" s="174"/>
      <c r="FZU96" s="174"/>
      <c r="FZV96" s="174"/>
      <c r="FZW96" s="174"/>
      <c r="FZX96" s="174"/>
      <c r="FZY96" s="174"/>
      <c r="FZZ96" s="174"/>
      <c r="GAA96" s="174"/>
      <c r="GAB96" s="174"/>
      <c r="GAC96" s="174"/>
      <c r="GAD96" s="174"/>
      <c r="GAE96" s="174"/>
      <c r="GAF96" s="174"/>
      <c r="GAG96" s="174"/>
      <c r="GAH96" s="174"/>
      <c r="GAI96" s="174"/>
      <c r="GAJ96" s="174"/>
      <c r="GAK96" s="174"/>
      <c r="GAL96" s="174"/>
      <c r="GAM96" s="174"/>
      <c r="GAN96" s="174"/>
      <c r="GAO96" s="174"/>
      <c r="GAP96" s="174"/>
      <c r="GAQ96" s="174"/>
      <c r="GAR96" s="174"/>
      <c r="GAS96" s="174"/>
      <c r="GAT96" s="174"/>
      <c r="GAU96" s="174"/>
      <c r="GAV96" s="174"/>
      <c r="GAW96" s="174"/>
      <c r="GAX96" s="174"/>
      <c r="GAY96" s="174"/>
      <c r="GAZ96" s="174"/>
      <c r="GBA96" s="174"/>
      <c r="GBB96" s="174"/>
      <c r="GBC96" s="174"/>
      <c r="GBD96" s="174"/>
      <c r="GBE96" s="174"/>
      <c r="GBF96" s="174"/>
      <c r="GBG96" s="174"/>
      <c r="GBH96" s="174"/>
      <c r="GBI96" s="174"/>
      <c r="GBJ96" s="174"/>
      <c r="GBK96" s="174"/>
      <c r="GBL96" s="174"/>
      <c r="GBM96" s="174"/>
      <c r="GBN96" s="174"/>
      <c r="GBO96" s="174"/>
      <c r="GBP96" s="174"/>
      <c r="GBQ96" s="174"/>
      <c r="GBR96" s="174"/>
      <c r="GBS96" s="174"/>
      <c r="GBT96" s="174"/>
      <c r="GBU96" s="174"/>
      <c r="GBV96" s="174"/>
      <c r="GBW96" s="174"/>
      <c r="GBX96" s="174"/>
      <c r="GBY96" s="174"/>
      <c r="GBZ96" s="174"/>
      <c r="GCA96" s="174"/>
      <c r="GCB96" s="174"/>
      <c r="GCC96" s="174"/>
      <c r="GCD96" s="174"/>
      <c r="GCE96" s="174"/>
      <c r="GCF96" s="174"/>
      <c r="GCG96" s="174"/>
      <c r="GCH96" s="174"/>
      <c r="GCI96" s="174"/>
      <c r="GCJ96" s="174"/>
      <c r="GCK96" s="174"/>
      <c r="GCL96" s="174"/>
      <c r="GCM96" s="174"/>
      <c r="GCN96" s="174"/>
      <c r="GCO96" s="174"/>
      <c r="GCP96" s="174"/>
      <c r="GCQ96" s="174"/>
      <c r="GCR96" s="174"/>
      <c r="GCS96" s="174"/>
      <c r="GCT96" s="174"/>
      <c r="GCU96" s="174"/>
      <c r="GCV96" s="174"/>
      <c r="GCW96" s="174"/>
      <c r="GCX96" s="174"/>
      <c r="GCY96" s="174"/>
      <c r="GCZ96" s="174"/>
      <c r="GDA96" s="174"/>
      <c r="GDB96" s="174"/>
      <c r="GDC96" s="174"/>
      <c r="GDD96" s="174"/>
      <c r="GDE96" s="174"/>
      <c r="GDF96" s="174"/>
      <c r="GDG96" s="174"/>
      <c r="GDH96" s="174"/>
      <c r="GDI96" s="174"/>
      <c r="GDJ96" s="174"/>
      <c r="GDK96" s="174"/>
      <c r="GDL96" s="174"/>
      <c r="GDM96" s="174"/>
      <c r="GDN96" s="174"/>
      <c r="GDO96" s="174"/>
      <c r="GDP96" s="174"/>
      <c r="GDQ96" s="174"/>
      <c r="GDR96" s="174"/>
      <c r="GDS96" s="174"/>
      <c r="GDT96" s="174"/>
      <c r="GDU96" s="174"/>
      <c r="GDV96" s="174"/>
      <c r="GDW96" s="174"/>
      <c r="GDX96" s="174"/>
      <c r="GDY96" s="174"/>
      <c r="GDZ96" s="174"/>
      <c r="GEA96" s="174"/>
      <c r="GEB96" s="174"/>
      <c r="GEC96" s="174"/>
      <c r="GED96" s="174"/>
      <c r="GEE96" s="174"/>
      <c r="GEF96" s="174"/>
      <c r="GEG96" s="174"/>
      <c r="GEH96" s="174"/>
      <c r="GEI96" s="174"/>
      <c r="GEJ96" s="174"/>
      <c r="GEK96" s="174"/>
      <c r="GEL96" s="174"/>
      <c r="GEM96" s="174"/>
      <c r="GEN96" s="174"/>
      <c r="GEO96" s="174"/>
      <c r="GEP96" s="174"/>
      <c r="GEQ96" s="174"/>
      <c r="GER96" s="174"/>
      <c r="GES96" s="174"/>
      <c r="GET96" s="174"/>
      <c r="GEU96" s="174"/>
      <c r="GEV96" s="174"/>
      <c r="GEW96" s="174"/>
      <c r="GEX96" s="174"/>
      <c r="GEY96" s="174"/>
      <c r="GEZ96" s="174"/>
      <c r="GFA96" s="174"/>
      <c r="GFB96" s="174"/>
      <c r="GFC96" s="174"/>
      <c r="GFD96" s="174"/>
      <c r="GFE96" s="174"/>
      <c r="GFF96" s="174"/>
      <c r="GFG96" s="174"/>
      <c r="GFH96" s="174"/>
      <c r="GFI96" s="174"/>
      <c r="GFJ96" s="174"/>
      <c r="GFK96" s="174"/>
      <c r="GFL96" s="174"/>
      <c r="GFM96" s="174"/>
      <c r="GFN96" s="174"/>
      <c r="GFO96" s="174"/>
      <c r="GFP96" s="174"/>
      <c r="GFQ96" s="174"/>
      <c r="GFR96" s="174"/>
      <c r="GFS96" s="174"/>
      <c r="GFT96" s="174"/>
      <c r="GFU96" s="174"/>
      <c r="GFV96" s="174"/>
      <c r="GFW96" s="174"/>
      <c r="GFX96" s="174"/>
      <c r="GFY96" s="174"/>
      <c r="GFZ96" s="174"/>
      <c r="GGA96" s="174"/>
      <c r="GGB96" s="174"/>
      <c r="GGC96" s="174"/>
      <c r="GGD96" s="174"/>
      <c r="GGE96" s="174"/>
      <c r="GGF96" s="174"/>
      <c r="GGG96" s="174"/>
      <c r="GGH96" s="174"/>
      <c r="GGI96" s="174"/>
      <c r="GGJ96" s="174"/>
      <c r="GGK96" s="174"/>
      <c r="GGL96" s="174"/>
      <c r="GGM96" s="174"/>
      <c r="GGN96" s="174"/>
      <c r="GGO96" s="174"/>
      <c r="GGP96" s="174"/>
      <c r="GGQ96" s="174"/>
      <c r="GGR96" s="174"/>
      <c r="GGS96" s="174"/>
      <c r="GGT96" s="174"/>
      <c r="GGU96" s="174"/>
      <c r="GGV96" s="174"/>
      <c r="GGW96" s="174"/>
      <c r="GGX96" s="174"/>
      <c r="GGY96" s="174"/>
      <c r="GGZ96" s="174"/>
      <c r="GHA96" s="174"/>
      <c r="GHB96" s="174"/>
      <c r="GHC96" s="174"/>
      <c r="GHD96" s="174"/>
      <c r="GHE96" s="174"/>
      <c r="GHF96" s="174"/>
      <c r="GHG96" s="174"/>
      <c r="GHH96" s="174"/>
      <c r="GHI96" s="174"/>
      <c r="GHJ96" s="174"/>
      <c r="GHK96" s="174"/>
      <c r="GHL96" s="174"/>
      <c r="GHM96" s="174"/>
      <c r="GHN96" s="174"/>
      <c r="GHO96" s="174"/>
      <c r="GHP96" s="174"/>
      <c r="GHQ96" s="174"/>
      <c r="GHR96" s="174"/>
      <c r="GHS96" s="174"/>
      <c r="GHT96" s="174"/>
      <c r="GHU96" s="174"/>
      <c r="GHV96" s="174"/>
      <c r="GHW96" s="174"/>
      <c r="GHX96" s="174"/>
      <c r="GHY96" s="174"/>
      <c r="GHZ96" s="174"/>
      <c r="GIA96" s="174"/>
      <c r="GIB96" s="174"/>
      <c r="GIC96" s="174"/>
      <c r="GID96" s="174"/>
      <c r="GIE96" s="174"/>
      <c r="GIF96" s="174"/>
      <c r="GIG96" s="174"/>
      <c r="GIH96" s="174"/>
      <c r="GII96" s="174"/>
      <c r="GIJ96" s="174"/>
      <c r="GIK96" s="174"/>
      <c r="GIL96" s="174"/>
      <c r="GIM96" s="174"/>
      <c r="GIN96" s="174"/>
      <c r="GIO96" s="174"/>
      <c r="GIP96" s="174"/>
      <c r="GIQ96" s="174"/>
      <c r="GIR96" s="174"/>
      <c r="GIS96" s="174"/>
      <c r="GIT96" s="174"/>
      <c r="GIU96" s="174"/>
      <c r="GIV96" s="174"/>
      <c r="GIW96" s="174"/>
      <c r="GIX96" s="174"/>
      <c r="GIY96" s="174"/>
      <c r="GIZ96" s="174"/>
      <c r="GJA96" s="174"/>
      <c r="GJB96" s="174"/>
      <c r="GJC96" s="174"/>
      <c r="GJD96" s="174"/>
      <c r="GJE96" s="174"/>
      <c r="GJF96" s="174"/>
      <c r="GJG96" s="174"/>
      <c r="GJH96" s="174"/>
      <c r="GJI96" s="174"/>
      <c r="GJJ96" s="174"/>
      <c r="GJK96" s="174"/>
      <c r="GJL96" s="174"/>
      <c r="GJM96" s="174"/>
      <c r="GJN96" s="174"/>
      <c r="GJO96" s="174"/>
      <c r="GJP96" s="174"/>
      <c r="GJQ96" s="174"/>
      <c r="GJR96" s="174"/>
      <c r="GJS96" s="174"/>
      <c r="GJT96" s="174"/>
      <c r="GJU96" s="174"/>
      <c r="GJV96" s="174"/>
      <c r="GJW96" s="174"/>
      <c r="GJX96" s="174"/>
      <c r="GJY96" s="174"/>
      <c r="GJZ96" s="174"/>
      <c r="GKA96" s="174"/>
      <c r="GKB96" s="174"/>
      <c r="GKC96" s="174"/>
      <c r="GKD96" s="174"/>
      <c r="GKE96" s="174"/>
      <c r="GKF96" s="174"/>
      <c r="GKG96" s="174"/>
      <c r="GKH96" s="174"/>
      <c r="GKI96" s="174"/>
      <c r="GKJ96" s="174"/>
      <c r="GKK96" s="174"/>
      <c r="GKL96" s="174"/>
      <c r="GKM96" s="174"/>
      <c r="GKN96" s="174"/>
      <c r="GKO96" s="174"/>
      <c r="GKP96" s="174"/>
      <c r="GKQ96" s="174"/>
      <c r="GKR96" s="174"/>
      <c r="GKS96" s="174"/>
      <c r="GKT96" s="174"/>
      <c r="GKU96" s="174"/>
      <c r="GKV96" s="174"/>
      <c r="GKW96" s="174"/>
      <c r="GKX96" s="174"/>
      <c r="GKY96" s="174"/>
      <c r="GKZ96" s="174"/>
      <c r="GLA96" s="174"/>
      <c r="GLB96" s="174"/>
      <c r="GLC96" s="174"/>
      <c r="GLD96" s="174"/>
      <c r="GLE96" s="174"/>
      <c r="GLF96" s="174"/>
      <c r="GLG96" s="174"/>
      <c r="GLH96" s="174"/>
      <c r="GLI96" s="174"/>
      <c r="GLJ96" s="174"/>
      <c r="GLK96" s="174"/>
      <c r="GLL96" s="174"/>
      <c r="GLM96" s="174"/>
      <c r="GLN96" s="174"/>
      <c r="GLO96" s="174"/>
      <c r="GLP96" s="174"/>
      <c r="GLQ96" s="174"/>
      <c r="GLR96" s="174"/>
      <c r="GLS96" s="174"/>
      <c r="GLT96" s="174"/>
      <c r="GLU96" s="174"/>
      <c r="GLV96" s="174"/>
      <c r="GLW96" s="174"/>
      <c r="GLX96" s="174"/>
      <c r="GLY96" s="174"/>
      <c r="GLZ96" s="174"/>
      <c r="GMA96" s="174"/>
      <c r="GMB96" s="174"/>
      <c r="GMC96" s="174"/>
      <c r="GMD96" s="174"/>
      <c r="GME96" s="174"/>
      <c r="GMF96" s="174"/>
      <c r="GMG96" s="174"/>
      <c r="GMH96" s="174"/>
      <c r="GMI96" s="174"/>
      <c r="GMJ96" s="174"/>
      <c r="GMK96" s="174"/>
      <c r="GML96" s="174"/>
      <c r="GMM96" s="174"/>
      <c r="GMN96" s="174"/>
      <c r="GMO96" s="174"/>
      <c r="GMP96" s="174"/>
      <c r="GMQ96" s="174"/>
      <c r="GMR96" s="174"/>
      <c r="GMS96" s="174"/>
      <c r="GMT96" s="174"/>
      <c r="GMU96" s="174"/>
      <c r="GMV96" s="174"/>
      <c r="GMW96" s="174"/>
      <c r="GMX96" s="174"/>
      <c r="GMY96" s="174"/>
      <c r="GMZ96" s="174"/>
      <c r="GNA96" s="174"/>
      <c r="GNB96" s="174"/>
      <c r="GNC96" s="174"/>
      <c r="GND96" s="174"/>
      <c r="GNE96" s="174"/>
      <c r="GNF96" s="174"/>
      <c r="GNG96" s="174"/>
      <c r="GNH96" s="174"/>
      <c r="GNI96" s="174"/>
      <c r="GNJ96" s="174"/>
      <c r="GNK96" s="174"/>
      <c r="GNL96" s="174"/>
      <c r="GNM96" s="174"/>
      <c r="GNN96" s="174"/>
      <c r="GNO96" s="174"/>
      <c r="GNP96" s="174"/>
      <c r="GNQ96" s="174"/>
      <c r="GNR96" s="174"/>
      <c r="GNS96" s="174"/>
      <c r="GNT96" s="174"/>
      <c r="GNU96" s="174"/>
      <c r="GNV96" s="174"/>
      <c r="GNW96" s="174"/>
      <c r="GNX96" s="174"/>
      <c r="GNY96" s="174"/>
      <c r="GNZ96" s="174"/>
      <c r="GOA96" s="174"/>
      <c r="GOB96" s="174"/>
      <c r="GOC96" s="174"/>
      <c r="GOD96" s="174"/>
      <c r="GOE96" s="174"/>
      <c r="GOF96" s="174"/>
      <c r="GOG96" s="174"/>
      <c r="GOH96" s="174"/>
      <c r="GOI96" s="174"/>
      <c r="GOJ96" s="174"/>
      <c r="GOK96" s="174"/>
      <c r="GOL96" s="174"/>
      <c r="GOM96" s="174"/>
      <c r="GON96" s="174"/>
      <c r="GOO96" s="174"/>
      <c r="GOP96" s="174"/>
      <c r="GOQ96" s="174"/>
      <c r="GOR96" s="174"/>
      <c r="GOS96" s="174"/>
      <c r="GOT96" s="174"/>
      <c r="GOU96" s="174"/>
      <c r="GOV96" s="174"/>
      <c r="GOW96" s="174"/>
      <c r="GOX96" s="174"/>
      <c r="GOY96" s="174"/>
      <c r="GOZ96" s="174"/>
      <c r="GPA96" s="174"/>
      <c r="GPB96" s="174"/>
      <c r="GPC96" s="174"/>
      <c r="GPD96" s="174"/>
      <c r="GPE96" s="174"/>
      <c r="GPF96" s="174"/>
      <c r="GPG96" s="174"/>
      <c r="GPH96" s="174"/>
      <c r="GPI96" s="174"/>
      <c r="GPJ96" s="174"/>
      <c r="GPK96" s="174"/>
      <c r="GPL96" s="174"/>
      <c r="GPM96" s="174"/>
      <c r="GPN96" s="174"/>
      <c r="GPO96" s="174"/>
      <c r="GPP96" s="174"/>
      <c r="GPQ96" s="174"/>
      <c r="GPR96" s="174"/>
      <c r="GPS96" s="174"/>
      <c r="GPT96" s="174"/>
      <c r="GPU96" s="174"/>
      <c r="GPV96" s="174"/>
      <c r="GPW96" s="174"/>
      <c r="GPX96" s="174"/>
      <c r="GPY96" s="174"/>
      <c r="GPZ96" s="174"/>
      <c r="GQA96" s="174"/>
      <c r="GQB96" s="174"/>
      <c r="GQC96" s="174"/>
      <c r="GQD96" s="174"/>
      <c r="GQE96" s="174"/>
      <c r="GQF96" s="174"/>
      <c r="GQG96" s="174"/>
      <c r="GQH96" s="174"/>
      <c r="GQI96" s="174"/>
      <c r="GQJ96" s="174"/>
      <c r="GQK96" s="174"/>
      <c r="GQL96" s="174"/>
      <c r="GQM96" s="174"/>
      <c r="GQN96" s="174"/>
      <c r="GQO96" s="174"/>
      <c r="GQP96" s="174"/>
      <c r="GQQ96" s="174"/>
      <c r="GQR96" s="174"/>
      <c r="GQS96" s="174"/>
      <c r="GQT96" s="174"/>
      <c r="GQU96" s="174"/>
      <c r="GQV96" s="174"/>
      <c r="GQW96" s="174"/>
      <c r="GQX96" s="174"/>
      <c r="GQY96" s="174"/>
      <c r="GQZ96" s="174"/>
      <c r="GRA96" s="174"/>
      <c r="GRB96" s="174"/>
      <c r="GRC96" s="174"/>
      <c r="GRD96" s="174"/>
      <c r="GRE96" s="174"/>
      <c r="GRF96" s="174"/>
      <c r="GRG96" s="174"/>
      <c r="GRH96" s="174"/>
      <c r="GRI96" s="174"/>
      <c r="GRJ96" s="174"/>
      <c r="GRK96" s="174"/>
      <c r="GRL96" s="174"/>
      <c r="GRM96" s="174"/>
      <c r="GRN96" s="174"/>
      <c r="GRO96" s="174"/>
      <c r="GRP96" s="174"/>
      <c r="GRQ96" s="174"/>
      <c r="GRR96" s="174"/>
      <c r="GRS96" s="174"/>
      <c r="GRT96" s="174"/>
      <c r="GRU96" s="174"/>
      <c r="GRV96" s="174"/>
      <c r="GRW96" s="174"/>
      <c r="GRX96" s="174"/>
      <c r="GRY96" s="174"/>
      <c r="GRZ96" s="174"/>
      <c r="GSA96" s="174"/>
      <c r="GSB96" s="174"/>
      <c r="GSC96" s="174"/>
      <c r="GSD96" s="174"/>
      <c r="GSE96" s="174"/>
      <c r="GSF96" s="174"/>
      <c r="GSG96" s="174"/>
      <c r="GSH96" s="174"/>
      <c r="GSI96" s="174"/>
      <c r="GSJ96" s="174"/>
      <c r="GSK96" s="174"/>
      <c r="GSL96" s="174"/>
      <c r="GSM96" s="174"/>
      <c r="GSN96" s="174"/>
      <c r="GSO96" s="174"/>
      <c r="GSP96" s="174"/>
      <c r="GSQ96" s="174"/>
      <c r="GSR96" s="174"/>
      <c r="GSS96" s="174"/>
      <c r="GST96" s="174"/>
      <c r="GSU96" s="174"/>
      <c r="GSV96" s="174"/>
      <c r="GSW96" s="174"/>
      <c r="GSX96" s="174"/>
      <c r="GSY96" s="174"/>
      <c r="GSZ96" s="174"/>
      <c r="GTA96" s="174"/>
      <c r="GTB96" s="174"/>
      <c r="GTC96" s="174"/>
      <c r="GTD96" s="174"/>
      <c r="GTE96" s="174"/>
      <c r="GTF96" s="174"/>
      <c r="GTG96" s="174"/>
      <c r="GTH96" s="174"/>
      <c r="GTI96" s="174"/>
      <c r="GTJ96" s="174"/>
      <c r="GTK96" s="174"/>
      <c r="GTL96" s="174"/>
      <c r="GTM96" s="174"/>
      <c r="GTN96" s="174"/>
      <c r="GTO96" s="174"/>
      <c r="GTP96" s="174"/>
      <c r="GTQ96" s="174"/>
      <c r="GTR96" s="174"/>
      <c r="GTS96" s="174"/>
      <c r="GTT96" s="174"/>
      <c r="GTU96" s="174"/>
      <c r="GTV96" s="174"/>
      <c r="GTW96" s="174"/>
      <c r="GTX96" s="174"/>
      <c r="GTY96" s="174"/>
      <c r="GTZ96" s="174"/>
      <c r="GUA96" s="174"/>
      <c r="GUB96" s="174"/>
      <c r="GUC96" s="174"/>
      <c r="GUD96" s="174"/>
      <c r="GUE96" s="174"/>
      <c r="GUF96" s="174"/>
      <c r="GUG96" s="174"/>
      <c r="GUH96" s="174"/>
      <c r="GUI96" s="174"/>
      <c r="GUJ96" s="174"/>
      <c r="GUK96" s="174"/>
      <c r="GUL96" s="174"/>
      <c r="GUM96" s="174"/>
      <c r="GUN96" s="174"/>
      <c r="GUO96" s="174"/>
      <c r="GUP96" s="174"/>
      <c r="GUQ96" s="174"/>
      <c r="GUR96" s="174"/>
      <c r="GUS96" s="174"/>
      <c r="GUT96" s="174"/>
      <c r="GUU96" s="174"/>
      <c r="GUV96" s="174"/>
      <c r="GUW96" s="174"/>
      <c r="GUX96" s="174"/>
      <c r="GUY96" s="174"/>
      <c r="GUZ96" s="174"/>
      <c r="GVA96" s="174"/>
      <c r="GVB96" s="174"/>
      <c r="GVC96" s="174"/>
      <c r="GVD96" s="174"/>
      <c r="GVE96" s="174"/>
      <c r="GVF96" s="174"/>
      <c r="GVG96" s="174"/>
      <c r="GVH96" s="174"/>
      <c r="GVI96" s="174"/>
      <c r="GVJ96" s="174"/>
      <c r="GVK96" s="174"/>
      <c r="GVL96" s="174"/>
      <c r="GVM96" s="174"/>
      <c r="GVN96" s="174"/>
      <c r="GVO96" s="174"/>
      <c r="GVP96" s="174"/>
      <c r="GVQ96" s="174"/>
      <c r="GVR96" s="174"/>
      <c r="GVS96" s="174"/>
      <c r="GVT96" s="174"/>
      <c r="GVU96" s="174"/>
      <c r="GVV96" s="174"/>
      <c r="GVW96" s="174"/>
      <c r="GVX96" s="174"/>
      <c r="GVY96" s="174"/>
      <c r="GVZ96" s="174"/>
      <c r="GWA96" s="174"/>
      <c r="GWB96" s="174"/>
      <c r="GWC96" s="174"/>
      <c r="GWD96" s="174"/>
      <c r="GWE96" s="174"/>
      <c r="GWF96" s="174"/>
      <c r="GWG96" s="174"/>
      <c r="GWH96" s="174"/>
      <c r="GWI96" s="174"/>
      <c r="GWJ96" s="174"/>
      <c r="GWK96" s="174"/>
      <c r="GWL96" s="174"/>
      <c r="GWM96" s="174"/>
      <c r="GWN96" s="174"/>
      <c r="GWO96" s="174"/>
      <c r="GWP96" s="174"/>
      <c r="GWQ96" s="174"/>
      <c r="GWR96" s="174"/>
      <c r="GWS96" s="174"/>
      <c r="GWT96" s="174"/>
      <c r="GWU96" s="174"/>
      <c r="GWV96" s="174"/>
      <c r="GWW96" s="174"/>
      <c r="GWX96" s="174"/>
      <c r="GWY96" s="174"/>
      <c r="GWZ96" s="174"/>
      <c r="GXA96" s="174"/>
      <c r="GXB96" s="174"/>
      <c r="GXC96" s="174"/>
      <c r="GXD96" s="174"/>
      <c r="GXE96" s="174"/>
      <c r="GXF96" s="174"/>
      <c r="GXG96" s="174"/>
      <c r="GXH96" s="174"/>
      <c r="GXI96" s="174"/>
      <c r="GXJ96" s="174"/>
      <c r="GXK96" s="174"/>
      <c r="GXL96" s="174"/>
      <c r="GXM96" s="174"/>
      <c r="GXN96" s="174"/>
      <c r="GXO96" s="174"/>
      <c r="GXP96" s="174"/>
      <c r="GXQ96" s="174"/>
      <c r="GXR96" s="174"/>
      <c r="GXS96" s="174"/>
      <c r="GXT96" s="174"/>
      <c r="GXU96" s="174"/>
      <c r="GXV96" s="174"/>
      <c r="GXW96" s="174"/>
      <c r="GXX96" s="174"/>
      <c r="GXY96" s="174"/>
      <c r="GXZ96" s="174"/>
      <c r="GYA96" s="174"/>
      <c r="GYB96" s="174"/>
      <c r="GYC96" s="174"/>
      <c r="GYD96" s="174"/>
      <c r="GYE96" s="174"/>
      <c r="GYF96" s="174"/>
      <c r="GYG96" s="174"/>
      <c r="GYH96" s="174"/>
      <c r="GYI96" s="174"/>
      <c r="GYJ96" s="174"/>
      <c r="GYK96" s="174"/>
      <c r="GYL96" s="174"/>
      <c r="GYM96" s="174"/>
      <c r="GYN96" s="174"/>
      <c r="GYO96" s="174"/>
      <c r="GYP96" s="174"/>
      <c r="GYQ96" s="174"/>
      <c r="GYR96" s="174"/>
      <c r="GYS96" s="174"/>
      <c r="GYT96" s="174"/>
      <c r="GYU96" s="174"/>
      <c r="GYV96" s="174"/>
      <c r="GYW96" s="174"/>
      <c r="GYX96" s="174"/>
      <c r="GYY96" s="174"/>
      <c r="GYZ96" s="174"/>
      <c r="GZA96" s="174"/>
      <c r="GZB96" s="174"/>
      <c r="GZC96" s="174"/>
      <c r="GZD96" s="174"/>
      <c r="GZE96" s="174"/>
      <c r="GZF96" s="174"/>
      <c r="GZG96" s="174"/>
      <c r="GZH96" s="174"/>
      <c r="GZI96" s="174"/>
      <c r="GZJ96" s="174"/>
      <c r="GZK96" s="174"/>
      <c r="GZL96" s="174"/>
      <c r="GZM96" s="174"/>
      <c r="GZN96" s="174"/>
      <c r="GZO96" s="174"/>
      <c r="GZP96" s="174"/>
      <c r="GZQ96" s="174"/>
      <c r="GZR96" s="174"/>
      <c r="GZS96" s="174"/>
      <c r="GZT96" s="174"/>
      <c r="GZU96" s="174"/>
      <c r="GZV96" s="174"/>
      <c r="GZW96" s="174"/>
      <c r="GZX96" s="174"/>
      <c r="GZY96" s="174"/>
      <c r="GZZ96" s="174"/>
      <c r="HAA96" s="174"/>
      <c r="HAB96" s="174"/>
      <c r="HAC96" s="174"/>
      <c r="HAD96" s="174"/>
      <c r="HAE96" s="174"/>
      <c r="HAF96" s="174"/>
      <c r="HAG96" s="174"/>
      <c r="HAH96" s="174"/>
      <c r="HAI96" s="174"/>
      <c r="HAJ96" s="174"/>
      <c r="HAK96" s="174"/>
      <c r="HAL96" s="174"/>
      <c r="HAM96" s="174"/>
      <c r="HAN96" s="174"/>
      <c r="HAO96" s="174"/>
      <c r="HAP96" s="174"/>
      <c r="HAQ96" s="174"/>
      <c r="HAR96" s="174"/>
      <c r="HAS96" s="174"/>
      <c r="HAT96" s="174"/>
      <c r="HAU96" s="174"/>
      <c r="HAV96" s="174"/>
      <c r="HAW96" s="174"/>
      <c r="HAX96" s="174"/>
      <c r="HAY96" s="174"/>
      <c r="HAZ96" s="174"/>
      <c r="HBA96" s="174"/>
      <c r="HBB96" s="174"/>
      <c r="HBC96" s="174"/>
      <c r="HBD96" s="174"/>
      <c r="HBE96" s="174"/>
      <c r="HBF96" s="174"/>
      <c r="HBG96" s="174"/>
      <c r="HBH96" s="174"/>
      <c r="HBI96" s="174"/>
      <c r="HBJ96" s="174"/>
      <c r="HBK96" s="174"/>
      <c r="HBL96" s="174"/>
      <c r="HBM96" s="174"/>
      <c r="HBN96" s="174"/>
      <c r="HBO96" s="174"/>
      <c r="HBP96" s="174"/>
      <c r="HBQ96" s="174"/>
      <c r="HBR96" s="174"/>
      <c r="HBS96" s="174"/>
      <c r="HBT96" s="174"/>
      <c r="HBU96" s="174"/>
      <c r="HBV96" s="174"/>
      <c r="HBW96" s="174"/>
      <c r="HBX96" s="174"/>
      <c r="HBY96" s="174"/>
      <c r="HBZ96" s="174"/>
      <c r="HCA96" s="174"/>
      <c r="HCB96" s="174"/>
      <c r="HCC96" s="174"/>
      <c r="HCD96" s="174"/>
      <c r="HCE96" s="174"/>
      <c r="HCF96" s="174"/>
      <c r="HCG96" s="174"/>
      <c r="HCH96" s="174"/>
      <c r="HCI96" s="174"/>
      <c r="HCJ96" s="174"/>
      <c r="HCK96" s="174"/>
      <c r="HCL96" s="174"/>
      <c r="HCM96" s="174"/>
      <c r="HCN96" s="174"/>
      <c r="HCO96" s="174"/>
      <c r="HCP96" s="174"/>
      <c r="HCQ96" s="174"/>
      <c r="HCR96" s="174"/>
      <c r="HCS96" s="174"/>
      <c r="HCT96" s="174"/>
      <c r="HCU96" s="174"/>
      <c r="HCV96" s="174"/>
      <c r="HCW96" s="174"/>
      <c r="HCX96" s="174"/>
      <c r="HCY96" s="174"/>
      <c r="HCZ96" s="174"/>
      <c r="HDA96" s="174"/>
      <c r="HDB96" s="174"/>
      <c r="HDC96" s="174"/>
      <c r="HDD96" s="174"/>
      <c r="HDE96" s="174"/>
      <c r="HDF96" s="174"/>
      <c r="HDG96" s="174"/>
      <c r="HDH96" s="174"/>
      <c r="HDI96" s="174"/>
      <c r="HDJ96" s="174"/>
      <c r="HDK96" s="174"/>
      <c r="HDL96" s="174"/>
      <c r="HDM96" s="174"/>
      <c r="HDN96" s="174"/>
      <c r="HDO96" s="174"/>
      <c r="HDP96" s="174"/>
      <c r="HDQ96" s="174"/>
      <c r="HDR96" s="174"/>
      <c r="HDS96" s="174"/>
      <c r="HDT96" s="174"/>
      <c r="HDU96" s="174"/>
      <c r="HDV96" s="174"/>
      <c r="HDW96" s="174"/>
      <c r="HDX96" s="174"/>
      <c r="HDY96" s="174"/>
      <c r="HDZ96" s="174"/>
      <c r="HEA96" s="174"/>
      <c r="HEB96" s="174"/>
      <c r="HEC96" s="174"/>
      <c r="HED96" s="174"/>
      <c r="HEE96" s="174"/>
      <c r="HEF96" s="174"/>
      <c r="HEG96" s="174"/>
      <c r="HEH96" s="174"/>
      <c r="HEI96" s="174"/>
      <c r="HEJ96" s="174"/>
      <c r="HEK96" s="174"/>
      <c r="HEL96" s="174"/>
      <c r="HEM96" s="174"/>
      <c r="HEN96" s="174"/>
      <c r="HEO96" s="174"/>
      <c r="HEP96" s="174"/>
      <c r="HEQ96" s="174"/>
      <c r="HER96" s="174"/>
      <c r="HES96" s="174"/>
      <c r="HET96" s="174"/>
      <c r="HEU96" s="174"/>
      <c r="HEV96" s="174"/>
      <c r="HEW96" s="174"/>
      <c r="HEX96" s="174"/>
      <c r="HEY96" s="174"/>
      <c r="HEZ96" s="174"/>
      <c r="HFA96" s="174"/>
      <c r="HFB96" s="174"/>
      <c r="HFC96" s="174"/>
      <c r="HFD96" s="174"/>
      <c r="HFE96" s="174"/>
      <c r="HFF96" s="174"/>
      <c r="HFG96" s="174"/>
      <c r="HFH96" s="174"/>
      <c r="HFI96" s="174"/>
      <c r="HFJ96" s="174"/>
      <c r="HFK96" s="174"/>
      <c r="HFL96" s="174"/>
      <c r="HFM96" s="174"/>
      <c r="HFN96" s="174"/>
      <c r="HFO96" s="174"/>
      <c r="HFP96" s="174"/>
      <c r="HFQ96" s="174"/>
      <c r="HFR96" s="174"/>
      <c r="HFS96" s="174"/>
      <c r="HFT96" s="174"/>
      <c r="HFU96" s="174"/>
      <c r="HFV96" s="174"/>
      <c r="HFW96" s="174"/>
      <c r="HFX96" s="174"/>
      <c r="HFY96" s="174"/>
      <c r="HFZ96" s="174"/>
      <c r="HGA96" s="174"/>
      <c r="HGB96" s="174"/>
      <c r="HGC96" s="174"/>
      <c r="HGD96" s="174"/>
      <c r="HGE96" s="174"/>
      <c r="HGF96" s="174"/>
      <c r="HGG96" s="174"/>
      <c r="HGH96" s="174"/>
      <c r="HGI96" s="174"/>
      <c r="HGJ96" s="174"/>
      <c r="HGK96" s="174"/>
      <c r="HGL96" s="174"/>
      <c r="HGM96" s="174"/>
      <c r="HGN96" s="174"/>
      <c r="HGO96" s="174"/>
      <c r="HGP96" s="174"/>
      <c r="HGQ96" s="174"/>
      <c r="HGR96" s="174"/>
      <c r="HGS96" s="174"/>
      <c r="HGT96" s="174"/>
      <c r="HGU96" s="174"/>
      <c r="HGV96" s="174"/>
      <c r="HGW96" s="174"/>
      <c r="HGX96" s="174"/>
      <c r="HGY96" s="174"/>
      <c r="HGZ96" s="174"/>
      <c r="HHA96" s="174"/>
      <c r="HHB96" s="174"/>
      <c r="HHC96" s="174"/>
      <c r="HHD96" s="174"/>
      <c r="HHE96" s="174"/>
      <c r="HHF96" s="174"/>
      <c r="HHG96" s="174"/>
      <c r="HHH96" s="174"/>
      <c r="HHI96" s="174"/>
      <c r="HHJ96" s="174"/>
      <c r="HHK96" s="174"/>
      <c r="HHL96" s="174"/>
      <c r="HHM96" s="174"/>
      <c r="HHN96" s="174"/>
      <c r="HHO96" s="174"/>
      <c r="HHP96" s="174"/>
      <c r="HHQ96" s="174"/>
      <c r="HHR96" s="174"/>
      <c r="HHS96" s="174"/>
      <c r="HHT96" s="174"/>
      <c r="HHU96" s="174"/>
      <c r="HHV96" s="174"/>
      <c r="HHW96" s="174"/>
      <c r="HHX96" s="174"/>
      <c r="HHY96" s="174"/>
      <c r="HHZ96" s="174"/>
      <c r="HIA96" s="174"/>
      <c r="HIB96" s="174"/>
      <c r="HIC96" s="174"/>
      <c r="HID96" s="174"/>
      <c r="HIE96" s="174"/>
      <c r="HIF96" s="174"/>
      <c r="HIG96" s="174"/>
      <c r="HIH96" s="174"/>
      <c r="HII96" s="174"/>
      <c r="HIJ96" s="174"/>
      <c r="HIK96" s="174"/>
      <c r="HIL96" s="174"/>
      <c r="HIM96" s="174"/>
      <c r="HIN96" s="174"/>
      <c r="HIO96" s="174"/>
      <c r="HIP96" s="174"/>
      <c r="HIQ96" s="174"/>
      <c r="HIR96" s="174"/>
      <c r="HIS96" s="174"/>
      <c r="HIT96" s="174"/>
      <c r="HIU96" s="174"/>
      <c r="HIV96" s="174"/>
      <c r="HIW96" s="174"/>
      <c r="HIX96" s="174"/>
      <c r="HIY96" s="174"/>
      <c r="HIZ96" s="174"/>
      <c r="HJA96" s="174"/>
      <c r="HJB96" s="174"/>
      <c r="HJC96" s="174"/>
      <c r="HJD96" s="174"/>
      <c r="HJE96" s="174"/>
      <c r="HJF96" s="174"/>
      <c r="HJG96" s="174"/>
      <c r="HJH96" s="174"/>
      <c r="HJI96" s="174"/>
      <c r="HJJ96" s="174"/>
      <c r="HJK96" s="174"/>
      <c r="HJL96" s="174"/>
      <c r="HJM96" s="174"/>
      <c r="HJN96" s="174"/>
      <c r="HJO96" s="174"/>
      <c r="HJP96" s="174"/>
      <c r="HJQ96" s="174"/>
      <c r="HJR96" s="174"/>
      <c r="HJS96" s="174"/>
      <c r="HJT96" s="174"/>
      <c r="HJU96" s="174"/>
      <c r="HJV96" s="174"/>
      <c r="HJW96" s="174"/>
      <c r="HJX96" s="174"/>
      <c r="HJY96" s="174"/>
      <c r="HJZ96" s="174"/>
      <c r="HKA96" s="174"/>
      <c r="HKB96" s="174"/>
      <c r="HKC96" s="174"/>
      <c r="HKD96" s="174"/>
      <c r="HKE96" s="174"/>
      <c r="HKF96" s="174"/>
      <c r="HKG96" s="174"/>
      <c r="HKH96" s="174"/>
      <c r="HKI96" s="174"/>
      <c r="HKJ96" s="174"/>
      <c r="HKK96" s="174"/>
      <c r="HKL96" s="174"/>
      <c r="HKM96" s="174"/>
      <c r="HKN96" s="174"/>
      <c r="HKO96" s="174"/>
      <c r="HKP96" s="174"/>
      <c r="HKQ96" s="174"/>
      <c r="HKR96" s="174"/>
      <c r="HKS96" s="174"/>
      <c r="HKT96" s="174"/>
      <c r="HKU96" s="174"/>
      <c r="HKV96" s="174"/>
      <c r="HKW96" s="174"/>
      <c r="HKX96" s="174"/>
      <c r="HKY96" s="174"/>
      <c r="HKZ96" s="174"/>
      <c r="HLA96" s="174"/>
      <c r="HLB96" s="174"/>
      <c r="HLC96" s="174"/>
      <c r="HLD96" s="174"/>
      <c r="HLE96" s="174"/>
      <c r="HLF96" s="174"/>
      <c r="HLG96" s="174"/>
      <c r="HLH96" s="174"/>
      <c r="HLI96" s="174"/>
      <c r="HLJ96" s="174"/>
      <c r="HLK96" s="174"/>
      <c r="HLL96" s="174"/>
      <c r="HLM96" s="174"/>
      <c r="HLN96" s="174"/>
      <c r="HLO96" s="174"/>
      <c r="HLP96" s="174"/>
      <c r="HLQ96" s="174"/>
      <c r="HLR96" s="174"/>
      <c r="HLS96" s="174"/>
      <c r="HLT96" s="174"/>
      <c r="HLU96" s="174"/>
      <c r="HLV96" s="174"/>
      <c r="HLW96" s="174"/>
      <c r="HLX96" s="174"/>
      <c r="HLY96" s="174"/>
      <c r="HLZ96" s="174"/>
      <c r="HMA96" s="174"/>
      <c r="HMB96" s="174"/>
      <c r="HMC96" s="174"/>
      <c r="HMD96" s="174"/>
      <c r="HME96" s="174"/>
      <c r="HMF96" s="174"/>
      <c r="HMG96" s="174"/>
      <c r="HMH96" s="174"/>
      <c r="HMI96" s="174"/>
      <c r="HMJ96" s="174"/>
      <c r="HMK96" s="174"/>
      <c r="HML96" s="174"/>
      <c r="HMM96" s="174"/>
      <c r="HMN96" s="174"/>
      <c r="HMO96" s="174"/>
      <c r="HMP96" s="174"/>
      <c r="HMQ96" s="174"/>
      <c r="HMR96" s="174"/>
      <c r="HMS96" s="174"/>
      <c r="HMT96" s="174"/>
      <c r="HMU96" s="174"/>
      <c r="HMV96" s="174"/>
      <c r="HMW96" s="174"/>
      <c r="HMX96" s="174"/>
      <c r="HMY96" s="174"/>
      <c r="HMZ96" s="174"/>
      <c r="HNA96" s="174"/>
      <c r="HNB96" s="174"/>
      <c r="HNC96" s="174"/>
      <c r="HND96" s="174"/>
      <c r="HNE96" s="174"/>
      <c r="HNF96" s="174"/>
      <c r="HNG96" s="174"/>
      <c r="HNH96" s="174"/>
      <c r="HNI96" s="174"/>
      <c r="HNJ96" s="174"/>
      <c r="HNK96" s="174"/>
      <c r="HNL96" s="174"/>
      <c r="HNM96" s="174"/>
      <c r="HNN96" s="174"/>
      <c r="HNO96" s="174"/>
      <c r="HNP96" s="174"/>
      <c r="HNQ96" s="174"/>
      <c r="HNR96" s="174"/>
      <c r="HNS96" s="174"/>
      <c r="HNT96" s="174"/>
      <c r="HNU96" s="174"/>
      <c r="HNV96" s="174"/>
      <c r="HNW96" s="174"/>
      <c r="HNX96" s="174"/>
      <c r="HNY96" s="174"/>
      <c r="HNZ96" s="174"/>
      <c r="HOA96" s="174"/>
      <c r="HOB96" s="174"/>
      <c r="HOC96" s="174"/>
      <c r="HOD96" s="174"/>
      <c r="HOE96" s="174"/>
      <c r="HOF96" s="174"/>
      <c r="HOG96" s="174"/>
      <c r="HOH96" s="174"/>
      <c r="HOI96" s="174"/>
      <c r="HOJ96" s="174"/>
      <c r="HOK96" s="174"/>
      <c r="HOL96" s="174"/>
      <c r="HOM96" s="174"/>
      <c r="HON96" s="174"/>
      <c r="HOO96" s="174"/>
      <c r="HOP96" s="174"/>
      <c r="HOQ96" s="174"/>
      <c r="HOR96" s="174"/>
      <c r="HOS96" s="174"/>
      <c r="HOT96" s="174"/>
      <c r="HOU96" s="174"/>
      <c r="HOV96" s="174"/>
      <c r="HOW96" s="174"/>
      <c r="HOX96" s="174"/>
      <c r="HOY96" s="174"/>
      <c r="HOZ96" s="174"/>
      <c r="HPA96" s="174"/>
      <c r="HPB96" s="174"/>
      <c r="HPC96" s="174"/>
      <c r="HPD96" s="174"/>
      <c r="HPE96" s="174"/>
      <c r="HPF96" s="174"/>
      <c r="HPG96" s="174"/>
      <c r="HPH96" s="174"/>
      <c r="HPI96" s="174"/>
      <c r="HPJ96" s="174"/>
      <c r="HPK96" s="174"/>
      <c r="HPL96" s="174"/>
      <c r="HPM96" s="174"/>
      <c r="HPN96" s="174"/>
      <c r="HPO96" s="174"/>
      <c r="HPP96" s="174"/>
      <c r="HPQ96" s="174"/>
      <c r="HPR96" s="174"/>
      <c r="HPS96" s="174"/>
      <c r="HPT96" s="174"/>
      <c r="HPU96" s="174"/>
      <c r="HPV96" s="174"/>
      <c r="HPW96" s="174"/>
      <c r="HPX96" s="174"/>
      <c r="HPY96" s="174"/>
      <c r="HPZ96" s="174"/>
      <c r="HQA96" s="174"/>
      <c r="HQB96" s="174"/>
      <c r="HQC96" s="174"/>
      <c r="HQD96" s="174"/>
      <c r="HQE96" s="174"/>
      <c r="HQF96" s="174"/>
      <c r="HQG96" s="174"/>
      <c r="HQH96" s="174"/>
      <c r="HQI96" s="174"/>
      <c r="HQJ96" s="174"/>
      <c r="HQK96" s="174"/>
      <c r="HQL96" s="174"/>
      <c r="HQM96" s="174"/>
      <c r="HQN96" s="174"/>
      <c r="HQO96" s="174"/>
      <c r="HQP96" s="174"/>
      <c r="HQQ96" s="174"/>
      <c r="HQR96" s="174"/>
      <c r="HQS96" s="174"/>
      <c r="HQT96" s="174"/>
      <c r="HQU96" s="174"/>
      <c r="HQV96" s="174"/>
      <c r="HQW96" s="174"/>
      <c r="HQX96" s="174"/>
      <c r="HQY96" s="174"/>
      <c r="HQZ96" s="174"/>
      <c r="HRA96" s="174"/>
      <c r="HRB96" s="174"/>
      <c r="HRC96" s="174"/>
      <c r="HRD96" s="174"/>
      <c r="HRE96" s="174"/>
      <c r="HRF96" s="174"/>
      <c r="HRG96" s="174"/>
      <c r="HRH96" s="174"/>
      <c r="HRI96" s="174"/>
      <c r="HRJ96" s="174"/>
      <c r="HRK96" s="174"/>
      <c r="HRL96" s="174"/>
      <c r="HRM96" s="174"/>
      <c r="HRN96" s="174"/>
      <c r="HRO96" s="174"/>
      <c r="HRP96" s="174"/>
      <c r="HRQ96" s="174"/>
      <c r="HRR96" s="174"/>
      <c r="HRS96" s="174"/>
      <c r="HRT96" s="174"/>
      <c r="HRU96" s="174"/>
      <c r="HRV96" s="174"/>
      <c r="HRW96" s="174"/>
      <c r="HRX96" s="174"/>
      <c r="HRY96" s="174"/>
      <c r="HRZ96" s="174"/>
      <c r="HSA96" s="174"/>
      <c r="HSB96" s="174"/>
      <c r="HSC96" s="174"/>
      <c r="HSD96" s="174"/>
      <c r="HSE96" s="174"/>
      <c r="HSF96" s="174"/>
      <c r="HSG96" s="174"/>
      <c r="HSH96" s="174"/>
      <c r="HSI96" s="174"/>
      <c r="HSJ96" s="174"/>
      <c r="HSK96" s="174"/>
      <c r="HSL96" s="174"/>
      <c r="HSM96" s="174"/>
      <c r="HSN96" s="174"/>
      <c r="HSO96" s="174"/>
      <c r="HSP96" s="174"/>
      <c r="HSQ96" s="174"/>
      <c r="HSR96" s="174"/>
      <c r="HSS96" s="174"/>
      <c r="HST96" s="174"/>
      <c r="HSU96" s="174"/>
      <c r="HSV96" s="174"/>
      <c r="HSW96" s="174"/>
      <c r="HSX96" s="174"/>
      <c r="HSY96" s="174"/>
      <c r="HSZ96" s="174"/>
      <c r="HTA96" s="174"/>
      <c r="HTB96" s="174"/>
      <c r="HTC96" s="174"/>
      <c r="HTD96" s="174"/>
      <c r="HTE96" s="174"/>
      <c r="HTF96" s="174"/>
      <c r="HTG96" s="174"/>
      <c r="HTH96" s="174"/>
      <c r="HTI96" s="174"/>
      <c r="HTJ96" s="174"/>
      <c r="HTK96" s="174"/>
      <c r="HTL96" s="174"/>
      <c r="HTM96" s="174"/>
      <c r="HTN96" s="174"/>
      <c r="HTO96" s="174"/>
      <c r="HTP96" s="174"/>
      <c r="HTQ96" s="174"/>
      <c r="HTR96" s="174"/>
      <c r="HTS96" s="174"/>
      <c r="HTT96" s="174"/>
      <c r="HTU96" s="174"/>
      <c r="HTV96" s="174"/>
      <c r="HTW96" s="174"/>
      <c r="HTX96" s="174"/>
      <c r="HTY96" s="174"/>
      <c r="HTZ96" s="174"/>
      <c r="HUA96" s="174"/>
      <c r="HUB96" s="174"/>
      <c r="HUC96" s="174"/>
      <c r="HUD96" s="174"/>
      <c r="HUE96" s="174"/>
      <c r="HUF96" s="174"/>
      <c r="HUG96" s="174"/>
      <c r="HUH96" s="174"/>
      <c r="HUI96" s="174"/>
      <c r="HUJ96" s="174"/>
      <c r="HUK96" s="174"/>
      <c r="HUL96" s="174"/>
      <c r="HUM96" s="174"/>
      <c r="HUN96" s="174"/>
      <c r="HUO96" s="174"/>
      <c r="HUP96" s="174"/>
      <c r="HUQ96" s="174"/>
      <c r="HUR96" s="174"/>
      <c r="HUS96" s="174"/>
      <c r="HUT96" s="174"/>
      <c r="HUU96" s="174"/>
      <c r="HUV96" s="174"/>
      <c r="HUW96" s="174"/>
      <c r="HUX96" s="174"/>
      <c r="HUY96" s="174"/>
      <c r="HUZ96" s="174"/>
      <c r="HVA96" s="174"/>
      <c r="HVB96" s="174"/>
      <c r="HVC96" s="174"/>
      <c r="HVD96" s="174"/>
      <c r="HVE96" s="174"/>
      <c r="HVF96" s="174"/>
      <c r="HVG96" s="174"/>
      <c r="HVH96" s="174"/>
      <c r="HVI96" s="174"/>
      <c r="HVJ96" s="174"/>
      <c r="HVK96" s="174"/>
      <c r="HVL96" s="174"/>
      <c r="HVM96" s="174"/>
      <c r="HVN96" s="174"/>
      <c r="HVO96" s="174"/>
      <c r="HVP96" s="174"/>
      <c r="HVQ96" s="174"/>
      <c r="HVR96" s="174"/>
      <c r="HVS96" s="174"/>
      <c r="HVT96" s="174"/>
      <c r="HVU96" s="174"/>
      <c r="HVV96" s="174"/>
      <c r="HVW96" s="174"/>
      <c r="HVX96" s="174"/>
      <c r="HVY96" s="174"/>
      <c r="HVZ96" s="174"/>
      <c r="HWA96" s="174"/>
      <c r="HWB96" s="174"/>
      <c r="HWC96" s="174"/>
      <c r="HWD96" s="174"/>
      <c r="HWE96" s="174"/>
      <c r="HWF96" s="174"/>
      <c r="HWG96" s="174"/>
      <c r="HWH96" s="174"/>
      <c r="HWI96" s="174"/>
      <c r="HWJ96" s="174"/>
      <c r="HWK96" s="174"/>
      <c r="HWL96" s="174"/>
      <c r="HWM96" s="174"/>
      <c r="HWN96" s="174"/>
      <c r="HWO96" s="174"/>
      <c r="HWP96" s="174"/>
      <c r="HWQ96" s="174"/>
      <c r="HWR96" s="174"/>
      <c r="HWS96" s="174"/>
      <c r="HWT96" s="174"/>
      <c r="HWU96" s="174"/>
      <c r="HWV96" s="174"/>
      <c r="HWW96" s="174"/>
      <c r="HWX96" s="174"/>
      <c r="HWY96" s="174"/>
      <c r="HWZ96" s="174"/>
      <c r="HXA96" s="174"/>
      <c r="HXB96" s="174"/>
      <c r="HXC96" s="174"/>
      <c r="HXD96" s="174"/>
      <c r="HXE96" s="174"/>
      <c r="HXF96" s="174"/>
      <c r="HXG96" s="174"/>
      <c r="HXH96" s="174"/>
      <c r="HXI96" s="174"/>
      <c r="HXJ96" s="174"/>
      <c r="HXK96" s="174"/>
      <c r="HXL96" s="174"/>
      <c r="HXM96" s="174"/>
      <c r="HXN96" s="174"/>
      <c r="HXO96" s="174"/>
      <c r="HXP96" s="174"/>
      <c r="HXQ96" s="174"/>
      <c r="HXR96" s="174"/>
      <c r="HXS96" s="174"/>
      <c r="HXT96" s="174"/>
      <c r="HXU96" s="174"/>
      <c r="HXV96" s="174"/>
      <c r="HXW96" s="174"/>
      <c r="HXX96" s="174"/>
      <c r="HXY96" s="174"/>
      <c r="HXZ96" s="174"/>
      <c r="HYA96" s="174"/>
      <c r="HYB96" s="174"/>
      <c r="HYC96" s="174"/>
      <c r="HYD96" s="174"/>
      <c r="HYE96" s="174"/>
      <c r="HYF96" s="174"/>
      <c r="HYG96" s="174"/>
      <c r="HYH96" s="174"/>
      <c r="HYI96" s="174"/>
      <c r="HYJ96" s="174"/>
      <c r="HYK96" s="174"/>
      <c r="HYL96" s="174"/>
      <c r="HYM96" s="174"/>
      <c r="HYN96" s="174"/>
      <c r="HYO96" s="174"/>
      <c r="HYP96" s="174"/>
      <c r="HYQ96" s="174"/>
      <c r="HYR96" s="174"/>
      <c r="HYS96" s="174"/>
      <c r="HYT96" s="174"/>
      <c r="HYU96" s="174"/>
      <c r="HYV96" s="174"/>
      <c r="HYW96" s="174"/>
      <c r="HYX96" s="174"/>
      <c r="HYY96" s="174"/>
      <c r="HYZ96" s="174"/>
      <c r="HZA96" s="174"/>
      <c r="HZB96" s="174"/>
      <c r="HZC96" s="174"/>
      <c r="HZD96" s="174"/>
      <c r="HZE96" s="174"/>
      <c r="HZF96" s="174"/>
      <c r="HZG96" s="174"/>
      <c r="HZH96" s="174"/>
      <c r="HZI96" s="174"/>
      <c r="HZJ96" s="174"/>
      <c r="HZK96" s="174"/>
      <c r="HZL96" s="174"/>
      <c r="HZM96" s="174"/>
      <c r="HZN96" s="174"/>
      <c r="HZO96" s="174"/>
      <c r="HZP96" s="174"/>
      <c r="HZQ96" s="174"/>
      <c r="HZR96" s="174"/>
      <c r="HZS96" s="174"/>
      <c r="HZT96" s="174"/>
      <c r="HZU96" s="174"/>
      <c r="HZV96" s="174"/>
      <c r="HZW96" s="174"/>
      <c r="HZX96" s="174"/>
      <c r="HZY96" s="174"/>
      <c r="HZZ96" s="174"/>
      <c r="IAA96" s="174"/>
      <c r="IAB96" s="174"/>
      <c r="IAC96" s="174"/>
      <c r="IAD96" s="174"/>
      <c r="IAE96" s="174"/>
      <c r="IAF96" s="174"/>
      <c r="IAG96" s="174"/>
      <c r="IAH96" s="174"/>
      <c r="IAI96" s="174"/>
      <c r="IAJ96" s="174"/>
      <c r="IAK96" s="174"/>
      <c r="IAL96" s="174"/>
      <c r="IAM96" s="174"/>
      <c r="IAN96" s="174"/>
      <c r="IAO96" s="174"/>
      <c r="IAP96" s="174"/>
      <c r="IAQ96" s="174"/>
      <c r="IAR96" s="174"/>
      <c r="IAS96" s="174"/>
      <c r="IAT96" s="174"/>
      <c r="IAU96" s="174"/>
      <c r="IAV96" s="174"/>
      <c r="IAW96" s="174"/>
      <c r="IAX96" s="174"/>
      <c r="IAY96" s="174"/>
      <c r="IAZ96" s="174"/>
      <c r="IBA96" s="174"/>
      <c r="IBB96" s="174"/>
      <c r="IBC96" s="174"/>
      <c r="IBD96" s="174"/>
      <c r="IBE96" s="174"/>
      <c r="IBF96" s="174"/>
      <c r="IBG96" s="174"/>
      <c r="IBH96" s="174"/>
      <c r="IBI96" s="174"/>
      <c r="IBJ96" s="174"/>
      <c r="IBK96" s="174"/>
      <c r="IBL96" s="174"/>
      <c r="IBM96" s="174"/>
      <c r="IBN96" s="174"/>
      <c r="IBO96" s="174"/>
      <c r="IBP96" s="174"/>
      <c r="IBQ96" s="174"/>
      <c r="IBR96" s="174"/>
      <c r="IBS96" s="174"/>
      <c r="IBT96" s="174"/>
      <c r="IBU96" s="174"/>
      <c r="IBV96" s="174"/>
      <c r="IBW96" s="174"/>
      <c r="IBX96" s="174"/>
      <c r="IBY96" s="174"/>
      <c r="IBZ96" s="174"/>
      <c r="ICA96" s="174"/>
      <c r="ICB96" s="174"/>
      <c r="ICC96" s="174"/>
      <c r="ICD96" s="174"/>
      <c r="ICE96" s="174"/>
      <c r="ICF96" s="174"/>
      <c r="ICG96" s="174"/>
      <c r="ICH96" s="174"/>
      <c r="ICI96" s="174"/>
      <c r="ICJ96" s="174"/>
      <c r="ICK96" s="174"/>
      <c r="ICL96" s="174"/>
      <c r="ICM96" s="174"/>
      <c r="ICN96" s="174"/>
      <c r="ICO96" s="174"/>
      <c r="ICP96" s="174"/>
      <c r="ICQ96" s="174"/>
      <c r="ICR96" s="174"/>
      <c r="ICS96" s="174"/>
      <c r="ICT96" s="174"/>
      <c r="ICU96" s="174"/>
      <c r="ICV96" s="174"/>
      <c r="ICW96" s="174"/>
      <c r="ICX96" s="174"/>
      <c r="ICY96" s="174"/>
      <c r="ICZ96" s="174"/>
      <c r="IDA96" s="174"/>
      <c r="IDB96" s="174"/>
      <c r="IDC96" s="174"/>
      <c r="IDD96" s="174"/>
      <c r="IDE96" s="174"/>
      <c r="IDF96" s="174"/>
      <c r="IDG96" s="174"/>
      <c r="IDH96" s="174"/>
      <c r="IDI96" s="174"/>
      <c r="IDJ96" s="174"/>
      <c r="IDK96" s="174"/>
      <c r="IDL96" s="174"/>
      <c r="IDM96" s="174"/>
      <c r="IDN96" s="174"/>
      <c r="IDO96" s="174"/>
      <c r="IDP96" s="174"/>
      <c r="IDQ96" s="174"/>
      <c r="IDR96" s="174"/>
      <c r="IDS96" s="174"/>
      <c r="IDT96" s="174"/>
      <c r="IDU96" s="174"/>
      <c r="IDV96" s="174"/>
      <c r="IDW96" s="174"/>
      <c r="IDX96" s="174"/>
      <c r="IDY96" s="174"/>
      <c r="IDZ96" s="174"/>
      <c r="IEA96" s="174"/>
      <c r="IEB96" s="174"/>
      <c r="IEC96" s="174"/>
      <c r="IED96" s="174"/>
      <c r="IEE96" s="174"/>
      <c r="IEF96" s="174"/>
      <c r="IEG96" s="174"/>
      <c r="IEH96" s="174"/>
      <c r="IEI96" s="174"/>
      <c r="IEJ96" s="174"/>
      <c r="IEK96" s="174"/>
      <c r="IEL96" s="174"/>
      <c r="IEM96" s="174"/>
      <c r="IEN96" s="174"/>
      <c r="IEO96" s="174"/>
      <c r="IEP96" s="174"/>
      <c r="IEQ96" s="174"/>
      <c r="IER96" s="174"/>
      <c r="IES96" s="174"/>
      <c r="IET96" s="174"/>
      <c r="IEU96" s="174"/>
      <c r="IEV96" s="174"/>
      <c r="IEW96" s="174"/>
      <c r="IEX96" s="174"/>
      <c r="IEY96" s="174"/>
      <c r="IEZ96" s="174"/>
      <c r="IFA96" s="174"/>
      <c r="IFB96" s="174"/>
      <c r="IFC96" s="174"/>
      <c r="IFD96" s="174"/>
      <c r="IFE96" s="174"/>
      <c r="IFF96" s="174"/>
      <c r="IFG96" s="174"/>
      <c r="IFH96" s="174"/>
      <c r="IFI96" s="174"/>
      <c r="IFJ96" s="174"/>
      <c r="IFK96" s="174"/>
      <c r="IFL96" s="174"/>
      <c r="IFM96" s="174"/>
      <c r="IFN96" s="174"/>
      <c r="IFO96" s="174"/>
      <c r="IFP96" s="174"/>
      <c r="IFQ96" s="174"/>
      <c r="IFR96" s="174"/>
      <c r="IFS96" s="174"/>
      <c r="IFT96" s="174"/>
      <c r="IFU96" s="174"/>
      <c r="IFV96" s="174"/>
      <c r="IFW96" s="174"/>
      <c r="IFX96" s="174"/>
      <c r="IFY96" s="174"/>
      <c r="IFZ96" s="174"/>
      <c r="IGA96" s="174"/>
      <c r="IGB96" s="174"/>
      <c r="IGC96" s="174"/>
      <c r="IGD96" s="174"/>
      <c r="IGE96" s="174"/>
      <c r="IGF96" s="174"/>
      <c r="IGG96" s="174"/>
      <c r="IGH96" s="174"/>
      <c r="IGI96" s="174"/>
      <c r="IGJ96" s="174"/>
      <c r="IGK96" s="174"/>
      <c r="IGL96" s="174"/>
      <c r="IGM96" s="174"/>
      <c r="IGN96" s="174"/>
      <c r="IGO96" s="174"/>
      <c r="IGP96" s="174"/>
      <c r="IGQ96" s="174"/>
      <c r="IGR96" s="174"/>
      <c r="IGS96" s="174"/>
      <c r="IGT96" s="174"/>
      <c r="IGU96" s="174"/>
      <c r="IGV96" s="174"/>
      <c r="IGW96" s="174"/>
      <c r="IGX96" s="174"/>
      <c r="IGY96" s="174"/>
      <c r="IGZ96" s="174"/>
      <c r="IHA96" s="174"/>
      <c r="IHB96" s="174"/>
      <c r="IHC96" s="174"/>
      <c r="IHD96" s="174"/>
      <c r="IHE96" s="174"/>
      <c r="IHF96" s="174"/>
      <c r="IHG96" s="174"/>
      <c r="IHH96" s="174"/>
      <c r="IHI96" s="174"/>
      <c r="IHJ96" s="174"/>
      <c r="IHK96" s="174"/>
      <c r="IHL96" s="174"/>
      <c r="IHM96" s="174"/>
      <c r="IHN96" s="174"/>
      <c r="IHO96" s="174"/>
      <c r="IHP96" s="174"/>
      <c r="IHQ96" s="174"/>
      <c r="IHR96" s="174"/>
      <c r="IHS96" s="174"/>
      <c r="IHT96" s="174"/>
      <c r="IHU96" s="174"/>
      <c r="IHV96" s="174"/>
      <c r="IHW96" s="174"/>
      <c r="IHX96" s="174"/>
      <c r="IHY96" s="174"/>
      <c r="IHZ96" s="174"/>
      <c r="IIA96" s="174"/>
      <c r="IIB96" s="174"/>
      <c r="IIC96" s="174"/>
      <c r="IID96" s="174"/>
      <c r="IIE96" s="174"/>
      <c r="IIF96" s="174"/>
      <c r="IIG96" s="174"/>
      <c r="IIH96" s="174"/>
      <c r="III96" s="174"/>
      <c r="IIJ96" s="174"/>
      <c r="IIK96" s="174"/>
      <c r="IIL96" s="174"/>
      <c r="IIM96" s="174"/>
      <c r="IIN96" s="174"/>
      <c r="IIO96" s="174"/>
      <c r="IIP96" s="174"/>
      <c r="IIQ96" s="174"/>
      <c r="IIR96" s="174"/>
      <c r="IIS96" s="174"/>
      <c r="IIT96" s="174"/>
      <c r="IIU96" s="174"/>
      <c r="IIV96" s="174"/>
      <c r="IIW96" s="174"/>
      <c r="IIX96" s="174"/>
      <c r="IIY96" s="174"/>
      <c r="IIZ96" s="174"/>
      <c r="IJA96" s="174"/>
      <c r="IJB96" s="174"/>
      <c r="IJC96" s="174"/>
      <c r="IJD96" s="174"/>
      <c r="IJE96" s="174"/>
      <c r="IJF96" s="174"/>
      <c r="IJG96" s="174"/>
      <c r="IJH96" s="174"/>
      <c r="IJI96" s="174"/>
      <c r="IJJ96" s="174"/>
      <c r="IJK96" s="174"/>
      <c r="IJL96" s="174"/>
      <c r="IJM96" s="174"/>
      <c r="IJN96" s="174"/>
      <c r="IJO96" s="174"/>
      <c r="IJP96" s="174"/>
      <c r="IJQ96" s="174"/>
      <c r="IJR96" s="174"/>
      <c r="IJS96" s="174"/>
      <c r="IJT96" s="174"/>
      <c r="IJU96" s="174"/>
      <c r="IJV96" s="174"/>
      <c r="IJW96" s="174"/>
      <c r="IJX96" s="174"/>
      <c r="IJY96" s="174"/>
      <c r="IJZ96" s="174"/>
      <c r="IKA96" s="174"/>
      <c r="IKB96" s="174"/>
      <c r="IKC96" s="174"/>
      <c r="IKD96" s="174"/>
      <c r="IKE96" s="174"/>
      <c r="IKF96" s="174"/>
      <c r="IKG96" s="174"/>
      <c r="IKH96" s="174"/>
      <c r="IKI96" s="174"/>
      <c r="IKJ96" s="174"/>
      <c r="IKK96" s="174"/>
      <c r="IKL96" s="174"/>
      <c r="IKM96" s="174"/>
      <c r="IKN96" s="174"/>
      <c r="IKO96" s="174"/>
      <c r="IKP96" s="174"/>
      <c r="IKQ96" s="174"/>
      <c r="IKR96" s="174"/>
      <c r="IKS96" s="174"/>
      <c r="IKT96" s="174"/>
      <c r="IKU96" s="174"/>
      <c r="IKV96" s="174"/>
      <c r="IKW96" s="174"/>
      <c r="IKX96" s="174"/>
      <c r="IKY96" s="174"/>
      <c r="IKZ96" s="174"/>
      <c r="ILA96" s="174"/>
      <c r="ILB96" s="174"/>
      <c r="ILC96" s="174"/>
      <c r="ILD96" s="174"/>
      <c r="ILE96" s="174"/>
      <c r="ILF96" s="174"/>
      <c r="ILG96" s="174"/>
      <c r="ILH96" s="174"/>
      <c r="ILI96" s="174"/>
      <c r="ILJ96" s="174"/>
      <c r="ILK96" s="174"/>
      <c r="ILL96" s="174"/>
      <c r="ILM96" s="174"/>
      <c r="ILN96" s="174"/>
      <c r="ILO96" s="174"/>
      <c r="ILP96" s="174"/>
      <c r="ILQ96" s="174"/>
      <c r="ILR96" s="174"/>
      <c r="ILS96" s="174"/>
      <c r="ILT96" s="174"/>
      <c r="ILU96" s="174"/>
      <c r="ILV96" s="174"/>
      <c r="ILW96" s="174"/>
      <c r="ILX96" s="174"/>
      <c r="ILY96" s="174"/>
      <c r="ILZ96" s="174"/>
      <c r="IMA96" s="174"/>
      <c r="IMB96" s="174"/>
      <c r="IMC96" s="174"/>
      <c r="IMD96" s="174"/>
      <c r="IME96" s="174"/>
      <c r="IMF96" s="174"/>
      <c r="IMG96" s="174"/>
      <c r="IMH96" s="174"/>
      <c r="IMI96" s="174"/>
      <c r="IMJ96" s="174"/>
      <c r="IMK96" s="174"/>
      <c r="IML96" s="174"/>
      <c r="IMM96" s="174"/>
      <c r="IMN96" s="174"/>
      <c r="IMO96" s="174"/>
      <c r="IMP96" s="174"/>
      <c r="IMQ96" s="174"/>
      <c r="IMR96" s="174"/>
      <c r="IMS96" s="174"/>
      <c r="IMT96" s="174"/>
      <c r="IMU96" s="174"/>
      <c r="IMV96" s="174"/>
      <c r="IMW96" s="174"/>
      <c r="IMX96" s="174"/>
      <c r="IMY96" s="174"/>
      <c r="IMZ96" s="174"/>
      <c r="INA96" s="174"/>
      <c r="INB96" s="174"/>
      <c r="INC96" s="174"/>
      <c r="IND96" s="174"/>
      <c r="INE96" s="174"/>
      <c r="INF96" s="174"/>
      <c r="ING96" s="174"/>
      <c r="INH96" s="174"/>
      <c r="INI96" s="174"/>
      <c r="INJ96" s="174"/>
      <c r="INK96" s="174"/>
      <c r="INL96" s="174"/>
      <c r="INM96" s="174"/>
      <c r="INN96" s="174"/>
      <c r="INO96" s="174"/>
      <c r="INP96" s="174"/>
      <c r="INQ96" s="174"/>
      <c r="INR96" s="174"/>
      <c r="INS96" s="174"/>
      <c r="INT96" s="174"/>
      <c r="INU96" s="174"/>
      <c r="INV96" s="174"/>
      <c r="INW96" s="174"/>
      <c r="INX96" s="174"/>
      <c r="INY96" s="174"/>
      <c r="INZ96" s="174"/>
      <c r="IOA96" s="174"/>
      <c r="IOB96" s="174"/>
      <c r="IOC96" s="174"/>
      <c r="IOD96" s="174"/>
      <c r="IOE96" s="174"/>
      <c r="IOF96" s="174"/>
      <c r="IOG96" s="174"/>
      <c r="IOH96" s="174"/>
      <c r="IOI96" s="174"/>
      <c r="IOJ96" s="174"/>
      <c r="IOK96" s="174"/>
      <c r="IOL96" s="174"/>
      <c r="IOM96" s="174"/>
      <c r="ION96" s="174"/>
      <c r="IOO96" s="174"/>
      <c r="IOP96" s="174"/>
      <c r="IOQ96" s="174"/>
      <c r="IOR96" s="174"/>
      <c r="IOS96" s="174"/>
      <c r="IOT96" s="174"/>
      <c r="IOU96" s="174"/>
      <c r="IOV96" s="174"/>
      <c r="IOW96" s="174"/>
      <c r="IOX96" s="174"/>
      <c r="IOY96" s="174"/>
      <c r="IOZ96" s="174"/>
      <c r="IPA96" s="174"/>
      <c r="IPB96" s="174"/>
      <c r="IPC96" s="174"/>
      <c r="IPD96" s="174"/>
      <c r="IPE96" s="174"/>
      <c r="IPF96" s="174"/>
      <c r="IPG96" s="174"/>
      <c r="IPH96" s="174"/>
      <c r="IPI96" s="174"/>
      <c r="IPJ96" s="174"/>
      <c r="IPK96" s="174"/>
      <c r="IPL96" s="174"/>
      <c r="IPM96" s="174"/>
      <c r="IPN96" s="174"/>
      <c r="IPO96" s="174"/>
      <c r="IPP96" s="174"/>
      <c r="IPQ96" s="174"/>
      <c r="IPR96" s="174"/>
      <c r="IPS96" s="174"/>
      <c r="IPT96" s="174"/>
      <c r="IPU96" s="174"/>
      <c r="IPV96" s="174"/>
      <c r="IPW96" s="174"/>
      <c r="IPX96" s="174"/>
      <c r="IPY96" s="174"/>
      <c r="IPZ96" s="174"/>
      <c r="IQA96" s="174"/>
      <c r="IQB96" s="174"/>
      <c r="IQC96" s="174"/>
      <c r="IQD96" s="174"/>
      <c r="IQE96" s="174"/>
      <c r="IQF96" s="174"/>
      <c r="IQG96" s="174"/>
      <c r="IQH96" s="174"/>
      <c r="IQI96" s="174"/>
      <c r="IQJ96" s="174"/>
      <c r="IQK96" s="174"/>
      <c r="IQL96" s="174"/>
      <c r="IQM96" s="174"/>
      <c r="IQN96" s="174"/>
      <c r="IQO96" s="174"/>
      <c r="IQP96" s="174"/>
      <c r="IQQ96" s="174"/>
      <c r="IQR96" s="174"/>
      <c r="IQS96" s="174"/>
      <c r="IQT96" s="174"/>
      <c r="IQU96" s="174"/>
      <c r="IQV96" s="174"/>
      <c r="IQW96" s="174"/>
      <c r="IQX96" s="174"/>
      <c r="IQY96" s="174"/>
      <c r="IQZ96" s="174"/>
      <c r="IRA96" s="174"/>
      <c r="IRB96" s="174"/>
      <c r="IRC96" s="174"/>
      <c r="IRD96" s="174"/>
      <c r="IRE96" s="174"/>
      <c r="IRF96" s="174"/>
      <c r="IRG96" s="174"/>
      <c r="IRH96" s="174"/>
      <c r="IRI96" s="174"/>
      <c r="IRJ96" s="174"/>
      <c r="IRK96" s="174"/>
      <c r="IRL96" s="174"/>
      <c r="IRM96" s="174"/>
      <c r="IRN96" s="174"/>
      <c r="IRO96" s="174"/>
      <c r="IRP96" s="174"/>
      <c r="IRQ96" s="174"/>
      <c r="IRR96" s="174"/>
      <c r="IRS96" s="174"/>
      <c r="IRT96" s="174"/>
      <c r="IRU96" s="174"/>
      <c r="IRV96" s="174"/>
      <c r="IRW96" s="174"/>
      <c r="IRX96" s="174"/>
      <c r="IRY96" s="174"/>
      <c r="IRZ96" s="174"/>
      <c r="ISA96" s="174"/>
      <c r="ISB96" s="174"/>
      <c r="ISC96" s="174"/>
      <c r="ISD96" s="174"/>
      <c r="ISE96" s="174"/>
      <c r="ISF96" s="174"/>
      <c r="ISG96" s="174"/>
      <c r="ISH96" s="174"/>
      <c r="ISI96" s="174"/>
      <c r="ISJ96" s="174"/>
      <c r="ISK96" s="174"/>
      <c r="ISL96" s="174"/>
      <c r="ISM96" s="174"/>
      <c r="ISN96" s="174"/>
      <c r="ISO96" s="174"/>
      <c r="ISP96" s="174"/>
      <c r="ISQ96" s="174"/>
      <c r="ISR96" s="174"/>
      <c r="ISS96" s="174"/>
      <c r="IST96" s="174"/>
      <c r="ISU96" s="174"/>
      <c r="ISV96" s="174"/>
      <c r="ISW96" s="174"/>
      <c r="ISX96" s="174"/>
      <c r="ISY96" s="174"/>
      <c r="ISZ96" s="174"/>
      <c r="ITA96" s="174"/>
      <c r="ITB96" s="174"/>
      <c r="ITC96" s="174"/>
      <c r="ITD96" s="174"/>
      <c r="ITE96" s="174"/>
      <c r="ITF96" s="174"/>
      <c r="ITG96" s="174"/>
      <c r="ITH96" s="174"/>
      <c r="ITI96" s="174"/>
      <c r="ITJ96" s="174"/>
      <c r="ITK96" s="174"/>
      <c r="ITL96" s="174"/>
      <c r="ITM96" s="174"/>
      <c r="ITN96" s="174"/>
      <c r="ITO96" s="174"/>
      <c r="ITP96" s="174"/>
      <c r="ITQ96" s="174"/>
      <c r="ITR96" s="174"/>
      <c r="ITS96" s="174"/>
      <c r="ITT96" s="174"/>
      <c r="ITU96" s="174"/>
      <c r="ITV96" s="174"/>
      <c r="ITW96" s="174"/>
      <c r="ITX96" s="174"/>
      <c r="ITY96" s="174"/>
      <c r="ITZ96" s="174"/>
      <c r="IUA96" s="174"/>
      <c r="IUB96" s="174"/>
      <c r="IUC96" s="174"/>
      <c r="IUD96" s="174"/>
      <c r="IUE96" s="174"/>
      <c r="IUF96" s="174"/>
      <c r="IUG96" s="174"/>
      <c r="IUH96" s="174"/>
      <c r="IUI96" s="174"/>
      <c r="IUJ96" s="174"/>
      <c r="IUK96" s="174"/>
      <c r="IUL96" s="174"/>
      <c r="IUM96" s="174"/>
      <c r="IUN96" s="174"/>
      <c r="IUO96" s="174"/>
      <c r="IUP96" s="174"/>
      <c r="IUQ96" s="174"/>
      <c r="IUR96" s="174"/>
      <c r="IUS96" s="174"/>
      <c r="IUT96" s="174"/>
      <c r="IUU96" s="174"/>
      <c r="IUV96" s="174"/>
      <c r="IUW96" s="174"/>
      <c r="IUX96" s="174"/>
      <c r="IUY96" s="174"/>
      <c r="IUZ96" s="174"/>
      <c r="IVA96" s="174"/>
      <c r="IVB96" s="174"/>
      <c r="IVC96" s="174"/>
      <c r="IVD96" s="174"/>
      <c r="IVE96" s="174"/>
      <c r="IVF96" s="174"/>
      <c r="IVG96" s="174"/>
      <c r="IVH96" s="174"/>
      <c r="IVI96" s="174"/>
      <c r="IVJ96" s="174"/>
      <c r="IVK96" s="174"/>
      <c r="IVL96" s="174"/>
      <c r="IVM96" s="174"/>
      <c r="IVN96" s="174"/>
      <c r="IVO96" s="174"/>
      <c r="IVP96" s="174"/>
      <c r="IVQ96" s="174"/>
      <c r="IVR96" s="174"/>
      <c r="IVS96" s="174"/>
      <c r="IVT96" s="174"/>
      <c r="IVU96" s="174"/>
      <c r="IVV96" s="174"/>
      <c r="IVW96" s="174"/>
      <c r="IVX96" s="174"/>
      <c r="IVY96" s="174"/>
      <c r="IVZ96" s="174"/>
      <c r="IWA96" s="174"/>
      <c r="IWB96" s="174"/>
      <c r="IWC96" s="174"/>
      <c r="IWD96" s="174"/>
      <c r="IWE96" s="174"/>
      <c r="IWF96" s="174"/>
      <c r="IWG96" s="174"/>
      <c r="IWH96" s="174"/>
      <c r="IWI96" s="174"/>
      <c r="IWJ96" s="174"/>
      <c r="IWK96" s="174"/>
      <c r="IWL96" s="174"/>
      <c r="IWM96" s="174"/>
      <c r="IWN96" s="174"/>
      <c r="IWO96" s="174"/>
      <c r="IWP96" s="174"/>
      <c r="IWQ96" s="174"/>
      <c r="IWR96" s="174"/>
      <c r="IWS96" s="174"/>
      <c r="IWT96" s="174"/>
      <c r="IWU96" s="174"/>
      <c r="IWV96" s="174"/>
      <c r="IWW96" s="174"/>
      <c r="IWX96" s="174"/>
      <c r="IWY96" s="174"/>
      <c r="IWZ96" s="174"/>
      <c r="IXA96" s="174"/>
      <c r="IXB96" s="174"/>
      <c r="IXC96" s="174"/>
      <c r="IXD96" s="174"/>
      <c r="IXE96" s="174"/>
      <c r="IXF96" s="174"/>
      <c r="IXG96" s="174"/>
      <c r="IXH96" s="174"/>
      <c r="IXI96" s="174"/>
      <c r="IXJ96" s="174"/>
      <c r="IXK96" s="174"/>
      <c r="IXL96" s="174"/>
      <c r="IXM96" s="174"/>
      <c r="IXN96" s="174"/>
      <c r="IXO96" s="174"/>
      <c r="IXP96" s="174"/>
      <c r="IXQ96" s="174"/>
      <c r="IXR96" s="174"/>
      <c r="IXS96" s="174"/>
      <c r="IXT96" s="174"/>
      <c r="IXU96" s="174"/>
      <c r="IXV96" s="174"/>
      <c r="IXW96" s="174"/>
      <c r="IXX96" s="174"/>
      <c r="IXY96" s="174"/>
      <c r="IXZ96" s="174"/>
      <c r="IYA96" s="174"/>
      <c r="IYB96" s="174"/>
      <c r="IYC96" s="174"/>
      <c r="IYD96" s="174"/>
      <c r="IYE96" s="174"/>
      <c r="IYF96" s="174"/>
      <c r="IYG96" s="174"/>
      <c r="IYH96" s="174"/>
      <c r="IYI96" s="174"/>
      <c r="IYJ96" s="174"/>
      <c r="IYK96" s="174"/>
      <c r="IYL96" s="174"/>
      <c r="IYM96" s="174"/>
      <c r="IYN96" s="174"/>
      <c r="IYO96" s="174"/>
      <c r="IYP96" s="174"/>
      <c r="IYQ96" s="174"/>
      <c r="IYR96" s="174"/>
      <c r="IYS96" s="174"/>
      <c r="IYT96" s="174"/>
      <c r="IYU96" s="174"/>
      <c r="IYV96" s="174"/>
      <c r="IYW96" s="174"/>
      <c r="IYX96" s="174"/>
      <c r="IYY96" s="174"/>
      <c r="IYZ96" s="174"/>
      <c r="IZA96" s="174"/>
      <c r="IZB96" s="174"/>
      <c r="IZC96" s="174"/>
      <c r="IZD96" s="174"/>
      <c r="IZE96" s="174"/>
      <c r="IZF96" s="174"/>
      <c r="IZG96" s="174"/>
      <c r="IZH96" s="174"/>
      <c r="IZI96" s="174"/>
      <c r="IZJ96" s="174"/>
      <c r="IZK96" s="174"/>
      <c r="IZL96" s="174"/>
      <c r="IZM96" s="174"/>
      <c r="IZN96" s="174"/>
      <c r="IZO96" s="174"/>
      <c r="IZP96" s="174"/>
      <c r="IZQ96" s="174"/>
      <c r="IZR96" s="174"/>
      <c r="IZS96" s="174"/>
      <c r="IZT96" s="174"/>
      <c r="IZU96" s="174"/>
      <c r="IZV96" s="174"/>
      <c r="IZW96" s="174"/>
      <c r="IZX96" s="174"/>
      <c r="IZY96" s="174"/>
      <c r="IZZ96" s="174"/>
      <c r="JAA96" s="174"/>
      <c r="JAB96" s="174"/>
      <c r="JAC96" s="174"/>
      <c r="JAD96" s="174"/>
      <c r="JAE96" s="174"/>
      <c r="JAF96" s="174"/>
      <c r="JAG96" s="174"/>
      <c r="JAH96" s="174"/>
      <c r="JAI96" s="174"/>
      <c r="JAJ96" s="174"/>
      <c r="JAK96" s="174"/>
      <c r="JAL96" s="174"/>
      <c r="JAM96" s="174"/>
      <c r="JAN96" s="174"/>
      <c r="JAO96" s="174"/>
      <c r="JAP96" s="174"/>
      <c r="JAQ96" s="174"/>
      <c r="JAR96" s="174"/>
      <c r="JAS96" s="174"/>
      <c r="JAT96" s="174"/>
      <c r="JAU96" s="174"/>
      <c r="JAV96" s="174"/>
      <c r="JAW96" s="174"/>
      <c r="JAX96" s="174"/>
      <c r="JAY96" s="174"/>
      <c r="JAZ96" s="174"/>
      <c r="JBA96" s="174"/>
      <c r="JBB96" s="174"/>
      <c r="JBC96" s="174"/>
      <c r="JBD96" s="174"/>
      <c r="JBE96" s="174"/>
      <c r="JBF96" s="174"/>
      <c r="JBG96" s="174"/>
      <c r="JBH96" s="174"/>
      <c r="JBI96" s="174"/>
      <c r="JBJ96" s="174"/>
      <c r="JBK96" s="174"/>
      <c r="JBL96" s="174"/>
      <c r="JBM96" s="174"/>
      <c r="JBN96" s="174"/>
      <c r="JBO96" s="174"/>
      <c r="JBP96" s="174"/>
      <c r="JBQ96" s="174"/>
      <c r="JBR96" s="174"/>
      <c r="JBS96" s="174"/>
      <c r="JBT96" s="174"/>
      <c r="JBU96" s="174"/>
      <c r="JBV96" s="174"/>
      <c r="JBW96" s="174"/>
      <c r="JBX96" s="174"/>
      <c r="JBY96" s="174"/>
      <c r="JBZ96" s="174"/>
      <c r="JCA96" s="174"/>
      <c r="JCB96" s="174"/>
      <c r="JCC96" s="174"/>
      <c r="JCD96" s="174"/>
      <c r="JCE96" s="174"/>
      <c r="JCF96" s="174"/>
      <c r="JCG96" s="174"/>
      <c r="JCH96" s="174"/>
      <c r="JCI96" s="174"/>
      <c r="JCJ96" s="174"/>
      <c r="JCK96" s="174"/>
      <c r="JCL96" s="174"/>
      <c r="JCM96" s="174"/>
      <c r="JCN96" s="174"/>
      <c r="JCO96" s="174"/>
      <c r="JCP96" s="174"/>
      <c r="JCQ96" s="174"/>
      <c r="JCR96" s="174"/>
      <c r="JCS96" s="174"/>
      <c r="JCT96" s="174"/>
      <c r="JCU96" s="174"/>
      <c r="JCV96" s="174"/>
      <c r="JCW96" s="174"/>
      <c r="JCX96" s="174"/>
      <c r="JCY96" s="174"/>
      <c r="JCZ96" s="174"/>
      <c r="JDA96" s="174"/>
      <c r="JDB96" s="174"/>
      <c r="JDC96" s="174"/>
      <c r="JDD96" s="174"/>
      <c r="JDE96" s="174"/>
      <c r="JDF96" s="174"/>
      <c r="JDG96" s="174"/>
      <c r="JDH96" s="174"/>
      <c r="JDI96" s="174"/>
      <c r="JDJ96" s="174"/>
      <c r="JDK96" s="174"/>
      <c r="JDL96" s="174"/>
      <c r="JDM96" s="174"/>
      <c r="JDN96" s="174"/>
      <c r="JDO96" s="174"/>
      <c r="JDP96" s="174"/>
      <c r="JDQ96" s="174"/>
      <c r="JDR96" s="174"/>
      <c r="JDS96" s="174"/>
      <c r="JDT96" s="174"/>
      <c r="JDU96" s="174"/>
      <c r="JDV96" s="174"/>
      <c r="JDW96" s="174"/>
      <c r="JDX96" s="174"/>
      <c r="JDY96" s="174"/>
      <c r="JDZ96" s="174"/>
      <c r="JEA96" s="174"/>
      <c r="JEB96" s="174"/>
      <c r="JEC96" s="174"/>
      <c r="JED96" s="174"/>
      <c r="JEE96" s="174"/>
      <c r="JEF96" s="174"/>
      <c r="JEG96" s="174"/>
      <c r="JEH96" s="174"/>
      <c r="JEI96" s="174"/>
      <c r="JEJ96" s="174"/>
      <c r="JEK96" s="174"/>
      <c r="JEL96" s="174"/>
      <c r="JEM96" s="174"/>
      <c r="JEN96" s="174"/>
      <c r="JEO96" s="174"/>
      <c r="JEP96" s="174"/>
      <c r="JEQ96" s="174"/>
      <c r="JER96" s="174"/>
      <c r="JES96" s="174"/>
      <c r="JET96" s="174"/>
      <c r="JEU96" s="174"/>
      <c r="JEV96" s="174"/>
      <c r="JEW96" s="174"/>
      <c r="JEX96" s="174"/>
      <c r="JEY96" s="174"/>
      <c r="JEZ96" s="174"/>
      <c r="JFA96" s="174"/>
      <c r="JFB96" s="174"/>
      <c r="JFC96" s="174"/>
      <c r="JFD96" s="174"/>
      <c r="JFE96" s="174"/>
      <c r="JFF96" s="174"/>
      <c r="JFG96" s="174"/>
      <c r="JFH96" s="174"/>
      <c r="JFI96" s="174"/>
      <c r="JFJ96" s="174"/>
      <c r="JFK96" s="174"/>
      <c r="JFL96" s="174"/>
      <c r="JFM96" s="174"/>
      <c r="JFN96" s="174"/>
      <c r="JFO96" s="174"/>
      <c r="JFP96" s="174"/>
      <c r="JFQ96" s="174"/>
      <c r="JFR96" s="174"/>
      <c r="JFS96" s="174"/>
      <c r="JFT96" s="174"/>
      <c r="JFU96" s="174"/>
      <c r="JFV96" s="174"/>
      <c r="JFW96" s="174"/>
      <c r="JFX96" s="174"/>
      <c r="JFY96" s="174"/>
      <c r="JFZ96" s="174"/>
      <c r="JGA96" s="174"/>
      <c r="JGB96" s="174"/>
      <c r="JGC96" s="174"/>
      <c r="JGD96" s="174"/>
      <c r="JGE96" s="174"/>
      <c r="JGF96" s="174"/>
      <c r="JGG96" s="174"/>
      <c r="JGH96" s="174"/>
      <c r="JGI96" s="174"/>
      <c r="JGJ96" s="174"/>
      <c r="JGK96" s="174"/>
      <c r="JGL96" s="174"/>
      <c r="JGM96" s="174"/>
      <c r="JGN96" s="174"/>
      <c r="JGO96" s="174"/>
      <c r="JGP96" s="174"/>
      <c r="JGQ96" s="174"/>
      <c r="JGR96" s="174"/>
      <c r="JGS96" s="174"/>
      <c r="JGT96" s="174"/>
      <c r="JGU96" s="174"/>
      <c r="JGV96" s="174"/>
      <c r="JGW96" s="174"/>
      <c r="JGX96" s="174"/>
      <c r="JGY96" s="174"/>
      <c r="JGZ96" s="174"/>
      <c r="JHA96" s="174"/>
      <c r="JHB96" s="174"/>
      <c r="JHC96" s="174"/>
      <c r="JHD96" s="174"/>
      <c r="JHE96" s="174"/>
      <c r="JHF96" s="174"/>
      <c r="JHG96" s="174"/>
      <c r="JHH96" s="174"/>
      <c r="JHI96" s="174"/>
      <c r="JHJ96" s="174"/>
      <c r="JHK96" s="174"/>
      <c r="JHL96" s="174"/>
      <c r="JHM96" s="174"/>
      <c r="JHN96" s="174"/>
      <c r="JHO96" s="174"/>
      <c r="JHP96" s="174"/>
      <c r="JHQ96" s="174"/>
      <c r="JHR96" s="174"/>
      <c r="JHS96" s="174"/>
      <c r="JHT96" s="174"/>
      <c r="JHU96" s="174"/>
      <c r="JHV96" s="174"/>
      <c r="JHW96" s="174"/>
      <c r="JHX96" s="174"/>
      <c r="JHY96" s="174"/>
      <c r="JHZ96" s="174"/>
      <c r="JIA96" s="174"/>
      <c r="JIB96" s="174"/>
      <c r="JIC96" s="174"/>
      <c r="JID96" s="174"/>
      <c r="JIE96" s="174"/>
      <c r="JIF96" s="174"/>
      <c r="JIG96" s="174"/>
      <c r="JIH96" s="174"/>
      <c r="JII96" s="174"/>
      <c r="JIJ96" s="174"/>
      <c r="JIK96" s="174"/>
      <c r="JIL96" s="174"/>
      <c r="JIM96" s="174"/>
      <c r="JIN96" s="174"/>
      <c r="JIO96" s="174"/>
      <c r="JIP96" s="174"/>
      <c r="JIQ96" s="174"/>
      <c r="JIR96" s="174"/>
      <c r="JIS96" s="174"/>
      <c r="JIT96" s="174"/>
      <c r="JIU96" s="174"/>
      <c r="JIV96" s="174"/>
      <c r="JIW96" s="174"/>
      <c r="JIX96" s="174"/>
      <c r="JIY96" s="174"/>
      <c r="JIZ96" s="174"/>
      <c r="JJA96" s="174"/>
      <c r="JJB96" s="174"/>
      <c r="JJC96" s="174"/>
      <c r="JJD96" s="174"/>
      <c r="JJE96" s="174"/>
      <c r="JJF96" s="174"/>
      <c r="JJG96" s="174"/>
      <c r="JJH96" s="174"/>
      <c r="JJI96" s="174"/>
      <c r="JJJ96" s="174"/>
      <c r="JJK96" s="174"/>
      <c r="JJL96" s="174"/>
      <c r="JJM96" s="174"/>
      <c r="JJN96" s="174"/>
      <c r="JJO96" s="174"/>
      <c r="JJP96" s="174"/>
      <c r="JJQ96" s="174"/>
      <c r="JJR96" s="174"/>
      <c r="JJS96" s="174"/>
      <c r="JJT96" s="174"/>
      <c r="JJU96" s="174"/>
      <c r="JJV96" s="174"/>
      <c r="JJW96" s="174"/>
      <c r="JJX96" s="174"/>
      <c r="JJY96" s="174"/>
      <c r="JJZ96" s="174"/>
      <c r="JKA96" s="174"/>
      <c r="JKB96" s="174"/>
      <c r="JKC96" s="174"/>
      <c r="JKD96" s="174"/>
      <c r="JKE96" s="174"/>
      <c r="JKF96" s="174"/>
      <c r="JKG96" s="174"/>
      <c r="JKH96" s="174"/>
      <c r="JKI96" s="174"/>
      <c r="JKJ96" s="174"/>
      <c r="JKK96" s="174"/>
      <c r="JKL96" s="174"/>
      <c r="JKM96" s="174"/>
      <c r="JKN96" s="174"/>
      <c r="JKO96" s="174"/>
      <c r="JKP96" s="174"/>
      <c r="JKQ96" s="174"/>
      <c r="JKR96" s="174"/>
      <c r="JKS96" s="174"/>
      <c r="JKT96" s="174"/>
      <c r="JKU96" s="174"/>
      <c r="JKV96" s="174"/>
      <c r="JKW96" s="174"/>
      <c r="JKX96" s="174"/>
      <c r="JKY96" s="174"/>
      <c r="JKZ96" s="174"/>
      <c r="JLA96" s="174"/>
      <c r="JLB96" s="174"/>
      <c r="JLC96" s="174"/>
      <c r="JLD96" s="174"/>
      <c r="JLE96" s="174"/>
      <c r="JLF96" s="174"/>
      <c r="JLG96" s="174"/>
      <c r="JLH96" s="174"/>
      <c r="JLI96" s="174"/>
      <c r="JLJ96" s="174"/>
      <c r="JLK96" s="174"/>
      <c r="JLL96" s="174"/>
      <c r="JLM96" s="174"/>
      <c r="JLN96" s="174"/>
      <c r="JLO96" s="174"/>
      <c r="JLP96" s="174"/>
      <c r="JLQ96" s="174"/>
      <c r="JLR96" s="174"/>
      <c r="JLS96" s="174"/>
      <c r="JLT96" s="174"/>
      <c r="JLU96" s="174"/>
      <c r="JLV96" s="174"/>
      <c r="JLW96" s="174"/>
      <c r="JLX96" s="174"/>
      <c r="JLY96" s="174"/>
      <c r="JLZ96" s="174"/>
      <c r="JMA96" s="174"/>
      <c r="JMB96" s="174"/>
      <c r="JMC96" s="174"/>
      <c r="JMD96" s="174"/>
      <c r="JME96" s="174"/>
      <c r="JMF96" s="174"/>
      <c r="JMG96" s="174"/>
      <c r="JMH96" s="174"/>
      <c r="JMI96" s="174"/>
      <c r="JMJ96" s="174"/>
      <c r="JMK96" s="174"/>
      <c r="JML96" s="174"/>
      <c r="JMM96" s="174"/>
      <c r="JMN96" s="174"/>
      <c r="JMO96" s="174"/>
      <c r="JMP96" s="174"/>
      <c r="JMQ96" s="174"/>
      <c r="JMR96" s="174"/>
      <c r="JMS96" s="174"/>
      <c r="JMT96" s="174"/>
      <c r="JMU96" s="174"/>
      <c r="JMV96" s="174"/>
      <c r="JMW96" s="174"/>
      <c r="JMX96" s="174"/>
      <c r="JMY96" s="174"/>
      <c r="JMZ96" s="174"/>
      <c r="JNA96" s="174"/>
      <c r="JNB96" s="174"/>
      <c r="JNC96" s="174"/>
      <c r="JND96" s="174"/>
      <c r="JNE96" s="174"/>
      <c r="JNF96" s="174"/>
      <c r="JNG96" s="174"/>
      <c r="JNH96" s="174"/>
      <c r="JNI96" s="174"/>
      <c r="JNJ96" s="174"/>
      <c r="JNK96" s="174"/>
      <c r="JNL96" s="174"/>
      <c r="JNM96" s="174"/>
      <c r="JNN96" s="174"/>
      <c r="JNO96" s="174"/>
      <c r="JNP96" s="174"/>
      <c r="JNQ96" s="174"/>
      <c r="JNR96" s="174"/>
      <c r="JNS96" s="174"/>
      <c r="JNT96" s="174"/>
      <c r="JNU96" s="174"/>
      <c r="JNV96" s="174"/>
      <c r="JNW96" s="174"/>
      <c r="JNX96" s="174"/>
      <c r="JNY96" s="174"/>
      <c r="JNZ96" s="174"/>
      <c r="JOA96" s="174"/>
      <c r="JOB96" s="174"/>
      <c r="JOC96" s="174"/>
      <c r="JOD96" s="174"/>
      <c r="JOE96" s="174"/>
      <c r="JOF96" s="174"/>
      <c r="JOG96" s="174"/>
      <c r="JOH96" s="174"/>
      <c r="JOI96" s="174"/>
      <c r="JOJ96" s="174"/>
      <c r="JOK96" s="174"/>
      <c r="JOL96" s="174"/>
      <c r="JOM96" s="174"/>
      <c r="JON96" s="174"/>
      <c r="JOO96" s="174"/>
      <c r="JOP96" s="174"/>
      <c r="JOQ96" s="174"/>
      <c r="JOR96" s="174"/>
      <c r="JOS96" s="174"/>
      <c r="JOT96" s="174"/>
      <c r="JOU96" s="174"/>
      <c r="JOV96" s="174"/>
      <c r="JOW96" s="174"/>
      <c r="JOX96" s="174"/>
      <c r="JOY96" s="174"/>
      <c r="JOZ96" s="174"/>
      <c r="JPA96" s="174"/>
      <c r="JPB96" s="174"/>
      <c r="JPC96" s="174"/>
      <c r="JPD96" s="174"/>
      <c r="JPE96" s="174"/>
      <c r="JPF96" s="174"/>
      <c r="JPG96" s="174"/>
      <c r="JPH96" s="174"/>
      <c r="JPI96" s="174"/>
      <c r="JPJ96" s="174"/>
      <c r="JPK96" s="174"/>
      <c r="JPL96" s="174"/>
      <c r="JPM96" s="174"/>
      <c r="JPN96" s="174"/>
      <c r="JPO96" s="174"/>
      <c r="JPP96" s="174"/>
      <c r="JPQ96" s="174"/>
      <c r="JPR96" s="174"/>
      <c r="JPS96" s="174"/>
      <c r="JPT96" s="174"/>
      <c r="JPU96" s="174"/>
      <c r="JPV96" s="174"/>
      <c r="JPW96" s="174"/>
      <c r="JPX96" s="174"/>
      <c r="JPY96" s="174"/>
      <c r="JPZ96" s="174"/>
      <c r="JQA96" s="174"/>
      <c r="JQB96" s="174"/>
      <c r="JQC96" s="174"/>
      <c r="JQD96" s="174"/>
      <c r="JQE96" s="174"/>
      <c r="JQF96" s="174"/>
      <c r="JQG96" s="174"/>
      <c r="JQH96" s="174"/>
      <c r="JQI96" s="174"/>
      <c r="JQJ96" s="174"/>
      <c r="JQK96" s="174"/>
      <c r="JQL96" s="174"/>
      <c r="JQM96" s="174"/>
      <c r="JQN96" s="174"/>
      <c r="JQO96" s="174"/>
      <c r="JQP96" s="174"/>
      <c r="JQQ96" s="174"/>
      <c r="JQR96" s="174"/>
      <c r="JQS96" s="174"/>
      <c r="JQT96" s="174"/>
      <c r="JQU96" s="174"/>
      <c r="JQV96" s="174"/>
      <c r="JQW96" s="174"/>
      <c r="JQX96" s="174"/>
      <c r="JQY96" s="174"/>
      <c r="JQZ96" s="174"/>
      <c r="JRA96" s="174"/>
      <c r="JRB96" s="174"/>
      <c r="JRC96" s="174"/>
      <c r="JRD96" s="174"/>
      <c r="JRE96" s="174"/>
      <c r="JRF96" s="174"/>
      <c r="JRG96" s="174"/>
      <c r="JRH96" s="174"/>
      <c r="JRI96" s="174"/>
      <c r="JRJ96" s="174"/>
      <c r="JRK96" s="174"/>
      <c r="JRL96" s="174"/>
      <c r="JRM96" s="174"/>
      <c r="JRN96" s="174"/>
      <c r="JRO96" s="174"/>
      <c r="JRP96" s="174"/>
      <c r="JRQ96" s="174"/>
      <c r="JRR96" s="174"/>
      <c r="JRS96" s="174"/>
      <c r="JRT96" s="174"/>
      <c r="JRU96" s="174"/>
      <c r="JRV96" s="174"/>
      <c r="JRW96" s="174"/>
      <c r="JRX96" s="174"/>
      <c r="JRY96" s="174"/>
      <c r="JRZ96" s="174"/>
      <c r="JSA96" s="174"/>
      <c r="JSB96" s="174"/>
      <c r="JSC96" s="174"/>
      <c r="JSD96" s="174"/>
      <c r="JSE96" s="174"/>
      <c r="JSF96" s="174"/>
      <c r="JSG96" s="174"/>
      <c r="JSH96" s="174"/>
      <c r="JSI96" s="174"/>
      <c r="JSJ96" s="174"/>
      <c r="JSK96" s="174"/>
      <c r="JSL96" s="174"/>
      <c r="JSM96" s="174"/>
      <c r="JSN96" s="174"/>
      <c r="JSO96" s="174"/>
      <c r="JSP96" s="174"/>
      <c r="JSQ96" s="174"/>
      <c r="JSR96" s="174"/>
      <c r="JSS96" s="174"/>
      <c r="JST96" s="174"/>
      <c r="JSU96" s="174"/>
      <c r="JSV96" s="174"/>
      <c r="JSW96" s="174"/>
      <c r="JSX96" s="174"/>
      <c r="JSY96" s="174"/>
      <c r="JSZ96" s="174"/>
      <c r="JTA96" s="174"/>
      <c r="JTB96" s="174"/>
      <c r="JTC96" s="174"/>
      <c r="JTD96" s="174"/>
      <c r="JTE96" s="174"/>
      <c r="JTF96" s="174"/>
      <c r="JTG96" s="174"/>
      <c r="JTH96" s="174"/>
      <c r="JTI96" s="174"/>
      <c r="JTJ96" s="174"/>
      <c r="JTK96" s="174"/>
      <c r="JTL96" s="174"/>
      <c r="JTM96" s="174"/>
      <c r="JTN96" s="174"/>
      <c r="JTO96" s="174"/>
      <c r="JTP96" s="174"/>
      <c r="JTQ96" s="174"/>
      <c r="JTR96" s="174"/>
      <c r="JTS96" s="174"/>
      <c r="JTT96" s="174"/>
      <c r="JTU96" s="174"/>
      <c r="JTV96" s="174"/>
      <c r="JTW96" s="174"/>
      <c r="JTX96" s="174"/>
      <c r="JTY96" s="174"/>
      <c r="JTZ96" s="174"/>
      <c r="JUA96" s="174"/>
      <c r="JUB96" s="174"/>
      <c r="JUC96" s="174"/>
      <c r="JUD96" s="174"/>
      <c r="JUE96" s="174"/>
      <c r="JUF96" s="174"/>
      <c r="JUG96" s="174"/>
      <c r="JUH96" s="174"/>
      <c r="JUI96" s="174"/>
      <c r="JUJ96" s="174"/>
      <c r="JUK96" s="174"/>
      <c r="JUL96" s="174"/>
      <c r="JUM96" s="174"/>
      <c r="JUN96" s="174"/>
      <c r="JUO96" s="174"/>
      <c r="JUP96" s="174"/>
      <c r="JUQ96" s="174"/>
      <c r="JUR96" s="174"/>
      <c r="JUS96" s="174"/>
      <c r="JUT96" s="174"/>
      <c r="JUU96" s="174"/>
      <c r="JUV96" s="174"/>
      <c r="JUW96" s="174"/>
      <c r="JUX96" s="174"/>
      <c r="JUY96" s="174"/>
      <c r="JUZ96" s="174"/>
      <c r="JVA96" s="174"/>
      <c r="JVB96" s="174"/>
      <c r="JVC96" s="174"/>
      <c r="JVD96" s="174"/>
      <c r="JVE96" s="174"/>
      <c r="JVF96" s="174"/>
      <c r="JVG96" s="174"/>
      <c r="JVH96" s="174"/>
      <c r="JVI96" s="174"/>
      <c r="JVJ96" s="174"/>
      <c r="JVK96" s="174"/>
      <c r="JVL96" s="174"/>
      <c r="JVM96" s="174"/>
      <c r="JVN96" s="174"/>
      <c r="JVO96" s="174"/>
      <c r="JVP96" s="174"/>
      <c r="JVQ96" s="174"/>
      <c r="JVR96" s="174"/>
      <c r="JVS96" s="174"/>
      <c r="JVT96" s="174"/>
      <c r="JVU96" s="174"/>
      <c r="JVV96" s="174"/>
      <c r="JVW96" s="174"/>
      <c r="JVX96" s="174"/>
      <c r="JVY96" s="174"/>
      <c r="JVZ96" s="174"/>
      <c r="JWA96" s="174"/>
      <c r="JWB96" s="174"/>
      <c r="JWC96" s="174"/>
      <c r="JWD96" s="174"/>
      <c r="JWE96" s="174"/>
      <c r="JWF96" s="174"/>
      <c r="JWG96" s="174"/>
      <c r="JWH96" s="174"/>
      <c r="JWI96" s="174"/>
      <c r="JWJ96" s="174"/>
      <c r="JWK96" s="174"/>
      <c r="JWL96" s="174"/>
      <c r="JWM96" s="174"/>
      <c r="JWN96" s="174"/>
      <c r="JWO96" s="174"/>
      <c r="JWP96" s="174"/>
      <c r="JWQ96" s="174"/>
      <c r="JWR96" s="174"/>
      <c r="JWS96" s="174"/>
      <c r="JWT96" s="174"/>
      <c r="JWU96" s="174"/>
      <c r="JWV96" s="174"/>
      <c r="JWW96" s="174"/>
      <c r="JWX96" s="174"/>
      <c r="JWY96" s="174"/>
      <c r="JWZ96" s="174"/>
      <c r="JXA96" s="174"/>
      <c r="JXB96" s="174"/>
      <c r="JXC96" s="174"/>
      <c r="JXD96" s="174"/>
      <c r="JXE96" s="174"/>
      <c r="JXF96" s="174"/>
      <c r="JXG96" s="174"/>
      <c r="JXH96" s="174"/>
      <c r="JXI96" s="174"/>
      <c r="JXJ96" s="174"/>
      <c r="JXK96" s="174"/>
      <c r="JXL96" s="174"/>
      <c r="JXM96" s="174"/>
      <c r="JXN96" s="174"/>
      <c r="JXO96" s="174"/>
      <c r="JXP96" s="174"/>
      <c r="JXQ96" s="174"/>
      <c r="JXR96" s="174"/>
      <c r="JXS96" s="174"/>
      <c r="JXT96" s="174"/>
      <c r="JXU96" s="174"/>
      <c r="JXV96" s="174"/>
      <c r="JXW96" s="174"/>
      <c r="JXX96" s="174"/>
      <c r="JXY96" s="174"/>
      <c r="JXZ96" s="174"/>
      <c r="JYA96" s="174"/>
      <c r="JYB96" s="174"/>
      <c r="JYC96" s="174"/>
      <c r="JYD96" s="174"/>
      <c r="JYE96" s="174"/>
      <c r="JYF96" s="174"/>
      <c r="JYG96" s="174"/>
      <c r="JYH96" s="174"/>
      <c r="JYI96" s="174"/>
      <c r="JYJ96" s="174"/>
      <c r="JYK96" s="174"/>
      <c r="JYL96" s="174"/>
      <c r="JYM96" s="174"/>
      <c r="JYN96" s="174"/>
      <c r="JYO96" s="174"/>
      <c r="JYP96" s="174"/>
      <c r="JYQ96" s="174"/>
      <c r="JYR96" s="174"/>
      <c r="JYS96" s="174"/>
      <c r="JYT96" s="174"/>
      <c r="JYU96" s="174"/>
      <c r="JYV96" s="174"/>
      <c r="JYW96" s="174"/>
      <c r="JYX96" s="174"/>
      <c r="JYY96" s="174"/>
      <c r="JYZ96" s="174"/>
      <c r="JZA96" s="174"/>
      <c r="JZB96" s="174"/>
      <c r="JZC96" s="174"/>
      <c r="JZD96" s="174"/>
      <c r="JZE96" s="174"/>
      <c r="JZF96" s="174"/>
      <c r="JZG96" s="174"/>
      <c r="JZH96" s="174"/>
      <c r="JZI96" s="174"/>
      <c r="JZJ96" s="174"/>
      <c r="JZK96" s="174"/>
      <c r="JZL96" s="174"/>
      <c r="JZM96" s="174"/>
      <c r="JZN96" s="174"/>
      <c r="JZO96" s="174"/>
      <c r="JZP96" s="174"/>
      <c r="JZQ96" s="174"/>
      <c r="JZR96" s="174"/>
      <c r="JZS96" s="174"/>
      <c r="JZT96" s="174"/>
      <c r="JZU96" s="174"/>
      <c r="JZV96" s="174"/>
      <c r="JZW96" s="174"/>
      <c r="JZX96" s="174"/>
      <c r="JZY96" s="174"/>
      <c r="JZZ96" s="174"/>
      <c r="KAA96" s="174"/>
      <c r="KAB96" s="174"/>
      <c r="KAC96" s="174"/>
      <c r="KAD96" s="174"/>
      <c r="KAE96" s="174"/>
      <c r="KAF96" s="174"/>
      <c r="KAG96" s="174"/>
      <c r="KAH96" s="174"/>
      <c r="KAI96" s="174"/>
      <c r="KAJ96" s="174"/>
      <c r="KAK96" s="174"/>
      <c r="KAL96" s="174"/>
      <c r="KAM96" s="174"/>
      <c r="KAN96" s="174"/>
      <c r="KAO96" s="174"/>
      <c r="KAP96" s="174"/>
      <c r="KAQ96" s="174"/>
      <c r="KAR96" s="174"/>
      <c r="KAS96" s="174"/>
      <c r="KAT96" s="174"/>
      <c r="KAU96" s="174"/>
      <c r="KAV96" s="174"/>
      <c r="KAW96" s="174"/>
      <c r="KAX96" s="174"/>
      <c r="KAY96" s="174"/>
      <c r="KAZ96" s="174"/>
      <c r="KBA96" s="174"/>
      <c r="KBB96" s="174"/>
      <c r="KBC96" s="174"/>
      <c r="KBD96" s="174"/>
      <c r="KBE96" s="174"/>
      <c r="KBF96" s="174"/>
      <c r="KBG96" s="174"/>
      <c r="KBH96" s="174"/>
      <c r="KBI96" s="174"/>
      <c r="KBJ96" s="174"/>
      <c r="KBK96" s="174"/>
      <c r="KBL96" s="174"/>
      <c r="KBM96" s="174"/>
      <c r="KBN96" s="174"/>
      <c r="KBO96" s="174"/>
      <c r="KBP96" s="174"/>
      <c r="KBQ96" s="174"/>
      <c r="KBR96" s="174"/>
      <c r="KBS96" s="174"/>
      <c r="KBT96" s="174"/>
      <c r="KBU96" s="174"/>
      <c r="KBV96" s="174"/>
      <c r="KBW96" s="174"/>
      <c r="KBX96" s="174"/>
      <c r="KBY96" s="174"/>
      <c r="KBZ96" s="174"/>
      <c r="KCA96" s="174"/>
      <c r="KCB96" s="174"/>
      <c r="KCC96" s="174"/>
      <c r="KCD96" s="174"/>
      <c r="KCE96" s="174"/>
      <c r="KCF96" s="174"/>
      <c r="KCG96" s="174"/>
      <c r="KCH96" s="174"/>
      <c r="KCI96" s="174"/>
      <c r="KCJ96" s="174"/>
      <c r="KCK96" s="174"/>
      <c r="KCL96" s="174"/>
      <c r="KCM96" s="174"/>
      <c r="KCN96" s="174"/>
      <c r="KCO96" s="174"/>
      <c r="KCP96" s="174"/>
      <c r="KCQ96" s="174"/>
      <c r="KCR96" s="174"/>
      <c r="KCS96" s="174"/>
      <c r="KCT96" s="174"/>
      <c r="KCU96" s="174"/>
      <c r="KCV96" s="174"/>
      <c r="KCW96" s="174"/>
      <c r="KCX96" s="174"/>
      <c r="KCY96" s="174"/>
      <c r="KCZ96" s="174"/>
      <c r="KDA96" s="174"/>
      <c r="KDB96" s="174"/>
      <c r="KDC96" s="174"/>
      <c r="KDD96" s="174"/>
      <c r="KDE96" s="174"/>
      <c r="KDF96" s="174"/>
      <c r="KDG96" s="174"/>
      <c r="KDH96" s="174"/>
      <c r="KDI96" s="174"/>
      <c r="KDJ96" s="174"/>
      <c r="KDK96" s="174"/>
      <c r="KDL96" s="174"/>
      <c r="KDM96" s="174"/>
      <c r="KDN96" s="174"/>
      <c r="KDO96" s="174"/>
      <c r="KDP96" s="174"/>
      <c r="KDQ96" s="174"/>
      <c r="KDR96" s="174"/>
      <c r="KDS96" s="174"/>
      <c r="KDT96" s="174"/>
      <c r="KDU96" s="174"/>
      <c r="KDV96" s="174"/>
      <c r="KDW96" s="174"/>
      <c r="KDX96" s="174"/>
      <c r="KDY96" s="174"/>
      <c r="KDZ96" s="174"/>
      <c r="KEA96" s="174"/>
      <c r="KEB96" s="174"/>
      <c r="KEC96" s="174"/>
      <c r="KED96" s="174"/>
      <c r="KEE96" s="174"/>
      <c r="KEF96" s="174"/>
      <c r="KEG96" s="174"/>
      <c r="KEH96" s="174"/>
      <c r="KEI96" s="174"/>
      <c r="KEJ96" s="174"/>
      <c r="KEK96" s="174"/>
      <c r="KEL96" s="174"/>
      <c r="KEM96" s="174"/>
      <c r="KEN96" s="174"/>
      <c r="KEO96" s="174"/>
      <c r="KEP96" s="174"/>
      <c r="KEQ96" s="174"/>
      <c r="KER96" s="174"/>
      <c r="KES96" s="174"/>
      <c r="KET96" s="174"/>
      <c r="KEU96" s="174"/>
      <c r="KEV96" s="174"/>
      <c r="KEW96" s="174"/>
      <c r="KEX96" s="174"/>
      <c r="KEY96" s="174"/>
      <c r="KEZ96" s="174"/>
      <c r="KFA96" s="174"/>
      <c r="KFB96" s="174"/>
      <c r="KFC96" s="174"/>
      <c r="KFD96" s="174"/>
      <c r="KFE96" s="174"/>
      <c r="KFF96" s="174"/>
      <c r="KFG96" s="174"/>
      <c r="KFH96" s="174"/>
      <c r="KFI96" s="174"/>
      <c r="KFJ96" s="174"/>
      <c r="KFK96" s="174"/>
      <c r="KFL96" s="174"/>
      <c r="KFM96" s="174"/>
      <c r="KFN96" s="174"/>
      <c r="KFO96" s="174"/>
      <c r="KFP96" s="174"/>
      <c r="KFQ96" s="174"/>
      <c r="KFR96" s="174"/>
      <c r="KFS96" s="174"/>
      <c r="KFT96" s="174"/>
      <c r="KFU96" s="174"/>
      <c r="KFV96" s="174"/>
      <c r="KFW96" s="174"/>
      <c r="KFX96" s="174"/>
      <c r="KFY96" s="174"/>
      <c r="KFZ96" s="174"/>
      <c r="KGA96" s="174"/>
      <c r="KGB96" s="174"/>
      <c r="KGC96" s="174"/>
      <c r="KGD96" s="174"/>
      <c r="KGE96" s="174"/>
      <c r="KGF96" s="174"/>
      <c r="KGG96" s="174"/>
      <c r="KGH96" s="174"/>
      <c r="KGI96" s="174"/>
      <c r="KGJ96" s="174"/>
      <c r="KGK96" s="174"/>
      <c r="KGL96" s="174"/>
      <c r="KGM96" s="174"/>
      <c r="KGN96" s="174"/>
      <c r="KGO96" s="174"/>
      <c r="KGP96" s="174"/>
      <c r="KGQ96" s="174"/>
      <c r="KGR96" s="174"/>
      <c r="KGS96" s="174"/>
      <c r="KGT96" s="174"/>
      <c r="KGU96" s="174"/>
      <c r="KGV96" s="174"/>
      <c r="KGW96" s="174"/>
      <c r="KGX96" s="174"/>
      <c r="KGY96" s="174"/>
      <c r="KGZ96" s="174"/>
      <c r="KHA96" s="174"/>
      <c r="KHB96" s="174"/>
      <c r="KHC96" s="174"/>
      <c r="KHD96" s="174"/>
      <c r="KHE96" s="174"/>
      <c r="KHF96" s="174"/>
      <c r="KHG96" s="174"/>
      <c r="KHH96" s="174"/>
      <c r="KHI96" s="174"/>
      <c r="KHJ96" s="174"/>
      <c r="KHK96" s="174"/>
      <c r="KHL96" s="174"/>
      <c r="KHM96" s="174"/>
      <c r="KHN96" s="174"/>
      <c r="KHO96" s="174"/>
      <c r="KHP96" s="174"/>
      <c r="KHQ96" s="174"/>
      <c r="KHR96" s="174"/>
      <c r="KHS96" s="174"/>
      <c r="KHT96" s="174"/>
      <c r="KHU96" s="174"/>
      <c r="KHV96" s="174"/>
      <c r="KHW96" s="174"/>
      <c r="KHX96" s="174"/>
      <c r="KHY96" s="174"/>
      <c r="KHZ96" s="174"/>
      <c r="KIA96" s="174"/>
      <c r="KIB96" s="174"/>
      <c r="KIC96" s="174"/>
      <c r="KID96" s="174"/>
      <c r="KIE96" s="174"/>
      <c r="KIF96" s="174"/>
      <c r="KIG96" s="174"/>
      <c r="KIH96" s="174"/>
      <c r="KII96" s="174"/>
      <c r="KIJ96" s="174"/>
      <c r="KIK96" s="174"/>
      <c r="KIL96" s="174"/>
      <c r="KIM96" s="174"/>
      <c r="KIN96" s="174"/>
      <c r="KIO96" s="174"/>
      <c r="KIP96" s="174"/>
      <c r="KIQ96" s="174"/>
      <c r="KIR96" s="174"/>
      <c r="KIS96" s="174"/>
      <c r="KIT96" s="174"/>
      <c r="KIU96" s="174"/>
      <c r="KIV96" s="174"/>
      <c r="KIW96" s="174"/>
      <c r="KIX96" s="174"/>
      <c r="KIY96" s="174"/>
      <c r="KIZ96" s="174"/>
      <c r="KJA96" s="174"/>
      <c r="KJB96" s="174"/>
      <c r="KJC96" s="174"/>
      <c r="KJD96" s="174"/>
      <c r="KJE96" s="174"/>
      <c r="KJF96" s="174"/>
      <c r="KJG96" s="174"/>
      <c r="KJH96" s="174"/>
      <c r="KJI96" s="174"/>
      <c r="KJJ96" s="174"/>
      <c r="KJK96" s="174"/>
      <c r="KJL96" s="174"/>
      <c r="KJM96" s="174"/>
      <c r="KJN96" s="174"/>
      <c r="KJO96" s="174"/>
      <c r="KJP96" s="174"/>
      <c r="KJQ96" s="174"/>
      <c r="KJR96" s="174"/>
      <c r="KJS96" s="174"/>
      <c r="KJT96" s="174"/>
      <c r="KJU96" s="174"/>
      <c r="KJV96" s="174"/>
      <c r="KJW96" s="174"/>
      <c r="KJX96" s="174"/>
      <c r="KJY96" s="174"/>
      <c r="KJZ96" s="174"/>
      <c r="KKA96" s="174"/>
      <c r="KKB96" s="174"/>
      <c r="KKC96" s="174"/>
      <c r="KKD96" s="174"/>
      <c r="KKE96" s="174"/>
      <c r="KKF96" s="174"/>
      <c r="KKG96" s="174"/>
      <c r="KKH96" s="174"/>
      <c r="KKI96" s="174"/>
      <c r="KKJ96" s="174"/>
      <c r="KKK96" s="174"/>
      <c r="KKL96" s="174"/>
      <c r="KKM96" s="174"/>
      <c r="KKN96" s="174"/>
      <c r="KKO96" s="174"/>
      <c r="KKP96" s="174"/>
      <c r="KKQ96" s="174"/>
      <c r="KKR96" s="174"/>
      <c r="KKS96" s="174"/>
      <c r="KKT96" s="174"/>
      <c r="KKU96" s="174"/>
      <c r="KKV96" s="174"/>
      <c r="KKW96" s="174"/>
      <c r="KKX96" s="174"/>
      <c r="KKY96" s="174"/>
      <c r="KKZ96" s="174"/>
      <c r="KLA96" s="174"/>
      <c r="KLB96" s="174"/>
      <c r="KLC96" s="174"/>
      <c r="KLD96" s="174"/>
      <c r="KLE96" s="174"/>
      <c r="KLF96" s="174"/>
      <c r="KLG96" s="174"/>
      <c r="KLH96" s="174"/>
      <c r="KLI96" s="174"/>
      <c r="KLJ96" s="174"/>
      <c r="KLK96" s="174"/>
      <c r="KLL96" s="174"/>
      <c r="KLM96" s="174"/>
      <c r="KLN96" s="174"/>
      <c r="KLO96" s="174"/>
      <c r="KLP96" s="174"/>
      <c r="KLQ96" s="174"/>
      <c r="KLR96" s="174"/>
      <c r="KLS96" s="174"/>
      <c r="KLT96" s="174"/>
      <c r="KLU96" s="174"/>
      <c r="KLV96" s="174"/>
      <c r="KLW96" s="174"/>
      <c r="KLX96" s="174"/>
      <c r="KLY96" s="174"/>
      <c r="KLZ96" s="174"/>
      <c r="KMA96" s="174"/>
      <c r="KMB96" s="174"/>
      <c r="KMC96" s="174"/>
      <c r="KMD96" s="174"/>
      <c r="KME96" s="174"/>
      <c r="KMF96" s="174"/>
      <c r="KMG96" s="174"/>
      <c r="KMH96" s="174"/>
      <c r="KMI96" s="174"/>
      <c r="KMJ96" s="174"/>
      <c r="KMK96" s="174"/>
      <c r="KML96" s="174"/>
      <c r="KMM96" s="174"/>
      <c r="KMN96" s="174"/>
      <c r="KMO96" s="174"/>
      <c r="KMP96" s="174"/>
      <c r="KMQ96" s="174"/>
      <c r="KMR96" s="174"/>
      <c r="KMS96" s="174"/>
      <c r="KMT96" s="174"/>
      <c r="KMU96" s="174"/>
      <c r="KMV96" s="174"/>
      <c r="KMW96" s="174"/>
      <c r="KMX96" s="174"/>
      <c r="KMY96" s="174"/>
      <c r="KMZ96" s="174"/>
      <c r="KNA96" s="174"/>
      <c r="KNB96" s="174"/>
      <c r="KNC96" s="174"/>
      <c r="KND96" s="174"/>
      <c r="KNE96" s="174"/>
      <c r="KNF96" s="174"/>
      <c r="KNG96" s="174"/>
      <c r="KNH96" s="174"/>
      <c r="KNI96" s="174"/>
      <c r="KNJ96" s="174"/>
      <c r="KNK96" s="174"/>
      <c r="KNL96" s="174"/>
      <c r="KNM96" s="174"/>
      <c r="KNN96" s="174"/>
      <c r="KNO96" s="174"/>
      <c r="KNP96" s="174"/>
      <c r="KNQ96" s="174"/>
      <c r="KNR96" s="174"/>
      <c r="KNS96" s="174"/>
      <c r="KNT96" s="174"/>
      <c r="KNU96" s="174"/>
      <c r="KNV96" s="174"/>
      <c r="KNW96" s="174"/>
      <c r="KNX96" s="174"/>
      <c r="KNY96" s="174"/>
      <c r="KNZ96" s="174"/>
      <c r="KOA96" s="174"/>
      <c r="KOB96" s="174"/>
      <c r="KOC96" s="174"/>
      <c r="KOD96" s="174"/>
      <c r="KOE96" s="174"/>
      <c r="KOF96" s="174"/>
      <c r="KOG96" s="174"/>
      <c r="KOH96" s="174"/>
      <c r="KOI96" s="174"/>
      <c r="KOJ96" s="174"/>
      <c r="KOK96" s="174"/>
      <c r="KOL96" s="174"/>
      <c r="KOM96" s="174"/>
      <c r="KON96" s="174"/>
      <c r="KOO96" s="174"/>
      <c r="KOP96" s="174"/>
      <c r="KOQ96" s="174"/>
      <c r="KOR96" s="174"/>
      <c r="KOS96" s="174"/>
      <c r="KOT96" s="174"/>
      <c r="KOU96" s="174"/>
      <c r="KOV96" s="174"/>
      <c r="KOW96" s="174"/>
      <c r="KOX96" s="174"/>
      <c r="KOY96" s="174"/>
      <c r="KOZ96" s="174"/>
      <c r="KPA96" s="174"/>
      <c r="KPB96" s="174"/>
      <c r="KPC96" s="174"/>
      <c r="KPD96" s="174"/>
      <c r="KPE96" s="174"/>
      <c r="KPF96" s="174"/>
      <c r="KPG96" s="174"/>
      <c r="KPH96" s="174"/>
      <c r="KPI96" s="174"/>
      <c r="KPJ96" s="174"/>
      <c r="KPK96" s="174"/>
      <c r="KPL96" s="174"/>
      <c r="KPM96" s="174"/>
      <c r="KPN96" s="174"/>
      <c r="KPO96" s="174"/>
      <c r="KPP96" s="174"/>
      <c r="KPQ96" s="174"/>
      <c r="KPR96" s="174"/>
      <c r="KPS96" s="174"/>
      <c r="KPT96" s="174"/>
      <c r="KPU96" s="174"/>
      <c r="KPV96" s="174"/>
      <c r="KPW96" s="174"/>
      <c r="KPX96" s="174"/>
      <c r="KPY96" s="174"/>
      <c r="KPZ96" s="174"/>
      <c r="KQA96" s="174"/>
      <c r="KQB96" s="174"/>
      <c r="KQC96" s="174"/>
      <c r="KQD96" s="174"/>
      <c r="KQE96" s="174"/>
      <c r="KQF96" s="174"/>
      <c r="KQG96" s="174"/>
      <c r="KQH96" s="174"/>
      <c r="KQI96" s="174"/>
      <c r="KQJ96" s="174"/>
      <c r="KQK96" s="174"/>
      <c r="KQL96" s="174"/>
      <c r="KQM96" s="174"/>
      <c r="KQN96" s="174"/>
      <c r="KQO96" s="174"/>
      <c r="KQP96" s="174"/>
      <c r="KQQ96" s="174"/>
      <c r="KQR96" s="174"/>
      <c r="KQS96" s="174"/>
      <c r="KQT96" s="174"/>
      <c r="KQU96" s="174"/>
      <c r="KQV96" s="174"/>
      <c r="KQW96" s="174"/>
      <c r="KQX96" s="174"/>
      <c r="KQY96" s="174"/>
      <c r="KQZ96" s="174"/>
      <c r="KRA96" s="174"/>
      <c r="KRB96" s="174"/>
      <c r="KRC96" s="174"/>
      <c r="KRD96" s="174"/>
      <c r="KRE96" s="174"/>
      <c r="KRF96" s="174"/>
      <c r="KRG96" s="174"/>
      <c r="KRH96" s="174"/>
      <c r="KRI96" s="174"/>
      <c r="KRJ96" s="174"/>
      <c r="KRK96" s="174"/>
      <c r="KRL96" s="174"/>
      <c r="KRM96" s="174"/>
      <c r="KRN96" s="174"/>
      <c r="KRO96" s="174"/>
      <c r="KRP96" s="174"/>
      <c r="KRQ96" s="174"/>
      <c r="KRR96" s="174"/>
      <c r="KRS96" s="174"/>
      <c r="KRT96" s="174"/>
      <c r="KRU96" s="174"/>
      <c r="KRV96" s="174"/>
      <c r="KRW96" s="174"/>
      <c r="KRX96" s="174"/>
      <c r="KRY96" s="174"/>
      <c r="KRZ96" s="174"/>
      <c r="KSA96" s="174"/>
      <c r="KSB96" s="174"/>
      <c r="KSC96" s="174"/>
      <c r="KSD96" s="174"/>
      <c r="KSE96" s="174"/>
      <c r="KSF96" s="174"/>
      <c r="KSG96" s="174"/>
      <c r="KSH96" s="174"/>
      <c r="KSI96" s="174"/>
      <c r="KSJ96" s="174"/>
      <c r="KSK96" s="174"/>
      <c r="KSL96" s="174"/>
      <c r="KSM96" s="174"/>
      <c r="KSN96" s="174"/>
      <c r="KSO96" s="174"/>
      <c r="KSP96" s="174"/>
      <c r="KSQ96" s="174"/>
      <c r="KSR96" s="174"/>
      <c r="KSS96" s="174"/>
      <c r="KST96" s="174"/>
      <c r="KSU96" s="174"/>
      <c r="KSV96" s="174"/>
      <c r="KSW96" s="174"/>
      <c r="KSX96" s="174"/>
      <c r="KSY96" s="174"/>
      <c r="KSZ96" s="174"/>
      <c r="KTA96" s="174"/>
      <c r="KTB96" s="174"/>
      <c r="KTC96" s="174"/>
      <c r="KTD96" s="174"/>
      <c r="KTE96" s="174"/>
      <c r="KTF96" s="174"/>
      <c r="KTG96" s="174"/>
      <c r="KTH96" s="174"/>
      <c r="KTI96" s="174"/>
      <c r="KTJ96" s="174"/>
      <c r="KTK96" s="174"/>
      <c r="KTL96" s="174"/>
      <c r="KTM96" s="174"/>
      <c r="KTN96" s="174"/>
      <c r="KTO96" s="174"/>
      <c r="KTP96" s="174"/>
      <c r="KTQ96" s="174"/>
      <c r="KTR96" s="174"/>
      <c r="KTS96" s="174"/>
      <c r="KTT96" s="174"/>
      <c r="KTU96" s="174"/>
      <c r="KTV96" s="174"/>
      <c r="KTW96" s="174"/>
      <c r="KTX96" s="174"/>
      <c r="KTY96" s="174"/>
      <c r="KTZ96" s="174"/>
      <c r="KUA96" s="174"/>
      <c r="KUB96" s="174"/>
      <c r="KUC96" s="174"/>
      <c r="KUD96" s="174"/>
      <c r="KUE96" s="174"/>
      <c r="KUF96" s="174"/>
      <c r="KUG96" s="174"/>
      <c r="KUH96" s="174"/>
      <c r="KUI96" s="174"/>
      <c r="KUJ96" s="174"/>
      <c r="KUK96" s="174"/>
      <c r="KUL96" s="174"/>
      <c r="KUM96" s="174"/>
      <c r="KUN96" s="174"/>
      <c r="KUO96" s="174"/>
      <c r="KUP96" s="174"/>
      <c r="KUQ96" s="174"/>
      <c r="KUR96" s="174"/>
      <c r="KUS96" s="174"/>
      <c r="KUT96" s="174"/>
      <c r="KUU96" s="174"/>
      <c r="KUV96" s="174"/>
      <c r="KUW96" s="174"/>
      <c r="KUX96" s="174"/>
      <c r="KUY96" s="174"/>
      <c r="KUZ96" s="174"/>
      <c r="KVA96" s="174"/>
      <c r="KVB96" s="174"/>
      <c r="KVC96" s="174"/>
      <c r="KVD96" s="174"/>
      <c r="KVE96" s="174"/>
      <c r="KVF96" s="174"/>
      <c r="KVG96" s="174"/>
      <c r="KVH96" s="174"/>
      <c r="KVI96" s="174"/>
      <c r="KVJ96" s="174"/>
      <c r="KVK96" s="174"/>
      <c r="KVL96" s="174"/>
      <c r="KVM96" s="174"/>
      <c r="KVN96" s="174"/>
      <c r="KVO96" s="174"/>
      <c r="KVP96" s="174"/>
      <c r="KVQ96" s="174"/>
      <c r="KVR96" s="174"/>
      <c r="KVS96" s="174"/>
      <c r="KVT96" s="174"/>
      <c r="KVU96" s="174"/>
      <c r="KVV96" s="174"/>
      <c r="KVW96" s="174"/>
      <c r="KVX96" s="174"/>
      <c r="KVY96" s="174"/>
      <c r="KVZ96" s="174"/>
      <c r="KWA96" s="174"/>
      <c r="KWB96" s="174"/>
      <c r="KWC96" s="174"/>
      <c r="KWD96" s="174"/>
      <c r="KWE96" s="174"/>
      <c r="KWF96" s="174"/>
      <c r="KWG96" s="174"/>
      <c r="KWH96" s="174"/>
      <c r="KWI96" s="174"/>
      <c r="KWJ96" s="174"/>
      <c r="KWK96" s="174"/>
      <c r="KWL96" s="174"/>
      <c r="KWM96" s="174"/>
      <c r="KWN96" s="174"/>
      <c r="KWO96" s="174"/>
      <c r="KWP96" s="174"/>
      <c r="KWQ96" s="174"/>
      <c r="KWR96" s="174"/>
      <c r="KWS96" s="174"/>
      <c r="KWT96" s="174"/>
      <c r="KWU96" s="174"/>
      <c r="KWV96" s="174"/>
      <c r="KWW96" s="174"/>
      <c r="KWX96" s="174"/>
      <c r="KWY96" s="174"/>
      <c r="KWZ96" s="174"/>
      <c r="KXA96" s="174"/>
      <c r="KXB96" s="174"/>
      <c r="KXC96" s="174"/>
      <c r="KXD96" s="174"/>
      <c r="KXE96" s="174"/>
      <c r="KXF96" s="174"/>
      <c r="KXG96" s="174"/>
      <c r="KXH96" s="174"/>
      <c r="KXI96" s="174"/>
      <c r="KXJ96" s="174"/>
      <c r="KXK96" s="174"/>
      <c r="KXL96" s="174"/>
      <c r="KXM96" s="174"/>
      <c r="KXN96" s="174"/>
      <c r="KXO96" s="174"/>
      <c r="KXP96" s="174"/>
      <c r="KXQ96" s="174"/>
      <c r="KXR96" s="174"/>
      <c r="KXS96" s="174"/>
      <c r="KXT96" s="174"/>
      <c r="KXU96" s="174"/>
      <c r="KXV96" s="174"/>
      <c r="KXW96" s="174"/>
      <c r="KXX96" s="174"/>
      <c r="KXY96" s="174"/>
      <c r="KXZ96" s="174"/>
      <c r="KYA96" s="174"/>
      <c r="KYB96" s="174"/>
      <c r="KYC96" s="174"/>
      <c r="KYD96" s="174"/>
      <c r="KYE96" s="174"/>
      <c r="KYF96" s="174"/>
      <c r="KYG96" s="174"/>
      <c r="KYH96" s="174"/>
      <c r="KYI96" s="174"/>
      <c r="KYJ96" s="174"/>
      <c r="KYK96" s="174"/>
      <c r="KYL96" s="174"/>
      <c r="KYM96" s="174"/>
      <c r="KYN96" s="174"/>
      <c r="KYO96" s="174"/>
      <c r="KYP96" s="174"/>
      <c r="KYQ96" s="174"/>
      <c r="KYR96" s="174"/>
      <c r="KYS96" s="174"/>
      <c r="KYT96" s="174"/>
      <c r="KYU96" s="174"/>
      <c r="KYV96" s="174"/>
      <c r="KYW96" s="174"/>
      <c r="KYX96" s="174"/>
      <c r="KYY96" s="174"/>
      <c r="KYZ96" s="174"/>
      <c r="KZA96" s="174"/>
      <c r="KZB96" s="174"/>
      <c r="KZC96" s="174"/>
      <c r="KZD96" s="174"/>
      <c r="KZE96" s="174"/>
      <c r="KZF96" s="174"/>
      <c r="KZG96" s="174"/>
      <c r="KZH96" s="174"/>
      <c r="KZI96" s="174"/>
      <c r="KZJ96" s="174"/>
      <c r="KZK96" s="174"/>
      <c r="KZL96" s="174"/>
      <c r="KZM96" s="174"/>
      <c r="KZN96" s="174"/>
      <c r="KZO96" s="174"/>
      <c r="KZP96" s="174"/>
      <c r="KZQ96" s="174"/>
      <c r="KZR96" s="174"/>
      <c r="KZS96" s="174"/>
      <c r="KZT96" s="174"/>
      <c r="KZU96" s="174"/>
      <c r="KZV96" s="174"/>
      <c r="KZW96" s="174"/>
      <c r="KZX96" s="174"/>
      <c r="KZY96" s="174"/>
      <c r="KZZ96" s="174"/>
      <c r="LAA96" s="174"/>
      <c r="LAB96" s="174"/>
      <c r="LAC96" s="174"/>
      <c r="LAD96" s="174"/>
      <c r="LAE96" s="174"/>
      <c r="LAF96" s="174"/>
      <c r="LAG96" s="174"/>
      <c r="LAH96" s="174"/>
      <c r="LAI96" s="174"/>
      <c r="LAJ96" s="174"/>
      <c r="LAK96" s="174"/>
      <c r="LAL96" s="174"/>
      <c r="LAM96" s="174"/>
      <c r="LAN96" s="174"/>
      <c r="LAO96" s="174"/>
      <c r="LAP96" s="174"/>
      <c r="LAQ96" s="174"/>
      <c r="LAR96" s="174"/>
      <c r="LAS96" s="174"/>
      <c r="LAT96" s="174"/>
      <c r="LAU96" s="174"/>
      <c r="LAV96" s="174"/>
      <c r="LAW96" s="174"/>
      <c r="LAX96" s="174"/>
      <c r="LAY96" s="174"/>
      <c r="LAZ96" s="174"/>
      <c r="LBA96" s="174"/>
      <c r="LBB96" s="174"/>
      <c r="LBC96" s="174"/>
      <c r="LBD96" s="174"/>
      <c r="LBE96" s="174"/>
      <c r="LBF96" s="174"/>
      <c r="LBG96" s="174"/>
      <c r="LBH96" s="174"/>
      <c r="LBI96" s="174"/>
      <c r="LBJ96" s="174"/>
      <c r="LBK96" s="174"/>
      <c r="LBL96" s="174"/>
      <c r="LBM96" s="174"/>
      <c r="LBN96" s="174"/>
      <c r="LBO96" s="174"/>
      <c r="LBP96" s="174"/>
      <c r="LBQ96" s="174"/>
      <c r="LBR96" s="174"/>
      <c r="LBS96" s="174"/>
      <c r="LBT96" s="174"/>
      <c r="LBU96" s="174"/>
      <c r="LBV96" s="174"/>
      <c r="LBW96" s="174"/>
      <c r="LBX96" s="174"/>
      <c r="LBY96" s="174"/>
      <c r="LBZ96" s="174"/>
      <c r="LCA96" s="174"/>
      <c r="LCB96" s="174"/>
      <c r="LCC96" s="174"/>
      <c r="LCD96" s="174"/>
      <c r="LCE96" s="174"/>
      <c r="LCF96" s="174"/>
      <c r="LCG96" s="174"/>
      <c r="LCH96" s="174"/>
      <c r="LCI96" s="174"/>
      <c r="LCJ96" s="174"/>
      <c r="LCK96" s="174"/>
      <c r="LCL96" s="174"/>
      <c r="LCM96" s="174"/>
      <c r="LCN96" s="174"/>
      <c r="LCO96" s="174"/>
      <c r="LCP96" s="174"/>
      <c r="LCQ96" s="174"/>
      <c r="LCR96" s="174"/>
      <c r="LCS96" s="174"/>
      <c r="LCT96" s="174"/>
      <c r="LCU96" s="174"/>
      <c r="LCV96" s="174"/>
      <c r="LCW96" s="174"/>
      <c r="LCX96" s="174"/>
      <c r="LCY96" s="174"/>
      <c r="LCZ96" s="174"/>
      <c r="LDA96" s="174"/>
      <c r="LDB96" s="174"/>
      <c r="LDC96" s="174"/>
      <c r="LDD96" s="174"/>
      <c r="LDE96" s="174"/>
      <c r="LDF96" s="174"/>
      <c r="LDG96" s="174"/>
      <c r="LDH96" s="174"/>
      <c r="LDI96" s="174"/>
      <c r="LDJ96" s="174"/>
      <c r="LDK96" s="174"/>
      <c r="LDL96" s="174"/>
      <c r="LDM96" s="174"/>
      <c r="LDN96" s="174"/>
      <c r="LDO96" s="174"/>
      <c r="LDP96" s="174"/>
      <c r="LDQ96" s="174"/>
      <c r="LDR96" s="174"/>
      <c r="LDS96" s="174"/>
      <c r="LDT96" s="174"/>
      <c r="LDU96" s="174"/>
      <c r="LDV96" s="174"/>
      <c r="LDW96" s="174"/>
      <c r="LDX96" s="174"/>
      <c r="LDY96" s="174"/>
      <c r="LDZ96" s="174"/>
      <c r="LEA96" s="174"/>
      <c r="LEB96" s="174"/>
      <c r="LEC96" s="174"/>
      <c r="LED96" s="174"/>
      <c r="LEE96" s="174"/>
      <c r="LEF96" s="174"/>
      <c r="LEG96" s="174"/>
      <c r="LEH96" s="174"/>
      <c r="LEI96" s="174"/>
      <c r="LEJ96" s="174"/>
      <c r="LEK96" s="174"/>
      <c r="LEL96" s="174"/>
      <c r="LEM96" s="174"/>
      <c r="LEN96" s="174"/>
      <c r="LEO96" s="174"/>
      <c r="LEP96" s="174"/>
      <c r="LEQ96" s="174"/>
      <c r="LER96" s="174"/>
      <c r="LES96" s="174"/>
      <c r="LET96" s="174"/>
      <c r="LEU96" s="174"/>
      <c r="LEV96" s="174"/>
      <c r="LEW96" s="174"/>
      <c r="LEX96" s="174"/>
      <c r="LEY96" s="174"/>
      <c r="LEZ96" s="174"/>
      <c r="LFA96" s="174"/>
      <c r="LFB96" s="174"/>
      <c r="LFC96" s="174"/>
      <c r="LFD96" s="174"/>
      <c r="LFE96" s="174"/>
      <c r="LFF96" s="174"/>
      <c r="LFG96" s="174"/>
      <c r="LFH96" s="174"/>
      <c r="LFI96" s="174"/>
      <c r="LFJ96" s="174"/>
      <c r="LFK96" s="174"/>
      <c r="LFL96" s="174"/>
      <c r="LFM96" s="174"/>
      <c r="LFN96" s="174"/>
      <c r="LFO96" s="174"/>
      <c r="LFP96" s="174"/>
      <c r="LFQ96" s="174"/>
      <c r="LFR96" s="174"/>
      <c r="LFS96" s="174"/>
      <c r="LFT96" s="174"/>
      <c r="LFU96" s="174"/>
      <c r="LFV96" s="174"/>
      <c r="LFW96" s="174"/>
      <c r="LFX96" s="174"/>
      <c r="LFY96" s="174"/>
      <c r="LFZ96" s="174"/>
      <c r="LGA96" s="174"/>
      <c r="LGB96" s="174"/>
      <c r="LGC96" s="174"/>
      <c r="LGD96" s="174"/>
      <c r="LGE96" s="174"/>
      <c r="LGF96" s="174"/>
      <c r="LGG96" s="174"/>
      <c r="LGH96" s="174"/>
      <c r="LGI96" s="174"/>
      <c r="LGJ96" s="174"/>
      <c r="LGK96" s="174"/>
      <c r="LGL96" s="174"/>
      <c r="LGM96" s="174"/>
      <c r="LGN96" s="174"/>
      <c r="LGO96" s="174"/>
      <c r="LGP96" s="174"/>
      <c r="LGQ96" s="174"/>
      <c r="LGR96" s="174"/>
      <c r="LGS96" s="174"/>
      <c r="LGT96" s="174"/>
      <c r="LGU96" s="174"/>
      <c r="LGV96" s="174"/>
      <c r="LGW96" s="174"/>
      <c r="LGX96" s="174"/>
      <c r="LGY96" s="174"/>
      <c r="LGZ96" s="174"/>
      <c r="LHA96" s="174"/>
      <c r="LHB96" s="174"/>
      <c r="LHC96" s="174"/>
      <c r="LHD96" s="174"/>
      <c r="LHE96" s="174"/>
      <c r="LHF96" s="174"/>
      <c r="LHG96" s="174"/>
      <c r="LHH96" s="174"/>
      <c r="LHI96" s="174"/>
      <c r="LHJ96" s="174"/>
      <c r="LHK96" s="174"/>
      <c r="LHL96" s="174"/>
      <c r="LHM96" s="174"/>
      <c r="LHN96" s="174"/>
      <c r="LHO96" s="174"/>
      <c r="LHP96" s="174"/>
      <c r="LHQ96" s="174"/>
      <c r="LHR96" s="174"/>
      <c r="LHS96" s="174"/>
      <c r="LHT96" s="174"/>
      <c r="LHU96" s="174"/>
      <c r="LHV96" s="174"/>
      <c r="LHW96" s="174"/>
      <c r="LHX96" s="174"/>
      <c r="LHY96" s="174"/>
      <c r="LHZ96" s="174"/>
      <c r="LIA96" s="174"/>
      <c r="LIB96" s="174"/>
      <c r="LIC96" s="174"/>
      <c r="LID96" s="174"/>
      <c r="LIE96" s="174"/>
      <c r="LIF96" s="174"/>
      <c r="LIG96" s="174"/>
      <c r="LIH96" s="174"/>
      <c r="LII96" s="174"/>
      <c r="LIJ96" s="174"/>
      <c r="LIK96" s="174"/>
      <c r="LIL96" s="174"/>
      <c r="LIM96" s="174"/>
      <c r="LIN96" s="174"/>
      <c r="LIO96" s="174"/>
      <c r="LIP96" s="174"/>
      <c r="LIQ96" s="174"/>
      <c r="LIR96" s="174"/>
      <c r="LIS96" s="174"/>
      <c r="LIT96" s="174"/>
      <c r="LIU96" s="174"/>
      <c r="LIV96" s="174"/>
      <c r="LIW96" s="174"/>
      <c r="LIX96" s="174"/>
      <c r="LIY96" s="174"/>
      <c r="LIZ96" s="174"/>
      <c r="LJA96" s="174"/>
      <c r="LJB96" s="174"/>
      <c r="LJC96" s="174"/>
      <c r="LJD96" s="174"/>
      <c r="LJE96" s="174"/>
      <c r="LJF96" s="174"/>
      <c r="LJG96" s="174"/>
      <c r="LJH96" s="174"/>
      <c r="LJI96" s="174"/>
      <c r="LJJ96" s="174"/>
      <c r="LJK96" s="174"/>
      <c r="LJL96" s="174"/>
      <c r="LJM96" s="174"/>
      <c r="LJN96" s="174"/>
      <c r="LJO96" s="174"/>
      <c r="LJP96" s="174"/>
      <c r="LJQ96" s="174"/>
      <c r="LJR96" s="174"/>
      <c r="LJS96" s="174"/>
      <c r="LJT96" s="174"/>
      <c r="LJU96" s="174"/>
      <c r="LJV96" s="174"/>
      <c r="LJW96" s="174"/>
      <c r="LJX96" s="174"/>
      <c r="LJY96" s="174"/>
      <c r="LJZ96" s="174"/>
      <c r="LKA96" s="174"/>
      <c r="LKB96" s="174"/>
      <c r="LKC96" s="174"/>
      <c r="LKD96" s="174"/>
      <c r="LKE96" s="174"/>
      <c r="LKF96" s="174"/>
      <c r="LKG96" s="174"/>
      <c r="LKH96" s="174"/>
      <c r="LKI96" s="174"/>
      <c r="LKJ96" s="174"/>
      <c r="LKK96" s="174"/>
      <c r="LKL96" s="174"/>
      <c r="LKM96" s="174"/>
      <c r="LKN96" s="174"/>
      <c r="LKO96" s="174"/>
      <c r="LKP96" s="174"/>
      <c r="LKQ96" s="174"/>
      <c r="LKR96" s="174"/>
      <c r="LKS96" s="174"/>
      <c r="LKT96" s="174"/>
      <c r="LKU96" s="174"/>
      <c r="LKV96" s="174"/>
      <c r="LKW96" s="174"/>
      <c r="LKX96" s="174"/>
      <c r="LKY96" s="174"/>
      <c r="LKZ96" s="174"/>
      <c r="LLA96" s="174"/>
      <c r="LLB96" s="174"/>
      <c r="LLC96" s="174"/>
      <c r="LLD96" s="174"/>
      <c r="LLE96" s="174"/>
      <c r="LLF96" s="174"/>
      <c r="LLG96" s="174"/>
      <c r="LLH96" s="174"/>
      <c r="LLI96" s="174"/>
      <c r="LLJ96" s="174"/>
      <c r="LLK96" s="174"/>
      <c r="LLL96" s="174"/>
      <c r="LLM96" s="174"/>
      <c r="LLN96" s="174"/>
      <c r="LLO96" s="174"/>
      <c r="LLP96" s="174"/>
      <c r="LLQ96" s="174"/>
      <c r="LLR96" s="174"/>
      <c r="LLS96" s="174"/>
      <c r="LLT96" s="174"/>
      <c r="LLU96" s="174"/>
      <c r="LLV96" s="174"/>
      <c r="LLW96" s="174"/>
      <c r="LLX96" s="174"/>
      <c r="LLY96" s="174"/>
      <c r="LLZ96" s="174"/>
      <c r="LMA96" s="174"/>
      <c r="LMB96" s="174"/>
      <c r="LMC96" s="174"/>
      <c r="LMD96" s="174"/>
      <c r="LME96" s="174"/>
      <c r="LMF96" s="174"/>
      <c r="LMG96" s="174"/>
      <c r="LMH96" s="174"/>
      <c r="LMI96" s="174"/>
      <c r="LMJ96" s="174"/>
      <c r="LMK96" s="174"/>
      <c r="LML96" s="174"/>
      <c r="LMM96" s="174"/>
      <c r="LMN96" s="174"/>
      <c r="LMO96" s="174"/>
      <c r="LMP96" s="174"/>
      <c r="LMQ96" s="174"/>
      <c r="LMR96" s="174"/>
      <c r="LMS96" s="174"/>
      <c r="LMT96" s="174"/>
      <c r="LMU96" s="174"/>
      <c r="LMV96" s="174"/>
      <c r="LMW96" s="174"/>
      <c r="LMX96" s="174"/>
      <c r="LMY96" s="174"/>
      <c r="LMZ96" s="174"/>
      <c r="LNA96" s="174"/>
      <c r="LNB96" s="174"/>
      <c r="LNC96" s="174"/>
      <c r="LND96" s="174"/>
      <c r="LNE96" s="174"/>
      <c r="LNF96" s="174"/>
      <c r="LNG96" s="174"/>
      <c r="LNH96" s="174"/>
      <c r="LNI96" s="174"/>
      <c r="LNJ96" s="174"/>
      <c r="LNK96" s="174"/>
      <c r="LNL96" s="174"/>
      <c r="LNM96" s="174"/>
      <c r="LNN96" s="174"/>
      <c r="LNO96" s="174"/>
      <c r="LNP96" s="174"/>
      <c r="LNQ96" s="174"/>
      <c r="LNR96" s="174"/>
      <c r="LNS96" s="174"/>
      <c r="LNT96" s="174"/>
      <c r="LNU96" s="174"/>
      <c r="LNV96" s="174"/>
      <c r="LNW96" s="174"/>
      <c r="LNX96" s="174"/>
      <c r="LNY96" s="174"/>
      <c r="LNZ96" s="174"/>
      <c r="LOA96" s="174"/>
      <c r="LOB96" s="174"/>
      <c r="LOC96" s="174"/>
      <c r="LOD96" s="174"/>
      <c r="LOE96" s="174"/>
      <c r="LOF96" s="174"/>
      <c r="LOG96" s="174"/>
      <c r="LOH96" s="174"/>
      <c r="LOI96" s="174"/>
      <c r="LOJ96" s="174"/>
      <c r="LOK96" s="174"/>
      <c r="LOL96" s="174"/>
      <c r="LOM96" s="174"/>
      <c r="LON96" s="174"/>
      <c r="LOO96" s="174"/>
      <c r="LOP96" s="174"/>
      <c r="LOQ96" s="174"/>
      <c r="LOR96" s="174"/>
      <c r="LOS96" s="174"/>
      <c r="LOT96" s="174"/>
      <c r="LOU96" s="174"/>
      <c r="LOV96" s="174"/>
      <c r="LOW96" s="174"/>
      <c r="LOX96" s="174"/>
      <c r="LOY96" s="174"/>
      <c r="LOZ96" s="174"/>
      <c r="LPA96" s="174"/>
      <c r="LPB96" s="174"/>
      <c r="LPC96" s="174"/>
      <c r="LPD96" s="174"/>
      <c r="LPE96" s="174"/>
      <c r="LPF96" s="174"/>
      <c r="LPG96" s="174"/>
      <c r="LPH96" s="174"/>
      <c r="LPI96" s="174"/>
      <c r="LPJ96" s="174"/>
      <c r="LPK96" s="174"/>
      <c r="LPL96" s="174"/>
      <c r="LPM96" s="174"/>
      <c r="LPN96" s="174"/>
      <c r="LPO96" s="174"/>
      <c r="LPP96" s="174"/>
      <c r="LPQ96" s="174"/>
      <c r="LPR96" s="174"/>
      <c r="LPS96" s="174"/>
      <c r="LPT96" s="174"/>
      <c r="LPU96" s="174"/>
      <c r="LPV96" s="174"/>
      <c r="LPW96" s="174"/>
      <c r="LPX96" s="174"/>
      <c r="LPY96" s="174"/>
      <c r="LPZ96" s="174"/>
      <c r="LQA96" s="174"/>
      <c r="LQB96" s="174"/>
      <c r="LQC96" s="174"/>
      <c r="LQD96" s="174"/>
      <c r="LQE96" s="174"/>
      <c r="LQF96" s="174"/>
      <c r="LQG96" s="174"/>
      <c r="LQH96" s="174"/>
      <c r="LQI96" s="174"/>
      <c r="LQJ96" s="174"/>
      <c r="LQK96" s="174"/>
      <c r="LQL96" s="174"/>
      <c r="LQM96" s="174"/>
      <c r="LQN96" s="174"/>
      <c r="LQO96" s="174"/>
      <c r="LQP96" s="174"/>
      <c r="LQQ96" s="174"/>
      <c r="LQR96" s="174"/>
      <c r="LQS96" s="174"/>
      <c r="LQT96" s="174"/>
      <c r="LQU96" s="174"/>
      <c r="LQV96" s="174"/>
      <c r="LQW96" s="174"/>
      <c r="LQX96" s="174"/>
      <c r="LQY96" s="174"/>
      <c r="LQZ96" s="174"/>
      <c r="LRA96" s="174"/>
      <c r="LRB96" s="174"/>
      <c r="LRC96" s="174"/>
      <c r="LRD96" s="174"/>
      <c r="LRE96" s="174"/>
      <c r="LRF96" s="174"/>
      <c r="LRG96" s="174"/>
      <c r="LRH96" s="174"/>
      <c r="LRI96" s="174"/>
      <c r="LRJ96" s="174"/>
      <c r="LRK96" s="174"/>
      <c r="LRL96" s="174"/>
      <c r="LRM96" s="174"/>
      <c r="LRN96" s="174"/>
      <c r="LRO96" s="174"/>
      <c r="LRP96" s="174"/>
      <c r="LRQ96" s="174"/>
      <c r="LRR96" s="174"/>
      <c r="LRS96" s="174"/>
      <c r="LRT96" s="174"/>
      <c r="LRU96" s="174"/>
      <c r="LRV96" s="174"/>
      <c r="LRW96" s="174"/>
      <c r="LRX96" s="174"/>
      <c r="LRY96" s="174"/>
      <c r="LRZ96" s="174"/>
      <c r="LSA96" s="174"/>
      <c r="LSB96" s="174"/>
      <c r="LSC96" s="174"/>
      <c r="LSD96" s="174"/>
      <c r="LSE96" s="174"/>
      <c r="LSF96" s="174"/>
      <c r="LSG96" s="174"/>
      <c r="LSH96" s="174"/>
      <c r="LSI96" s="174"/>
      <c r="LSJ96" s="174"/>
      <c r="LSK96" s="174"/>
      <c r="LSL96" s="174"/>
      <c r="LSM96" s="174"/>
      <c r="LSN96" s="174"/>
      <c r="LSO96" s="174"/>
      <c r="LSP96" s="174"/>
      <c r="LSQ96" s="174"/>
      <c r="LSR96" s="174"/>
      <c r="LSS96" s="174"/>
      <c r="LST96" s="174"/>
      <c r="LSU96" s="174"/>
      <c r="LSV96" s="174"/>
      <c r="LSW96" s="174"/>
      <c r="LSX96" s="174"/>
      <c r="LSY96" s="174"/>
      <c r="LSZ96" s="174"/>
      <c r="LTA96" s="174"/>
      <c r="LTB96" s="174"/>
      <c r="LTC96" s="174"/>
      <c r="LTD96" s="174"/>
      <c r="LTE96" s="174"/>
      <c r="LTF96" s="174"/>
      <c r="LTG96" s="174"/>
      <c r="LTH96" s="174"/>
      <c r="LTI96" s="174"/>
      <c r="LTJ96" s="174"/>
      <c r="LTK96" s="174"/>
      <c r="LTL96" s="174"/>
      <c r="LTM96" s="174"/>
      <c r="LTN96" s="174"/>
      <c r="LTO96" s="174"/>
      <c r="LTP96" s="174"/>
      <c r="LTQ96" s="174"/>
      <c r="LTR96" s="174"/>
      <c r="LTS96" s="174"/>
      <c r="LTT96" s="174"/>
      <c r="LTU96" s="174"/>
      <c r="LTV96" s="174"/>
      <c r="LTW96" s="174"/>
      <c r="LTX96" s="174"/>
      <c r="LTY96" s="174"/>
      <c r="LTZ96" s="174"/>
      <c r="LUA96" s="174"/>
      <c r="LUB96" s="174"/>
      <c r="LUC96" s="174"/>
      <c r="LUD96" s="174"/>
      <c r="LUE96" s="174"/>
      <c r="LUF96" s="174"/>
      <c r="LUG96" s="174"/>
      <c r="LUH96" s="174"/>
      <c r="LUI96" s="174"/>
      <c r="LUJ96" s="174"/>
      <c r="LUK96" s="174"/>
      <c r="LUL96" s="174"/>
      <c r="LUM96" s="174"/>
      <c r="LUN96" s="174"/>
      <c r="LUO96" s="174"/>
      <c r="LUP96" s="174"/>
      <c r="LUQ96" s="174"/>
      <c r="LUR96" s="174"/>
      <c r="LUS96" s="174"/>
      <c r="LUT96" s="174"/>
      <c r="LUU96" s="174"/>
      <c r="LUV96" s="174"/>
      <c r="LUW96" s="174"/>
      <c r="LUX96" s="174"/>
      <c r="LUY96" s="174"/>
      <c r="LUZ96" s="174"/>
      <c r="LVA96" s="174"/>
      <c r="LVB96" s="174"/>
      <c r="LVC96" s="174"/>
      <c r="LVD96" s="174"/>
      <c r="LVE96" s="174"/>
      <c r="LVF96" s="174"/>
      <c r="LVG96" s="174"/>
      <c r="LVH96" s="174"/>
      <c r="LVI96" s="174"/>
      <c r="LVJ96" s="174"/>
      <c r="LVK96" s="174"/>
      <c r="LVL96" s="174"/>
      <c r="LVM96" s="174"/>
      <c r="LVN96" s="174"/>
      <c r="LVO96" s="174"/>
      <c r="LVP96" s="174"/>
      <c r="LVQ96" s="174"/>
      <c r="LVR96" s="174"/>
      <c r="LVS96" s="174"/>
      <c r="LVT96" s="174"/>
      <c r="LVU96" s="174"/>
      <c r="LVV96" s="174"/>
      <c r="LVW96" s="174"/>
      <c r="LVX96" s="174"/>
      <c r="LVY96" s="174"/>
      <c r="LVZ96" s="174"/>
      <c r="LWA96" s="174"/>
      <c r="LWB96" s="174"/>
      <c r="LWC96" s="174"/>
      <c r="LWD96" s="174"/>
      <c r="LWE96" s="174"/>
      <c r="LWF96" s="174"/>
      <c r="LWG96" s="174"/>
      <c r="LWH96" s="174"/>
      <c r="LWI96" s="174"/>
      <c r="LWJ96" s="174"/>
      <c r="LWK96" s="174"/>
      <c r="LWL96" s="174"/>
      <c r="LWM96" s="174"/>
      <c r="LWN96" s="174"/>
      <c r="LWO96" s="174"/>
      <c r="LWP96" s="174"/>
      <c r="LWQ96" s="174"/>
      <c r="LWR96" s="174"/>
      <c r="LWS96" s="174"/>
      <c r="LWT96" s="174"/>
      <c r="LWU96" s="174"/>
      <c r="LWV96" s="174"/>
      <c r="LWW96" s="174"/>
      <c r="LWX96" s="174"/>
      <c r="LWY96" s="174"/>
      <c r="LWZ96" s="174"/>
      <c r="LXA96" s="174"/>
      <c r="LXB96" s="174"/>
      <c r="LXC96" s="174"/>
      <c r="LXD96" s="174"/>
      <c r="LXE96" s="174"/>
      <c r="LXF96" s="174"/>
      <c r="LXG96" s="174"/>
      <c r="LXH96" s="174"/>
      <c r="LXI96" s="174"/>
      <c r="LXJ96" s="174"/>
      <c r="LXK96" s="174"/>
      <c r="LXL96" s="174"/>
      <c r="LXM96" s="174"/>
      <c r="LXN96" s="174"/>
      <c r="LXO96" s="174"/>
      <c r="LXP96" s="174"/>
      <c r="LXQ96" s="174"/>
      <c r="LXR96" s="174"/>
      <c r="LXS96" s="174"/>
      <c r="LXT96" s="174"/>
      <c r="LXU96" s="174"/>
      <c r="LXV96" s="174"/>
      <c r="LXW96" s="174"/>
      <c r="LXX96" s="174"/>
      <c r="LXY96" s="174"/>
      <c r="LXZ96" s="174"/>
      <c r="LYA96" s="174"/>
      <c r="LYB96" s="174"/>
      <c r="LYC96" s="174"/>
      <c r="LYD96" s="174"/>
      <c r="LYE96" s="174"/>
      <c r="LYF96" s="174"/>
      <c r="LYG96" s="174"/>
      <c r="LYH96" s="174"/>
      <c r="LYI96" s="174"/>
      <c r="LYJ96" s="174"/>
      <c r="LYK96" s="174"/>
      <c r="LYL96" s="174"/>
      <c r="LYM96" s="174"/>
      <c r="LYN96" s="174"/>
      <c r="LYO96" s="174"/>
      <c r="LYP96" s="174"/>
      <c r="LYQ96" s="174"/>
      <c r="LYR96" s="174"/>
      <c r="LYS96" s="174"/>
      <c r="LYT96" s="174"/>
      <c r="LYU96" s="174"/>
      <c r="LYV96" s="174"/>
      <c r="LYW96" s="174"/>
      <c r="LYX96" s="174"/>
      <c r="LYY96" s="174"/>
      <c r="LYZ96" s="174"/>
      <c r="LZA96" s="174"/>
      <c r="LZB96" s="174"/>
      <c r="LZC96" s="174"/>
      <c r="LZD96" s="174"/>
      <c r="LZE96" s="174"/>
      <c r="LZF96" s="174"/>
      <c r="LZG96" s="174"/>
      <c r="LZH96" s="174"/>
      <c r="LZI96" s="174"/>
      <c r="LZJ96" s="174"/>
      <c r="LZK96" s="174"/>
      <c r="LZL96" s="174"/>
      <c r="LZM96" s="174"/>
      <c r="LZN96" s="174"/>
      <c r="LZO96" s="174"/>
      <c r="LZP96" s="174"/>
      <c r="LZQ96" s="174"/>
      <c r="LZR96" s="174"/>
      <c r="LZS96" s="174"/>
      <c r="LZT96" s="174"/>
      <c r="LZU96" s="174"/>
      <c r="LZV96" s="174"/>
      <c r="LZW96" s="174"/>
      <c r="LZX96" s="174"/>
      <c r="LZY96" s="174"/>
      <c r="LZZ96" s="174"/>
      <c r="MAA96" s="174"/>
      <c r="MAB96" s="174"/>
      <c r="MAC96" s="174"/>
      <c r="MAD96" s="174"/>
      <c r="MAE96" s="174"/>
      <c r="MAF96" s="174"/>
      <c r="MAG96" s="174"/>
      <c r="MAH96" s="174"/>
      <c r="MAI96" s="174"/>
      <c r="MAJ96" s="174"/>
      <c r="MAK96" s="174"/>
      <c r="MAL96" s="174"/>
      <c r="MAM96" s="174"/>
      <c r="MAN96" s="174"/>
      <c r="MAO96" s="174"/>
      <c r="MAP96" s="174"/>
      <c r="MAQ96" s="174"/>
      <c r="MAR96" s="174"/>
      <c r="MAS96" s="174"/>
      <c r="MAT96" s="174"/>
      <c r="MAU96" s="174"/>
      <c r="MAV96" s="174"/>
      <c r="MAW96" s="174"/>
      <c r="MAX96" s="174"/>
      <c r="MAY96" s="174"/>
      <c r="MAZ96" s="174"/>
      <c r="MBA96" s="174"/>
      <c r="MBB96" s="174"/>
      <c r="MBC96" s="174"/>
      <c r="MBD96" s="174"/>
      <c r="MBE96" s="174"/>
      <c r="MBF96" s="174"/>
      <c r="MBG96" s="174"/>
      <c r="MBH96" s="174"/>
      <c r="MBI96" s="174"/>
      <c r="MBJ96" s="174"/>
      <c r="MBK96" s="174"/>
      <c r="MBL96" s="174"/>
      <c r="MBM96" s="174"/>
      <c r="MBN96" s="174"/>
      <c r="MBO96" s="174"/>
      <c r="MBP96" s="174"/>
      <c r="MBQ96" s="174"/>
      <c r="MBR96" s="174"/>
      <c r="MBS96" s="174"/>
      <c r="MBT96" s="174"/>
      <c r="MBU96" s="174"/>
      <c r="MBV96" s="174"/>
      <c r="MBW96" s="174"/>
      <c r="MBX96" s="174"/>
      <c r="MBY96" s="174"/>
      <c r="MBZ96" s="174"/>
      <c r="MCA96" s="174"/>
      <c r="MCB96" s="174"/>
      <c r="MCC96" s="174"/>
      <c r="MCD96" s="174"/>
      <c r="MCE96" s="174"/>
      <c r="MCF96" s="174"/>
      <c r="MCG96" s="174"/>
      <c r="MCH96" s="174"/>
      <c r="MCI96" s="174"/>
      <c r="MCJ96" s="174"/>
      <c r="MCK96" s="174"/>
      <c r="MCL96" s="174"/>
      <c r="MCM96" s="174"/>
      <c r="MCN96" s="174"/>
      <c r="MCO96" s="174"/>
      <c r="MCP96" s="174"/>
      <c r="MCQ96" s="174"/>
      <c r="MCR96" s="174"/>
      <c r="MCS96" s="174"/>
      <c r="MCT96" s="174"/>
      <c r="MCU96" s="174"/>
      <c r="MCV96" s="174"/>
      <c r="MCW96" s="174"/>
      <c r="MCX96" s="174"/>
      <c r="MCY96" s="174"/>
      <c r="MCZ96" s="174"/>
      <c r="MDA96" s="174"/>
      <c r="MDB96" s="174"/>
      <c r="MDC96" s="174"/>
      <c r="MDD96" s="174"/>
      <c r="MDE96" s="174"/>
      <c r="MDF96" s="174"/>
      <c r="MDG96" s="174"/>
      <c r="MDH96" s="174"/>
      <c r="MDI96" s="174"/>
      <c r="MDJ96" s="174"/>
      <c r="MDK96" s="174"/>
      <c r="MDL96" s="174"/>
      <c r="MDM96" s="174"/>
      <c r="MDN96" s="174"/>
      <c r="MDO96" s="174"/>
      <c r="MDP96" s="174"/>
      <c r="MDQ96" s="174"/>
      <c r="MDR96" s="174"/>
      <c r="MDS96" s="174"/>
      <c r="MDT96" s="174"/>
      <c r="MDU96" s="174"/>
      <c r="MDV96" s="174"/>
      <c r="MDW96" s="174"/>
      <c r="MDX96" s="174"/>
      <c r="MDY96" s="174"/>
      <c r="MDZ96" s="174"/>
      <c r="MEA96" s="174"/>
      <c r="MEB96" s="174"/>
      <c r="MEC96" s="174"/>
      <c r="MED96" s="174"/>
      <c r="MEE96" s="174"/>
      <c r="MEF96" s="174"/>
      <c r="MEG96" s="174"/>
      <c r="MEH96" s="174"/>
      <c r="MEI96" s="174"/>
      <c r="MEJ96" s="174"/>
      <c r="MEK96" s="174"/>
      <c r="MEL96" s="174"/>
      <c r="MEM96" s="174"/>
      <c r="MEN96" s="174"/>
      <c r="MEO96" s="174"/>
      <c r="MEP96" s="174"/>
      <c r="MEQ96" s="174"/>
      <c r="MER96" s="174"/>
      <c r="MES96" s="174"/>
      <c r="MET96" s="174"/>
      <c r="MEU96" s="174"/>
      <c r="MEV96" s="174"/>
      <c r="MEW96" s="174"/>
      <c r="MEX96" s="174"/>
      <c r="MEY96" s="174"/>
      <c r="MEZ96" s="174"/>
      <c r="MFA96" s="174"/>
      <c r="MFB96" s="174"/>
      <c r="MFC96" s="174"/>
      <c r="MFD96" s="174"/>
      <c r="MFE96" s="174"/>
      <c r="MFF96" s="174"/>
      <c r="MFG96" s="174"/>
      <c r="MFH96" s="174"/>
      <c r="MFI96" s="174"/>
      <c r="MFJ96" s="174"/>
      <c r="MFK96" s="174"/>
      <c r="MFL96" s="174"/>
      <c r="MFM96" s="174"/>
      <c r="MFN96" s="174"/>
      <c r="MFO96" s="174"/>
      <c r="MFP96" s="174"/>
      <c r="MFQ96" s="174"/>
      <c r="MFR96" s="174"/>
      <c r="MFS96" s="174"/>
      <c r="MFT96" s="174"/>
      <c r="MFU96" s="174"/>
      <c r="MFV96" s="174"/>
      <c r="MFW96" s="174"/>
      <c r="MFX96" s="174"/>
      <c r="MFY96" s="174"/>
      <c r="MFZ96" s="174"/>
      <c r="MGA96" s="174"/>
      <c r="MGB96" s="174"/>
      <c r="MGC96" s="174"/>
      <c r="MGD96" s="174"/>
      <c r="MGE96" s="174"/>
      <c r="MGF96" s="174"/>
      <c r="MGG96" s="174"/>
      <c r="MGH96" s="174"/>
      <c r="MGI96" s="174"/>
      <c r="MGJ96" s="174"/>
      <c r="MGK96" s="174"/>
      <c r="MGL96" s="174"/>
      <c r="MGM96" s="174"/>
      <c r="MGN96" s="174"/>
      <c r="MGO96" s="174"/>
      <c r="MGP96" s="174"/>
      <c r="MGQ96" s="174"/>
      <c r="MGR96" s="174"/>
      <c r="MGS96" s="174"/>
      <c r="MGT96" s="174"/>
      <c r="MGU96" s="174"/>
      <c r="MGV96" s="174"/>
      <c r="MGW96" s="174"/>
      <c r="MGX96" s="174"/>
      <c r="MGY96" s="174"/>
      <c r="MGZ96" s="174"/>
      <c r="MHA96" s="174"/>
      <c r="MHB96" s="174"/>
      <c r="MHC96" s="174"/>
      <c r="MHD96" s="174"/>
      <c r="MHE96" s="174"/>
      <c r="MHF96" s="174"/>
      <c r="MHG96" s="174"/>
      <c r="MHH96" s="174"/>
      <c r="MHI96" s="174"/>
      <c r="MHJ96" s="174"/>
      <c r="MHK96" s="174"/>
      <c r="MHL96" s="174"/>
      <c r="MHM96" s="174"/>
      <c r="MHN96" s="174"/>
      <c r="MHO96" s="174"/>
      <c r="MHP96" s="174"/>
      <c r="MHQ96" s="174"/>
      <c r="MHR96" s="174"/>
      <c r="MHS96" s="174"/>
      <c r="MHT96" s="174"/>
      <c r="MHU96" s="174"/>
      <c r="MHV96" s="174"/>
      <c r="MHW96" s="174"/>
      <c r="MHX96" s="174"/>
      <c r="MHY96" s="174"/>
      <c r="MHZ96" s="174"/>
      <c r="MIA96" s="174"/>
      <c r="MIB96" s="174"/>
      <c r="MIC96" s="174"/>
      <c r="MID96" s="174"/>
      <c r="MIE96" s="174"/>
      <c r="MIF96" s="174"/>
      <c r="MIG96" s="174"/>
      <c r="MIH96" s="174"/>
      <c r="MII96" s="174"/>
      <c r="MIJ96" s="174"/>
      <c r="MIK96" s="174"/>
      <c r="MIL96" s="174"/>
      <c r="MIM96" s="174"/>
      <c r="MIN96" s="174"/>
      <c r="MIO96" s="174"/>
      <c r="MIP96" s="174"/>
      <c r="MIQ96" s="174"/>
      <c r="MIR96" s="174"/>
      <c r="MIS96" s="174"/>
      <c r="MIT96" s="174"/>
      <c r="MIU96" s="174"/>
      <c r="MIV96" s="174"/>
      <c r="MIW96" s="174"/>
      <c r="MIX96" s="174"/>
      <c r="MIY96" s="174"/>
      <c r="MIZ96" s="174"/>
      <c r="MJA96" s="174"/>
      <c r="MJB96" s="174"/>
      <c r="MJC96" s="174"/>
      <c r="MJD96" s="174"/>
      <c r="MJE96" s="174"/>
      <c r="MJF96" s="174"/>
      <c r="MJG96" s="174"/>
      <c r="MJH96" s="174"/>
      <c r="MJI96" s="174"/>
      <c r="MJJ96" s="174"/>
      <c r="MJK96" s="174"/>
      <c r="MJL96" s="174"/>
      <c r="MJM96" s="174"/>
      <c r="MJN96" s="174"/>
      <c r="MJO96" s="174"/>
      <c r="MJP96" s="174"/>
      <c r="MJQ96" s="174"/>
      <c r="MJR96" s="174"/>
      <c r="MJS96" s="174"/>
      <c r="MJT96" s="174"/>
      <c r="MJU96" s="174"/>
      <c r="MJV96" s="174"/>
      <c r="MJW96" s="174"/>
      <c r="MJX96" s="174"/>
      <c r="MJY96" s="174"/>
      <c r="MJZ96" s="174"/>
      <c r="MKA96" s="174"/>
      <c r="MKB96" s="174"/>
      <c r="MKC96" s="174"/>
      <c r="MKD96" s="174"/>
      <c r="MKE96" s="174"/>
      <c r="MKF96" s="174"/>
      <c r="MKG96" s="174"/>
      <c r="MKH96" s="174"/>
      <c r="MKI96" s="174"/>
      <c r="MKJ96" s="174"/>
      <c r="MKK96" s="174"/>
      <c r="MKL96" s="174"/>
      <c r="MKM96" s="174"/>
      <c r="MKN96" s="174"/>
      <c r="MKO96" s="174"/>
      <c r="MKP96" s="174"/>
      <c r="MKQ96" s="174"/>
      <c r="MKR96" s="174"/>
      <c r="MKS96" s="174"/>
      <c r="MKT96" s="174"/>
      <c r="MKU96" s="174"/>
      <c r="MKV96" s="174"/>
      <c r="MKW96" s="174"/>
      <c r="MKX96" s="174"/>
      <c r="MKY96" s="174"/>
      <c r="MKZ96" s="174"/>
      <c r="MLA96" s="174"/>
      <c r="MLB96" s="174"/>
      <c r="MLC96" s="174"/>
      <c r="MLD96" s="174"/>
      <c r="MLE96" s="174"/>
      <c r="MLF96" s="174"/>
      <c r="MLG96" s="174"/>
      <c r="MLH96" s="174"/>
      <c r="MLI96" s="174"/>
      <c r="MLJ96" s="174"/>
      <c r="MLK96" s="174"/>
      <c r="MLL96" s="174"/>
      <c r="MLM96" s="174"/>
      <c r="MLN96" s="174"/>
      <c r="MLO96" s="174"/>
      <c r="MLP96" s="174"/>
      <c r="MLQ96" s="174"/>
      <c r="MLR96" s="174"/>
      <c r="MLS96" s="174"/>
      <c r="MLT96" s="174"/>
      <c r="MLU96" s="174"/>
      <c r="MLV96" s="174"/>
      <c r="MLW96" s="174"/>
      <c r="MLX96" s="174"/>
      <c r="MLY96" s="174"/>
      <c r="MLZ96" s="174"/>
      <c r="MMA96" s="174"/>
      <c r="MMB96" s="174"/>
      <c r="MMC96" s="174"/>
      <c r="MMD96" s="174"/>
      <c r="MME96" s="174"/>
      <c r="MMF96" s="174"/>
      <c r="MMG96" s="174"/>
      <c r="MMH96" s="174"/>
      <c r="MMI96" s="174"/>
      <c r="MMJ96" s="174"/>
      <c r="MMK96" s="174"/>
      <c r="MML96" s="174"/>
      <c r="MMM96" s="174"/>
      <c r="MMN96" s="174"/>
      <c r="MMO96" s="174"/>
      <c r="MMP96" s="174"/>
      <c r="MMQ96" s="174"/>
      <c r="MMR96" s="174"/>
      <c r="MMS96" s="174"/>
      <c r="MMT96" s="174"/>
      <c r="MMU96" s="174"/>
      <c r="MMV96" s="174"/>
      <c r="MMW96" s="174"/>
      <c r="MMX96" s="174"/>
      <c r="MMY96" s="174"/>
      <c r="MMZ96" s="174"/>
      <c r="MNA96" s="174"/>
      <c r="MNB96" s="174"/>
      <c r="MNC96" s="174"/>
      <c r="MND96" s="174"/>
      <c r="MNE96" s="174"/>
      <c r="MNF96" s="174"/>
      <c r="MNG96" s="174"/>
      <c r="MNH96" s="174"/>
      <c r="MNI96" s="174"/>
      <c r="MNJ96" s="174"/>
      <c r="MNK96" s="174"/>
      <c r="MNL96" s="174"/>
      <c r="MNM96" s="174"/>
      <c r="MNN96" s="174"/>
      <c r="MNO96" s="174"/>
      <c r="MNP96" s="174"/>
      <c r="MNQ96" s="174"/>
      <c r="MNR96" s="174"/>
      <c r="MNS96" s="174"/>
      <c r="MNT96" s="174"/>
      <c r="MNU96" s="174"/>
      <c r="MNV96" s="174"/>
      <c r="MNW96" s="174"/>
      <c r="MNX96" s="174"/>
      <c r="MNY96" s="174"/>
      <c r="MNZ96" s="174"/>
      <c r="MOA96" s="174"/>
      <c r="MOB96" s="174"/>
      <c r="MOC96" s="174"/>
      <c r="MOD96" s="174"/>
      <c r="MOE96" s="174"/>
      <c r="MOF96" s="174"/>
      <c r="MOG96" s="174"/>
      <c r="MOH96" s="174"/>
      <c r="MOI96" s="174"/>
      <c r="MOJ96" s="174"/>
      <c r="MOK96" s="174"/>
      <c r="MOL96" s="174"/>
      <c r="MOM96" s="174"/>
      <c r="MON96" s="174"/>
      <c r="MOO96" s="174"/>
      <c r="MOP96" s="174"/>
      <c r="MOQ96" s="174"/>
      <c r="MOR96" s="174"/>
      <c r="MOS96" s="174"/>
      <c r="MOT96" s="174"/>
      <c r="MOU96" s="174"/>
      <c r="MOV96" s="174"/>
      <c r="MOW96" s="174"/>
      <c r="MOX96" s="174"/>
      <c r="MOY96" s="174"/>
      <c r="MOZ96" s="174"/>
      <c r="MPA96" s="174"/>
      <c r="MPB96" s="174"/>
      <c r="MPC96" s="174"/>
      <c r="MPD96" s="174"/>
      <c r="MPE96" s="174"/>
      <c r="MPF96" s="174"/>
      <c r="MPG96" s="174"/>
      <c r="MPH96" s="174"/>
      <c r="MPI96" s="174"/>
      <c r="MPJ96" s="174"/>
      <c r="MPK96" s="174"/>
      <c r="MPL96" s="174"/>
      <c r="MPM96" s="174"/>
      <c r="MPN96" s="174"/>
      <c r="MPO96" s="174"/>
      <c r="MPP96" s="174"/>
      <c r="MPQ96" s="174"/>
      <c r="MPR96" s="174"/>
      <c r="MPS96" s="174"/>
      <c r="MPT96" s="174"/>
      <c r="MPU96" s="174"/>
      <c r="MPV96" s="174"/>
      <c r="MPW96" s="174"/>
      <c r="MPX96" s="174"/>
      <c r="MPY96" s="174"/>
      <c r="MPZ96" s="174"/>
      <c r="MQA96" s="174"/>
      <c r="MQB96" s="174"/>
      <c r="MQC96" s="174"/>
      <c r="MQD96" s="174"/>
      <c r="MQE96" s="174"/>
      <c r="MQF96" s="174"/>
      <c r="MQG96" s="174"/>
      <c r="MQH96" s="174"/>
      <c r="MQI96" s="174"/>
      <c r="MQJ96" s="174"/>
      <c r="MQK96" s="174"/>
      <c r="MQL96" s="174"/>
      <c r="MQM96" s="174"/>
      <c r="MQN96" s="174"/>
      <c r="MQO96" s="174"/>
      <c r="MQP96" s="174"/>
      <c r="MQQ96" s="174"/>
      <c r="MQR96" s="174"/>
      <c r="MQS96" s="174"/>
      <c r="MQT96" s="174"/>
      <c r="MQU96" s="174"/>
      <c r="MQV96" s="174"/>
      <c r="MQW96" s="174"/>
      <c r="MQX96" s="174"/>
      <c r="MQY96" s="174"/>
      <c r="MQZ96" s="174"/>
      <c r="MRA96" s="174"/>
      <c r="MRB96" s="174"/>
      <c r="MRC96" s="174"/>
      <c r="MRD96" s="174"/>
      <c r="MRE96" s="174"/>
      <c r="MRF96" s="174"/>
      <c r="MRG96" s="174"/>
      <c r="MRH96" s="174"/>
      <c r="MRI96" s="174"/>
      <c r="MRJ96" s="174"/>
      <c r="MRK96" s="174"/>
      <c r="MRL96" s="174"/>
      <c r="MRM96" s="174"/>
      <c r="MRN96" s="174"/>
      <c r="MRO96" s="174"/>
      <c r="MRP96" s="174"/>
      <c r="MRQ96" s="174"/>
      <c r="MRR96" s="174"/>
      <c r="MRS96" s="174"/>
      <c r="MRT96" s="174"/>
      <c r="MRU96" s="174"/>
      <c r="MRV96" s="174"/>
      <c r="MRW96" s="174"/>
      <c r="MRX96" s="174"/>
      <c r="MRY96" s="174"/>
      <c r="MRZ96" s="174"/>
      <c r="MSA96" s="174"/>
      <c r="MSB96" s="174"/>
      <c r="MSC96" s="174"/>
      <c r="MSD96" s="174"/>
      <c r="MSE96" s="174"/>
      <c r="MSF96" s="174"/>
      <c r="MSG96" s="174"/>
      <c r="MSH96" s="174"/>
      <c r="MSI96" s="174"/>
      <c r="MSJ96" s="174"/>
      <c r="MSK96" s="174"/>
      <c r="MSL96" s="174"/>
      <c r="MSM96" s="174"/>
      <c r="MSN96" s="174"/>
      <c r="MSO96" s="174"/>
      <c r="MSP96" s="174"/>
      <c r="MSQ96" s="174"/>
      <c r="MSR96" s="174"/>
      <c r="MSS96" s="174"/>
      <c r="MST96" s="174"/>
      <c r="MSU96" s="174"/>
      <c r="MSV96" s="174"/>
      <c r="MSW96" s="174"/>
      <c r="MSX96" s="174"/>
      <c r="MSY96" s="174"/>
      <c r="MSZ96" s="174"/>
      <c r="MTA96" s="174"/>
      <c r="MTB96" s="174"/>
      <c r="MTC96" s="174"/>
      <c r="MTD96" s="174"/>
      <c r="MTE96" s="174"/>
      <c r="MTF96" s="174"/>
      <c r="MTG96" s="174"/>
      <c r="MTH96" s="174"/>
      <c r="MTI96" s="174"/>
      <c r="MTJ96" s="174"/>
      <c r="MTK96" s="174"/>
      <c r="MTL96" s="174"/>
      <c r="MTM96" s="174"/>
      <c r="MTN96" s="174"/>
      <c r="MTO96" s="174"/>
      <c r="MTP96" s="174"/>
      <c r="MTQ96" s="174"/>
      <c r="MTR96" s="174"/>
      <c r="MTS96" s="174"/>
      <c r="MTT96" s="174"/>
      <c r="MTU96" s="174"/>
      <c r="MTV96" s="174"/>
      <c r="MTW96" s="174"/>
      <c r="MTX96" s="174"/>
      <c r="MTY96" s="174"/>
      <c r="MTZ96" s="174"/>
      <c r="MUA96" s="174"/>
      <c r="MUB96" s="174"/>
      <c r="MUC96" s="174"/>
      <c r="MUD96" s="174"/>
      <c r="MUE96" s="174"/>
      <c r="MUF96" s="174"/>
      <c r="MUG96" s="174"/>
      <c r="MUH96" s="174"/>
      <c r="MUI96" s="174"/>
      <c r="MUJ96" s="174"/>
      <c r="MUK96" s="174"/>
      <c r="MUL96" s="174"/>
      <c r="MUM96" s="174"/>
      <c r="MUN96" s="174"/>
      <c r="MUO96" s="174"/>
      <c r="MUP96" s="174"/>
      <c r="MUQ96" s="174"/>
      <c r="MUR96" s="174"/>
      <c r="MUS96" s="174"/>
      <c r="MUT96" s="174"/>
      <c r="MUU96" s="174"/>
      <c r="MUV96" s="174"/>
      <c r="MUW96" s="174"/>
      <c r="MUX96" s="174"/>
      <c r="MUY96" s="174"/>
      <c r="MUZ96" s="174"/>
      <c r="MVA96" s="174"/>
      <c r="MVB96" s="174"/>
      <c r="MVC96" s="174"/>
      <c r="MVD96" s="174"/>
      <c r="MVE96" s="174"/>
      <c r="MVF96" s="174"/>
      <c r="MVG96" s="174"/>
      <c r="MVH96" s="174"/>
      <c r="MVI96" s="174"/>
      <c r="MVJ96" s="174"/>
      <c r="MVK96" s="174"/>
      <c r="MVL96" s="174"/>
      <c r="MVM96" s="174"/>
      <c r="MVN96" s="174"/>
      <c r="MVO96" s="174"/>
      <c r="MVP96" s="174"/>
      <c r="MVQ96" s="174"/>
      <c r="MVR96" s="174"/>
      <c r="MVS96" s="174"/>
      <c r="MVT96" s="174"/>
      <c r="MVU96" s="174"/>
      <c r="MVV96" s="174"/>
      <c r="MVW96" s="174"/>
      <c r="MVX96" s="174"/>
      <c r="MVY96" s="174"/>
      <c r="MVZ96" s="174"/>
      <c r="MWA96" s="174"/>
      <c r="MWB96" s="174"/>
      <c r="MWC96" s="174"/>
      <c r="MWD96" s="174"/>
      <c r="MWE96" s="174"/>
      <c r="MWF96" s="174"/>
      <c r="MWG96" s="174"/>
      <c r="MWH96" s="174"/>
      <c r="MWI96" s="174"/>
      <c r="MWJ96" s="174"/>
      <c r="MWK96" s="174"/>
      <c r="MWL96" s="174"/>
      <c r="MWM96" s="174"/>
      <c r="MWN96" s="174"/>
      <c r="MWO96" s="174"/>
      <c r="MWP96" s="174"/>
      <c r="MWQ96" s="174"/>
      <c r="MWR96" s="174"/>
      <c r="MWS96" s="174"/>
      <c r="MWT96" s="174"/>
      <c r="MWU96" s="174"/>
      <c r="MWV96" s="174"/>
      <c r="MWW96" s="174"/>
      <c r="MWX96" s="174"/>
      <c r="MWY96" s="174"/>
      <c r="MWZ96" s="174"/>
      <c r="MXA96" s="174"/>
      <c r="MXB96" s="174"/>
      <c r="MXC96" s="174"/>
      <c r="MXD96" s="174"/>
      <c r="MXE96" s="174"/>
      <c r="MXF96" s="174"/>
      <c r="MXG96" s="174"/>
      <c r="MXH96" s="174"/>
      <c r="MXI96" s="174"/>
      <c r="MXJ96" s="174"/>
      <c r="MXK96" s="174"/>
      <c r="MXL96" s="174"/>
      <c r="MXM96" s="174"/>
      <c r="MXN96" s="174"/>
      <c r="MXO96" s="174"/>
      <c r="MXP96" s="174"/>
      <c r="MXQ96" s="174"/>
      <c r="MXR96" s="174"/>
      <c r="MXS96" s="174"/>
      <c r="MXT96" s="174"/>
      <c r="MXU96" s="174"/>
      <c r="MXV96" s="174"/>
      <c r="MXW96" s="174"/>
      <c r="MXX96" s="174"/>
      <c r="MXY96" s="174"/>
      <c r="MXZ96" s="174"/>
      <c r="MYA96" s="174"/>
      <c r="MYB96" s="174"/>
      <c r="MYC96" s="174"/>
      <c r="MYD96" s="174"/>
      <c r="MYE96" s="174"/>
      <c r="MYF96" s="174"/>
      <c r="MYG96" s="174"/>
      <c r="MYH96" s="174"/>
      <c r="MYI96" s="174"/>
      <c r="MYJ96" s="174"/>
      <c r="MYK96" s="174"/>
      <c r="MYL96" s="174"/>
      <c r="MYM96" s="174"/>
      <c r="MYN96" s="174"/>
      <c r="MYO96" s="174"/>
      <c r="MYP96" s="174"/>
      <c r="MYQ96" s="174"/>
      <c r="MYR96" s="174"/>
      <c r="MYS96" s="174"/>
      <c r="MYT96" s="174"/>
      <c r="MYU96" s="174"/>
      <c r="MYV96" s="174"/>
      <c r="MYW96" s="174"/>
      <c r="MYX96" s="174"/>
      <c r="MYY96" s="174"/>
      <c r="MYZ96" s="174"/>
      <c r="MZA96" s="174"/>
      <c r="MZB96" s="174"/>
      <c r="MZC96" s="174"/>
      <c r="MZD96" s="174"/>
      <c r="MZE96" s="174"/>
      <c r="MZF96" s="174"/>
      <c r="MZG96" s="174"/>
      <c r="MZH96" s="174"/>
      <c r="MZI96" s="174"/>
      <c r="MZJ96" s="174"/>
      <c r="MZK96" s="174"/>
      <c r="MZL96" s="174"/>
      <c r="MZM96" s="174"/>
      <c r="MZN96" s="174"/>
      <c r="MZO96" s="174"/>
      <c r="MZP96" s="174"/>
      <c r="MZQ96" s="174"/>
      <c r="MZR96" s="174"/>
      <c r="MZS96" s="174"/>
      <c r="MZT96" s="174"/>
      <c r="MZU96" s="174"/>
      <c r="MZV96" s="174"/>
      <c r="MZW96" s="174"/>
      <c r="MZX96" s="174"/>
      <c r="MZY96" s="174"/>
      <c r="MZZ96" s="174"/>
      <c r="NAA96" s="174"/>
      <c r="NAB96" s="174"/>
      <c r="NAC96" s="174"/>
      <c r="NAD96" s="174"/>
      <c r="NAE96" s="174"/>
      <c r="NAF96" s="174"/>
      <c r="NAG96" s="174"/>
      <c r="NAH96" s="174"/>
      <c r="NAI96" s="174"/>
      <c r="NAJ96" s="174"/>
      <c r="NAK96" s="174"/>
      <c r="NAL96" s="174"/>
      <c r="NAM96" s="174"/>
      <c r="NAN96" s="174"/>
      <c r="NAO96" s="174"/>
      <c r="NAP96" s="174"/>
      <c r="NAQ96" s="174"/>
      <c r="NAR96" s="174"/>
      <c r="NAS96" s="174"/>
      <c r="NAT96" s="174"/>
      <c r="NAU96" s="174"/>
      <c r="NAV96" s="174"/>
      <c r="NAW96" s="174"/>
      <c r="NAX96" s="174"/>
      <c r="NAY96" s="174"/>
      <c r="NAZ96" s="174"/>
      <c r="NBA96" s="174"/>
      <c r="NBB96" s="174"/>
      <c r="NBC96" s="174"/>
      <c r="NBD96" s="174"/>
      <c r="NBE96" s="174"/>
      <c r="NBF96" s="174"/>
      <c r="NBG96" s="174"/>
      <c r="NBH96" s="174"/>
      <c r="NBI96" s="174"/>
      <c r="NBJ96" s="174"/>
      <c r="NBK96" s="174"/>
      <c r="NBL96" s="174"/>
      <c r="NBM96" s="174"/>
      <c r="NBN96" s="174"/>
      <c r="NBO96" s="174"/>
      <c r="NBP96" s="174"/>
      <c r="NBQ96" s="174"/>
      <c r="NBR96" s="174"/>
      <c r="NBS96" s="174"/>
      <c r="NBT96" s="174"/>
      <c r="NBU96" s="174"/>
      <c r="NBV96" s="174"/>
      <c r="NBW96" s="174"/>
      <c r="NBX96" s="174"/>
      <c r="NBY96" s="174"/>
      <c r="NBZ96" s="174"/>
      <c r="NCA96" s="174"/>
      <c r="NCB96" s="174"/>
      <c r="NCC96" s="174"/>
      <c r="NCD96" s="174"/>
      <c r="NCE96" s="174"/>
      <c r="NCF96" s="174"/>
      <c r="NCG96" s="174"/>
      <c r="NCH96" s="174"/>
      <c r="NCI96" s="174"/>
      <c r="NCJ96" s="174"/>
      <c r="NCK96" s="174"/>
      <c r="NCL96" s="174"/>
      <c r="NCM96" s="174"/>
      <c r="NCN96" s="174"/>
      <c r="NCO96" s="174"/>
      <c r="NCP96" s="174"/>
      <c r="NCQ96" s="174"/>
      <c r="NCR96" s="174"/>
      <c r="NCS96" s="174"/>
      <c r="NCT96" s="174"/>
      <c r="NCU96" s="174"/>
      <c r="NCV96" s="174"/>
      <c r="NCW96" s="174"/>
      <c r="NCX96" s="174"/>
      <c r="NCY96" s="174"/>
      <c r="NCZ96" s="174"/>
      <c r="NDA96" s="174"/>
      <c r="NDB96" s="174"/>
      <c r="NDC96" s="174"/>
      <c r="NDD96" s="174"/>
      <c r="NDE96" s="174"/>
      <c r="NDF96" s="174"/>
      <c r="NDG96" s="174"/>
      <c r="NDH96" s="174"/>
      <c r="NDI96" s="174"/>
      <c r="NDJ96" s="174"/>
      <c r="NDK96" s="174"/>
      <c r="NDL96" s="174"/>
      <c r="NDM96" s="174"/>
      <c r="NDN96" s="174"/>
      <c r="NDO96" s="174"/>
      <c r="NDP96" s="174"/>
      <c r="NDQ96" s="174"/>
      <c r="NDR96" s="174"/>
      <c r="NDS96" s="174"/>
      <c r="NDT96" s="174"/>
      <c r="NDU96" s="174"/>
      <c r="NDV96" s="174"/>
      <c r="NDW96" s="174"/>
      <c r="NDX96" s="174"/>
      <c r="NDY96" s="174"/>
      <c r="NDZ96" s="174"/>
      <c r="NEA96" s="174"/>
      <c r="NEB96" s="174"/>
      <c r="NEC96" s="174"/>
      <c r="NED96" s="174"/>
      <c r="NEE96" s="174"/>
      <c r="NEF96" s="174"/>
      <c r="NEG96" s="174"/>
      <c r="NEH96" s="174"/>
      <c r="NEI96" s="174"/>
      <c r="NEJ96" s="174"/>
      <c r="NEK96" s="174"/>
      <c r="NEL96" s="174"/>
      <c r="NEM96" s="174"/>
      <c r="NEN96" s="174"/>
      <c r="NEO96" s="174"/>
      <c r="NEP96" s="174"/>
      <c r="NEQ96" s="174"/>
      <c r="NER96" s="174"/>
      <c r="NES96" s="174"/>
      <c r="NET96" s="174"/>
      <c r="NEU96" s="174"/>
      <c r="NEV96" s="174"/>
      <c r="NEW96" s="174"/>
      <c r="NEX96" s="174"/>
      <c r="NEY96" s="174"/>
      <c r="NEZ96" s="174"/>
      <c r="NFA96" s="174"/>
      <c r="NFB96" s="174"/>
      <c r="NFC96" s="174"/>
      <c r="NFD96" s="174"/>
      <c r="NFE96" s="174"/>
      <c r="NFF96" s="174"/>
      <c r="NFG96" s="174"/>
      <c r="NFH96" s="174"/>
      <c r="NFI96" s="174"/>
      <c r="NFJ96" s="174"/>
      <c r="NFK96" s="174"/>
      <c r="NFL96" s="174"/>
      <c r="NFM96" s="174"/>
      <c r="NFN96" s="174"/>
      <c r="NFO96" s="174"/>
      <c r="NFP96" s="174"/>
      <c r="NFQ96" s="174"/>
      <c r="NFR96" s="174"/>
      <c r="NFS96" s="174"/>
      <c r="NFT96" s="174"/>
      <c r="NFU96" s="174"/>
      <c r="NFV96" s="174"/>
      <c r="NFW96" s="174"/>
      <c r="NFX96" s="174"/>
      <c r="NFY96" s="174"/>
      <c r="NFZ96" s="174"/>
      <c r="NGA96" s="174"/>
      <c r="NGB96" s="174"/>
      <c r="NGC96" s="174"/>
      <c r="NGD96" s="174"/>
      <c r="NGE96" s="174"/>
      <c r="NGF96" s="174"/>
      <c r="NGG96" s="174"/>
      <c r="NGH96" s="174"/>
      <c r="NGI96" s="174"/>
      <c r="NGJ96" s="174"/>
      <c r="NGK96" s="174"/>
      <c r="NGL96" s="174"/>
      <c r="NGM96" s="174"/>
      <c r="NGN96" s="174"/>
      <c r="NGO96" s="174"/>
      <c r="NGP96" s="174"/>
      <c r="NGQ96" s="174"/>
      <c r="NGR96" s="174"/>
      <c r="NGS96" s="174"/>
      <c r="NGT96" s="174"/>
      <c r="NGU96" s="174"/>
      <c r="NGV96" s="174"/>
      <c r="NGW96" s="174"/>
      <c r="NGX96" s="174"/>
      <c r="NGY96" s="174"/>
      <c r="NGZ96" s="174"/>
      <c r="NHA96" s="174"/>
      <c r="NHB96" s="174"/>
      <c r="NHC96" s="174"/>
      <c r="NHD96" s="174"/>
      <c r="NHE96" s="174"/>
      <c r="NHF96" s="174"/>
      <c r="NHG96" s="174"/>
      <c r="NHH96" s="174"/>
      <c r="NHI96" s="174"/>
      <c r="NHJ96" s="174"/>
      <c r="NHK96" s="174"/>
      <c r="NHL96" s="174"/>
      <c r="NHM96" s="174"/>
      <c r="NHN96" s="174"/>
      <c r="NHO96" s="174"/>
      <c r="NHP96" s="174"/>
      <c r="NHQ96" s="174"/>
      <c r="NHR96" s="174"/>
      <c r="NHS96" s="174"/>
      <c r="NHT96" s="174"/>
      <c r="NHU96" s="174"/>
      <c r="NHV96" s="174"/>
      <c r="NHW96" s="174"/>
      <c r="NHX96" s="174"/>
      <c r="NHY96" s="174"/>
      <c r="NHZ96" s="174"/>
      <c r="NIA96" s="174"/>
      <c r="NIB96" s="174"/>
      <c r="NIC96" s="174"/>
      <c r="NID96" s="174"/>
      <c r="NIE96" s="174"/>
      <c r="NIF96" s="174"/>
      <c r="NIG96" s="174"/>
      <c r="NIH96" s="174"/>
      <c r="NII96" s="174"/>
      <c r="NIJ96" s="174"/>
      <c r="NIK96" s="174"/>
      <c r="NIL96" s="174"/>
      <c r="NIM96" s="174"/>
      <c r="NIN96" s="174"/>
      <c r="NIO96" s="174"/>
      <c r="NIP96" s="174"/>
      <c r="NIQ96" s="174"/>
      <c r="NIR96" s="174"/>
      <c r="NIS96" s="174"/>
      <c r="NIT96" s="174"/>
      <c r="NIU96" s="174"/>
      <c r="NIV96" s="174"/>
      <c r="NIW96" s="174"/>
      <c r="NIX96" s="174"/>
      <c r="NIY96" s="174"/>
      <c r="NIZ96" s="174"/>
      <c r="NJA96" s="174"/>
      <c r="NJB96" s="174"/>
      <c r="NJC96" s="174"/>
      <c r="NJD96" s="174"/>
      <c r="NJE96" s="174"/>
      <c r="NJF96" s="174"/>
      <c r="NJG96" s="174"/>
      <c r="NJH96" s="174"/>
      <c r="NJI96" s="174"/>
      <c r="NJJ96" s="174"/>
      <c r="NJK96" s="174"/>
      <c r="NJL96" s="174"/>
      <c r="NJM96" s="174"/>
      <c r="NJN96" s="174"/>
      <c r="NJO96" s="174"/>
      <c r="NJP96" s="174"/>
      <c r="NJQ96" s="174"/>
      <c r="NJR96" s="174"/>
      <c r="NJS96" s="174"/>
      <c r="NJT96" s="174"/>
      <c r="NJU96" s="174"/>
      <c r="NJV96" s="174"/>
      <c r="NJW96" s="174"/>
      <c r="NJX96" s="174"/>
      <c r="NJY96" s="174"/>
      <c r="NJZ96" s="174"/>
      <c r="NKA96" s="174"/>
      <c r="NKB96" s="174"/>
      <c r="NKC96" s="174"/>
      <c r="NKD96" s="174"/>
      <c r="NKE96" s="174"/>
      <c r="NKF96" s="174"/>
      <c r="NKG96" s="174"/>
      <c r="NKH96" s="174"/>
      <c r="NKI96" s="174"/>
      <c r="NKJ96" s="174"/>
      <c r="NKK96" s="174"/>
      <c r="NKL96" s="174"/>
      <c r="NKM96" s="174"/>
      <c r="NKN96" s="174"/>
      <c r="NKO96" s="174"/>
      <c r="NKP96" s="174"/>
      <c r="NKQ96" s="174"/>
      <c r="NKR96" s="174"/>
      <c r="NKS96" s="174"/>
      <c r="NKT96" s="174"/>
      <c r="NKU96" s="174"/>
      <c r="NKV96" s="174"/>
      <c r="NKW96" s="174"/>
      <c r="NKX96" s="174"/>
      <c r="NKY96" s="174"/>
      <c r="NKZ96" s="174"/>
      <c r="NLA96" s="174"/>
      <c r="NLB96" s="174"/>
      <c r="NLC96" s="174"/>
      <c r="NLD96" s="174"/>
      <c r="NLE96" s="174"/>
      <c r="NLF96" s="174"/>
      <c r="NLG96" s="174"/>
      <c r="NLH96" s="174"/>
      <c r="NLI96" s="174"/>
      <c r="NLJ96" s="174"/>
      <c r="NLK96" s="174"/>
      <c r="NLL96" s="174"/>
      <c r="NLM96" s="174"/>
      <c r="NLN96" s="174"/>
      <c r="NLO96" s="174"/>
      <c r="NLP96" s="174"/>
      <c r="NLQ96" s="174"/>
      <c r="NLR96" s="174"/>
      <c r="NLS96" s="174"/>
      <c r="NLT96" s="174"/>
      <c r="NLU96" s="174"/>
      <c r="NLV96" s="174"/>
      <c r="NLW96" s="174"/>
      <c r="NLX96" s="174"/>
      <c r="NLY96" s="174"/>
      <c r="NLZ96" s="174"/>
      <c r="NMA96" s="174"/>
      <c r="NMB96" s="174"/>
      <c r="NMC96" s="174"/>
      <c r="NMD96" s="174"/>
      <c r="NME96" s="174"/>
      <c r="NMF96" s="174"/>
      <c r="NMG96" s="174"/>
      <c r="NMH96" s="174"/>
      <c r="NMI96" s="174"/>
      <c r="NMJ96" s="174"/>
      <c r="NMK96" s="174"/>
      <c r="NML96" s="174"/>
      <c r="NMM96" s="174"/>
      <c r="NMN96" s="174"/>
      <c r="NMO96" s="174"/>
      <c r="NMP96" s="174"/>
      <c r="NMQ96" s="174"/>
      <c r="NMR96" s="174"/>
      <c r="NMS96" s="174"/>
      <c r="NMT96" s="174"/>
      <c r="NMU96" s="174"/>
      <c r="NMV96" s="174"/>
      <c r="NMW96" s="174"/>
      <c r="NMX96" s="174"/>
      <c r="NMY96" s="174"/>
      <c r="NMZ96" s="174"/>
      <c r="NNA96" s="174"/>
      <c r="NNB96" s="174"/>
      <c r="NNC96" s="174"/>
      <c r="NND96" s="174"/>
      <c r="NNE96" s="174"/>
      <c r="NNF96" s="174"/>
      <c r="NNG96" s="174"/>
      <c r="NNH96" s="174"/>
      <c r="NNI96" s="174"/>
      <c r="NNJ96" s="174"/>
      <c r="NNK96" s="174"/>
      <c r="NNL96" s="174"/>
      <c r="NNM96" s="174"/>
      <c r="NNN96" s="174"/>
      <c r="NNO96" s="174"/>
      <c r="NNP96" s="174"/>
      <c r="NNQ96" s="174"/>
      <c r="NNR96" s="174"/>
      <c r="NNS96" s="174"/>
      <c r="NNT96" s="174"/>
      <c r="NNU96" s="174"/>
      <c r="NNV96" s="174"/>
      <c r="NNW96" s="174"/>
      <c r="NNX96" s="174"/>
      <c r="NNY96" s="174"/>
      <c r="NNZ96" s="174"/>
      <c r="NOA96" s="174"/>
      <c r="NOB96" s="174"/>
      <c r="NOC96" s="174"/>
      <c r="NOD96" s="174"/>
      <c r="NOE96" s="174"/>
      <c r="NOF96" s="174"/>
      <c r="NOG96" s="174"/>
      <c r="NOH96" s="174"/>
      <c r="NOI96" s="174"/>
      <c r="NOJ96" s="174"/>
      <c r="NOK96" s="174"/>
      <c r="NOL96" s="174"/>
      <c r="NOM96" s="174"/>
      <c r="NON96" s="174"/>
      <c r="NOO96" s="174"/>
      <c r="NOP96" s="174"/>
      <c r="NOQ96" s="174"/>
      <c r="NOR96" s="174"/>
      <c r="NOS96" s="174"/>
      <c r="NOT96" s="174"/>
      <c r="NOU96" s="174"/>
      <c r="NOV96" s="174"/>
      <c r="NOW96" s="174"/>
      <c r="NOX96" s="174"/>
      <c r="NOY96" s="174"/>
      <c r="NOZ96" s="174"/>
      <c r="NPA96" s="174"/>
      <c r="NPB96" s="174"/>
      <c r="NPC96" s="174"/>
      <c r="NPD96" s="174"/>
      <c r="NPE96" s="174"/>
      <c r="NPF96" s="174"/>
      <c r="NPG96" s="174"/>
      <c r="NPH96" s="174"/>
      <c r="NPI96" s="174"/>
      <c r="NPJ96" s="174"/>
      <c r="NPK96" s="174"/>
      <c r="NPL96" s="174"/>
      <c r="NPM96" s="174"/>
      <c r="NPN96" s="174"/>
      <c r="NPO96" s="174"/>
      <c r="NPP96" s="174"/>
      <c r="NPQ96" s="174"/>
      <c r="NPR96" s="174"/>
      <c r="NPS96" s="174"/>
      <c r="NPT96" s="174"/>
      <c r="NPU96" s="174"/>
      <c r="NPV96" s="174"/>
      <c r="NPW96" s="174"/>
      <c r="NPX96" s="174"/>
      <c r="NPY96" s="174"/>
      <c r="NPZ96" s="174"/>
      <c r="NQA96" s="174"/>
      <c r="NQB96" s="174"/>
      <c r="NQC96" s="174"/>
      <c r="NQD96" s="174"/>
      <c r="NQE96" s="174"/>
      <c r="NQF96" s="174"/>
      <c r="NQG96" s="174"/>
      <c r="NQH96" s="174"/>
      <c r="NQI96" s="174"/>
      <c r="NQJ96" s="174"/>
      <c r="NQK96" s="174"/>
      <c r="NQL96" s="174"/>
      <c r="NQM96" s="174"/>
      <c r="NQN96" s="174"/>
      <c r="NQO96" s="174"/>
      <c r="NQP96" s="174"/>
      <c r="NQQ96" s="174"/>
      <c r="NQR96" s="174"/>
      <c r="NQS96" s="174"/>
      <c r="NQT96" s="174"/>
      <c r="NQU96" s="174"/>
      <c r="NQV96" s="174"/>
      <c r="NQW96" s="174"/>
      <c r="NQX96" s="174"/>
      <c r="NQY96" s="174"/>
      <c r="NQZ96" s="174"/>
      <c r="NRA96" s="174"/>
      <c r="NRB96" s="174"/>
      <c r="NRC96" s="174"/>
      <c r="NRD96" s="174"/>
      <c r="NRE96" s="174"/>
      <c r="NRF96" s="174"/>
      <c r="NRG96" s="174"/>
      <c r="NRH96" s="174"/>
      <c r="NRI96" s="174"/>
      <c r="NRJ96" s="174"/>
      <c r="NRK96" s="174"/>
      <c r="NRL96" s="174"/>
      <c r="NRM96" s="174"/>
      <c r="NRN96" s="174"/>
      <c r="NRO96" s="174"/>
      <c r="NRP96" s="174"/>
      <c r="NRQ96" s="174"/>
      <c r="NRR96" s="174"/>
      <c r="NRS96" s="174"/>
      <c r="NRT96" s="174"/>
      <c r="NRU96" s="174"/>
      <c r="NRV96" s="174"/>
      <c r="NRW96" s="174"/>
      <c r="NRX96" s="174"/>
      <c r="NRY96" s="174"/>
      <c r="NRZ96" s="174"/>
      <c r="NSA96" s="174"/>
      <c r="NSB96" s="174"/>
      <c r="NSC96" s="174"/>
      <c r="NSD96" s="174"/>
      <c r="NSE96" s="174"/>
      <c r="NSF96" s="174"/>
      <c r="NSG96" s="174"/>
      <c r="NSH96" s="174"/>
      <c r="NSI96" s="174"/>
      <c r="NSJ96" s="174"/>
      <c r="NSK96" s="174"/>
      <c r="NSL96" s="174"/>
      <c r="NSM96" s="174"/>
      <c r="NSN96" s="174"/>
      <c r="NSO96" s="174"/>
      <c r="NSP96" s="174"/>
      <c r="NSQ96" s="174"/>
      <c r="NSR96" s="174"/>
      <c r="NSS96" s="174"/>
      <c r="NST96" s="174"/>
      <c r="NSU96" s="174"/>
      <c r="NSV96" s="174"/>
      <c r="NSW96" s="174"/>
      <c r="NSX96" s="174"/>
      <c r="NSY96" s="174"/>
      <c r="NSZ96" s="174"/>
      <c r="NTA96" s="174"/>
      <c r="NTB96" s="174"/>
      <c r="NTC96" s="174"/>
      <c r="NTD96" s="174"/>
      <c r="NTE96" s="174"/>
      <c r="NTF96" s="174"/>
      <c r="NTG96" s="174"/>
      <c r="NTH96" s="174"/>
      <c r="NTI96" s="174"/>
      <c r="NTJ96" s="174"/>
      <c r="NTK96" s="174"/>
      <c r="NTL96" s="174"/>
      <c r="NTM96" s="174"/>
      <c r="NTN96" s="174"/>
      <c r="NTO96" s="174"/>
      <c r="NTP96" s="174"/>
      <c r="NTQ96" s="174"/>
      <c r="NTR96" s="174"/>
      <c r="NTS96" s="174"/>
      <c r="NTT96" s="174"/>
      <c r="NTU96" s="174"/>
      <c r="NTV96" s="174"/>
      <c r="NTW96" s="174"/>
      <c r="NTX96" s="174"/>
      <c r="NTY96" s="174"/>
      <c r="NTZ96" s="174"/>
      <c r="NUA96" s="174"/>
      <c r="NUB96" s="174"/>
      <c r="NUC96" s="174"/>
      <c r="NUD96" s="174"/>
      <c r="NUE96" s="174"/>
      <c r="NUF96" s="174"/>
      <c r="NUG96" s="174"/>
      <c r="NUH96" s="174"/>
      <c r="NUI96" s="174"/>
      <c r="NUJ96" s="174"/>
      <c r="NUK96" s="174"/>
      <c r="NUL96" s="174"/>
      <c r="NUM96" s="174"/>
      <c r="NUN96" s="174"/>
      <c r="NUO96" s="174"/>
      <c r="NUP96" s="174"/>
      <c r="NUQ96" s="174"/>
      <c r="NUR96" s="174"/>
      <c r="NUS96" s="174"/>
      <c r="NUT96" s="174"/>
      <c r="NUU96" s="174"/>
      <c r="NUV96" s="174"/>
      <c r="NUW96" s="174"/>
      <c r="NUX96" s="174"/>
      <c r="NUY96" s="174"/>
      <c r="NUZ96" s="174"/>
      <c r="NVA96" s="174"/>
      <c r="NVB96" s="174"/>
      <c r="NVC96" s="174"/>
      <c r="NVD96" s="174"/>
      <c r="NVE96" s="174"/>
      <c r="NVF96" s="174"/>
      <c r="NVG96" s="174"/>
      <c r="NVH96" s="174"/>
      <c r="NVI96" s="174"/>
      <c r="NVJ96" s="174"/>
      <c r="NVK96" s="174"/>
      <c r="NVL96" s="174"/>
      <c r="NVM96" s="174"/>
      <c r="NVN96" s="174"/>
      <c r="NVO96" s="174"/>
      <c r="NVP96" s="174"/>
      <c r="NVQ96" s="174"/>
      <c r="NVR96" s="174"/>
      <c r="NVS96" s="174"/>
      <c r="NVT96" s="174"/>
      <c r="NVU96" s="174"/>
      <c r="NVV96" s="174"/>
      <c r="NVW96" s="174"/>
      <c r="NVX96" s="174"/>
      <c r="NVY96" s="174"/>
      <c r="NVZ96" s="174"/>
      <c r="NWA96" s="174"/>
      <c r="NWB96" s="174"/>
      <c r="NWC96" s="174"/>
      <c r="NWD96" s="174"/>
      <c r="NWE96" s="174"/>
      <c r="NWF96" s="174"/>
      <c r="NWG96" s="174"/>
      <c r="NWH96" s="174"/>
      <c r="NWI96" s="174"/>
      <c r="NWJ96" s="174"/>
      <c r="NWK96" s="174"/>
      <c r="NWL96" s="174"/>
      <c r="NWM96" s="174"/>
      <c r="NWN96" s="174"/>
      <c r="NWO96" s="174"/>
      <c r="NWP96" s="174"/>
      <c r="NWQ96" s="174"/>
      <c r="NWR96" s="174"/>
      <c r="NWS96" s="174"/>
      <c r="NWT96" s="174"/>
      <c r="NWU96" s="174"/>
      <c r="NWV96" s="174"/>
      <c r="NWW96" s="174"/>
      <c r="NWX96" s="174"/>
      <c r="NWY96" s="174"/>
      <c r="NWZ96" s="174"/>
      <c r="NXA96" s="174"/>
      <c r="NXB96" s="174"/>
      <c r="NXC96" s="174"/>
      <c r="NXD96" s="174"/>
      <c r="NXE96" s="174"/>
      <c r="NXF96" s="174"/>
      <c r="NXG96" s="174"/>
      <c r="NXH96" s="174"/>
      <c r="NXI96" s="174"/>
      <c r="NXJ96" s="174"/>
      <c r="NXK96" s="174"/>
      <c r="NXL96" s="174"/>
      <c r="NXM96" s="174"/>
      <c r="NXN96" s="174"/>
      <c r="NXO96" s="174"/>
      <c r="NXP96" s="174"/>
      <c r="NXQ96" s="174"/>
      <c r="NXR96" s="174"/>
      <c r="NXS96" s="174"/>
      <c r="NXT96" s="174"/>
      <c r="NXU96" s="174"/>
      <c r="NXV96" s="174"/>
      <c r="NXW96" s="174"/>
      <c r="NXX96" s="174"/>
      <c r="NXY96" s="174"/>
      <c r="NXZ96" s="174"/>
      <c r="NYA96" s="174"/>
      <c r="NYB96" s="174"/>
      <c r="NYC96" s="174"/>
      <c r="NYD96" s="174"/>
      <c r="NYE96" s="174"/>
      <c r="NYF96" s="174"/>
      <c r="NYG96" s="174"/>
      <c r="NYH96" s="174"/>
      <c r="NYI96" s="174"/>
      <c r="NYJ96" s="174"/>
      <c r="NYK96" s="174"/>
      <c r="NYL96" s="174"/>
      <c r="NYM96" s="174"/>
      <c r="NYN96" s="174"/>
      <c r="NYO96" s="174"/>
      <c r="NYP96" s="174"/>
      <c r="NYQ96" s="174"/>
      <c r="NYR96" s="174"/>
      <c r="NYS96" s="174"/>
      <c r="NYT96" s="174"/>
      <c r="NYU96" s="174"/>
      <c r="NYV96" s="174"/>
      <c r="NYW96" s="174"/>
      <c r="NYX96" s="174"/>
      <c r="NYY96" s="174"/>
      <c r="NYZ96" s="174"/>
      <c r="NZA96" s="174"/>
      <c r="NZB96" s="174"/>
      <c r="NZC96" s="174"/>
      <c r="NZD96" s="174"/>
      <c r="NZE96" s="174"/>
      <c r="NZF96" s="174"/>
      <c r="NZG96" s="174"/>
      <c r="NZH96" s="174"/>
      <c r="NZI96" s="174"/>
      <c r="NZJ96" s="174"/>
      <c r="NZK96" s="174"/>
      <c r="NZL96" s="174"/>
      <c r="NZM96" s="174"/>
      <c r="NZN96" s="174"/>
      <c r="NZO96" s="174"/>
      <c r="NZP96" s="174"/>
      <c r="NZQ96" s="174"/>
      <c r="NZR96" s="174"/>
      <c r="NZS96" s="174"/>
      <c r="NZT96" s="174"/>
      <c r="NZU96" s="174"/>
      <c r="NZV96" s="174"/>
      <c r="NZW96" s="174"/>
      <c r="NZX96" s="174"/>
      <c r="NZY96" s="174"/>
      <c r="NZZ96" s="174"/>
      <c r="OAA96" s="174"/>
      <c r="OAB96" s="174"/>
      <c r="OAC96" s="174"/>
      <c r="OAD96" s="174"/>
      <c r="OAE96" s="174"/>
      <c r="OAF96" s="174"/>
      <c r="OAG96" s="174"/>
      <c r="OAH96" s="174"/>
      <c r="OAI96" s="174"/>
      <c r="OAJ96" s="174"/>
      <c r="OAK96" s="174"/>
      <c r="OAL96" s="174"/>
      <c r="OAM96" s="174"/>
      <c r="OAN96" s="174"/>
      <c r="OAO96" s="174"/>
      <c r="OAP96" s="174"/>
      <c r="OAQ96" s="174"/>
      <c r="OAR96" s="174"/>
      <c r="OAS96" s="174"/>
      <c r="OAT96" s="174"/>
      <c r="OAU96" s="174"/>
      <c r="OAV96" s="174"/>
      <c r="OAW96" s="174"/>
      <c r="OAX96" s="174"/>
      <c r="OAY96" s="174"/>
      <c r="OAZ96" s="174"/>
      <c r="OBA96" s="174"/>
      <c r="OBB96" s="174"/>
      <c r="OBC96" s="174"/>
      <c r="OBD96" s="174"/>
      <c r="OBE96" s="174"/>
      <c r="OBF96" s="174"/>
      <c r="OBG96" s="174"/>
      <c r="OBH96" s="174"/>
      <c r="OBI96" s="174"/>
      <c r="OBJ96" s="174"/>
      <c r="OBK96" s="174"/>
      <c r="OBL96" s="174"/>
      <c r="OBM96" s="174"/>
      <c r="OBN96" s="174"/>
      <c r="OBO96" s="174"/>
      <c r="OBP96" s="174"/>
      <c r="OBQ96" s="174"/>
      <c r="OBR96" s="174"/>
      <c r="OBS96" s="174"/>
      <c r="OBT96" s="174"/>
      <c r="OBU96" s="174"/>
      <c r="OBV96" s="174"/>
      <c r="OBW96" s="174"/>
      <c r="OBX96" s="174"/>
      <c r="OBY96" s="174"/>
      <c r="OBZ96" s="174"/>
      <c r="OCA96" s="174"/>
      <c r="OCB96" s="174"/>
      <c r="OCC96" s="174"/>
      <c r="OCD96" s="174"/>
      <c r="OCE96" s="174"/>
      <c r="OCF96" s="174"/>
      <c r="OCG96" s="174"/>
      <c r="OCH96" s="174"/>
      <c r="OCI96" s="174"/>
      <c r="OCJ96" s="174"/>
      <c r="OCK96" s="174"/>
      <c r="OCL96" s="174"/>
      <c r="OCM96" s="174"/>
      <c r="OCN96" s="174"/>
      <c r="OCO96" s="174"/>
      <c r="OCP96" s="174"/>
      <c r="OCQ96" s="174"/>
      <c r="OCR96" s="174"/>
      <c r="OCS96" s="174"/>
      <c r="OCT96" s="174"/>
      <c r="OCU96" s="174"/>
      <c r="OCV96" s="174"/>
      <c r="OCW96" s="174"/>
      <c r="OCX96" s="174"/>
      <c r="OCY96" s="174"/>
      <c r="OCZ96" s="174"/>
      <c r="ODA96" s="174"/>
      <c r="ODB96" s="174"/>
      <c r="ODC96" s="174"/>
      <c r="ODD96" s="174"/>
      <c r="ODE96" s="174"/>
      <c r="ODF96" s="174"/>
      <c r="ODG96" s="174"/>
      <c r="ODH96" s="174"/>
      <c r="ODI96" s="174"/>
      <c r="ODJ96" s="174"/>
      <c r="ODK96" s="174"/>
      <c r="ODL96" s="174"/>
      <c r="ODM96" s="174"/>
      <c r="ODN96" s="174"/>
      <c r="ODO96" s="174"/>
      <c r="ODP96" s="174"/>
      <c r="ODQ96" s="174"/>
      <c r="ODR96" s="174"/>
      <c r="ODS96" s="174"/>
      <c r="ODT96" s="174"/>
      <c r="ODU96" s="174"/>
      <c r="ODV96" s="174"/>
      <c r="ODW96" s="174"/>
      <c r="ODX96" s="174"/>
      <c r="ODY96" s="174"/>
      <c r="ODZ96" s="174"/>
      <c r="OEA96" s="174"/>
      <c r="OEB96" s="174"/>
      <c r="OEC96" s="174"/>
      <c r="OED96" s="174"/>
      <c r="OEE96" s="174"/>
      <c r="OEF96" s="174"/>
      <c r="OEG96" s="174"/>
      <c r="OEH96" s="174"/>
      <c r="OEI96" s="174"/>
      <c r="OEJ96" s="174"/>
      <c r="OEK96" s="174"/>
      <c r="OEL96" s="174"/>
      <c r="OEM96" s="174"/>
      <c r="OEN96" s="174"/>
      <c r="OEO96" s="174"/>
      <c r="OEP96" s="174"/>
      <c r="OEQ96" s="174"/>
      <c r="OER96" s="174"/>
      <c r="OES96" s="174"/>
      <c r="OET96" s="174"/>
      <c r="OEU96" s="174"/>
      <c r="OEV96" s="174"/>
      <c r="OEW96" s="174"/>
      <c r="OEX96" s="174"/>
      <c r="OEY96" s="174"/>
      <c r="OEZ96" s="174"/>
      <c r="OFA96" s="174"/>
      <c r="OFB96" s="174"/>
      <c r="OFC96" s="174"/>
      <c r="OFD96" s="174"/>
      <c r="OFE96" s="174"/>
      <c r="OFF96" s="174"/>
      <c r="OFG96" s="174"/>
      <c r="OFH96" s="174"/>
      <c r="OFI96" s="174"/>
      <c r="OFJ96" s="174"/>
      <c r="OFK96" s="174"/>
      <c r="OFL96" s="174"/>
      <c r="OFM96" s="174"/>
      <c r="OFN96" s="174"/>
      <c r="OFO96" s="174"/>
      <c r="OFP96" s="174"/>
      <c r="OFQ96" s="174"/>
      <c r="OFR96" s="174"/>
      <c r="OFS96" s="174"/>
      <c r="OFT96" s="174"/>
      <c r="OFU96" s="174"/>
      <c r="OFV96" s="174"/>
      <c r="OFW96" s="174"/>
      <c r="OFX96" s="174"/>
      <c r="OFY96" s="174"/>
      <c r="OFZ96" s="174"/>
      <c r="OGA96" s="174"/>
      <c r="OGB96" s="174"/>
      <c r="OGC96" s="174"/>
      <c r="OGD96" s="174"/>
      <c r="OGE96" s="174"/>
      <c r="OGF96" s="174"/>
      <c r="OGG96" s="174"/>
      <c r="OGH96" s="174"/>
      <c r="OGI96" s="174"/>
      <c r="OGJ96" s="174"/>
      <c r="OGK96" s="174"/>
      <c r="OGL96" s="174"/>
      <c r="OGM96" s="174"/>
      <c r="OGN96" s="174"/>
      <c r="OGO96" s="174"/>
      <c r="OGP96" s="174"/>
      <c r="OGQ96" s="174"/>
      <c r="OGR96" s="174"/>
      <c r="OGS96" s="174"/>
      <c r="OGT96" s="174"/>
      <c r="OGU96" s="174"/>
      <c r="OGV96" s="174"/>
      <c r="OGW96" s="174"/>
      <c r="OGX96" s="174"/>
      <c r="OGY96" s="174"/>
      <c r="OGZ96" s="174"/>
      <c r="OHA96" s="174"/>
      <c r="OHB96" s="174"/>
      <c r="OHC96" s="174"/>
      <c r="OHD96" s="174"/>
      <c r="OHE96" s="174"/>
      <c r="OHF96" s="174"/>
      <c r="OHG96" s="174"/>
      <c r="OHH96" s="174"/>
      <c r="OHI96" s="174"/>
      <c r="OHJ96" s="174"/>
      <c r="OHK96" s="174"/>
      <c r="OHL96" s="174"/>
      <c r="OHM96" s="174"/>
      <c r="OHN96" s="174"/>
      <c r="OHO96" s="174"/>
      <c r="OHP96" s="174"/>
      <c r="OHQ96" s="174"/>
      <c r="OHR96" s="174"/>
      <c r="OHS96" s="174"/>
      <c r="OHT96" s="174"/>
      <c r="OHU96" s="174"/>
      <c r="OHV96" s="174"/>
      <c r="OHW96" s="174"/>
      <c r="OHX96" s="174"/>
      <c r="OHY96" s="174"/>
      <c r="OHZ96" s="174"/>
      <c r="OIA96" s="174"/>
      <c r="OIB96" s="174"/>
      <c r="OIC96" s="174"/>
      <c r="OID96" s="174"/>
      <c r="OIE96" s="174"/>
      <c r="OIF96" s="174"/>
      <c r="OIG96" s="174"/>
      <c r="OIH96" s="174"/>
      <c r="OII96" s="174"/>
      <c r="OIJ96" s="174"/>
      <c r="OIK96" s="174"/>
      <c r="OIL96" s="174"/>
      <c r="OIM96" s="174"/>
      <c r="OIN96" s="174"/>
      <c r="OIO96" s="174"/>
      <c r="OIP96" s="174"/>
      <c r="OIQ96" s="174"/>
      <c r="OIR96" s="174"/>
      <c r="OIS96" s="174"/>
      <c r="OIT96" s="174"/>
      <c r="OIU96" s="174"/>
      <c r="OIV96" s="174"/>
      <c r="OIW96" s="174"/>
      <c r="OIX96" s="174"/>
      <c r="OIY96" s="174"/>
      <c r="OIZ96" s="174"/>
      <c r="OJA96" s="174"/>
      <c r="OJB96" s="174"/>
      <c r="OJC96" s="174"/>
      <c r="OJD96" s="174"/>
      <c r="OJE96" s="174"/>
      <c r="OJF96" s="174"/>
      <c r="OJG96" s="174"/>
      <c r="OJH96" s="174"/>
      <c r="OJI96" s="174"/>
      <c r="OJJ96" s="174"/>
      <c r="OJK96" s="174"/>
      <c r="OJL96" s="174"/>
      <c r="OJM96" s="174"/>
      <c r="OJN96" s="174"/>
      <c r="OJO96" s="174"/>
      <c r="OJP96" s="174"/>
      <c r="OJQ96" s="174"/>
      <c r="OJR96" s="174"/>
      <c r="OJS96" s="174"/>
      <c r="OJT96" s="174"/>
      <c r="OJU96" s="174"/>
      <c r="OJV96" s="174"/>
      <c r="OJW96" s="174"/>
      <c r="OJX96" s="174"/>
      <c r="OJY96" s="174"/>
      <c r="OJZ96" s="174"/>
      <c r="OKA96" s="174"/>
      <c r="OKB96" s="174"/>
      <c r="OKC96" s="174"/>
      <c r="OKD96" s="174"/>
      <c r="OKE96" s="174"/>
      <c r="OKF96" s="174"/>
      <c r="OKG96" s="174"/>
      <c r="OKH96" s="174"/>
      <c r="OKI96" s="174"/>
      <c r="OKJ96" s="174"/>
      <c r="OKK96" s="174"/>
      <c r="OKL96" s="174"/>
      <c r="OKM96" s="174"/>
      <c r="OKN96" s="174"/>
      <c r="OKO96" s="174"/>
      <c r="OKP96" s="174"/>
      <c r="OKQ96" s="174"/>
      <c r="OKR96" s="174"/>
      <c r="OKS96" s="174"/>
      <c r="OKT96" s="174"/>
      <c r="OKU96" s="174"/>
      <c r="OKV96" s="174"/>
      <c r="OKW96" s="174"/>
      <c r="OKX96" s="174"/>
      <c r="OKY96" s="174"/>
      <c r="OKZ96" s="174"/>
      <c r="OLA96" s="174"/>
      <c r="OLB96" s="174"/>
      <c r="OLC96" s="174"/>
      <c r="OLD96" s="174"/>
      <c r="OLE96" s="174"/>
      <c r="OLF96" s="174"/>
      <c r="OLG96" s="174"/>
      <c r="OLH96" s="174"/>
      <c r="OLI96" s="174"/>
      <c r="OLJ96" s="174"/>
      <c r="OLK96" s="174"/>
      <c r="OLL96" s="174"/>
      <c r="OLM96" s="174"/>
      <c r="OLN96" s="174"/>
      <c r="OLO96" s="174"/>
      <c r="OLP96" s="174"/>
      <c r="OLQ96" s="174"/>
      <c r="OLR96" s="174"/>
      <c r="OLS96" s="174"/>
      <c r="OLT96" s="174"/>
      <c r="OLU96" s="174"/>
      <c r="OLV96" s="174"/>
      <c r="OLW96" s="174"/>
      <c r="OLX96" s="174"/>
      <c r="OLY96" s="174"/>
      <c r="OLZ96" s="174"/>
      <c r="OMA96" s="174"/>
      <c r="OMB96" s="174"/>
      <c r="OMC96" s="174"/>
      <c r="OMD96" s="174"/>
      <c r="OME96" s="174"/>
      <c r="OMF96" s="174"/>
      <c r="OMG96" s="174"/>
      <c r="OMH96" s="174"/>
      <c r="OMI96" s="174"/>
      <c r="OMJ96" s="174"/>
      <c r="OMK96" s="174"/>
      <c r="OML96" s="174"/>
      <c r="OMM96" s="174"/>
      <c r="OMN96" s="174"/>
      <c r="OMO96" s="174"/>
      <c r="OMP96" s="174"/>
      <c r="OMQ96" s="174"/>
      <c r="OMR96" s="174"/>
      <c r="OMS96" s="174"/>
      <c r="OMT96" s="174"/>
      <c r="OMU96" s="174"/>
      <c r="OMV96" s="174"/>
      <c r="OMW96" s="174"/>
      <c r="OMX96" s="174"/>
      <c r="OMY96" s="174"/>
      <c r="OMZ96" s="174"/>
      <c r="ONA96" s="174"/>
      <c r="ONB96" s="174"/>
      <c r="ONC96" s="174"/>
      <c r="OND96" s="174"/>
      <c r="ONE96" s="174"/>
      <c r="ONF96" s="174"/>
      <c r="ONG96" s="174"/>
      <c r="ONH96" s="174"/>
      <c r="ONI96" s="174"/>
      <c r="ONJ96" s="174"/>
      <c r="ONK96" s="174"/>
      <c r="ONL96" s="174"/>
      <c r="ONM96" s="174"/>
      <c r="ONN96" s="174"/>
      <c r="ONO96" s="174"/>
      <c r="ONP96" s="174"/>
      <c r="ONQ96" s="174"/>
      <c r="ONR96" s="174"/>
      <c r="ONS96" s="174"/>
      <c r="ONT96" s="174"/>
      <c r="ONU96" s="174"/>
      <c r="ONV96" s="174"/>
      <c r="ONW96" s="174"/>
      <c r="ONX96" s="174"/>
      <c r="ONY96" s="174"/>
      <c r="ONZ96" s="174"/>
      <c r="OOA96" s="174"/>
      <c r="OOB96" s="174"/>
      <c r="OOC96" s="174"/>
      <c r="OOD96" s="174"/>
      <c r="OOE96" s="174"/>
      <c r="OOF96" s="174"/>
      <c r="OOG96" s="174"/>
      <c r="OOH96" s="174"/>
      <c r="OOI96" s="174"/>
      <c r="OOJ96" s="174"/>
      <c r="OOK96" s="174"/>
      <c r="OOL96" s="174"/>
      <c r="OOM96" s="174"/>
      <c r="OON96" s="174"/>
      <c r="OOO96" s="174"/>
      <c r="OOP96" s="174"/>
      <c r="OOQ96" s="174"/>
      <c r="OOR96" s="174"/>
      <c r="OOS96" s="174"/>
      <c r="OOT96" s="174"/>
      <c r="OOU96" s="174"/>
      <c r="OOV96" s="174"/>
      <c r="OOW96" s="174"/>
      <c r="OOX96" s="174"/>
      <c r="OOY96" s="174"/>
      <c r="OOZ96" s="174"/>
      <c r="OPA96" s="174"/>
      <c r="OPB96" s="174"/>
      <c r="OPC96" s="174"/>
      <c r="OPD96" s="174"/>
      <c r="OPE96" s="174"/>
      <c r="OPF96" s="174"/>
      <c r="OPG96" s="174"/>
      <c r="OPH96" s="174"/>
      <c r="OPI96" s="174"/>
      <c r="OPJ96" s="174"/>
      <c r="OPK96" s="174"/>
      <c r="OPL96" s="174"/>
      <c r="OPM96" s="174"/>
      <c r="OPN96" s="174"/>
      <c r="OPO96" s="174"/>
      <c r="OPP96" s="174"/>
      <c r="OPQ96" s="174"/>
      <c r="OPR96" s="174"/>
      <c r="OPS96" s="174"/>
      <c r="OPT96" s="174"/>
      <c r="OPU96" s="174"/>
      <c r="OPV96" s="174"/>
      <c r="OPW96" s="174"/>
      <c r="OPX96" s="174"/>
      <c r="OPY96" s="174"/>
      <c r="OPZ96" s="174"/>
      <c r="OQA96" s="174"/>
      <c r="OQB96" s="174"/>
      <c r="OQC96" s="174"/>
      <c r="OQD96" s="174"/>
      <c r="OQE96" s="174"/>
      <c r="OQF96" s="174"/>
      <c r="OQG96" s="174"/>
      <c r="OQH96" s="174"/>
      <c r="OQI96" s="174"/>
      <c r="OQJ96" s="174"/>
      <c r="OQK96" s="174"/>
      <c r="OQL96" s="174"/>
      <c r="OQM96" s="174"/>
      <c r="OQN96" s="174"/>
      <c r="OQO96" s="174"/>
      <c r="OQP96" s="174"/>
      <c r="OQQ96" s="174"/>
      <c r="OQR96" s="174"/>
      <c r="OQS96" s="174"/>
      <c r="OQT96" s="174"/>
      <c r="OQU96" s="174"/>
      <c r="OQV96" s="174"/>
      <c r="OQW96" s="174"/>
      <c r="OQX96" s="174"/>
      <c r="OQY96" s="174"/>
      <c r="OQZ96" s="174"/>
      <c r="ORA96" s="174"/>
      <c r="ORB96" s="174"/>
      <c r="ORC96" s="174"/>
      <c r="ORD96" s="174"/>
      <c r="ORE96" s="174"/>
      <c r="ORF96" s="174"/>
      <c r="ORG96" s="174"/>
      <c r="ORH96" s="174"/>
      <c r="ORI96" s="174"/>
      <c r="ORJ96" s="174"/>
      <c r="ORK96" s="174"/>
      <c r="ORL96" s="174"/>
      <c r="ORM96" s="174"/>
      <c r="ORN96" s="174"/>
      <c r="ORO96" s="174"/>
      <c r="ORP96" s="174"/>
      <c r="ORQ96" s="174"/>
      <c r="ORR96" s="174"/>
      <c r="ORS96" s="174"/>
      <c r="ORT96" s="174"/>
      <c r="ORU96" s="174"/>
      <c r="ORV96" s="174"/>
      <c r="ORW96" s="174"/>
      <c r="ORX96" s="174"/>
      <c r="ORY96" s="174"/>
      <c r="ORZ96" s="174"/>
      <c r="OSA96" s="174"/>
      <c r="OSB96" s="174"/>
      <c r="OSC96" s="174"/>
      <c r="OSD96" s="174"/>
      <c r="OSE96" s="174"/>
      <c r="OSF96" s="174"/>
      <c r="OSG96" s="174"/>
      <c r="OSH96" s="174"/>
      <c r="OSI96" s="174"/>
      <c r="OSJ96" s="174"/>
      <c r="OSK96" s="174"/>
      <c r="OSL96" s="174"/>
      <c r="OSM96" s="174"/>
      <c r="OSN96" s="174"/>
      <c r="OSO96" s="174"/>
      <c r="OSP96" s="174"/>
      <c r="OSQ96" s="174"/>
      <c r="OSR96" s="174"/>
      <c r="OSS96" s="174"/>
      <c r="OST96" s="174"/>
      <c r="OSU96" s="174"/>
      <c r="OSV96" s="174"/>
      <c r="OSW96" s="174"/>
      <c r="OSX96" s="174"/>
      <c r="OSY96" s="174"/>
      <c r="OSZ96" s="174"/>
      <c r="OTA96" s="174"/>
      <c r="OTB96" s="174"/>
      <c r="OTC96" s="174"/>
      <c r="OTD96" s="174"/>
      <c r="OTE96" s="174"/>
      <c r="OTF96" s="174"/>
      <c r="OTG96" s="174"/>
      <c r="OTH96" s="174"/>
      <c r="OTI96" s="174"/>
      <c r="OTJ96" s="174"/>
      <c r="OTK96" s="174"/>
      <c r="OTL96" s="174"/>
      <c r="OTM96" s="174"/>
      <c r="OTN96" s="174"/>
      <c r="OTO96" s="174"/>
      <c r="OTP96" s="174"/>
      <c r="OTQ96" s="174"/>
      <c r="OTR96" s="174"/>
      <c r="OTS96" s="174"/>
      <c r="OTT96" s="174"/>
      <c r="OTU96" s="174"/>
      <c r="OTV96" s="174"/>
      <c r="OTW96" s="174"/>
      <c r="OTX96" s="174"/>
      <c r="OTY96" s="174"/>
      <c r="OTZ96" s="174"/>
      <c r="OUA96" s="174"/>
      <c r="OUB96" s="174"/>
      <c r="OUC96" s="174"/>
      <c r="OUD96" s="174"/>
      <c r="OUE96" s="174"/>
      <c r="OUF96" s="174"/>
      <c r="OUG96" s="174"/>
      <c r="OUH96" s="174"/>
      <c r="OUI96" s="174"/>
      <c r="OUJ96" s="174"/>
      <c r="OUK96" s="174"/>
      <c r="OUL96" s="174"/>
      <c r="OUM96" s="174"/>
      <c r="OUN96" s="174"/>
      <c r="OUO96" s="174"/>
      <c r="OUP96" s="174"/>
      <c r="OUQ96" s="174"/>
      <c r="OUR96" s="174"/>
      <c r="OUS96" s="174"/>
      <c r="OUT96" s="174"/>
      <c r="OUU96" s="174"/>
      <c r="OUV96" s="174"/>
      <c r="OUW96" s="174"/>
      <c r="OUX96" s="174"/>
      <c r="OUY96" s="174"/>
      <c r="OUZ96" s="174"/>
      <c r="OVA96" s="174"/>
      <c r="OVB96" s="174"/>
      <c r="OVC96" s="174"/>
      <c r="OVD96" s="174"/>
      <c r="OVE96" s="174"/>
      <c r="OVF96" s="174"/>
      <c r="OVG96" s="174"/>
      <c r="OVH96" s="174"/>
      <c r="OVI96" s="174"/>
      <c r="OVJ96" s="174"/>
      <c r="OVK96" s="174"/>
      <c r="OVL96" s="174"/>
      <c r="OVM96" s="174"/>
      <c r="OVN96" s="174"/>
      <c r="OVO96" s="174"/>
      <c r="OVP96" s="174"/>
      <c r="OVQ96" s="174"/>
      <c r="OVR96" s="174"/>
      <c r="OVS96" s="174"/>
      <c r="OVT96" s="174"/>
      <c r="OVU96" s="174"/>
      <c r="OVV96" s="174"/>
      <c r="OVW96" s="174"/>
      <c r="OVX96" s="174"/>
      <c r="OVY96" s="174"/>
      <c r="OVZ96" s="174"/>
      <c r="OWA96" s="174"/>
      <c r="OWB96" s="174"/>
      <c r="OWC96" s="174"/>
      <c r="OWD96" s="174"/>
      <c r="OWE96" s="174"/>
      <c r="OWF96" s="174"/>
      <c r="OWG96" s="174"/>
      <c r="OWH96" s="174"/>
      <c r="OWI96" s="174"/>
      <c r="OWJ96" s="174"/>
      <c r="OWK96" s="174"/>
      <c r="OWL96" s="174"/>
      <c r="OWM96" s="174"/>
      <c r="OWN96" s="174"/>
      <c r="OWO96" s="174"/>
      <c r="OWP96" s="174"/>
      <c r="OWQ96" s="174"/>
      <c r="OWR96" s="174"/>
      <c r="OWS96" s="174"/>
      <c r="OWT96" s="174"/>
      <c r="OWU96" s="174"/>
      <c r="OWV96" s="174"/>
      <c r="OWW96" s="174"/>
      <c r="OWX96" s="174"/>
      <c r="OWY96" s="174"/>
      <c r="OWZ96" s="174"/>
      <c r="OXA96" s="174"/>
      <c r="OXB96" s="174"/>
      <c r="OXC96" s="174"/>
      <c r="OXD96" s="174"/>
      <c r="OXE96" s="174"/>
      <c r="OXF96" s="174"/>
      <c r="OXG96" s="174"/>
      <c r="OXH96" s="174"/>
      <c r="OXI96" s="174"/>
      <c r="OXJ96" s="174"/>
      <c r="OXK96" s="174"/>
      <c r="OXL96" s="174"/>
      <c r="OXM96" s="174"/>
      <c r="OXN96" s="174"/>
      <c r="OXO96" s="174"/>
      <c r="OXP96" s="174"/>
      <c r="OXQ96" s="174"/>
      <c r="OXR96" s="174"/>
      <c r="OXS96" s="174"/>
      <c r="OXT96" s="174"/>
      <c r="OXU96" s="174"/>
      <c r="OXV96" s="174"/>
      <c r="OXW96" s="174"/>
      <c r="OXX96" s="174"/>
      <c r="OXY96" s="174"/>
      <c r="OXZ96" s="174"/>
      <c r="OYA96" s="174"/>
      <c r="OYB96" s="174"/>
      <c r="OYC96" s="174"/>
      <c r="OYD96" s="174"/>
      <c r="OYE96" s="174"/>
      <c r="OYF96" s="174"/>
      <c r="OYG96" s="174"/>
      <c r="OYH96" s="174"/>
      <c r="OYI96" s="174"/>
      <c r="OYJ96" s="174"/>
      <c r="OYK96" s="174"/>
      <c r="OYL96" s="174"/>
      <c r="OYM96" s="174"/>
      <c r="OYN96" s="174"/>
      <c r="OYO96" s="174"/>
      <c r="OYP96" s="174"/>
      <c r="OYQ96" s="174"/>
      <c r="OYR96" s="174"/>
      <c r="OYS96" s="174"/>
      <c r="OYT96" s="174"/>
      <c r="OYU96" s="174"/>
      <c r="OYV96" s="174"/>
      <c r="OYW96" s="174"/>
      <c r="OYX96" s="174"/>
      <c r="OYY96" s="174"/>
      <c r="OYZ96" s="174"/>
      <c r="OZA96" s="174"/>
      <c r="OZB96" s="174"/>
      <c r="OZC96" s="174"/>
      <c r="OZD96" s="174"/>
      <c r="OZE96" s="174"/>
      <c r="OZF96" s="174"/>
      <c r="OZG96" s="174"/>
      <c r="OZH96" s="174"/>
      <c r="OZI96" s="174"/>
      <c r="OZJ96" s="174"/>
      <c r="OZK96" s="174"/>
      <c r="OZL96" s="174"/>
      <c r="OZM96" s="174"/>
      <c r="OZN96" s="174"/>
      <c r="OZO96" s="174"/>
      <c r="OZP96" s="174"/>
      <c r="OZQ96" s="174"/>
      <c r="OZR96" s="174"/>
      <c r="OZS96" s="174"/>
      <c r="OZT96" s="174"/>
      <c r="OZU96" s="174"/>
      <c r="OZV96" s="174"/>
      <c r="OZW96" s="174"/>
      <c r="OZX96" s="174"/>
      <c r="OZY96" s="174"/>
      <c r="OZZ96" s="174"/>
      <c r="PAA96" s="174"/>
      <c r="PAB96" s="174"/>
      <c r="PAC96" s="174"/>
      <c r="PAD96" s="174"/>
      <c r="PAE96" s="174"/>
      <c r="PAF96" s="174"/>
      <c r="PAG96" s="174"/>
      <c r="PAH96" s="174"/>
      <c r="PAI96" s="174"/>
      <c r="PAJ96" s="174"/>
      <c r="PAK96" s="174"/>
      <c r="PAL96" s="174"/>
      <c r="PAM96" s="174"/>
      <c r="PAN96" s="174"/>
      <c r="PAO96" s="174"/>
      <c r="PAP96" s="174"/>
      <c r="PAQ96" s="174"/>
      <c r="PAR96" s="174"/>
      <c r="PAS96" s="174"/>
      <c r="PAT96" s="174"/>
      <c r="PAU96" s="174"/>
      <c r="PAV96" s="174"/>
      <c r="PAW96" s="174"/>
      <c r="PAX96" s="174"/>
      <c r="PAY96" s="174"/>
      <c r="PAZ96" s="174"/>
      <c r="PBA96" s="174"/>
      <c r="PBB96" s="174"/>
      <c r="PBC96" s="174"/>
      <c r="PBD96" s="174"/>
      <c r="PBE96" s="174"/>
      <c r="PBF96" s="174"/>
      <c r="PBG96" s="174"/>
      <c r="PBH96" s="174"/>
      <c r="PBI96" s="174"/>
      <c r="PBJ96" s="174"/>
      <c r="PBK96" s="174"/>
      <c r="PBL96" s="174"/>
      <c r="PBM96" s="174"/>
      <c r="PBN96" s="174"/>
      <c r="PBO96" s="174"/>
      <c r="PBP96" s="174"/>
      <c r="PBQ96" s="174"/>
      <c r="PBR96" s="174"/>
      <c r="PBS96" s="174"/>
      <c r="PBT96" s="174"/>
      <c r="PBU96" s="174"/>
      <c r="PBV96" s="174"/>
      <c r="PBW96" s="174"/>
      <c r="PBX96" s="174"/>
      <c r="PBY96" s="174"/>
      <c r="PBZ96" s="174"/>
      <c r="PCA96" s="174"/>
      <c r="PCB96" s="174"/>
      <c r="PCC96" s="174"/>
      <c r="PCD96" s="174"/>
      <c r="PCE96" s="174"/>
      <c r="PCF96" s="174"/>
      <c r="PCG96" s="174"/>
      <c r="PCH96" s="174"/>
      <c r="PCI96" s="174"/>
      <c r="PCJ96" s="174"/>
      <c r="PCK96" s="174"/>
      <c r="PCL96" s="174"/>
      <c r="PCM96" s="174"/>
      <c r="PCN96" s="174"/>
      <c r="PCO96" s="174"/>
      <c r="PCP96" s="174"/>
      <c r="PCQ96" s="174"/>
      <c r="PCR96" s="174"/>
      <c r="PCS96" s="174"/>
      <c r="PCT96" s="174"/>
      <c r="PCU96" s="174"/>
      <c r="PCV96" s="174"/>
      <c r="PCW96" s="174"/>
      <c r="PCX96" s="174"/>
      <c r="PCY96" s="174"/>
      <c r="PCZ96" s="174"/>
      <c r="PDA96" s="174"/>
      <c r="PDB96" s="174"/>
      <c r="PDC96" s="174"/>
      <c r="PDD96" s="174"/>
      <c r="PDE96" s="174"/>
      <c r="PDF96" s="174"/>
      <c r="PDG96" s="174"/>
      <c r="PDH96" s="174"/>
      <c r="PDI96" s="174"/>
      <c r="PDJ96" s="174"/>
      <c r="PDK96" s="174"/>
      <c r="PDL96" s="174"/>
      <c r="PDM96" s="174"/>
      <c r="PDN96" s="174"/>
      <c r="PDO96" s="174"/>
      <c r="PDP96" s="174"/>
      <c r="PDQ96" s="174"/>
      <c r="PDR96" s="174"/>
      <c r="PDS96" s="174"/>
      <c r="PDT96" s="174"/>
      <c r="PDU96" s="174"/>
      <c r="PDV96" s="174"/>
      <c r="PDW96" s="174"/>
      <c r="PDX96" s="174"/>
      <c r="PDY96" s="174"/>
      <c r="PDZ96" s="174"/>
      <c r="PEA96" s="174"/>
      <c r="PEB96" s="174"/>
      <c r="PEC96" s="174"/>
      <c r="PED96" s="174"/>
      <c r="PEE96" s="174"/>
      <c r="PEF96" s="174"/>
      <c r="PEG96" s="174"/>
      <c r="PEH96" s="174"/>
      <c r="PEI96" s="174"/>
      <c r="PEJ96" s="174"/>
      <c r="PEK96" s="174"/>
      <c r="PEL96" s="174"/>
      <c r="PEM96" s="174"/>
      <c r="PEN96" s="174"/>
      <c r="PEO96" s="174"/>
      <c r="PEP96" s="174"/>
      <c r="PEQ96" s="174"/>
      <c r="PER96" s="174"/>
      <c r="PES96" s="174"/>
      <c r="PET96" s="174"/>
      <c r="PEU96" s="174"/>
      <c r="PEV96" s="174"/>
      <c r="PEW96" s="174"/>
      <c r="PEX96" s="174"/>
      <c r="PEY96" s="174"/>
      <c r="PEZ96" s="174"/>
      <c r="PFA96" s="174"/>
      <c r="PFB96" s="174"/>
      <c r="PFC96" s="174"/>
      <c r="PFD96" s="174"/>
      <c r="PFE96" s="174"/>
      <c r="PFF96" s="174"/>
      <c r="PFG96" s="174"/>
      <c r="PFH96" s="174"/>
      <c r="PFI96" s="174"/>
      <c r="PFJ96" s="174"/>
      <c r="PFK96" s="174"/>
      <c r="PFL96" s="174"/>
      <c r="PFM96" s="174"/>
      <c r="PFN96" s="174"/>
      <c r="PFO96" s="174"/>
      <c r="PFP96" s="174"/>
      <c r="PFQ96" s="174"/>
      <c r="PFR96" s="174"/>
      <c r="PFS96" s="174"/>
      <c r="PFT96" s="174"/>
      <c r="PFU96" s="174"/>
      <c r="PFV96" s="174"/>
      <c r="PFW96" s="174"/>
      <c r="PFX96" s="174"/>
      <c r="PFY96" s="174"/>
      <c r="PFZ96" s="174"/>
      <c r="PGA96" s="174"/>
      <c r="PGB96" s="174"/>
      <c r="PGC96" s="174"/>
      <c r="PGD96" s="174"/>
      <c r="PGE96" s="174"/>
      <c r="PGF96" s="174"/>
      <c r="PGG96" s="174"/>
      <c r="PGH96" s="174"/>
      <c r="PGI96" s="174"/>
      <c r="PGJ96" s="174"/>
      <c r="PGK96" s="174"/>
      <c r="PGL96" s="174"/>
      <c r="PGM96" s="174"/>
      <c r="PGN96" s="174"/>
      <c r="PGO96" s="174"/>
      <c r="PGP96" s="174"/>
      <c r="PGQ96" s="174"/>
      <c r="PGR96" s="174"/>
      <c r="PGS96" s="174"/>
      <c r="PGT96" s="174"/>
      <c r="PGU96" s="174"/>
      <c r="PGV96" s="174"/>
      <c r="PGW96" s="174"/>
      <c r="PGX96" s="174"/>
      <c r="PGY96" s="174"/>
      <c r="PGZ96" s="174"/>
      <c r="PHA96" s="174"/>
      <c r="PHB96" s="174"/>
      <c r="PHC96" s="174"/>
      <c r="PHD96" s="174"/>
      <c r="PHE96" s="174"/>
      <c r="PHF96" s="174"/>
      <c r="PHG96" s="174"/>
      <c r="PHH96" s="174"/>
      <c r="PHI96" s="174"/>
      <c r="PHJ96" s="174"/>
      <c r="PHK96" s="174"/>
      <c r="PHL96" s="174"/>
      <c r="PHM96" s="174"/>
      <c r="PHN96" s="174"/>
      <c r="PHO96" s="174"/>
      <c r="PHP96" s="174"/>
      <c r="PHQ96" s="174"/>
      <c r="PHR96" s="174"/>
      <c r="PHS96" s="174"/>
      <c r="PHT96" s="174"/>
      <c r="PHU96" s="174"/>
      <c r="PHV96" s="174"/>
      <c r="PHW96" s="174"/>
      <c r="PHX96" s="174"/>
      <c r="PHY96" s="174"/>
      <c r="PHZ96" s="174"/>
      <c r="PIA96" s="174"/>
      <c r="PIB96" s="174"/>
      <c r="PIC96" s="174"/>
      <c r="PID96" s="174"/>
      <c r="PIE96" s="174"/>
      <c r="PIF96" s="174"/>
      <c r="PIG96" s="174"/>
      <c r="PIH96" s="174"/>
      <c r="PII96" s="174"/>
      <c r="PIJ96" s="174"/>
      <c r="PIK96" s="174"/>
      <c r="PIL96" s="174"/>
      <c r="PIM96" s="174"/>
      <c r="PIN96" s="174"/>
      <c r="PIO96" s="174"/>
      <c r="PIP96" s="174"/>
      <c r="PIQ96" s="174"/>
      <c r="PIR96" s="174"/>
      <c r="PIS96" s="174"/>
      <c r="PIT96" s="174"/>
      <c r="PIU96" s="174"/>
      <c r="PIV96" s="174"/>
      <c r="PIW96" s="174"/>
      <c r="PIX96" s="174"/>
      <c r="PIY96" s="174"/>
      <c r="PIZ96" s="174"/>
      <c r="PJA96" s="174"/>
      <c r="PJB96" s="174"/>
      <c r="PJC96" s="174"/>
      <c r="PJD96" s="174"/>
      <c r="PJE96" s="174"/>
      <c r="PJF96" s="174"/>
      <c r="PJG96" s="174"/>
      <c r="PJH96" s="174"/>
      <c r="PJI96" s="174"/>
      <c r="PJJ96" s="174"/>
      <c r="PJK96" s="174"/>
      <c r="PJL96" s="174"/>
      <c r="PJM96" s="174"/>
      <c r="PJN96" s="174"/>
      <c r="PJO96" s="174"/>
      <c r="PJP96" s="174"/>
      <c r="PJQ96" s="174"/>
      <c r="PJR96" s="174"/>
      <c r="PJS96" s="174"/>
      <c r="PJT96" s="174"/>
      <c r="PJU96" s="174"/>
      <c r="PJV96" s="174"/>
      <c r="PJW96" s="174"/>
      <c r="PJX96" s="174"/>
      <c r="PJY96" s="174"/>
      <c r="PJZ96" s="174"/>
      <c r="PKA96" s="174"/>
      <c r="PKB96" s="174"/>
      <c r="PKC96" s="174"/>
      <c r="PKD96" s="174"/>
      <c r="PKE96" s="174"/>
      <c r="PKF96" s="174"/>
      <c r="PKG96" s="174"/>
      <c r="PKH96" s="174"/>
      <c r="PKI96" s="174"/>
      <c r="PKJ96" s="174"/>
      <c r="PKK96" s="174"/>
      <c r="PKL96" s="174"/>
      <c r="PKM96" s="174"/>
      <c r="PKN96" s="174"/>
      <c r="PKO96" s="174"/>
      <c r="PKP96" s="174"/>
      <c r="PKQ96" s="174"/>
      <c r="PKR96" s="174"/>
      <c r="PKS96" s="174"/>
      <c r="PKT96" s="174"/>
      <c r="PKU96" s="174"/>
      <c r="PKV96" s="174"/>
      <c r="PKW96" s="174"/>
      <c r="PKX96" s="174"/>
      <c r="PKY96" s="174"/>
      <c r="PKZ96" s="174"/>
      <c r="PLA96" s="174"/>
      <c r="PLB96" s="174"/>
      <c r="PLC96" s="174"/>
      <c r="PLD96" s="174"/>
      <c r="PLE96" s="174"/>
      <c r="PLF96" s="174"/>
      <c r="PLG96" s="174"/>
      <c r="PLH96" s="174"/>
      <c r="PLI96" s="174"/>
      <c r="PLJ96" s="174"/>
      <c r="PLK96" s="174"/>
      <c r="PLL96" s="174"/>
      <c r="PLM96" s="174"/>
      <c r="PLN96" s="174"/>
      <c r="PLO96" s="174"/>
      <c r="PLP96" s="174"/>
      <c r="PLQ96" s="174"/>
      <c r="PLR96" s="174"/>
      <c r="PLS96" s="174"/>
      <c r="PLT96" s="174"/>
      <c r="PLU96" s="174"/>
      <c r="PLV96" s="174"/>
      <c r="PLW96" s="174"/>
      <c r="PLX96" s="174"/>
      <c r="PLY96" s="174"/>
      <c r="PLZ96" s="174"/>
      <c r="PMA96" s="174"/>
      <c r="PMB96" s="174"/>
      <c r="PMC96" s="174"/>
      <c r="PMD96" s="174"/>
      <c r="PME96" s="174"/>
      <c r="PMF96" s="174"/>
      <c r="PMG96" s="174"/>
      <c r="PMH96" s="174"/>
      <c r="PMI96" s="174"/>
      <c r="PMJ96" s="174"/>
      <c r="PMK96" s="174"/>
      <c r="PML96" s="174"/>
      <c r="PMM96" s="174"/>
      <c r="PMN96" s="174"/>
      <c r="PMO96" s="174"/>
      <c r="PMP96" s="174"/>
      <c r="PMQ96" s="174"/>
      <c r="PMR96" s="174"/>
      <c r="PMS96" s="174"/>
      <c r="PMT96" s="174"/>
      <c r="PMU96" s="174"/>
      <c r="PMV96" s="174"/>
      <c r="PMW96" s="174"/>
      <c r="PMX96" s="174"/>
      <c r="PMY96" s="174"/>
      <c r="PMZ96" s="174"/>
      <c r="PNA96" s="174"/>
      <c r="PNB96" s="174"/>
      <c r="PNC96" s="174"/>
      <c r="PND96" s="174"/>
      <c r="PNE96" s="174"/>
      <c r="PNF96" s="174"/>
      <c r="PNG96" s="174"/>
      <c r="PNH96" s="174"/>
      <c r="PNI96" s="174"/>
      <c r="PNJ96" s="174"/>
      <c r="PNK96" s="174"/>
      <c r="PNL96" s="174"/>
      <c r="PNM96" s="174"/>
      <c r="PNN96" s="174"/>
      <c r="PNO96" s="174"/>
      <c r="PNP96" s="174"/>
      <c r="PNQ96" s="174"/>
      <c r="PNR96" s="174"/>
      <c r="PNS96" s="174"/>
      <c r="PNT96" s="174"/>
      <c r="PNU96" s="174"/>
      <c r="PNV96" s="174"/>
      <c r="PNW96" s="174"/>
      <c r="PNX96" s="174"/>
      <c r="PNY96" s="174"/>
      <c r="PNZ96" s="174"/>
      <c r="POA96" s="174"/>
      <c r="POB96" s="174"/>
      <c r="POC96" s="174"/>
      <c r="POD96" s="174"/>
      <c r="POE96" s="174"/>
      <c r="POF96" s="174"/>
      <c r="POG96" s="174"/>
      <c r="POH96" s="174"/>
      <c r="POI96" s="174"/>
      <c r="POJ96" s="174"/>
      <c r="POK96" s="174"/>
      <c r="POL96" s="174"/>
      <c r="POM96" s="174"/>
      <c r="PON96" s="174"/>
      <c r="POO96" s="174"/>
      <c r="POP96" s="174"/>
      <c r="POQ96" s="174"/>
      <c r="POR96" s="174"/>
      <c r="POS96" s="174"/>
      <c r="POT96" s="174"/>
      <c r="POU96" s="174"/>
      <c r="POV96" s="174"/>
      <c r="POW96" s="174"/>
      <c r="POX96" s="174"/>
      <c r="POY96" s="174"/>
      <c r="POZ96" s="174"/>
      <c r="PPA96" s="174"/>
      <c r="PPB96" s="174"/>
      <c r="PPC96" s="174"/>
      <c r="PPD96" s="174"/>
      <c r="PPE96" s="174"/>
      <c r="PPF96" s="174"/>
      <c r="PPG96" s="174"/>
      <c r="PPH96" s="174"/>
      <c r="PPI96" s="174"/>
      <c r="PPJ96" s="174"/>
      <c r="PPK96" s="174"/>
      <c r="PPL96" s="174"/>
      <c r="PPM96" s="174"/>
      <c r="PPN96" s="174"/>
      <c r="PPO96" s="174"/>
      <c r="PPP96" s="174"/>
      <c r="PPQ96" s="174"/>
      <c r="PPR96" s="174"/>
      <c r="PPS96" s="174"/>
      <c r="PPT96" s="174"/>
      <c r="PPU96" s="174"/>
      <c r="PPV96" s="174"/>
      <c r="PPW96" s="174"/>
      <c r="PPX96" s="174"/>
      <c r="PPY96" s="174"/>
      <c r="PPZ96" s="174"/>
      <c r="PQA96" s="174"/>
      <c r="PQB96" s="174"/>
      <c r="PQC96" s="174"/>
      <c r="PQD96" s="174"/>
      <c r="PQE96" s="174"/>
      <c r="PQF96" s="174"/>
      <c r="PQG96" s="174"/>
      <c r="PQH96" s="174"/>
      <c r="PQI96" s="174"/>
      <c r="PQJ96" s="174"/>
      <c r="PQK96" s="174"/>
      <c r="PQL96" s="174"/>
      <c r="PQM96" s="174"/>
      <c r="PQN96" s="174"/>
      <c r="PQO96" s="174"/>
      <c r="PQP96" s="174"/>
      <c r="PQQ96" s="174"/>
      <c r="PQR96" s="174"/>
      <c r="PQS96" s="174"/>
      <c r="PQT96" s="174"/>
      <c r="PQU96" s="174"/>
      <c r="PQV96" s="174"/>
      <c r="PQW96" s="174"/>
      <c r="PQX96" s="174"/>
      <c r="PQY96" s="174"/>
      <c r="PQZ96" s="174"/>
      <c r="PRA96" s="174"/>
      <c r="PRB96" s="174"/>
      <c r="PRC96" s="174"/>
      <c r="PRD96" s="174"/>
      <c r="PRE96" s="174"/>
      <c r="PRF96" s="174"/>
      <c r="PRG96" s="174"/>
      <c r="PRH96" s="174"/>
      <c r="PRI96" s="174"/>
      <c r="PRJ96" s="174"/>
      <c r="PRK96" s="174"/>
      <c r="PRL96" s="174"/>
      <c r="PRM96" s="174"/>
      <c r="PRN96" s="174"/>
      <c r="PRO96" s="174"/>
      <c r="PRP96" s="174"/>
      <c r="PRQ96" s="174"/>
      <c r="PRR96" s="174"/>
      <c r="PRS96" s="174"/>
      <c r="PRT96" s="174"/>
      <c r="PRU96" s="174"/>
      <c r="PRV96" s="174"/>
      <c r="PRW96" s="174"/>
      <c r="PRX96" s="174"/>
      <c r="PRY96" s="174"/>
      <c r="PRZ96" s="174"/>
      <c r="PSA96" s="174"/>
      <c r="PSB96" s="174"/>
      <c r="PSC96" s="174"/>
      <c r="PSD96" s="174"/>
      <c r="PSE96" s="174"/>
      <c r="PSF96" s="174"/>
      <c r="PSG96" s="174"/>
      <c r="PSH96" s="174"/>
      <c r="PSI96" s="174"/>
      <c r="PSJ96" s="174"/>
      <c r="PSK96" s="174"/>
      <c r="PSL96" s="174"/>
      <c r="PSM96" s="174"/>
      <c r="PSN96" s="174"/>
      <c r="PSO96" s="174"/>
      <c r="PSP96" s="174"/>
      <c r="PSQ96" s="174"/>
      <c r="PSR96" s="174"/>
      <c r="PSS96" s="174"/>
      <c r="PST96" s="174"/>
      <c r="PSU96" s="174"/>
      <c r="PSV96" s="174"/>
      <c r="PSW96" s="174"/>
      <c r="PSX96" s="174"/>
      <c r="PSY96" s="174"/>
      <c r="PSZ96" s="174"/>
      <c r="PTA96" s="174"/>
      <c r="PTB96" s="174"/>
      <c r="PTC96" s="174"/>
      <c r="PTD96" s="174"/>
      <c r="PTE96" s="174"/>
      <c r="PTF96" s="174"/>
      <c r="PTG96" s="174"/>
      <c r="PTH96" s="174"/>
      <c r="PTI96" s="174"/>
      <c r="PTJ96" s="174"/>
      <c r="PTK96" s="174"/>
      <c r="PTL96" s="174"/>
      <c r="PTM96" s="174"/>
      <c r="PTN96" s="174"/>
      <c r="PTO96" s="174"/>
      <c r="PTP96" s="174"/>
      <c r="PTQ96" s="174"/>
      <c r="PTR96" s="174"/>
      <c r="PTS96" s="174"/>
      <c r="PTT96" s="174"/>
      <c r="PTU96" s="174"/>
      <c r="PTV96" s="174"/>
      <c r="PTW96" s="174"/>
      <c r="PTX96" s="174"/>
      <c r="PTY96" s="174"/>
      <c r="PTZ96" s="174"/>
      <c r="PUA96" s="174"/>
      <c r="PUB96" s="174"/>
      <c r="PUC96" s="174"/>
      <c r="PUD96" s="174"/>
      <c r="PUE96" s="174"/>
      <c r="PUF96" s="174"/>
      <c r="PUG96" s="174"/>
      <c r="PUH96" s="174"/>
      <c r="PUI96" s="174"/>
      <c r="PUJ96" s="174"/>
      <c r="PUK96" s="174"/>
      <c r="PUL96" s="174"/>
      <c r="PUM96" s="174"/>
      <c r="PUN96" s="174"/>
      <c r="PUO96" s="174"/>
      <c r="PUP96" s="174"/>
      <c r="PUQ96" s="174"/>
      <c r="PUR96" s="174"/>
      <c r="PUS96" s="174"/>
      <c r="PUT96" s="174"/>
      <c r="PUU96" s="174"/>
      <c r="PUV96" s="174"/>
      <c r="PUW96" s="174"/>
      <c r="PUX96" s="174"/>
      <c r="PUY96" s="174"/>
      <c r="PUZ96" s="174"/>
      <c r="PVA96" s="174"/>
      <c r="PVB96" s="174"/>
      <c r="PVC96" s="174"/>
      <c r="PVD96" s="174"/>
      <c r="PVE96" s="174"/>
      <c r="PVF96" s="174"/>
      <c r="PVG96" s="174"/>
      <c r="PVH96" s="174"/>
      <c r="PVI96" s="174"/>
      <c r="PVJ96" s="174"/>
      <c r="PVK96" s="174"/>
      <c r="PVL96" s="174"/>
      <c r="PVM96" s="174"/>
      <c r="PVN96" s="174"/>
      <c r="PVO96" s="174"/>
      <c r="PVP96" s="174"/>
      <c r="PVQ96" s="174"/>
      <c r="PVR96" s="174"/>
      <c r="PVS96" s="174"/>
      <c r="PVT96" s="174"/>
      <c r="PVU96" s="174"/>
      <c r="PVV96" s="174"/>
      <c r="PVW96" s="174"/>
      <c r="PVX96" s="174"/>
      <c r="PVY96" s="174"/>
      <c r="PVZ96" s="174"/>
      <c r="PWA96" s="174"/>
      <c r="PWB96" s="174"/>
      <c r="PWC96" s="174"/>
      <c r="PWD96" s="174"/>
      <c r="PWE96" s="174"/>
      <c r="PWF96" s="174"/>
      <c r="PWG96" s="174"/>
      <c r="PWH96" s="174"/>
      <c r="PWI96" s="174"/>
      <c r="PWJ96" s="174"/>
      <c r="PWK96" s="174"/>
      <c r="PWL96" s="174"/>
      <c r="PWM96" s="174"/>
      <c r="PWN96" s="174"/>
      <c r="PWO96" s="174"/>
      <c r="PWP96" s="174"/>
      <c r="PWQ96" s="174"/>
      <c r="PWR96" s="174"/>
      <c r="PWS96" s="174"/>
      <c r="PWT96" s="174"/>
      <c r="PWU96" s="174"/>
      <c r="PWV96" s="174"/>
      <c r="PWW96" s="174"/>
      <c r="PWX96" s="174"/>
      <c r="PWY96" s="174"/>
      <c r="PWZ96" s="174"/>
      <c r="PXA96" s="174"/>
      <c r="PXB96" s="174"/>
      <c r="PXC96" s="174"/>
      <c r="PXD96" s="174"/>
      <c r="PXE96" s="174"/>
      <c r="PXF96" s="174"/>
      <c r="PXG96" s="174"/>
      <c r="PXH96" s="174"/>
      <c r="PXI96" s="174"/>
      <c r="PXJ96" s="174"/>
      <c r="PXK96" s="174"/>
      <c r="PXL96" s="174"/>
      <c r="PXM96" s="174"/>
      <c r="PXN96" s="174"/>
      <c r="PXO96" s="174"/>
      <c r="PXP96" s="174"/>
      <c r="PXQ96" s="174"/>
      <c r="PXR96" s="174"/>
      <c r="PXS96" s="174"/>
      <c r="PXT96" s="174"/>
      <c r="PXU96" s="174"/>
      <c r="PXV96" s="174"/>
      <c r="PXW96" s="174"/>
      <c r="PXX96" s="174"/>
      <c r="PXY96" s="174"/>
      <c r="PXZ96" s="174"/>
      <c r="PYA96" s="174"/>
      <c r="PYB96" s="174"/>
      <c r="PYC96" s="174"/>
      <c r="PYD96" s="174"/>
      <c r="PYE96" s="174"/>
      <c r="PYF96" s="174"/>
      <c r="PYG96" s="174"/>
      <c r="PYH96" s="174"/>
      <c r="PYI96" s="174"/>
      <c r="PYJ96" s="174"/>
      <c r="PYK96" s="174"/>
      <c r="PYL96" s="174"/>
      <c r="PYM96" s="174"/>
      <c r="PYN96" s="174"/>
      <c r="PYO96" s="174"/>
      <c r="PYP96" s="174"/>
      <c r="PYQ96" s="174"/>
      <c r="PYR96" s="174"/>
      <c r="PYS96" s="174"/>
      <c r="PYT96" s="174"/>
      <c r="PYU96" s="174"/>
      <c r="PYV96" s="174"/>
      <c r="PYW96" s="174"/>
      <c r="PYX96" s="174"/>
      <c r="PYY96" s="174"/>
      <c r="PYZ96" s="174"/>
      <c r="PZA96" s="174"/>
      <c r="PZB96" s="174"/>
      <c r="PZC96" s="174"/>
      <c r="PZD96" s="174"/>
      <c r="PZE96" s="174"/>
      <c r="PZF96" s="174"/>
      <c r="PZG96" s="174"/>
      <c r="PZH96" s="174"/>
      <c r="PZI96" s="174"/>
      <c r="PZJ96" s="174"/>
      <c r="PZK96" s="174"/>
      <c r="PZL96" s="174"/>
      <c r="PZM96" s="174"/>
      <c r="PZN96" s="174"/>
      <c r="PZO96" s="174"/>
      <c r="PZP96" s="174"/>
      <c r="PZQ96" s="174"/>
      <c r="PZR96" s="174"/>
      <c r="PZS96" s="174"/>
      <c r="PZT96" s="174"/>
      <c r="PZU96" s="174"/>
      <c r="PZV96" s="174"/>
      <c r="PZW96" s="174"/>
      <c r="PZX96" s="174"/>
      <c r="PZY96" s="174"/>
      <c r="PZZ96" s="174"/>
      <c r="QAA96" s="174"/>
      <c r="QAB96" s="174"/>
      <c r="QAC96" s="174"/>
      <c r="QAD96" s="174"/>
      <c r="QAE96" s="174"/>
      <c r="QAF96" s="174"/>
      <c r="QAG96" s="174"/>
      <c r="QAH96" s="174"/>
      <c r="QAI96" s="174"/>
      <c r="QAJ96" s="174"/>
      <c r="QAK96" s="174"/>
      <c r="QAL96" s="174"/>
      <c r="QAM96" s="174"/>
      <c r="QAN96" s="174"/>
      <c r="QAO96" s="174"/>
      <c r="QAP96" s="174"/>
      <c r="QAQ96" s="174"/>
      <c r="QAR96" s="174"/>
      <c r="QAS96" s="174"/>
      <c r="QAT96" s="174"/>
      <c r="QAU96" s="174"/>
      <c r="QAV96" s="174"/>
      <c r="QAW96" s="174"/>
      <c r="QAX96" s="174"/>
      <c r="QAY96" s="174"/>
      <c r="QAZ96" s="174"/>
      <c r="QBA96" s="174"/>
      <c r="QBB96" s="174"/>
      <c r="QBC96" s="174"/>
      <c r="QBD96" s="174"/>
      <c r="QBE96" s="174"/>
      <c r="QBF96" s="174"/>
      <c r="QBG96" s="174"/>
      <c r="QBH96" s="174"/>
      <c r="QBI96" s="174"/>
      <c r="QBJ96" s="174"/>
      <c r="QBK96" s="174"/>
      <c r="QBL96" s="174"/>
      <c r="QBM96" s="174"/>
      <c r="QBN96" s="174"/>
      <c r="QBO96" s="174"/>
      <c r="QBP96" s="174"/>
      <c r="QBQ96" s="174"/>
      <c r="QBR96" s="174"/>
      <c r="QBS96" s="174"/>
      <c r="QBT96" s="174"/>
      <c r="QBU96" s="174"/>
      <c r="QBV96" s="174"/>
      <c r="QBW96" s="174"/>
      <c r="QBX96" s="174"/>
      <c r="QBY96" s="174"/>
      <c r="QBZ96" s="174"/>
      <c r="QCA96" s="174"/>
      <c r="QCB96" s="174"/>
      <c r="QCC96" s="174"/>
      <c r="QCD96" s="174"/>
      <c r="QCE96" s="174"/>
      <c r="QCF96" s="174"/>
      <c r="QCG96" s="174"/>
      <c r="QCH96" s="174"/>
      <c r="QCI96" s="174"/>
      <c r="QCJ96" s="174"/>
      <c r="QCK96" s="174"/>
      <c r="QCL96" s="174"/>
      <c r="QCM96" s="174"/>
      <c r="QCN96" s="174"/>
      <c r="QCO96" s="174"/>
      <c r="QCP96" s="174"/>
      <c r="QCQ96" s="174"/>
      <c r="QCR96" s="174"/>
      <c r="QCS96" s="174"/>
      <c r="QCT96" s="174"/>
      <c r="QCU96" s="174"/>
      <c r="QCV96" s="174"/>
      <c r="QCW96" s="174"/>
      <c r="QCX96" s="174"/>
      <c r="QCY96" s="174"/>
      <c r="QCZ96" s="174"/>
      <c r="QDA96" s="174"/>
      <c r="QDB96" s="174"/>
      <c r="QDC96" s="174"/>
      <c r="QDD96" s="174"/>
      <c r="QDE96" s="174"/>
      <c r="QDF96" s="174"/>
      <c r="QDG96" s="174"/>
      <c r="QDH96" s="174"/>
      <c r="QDI96" s="174"/>
      <c r="QDJ96" s="174"/>
      <c r="QDK96" s="174"/>
      <c r="QDL96" s="174"/>
      <c r="QDM96" s="174"/>
      <c r="QDN96" s="174"/>
      <c r="QDO96" s="174"/>
      <c r="QDP96" s="174"/>
      <c r="QDQ96" s="174"/>
      <c r="QDR96" s="174"/>
      <c r="QDS96" s="174"/>
      <c r="QDT96" s="174"/>
      <c r="QDU96" s="174"/>
      <c r="QDV96" s="174"/>
      <c r="QDW96" s="174"/>
      <c r="QDX96" s="174"/>
      <c r="QDY96" s="174"/>
      <c r="QDZ96" s="174"/>
      <c r="QEA96" s="174"/>
      <c r="QEB96" s="174"/>
      <c r="QEC96" s="174"/>
      <c r="QED96" s="174"/>
      <c r="QEE96" s="174"/>
      <c r="QEF96" s="174"/>
      <c r="QEG96" s="174"/>
      <c r="QEH96" s="174"/>
      <c r="QEI96" s="174"/>
      <c r="QEJ96" s="174"/>
      <c r="QEK96" s="174"/>
      <c r="QEL96" s="174"/>
      <c r="QEM96" s="174"/>
      <c r="QEN96" s="174"/>
      <c r="QEO96" s="174"/>
      <c r="QEP96" s="174"/>
      <c r="QEQ96" s="174"/>
      <c r="QER96" s="174"/>
      <c r="QES96" s="174"/>
      <c r="QET96" s="174"/>
      <c r="QEU96" s="174"/>
      <c r="QEV96" s="174"/>
      <c r="QEW96" s="174"/>
      <c r="QEX96" s="174"/>
      <c r="QEY96" s="174"/>
      <c r="QEZ96" s="174"/>
      <c r="QFA96" s="174"/>
      <c r="QFB96" s="174"/>
      <c r="QFC96" s="174"/>
      <c r="QFD96" s="174"/>
      <c r="QFE96" s="174"/>
      <c r="QFF96" s="174"/>
      <c r="QFG96" s="174"/>
      <c r="QFH96" s="174"/>
      <c r="QFI96" s="174"/>
      <c r="QFJ96" s="174"/>
      <c r="QFK96" s="174"/>
      <c r="QFL96" s="174"/>
      <c r="QFM96" s="174"/>
      <c r="QFN96" s="174"/>
      <c r="QFO96" s="174"/>
      <c r="QFP96" s="174"/>
      <c r="QFQ96" s="174"/>
      <c r="QFR96" s="174"/>
      <c r="QFS96" s="174"/>
      <c r="QFT96" s="174"/>
      <c r="QFU96" s="174"/>
      <c r="QFV96" s="174"/>
      <c r="QFW96" s="174"/>
      <c r="QFX96" s="174"/>
      <c r="QFY96" s="174"/>
      <c r="QFZ96" s="174"/>
      <c r="QGA96" s="174"/>
      <c r="QGB96" s="174"/>
      <c r="QGC96" s="174"/>
      <c r="QGD96" s="174"/>
      <c r="QGE96" s="174"/>
      <c r="QGF96" s="174"/>
      <c r="QGG96" s="174"/>
      <c r="QGH96" s="174"/>
      <c r="QGI96" s="174"/>
      <c r="QGJ96" s="174"/>
      <c r="QGK96" s="174"/>
      <c r="QGL96" s="174"/>
      <c r="QGM96" s="174"/>
      <c r="QGN96" s="174"/>
      <c r="QGO96" s="174"/>
      <c r="QGP96" s="174"/>
      <c r="QGQ96" s="174"/>
      <c r="QGR96" s="174"/>
      <c r="QGS96" s="174"/>
      <c r="QGT96" s="174"/>
      <c r="QGU96" s="174"/>
      <c r="QGV96" s="174"/>
      <c r="QGW96" s="174"/>
      <c r="QGX96" s="174"/>
      <c r="QGY96" s="174"/>
      <c r="QGZ96" s="174"/>
      <c r="QHA96" s="174"/>
      <c r="QHB96" s="174"/>
      <c r="QHC96" s="174"/>
      <c r="QHD96" s="174"/>
      <c r="QHE96" s="174"/>
      <c r="QHF96" s="174"/>
      <c r="QHG96" s="174"/>
      <c r="QHH96" s="174"/>
      <c r="QHI96" s="174"/>
      <c r="QHJ96" s="174"/>
      <c r="QHK96" s="174"/>
      <c r="QHL96" s="174"/>
      <c r="QHM96" s="174"/>
      <c r="QHN96" s="174"/>
      <c r="QHO96" s="174"/>
      <c r="QHP96" s="174"/>
      <c r="QHQ96" s="174"/>
      <c r="QHR96" s="174"/>
      <c r="QHS96" s="174"/>
      <c r="QHT96" s="174"/>
      <c r="QHU96" s="174"/>
      <c r="QHV96" s="174"/>
      <c r="QHW96" s="174"/>
      <c r="QHX96" s="174"/>
      <c r="QHY96" s="174"/>
      <c r="QHZ96" s="174"/>
      <c r="QIA96" s="174"/>
      <c r="QIB96" s="174"/>
      <c r="QIC96" s="174"/>
      <c r="QID96" s="174"/>
      <c r="QIE96" s="174"/>
      <c r="QIF96" s="174"/>
      <c r="QIG96" s="174"/>
      <c r="QIH96" s="174"/>
      <c r="QII96" s="174"/>
      <c r="QIJ96" s="174"/>
      <c r="QIK96" s="174"/>
      <c r="QIL96" s="174"/>
      <c r="QIM96" s="174"/>
      <c r="QIN96" s="174"/>
      <c r="QIO96" s="174"/>
      <c r="QIP96" s="174"/>
      <c r="QIQ96" s="174"/>
      <c r="QIR96" s="174"/>
      <c r="QIS96" s="174"/>
      <c r="QIT96" s="174"/>
      <c r="QIU96" s="174"/>
      <c r="QIV96" s="174"/>
      <c r="QIW96" s="174"/>
      <c r="QIX96" s="174"/>
      <c r="QIY96" s="174"/>
      <c r="QIZ96" s="174"/>
      <c r="QJA96" s="174"/>
      <c r="QJB96" s="174"/>
      <c r="QJC96" s="174"/>
      <c r="QJD96" s="174"/>
      <c r="QJE96" s="174"/>
      <c r="QJF96" s="174"/>
      <c r="QJG96" s="174"/>
      <c r="QJH96" s="174"/>
      <c r="QJI96" s="174"/>
      <c r="QJJ96" s="174"/>
      <c r="QJK96" s="174"/>
      <c r="QJL96" s="174"/>
      <c r="QJM96" s="174"/>
      <c r="QJN96" s="174"/>
      <c r="QJO96" s="174"/>
      <c r="QJP96" s="174"/>
      <c r="QJQ96" s="174"/>
      <c r="QJR96" s="174"/>
      <c r="QJS96" s="174"/>
      <c r="QJT96" s="174"/>
      <c r="QJU96" s="174"/>
      <c r="QJV96" s="174"/>
      <c r="QJW96" s="174"/>
      <c r="QJX96" s="174"/>
      <c r="QJY96" s="174"/>
      <c r="QJZ96" s="174"/>
      <c r="QKA96" s="174"/>
      <c r="QKB96" s="174"/>
      <c r="QKC96" s="174"/>
      <c r="QKD96" s="174"/>
      <c r="QKE96" s="174"/>
      <c r="QKF96" s="174"/>
      <c r="QKG96" s="174"/>
      <c r="QKH96" s="174"/>
      <c r="QKI96" s="174"/>
      <c r="QKJ96" s="174"/>
      <c r="QKK96" s="174"/>
      <c r="QKL96" s="174"/>
      <c r="QKM96" s="174"/>
      <c r="QKN96" s="174"/>
      <c r="QKO96" s="174"/>
      <c r="QKP96" s="174"/>
      <c r="QKQ96" s="174"/>
      <c r="QKR96" s="174"/>
      <c r="QKS96" s="174"/>
      <c r="QKT96" s="174"/>
      <c r="QKU96" s="174"/>
      <c r="QKV96" s="174"/>
      <c r="QKW96" s="174"/>
      <c r="QKX96" s="174"/>
      <c r="QKY96" s="174"/>
      <c r="QKZ96" s="174"/>
      <c r="QLA96" s="174"/>
      <c r="QLB96" s="174"/>
      <c r="QLC96" s="174"/>
      <c r="QLD96" s="174"/>
      <c r="QLE96" s="174"/>
      <c r="QLF96" s="174"/>
      <c r="QLG96" s="174"/>
      <c r="QLH96" s="174"/>
      <c r="QLI96" s="174"/>
      <c r="QLJ96" s="174"/>
      <c r="QLK96" s="174"/>
      <c r="QLL96" s="174"/>
      <c r="QLM96" s="174"/>
      <c r="QLN96" s="174"/>
      <c r="QLO96" s="174"/>
      <c r="QLP96" s="174"/>
      <c r="QLQ96" s="174"/>
      <c r="QLR96" s="174"/>
      <c r="QLS96" s="174"/>
      <c r="QLT96" s="174"/>
      <c r="QLU96" s="174"/>
      <c r="QLV96" s="174"/>
      <c r="QLW96" s="174"/>
      <c r="QLX96" s="174"/>
      <c r="QLY96" s="174"/>
      <c r="QLZ96" s="174"/>
      <c r="QMA96" s="174"/>
      <c r="QMB96" s="174"/>
      <c r="QMC96" s="174"/>
      <c r="QMD96" s="174"/>
      <c r="QME96" s="174"/>
      <c r="QMF96" s="174"/>
      <c r="QMG96" s="174"/>
      <c r="QMH96" s="174"/>
      <c r="QMI96" s="174"/>
      <c r="QMJ96" s="174"/>
      <c r="QMK96" s="174"/>
      <c r="QML96" s="174"/>
      <c r="QMM96" s="174"/>
      <c r="QMN96" s="174"/>
      <c r="QMO96" s="174"/>
      <c r="QMP96" s="174"/>
      <c r="QMQ96" s="174"/>
      <c r="QMR96" s="174"/>
      <c r="QMS96" s="174"/>
      <c r="QMT96" s="174"/>
      <c r="QMU96" s="174"/>
      <c r="QMV96" s="174"/>
      <c r="QMW96" s="174"/>
      <c r="QMX96" s="174"/>
      <c r="QMY96" s="174"/>
      <c r="QMZ96" s="174"/>
      <c r="QNA96" s="174"/>
      <c r="QNB96" s="174"/>
      <c r="QNC96" s="174"/>
      <c r="QND96" s="174"/>
      <c r="QNE96" s="174"/>
      <c r="QNF96" s="174"/>
      <c r="QNG96" s="174"/>
      <c r="QNH96" s="174"/>
      <c r="QNI96" s="174"/>
      <c r="QNJ96" s="174"/>
      <c r="QNK96" s="174"/>
      <c r="QNL96" s="174"/>
      <c r="QNM96" s="174"/>
      <c r="QNN96" s="174"/>
      <c r="QNO96" s="174"/>
      <c r="QNP96" s="174"/>
      <c r="QNQ96" s="174"/>
      <c r="QNR96" s="174"/>
      <c r="QNS96" s="174"/>
      <c r="QNT96" s="174"/>
      <c r="QNU96" s="174"/>
      <c r="QNV96" s="174"/>
      <c r="QNW96" s="174"/>
      <c r="QNX96" s="174"/>
      <c r="QNY96" s="174"/>
      <c r="QNZ96" s="174"/>
      <c r="QOA96" s="174"/>
      <c r="QOB96" s="174"/>
      <c r="QOC96" s="174"/>
      <c r="QOD96" s="174"/>
      <c r="QOE96" s="174"/>
      <c r="QOF96" s="174"/>
      <c r="QOG96" s="174"/>
      <c r="QOH96" s="174"/>
      <c r="QOI96" s="174"/>
      <c r="QOJ96" s="174"/>
      <c r="QOK96" s="174"/>
      <c r="QOL96" s="174"/>
      <c r="QOM96" s="174"/>
      <c r="QON96" s="174"/>
      <c r="QOO96" s="174"/>
      <c r="QOP96" s="174"/>
      <c r="QOQ96" s="174"/>
      <c r="QOR96" s="174"/>
      <c r="QOS96" s="174"/>
      <c r="QOT96" s="174"/>
      <c r="QOU96" s="174"/>
      <c r="QOV96" s="174"/>
      <c r="QOW96" s="174"/>
      <c r="QOX96" s="174"/>
      <c r="QOY96" s="174"/>
      <c r="QOZ96" s="174"/>
      <c r="QPA96" s="174"/>
      <c r="QPB96" s="174"/>
      <c r="QPC96" s="174"/>
      <c r="QPD96" s="174"/>
      <c r="QPE96" s="174"/>
      <c r="QPF96" s="174"/>
      <c r="QPG96" s="174"/>
      <c r="QPH96" s="174"/>
      <c r="QPI96" s="174"/>
      <c r="QPJ96" s="174"/>
      <c r="QPK96" s="174"/>
      <c r="QPL96" s="174"/>
      <c r="QPM96" s="174"/>
      <c r="QPN96" s="174"/>
      <c r="QPO96" s="174"/>
      <c r="QPP96" s="174"/>
      <c r="QPQ96" s="174"/>
      <c r="QPR96" s="174"/>
      <c r="QPS96" s="174"/>
      <c r="QPT96" s="174"/>
      <c r="QPU96" s="174"/>
      <c r="QPV96" s="174"/>
      <c r="QPW96" s="174"/>
      <c r="QPX96" s="174"/>
      <c r="QPY96" s="174"/>
      <c r="QPZ96" s="174"/>
      <c r="QQA96" s="174"/>
      <c r="QQB96" s="174"/>
      <c r="QQC96" s="174"/>
      <c r="QQD96" s="174"/>
      <c r="QQE96" s="174"/>
      <c r="QQF96" s="174"/>
      <c r="QQG96" s="174"/>
      <c r="QQH96" s="174"/>
      <c r="QQI96" s="174"/>
      <c r="QQJ96" s="174"/>
      <c r="QQK96" s="174"/>
      <c r="QQL96" s="174"/>
      <c r="QQM96" s="174"/>
      <c r="QQN96" s="174"/>
      <c r="QQO96" s="174"/>
      <c r="QQP96" s="174"/>
      <c r="QQQ96" s="174"/>
      <c r="QQR96" s="174"/>
      <c r="QQS96" s="174"/>
      <c r="QQT96" s="174"/>
      <c r="QQU96" s="174"/>
      <c r="QQV96" s="174"/>
      <c r="QQW96" s="174"/>
      <c r="QQX96" s="174"/>
      <c r="QQY96" s="174"/>
      <c r="QQZ96" s="174"/>
      <c r="QRA96" s="174"/>
      <c r="QRB96" s="174"/>
      <c r="QRC96" s="174"/>
      <c r="QRD96" s="174"/>
      <c r="QRE96" s="174"/>
      <c r="QRF96" s="174"/>
      <c r="QRG96" s="174"/>
      <c r="QRH96" s="174"/>
      <c r="QRI96" s="174"/>
      <c r="QRJ96" s="174"/>
      <c r="QRK96" s="174"/>
      <c r="QRL96" s="174"/>
      <c r="QRM96" s="174"/>
      <c r="QRN96" s="174"/>
      <c r="QRO96" s="174"/>
      <c r="QRP96" s="174"/>
      <c r="QRQ96" s="174"/>
      <c r="QRR96" s="174"/>
      <c r="QRS96" s="174"/>
      <c r="QRT96" s="174"/>
      <c r="QRU96" s="174"/>
      <c r="QRV96" s="174"/>
      <c r="QRW96" s="174"/>
      <c r="QRX96" s="174"/>
      <c r="QRY96" s="174"/>
      <c r="QRZ96" s="174"/>
      <c r="QSA96" s="174"/>
      <c r="QSB96" s="174"/>
      <c r="QSC96" s="174"/>
      <c r="QSD96" s="174"/>
      <c r="QSE96" s="174"/>
      <c r="QSF96" s="174"/>
      <c r="QSG96" s="174"/>
      <c r="QSH96" s="174"/>
      <c r="QSI96" s="174"/>
      <c r="QSJ96" s="174"/>
      <c r="QSK96" s="174"/>
      <c r="QSL96" s="174"/>
      <c r="QSM96" s="174"/>
      <c r="QSN96" s="174"/>
      <c r="QSO96" s="174"/>
      <c r="QSP96" s="174"/>
      <c r="QSQ96" s="174"/>
      <c r="QSR96" s="174"/>
      <c r="QSS96" s="174"/>
      <c r="QST96" s="174"/>
      <c r="QSU96" s="174"/>
      <c r="QSV96" s="174"/>
      <c r="QSW96" s="174"/>
      <c r="QSX96" s="174"/>
      <c r="QSY96" s="174"/>
      <c r="QSZ96" s="174"/>
      <c r="QTA96" s="174"/>
      <c r="QTB96" s="174"/>
      <c r="QTC96" s="174"/>
      <c r="QTD96" s="174"/>
      <c r="QTE96" s="174"/>
      <c r="QTF96" s="174"/>
      <c r="QTG96" s="174"/>
      <c r="QTH96" s="174"/>
      <c r="QTI96" s="174"/>
      <c r="QTJ96" s="174"/>
      <c r="QTK96" s="174"/>
      <c r="QTL96" s="174"/>
      <c r="QTM96" s="174"/>
      <c r="QTN96" s="174"/>
      <c r="QTO96" s="174"/>
      <c r="QTP96" s="174"/>
      <c r="QTQ96" s="174"/>
      <c r="QTR96" s="174"/>
      <c r="QTS96" s="174"/>
      <c r="QTT96" s="174"/>
      <c r="QTU96" s="174"/>
      <c r="QTV96" s="174"/>
      <c r="QTW96" s="174"/>
      <c r="QTX96" s="174"/>
      <c r="QTY96" s="174"/>
      <c r="QTZ96" s="174"/>
      <c r="QUA96" s="174"/>
      <c r="QUB96" s="174"/>
      <c r="QUC96" s="174"/>
      <c r="QUD96" s="174"/>
      <c r="QUE96" s="174"/>
      <c r="QUF96" s="174"/>
      <c r="QUG96" s="174"/>
      <c r="QUH96" s="174"/>
      <c r="QUI96" s="174"/>
      <c r="QUJ96" s="174"/>
      <c r="QUK96" s="174"/>
      <c r="QUL96" s="174"/>
      <c r="QUM96" s="174"/>
      <c r="QUN96" s="174"/>
      <c r="QUO96" s="174"/>
      <c r="QUP96" s="174"/>
      <c r="QUQ96" s="174"/>
      <c r="QUR96" s="174"/>
      <c r="QUS96" s="174"/>
      <c r="QUT96" s="174"/>
      <c r="QUU96" s="174"/>
      <c r="QUV96" s="174"/>
      <c r="QUW96" s="174"/>
      <c r="QUX96" s="174"/>
      <c r="QUY96" s="174"/>
      <c r="QUZ96" s="174"/>
      <c r="QVA96" s="174"/>
      <c r="QVB96" s="174"/>
      <c r="QVC96" s="174"/>
      <c r="QVD96" s="174"/>
      <c r="QVE96" s="174"/>
      <c r="QVF96" s="174"/>
      <c r="QVG96" s="174"/>
      <c r="QVH96" s="174"/>
      <c r="QVI96" s="174"/>
      <c r="QVJ96" s="174"/>
      <c r="QVK96" s="174"/>
      <c r="QVL96" s="174"/>
      <c r="QVM96" s="174"/>
      <c r="QVN96" s="174"/>
      <c r="QVO96" s="174"/>
      <c r="QVP96" s="174"/>
      <c r="QVQ96" s="174"/>
      <c r="QVR96" s="174"/>
      <c r="QVS96" s="174"/>
      <c r="QVT96" s="174"/>
      <c r="QVU96" s="174"/>
      <c r="QVV96" s="174"/>
      <c r="QVW96" s="174"/>
      <c r="QVX96" s="174"/>
      <c r="QVY96" s="174"/>
      <c r="QVZ96" s="174"/>
      <c r="QWA96" s="174"/>
      <c r="QWB96" s="174"/>
      <c r="QWC96" s="174"/>
      <c r="QWD96" s="174"/>
      <c r="QWE96" s="174"/>
      <c r="QWF96" s="174"/>
      <c r="QWG96" s="174"/>
      <c r="QWH96" s="174"/>
      <c r="QWI96" s="174"/>
      <c r="QWJ96" s="174"/>
      <c r="QWK96" s="174"/>
      <c r="QWL96" s="174"/>
      <c r="QWM96" s="174"/>
      <c r="QWN96" s="174"/>
      <c r="QWO96" s="174"/>
      <c r="QWP96" s="174"/>
      <c r="QWQ96" s="174"/>
      <c r="QWR96" s="174"/>
      <c r="QWS96" s="174"/>
      <c r="QWT96" s="174"/>
      <c r="QWU96" s="174"/>
      <c r="QWV96" s="174"/>
      <c r="QWW96" s="174"/>
      <c r="QWX96" s="174"/>
      <c r="QWY96" s="174"/>
      <c r="QWZ96" s="174"/>
      <c r="QXA96" s="174"/>
      <c r="QXB96" s="174"/>
      <c r="QXC96" s="174"/>
      <c r="QXD96" s="174"/>
      <c r="QXE96" s="174"/>
      <c r="QXF96" s="174"/>
      <c r="QXG96" s="174"/>
      <c r="QXH96" s="174"/>
      <c r="QXI96" s="174"/>
      <c r="QXJ96" s="174"/>
      <c r="QXK96" s="174"/>
      <c r="QXL96" s="174"/>
      <c r="QXM96" s="174"/>
      <c r="QXN96" s="174"/>
      <c r="QXO96" s="174"/>
      <c r="QXP96" s="174"/>
      <c r="QXQ96" s="174"/>
      <c r="QXR96" s="174"/>
      <c r="QXS96" s="174"/>
      <c r="QXT96" s="174"/>
      <c r="QXU96" s="174"/>
      <c r="QXV96" s="174"/>
      <c r="QXW96" s="174"/>
      <c r="QXX96" s="174"/>
      <c r="QXY96" s="174"/>
      <c r="QXZ96" s="174"/>
      <c r="QYA96" s="174"/>
      <c r="QYB96" s="174"/>
      <c r="QYC96" s="174"/>
      <c r="QYD96" s="174"/>
      <c r="QYE96" s="174"/>
      <c r="QYF96" s="174"/>
      <c r="QYG96" s="174"/>
      <c r="QYH96" s="174"/>
      <c r="QYI96" s="174"/>
      <c r="QYJ96" s="174"/>
      <c r="QYK96" s="174"/>
      <c r="QYL96" s="174"/>
      <c r="QYM96" s="174"/>
      <c r="QYN96" s="174"/>
      <c r="QYO96" s="174"/>
      <c r="QYP96" s="174"/>
      <c r="QYQ96" s="174"/>
      <c r="QYR96" s="174"/>
      <c r="QYS96" s="174"/>
      <c r="QYT96" s="174"/>
      <c r="QYU96" s="174"/>
      <c r="QYV96" s="174"/>
      <c r="QYW96" s="174"/>
      <c r="QYX96" s="174"/>
      <c r="QYY96" s="174"/>
      <c r="QYZ96" s="174"/>
      <c r="QZA96" s="174"/>
      <c r="QZB96" s="174"/>
      <c r="QZC96" s="174"/>
      <c r="QZD96" s="174"/>
      <c r="QZE96" s="174"/>
      <c r="QZF96" s="174"/>
      <c r="QZG96" s="174"/>
      <c r="QZH96" s="174"/>
      <c r="QZI96" s="174"/>
      <c r="QZJ96" s="174"/>
      <c r="QZK96" s="174"/>
      <c r="QZL96" s="174"/>
      <c r="QZM96" s="174"/>
      <c r="QZN96" s="174"/>
      <c r="QZO96" s="174"/>
      <c r="QZP96" s="174"/>
      <c r="QZQ96" s="174"/>
      <c r="QZR96" s="174"/>
      <c r="QZS96" s="174"/>
      <c r="QZT96" s="174"/>
      <c r="QZU96" s="174"/>
      <c r="QZV96" s="174"/>
      <c r="QZW96" s="174"/>
      <c r="QZX96" s="174"/>
      <c r="QZY96" s="174"/>
      <c r="QZZ96" s="174"/>
      <c r="RAA96" s="174"/>
      <c r="RAB96" s="174"/>
      <c r="RAC96" s="174"/>
      <c r="RAD96" s="174"/>
      <c r="RAE96" s="174"/>
      <c r="RAF96" s="174"/>
      <c r="RAG96" s="174"/>
      <c r="RAH96" s="174"/>
      <c r="RAI96" s="174"/>
      <c r="RAJ96" s="174"/>
      <c r="RAK96" s="174"/>
      <c r="RAL96" s="174"/>
      <c r="RAM96" s="174"/>
      <c r="RAN96" s="174"/>
      <c r="RAO96" s="174"/>
      <c r="RAP96" s="174"/>
      <c r="RAQ96" s="174"/>
      <c r="RAR96" s="174"/>
      <c r="RAS96" s="174"/>
      <c r="RAT96" s="174"/>
      <c r="RAU96" s="174"/>
      <c r="RAV96" s="174"/>
      <c r="RAW96" s="174"/>
      <c r="RAX96" s="174"/>
      <c r="RAY96" s="174"/>
      <c r="RAZ96" s="174"/>
      <c r="RBA96" s="174"/>
      <c r="RBB96" s="174"/>
      <c r="RBC96" s="174"/>
      <c r="RBD96" s="174"/>
      <c r="RBE96" s="174"/>
      <c r="RBF96" s="174"/>
      <c r="RBG96" s="174"/>
      <c r="RBH96" s="174"/>
      <c r="RBI96" s="174"/>
      <c r="RBJ96" s="174"/>
      <c r="RBK96" s="174"/>
      <c r="RBL96" s="174"/>
      <c r="RBM96" s="174"/>
      <c r="RBN96" s="174"/>
      <c r="RBO96" s="174"/>
      <c r="RBP96" s="174"/>
      <c r="RBQ96" s="174"/>
      <c r="RBR96" s="174"/>
      <c r="RBS96" s="174"/>
      <c r="RBT96" s="174"/>
      <c r="RBU96" s="174"/>
      <c r="RBV96" s="174"/>
      <c r="RBW96" s="174"/>
      <c r="RBX96" s="174"/>
      <c r="RBY96" s="174"/>
      <c r="RBZ96" s="174"/>
      <c r="RCA96" s="174"/>
      <c r="RCB96" s="174"/>
      <c r="RCC96" s="174"/>
      <c r="RCD96" s="174"/>
      <c r="RCE96" s="174"/>
      <c r="RCF96" s="174"/>
      <c r="RCG96" s="174"/>
      <c r="RCH96" s="174"/>
      <c r="RCI96" s="174"/>
      <c r="RCJ96" s="174"/>
      <c r="RCK96" s="174"/>
      <c r="RCL96" s="174"/>
      <c r="RCM96" s="174"/>
      <c r="RCN96" s="174"/>
      <c r="RCO96" s="174"/>
      <c r="RCP96" s="174"/>
      <c r="RCQ96" s="174"/>
      <c r="RCR96" s="174"/>
      <c r="RCS96" s="174"/>
      <c r="RCT96" s="174"/>
      <c r="RCU96" s="174"/>
      <c r="RCV96" s="174"/>
      <c r="RCW96" s="174"/>
      <c r="RCX96" s="174"/>
      <c r="RCY96" s="174"/>
      <c r="RCZ96" s="174"/>
      <c r="RDA96" s="174"/>
      <c r="RDB96" s="174"/>
      <c r="RDC96" s="174"/>
      <c r="RDD96" s="174"/>
      <c r="RDE96" s="174"/>
      <c r="RDF96" s="174"/>
      <c r="RDG96" s="174"/>
      <c r="RDH96" s="174"/>
      <c r="RDI96" s="174"/>
      <c r="RDJ96" s="174"/>
      <c r="RDK96" s="174"/>
      <c r="RDL96" s="174"/>
      <c r="RDM96" s="174"/>
      <c r="RDN96" s="174"/>
      <c r="RDO96" s="174"/>
      <c r="RDP96" s="174"/>
      <c r="RDQ96" s="174"/>
      <c r="RDR96" s="174"/>
      <c r="RDS96" s="174"/>
      <c r="RDT96" s="174"/>
      <c r="RDU96" s="174"/>
      <c r="RDV96" s="174"/>
      <c r="RDW96" s="174"/>
      <c r="RDX96" s="174"/>
      <c r="RDY96" s="174"/>
      <c r="RDZ96" s="174"/>
      <c r="REA96" s="174"/>
      <c r="REB96" s="174"/>
      <c r="REC96" s="174"/>
      <c r="RED96" s="174"/>
      <c r="REE96" s="174"/>
      <c r="REF96" s="174"/>
      <c r="REG96" s="174"/>
      <c r="REH96" s="174"/>
      <c r="REI96" s="174"/>
      <c r="REJ96" s="174"/>
      <c r="REK96" s="174"/>
      <c r="REL96" s="174"/>
      <c r="REM96" s="174"/>
      <c r="REN96" s="174"/>
      <c r="REO96" s="174"/>
      <c r="REP96" s="174"/>
      <c r="REQ96" s="174"/>
      <c r="RER96" s="174"/>
      <c r="RES96" s="174"/>
      <c r="RET96" s="174"/>
      <c r="REU96" s="174"/>
      <c r="REV96" s="174"/>
      <c r="REW96" s="174"/>
      <c r="REX96" s="174"/>
      <c r="REY96" s="174"/>
      <c r="REZ96" s="174"/>
      <c r="RFA96" s="174"/>
      <c r="RFB96" s="174"/>
      <c r="RFC96" s="174"/>
      <c r="RFD96" s="174"/>
      <c r="RFE96" s="174"/>
      <c r="RFF96" s="174"/>
      <c r="RFG96" s="174"/>
      <c r="RFH96" s="174"/>
      <c r="RFI96" s="174"/>
      <c r="RFJ96" s="174"/>
      <c r="RFK96" s="174"/>
      <c r="RFL96" s="174"/>
      <c r="RFM96" s="174"/>
      <c r="RFN96" s="174"/>
      <c r="RFO96" s="174"/>
      <c r="RFP96" s="174"/>
      <c r="RFQ96" s="174"/>
      <c r="RFR96" s="174"/>
      <c r="RFS96" s="174"/>
      <c r="RFT96" s="174"/>
      <c r="RFU96" s="174"/>
      <c r="RFV96" s="174"/>
      <c r="RFW96" s="174"/>
      <c r="RFX96" s="174"/>
      <c r="RFY96" s="174"/>
      <c r="RFZ96" s="174"/>
      <c r="RGA96" s="174"/>
      <c r="RGB96" s="174"/>
      <c r="RGC96" s="174"/>
      <c r="RGD96" s="174"/>
      <c r="RGE96" s="174"/>
      <c r="RGF96" s="174"/>
      <c r="RGG96" s="174"/>
      <c r="RGH96" s="174"/>
      <c r="RGI96" s="174"/>
      <c r="RGJ96" s="174"/>
      <c r="RGK96" s="174"/>
      <c r="RGL96" s="174"/>
      <c r="RGM96" s="174"/>
      <c r="RGN96" s="174"/>
      <c r="RGO96" s="174"/>
      <c r="RGP96" s="174"/>
      <c r="RGQ96" s="174"/>
      <c r="RGR96" s="174"/>
      <c r="RGS96" s="174"/>
      <c r="RGT96" s="174"/>
      <c r="RGU96" s="174"/>
      <c r="RGV96" s="174"/>
      <c r="RGW96" s="174"/>
      <c r="RGX96" s="174"/>
      <c r="RGY96" s="174"/>
      <c r="RGZ96" s="174"/>
      <c r="RHA96" s="174"/>
      <c r="RHB96" s="174"/>
      <c r="RHC96" s="174"/>
      <c r="RHD96" s="174"/>
      <c r="RHE96" s="174"/>
      <c r="RHF96" s="174"/>
      <c r="RHG96" s="174"/>
      <c r="RHH96" s="174"/>
      <c r="RHI96" s="174"/>
      <c r="RHJ96" s="174"/>
      <c r="RHK96" s="174"/>
      <c r="RHL96" s="174"/>
      <c r="RHM96" s="174"/>
      <c r="RHN96" s="174"/>
      <c r="RHO96" s="174"/>
      <c r="RHP96" s="174"/>
      <c r="RHQ96" s="174"/>
      <c r="RHR96" s="174"/>
      <c r="RHS96" s="174"/>
      <c r="RHT96" s="174"/>
      <c r="RHU96" s="174"/>
      <c r="RHV96" s="174"/>
      <c r="RHW96" s="174"/>
      <c r="RHX96" s="174"/>
      <c r="RHY96" s="174"/>
      <c r="RHZ96" s="174"/>
      <c r="RIA96" s="174"/>
      <c r="RIB96" s="174"/>
      <c r="RIC96" s="174"/>
      <c r="RID96" s="174"/>
      <c r="RIE96" s="174"/>
      <c r="RIF96" s="174"/>
      <c r="RIG96" s="174"/>
      <c r="RIH96" s="174"/>
      <c r="RII96" s="174"/>
      <c r="RIJ96" s="174"/>
      <c r="RIK96" s="174"/>
      <c r="RIL96" s="174"/>
      <c r="RIM96" s="174"/>
      <c r="RIN96" s="174"/>
      <c r="RIO96" s="174"/>
      <c r="RIP96" s="174"/>
      <c r="RIQ96" s="174"/>
      <c r="RIR96" s="174"/>
      <c r="RIS96" s="174"/>
      <c r="RIT96" s="174"/>
      <c r="RIU96" s="174"/>
      <c r="RIV96" s="174"/>
      <c r="RIW96" s="174"/>
      <c r="RIX96" s="174"/>
      <c r="RIY96" s="174"/>
      <c r="RIZ96" s="174"/>
      <c r="RJA96" s="174"/>
      <c r="RJB96" s="174"/>
      <c r="RJC96" s="174"/>
      <c r="RJD96" s="174"/>
      <c r="RJE96" s="174"/>
      <c r="RJF96" s="174"/>
      <c r="RJG96" s="174"/>
      <c r="RJH96" s="174"/>
      <c r="RJI96" s="174"/>
      <c r="RJJ96" s="174"/>
      <c r="RJK96" s="174"/>
      <c r="RJL96" s="174"/>
      <c r="RJM96" s="174"/>
      <c r="RJN96" s="174"/>
      <c r="RJO96" s="174"/>
      <c r="RJP96" s="174"/>
      <c r="RJQ96" s="174"/>
      <c r="RJR96" s="174"/>
      <c r="RJS96" s="174"/>
      <c r="RJT96" s="174"/>
      <c r="RJU96" s="174"/>
      <c r="RJV96" s="174"/>
      <c r="RJW96" s="174"/>
      <c r="RJX96" s="174"/>
      <c r="RJY96" s="174"/>
      <c r="RJZ96" s="174"/>
      <c r="RKA96" s="174"/>
      <c r="RKB96" s="174"/>
      <c r="RKC96" s="174"/>
      <c r="RKD96" s="174"/>
      <c r="RKE96" s="174"/>
      <c r="RKF96" s="174"/>
      <c r="RKG96" s="174"/>
      <c r="RKH96" s="174"/>
      <c r="RKI96" s="174"/>
      <c r="RKJ96" s="174"/>
      <c r="RKK96" s="174"/>
      <c r="RKL96" s="174"/>
      <c r="RKM96" s="174"/>
      <c r="RKN96" s="174"/>
      <c r="RKO96" s="174"/>
      <c r="RKP96" s="174"/>
      <c r="RKQ96" s="174"/>
      <c r="RKR96" s="174"/>
      <c r="RKS96" s="174"/>
      <c r="RKT96" s="174"/>
      <c r="RKU96" s="174"/>
      <c r="RKV96" s="174"/>
      <c r="RKW96" s="174"/>
      <c r="RKX96" s="174"/>
      <c r="RKY96" s="174"/>
      <c r="RKZ96" s="174"/>
      <c r="RLA96" s="174"/>
      <c r="RLB96" s="174"/>
      <c r="RLC96" s="174"/>
      <c r="RLD96" s="174"/>
      <c r="RLE96" s="174"/>
      <c r="RLF96" s="174"/>
      <c r="RLG96" s="174"/>
      <c r="RLH96" s="174"/>
      <c r="RLI96" s="174"/>
      <c r="RLJ96" s="174"/>
      <c r="RLK96" s="174"/>
      <c r="RLL96" s="174"/>
      <c r="RLM96" s="174"/>
      <c r="RLN96" s="174"/>
      <c r="RLO96" s="174"/>
      <c r="RLP96" s="174"/>
      <c r="RLQ96" s="174"/>
      <c r="RLR96" s="174"/>
      <c r="RLS96" s="174"/>
      <c r="RLT96" s="174"/>
      <c r="RLU96" s="174"/>
      <c r="RLV96" s="174"/>
      <c r="RLW96" s="174"/>
      <c r="RLX96" s="174"/>
      <c r="RLY96" s="174"/>
      <c r="RLZ96" s="174"/>
      <c r="RMA96" s="174"/>
      <c r="RMB96" s="174"/>
      <c r="RMC96" s="174"/>
      <c r="RMD96" s="174"/>
      <c r="RME96" s="174"/>
      <c r="RMF96" s="174"/>
      <c r="RMG96" s="174"/>
      <c r="RMH96" s="174"/>
      <c r="RMI96" s="174"/>
      <c r="RMJ96" s="174"/>
      <c r="RMK96" s="174"/>
      <c r="RML96" s="174"/>
      <c r="RMM96" s="174"/>
      <c r="RMN96" s="174"/>
      <c r="RMO96" s="174"/>
      <c r="RMP96" s="174"/>
      <c r="RMQ96" s="174"/>
      <c r="RMR96" s="174"/>
      <c r="RMS96" s="174"/>
      <c r="RMT96" s="174"/>
      <c r="RMU96" s="174"/>
      <c r="RMV96" s="174"/>
      <c r="RMW96" s="174"/>
      <c r="RMX96" s="174"/>
      <c r="RMY96" s="174"/>
      <c r="RMZ96" s="174"/>
      <c r="RNA96" s="174"/>
      <c r="RNB96" s="174"/>
      <c r="RNC96" s="174"/>
      <c r="RND96" s="174"/>
      <c r="RNE96" s="174"/>
      <c r="RNF96" s="174"/>
      <c r="RNG96" s="174"/>
      <c r="RNH96" s="174"/>
      <c r="RNI96" s="174"/>
      <c r="RNJ96" s="174"/>
      <c r="RNK96" s="174"/>
      <c r="RNL96" s="174"/>
      <c r="RNM96" s="174"/>
      <c r="RNN96" s="174"/>
      <c r="RNO96" s="174"/>
      <c r="RNP96" s="174"/>
      <c r="RNQ96" s="174"/>
      <c r="RNR96" s="174"/>
      <c r="RNS96" s="174"/>
      <c r="RNT96" s="174"/>
      <c r="RNU96" s="174"/>
      <c r="RNV96" s="174"/>
      <c r="RNW96" s="174"/>
      <c r="RNX96" s="174"/>
      <c r="RNY96" s="174"/>
      <c r="RNZ96" s="174"/>
      <c r="ROA96" s="174"/>
      <c r="ROB96" s="174"/>
      <c r="ROC96" s="174"/>
      <c r="ROD96" s="174"/>
      <c r="ROE96" s="174"/>
      <c r="ROF96" s="174"/>
      <c r="ROG96" s="174"/>
      <c r="ROH96" s="174"/>
      <c r="ROI96" s="174"/>
      <c r="ROJ96" s="174"/>
      <c r="ROK96" s="174"/>
      <c r="ROL96" s="174"/>
      <c r="ROM96" s="174"/>
      <c r="RON96" s="174"/>
      <c r="ROO96" s="174"/>
      <c r="ROP96" s="174"/>
      <c r="ROQ96" s="174"/>
      <c r="ROR96" s="174"/>
      <c r="ROS96" s="174"/>
      <c r="ROT96" s="174"/>
      <c r="ROU96" s="174"/>
      <c r="ROV96" s="174"/>
      <c r="ROW96" s="174"/>
      <c r="ROX96" s="174"/>
      <c r="ROY96" s="174"/>
      <c r="ROZ96" s="174"/>
      <c r="RPA96" s="174"/>
      <c r="RPB96" s="174"/>
      <c r="RPC96" s="174"/>
      <c r="RPD96" s="174"/>
      <c r="RPE96" s="174"/>
      <c r="RPF96" s="174"/>
      <c r="RPG96" s="174"/>
      <c r="RPH96" s="174"/>
      <c r="RPI96" s="174"/>
      <c r="RPJ96" s="174"/>
      <c r="RPK96" s="174"/>
      <c r="RPL96" s="174"/>
      <c r="RPM96" s="174"/>
      <c r="RPN96" s="174"/>
      <c r="RPO96" s="174"/>
      <c r="RPP96" s="174"/>
      <c r="RPQ96" s="174"/>
      <c r="RPR96" s="174"/>
      <c r="RPS96" s="174"/>
      <c r="RPT96" s="174"/>
      <c r="RPU96" s="174"/>
      <c r="RPV96" s="174"/>
      <c r="RPW96" s="174"/>
      <c r="RPX96" s="174"/>
      <c r="RPY96" s="174"/>
      <c r="RPZ96" s="174"/>
      <c r="RQA96" s="174"/>
      <c r="RQB96" s="174"/>
      <c r="RQC96" s="174"/>
      <c r="RQD96" s="174"/>
      <c r="RQE96" s="174"/>
      <c r="RQF96" s="174"/>
      <c r="RQG96" s="174"/>
      <c r="RQH96" s="174"/>
      <c r="RQI96" s="174"/>
      <c r="RQJ96" s="174"/>
      <c r="RQK96" s="174"/>
      <c r="RQL96" s="174"/>
      <c r="RQM96" s="174"/>
      <c r="RQN96" s="174"/>
      <c r="RQO96" s="174"/>
      <c r="RQP96" s="174"/>
      <c r="RQQ96" s="174"/>
      <c r="RQR96" s="174"/>
      <c r="RQS96" s="174"/>
      <c r="RQT96" s="174"/>
      <c r="RQU96" s="174"/>
      <c r="RQV96" s="174"/>
      <c r="RQW96" s="174"/>
      <c r="RQX96" s="174"/>
      <c r="RQY96" s="174"/>
      <c r="RQZ96" s="174"/>
      <c r="RRA96" s="174"/>
      <c r="RRB96" s="174"/>
      <c r="RRC96" s="174"/>
      <c r="RRD96" s="174"/>
      <c r="RRE96" s="174"/>
      <c r="RRF96" s="174"/>
      <c r="RRG96" s="174"/>
      <c r="RRH96" s="174"/>
      <c r="RRI96" s="174"/>
      <c r="RRJ96" s="174"/>
      <c r="RRK96" s="174"/>
      <c r="RRL96" s="174"/>
      <c r="RRM96" s="174"/>
      <c r="RRN96" s="174"/>
      <c r="RRO96" s="174"/>
      <c r="RRP96" s="174"/>
      <c r="RRQ96" s="174"/>
      <c r="RRR96" s="174"/>
      <c r="RRS96" s="174"/>
      <c r="RRT96" s="174"/>
      <c r="RRU96" s="174"/>
      <c r="RRV96" s="174"/>
      <c r="RRW96" s="174"/>
      <c r="RRX96" s="174"/>
      <c r="RRY96" s="174"/>
      <c r="RRZ96" s="174"/>
      <c r="RSA96" s="174"/>
      <c r="RSB96" s="174"/>
      <c r="RSC96" s="174"/>
      <c r="RSD96" s="174"/>
      <c r="RSE96" s="174"/>
      <c r="RSF96" s="174"/>
      <c r="RSG96" s="174"/>
      <c r="RSH96" s="174"/>
      <c r="RSI96" s="174"/>
      <c r="RSJ96" s="174"/>
      <c r="RSK96" s="174"/>
      <c r="RSL96" s="174"/>
      <c r="RSM96" s="174"/>
      <c r="RSN96" s="174"/>
      <c r="RSO96" s="174"/>
      <c r="RSP96" s="174"/>
      <c r="RSQ96" s="174"/>
      <c r="RSR96" s="174"/>
      <c r="RSS96" s="174"/>
      <c r="RST96" s="174"/>
      <c r="RSU96" s="174"/>
      <c r="RSV96" s="174"/>
      <c r="RSW96" s="174"/>
      <c r="RSX96" s="174"/>
      <c r="RSY96" s="174"/>
      <c r="RSZ96" s="174"/>
      <c r="RTA96" s="174"/>
      <c r="RTB96" s="174"/>
      <c r="RTC96" s="174"/>
      <c r="RTD96" s="174"/>
      <c r="RTE96" s="174"/>
      <c r="RTF96" s="174"/>
      <c r="RTG96" s="174"/>
      <c r="RTH96" s="174"/>
      <c r="RTI96" s="174"/>
      <c r="RTJ96" s="174"/>
      <c r="RTK96" s="174"/>
      <c r="RTL96" s="174"/>
      <c r="RTM96" s="174"/>
      <c r="RTN96" s="174"/>
      <c r="RTO96" s="174"/>
      <c r="RTP96" s="174"/>
      <c r="RTQ96" s="174"/>
      <c r="RTR96" s="174"/>
      <c r="RTS96" s="174"/>
      <c r="RTT96" s="174"/>
      <c r="RTU96" s="174"/>
      <c r="RTV96" s="174"/>
      <c r="RTW96" s="174"/>
      <c r="RTX96" s="174"/>
      <c r="RTY96" s="174"/>
      <c r="RTZ96" s="174"/>
      <c r="RUA96" s="174"/>
      <c r="RUB96" s="174"/>
      <c r="RUC96" s="174"/>
      <c r="RUD96" s="174"/>
      <c r="RUE96" s="174"/>
      <c r="RUF96" s="174"/>
      <c r="RUG96" s="174"/>
      <c r="RUH96" s="174"/>
      <c r="RUI96" s="174"/>
      <c r="RUJ96" s="174"/>
      <c r="RUK96" s="174"/>
      <c r="RUL96" s="174"/>
      <c r="RUM96" s="174"/>
      <c r="RUN96" s="174"/>
      <c r="RUO96" s="174"/>
      <c r="RUP96" s="174"/>
      <c r="RUQ96" s="174"/>
      <c r="RUR96" s="174"/>
      <c r="RUS96" s="174"/>
      <c r="RUT96" s="174"/>
      <c r="RUU96" s="174"/>
      <c r="RUV96" s="174"/>
      <c r="RUW96" s="174"/>
      <c r="RUX96" s="174"/>
      <c r="RUY96" s="174"/>
      <c r="RUZ96" s="174"/>
      <c r="RVA96" s="174"/>
      <c r="RVB96" s="174"/>
      <c r="RVC96" s="174"/>
      <c r="RVD96" s="174"/>
      <c r="RVE96" s="174"/>
      <c r="RVF96" s="174"/>
      <c r="RVG96" s="174"/>
      <c r="RVH96" s="174"/>
      <c r="RVI96" s="174"/>
      <c r="RVJ96" s="174"/>
      <c r="RVK96" s="174"/>
      <c r="RVL96" s="174"/>
      <c r="RVM96" s="174"/>
      <c r="RVN96" s="174"/>
      <c r="RVO96" s="174"/>
      <c r="RVP96" s="174"/>
      <c r="RVQ96" s="174"/>
      <c r="RVR96" s="174"/>
      <c r="RVS96" s="174"/>
      <c r="RVT96" s="174"/>
      <c r="RVU96" s="174"/>
      <c r="RVV96" s="174"/>
      <c r="RVW96" s="174"/>
      <c r="RVX96" s="174"/>
      <c r="RVY96" s="174"/>
      <c r="RVZ96" s="174"/>
      <c r="RWA96" s="174"/>
      <c r="RWB96" s="174"/>
      <c r="RWC96" s="174"/>
      <c r="RWD96" s="174"/>
      <c r="RWE96" s="174"/>
      <c r="RWF96" s="174"/>
      <c r="RWG96" s="174"/>
      <c r="RWH96" s="174"/>
      <c r="RWI96" s="174"/>
      <c r="RWJ96" s="174"/>
      <c r="RWK96" s="174"/>
      <c r="RWL96" s="174"/>
      <c r="RWM96" s="174"/>
      <c r="RWN96" s="174"/>
      <c r="RWO96" s="174"/>
      <c r="RWP96" s="174"/>
      <c r="RWQ96" s="174"/>
      <c r="RWR96" s="174"/>
      <c r="RWS96" s="174"/>
      <c r="RWT96" s="174"/>
      <c r="RWU96" s="174"/>
      <c r="RWV96" s="174"/>
      <c r="RWW96" s="174"/>
      <c r="RWX96" s="174"/>
      <c r="RWY96" s="174"/>
      <c r="RWZ96" s="174"/>
      <c r="RXA96" s="174"/>
      <c r="RXB96" s="174"/>
      <c r="RXC96" s="174"/>
      <c r="RXD96" s="174"/>
      <c r="RXE96" s="174"/>
      <c r="RXF96" s="174"/>
      <c r="RXG96" s="174"/>
      <c r="RXH96" s="174"/>
      <c r="RXI96" s="174"/>
      <c r="RXJ96" s="174"/>
      <c r="RXK96" s="174"/>
      <c r="RXL96" s="174"/>
      <c r="RXM96" s="174"/>
      <c r="RXN96" s="174"/>
      <c r="RXO96" s="174"/>
      <c r="RXP96" s="174"/>
      <c r="RXQ96" s="174"/>
      <c r="RXR96" s="174"/>
      <c r="RXS96" s="174"/>
      <c r="RXT96" s="174"/>
      <c r="RXU96" s="174"/>
      <c r="RXV96" s="174"/>
      <c r="RXW96" s="174"/>
      <c r="RXX96" s="174"/>
      <c r="RXY96" s="174"/>
      <c r="RXZ96" s="174"/>
      <c r="RYA96" s="174"/>
      <c r="RYB96" s="174"/>
      <c r="RYC96" s="174"/>
      <c r="RYD96" s="174"/>
      <c r="RYE96" s="174"/>
      <c r="RYF96" s="174"/>
      <c r="RYG96" s="174"/>
      <c r="RYH96" s="174"/>
      <c r="RYI96" s="174"/>
      <c r="RYJ96" s="174"/>
      <c r="RYK96" s="174"/>
      <c r="RYL96" s="174"/>
      <c r="RYM96" s="174"/>
      <c r="RYN96" s="174"/>
      <c r="RYO96" s="174"/>
      <c r="RYP96" s="174"/>
      <c r="RYQ96" s="174"/>
      <c r="RYR96" s="174"/>
      <c r="RYS96" s="174"/>
      <c r="RYT96" s="174"/>
      <c r="RYU96" s="174"/>
      <c r="RYV96" s="174"/>
      <c r="RYW96" s="174"/>
      <c r="RYX96" s="174"/>
      <c r="RYY96" s="174"/>
      <c r="RYZ96" s="174"/>
      <c r="RZA96" s="174"/>
      <c r="RZB96" s="174"/>
      <c r="RZC96" s="174"/>
      <c r="RZD96" s="174"/>
      <c r="RZE96" s="174"/>
      <c r="RZF96" s="174"/>
      <c r="RZG96" s="174"/>
      <c r="RZH96" s="174"/>
      <c r="RZI96" s="174"/>
      <c r="RZJ96" s="174"/>
      <c r="RZK96" s="174"/>
      <c r="RZL96" s="174"/>
      <c r="RZM96" s="174"/>
      <c r="RZN96" s="174"/>
      <c r="RZO96" s="174"/>
      <c r="RZP96" s="174"/>
      <c r="RZQ96" s="174"/>
      <c r="RZR96" s="174"/>
      <c r="RZS96" s="174"/>
      <c r="RZT96" s="174"/>
      <c r="RZU96" s="174"/>
      <c r="RZV96" s="174"/>
      <c r="RZW96" s="174"/>
      <c r="RZX96" s="174"/>
      <c r="RZY96" s="174"/>
      <c r="RZZ96" s="174"/>
      <c r="SAA96" s="174"/>
      <c r="SAB96" s="174"/>
      <c r="SAC96" s="174"/>
      <c r="SAD96" s="174"/>
      <c r="SAE96" s="174"/>
      <c r="SAF96" s="174"/>
      <c r="SAG96" s="174"/>
      <c r="SAH96" s="174"/>
      <c r="SAI96" s="174"/>
      <c r="SAJ96" s="174"/>
      <c r="SAK96" s="174"/>
      <c r="SAL96" s="174"/>
      <c r="SAM96" s="174"/>
      <c r="SAN96" s="174"/>
      <c r="SAO96" s="174"/>
      <c r="SAP96" s="174"/>
      <c r="SAQ96" s="174"/>
      <c r="SAR96" s="174"/>
      <c r="SAS96" s="174"/>
      <c r="SAT96" s="174"/>
      <c r="SAU96" s="174"/>
      <c r="SAV96" s="174"/>
      <c r="SAW96" s="174"/>
      <c r="SAX96" s="174"/>
      <c r="SAY96" s="174"/>
      <c r="SAZ96" s="174"/>
      <c r="SBA96" s="174"/>
      <c r="SBB96" s="174"/>
      <c r="SBC96" s="174"/>
      <c r="SBD96" s="174"/>
      <c r="SBE96" s="174"/>
      <c r="SBF96" s="174"/>
      <c r="SBG96" s="174"/>
      <c r="SBH96" s="174"/>
      <c r="SBI96" s="174"/>
      <c r="SBJ96" s="174"/>
      <c r="SBK96" s="174"/>
      <c r="SBL96" s="174"/>
      <c r="SBM96" s="174"/>
      <c r="SBN96" s="174"/>
      <c r="SBO96" s="174"/>
      <c r="SBP96" s="174"/>
      <c r="SBQ96" s="174"/>
      <c r="SBR96" s="174"/>
      <c r="SBS96" s="174"/>
      <c r="SBT96" s="174"/>
      <c r="SBU96" s="174"/>
      <c r="SBV96" s="174"/>
      <c r="SBW96" s="174"/>
      <c r="SBX96" s="174"/>
      <c r="SBY96" s="174"/>
      <c r="SBZ96" s="174"/>
      <c r="SCA96" s="174"/>
      <c r="SCB96" s="174"/>
      <c r="SCC96" s="174"/>
      <c r="SCD96" s="174"/>
      <c r="SCE96" s="174"/>
      <c r="SCF96" s="174"/>
      <c r="SCG96" s="174"/>
      <c r="SCH96" s="174"/>
      <c r="SCI96" s="174"/>
      <c r="SCJ96" s="174"/>
      <c r="SCK96" s="174"/>
      <c r="SCL96" s="174"/>
      <c r="SCM96" s="174"/>
      <c r="SCN96" s="174"/>
      <c r="SCO96" s="174"/>
      <c r="SCP96" s="174"/>
      <c r="SCQ96" s="174"/>
      <c r="SCR96" s="174"/>
      <c r="SCS96" s="174"/>
      <c r="SCT96" s="174"/>
      <c r="SCU96" s="174"/>
      <c r="SCV96" s="174"/>
      <c r="SCW96" s="174"/>
      <c r="SCX96" s="174"/>
      <c r="SCY96" s="174"/>
      <c r="SCZ96" s="174"/>
      <c r="SDA96" s="174"/>
      <c r="SDB96" s="174"/>
      <c r="SDC96" s="174"/>
      <c r="SDD96" s="174"/>
      <c r="SDE96" s="174"/>
      <c r="SDF96" s="174"/>
      <c r="SDG96" s="174"/>
      <c r="SDH96" s="174"/>
      <c r="SDI96" s="174"/>
      <c r="SDJ96" s="174"/>
      <c r="SDK96" s="174"/>
      <c r="SDL96" s="174"/>
      <c r="SDM96" s="174"/>
      <c r="SDN96" s="174"/>
      <c r="SDO96" s="174"/>
      <c r="SDP96" s="174"/>
      <c r="SDQ96" s="174"/>
      <c r="SDR96" s="174"/>
      <c r="SDS96" s="174"/>
      <c r="SDT96" s="174"/>
      <c r="SDU96" s="174"/>
      <c r="SDV96" s="174"/>
      <c r="SDW96" s="174"/>
      <c r="SDX96" s="174"/>
      <c r="SDY96" s="174"/>
      <c r="SDZ96" s="174"/>
      <c r="SEA96" s="174"/>
      <c r="SEB96" s="174"/>
      <c r="SEC96" s="174"/>
      <c r="SED96" s="174"/>
      <c r="SEE96" s="174"/>
      <c r="SEF96" s="174"/>
      <c r="SEG96" s="174"/>
      <c r="SEH96" s="174"/>
      <c r="SEI96" s="174"/>
      <c r="SEJ96" s="174"/>
      <c r="SEK96" s="174"/>
      <c r="SEL96" s="174"/>
      <c r="SEM96" s="174"/>
      <c r="SEN96" s="174"/>
      <c r="SEO96" s="174"/>
      <c r="SEP96" s="174"/>
      <c r="SEQ96" s="174"/>
      <c r="SER96" s="174"/>
      <c r="SES96" s="174"/>
      <c r="SET96" s="174"/>
      <c r="SEU96" s="174"/>
      <c r="SEV96" s="174"/>
      <c r="SEW96" s="174"/>
      <c r="SEX96" s="174"/>
      <c r="SEY96" s="174"/>
      <c r="SEZ96" s="174"/>
      <c r="SFA96" s="174"/>
      <c r="SFB96" s="174"/>
      <c r="SFC96" s="174"/>
      <c r="SFD96" s="174"/>
      <c r="SFE96" s="174"/>
      <c r="SFF96" s="174"/>
      <c r="SFG96" s="174"/>
      <c r="SFH96" s="174"/>
      <c r="SFI96" s="174"/>
      <c r="SFJ96" s="174"/>
      <c r="SFK96" s="174"/>
      <c r="SFL96" s="174"/>
      <c r="SFM96" s="174"/>
      <c r="SFN96" s="174"/>
      <c r="SFO96" s="174"/>
      <c r="SFP96" s="174"/>
      <c r="SFQ96" s="174"/>
      <c r="SFR96" s="174"/>
      <c r="SFS96" s="174"/>
      <c r="SFT96" s="174"/>
      <c r="SFU96" s="174"/>
      <c r="SFV96" s="174"/>
      <c r="SFW96" s="174"/>
      <c r="SFX96" s="174"/>
      <c r="SFY96" s="174"/>
      <c r="SFZ96" s="174"/>
      <c r="SGA96" s="174"/>
      <c r="SGB96" s="174"/>
      <c r="SGC96" s="174"/>
      <c r="SGD96" s="174"/>
      <c r="SGE96" s="174"/>
      <c r="SGF96" s="174"/>
      <c r="SGG96" s="174"/>
      <c r="SGH96" s="174"/>
      <c r="SGI96" s="174"/>
      <c r="SGJ96" s="174"/>
      <c r="SGK96" s="174"/>
      <c r="SGL96" s="174"/>
      <c r="SGM96" s="174"/>
      <c r="SGN96" s="174"/>
      <c r="SGO96" s="174"/>
      <c r="SGP96" s="174"/>
      <c r="SGQ96" s="174"/>
      <c r="SGR96" s="174"/>
      <c r="SGS96" s="174"/>
      <c r="SGT96" s="174"/>
      <c r="SGU96" s="174"/>
      <c r="SGV96" s="174"/>
      <c r="SGW96" s="174"/>
      <c r="SGX96" s="174"/>
      <c r="SGY96" s="174"/>
      <c r="SGZ96" s="174"/>
      <c r="SHA96" s="174"/>
      <c r="SHB96" s="174"/>
      <c r="SHC96" s="174"/>
      <c r="SHD96" s="174"/>
      <c r="SHE96" s="174"/>
      <c r="SHF96" s="174"/>
      <c r="SHG96" s="174"/>
      <c r="SHH96" s="174"/>
      <c r="SHI96" s="174"/>
      <c r="SHJ96" s="174"/>
      <c r="SHK96" s="174"/>
      <c r="SHL96" s="174"/>
      <c r="SHM96" s="174"/>
      <c r="SHN96" s="174"/>
      <c r="SHO96" s="174"/>
      <c r="SHP96" s="174"/>
      <c r="SHQ96" s="174"/>
      <c r="SHR96" s="174"/>
      <c r="SHS96" s="174"/>
      <c r="SHT96" s="174"/>
      <c r="SHU96" s="174"/>
      <c r="SHV96" s="174"/>
      <c r="SHW96" s="174"/>
      <c r="SHX96" s="174"/>
      <c r="SHY96" s="174"/>
      <c r="SHZ96" s="174"/>
      <c r="SIA96" s="174"/>
      <c r="SIB96" s="174"/>
      <c r="SIC96" s="174"/>
      <c r="SID96" s="174"/>
      <c r="SIE96" s="174"/>
      <c r="SIF96" s="174"/>
      <c r="SIG96" s="174"/>
      <c r="SIH96" s="174"/>
      <c r="SII96" s="174"/>
      <c r="SIJ96" s="174"/>
      <c r="SIK96" s="174"/>
      <c r="SIL96" s="174"/>
      <c r="SIM96" s="174"/>
      <c r="SIN96" s="174"/>
      <c r="SIO96" s="174"/>
      <c r="SIP96" s="174"/>
      <c r="SIQ96" s="174"/>
      <c r="SIR96" s="174"/>
      <c r="SIS96" s="174"/>
      <c r="SIT96" s="174"/>
      <c r="SIU96" s="174"/>
      <c r="SIV96" s="174"/>
      <c r="SIW96" s="174"/>
      <c r="SIX96" s="174"/>
      <c r="SIY96" s="174"/>
      <c r="SIZ96" s="174"/>
      <c r="SJA96" s="174"/>
      <c r="SJB96" s="174"/>
      <c r="SJC96" s="174"/>
      <c r="SJD96" s="174"/>
      <c r="SJE96" s="174"/>
      <c r="SJF96" s="174"/>
      <c r="SJG96" s="174"/>
      <c r="SJH96" s="174"/>
      <c r="SJI96" s="174"/>
      <c r="SJJ96" s="174"/>
      <c r="SJK96" s="174"/>
      <c r="SJL96" s="174"/>
      <c r="SJM96" s="174"/>
      <c r="SJN96" s="174"/>
      <c r="SJO96" s="174"/>
      <c r="SJP96" s="174"/>
      <c r="SJQ96" s="174"/>
      <c r="SJR96" s="174"/>
      <c r="SJS96" s="174"/>
      <c r="SJT96" s="174"/>
      <c r="SJU96" s="174"/>
      <c r="SJV96" s="174"/>
      <c r="SJW96" s="174"/>
      <c r="SJX96" s="174"/>
      <c r="SJY96" s="174"/>
      <c r="SJZ96" s="174"/>
      <c r="SKA96" s="174"/>
      <c r="SKB96" s="174"/>
      <c r="SKC96" s="174"/>
      <c r="SKD96" s="174"/>
      <c r="SKE96" s="174"/>
      <c r="SKF96" s="174"/>
      <c r="SKG96" s="174"/>
      <c r="SKH96" s="174"/>
      <c r="SKI96" s="174"/>
      <c r="SKJ96" s="174"/>
      <c r="SKK96" s="174"/>
      <c r="SKL96" s="174"/>
      <c r="SKM96" s="174"/>
      <c r="SKN96" s="174"/>
      <c r="SKO96" s="174"/>
      <c r="SKP96" s="174"/>
      <c r="SKQ96" s="174"/>
      <c r="SKR96" s="174"/>
      <c r="SKS96" s="174"/>
      <c r="SKT96" s="174"/>
      <c r="SKU96" s="174"/>
      <c r="SKV96" s="174"/>
      <c r="SKW96" s="174"/>
      <c r="SKX96" s="174"/>
      <c r="SKY96" s="174"/>
      <c r="SKZ96" s="174"/>
      <c r="SLA96" s="174"/>
      <c r="SLB96" s="174"/>
      <c r="SLC96" s="174"/>
      <c r="SLD96" s="174"/>
      <c r="SLE96" s="174"/>
      <c r="SLF96" s="174"/>
      <c r="SLG96" s="174"/>
      <c r="SLH96" s="174"/>
      <c r="SLI96" s="174"/>
      <c r="SLJ96" s="174"/>
      <c r="SLK96" s="174"/>
      <c r="SLL96" s="174"/>
      <c r="SLM96" s="174"/>
      <c r="SLN96" s="174"/>
      <c r="SLO96" s="174"/>
      <c r="SLP96" s="174"/>
      <c r="SLQ96" s="174"/>
      <c r="SLR96" s="174"/>
      <c r="SLS96" s="174"/>
      <c r="SLT96" s="174"/>
      <c r="SLU96" s="174"/>
      <c r="SLV96" s="174"/>
      <c r="SLW96" s="174"/>
      <c r="SLX96" s="174"/>
      <c r="SLY96" s="174"/>
      <c r="SLZ96" s="174"/>
      <c r="SMA96" s="174"/>
      <c r="SMB96" s="174"/>
      <c r="SMC96" s="174"/>
      <c r="SMD96" s="174"/>
      <c r="SME96" s="174"/>
      <c r="SMF96" s="174"/>
      <c r="SMG96" s="174"/>
      <c r="SMH96" s="174"/>
      <c r="SMI96" s="174"/>
      <c r="SMJ96" s="174"/>
      <c r="SMK96" s="174"/>
      <c r="SML96" s="174"/>
      <c r="SMM96" s="174"/>
      <c r="SMN96" s="174"/>
      <c r="SMO96" s="174"/>
      <c r="SMP96" s="174"/>
      <c r="SMQ96" s="174"/>
      <c r="SMR96" s="174"/>
      <c r="SMS96" s="174"/>
      <c r="SMT96" s="174"/>
      <c r="SMU96" s="174"/>
      <c r="SMV96" s="174"/>
      <c r="SMW96" s="174"/>
      <c r="SMX96" s="174"/>
      <c r="SMY96" s="174"/>
      <c r="SMZ96" s="174"/>
      <c r="SNA96" s="174"/>
      <c r="SNB96" s="174"/>
      <c r="SNC96" s="174"/>
      <c r="SND96" s="174"/>
      <c r="SNE96" s="174"/>
      <c r="SNF96" s="174"/>
      <c r="SNG96" s="174"/>
      <c r="SNH96" s="174"/>
      <c r="SNI96" s="174"/>
      <c r="SNJ96" s="174"/>
      <c r="SNK96" s="174"/>
      <c r="SNL96" s="174"/>
      <c r="SNM96" s="174"/>
      <c r="SNN96" s="174"/>
      <c r="SNO96" s="174"/>
      <c r="SNP96" s="174"/>
      <c r="SNQ96" s="174"/>
      <c r="SNR96" s="174"/>
      <c r="SNS96" s="174"/>
      <c r="SNT96" s="174"/>
      <c r="SNU96" s="174"/>
      <c r="SNV96" s="174"/>
      <c r="SNW96" s="174"/>
      <c r="SNX96" s="174"/>
      <c r="SNY96" s="174"/>
      <c r="SNZ96" s="174"/>
      <c r="SOA96" s="174"/>
      <c r="SOB96" s="174"/>
      <c r="SOC96" s="174"/>
      <c r="SOD96" s="174"/>
      <c r="SOE96" s="174"/>
      <c r="SOF96" s="174"/>
      <c r="SOG96" s="174"/>
      <c r="SOH96" s="174"/>
      <c r="SOI96" s="174"/>
      <c r="SOJ96" s="174"/>
      <c r="SOK96" s="174"/>
      <c r="SOL96" s="174"/>
      <c r="SOM96" s="174"/>
      <c r="SON96" s="174"/>
      <c r="SOO96" s="174"/>
      <c r="SOP96" s="174"/>
      <c r="SOQ96" s="174"/>
      <c r="SOR96" s="174"/>
      <c r="SOS96" s="174"/>
      <c r="SOT96" s="174"/>
      <c r="SOU96" s="174"/>
      <c r="SOV96" s="174"/>
      <c r="SOW96" s="174"/>
      <c r="SOX96" s="174"/>
      <c r="SOY96" s="174"/>
      <c r="SOZ96" s="174"/>
      <c r="SPA96" s="174"/>
      <c r="SPB96" s="174"/>
      <c r="SPC96" s="174"/>
      <c r="SPD96" s="174"/>
      <c r="SPE96" s="174"/>
      <c r="SPF96" s="174"/>
      <c r="SPG96" s="174"/>
      <c r="SPH96" s="174"/>
      <c r="SPI96" s="174"/>
      <c r="SPJ96" s="174"/>
      <c r="SPK96" s="174"/>
      <c r="SPL96" s="174"/>
      <c r="SPM96" s="174"/>
      <c r="SPN96" s="174"/>
      <c r="SPO96" s="174"/>
      <c r="SPP96" s="174"/>
      <c r="SPQ96" s="174"/>
      <c r="SPR96" s="174"/>
      <c r="SPS96" s="174"/>
      <c r="SPT96" s="174"/>
      <c r="SPU96" s="174"/>
      <c r="SPV96" s="174"/>
      <c r="SPW96" s="174"/>
      <c r="SPX96" s="174"/>
      <c r="SPY96" s="174"/>
      <c r="SPZ96" s="174"/>
      <c r="SQA96" s="174"/>
      <c r="SQB96" s="174"/>
      <c r="SQC96" s="174"/>
      <c r="SQD96" s="174"/>
      <c r="SQE96" s="174"/>
      <c r="SQF96" s="174"/>
      <c r="SQG96" s="174"/>
      <c r="SQH96" s="174"/>
      <c r="SQI96" s="174"/>
      <c r="SQJ96" s="174"/>
      <c r="SQK96" s="174"/>
      <c r="SQL96" s="174"/>
      <c r="SQM96" s="174"/>
      <c r="SQN96" s="174"/>
      <c r="SQO96" s="174"/>
      <c r="SQP96" s="174"/>
      <c r="SQQ96" s="174"/>
      <c r="SQR96" s="174"/>
      <c r="SQS96" s="174"/>
      <c r="SQT96" s="174"/>
      <c r="SQU96" s="174"/>
      <c r="SQV96" s="174"/>
      <c r="SQW96" s="174"/>
      <c r="SQX96" s="174"/>
      <c r="SQY96" s="174"/>
      <c r="SQZ96" s="174"/>
      <c r="SRA96" s="174"/>
      <c r="SRB96" s="174"/>
      <c r="SRC96" s="174"/>
      <c r="SRD96" s="174"/>
      <c r="SRE96" s="174"/>
      <c r="SRF96" s="174"/>
      <c r="SRG96" s="174"/>
      <c r="SRH96" s="174"/>
      <c r="SRI96" s="174"/>
      <c r="SRJ96" s="174"/>
      <c r="SRK96" s="174"/>
      <c r="SRL96" s="174"/>
      <c r="SRM96" s="174"/>
      <c r="SRN96" s="174"/>
      <c r="SRO96" s="174"/>
      <c r="SRP96" s="174"/>
      <c r="SRQ96" s="174"/>
      <c r="SRR96" s="174"/>
      <c r="SRS96" s="174"/>
      <c r="SRT96" s="174"/>
      <c r="SRU96" s="174"/>
      <c r="SRV96" s="174"/>
      <c r="SRW96" s="174"/>
      <c r="SRX96" s="174"/>
      <c r="SRY96" s="174"/>
      <c r="SRZ96" s="174"/>
      <c r="SSA96" s="174"/>
      <c r="SSB96" s="174"/>
      <c r="SSC96" s="174"/>
      <c r="SSD96" s="174"/>
      <c r="SSE96" s="174"/>
      <c r="SSF96" s="174"/>
      <c r="SSG96" s="174"/>
      <c r="SSH96" s="174"/>
      <c r="SSI96" s="174"/>
      <c r="SSJ96" s="174"/>
      <c r="SSK96" s="174"/>
      <c r="SSL96" s="174"/>
      <c r="SSM96" s="174"/>
      <c r="SSN96" s="174"/>
      <c r="SSO96" s="174"/>
      <c r="SSP96" s="174"/>
      <c r="SSQ96" s="174"/>
      <c r="SSR96" s="174"/>
      <c r="SSS96" s="174"/>
      <c r="SST96" s="174"/>
      <c r="SSU96" s="174"/>
      <c r="SSV96" s="174"/>
      <c r="SSW96" s="174"/>
      <c r="SSX96" s="174"/>
      <c r="SSY96" s="174"/>
      <c r="SSZ96" s="174"/>
      <c r="STA96" s="174"/>
      <c r="STB96" s="174"/>
      <c r="STC96" s="174"/>
      <c r="STD96" s="174"/>
      <c r="STE96" s="174"/>
      <c r="STF96" s="174"/>
      <c r="STG96" s="174"/>
      <c r="STH96" s="174"/>
      <c r="STI96" s="174"/>
      <c r="STJ96" s="174"/>
      <c r="STK96" s="174"/>
      <c r="STL96" s="174"/>
      <c r="STM96" s="174"/>
      <c r="STN96" s="174"/>
      <c r="STO96" s="174"/>
      <c r="STP96" s="174"/>
      <c r="STQ96" s="174"/>
      <c r="STR96" s="174"/>
      <c r="STS96" s="174"/>
      <c r="STT96" s="174"/>
      <c r="STU96" s="174"/>
      <c r="STV96" s="174"/>
      <c r="STW96" s="174"/>
      <c r="STX96" s="174"/>
      <c r="STY96" s="174"/>
      <c r="STZ96" s="174"/>
      <c r="SUA96" s="174"/>
      <c r="SUB96" s="174"/>
      <c r="SUC96" s="174"/>
      <c r="SUD96" s="174"/>
      <c r="SUE96" s="174"/>
      <c r="SUF96" s="174"/>
      <c r="SUG96" s="174"/>
      <c r="SUH96" s="174"/>
      <c r="SUI96" s="174"/>
      <c r="SUJ96" s="174"/>
      <c r="SUK96" s="174"/>
      <c r="SUL96" s="174"/>
      <c r="SUM96" s="174"/>
      <c r="SUN96" s="174"/>
      <c r="SUO96" s="174"/>
      <c r="SUP96" s="174"/>
      <c r="SUQ96" s="174"/>
      <c r="SUR96" s="174"/>
      <c r="SUS96" s="174"/>
      <c r="SUT96" s="174"/>
      <c r="SUU96" s="174"/>
      <c r="SUV96" s="174"/>
      <c r="SUW96" s="174"/>
      <c r="SUX96" s="174"/>
      <c r="SUY96" s="174"/>
      <c r="SUZ96" s="174"/>
      <c r="SVA96" s="174"/>
      <c r="SVB96" s="174"/>
      <c r="SVC96" s="174"/>
      <c r="SVD96" s="174"/>
      <c r="SVE96" s="174"/>
      <c r="SVF96" s="174"/>
      <c r="SVG96" s="174"/>
      <c r="SVH96" s="174"/>
      <c r="SVI96" s="174"/>
      <c r="SVJ96" s="174"/>
      <c r="SVK96" s="174"/>
      <c r="SVL96" s="174"/>
      <c r="SVM96" s="174"/>
      <c r="SVN96" s="174"/>
      <c r="SVO96" s="174"/>
      <c r="SVP96" s="174"/>
      <c r="SVQ96" s="174"/>
      <c r="SVR96" s="174"/>
      <c r="SVS96" s="174"/>
      <c r="SVT96" s="174"/>
      <c r="SVU96" s="174"/>
      <c r="SVV96" s="174"/>
      <c r="SVW96" s="174"/>
      <c r="SVX96" s="174"/>
      <c r="SVY96" s="174"/>
      <c r="SVZ96" s="174"/>
      <c r="SWA96" s="174"/>
      <c r="SWB96" s="174"/>
      <c r="SWC96" s="174"/>
      <c r="SWD96" s="174"/>
      <c r="SWE96" s="174"/>
      <c r="SWF96" s="174"/>
      <c r="SWG96" s="174"/>
      <c r="SWH96" s="174"/>
      <c r="SWI96" s="174"/>
      <c r="SWJ96" s="174"/>
      <c r="SWK96" s="174"/>
      <c r="SWL96" s="174"/>
      <c r="SWM96" s="174"/>
      <c r="SWN96" s="174"/>
      <c r="SWO96" s="174"/>
      <c r="SWP96" s="174"/>
      <c r="SWQ96" s="174"/>
      <c r="SWR96" s="174"/>
      <c r="SWS96" s="174"/>
      <c r="SWT96" s="174"/>
      <c r="SWU96" s="174"/>
      <c r="SWV96" s="174"/>
      <c r="SWW96" s="174"/>
      <c r="SWX96" s="174"/>
      <c r="SWY96" s="174"/>
      <c r="SWZ96" s="174"/>
      <c r="SXA96" s="174"/>
      <c r="SXB96" s="174"/>
      <c r="SXC96" s="174"/>
      <c r="SXD96" s="174"/>
      <c r="SXE96" s="174"/>
      <c r="SXF96" s="174"/>
      <c r="SXG96" s="174"/>
      <c r="SXH96" s="174"/>
      <c r="SXI96" s="174"/>
      <c r="SXJ96" s="174"/>
      <c r="SXK96" s="174"/>
      <c r="SXL96" s="174"/>
      <c r="SXM96" s="174"/>
      <c r="SXN96" s="174"/>
      <c r="SXO96" s="174"/>
      <c r="SXP96" s="174"/>
      <c r="SXQ96" s="174"/>
      <c r="SXR96" s="174"/>
      <c r="SXS96" s="174"/>
      <c r="SXT96" s="174"/>
      <c r="SXU96" s="174"/>
      <c r="SXV96" s="174"/>
      <c r="SXW96" s="174"/>
      <c r="SXX96" s="174"/>
      <c r="SXY96" s="174"/>
      <c r="SXZ96" s="174"/>
      <c r="SYA96" s="174"/>
      <c r="SYB96" s="174"/>
      <c r="SYC96" s="174"/>
      <c r="SYD96" s="174"/>
      <c r="SYE96" s="174"/>
      <c r="SYF96" s="174"/>
      <c r="SYG96" s="174"/>
      <c r="SYH96" s="174"/>
      <c r="SYI96" s="174"/>
      <c r="SYJ96" s="174"/>
      <c r="SYK96" s="174"/>
      <c r="SYL96" s="174"/>
      <c r="SYM96" s="174"/>
      <c r="SYN96" s="174"/>
      <c r="SYO96" s="174"/>
      <c r="SYP96" s="174"/>
      <c r="SYQ96" s="174"/>
      <c r="SYR96" s="174"/>
      <c r="SYS96" s="174"/>
      <c r="SYT96" s="174"/>
      <c r="SYU96" s="174"/>
      <c r="SYV96" s="174"/>
      <c r="SYW96" s="174"/>
      <c r="SYX96" s="174"/>
      <c r="SYY96" s="174"/>
      <c r="SYZ96" s="174"/>
      <c r="SZA96" s="174"/>
      <c r="SZB96" s="174"/>
      <c r="SZC96" s="174"/>
      <c r="SZD96" s="174"/>
      <c r="SZE96" s="174"/>
      <c r="SZF96" s="174"/>
      <c r="SZG96" s="174"/>
      <c r="SZH96" s="174"/>
      <c r="SZI96" s="174"/>
      <c r="SZJ96" s="174"/>
      <c r="SZK96" s="174"/>
      <c r="SZL96" s="174"/>
      <c r="SZM96" s="174"/>
      <c r="SZN96" s="174"/>
      <c r="SZO96" s="174"/>
      <c r="SZP96" s="174"/>
      <c r="SZQ96" s="174"/>
      <c r="SZR96" s="174"/>
      <c r="SZS96" s="174"/>
      <c r="SZT96" s="174"/>
      <c r="SZU96" s="174"/>
      <c r="SZV96" s="174"/>
      <c r="SZW96" s="174"/>
      <c r="SZX96" s="174"/>
      <c r="SZY96" s="174"/>
      <c r="SZZ96" s="174"/>
      <c r="TAA96" s="174"/>
      <c r="TAB96" s="174"/>
      <c r="TAC96" s="174"/>
      <c r="TAD96" s="174"/>
      <c r="TAE96" s="174"/>
      <c r="TAF96" s="174"/>
      <c r="TAG96" s="174"/>
      <c r="TAH96" s="174"/>
      <c r="TAI96" s="174"/>
      <c r="TAJ96" s="174"/>
      <c r="TAK96" s="174"/>
      <c r="TAL96" s="174"/>
      <c r="TAM96" s="174"/>
      <c r="TAN96" s="174"/>
      <c r="TAO96" s="174"/>
      <c r="TAP96" s="174"/>
      <c r="TAQ96" s="174"/>
      <c r="TAR96" s="174"/>
      <c r="TAS96" s="174"/>
      <c r="TAT96" s="174"/>
      <c r="TAU96" s="174"/>
      <c r="TAV96" s="174"/>
      <c r="TAW96" s="174"/>
      <c r="TAX96" s="174"/>
      <c r="TAY96" s="174"/>
      <c r="TAZ96" s="174"/>
      <c r="TBA96" s="174"/>
      <c r="TBB96" s="174"/>
      <c r="TBC96" s="174"/>
      <c r="TBD96" s="174"/>
      <c r="TBE96" s="174"/>
      <c r="TBF96" s="174"/>
      <c r="TBG96" s="174"/>
      <c r="TBH96" s="174"/>
      <c r="TBI96" s="174"/>
      <c r="TBJ96" s="174"/>
      <c r="TBK96" s="174"/>
      <c r="TBL96" s="174"/>
      <c r="TBM96" s="174"/>
      <c r="TBN96" s="174"/>
      <c r="TBO96" s="174"/>
      <c r="TBP96" s="174"/>
      <c r="TBQ96" s="174"/>
      <c r="TBR96" s="174"/>
      <c r="TBS96" s="174"/>
      <c r="TBT96" s="174"/>
      <c r="TBU96" s="174"/>
      <c r="TBV96" s="174"/>
      <c r="TBW96" s="174"/>
      <c r="TBX96" s="174"/>
      <c r="TBY96" s="174"/>
      <c r="TBZ96" s="174"/>
      <c r="TCA96" s="174"/>
      <c r="TCB96" s="174"/>
      <c r="TCC96" s="174"/>
      <c r="TCD96" s="174"/>
      <c r="TCE96" s="174"/>
      <c r="TCF96" s="174"/>
      <c r="TCG96" s="174"/>
      <c r="TCH96" s="174"/>
      <c r="TCI96" s="174"/>
      <c r="TCJ96" s="174"/>
      <c r="TCK96" s="174"/>
      <c r="TCL96" s="174"/>
      <c r="TCM96" s="174"/>
      <c r="TCN96" s="174"/>
      <c r="TCO96" s="174"/>
      <c r="TCP96" s="174"/>
      <c r="TCQ96" s="174"/>
      <c r="TCR96" s="174"/>
      <c r="TCS96" s="174"/>
      <c r="TCT96" s="174"/>
      <c r="TCU96" s="174"/>
      <c r="TCV96" s="174"/>
      <c r="TCW96" s="174"/>
      <c r="TCX96" s="174"/>
      <c r="TCY96" s="174"/>
      <c r="TCZ96" s="174"/>
      <c r="TDA96" s="174"/>
      <c r="TDB96" s="174"/>
      <c r="TDC96" s="174"/>
      <c r="TDD96" s="174"/>
      <c r="TDE96" s="174"/>
      <c r="TDF96" s="174"/>
      <c r="TDG96" s="174"/>
      <c r="TDH96" s="174"/>
      <c r="TDI96" s="174"/>
      <c r="TDJ96" s="174"/>
      <c r="TDK96" s="174"/>
      <c r="TDL96" s="174"/>
      <c r="TDM96" s="174"/>
      <c r="TDN96" s="174"/>
      <c r="TDO96" s="174"/>
      <c r="TDP96" s="174"/>
      <c r="TDQ96" s="174"/>
      <c r="TDR96" s="174"/>
      <c r="TDS96" s="174"/>
      <c r="TDT96" s="174"/>
      <c r="TDU96" s="174"/>
      <c r="TDV96" s="174"/>
      <c r="TDW96" s="174"/>
      <c r="TDX96" s="174"/>
      <c r="TDY96" s="174"/>
      <c r="TDZ96" s="174"/>
      <c r="TEA96" s="174"/>
      <c r="TEB96" s="174"/>
      <c r="TEC96" s="174"/>
      <c r="TED96" s="174"/>
      <c r="TEE96" s="174"/>
      <c r="TEF96" s="174"/>
      <c r="TEG96" s="174"/>
      <c r="TEH96" s="174"/>
      <c r="TEI96" s="174"/>
      <c r="TEJ96" s="174"/>
      <c r="TEK96" s="174"/>
      <c r="TEL96" s="174"/>
      <c r="TEM96" s="174"/>
      <c r="TEN96" s="174"/>
      <c r="TEO96" s="174"/>
      <c r="TEP96" s="174"/>
      <c r="TEQ96" s="174"/>
      <c r="TER96" s="174"/>
      <c r="TES96" s="174"/>
      <c r="TET96" s="174"/>
      <c r="TEU96" s="174"/>
      <c r="TEV96" s="174"/>
      <c r="TEW96" s="174"/>
      <c r="TEX96" s="174"/>
      <c r="TEY96" s="174"/>
      <c r="TEZ96" s="174"/>
      <c r="TFA96" s="174"/>
      <c r="TFB96" s="174"/>
      <c r="TFC96" s="174"/>
      <c r="TFD96" s="174"/>
      <c r="TFE96" s="174"/>
      <c r="TFF96" s="174"/>
      <c r="TFG96" s="174"/>
      <c r="TFH96" s="174"/>
      <c r="TFI96" s="174"/>
      <c r="TFJ96" s="174"/>
      <c r="TFK96" s="174"/>
      <c r="TFL96" s="174"/>
      <c r="TFM96" s="174"/>
      <c r="TFN96" s="174"/>
      <c r="TFO96" s="174"/>
      <c r="TFP96" s="174"/>
      <c r="TFQ96" s="174"/>
      <c r="TFR96" s="174"/>
      <c r="TFS96" s="174"/>
      <c r="TFT96" s="174"/>
      <c r="TFU96" s="174"/>
      <c r="TFV96" s="174"/>
      <c r="TFW96" s="174"/>
      <c r="TFX96" s="174"/>
      <c r="TFY96" s="174"/>
      <c r="TFZ96" s="174"/>
      <c r="TGA96" s="174"/>
      <c r="TGB96" s="174"/>
      <c r="TGC96" s="174"/>
      <c r="TGD96" s="174"/>
      <c r="TGE96" s="174"/>
      <c r="TGF96" s="174"/>
      <c r="TGG96" s="174"/>
      <c r="TGH96" s="174"/>
      <c r="TGI96" s="174"/>
      <c r="TGJ96" s="174"/>
      <c r="TGK96" s="174"/>
      <c r="TGL96" s="174"/>
      <c r="TGM96" s="174"/>
      <c r="TGN96" s="174"/>
      <c r="TGO96" s="174"/>
      <c r="TGP96" s="174"/>
      <c r="TGQ96" s="174"/>
      <c r="TGR96" s="174"/>
      <c r="TGS96" s="174"/>
      <c r="TGT96" s="174"/>
      <c r="TGU96" s="174"/>
      <c r="TGV96" s="174"/>
      <c r="TGW96" s="174"/>
      <c r="TGX96" s="174"/>
      <c r="TGY96" s="174"/>
      <c r="TGZ96" s="174"/>
      <c r="THA96" s="174"/>
      <c r="THB96" s="174"/>
      <c r="THC96" s="174"/>
      <c r="THD96" s="174"/>
      <c r="THE96" s="174"/>
      <c r="THF96" s="174"/>
      <c r="THG96" s="174"/>
      <c r="THH96" s="174"/>
      <c r="THI96" s="174"/>
      <c r="THJ96" s="174"/>
      <c r="THK96" s="174"/>
      <c r="THL96" s="174"/>
      <c r="THM96" s="174"/>
      <c r="THN96" s="174"/>
      <c r="THO96" s="174"/>
      <c r="THP96" s="174"/>
      <c r="THQ96" s="174"/>
      <c r="THR96" s="174"/>
      <c r="THS96" s="174"/>
      <c r="THT96" s="174"/>
      <c r="THU96" s="174"/>
      <c r="THV96" s="174"/>
      <c r="THW96" s="174"/>
      <c r="THX96" s="174"/>
      <c r="THY96" s="174"/>
      <c r="THZ96" s="174"/>
      <c r="TIA96" s="174"/>
      <c r="TIB96" s="174"/>
      <c r="TIC96" s="174"/>
      <c r="TID96" s="174"/>
      <c r="TIE96" s="174"/>
      <c r="TIF96" s="174"/>
      <c r="TIG96" s="174"/>
      <c r="TIH96" s="174"/>
      <c r="TII96" s="174"/>
      <c r="TIJ96" s="174"/>
      <c r="TIK96" s="174"/>
      <c r="TIL96" s="174"/>
      <c r="TIM96" s="174"/>
      <c r="TIN96" s="174"/>
      <c r="TIO96" s="174"/>
      <c r="TIP96" s="174"/>
      <c r="TIQ96" s="174"/>
      <c r="TIR96" s="174"/>
      <c r="TIS96" s="174"/>
      <c r="TIT96" s="174"/>
      <c r="TIU96" s="174"/>
      <c r="TIV96" s="174"/>
      <c r="TIW96" s="174"/>
      <c r="TIX96" s="174"/>
      <c r="TIY96" s="174"/>
      <c r="TIZ96" s="174"/>
      <c r="TJA96" s="174"/>
      <c r="TJB96" s="174"/>
      <c r="TJC96" s="174"/>
      <c r="TJD96" s="174"/>
      <c r="TJE96" s="174"/>
      <c r="TJF96" s="174"/>
      <c r="TJG96" s="174"/>
      <c r="TJH96" s="174"/>
      <c r="TJI96" s="174"/>
      <c r="TJJ96" s="174"/>
      <c r="TJK96" s="174"/>
      <c r="TJL96" s="174"/>
      <c r="TJM96" s="174"/>
      <c r="TJN96" s="174"/>
      <c r="TJO96" s="174"/>
      <c r="TJP96" s="174"/>
      <c r="TJQ96" s="174"/>
      <c r="TJR96" s="174"/>
      <c r="TJS96" s="174"/>
      <c r="TJT96" s="174"/>
      <c r="TJU96" s="174"/>
      <c r="TJV96" s="174"/>
      <c r="TJW96" s="174"/>
      <c r="TJX96" s="174"/>
      <c r="TJY96" s="174"/>
      <c r="TJZ96" s="174"/>
      <c r="TKA96" s="174"/>
      <c r="TKB96" s="174"/>
      <c r="TKC96" s="174"/>
      <c r="TKD96" s="174"/>
      <c r="TKE96" s="174"/>
      <c r="TKF96" s="174"/>
      <c r="TKG96" s="174"/>
      <c r="TKH96" s="174"/>
      <c r="TKI96" s="174"/>
      <c r="TKJ96" s="174"/>
      <c r="TKK96" s="174"/>
      <c r="TKL96" s="174"/>
      <c r="TKM96" s="174"/>
      <c r="TKN96" s="174"/>
      <c r="TKO96" s="174"/>
      <c r="TKP96" s="174"/>
      <c r="TKQ96" s="174"/>
      <c r="TKR96" s="174"/>
      <c r="TKS96" s="174"/>
      <c r="TKT96" s="174"/>
      <c r="TKU96" s="174"/>
      <c r="TKV96" s="174"/>
      <c r="TKW96" s="174"/>
      <c r="TKX96" s="174"/>
      <c r="TKY96" s="174"/>
      <c r="TKZ96" s="174"/>
      <c r="TLA96" s="174"/>
      <c r="TLB96" s="174"/>
      <c r="TLC96" s="174"/>
      <c r="TLD96" s="174"/>
      <c r="TLE96" s="174"/>
      <c r="TLF96" s="174"/>
      <c r="TLG96" s="174"/>
      <c r="TLH96" s="174"/>
      <c r="TLI96" s="174"/>
      <c r="TLJ96" s="174"/>
      <c r="TLK96" s="174"/>
      <c r="TLL96" s="174"/>
      <c r="TLM96" s="174"/>
      <c r="TLN96" s="174"/>
      <c r="TLO96" s="174"/>
      <c r="TLP96" s="174"/>
      <c r="TLQ96" s="174"/>
      <c r="TLR96" s="174"/>
      <c r="TLS96" s="174"/>
      <c r="TLT96" s="174"/>
      <c r="TLU96" s="174"/>
      <c r="TLV96" s="174"/>
      <c r="TLW96" s="174"/>
      <c r="TLX96" s="174"/>
      <c r="TLY96" s="174"/>
      <c r="TLZ96" s="174"/>
      <c r="TMA96" s="174"/>
      <c r="TMB96" s="174"/>
      <c r="TMC96" s="174"/>
      <c r="TMD96" s="174"/>
      <c r="TME96" s="174"/>
      <c r="TMF96" s="174"/>
      <c r="TMG96" s="174"/>
      <c r="TMH96" s="174"/>
      <c r="TMI96" s="174"/>
      <c r="TMJ96" s="174"/>
      <c r="TMK96" s="174"/>
      <c r="TML96" s="174"/>
      <c r="TMM96" s="174"/>
      <c r="TMN96" s="174"/>
      <c r="TMO96" s="174"/>
      <c r="TMP96" s="174"/>
      <c r="TMQ96" s="174"/>
      <c r="TMR96" s="174"/>
      <c r="TMS96" s="174"/>
      <c r="TMT96" s="174"/>
      <c r="TMU96" s="174"/>
      <c r="TMV96" s="174"/>
      <c r="TMW96" s="174"/>
      <c r="TMX96" s="174"/>
      <c r="TMY96" s="174"/>
      <c r="TMZ96" s="174"/>
      <c r="TNA96" s="174"/>
      <c r="TNB96" s="174"/>
      <c r="TNC96" s="174"/>
      <c r="TND96" s="174"/>
      <c r="TNE96" s="174"/>
      <c r="TNF96" s="174"/>
      <c r="TNG96" s="174"/>
      <c r="TNH96" s="174"/>
      <c r="TNI96" s="174"/>
      <c r="TNJ96" s="174"/>
      <c r="TNK96" s="174"/>
      <c r="TNL96" s="174"/>
      <c r="TNM96" s="174"/>
      <c r="TNN96" s="174"/>
      <c r="TNO96" s="174"/>
      <c r="TNP96" s="174"/>
      <c r="TNQ96" s="174"/>
      <c r="TNR96" s="174"/>
      <c r="TNS96" s="174"/>
      <c r="TNT96" s="174"/>
      <c r="TNU96" s="174"/>
      <c r="TNV96" s="174"/>
      <c r="TNW96" s="174"/>
      <c r="TNX96" s="174"/>
      <c r="TNY96" s="174"/>
      <c r="TNZ96" s="174"/>
      <c r="TOA96" s="174"/>
      <c r="TOB96" s="174"/>
      <c r="TOC96" s="174"/>
      <c r="TOD96" s="174"/>
      <c r="TOE96" s="174"/>
      <c r="TOF96" s="174"/>
      <c r="TOG96" s="174"/>
      <c r="TOH96" s="174"/>
      <c r="TOI96" s="174"/>
      <c r="TOJ96" s="174"/>
      <c r="TOK96" s="174"/>
      <c r="TOL96" s="174"/>
      <c r="TOM96" s="174"/>
      <c r="TON96" s="174"/>
      <c r="TOO96" s="174"/>
      <c r="TOP96" s="174"/>
      <c r="TOQ96" s="174"/>
      <c r="TOR96" s="174"/>
      <c r="TOS96" s="174"/>
      <c r="TOT96" s="174"/>
      <c r="TOU96" s="174"/>
      <c r="TOV96" s="174"/>
      <c r="TOW96" s="174"/>
      <c r="TOX96" s="174"/>
      <c r="TOY96" s="174"/>
      <c r="TOZ96" s="174"/>
      <c r="TPA96" s="174"/>
      <c r="TPB96" s="174"/>
      <c r="TPC96" s="174"/>
      <c r="TPD96" s="174"/>
      <c r="TPE96" s="174"/>
      <c r="TPF96" s="174"/>
      <c r="TPG96" s="174"/>
      <c r="TPH96" s="174"/>
      <c r="TPI96" s="174"/>
      <c r="TPJ96" s="174"/>
      <c r="TPK96" s="174"/>
      <c r="TPL96" s="174"/>
      <c r="TPM96" s="174"/>
      <c r="TPN96" s="174"/>
      <c r="TPO96" s="174"/>
      <c r="TPP96" s="174"/>
      <c r="TPQ96" s="174"/>
      <c r="TPR96" s="174"/>
      <c r="TPS96" s="174"/>
      <c r="TPT96" s="174"/>
      <c r="TPU96" s="174"/>
      <c r="TPV96" s="174"/>
      <c r="TPW96" s="174"/>
      <c r="TPX96" s="174"/>
      <c r="TPY96" s="174"/>
      <c r="TPZ96" s="174"/>
      <c r="TQA96" s="174"/>
      <c r="TQB96" s="174"/>
      <c r="TQC96" s="174"/>
      <c r="TQD96" s="174"/>
      <c r="TQE96" s="174"/>
      <c r="TQF96" s="174"/>
      <c r="TQG96" s="174"/>
      <c r="TQH96" s="174"/>
      <c r="TQI96" s="174"/>
      <c r="TQJ96" s="174"/>
      <c r="TQK96" s="174"/>
      <c r="TQL96" s="174"/>
      <c r="TQM96" s="174"/>
      <c r="TQN96" s="174"/>
      <c r="TQO96" s="174"/>
      <c r="TQP96" s="174"/>
      <c r="TQQ96" s="174"/>
      <c r="TQR96" s="174"/>
      <c r="TQS96" s="174"/>
      <c r="TQT96" s="174"/>
      <c r="TQU96" s="174"/>
      <c r="TQV96" s="174"/>
      <c r="TQW96" s="174"/>
      <c r="TQX96" s="174"/>
      <c r="TQY96" s="174"/>
      <c r="TQZ96" s="174"/>
      <c r="TRA96" s="174"/>
      <c r="TRB96" s="174"/>
      <c r="TRC96" s="174"/>
      <c r="TRD96" s="174"/>
      <c r="TRE96" s="174"/>
      <c r="TRF96" s="174"/>
      <c r="TRG96" s="174"/>
      <c r="TRH96" s="174"/>
      <c r="TRI96" s="174"/>
      <c r="TRJ96" s="174"/>
      <c r="TRK96" s="174"/>
      <c r="TRL96" s="174"/>
      <c r="TRM96" s="174"/>
      <c r="TRN96" s="174"/>
      <c r="TRO96" s="174"/>
      <c r="TRP96" s="174"/>
      <c r="TRQ96" s="174"/>
      <c r="TRR96" s="174"/>
      <c r="TRS96" s="174"/>
      <c r="TRT96" s="174"/>
      <c r="TRU96" s="174"/>
      <c r="TRV96" s="174"/>
      <c r="TRW96" s="174"/>
      <c r="TRX96" s="174"/>
      <c r="TRY96" s="174"/>
      <c r="TRZ96" s="174"/>
      <c r="TSA96" s="174"/>
      <c r="TSB96" s="174"/>
      <c r="TSC96" s="174"/>
      <c r="TSD96" s="174"/>
      <c r="TSE96" s="174"/>
      <c r="TSF96" s="174"/>
      <c r="TSG96" s="174"/>
      <c r="TSH96" s="174"/>
      <c r="TSI96" s="174"/>
      <c r="TSJ96" s="174"/>
      <c r="TSK96" s="174"/>
      <c r="TSL96" s="174"/>
      <c r="TSM96" s="174"/>
      <c r="TSN96" s="174"/>
      <c r="TSO96" s="174"/>
      <c r="TSP96" s="174"/>
      <c r="TSQ96" s="174"/>
      <c r="TSR96" s="174"/>
      <c r="TSS96" s="174"/>
      <c r="TST96" s="174"/>
      <c r="TSU96" s="174"/>
      <c r="TSV96" s="174"/>
      <c r="TSW96" s="174"/>
      <c r="TSX96" s="174"/>
      <c r="TSY96" s="174"/>
      <c r="TSZ96" s="174"/>
      <c r="TTA96" s="174"/>
      <c r="TTB96" s="174"/>
      <c r="TTC96" s="174"/>
      <c r="TTD96" s="174"/>
      <c r="TTE96" s="174"/>
      <c r="TTF96" s="174"/>
      <c r="TTG96" s="174"/>
      <c r="TTH96" s="174"/>
      <c r="TTI96" s="174"/>
      <c r="TTJ96" s="174"/>
      <c r="TTK96" s="174"/>
      <c r="TTL96" s="174"/>
      <c r="TTM96" s="174"/>
      <c r="TTN96" s="174"/>
      <c r="TTO96" s="174"/>
      <c r="TTP96" s="174"/>
      <c r="TTQ96" s="174"/>
      <c r="TTR96" s="174"/>
      <c r="TTS96" s="174"/>
      <c r="TTT96" s="174"/>
      <c r="TTU96" s="174"/>
      <c r="TTV96" s="174"/>
      <c r="TTW96" s="174"/>
      <c r="TTX96" s="174"/>
      <c r="TTY96" s="174"/>
      <c r="TTZ96" s="174"/>
      <c r="TUA96" s="174"/>
      <c r="TUB96" s="174"/>
      <c r="TUC96" s="174"/>
      <c r="TUD96" s="174"/>
      <c r="TUE96" s="174"/>
      <c r="TUF96" s="174"/>
      <c r="TUG96" s="174"/>
      <c r="TUH96" s="174"/>
      <c r="TUI96" s="174"/>
      <c r="TUJ96" s="174"/>
      <c r="TUK96" s="174"/>
      <c r="TUL96" s="174"/>
      <c r="TUM96" s="174"/>
      <c r="TUN96" s="174"/>
      <c r="TUO96" s="174"/>
      <c r="TUP96" s="174"/>
      <c r="TUQ96" s="174"/>
      <c r="TUR96" s="174"/>
      <c r="TUS96" s="174"/>
      <c r="TUT96" s="174"/>
      <c r="TUU96" s="174"/>
      <c r="TUV96" s="174"/>
      <c r="TUW96" s="174"/>
      <c r="TUX96" s="174"/>
      <c r="TUY96" s="174"/>
      <c r="TUZ96" s="174"/>
      <c r="TVA96" s="174"/>
      <c r="TVB96" s="174"/>
      <c r="TVC96" s="174"/>
      <c r="TVD96" s="174"/>
      <c r="TVE96" s="174"/>
      <c r="TVF96" s="174"/>
      <c r="TVG96" s="174"/>
      <c r="TVH96" s="174"/>
      <c r="TVI96" s="174"/>
      <c r="TVJ96" s="174"/>
      <c r="TVK96" s="174"/>
      <c r="TVL96" s="174"/>
      <c r="TVM96" s="174"/>
      <c r="TVN96" s="174"/>
      <c r="TVO96" s="174"/>
      <c r="TVP96" s="174"/>
      <c r="TVQ96" s="174"/>
      <c r="TVR96" s="174"/>
      <c r="TVS96" s="174"/>
      <c r="TVT96" s="174"/>
      <c r="TVU96" s="174"/>
      <c r="TVV96" s="174"/>
      <c r="TVW96" s="174"/>
      <c r="TVX96" s="174"/>
      <c r="TVY96" s="174"/>
      <c r="TVZ96" s="174"/>
      <c r="TWA96" s="174"/>
      <c r="TWB96" s="174"/>
      <c r="TWC96" s="174"/>
      <c r="TWD96" s="174"/>
      <c r="TWE96" s="174"/>
      <c r="TWF96" s="174"/>
      <c r="TWG96" s="174"/>
      <c r="TWH96" s="174"/>
      <c r="TWI96" s="174"/>
      <c r="TWJ96" s="174"/>
      <c r="TWK96" s="174"/>
      <c r="TWL96" s="174"/>
      <c r="TWM96" s="174"/>
      <c r="TWN96" s="174"/>
      <c r="TWO96" s="174"/>
      <c r="TWP96" s="174"/>
      <c r="TWQ96" s="174"/>
      <c r="TWR96" s="174"/>
      <c r="TWS96" s="174"/>
      <c r="TWT96" s="174"/>
      <c r="TWU96" s="174"/>
      <c r="TWV96" s="174"/>
      <c r="TWW96" s="174"/>
      <c r="TWX96" s="174"/>
      <c r="TWY96" s="174"/>
      <c r="TWZ96" s="174"/>
      <c r="TXA96" s="174"/>
      <c r="TXB96" s="174"/>
      <c r="TXC96" s="174"/>
      <c r="TXD96" s="174"/>
      <c r="TXE96" s="174"/>
      <c r="TXF96" s="174"/>
      <c r="TXG96" s="174"/>
      <c r="TXH96" s="174"/>
      <c r="TXI96" s="174"/>
      <c r="TXJ96" s="174"/>
      <c r="TXK96" s="174"/>
      <c r="TXL96" s="174"/>
      <c r="TXM96" s="174"/>
      <c r="TXN96" s="174"/>
      <c r="TXO96" s="174"/>
      <c r="TXP96" s="174"/>
      <c r="TXQ96" s="174"/>
      <c r="TXR96" s="174"/>
      <c r="TXS96" s="174"/>
      <c r="TXT96" s="174"/>
      <c r="TXU96" s="174"/>
      <c r="TXV96" s="174"/>
      <c r="TXW96" s="174"/>
      <c r="TXX96" s="174"/>
      <c r="TXY96" s="174"/>
      <c r="TXZ96" s="174"/>
      <c r="TYA96" s="174"/>
      <c r="TYB96" s="174"/>
      <c r="TYC96" s="174"/>
      <c r="TYD96" s="174"/>
      <c r="TYE96" s="174"/>
      <c r="TYF96" s="174"/>
      <c r="TYG96" s="174"/>
      <c r="TYH96" s="174"/>
      <c r="TYI96" s="174"/>
      <c r="TYJ96" s="174"/>
      <c r="TYK96" s="174"/>
      <c r="TYL96" s="174"/>
      <c r="TYM96" s="174"/>
      <c r="TYN96" s="174"/>
      <c r="TYO96" s="174"/>
      <c r="TYP96" s="174"/>
      <c r="TYQ96" s="174"/>
      <c r="TYR96" s="174"/>
      <c r="TYS96" s="174"/>
      <c r="TYT96" s="174"/>
      <c r="TYU96" s="174"/>
      <c r="TYV96" s="174"/>
      <c r="TYW96" s="174"/>
      <c r="TYX96" s="174"/>
      <c r="TYY96" s="174"/>
      <c r="TYZ96" s="174"/>
      <c r="TZA96" s="174"/>
      <c r="TZB96" s="174"/>
      <c r="TZC96" s="174"/>
      <c r="TZD96" s="174"/>
      <c r="TZE96" s="174"/>
      <c r="TZF96" s="174"/>
      <c r="TZG96" s="174"/>
      <c r="TZH96" s="174"/>
      <c r="TZI96" s="174"/>
      <c r="TZJ96" s="174"/>
      <c r="TZK96" s="174"/>
      <c r="TZL96" s="174"/>
      <c r="TZM96" s="174"/>
      <c r="TZN96" s="174"/>
      <c r="TZO96" s="174"/>
      <c r="TZP96" s="174"/>
      <c r="TZQ96" s="174"/>
      <c r="TZR96" s="174"/>
      <c r="TZS96" s="174"/>
      <c r="TZT96" s="174"/>
      <c r="TZU96" s="174"/>
      <c r="TZV96" s="174"/>
      <c r="TZW96" s="174"/>
      <c r="TZX96" s="174"/>
      <c r="TZY96" s="174"/>
      <c r="TZZ96" s="174"/>
      <c r="UAA96" s="174"/>
      <c r="UAB96" s="174"/>
      <c r="UAC96" s="174"/>
      <c r="UAD96" s="174"/>
      <c r="UAE96" s="174"/>
      <c r="UAF96" s="174"/>
      <c r="UAG96" s="174"/>
      <c r="UAH96" s="174"/>
      <c r="UAI96" s="174"/>
      <c r="UAJ96" s="174"/>
      <c r="UAK96" s="174"/>
      <c r="UAL96" s="174"/>
      <c r="UAM96" s="174"/>
      <c r="UAN96" s="174"/>
      <c r="UAO96" s="174"/>
      <c r="UAP96" s="174"/>
      <c r="UAQ96" s="174"/>
      <c r="UAR96" s="174"/>
      <c r="UAS96" s="174"/>
      <c r="UAT96" s="174"/>
      <c r="UAU96" s="174"/>
      <c r="UAV96" s="174"/>
      <c r="UAW96" s="174"/>
      <c r="UAX96" s="174"/>
      <c r="UAY96" s="174"/>
      <c r="UAZ96" s="174"/>
      <c r="UBA96" s="174"/>
      <c r="UBB96" s="174"/>
      <c r="UBC96" s="174"/>
      <c r="UBD96" s="174"/>
      <c r="UBE96" s="174"/>
      <c r="UBF96" s="174"/>
      <c r="UBG96" s="174"/>
      <c r="UBH96" s="174"/>
      <c r="UBI96" s="174"/>
      <c r="UBJ96" s="174"/>
      <c r="UBK96" s="174"/>
      <c r="UBL96" s="174"/>
      <c r="UBM96" s="174"/>
      <c r="UBN96" s="174"/>
      <c r="UBO96" s="174"/>
      <c r="UBP96" s="174"/>
      <c r="UBQ96" s="174"/>
      <c r="UBR96" s="174"/>
      <c r="UBS96" s="174"/>
      <c r="UBT96" s="174"/>
      <c r="UBU96" s="174"/>
      <c r="UBV96" s="174"/>
      <c r="UBW96" s="174"/>
      <c r="UBX96" s="174"/>
      <c r="UBY96" s="174"/>
      <c r="UBZ96" s="174"/>
      <c r="UCA96" s="174"/>
      <c r="UCB96" s="174"/>
      <c r="UCC96" s="174"/>
      <c r="UCD96" s="174"/>
      <c r="UCE96" s="174"/>
      <c r="UCF96" s="174"/>
      <c r="UCG96" s="174"/>
      <c r="UCH96" s="174"/>
      <c r="UCI96" s="174"/>
      <c r="UCJ96" s="174"/>
      <c r="UCK96" s="174"/>
      <c r="UCL96" s="174"/>
      <c r="UCM96" s="174"/>
      <c r="UCN96" s="174"/>
      <c r="UCO96" s="174"/>
      <c r="UCP96" s="174"/>
      <c r="UCQ96" s="174"/>
      <c r="UCR96" s="174"/>
      <c r="UCS96" s="174"/>
      <c r="UCT96" s="174"/>
      <c r="UCU96" s="174"/>
      <c r="UCV96" s="174"/>
      <c r="UCW96" s="174"/>
      <c r="UCX96" s="174"/>
      <c r="UCY96" s="174"/>
      <c r="UCZ96" s="174"/>
      <c r="UDA96" s="174"/>
      <c r="UDB96" s="174"/>
      <c r="UDC96" s="174"/>
      <c r="UDD96" s="174"/>
      <c r="UDE96" s="174"/>
      <c r="UDF96" s="174"/>
      <c r="UDG96" s="174"/>
      <c r="UDH96" s="174"/>
      <c r="UDI96" s="174"/>
      <c r="UDJ96" s="174"/>
      <c r="UDK96" s="174"/>
      <c r="UDL96" s="174"/>
      <c r="UDM96" s="174"/>
      <c r="UDN96" s="174"/>
      <c r="UDO96" s="174"/>
      <c r="UDP96" s="174"/>
      <c r="UDQ96" s="174"/>
      <c r="UDR96" s="174"/>
      <c r="UDS96" s="174"/>
      <c r="UDT96" s="174"/>
      <c r="UDU96" s="174"/>
      <c r="UDV96" s="174"/>
      <c r="UDW96" s="174"/>
      <c r="UDX96" s="174"/>
      <c r="UDY96" s="174"/>
      <c r="UDZ96" s="174"/>
      <c r="UEA96" s="174"/>
      <c r="UEB96" s="174"/>
      <c r="UEC96" s="174"/>
      <c r="UED96" s="174"/>
      <c r="UEE96" s="174"/>
      <c r="UEF96" s="174"/>
      <c r="UEG96" s="174"/>
      <c r="UEH96" s="174"/>
      <c r="UEI96" s="174"/>
      <c r="UEJ96" s="174"/>
      <c r="UEK96" s="174"/>
      <c r="UEL96" s="174"/>
      <c r="UEM96" s="174"/>
      <c r="UEN96" s="174"/>
      <c r="UEO96" s="174"/>
      <c r="UEP96" s="174"/>
      <c r="UEQ96" s="174"/>
      <c r="UER96" s="174"/>
      <c r="UES96" s="174"/>
      <c r="UET96" s="174"/>
      <c r="UEU96" s="174"/>
      <c r="UEV96" s="174"/>
      <c r="UEW96" s="174"/>
      <c r="UEX96" s="174"/>
      <c r="UEY96" s="174"/>
      <c r="UEZ96" s="174"/>
      <c r="UFA96" s="174"/>
      <c r="UFB96" s="174"/>
      <c r="UFC96" s="174"/>
      <c r="UFD96" s="174"/>
      <c r="UFE96" s="174"/>
      <c r="UFF96" s="174"/>
      <c r="UFG96" s="174"/>
      <c r="UFH96" s="174"/>
      <c r="UFI96" s="174"/>
      <c r="UFJ96" s="174"/>
      <c r="UFK96" s="174"/>
      <c r="UFL96" s="174"/>
      <c r="UFM96" s="174"/>
      <c r="UFN96" s="174"/>
      <c r="UFO96" s="174"/>
      <c r="UFP96" s="174"/>
      <c r="UFQ96" s="174"/>
      <c r="UFR96" s="174"/>
      <c r="UFS96" s="174"/>
      <c r="UFT96" s="174"/>
      <c r="UFU96" s="174"/>
      <c r="UFV96" s="174"/>
      <c r="UFW96" s="174"/>
      <c r="UFX96" s="174"/>
      <c r="UFY96" s="174"/>
      <c r="UFZ96" s="174"/>
      <c r="UGA96" s="174"/>
      <c r="UGB96" s="174"/>
      <c r="UGC96" s="174"/>
      <c r="UGD96" s="174"/>
      <c r="UGE96" s="174"/>
      <c r="UGF96" s="174"/>
      <c r="UGG96" s="174"/>
      <c r="UGH96" s="174"/>
      <c r="UGI96" s="174"/>
      <c r="UGJ96" s="174"/>
      <c r="UGK96" s="174"/>
      <c r="UGL96" s="174"/>
      <c r="UGM96" s="174"/>
      <c r="UGN96" s="174"/>
      <c r="UGO96" s="174"/>
      <c r="UGP96" s="174"/>
      <c r="UGQ96" s="174"/>
      <c r="UGR96" s="174"/>
      <c r="UGS96" s="174"/>
      <c r="UGT96" s="174"/>
      <c r="UGU96" s="174"/>
      <c r="UGV96" s="174"/>
      <c r="UGW96" s="174"/>
      <c r="UGX96" s="174"/>
      <c r="UGY96" s="174"/>
      <c r="UGZ96" s="174"/>
      <c r="UHA96" s="174"/>
      <c r="UHB96" s="174"/>
      <c r="UHC96" s="174"/>
      <c r="UHD96" s="174"/>
      <c r="UHE96" s="174"/>
      <c r="UHF96" s="174"/>
      <c r="UHG96" s="174"/>
      <c r="UHH96" s="174"/>
      <c r="UHI96" s="174"/>
      <c r="UHJ96" s="174"/>
      <c r="UHK96" s="174"/>
      <c r="UHL96" s="174"/>
      <c r="UHM96" s="174"/>
      <c r="UHN96" s="174"/>
      <c r="UHO96" s="174"/>
      <c r="UHP96" s="174"/>
      <c r="UHQ96" s="174"/>
      <c r="UHR96" s="174"/>
      <c r="UHS96" s="174"/>
      <c r="UHT96" s="174"/>
      <c r="UHU96" s="174"/>
      <c r="UHV96" s="174"/>
      <c r="UHW96" s="174"/>
      <c r="UHX96" s="174"/>
      <c r="UHY96" s="174"/>
      <c r="UHZ96" s="174"/>
      <c r="UIA96" s="174"/>
      <c r="UIB96" s="174"/>
      <c r="UIC96" s="174"/>
      <c r="UID96" s="174"/>
      <c r="UIE96" s="174"/>
      <c r="UIF96" s="174"/>
      <c r="UIG96" s="174"/>
      <c r="UIH96" s="174"/>
      <c r="UII96" s="174"/>
      <c r="UIJ96" s="174"/>
      <c r="UIK96" s="174"/>
      <c r="UIL96" s="174"/>
      <c r="UIM96" s="174"/>
      <c r="UIN96" s="174"/>
      <c r="UIO96" s="174"/>
      <c r="UIP96" s="174"/>
      <c r="UIQ96" s="174"/>
      <c r="UIR96" s="174"/>
      <c r="UIS96" s="174"/>
      <c r="UIT96" s="174"/>
      <c r="UIU96" s="174"/>
      <c r="UIV96" s="174"/>
      <c r="UIW96" s="174"/>
      <c r="UIX96" s="174"/>
      <c r="UIY96" s="174"/>
      <c r="UIZ96" s="174"/>
      <c r="UJA96" s="174"/>
      <c r="UJB96" s="174"/>
      <c r="UJC96" s="174"/>
      <c r="UJD96" s="174"/>
      <c r="UJE96" s="174"/>
      <c r="UJF96" s="174"/>
      <c r="UJG96" s="174"/>
      <c r="UJH96" s="174"/>
      <c r="UJI96" s="174"/>
      <c r="UJJ96" s="174"/>
      <c r="UJK96" s="174"/>
      <c r="UJL96" s="174"/>
      <c r="UJM96" s="174"/>
      <c r="UJN96" s="174"/>
      <c r="UJO96" s="174"/>
      <c r="UJP96" s="174"/>
      <c r="UJQ96" s="174"/>
      <c r="UJR96" s="174"/>
      <c r="UJS96" s="174"/>
      <c r="UJT96" s="174"/>
      <c r="UJU96" s="174"/>
      <c r="UJV96" s="174"/>
      <c r="UJW96" s="174"/>
      <c r="UJX96" s="174"/>
      <c r="UJY96" s="174"/>
      <c r="UJZ96" s="174"/>
      <c r="UKA96" s="174"/>
      <c r="UKB96" s="174"/>
      <c r="UKC96" s="174"/>
      <c r="UKD96" s="174"/>
      <c r="UKE96" s="174"/>
      <c r="UKF96" s="174"/>
      <c r="UKG96" s="174"/>
      <c r="UKH96" s="174"/>
      <c r="UKI96" s="174"/>
      <c r="UKJ96" s="174"/>
      <c r="UKK96" s="174"/>
      <c r="UKL96" s="174"/>
      <c r="UKM96" s="174"/>
      <c r="UKN96" s="174"/>
      <c r="UKO96" s="174"/>
      <c r="UKP96" s="174"/>
      <c r="UKQ96" s="174"/>
      <c r="UKR96" s="174"/>
      <c r="UKS96" s="174"/>
      <c r="UKT96" s="174"/>
      <c r="UKU96" s="174"/>
      <c r="UKV96" s="174"/>
      <c r="UKW96" s="174"/>
      <c r="UKX96" s="174"/>
      <c r="UKY96" s="174"/>
      <c r="UKZ96" s="174"/>
      <c r="ULA96" s="174"/>
      <c r="ULB96" s="174"/>
      <c r="ULC96" s="174"/>
      <c r="ULD96" s="174"/>
      <c r="ULE96" s="174"/>
      <c r="ULF96" s="174"/>
      <c r="ULG96" s="174"/>
      <c r="ULH96" s="174"/>
      <c r="ULI96" s="174"/>
      <c r="ULJ96" s="174"/>
      <c r="ULK96" s="174"/>
      <c r="ULL96" s="174"/>
      <c r="ULM96" s="174"/>
      <c r="ULN96" s="174"/>
      <c r="ULO96" s="174"/>
      <c r="ULP96" s="174"/>
      <c r="ULQ96" s="174"/>
      <c r="ULR96" s="174"/>
      <c r="ULS96" s="174"/>
      <c r="ULT96" s="174"/>
      <c r="ULU96" s="174"/>
      <c r="ULV96" s="174"/>
      <c r="ULW96" s="174"/>
      <c r="ULX96" s="174"/>
      <c r="ULY96" s="174"/>
      <c r="ULZ96" s="174"/>
      <c r="UMA96" s="174"/>
      <c r="UMB96" s="174"/>
      <c r="UMC96" s="174"/>
      <c r="UMD96" s="174"/>
      <c r="UME96" s="174"/>
      <c r="UMF96" s="174"/>
      <c r="UMG96" s="174"/>
      <c r="UMH96" s="174"/>
      <c r="UMI96" s="174"/>
      <c r="UMJ96" s="174"/>
      <c r="UMK96" s="174"/>
      <c r="UML96" s="174"/>
      <c r="UMM96" s="174"/>
      <c r="UMN96" s="174"/>
      <c r="UMO96" s="174"/>
      <c r="UMP96" s="174"/>
      <c r="UMQ96" s="174"/>
      <c r="UMR96" s="174"/>
      <c r="UMS96" s="174"/>
      <c r="UMT96" s="174"/>
      <c r="UMU96" s="174"/>
      <c r="UMV96" s="174"/>
      <c r="UMW96" s="174"/>
      <c r="UMX96" s="174"/>
      <c r="UMY96" s="174"/>
      <c r="UMZ96" s="174"/>
      <c r="UNA96" s="174"/>
      <c r="UNB96" s="174"/>
      <c r="UNC96" s="174"/>
      <c r="UND96" s="174"/>
      <c r="UNE96" s="174"/>
      <c r="UNF96" s="174"/>
      <c r="UNG96" s="174"/>
      <c r="UNH96" s="174"/>
      <c r="UNI96" s="174"/>
      <c r="UNJ96" s="174"/>
      <c r="UNK96" s="174"/>
      <c r="UNL96" s="174"/>
      <c r="UNM96" s="174"/>
      <c r="UNN96" s="174"/>
      <c r="UNO96" s="174"/>
      <c r="UNP96" s="174"/>
      <c r="UNQ96" s="174"/>
      <c r="UNR96" s="174"/>
      <c r="UNS96" s="174"/>
      <c r="UNT96" s="174"/>
      <c r="UNU96" s="174"/>
      <c r="UNV96" s="174"/>
      <c r="UNW96" s="174"/>
      <c r="UNX96" s="174"/>
      <c r="UNY96" s="174"/>
      <c r="UNZ96" s="174"/>
      <c r="UOA96" s="174"/>
      <c r="UOB96" s="174"/>
      <c r="UOC96" s="174"/>
      <c r="UOD96" s="174"/>
      <c r="UOE96" s="174"/>
      <c r="UOF96" s="174"/>
      <c r="UOG96" s="174"/>
      <c r="UOH96" s="174"/>
      <c r="UOI96" s="174"/>
      <c r="UOJ96" s="174"/>
      <c r="UOK96" s="174"/>
      <c r="UOL96" s="174"/>
      <c r="UOM96" s="174"/>
      <c r="UON96" s="174"/>
      <c r="UOO96" s="174"/>
      <c r="UOP96" s="174"/>
      <c r="UOQ96" s="174"/>
      <c r="UOR96" s="174"/>
      <c r="UOS96" s="174"/>
      <c r="UOT96" s="174"/>
      <c r="UOU96" s="174"/>
      <c r="UOV96" s="174"/>
      <c r="UOW96" s="174"/>
      <c r="UOX96" s="174"/>
      <c r="UOY96" s="174"/>
      <c r="UOZ96" s="174"/>
      <c r="UPA96" s="174"/>
      <c r="UPB96" s="174"/>
      <c r="UPC96" s="174"/>
      <c r="UPD96" s="174"/>
      <c r="UPE96" s="174"/>
      <c r="UPF96" s="174"/>
      <c r="UPG96" s="174"/>
      <c r="UPH96" s="174"/>
      <c r="UPI96" s="174"/>
      <c r="UPJ96" s="174"/>
      <c r="UPK96" s="174"/>
      <c r="UPL96" s="174"/>
      <c r="UPM96" s="174"/>
      <c r="UPN96" s="174"/>
      <c r="UPO96" s="174"/>
      <c r="UPP96" s="174"/>
      <c r="UPQ96" s="174"/>
      <c r="UPR96" s="174"/>
      <c r="UPS96" s="174"/>
      <c r="UPT96" s="174"/>
      <c r="UPU96" s="174"/>
      <c r="UPV96" s="174"/>
      <c r="UPW96" s="174"/>
      <c r="UPX96" s="174"/>
      <c r="UPY96" s="174"/>
      <c r="UPZ96" s="174"/>
      <c r="UQA96" s="174"/>
      <c r="UQB96" s="174"/>
      <c r="UQC96" s="174"/>
      <c r="UQD96" s="174"/>
      <c r="UQE96" s="174"/>
      <c r="UQF96" s="174"/>
      <c r="UQG96" s="174"/>
      <c r="UQH96" s="174"/>
      <c r="UQI96" s="174"/>
      <c r="UQJ96" s="174"/>
      <c r="UQK96" s="174"/>
      <c r="UQL96" s="174"/>
      <c r="UQM96" s="174"/>
      <c r="UQN96" s="174"/>
      <c r="UQO96" s="174"/>
      <c r="UQP96" s="174"/>
      <c r="UQQ96" s="174"/>
      <c r="UQR96" s="174"/>
      <c r="UQS96" s="174"/>
      <c r="UQT96" s="174"/>
      <c r="UQU96" s="174"/>
      <c r="UQV96" s="174"/>
      <c r="UQW96" s="174"/>
      <c r="UQX96" s="174"/>
      <c r="UQY96" s="174"/>
      <c r="UQZ96" s="174"/>
      <c r="URA96" s="174"/>
      <c r="URB96" s="174"/>
      <c r="URC96" s="174"/>
      <c r="URD96" s="174"/>
      <c r="URE96" s="174"/>
      <c r="URF96" s="174"/>
      <c r="URG96" s="174"/>
      <c r="URH96" s="174"/>
      <c r="URI96" s="174"/>
      <c r="URJ96" s="174"/>
      <c r="URK96" s="174"/>
      <c r="URL96" s="174"/>
      <c r="URM96" s="174"/>
      <c r="URN96" s="174"/>
      <c r="URO96" s="174"/>
      <c r="URP96" s="174"/>
      <c r="URQ96" s="174"/>
      <c r="URR96" s="174"/>
      <c r="URS96" s="174"/>
      <c r="URT96" s="174"/>
      <c r="URU96" s="174"/>
      <c r="URV96" s="174"/>
      <c r="URW96" s="174"/>
      <c r="URX96" s="174"/>
      <c r="URY96" s="174"/>
      <c r="URZ96" s="174"/>
      <c r="USA96" s="174"/>
      <c r="USB96" s="174"/>
      <c r="USC96" s="174"/>
      <c r="USD96" s="174"/>
      <c r="USE96" s="174"/>
      <c r="USF96" s="174"/>
      <c r="USG96" s="174"/>
      <c r="USH96" s="174"/>
      <c r="USI96" s="174"/>
      <c r="USJ96" s="174"/>
      <c r="USK96" s="174"/>
      <c r="USL96" s="174"/>
      <c r="USM96" s="174"/>
      <c r="USN96" s="174"/>
      <c r="USO96" s="174"/>
      <c r="USP96" s="174"/>
      <c r="USQ96" s="174"/>
      <c r="USR96" s="174"/>
      <c r="USS96" s="174"/>
      <c r="UST96" s="174"/>
      <c r="USU96" s="174"/>
      <c r="USV96" s="174"/>
      <c r="USW96" s="174"/>
      <c r="USX96" s="174"/>
      <c r="USY96" s="174"/>
      <c r="USZ96" s="174"/>
      <c r="UTA96" s="174"/>
      <c r="UTB96" s="174"/>
      <c r="UTC96" s="174"/>
      <c r="UTD96" s="174"/>
      <c r="UTE96" s="174"/>
      <c r="UTF96" s="174"/>
      <c r="UTG96" s="174"/>
      <c r="UTH96" s="174"/>
      <c r="UTI96" s="174"/>
      <c r="UTJ96" s="174"/>
      <c r="UTK96" s="174"/>
      <c r="UTL96" s="174"/>
      <c r="UTM96" s="174"/>
      <c r="UTN96" s="174"/>
      <c r="UTO96" s="174"/>
      <c r="UTP96" s="174"/>
      <c r="UTQ96" s="174"/>
      <c r="UTR96" s="174"/>
      <c r="UTS96" s="174"/>
      <c r="UTT96" s="174"/>
      <c r="UTU96" s="174"/>
      <c r="UTV96" s="174"/>
      <c r="UTW96" s="174"/>
      <c r="UTX96" s="174"/>
      <c r="UTY96" s="174"/>
      <c r="UTZ96" s="174"/>
      <c r="UUA96" s="174"/>
      <c r="UUB96" s="174"/>
      <c r="UUC96" s="174"/>
      <c r="UUD96" s="174"/>
      <c r="UUE96" s="174"/>
      <c r="UUF96" s="174"/>
      <c r="UUG96" s="174"/>
      <c r="UUH96" s="174"/>
      <c r="UUI96" s="174"/>
      <c r="UUJ96" s="174"/>
      <c r="UUK96" s="174"/>
      <c r="UUL96" s="174"/>
      <c r="UUM96" s="174"/>
      <c r="UUN96" s="174"/>
      <c r="UUO96" s="174"/>
      <c r="UUP96" s="174"/>
      <c r="UUQ96" s="174"/>
      <c r="UUR96" s="174"/>
      <c r="UUS96" s="174"/>
      <c r="UUT96" s="174"/>
      <c r="UUU96" s="174"/>
      <c r="UUV96" s="174"/>
      <c r="UUW96" s="174"/>
      <c r="UUX96" s="174"/>
      <c r="UUY96" s="174"/>
      <c r="UUZ96" s="174"/>
      <c r="UVA96" s="174"/>
      <c r="UVB96" s="174"/>
      <c r="UVC96" s="174"/>
      <c r="UVD96" s="174"/>
      <c r="UVE96" s="174"/>
      <c r="UVF96" s="174"/>
      <c r="UVG96" s="174"/>
      <c r="UVH96" s="174"/>
      <c r="UVI96" s="174"/>
      <c r="UVJ96" s="174"/>
      <c r="UVK96" s="174"/>
      <c r="UVL96" s="174"/>
      <c r="UVM96" s="174"/>
      <c r="UVN96" s="174"/>
      <c r="UVO96" s="174"/>
      <c r="UVP96" s="174"/>
      <c r="UVQ96" s="174"/>
      <c r="UVR96" s="174"/>
      <c r="UVS96" s="174"/>
      <c r="UVT96" s="174"/>
      <c r="UVU96" s="174"/>
      <c r="UVV96" s="174"/>
      <c r="UVW96" s="174"/>
      <c r="UVX96" s="174"/>
      <c r="UVY96" s="174"/>
      <c r="UVZ96" s="174"/>
      <c r="UWA96" s="174"/>
      <c r="UWB96" s="174"/>
      <c r="UWC96" s="174"/>
      <c r="UWD96" s="174"/>
      <c r="UWE96" s="174"/>
      <c r="UWF96" s="174"/>
      <c r="UWG96" s="174"/>
      <c r="UWH96" s="174"/>
      <c r="UWI96" s="174"/>
      <c r="UWJ96" s="174"/>
      <c r="UWK96" s="174"/>
      <c r="UWL96" s="174"/>
      <c r="UWM96" s="174"/>
      <c r="UWN96" s="174"/>
      <c r="UWO96" s="174"/>
      <c r="UWP96" s="174"/>
      <c r="UWQ96" s="174"/>
      <c r="UWR96" s="174"/>
      <c r="UWS96" s="174"/>
      <c r="UWT96" s="174"/>
      <c r="UWU96" s="174"/>
      <c r="UWV96" s="174"/>
      <c r="UWW96" s="174"/>
      <c r="UWX96" s="174"/>
      <c r="UWY96" s="174"/>
      <c r="UWZ96" s="174"/>
      <c r="UXA96" s="174"/>
      <c r="UXB96" s="174"/>
      <c r="UXC96" s="174"/>
      <c r="UXD96" s="174"/>
      <c r="UXE96" s="174"/>
      <c r="UXF96" s="174"/>
      <c r="UXG96" s="174"/>
      <c r="UXH96" s="174"/>
      <c r="UXI96" s="174"/>
      <c r="UXJ96" s="174"/>
      <c r="UXK96" s="174"/>
      <c r="UXL96" s="174"/>
      <c r="UXM96" s="174"/>
      <c r="UXN96" s="174"/>
      <c r="UXO96" s="174"/>
      <c r="UXP96" s="174"/>
      <c r="UXQ96" s="174"/>
      <c r="UXR96" s="174"/>
      <c r="UXS96" s="174"/>
      <c r="UXT96" s="174"/>
      <c r="UXU96" s="174"/>
      <c r="UXV96" s="174"/>
      <c r="UXW96" s="174"/>
      <c r="UXX96" s="174"/>
      <c r="UXY96" s="174"/>
      <c r="UXZ96" s="174"/>
      <c r="UYA96" s="174"/>
      <c r="UYB96" s="174"/>
      <c r="UYC96" s="174"/>
      <c r="UYD96" s="174"/>
      <c r="UYE96" s="174"/>
      <c r="UYF96" s="174"/>
      <c r="UYG96" s="174"/>
      <c r="UYH96" s="174"/>
      <c r="UYI96" s="174"/>
      <c r="UYJ96" s="174"/>
      <c r="UYK96" s="174"/>
      <c r="UYL96" s="174"/>
      <c r="UYM96" s="174"/>
      <c r="UYN96" s="174"/>
      <c r="UYO96" s="174"/>
      <c r="UYP96" s="174"/>
      <c r="UYQ96" s="174"/>
      <c r="UYR96" s="174"/>
      <c r="UYS96" s="174"/>
      <c r="UYT96" s="174"/>
      <c r="UYU96" s="174"/>
      <c r="UYV96" s="174"/>
      <c r="UYW96" s="174"/>
      <c r="UYX96" s="174"/>
      <c r="UYY96" s="174"/>
      <c r="UYZ96" s="174"/>
      <c r="UZA96" s="174"/>
      <c r="UZB96" s="174"/>
      <c r="UZC96" s="174"/>
      <c r="UZD96" s="174"/>
      <c r="UZE96" s="174"/>
      <c r="UZF96" s="174"/>
      <c r="UZG96" s="174"/>
      <c r="UZH96" s="174"/>
      <c r="UZI96" s="174"/>
      <c r="UZJ96" s="174"/>
      <c r="UZK96" s="174"/>
      <c r="UZL96" s="174"/>
      <c r="UZM96" s="174"/>
      <c r="UZN96" s="174"/>
      <c r="UZO96" s="174"/>
      <c r="UZP96" s="174"/>
      <c r="UZQ96" s="174"/>
      <c r="UZR96" s="174"/>
      <c r="UZS96" s="174"/>
      <c r="UZT96" s="174"/>
      <c r="UZU96" s="174"/>
      <c r="UZV96" s="174"/>
      <c r="UZW96" s="174"/>
      <c r="UZX96" s="174"/>
      <c r="UZY96" s="174"/>
      <c r="UZZ96" s="174"/>
      <c r="VAA96" s="174"/>
      <c r="VAB96" s="174"/>
      <c r="VAC96" s="174"/>
      <c r="VAD96" s="174"/>
      <c r="VAE96" s="174"/>
      <c r="VAF96" s="174"/>
      <c r="VAG96" s="174"/>
      <c r="VAH96" s="174"/>
      <c r="VAI96" s="174"/>
      <c r="VAJ96" s="174"/>
      <c r="VAK96" s="174"/>
      <c r="VAL96" s="174"/>
      <c r="VAM96" s="174"/>
      <c r="VAN96" s="174"/>
      <c r="VAO96" s="174"/>
      <c r="VAP96" s="174"/>
      <c r="VAQ96" s="174"/>
      <c r="VAR96" s="174"/>
      <c r="VAS96" s="174"/>
      <c r="VAT96" s="174"/>
      <c r="VAU96" s="174"/>
      <c r="VAV96" s="174"/>
      <c r="VAW96" s="174"/>
      <c r="VAX96" s="174"/>
      <c r="VAY96" s="174"/>
      <c r="VAZ96" s="174"/>
      <c r="VBA96" s="174"/>
      <c r="VBB96" s="174"/>
      <c r="VBC96" s="174"/>
      <c r="VBD96" s="174"/>
      <c r="VBE96" s="174"/>
      <c r="VBF96" s="174"/>
      <c r="VBG96" s="174"/>
      <c r="VBH96" s="174"/>
      <c r="VBI96" s="174"/>
      <c r="VBJ96" s="174"/>
      <c r="VBK96" s="174"/>
      <c r="VBL96" s="174"/>
      <c r="VBM96" s="174"/>
      <c r="VBN96" s="174"/>
      <c r="VBO96" s="174"/>
      <c r="VBP96" s="174"/>
      <c r="VBQ96" s="174"/>
      <c r="VBR96" s="174"/>
      <c r="VBS96" s="174"/>
      <c r="VBT96" s="174"/>
      <c r="VBU96" s="174"/>
      <c r="VBV96" s="174"/>
      <c r="VBW96" s="174"/>
      <c r="VBX96" s="174"/>
      <c r="VBY96" s="174"/>
      <c r="VBZ96" s="174"/>
      <c r="VCA96" s="174"/>
      <c r="VCB96" s="174"/>
      <c r="VCC96" s="174"/>
      <c r="VCD96" s="174"/>
      <c r="VCE96" s="174"/>
      <c r="VCF96" s="174"/>
      <c r="VCG96" s="174"/>
      <c r="VCH96" s="174"/>
      <c r="VCI96" s="174"/>
      <c r="VCJ96" s="174"/>
      <c r="VCK96" s="174"/>
      <c r="VCL96" s="174"/>
      <c r="VCM96" s="174"/>
      <c r="VCN96" s="174"/>
      <c r="VCO96" s="174"/>
      <c r="VCP96" s="174"/>
      <c r="VCQ96" s="174"/>
      <c r="VCR96" s="174"/>
      <c r="VCS96" s="174"/>
      <c r="VCT96" s="174"/>
      <c r="VCU96" s="174"/>
      <c r="VCV96" s="174"/>
      <c r="VCW96" s="174"/>
      <c r="VCX96" s="174"/>
      <c r="VCY96" s="174"/>
      <c r="VCZ96" s="174"/>
      <c r="VDA96" s="174"/>
      <c r="VDB96" s="174"/>
      <c r="VDC96" s="174"/>
      <c r="VDD96" s="174"/>
      <c r="VDE96" s="174"/>
      <c r="VDF96" s="174"/>
      <c r="VDG96" s="174"/>
      <c r="VDH96" s="174"/>
      <c r="VDI96" s="174"/>
      <c r="VDJ96" s="174"/>
      <c r="VDK96" s="174"/>
      <c r="VDL96" s="174"/>
      <c r="VDM96" s="174"/>
      <c r="VDN96" s="174"/>
      <c r="VDO96" s="174"/>
      <c r="VDP96" s="174"/>
      <c r="VDQ96" s="174"/>
      <c r="VDR96" s="174"/>
      <c r="VDS96" s="174"/>
      <c r="VDT96" s="174"/>
      <c r="VDU96" s="174"/>
      <c r="VDV96" s="174"/>
      <c r="VDW96" s="174"/>
      <c r="VDX96" s="174"/>
      <c r="VDY96" s="174"/>
      <c r="VDZ96" s="174"/>
      <c r="VEA96" s="174"/>
      <c r="VEB96" s="174"/>
      <c r="VEC96" s="174"/>
      <c r="VED96" s="174"/>
      <c r="VEE96" s="174"/>
      <c r="VEF96" s="174"/>
      <c r="VEG96" s="174"/>
      <c r="VEH96" s="174"/>
      <c r="VEI96" s="174"/>
      <c r="VEJ96" s="174"/>
      <c r="VEK96" s="174"/>
      <c r="VEL96" s="174"/>
      <c r="VEM96" s="174"/>
      <c r="VEN96" s="174"/>
      <c r="VEO96" s="174"/>
      <c r="VEP96" s="174"/>
      <c r="VEQ96" s="174"/>
      <c r="VER96" s="174"/>
      <c r="VES96" s="174"/>
      <c r="VET96" s="174"/>
      <c r="VEU96" s="174"/>
      <c r="VEV96" s="174"/>
      <c r="VEW96" s="174"/>
      <c r="VEX96" s="174"/>
      <c r="VEY96" s="174"/>
      <c r="VEZ96" s="174"/>
      <c r="VFA96" s="174"/>
      <c r="VFB96" s="174"/>
      <c r="VFC96" s="174"/>
      <c r="VFD96" s="174"/>
      <c r="VFE96" s="174"/>
      <c r="VFF96" s="174"/>
      <c r="VFG96" s="174"/>
      <c r="VFH96" s="174"/>
      <c r="VFI96" s="174"/>
      <c r="VFJ96" s="174"/>
      <c r="VFK96" s="174"/>
      <c r="VFL96" s="174"/>
      <c r="VFM96" s="174"/>
      <c r="VFN96" s="174"/>
      <c r="VFO96" s="174"/>
      <c r="VFP96" s="174"/>
      <c r="VFQ96" s="174"/>
      <c r="VFR96" s="174"/>
      <c r="VFS96" s="174"/>
      <c r="VFT96" s="174"/>
      <c r="VFU96" s="174"/>
      <c r="VFV96" s="174"/>
      <c r="VFW96" s="174"/>
      <c r="VFX96" s="174"/>
      <c r="VFY96" s="174"/>
      <c r="VFZ96" s="174"/>
      <c r="VGA96" s="174"/>
      <c r="VGB96" s="174"/>
      <c r="VGC96" s="174"/>
      <c r="VGD96" s="174"/>
      <c r="VGE96" s="174"/>
      <c r="VGF96" s="174"/>
      <c r="VGG96" s="174"/>
      <c r="VGH96" s="174"/>
      <c r="VGI96" s="174"/>
      <c r="VGJ96" s="174"/>
      <c r="VGK96" s="174"/>
      <c r="VGL96" s="174"/>
      <c r="VGM96" s="174"/>
      <c r="VGN96" s="174"/>
      <c r="VGO96" s="174"/>
      <c r="VGP96" s="174"/>
      <c r="VGQ96" s="174"/>
      <c r="VGR96" s="174"/>
      <c r="VGS96" s="174"/>
      <c r="VGT96" s="174"/>
      <c r="VGU96" s="174"/>
      <c r="VGV96" s="174"/>
      <c r="VGW96" s="174"/>
      <c r="VGX96" s="174"/>
      <c r="VGY96" s="174"/>
      <c r="VGZ96" s="174"/>
      <c r="VHA96" s="174"/>
      <c r="VHB96" s="174"/>
      <c r="VHC96" s="174"/>
      <c r="VHD96" s="174"/>
      <c r="VHE96" s="174"/>
      <c r="VHF96" s="174"/>
      <c r="VHG96" s="174"/>
      <c r="VHH96" s="174"/>
      <c r="VHI96" s="174"/>
      <c r="VHJ96" s="174"/>
      <c r="VHK96" s="174"/>
      <c r="VHL96" s="174"/>
      <c r="VHM96" s="174"/>
      <c r="VHN96" s="174"/>
      <c r="VHO96" s="174"/>
      <c r="VHP96" s="174"/>
      <c r="VHQ96" s="174"/>
      <c r="VHR96" s="174"/>
      <c r="VHS96" s="174"/>
      <c r="VHT96" s="174"/>
      <c r="VHU96" s="174"/>
      <c r="VHV96" s="174"/>
      <c r="VHW96" s="174"/>
      <c r="VHX96" s="174"/>
      <c r="VHY96" s="174"/>
      <c r="VHZ96" s="174"/>
      <c r="VIA96" s="174"/>
      <c r="VIB96" s="174"/>
      <c r="VIC96" s="174"/>
      <c r="VID96" s="174"/>
      <c r="VIE96" s="174"/>
      <c r="VIF96" s="174"/>
      <c r="VIG96" s="174"/>
      <c r="VIH96" s="174"/>
      <c r="VII96" s="174"/>
      <c r="VIJ96" s="174"/>
      <c r="VIK96" s="174"/>
      <c r="VIL96" s="174"/>
      <c r="VIM96" s="174"/>
      <c r="VIN96" s="174"/>
      <c r="VIO96" s="174"/>
      <c r="VIP96" s="174"/>
      <c r="VIQ96" s="174"/>
      <c r="VIR96" s="174"/>
      <c r="VIS96" s="174"/>
      <c r="VIT96" s="174"/>
      <c r="VIU96" s="174"/>
      <c r="VIV96" s="174"/>
      <c r="VIW96" s="174"/>
      <c r="VIX96" s="174"/>
      <c r="VIY96" s="174"/>
      <c r="VIZ96" s="174"/>
      <c r="VJA96" s="174"/>
      <c r="VJB96" s="174"/>
      <c r="VJC96" s="174"/>
      <c r="VJD96" s="174"/>
      <c r="VJE96" s="174"/>
      <c r="VJF96" s="174"/>
      <c r="VJG96" s="174"/>
      <c r="VJH96" s="174"/>
      <c r="VJI96" s="174"/>
      <c r="VJJ96" s="174"/>
      <c r="VJK96" s="174"/>
      <c r="VJL96" s="174"/>
      <c r="VJM96" s="174"/>
      <c r="VJN96" s="174"/>
      <c r="VJO96" s="174"/>
      <c r="VJP96" s="174"/>
      <c r="VJQ96" s="174"/>
      <c r="VJR96" s="174"/>
      <c r="VJS96" s="174"/>
      <c r="VJT96" s="174"/>
      <c r="VJU96" s="174"/>
      <c r="VJV96" s="174"/>
      <c r="VJW96" s="174"/>
      <c r="VJX96" s="174"/>
      <c r="VJY96" s="174"/>
      <c r="VJZ96" s="174"/>
      <c r="VKA96" s="174"/>
      <c r="VKB96" s="174"/>
      <c r="VKC96" s="174"/>
      <c r="VKD96" s="174"/>
      <c r="VKE96" s="174"/>
      <c r="VKF96" s="174"/>
      <c r="VKG96" s="174"/>
      <c r="VKH96" s="174"/>
      <c r="VKI96" s="174"/>
      <c r="VKJ96" s="174"/>
      <c r="VKK96" s="174"/>
      <c r="VKL96" s="174"/>
      <c r="VKM96" s="174"/>
      <c r="VKN96" s="174"/>
      <c r="VKO96" s="174"/>
      <c r="VKP96" s="174"/>
      <c r="VKQ96" s="174"/>
      <c r="VKR96" s="174"/>
      <c r="VKS96" s="174"/>
      <c r="VKT96" s="174"/>
      <c r="VKU96" s="174"/>
      <c r="VKV96" s="174"/>
      <c r="VKW96" s="174"/>
      <c r="VKX96" s="174"/>
      <c r="VKY96" s="174"/>
      <c r="VKZ96" s="174"/>
      <c r="VLA96" s="174"/>
      <c r="VLB96" s="174"/>
      <c r="VLC96" s="174"/>
      <c r="VLD96" s="174"/>
      <c r="VLE96" s="174"/>
      <c r="VLF96" s="174"/>
      <c r="VLG96" s="174"/>
      <c r="VLH96" s="174"/>
      <c r="VLI96" s="174"/>
      <c r="VLJ96" s="174"/>
      <c r="VLK96" s="174"/>
      <c r="VLL96" s="174"/>
      <c r="VLM96" s="174"/>
      <c r="VLN96" s="174"/>
      <c r="VLO96" s="174"/>
      <c r="VLP96" s="174"/>
      <c r="VLQ96" s="174"/>
      <c r="VLR96" s="174"/>
      <c r="VLS96" s="174"/>
      <c r="VLT96" s="174"/>
      <c r="VLU96" s="174"/>
      <c r="VLV96" s="174"/>
      <c r="VLW96" s="174"/>
      <c r="VLX96" s="174"/>
      <c r="VLY96" s="174"/>
      <c r="VLZ96" s="174"/>
      <c r="VMA96" s="174"/>
      <c r="VMB96" s="174"/>
      <c r="VMC96" s="174"/>
      <c r="VMD96" s="174"/>
      <c r="VME96" s="174"/>
      <c r="VMF96" s="174"/>
      <c r="VMG96" s="174"/>
      <c r="VMH96" s="174"/>
      <c r="VMI96" s="174"/>
      <c r="VMJ96" s="174"/>
      <c r="VMK96" s="174"/>
      <c r="VML96" s="174"/>
      <c r="VMM96" s="174"/>
      <c r="VMN96" s="174"/>
      <c r="VMO96" s="174"/>
      <c r="VMP96" s="174"/>
      <c r="VMQ96" s="174"/>
      <c r="VMR96" s="174"/>
      <c r="VMS96" s="174"/>
      <c r="VMT96" s="174"/>
      <c r="VMU96" s="174"/>
      <c r="VMV96" s="174"/>
      <c r="VMW96" s="174"/>
      <c r="VMX96" s="174"/>
      <c r="VMY96" s="174"/>
      <c r="VMZ96" s="174"/>
      <c r="VNA96" s="174"/>
      <c r="VNB96" s="174"/>
      <c r="VNC96" s="174"/>
      <c r="VND96" s="174"/>
      <c r="VNE96" s="174"/>
      <c r="VNF96" s="174"/>
      <c r="VNG96" s="174"/>
      <c r="VNH96" s="174"/>
      <c r="VNI96" s="174"/>
      <c r="VNJ96" s="174"/>
      <c r="VNK96" s="174"/>
      <c r="VNL96" s="174"/>
      <c r="VNM96" s="174"/>
      <c r="VNN96" s="174"/>
      <c r="VNO96" s="174"/>
      <c r="VNP96" s="174"/>
      <c r="VNQ96" s="174"/>
      <c r="VNR96" s="174"/>
      <c r="VNS96" s="174"/>
      <c r="VNT96" s="174"/>
      <c r="VNU96" s="174"/>
      <c r="VNV96" s="174"/>
      <c r="VNW96" s="174"/>
      <c r="VNX96" s="174"/>
      <c r="VNY96" s="174"/>
      <c r="VNZ96" s="174"/>
      <c r="VOA96" s="174"/>
      <c r="VOB96" s="174"/>
      <c r="VOC96" s="174"/>
      <c r="VOD96" s="174"/>
      <c r="VOE96" s="174"/>
      <c r="VOF96" s="174"/>
      <c r="VOG96" s="174"/>
      <c r="VOH96" s="174"/>
      <c r="VOI96" s="174"/>
      <c r="VOJ96" s="174"/>
      <c r="VOK96" s="174"/>
      <c r="VOL96" s="174"/>
      <c r="VOM96" s="174"/>
      <c r="VON96" s="174"/>
      <c r="VOO96" s="174"/>
      <c r="VOP96" s="174"/>
      <c r="VOQ96" s="174"/>
      <c r="VOR96" s="174"/>
      <c r="VOS96" s="174"/>
      <c r="VOT96" s="174"/>
      <c r="VOU96" s="174"/>
      <c r="VOV96" s="174"/>
      <c r="VOW96" s="174"/>
      <c r="VOX96" s="174"/>
      <c r="VOY96" s="174"/>
      <c r="VOZ96" s="174"/>
      <c r="VPA96" s="174"/>
      <c r="VPB96" s="174"/>
      <c r="VPC96" s="174"/>
      <c r="VPD96" s="174"/>
      <c r="VPE96" s="174"/>
      <c r="VPF96" s="174"/>
      <c r="VPG96" s="174"/>
      <c r="VPH96" s="174"/>
      <c r="VPI96" s="174"/>
      <c r="VPJ96" s="174"/>
      <c r="VPK96" s="174"/>
      <c r="VPL96" s="174"/>
      <c r="VPM96" s="174"/>
      <c r="VPN96" s="174"/>
      <c r="VPO96" s="174"/>
      <c r="VPP96" s="174"/>
      <c r="VPQ96" s="174"/>
      <c r="VPR96" s="174"/>
      <c r="VPS96" s="174"/>
      <c r="VPT96" s="174"/>
      <c r="VPU96" s="174"/>
      <c r="VPV96" s="174"/>
      <c r="VPW96" s="174"/>
      <c r="VPX96" s="174"/>
      <c r="VPY96" s="174"/>
      <c r="VPZ96" s="174"/>
      <c r="VQA96" s="174"/>
      <c r="VQB96" s="174"/>
      <c r="VQC96" s="174"/>
      <c r="VQD96" s="174"/>
      <c r="VQE96" s="174"/>
      <c r="VQF96" s="174"/>
      <c r="VQG96" s="174"/>
      <c r="VQH96" s="174"/>
      <c r="VQI96" s="174"/>
      <c r="VQJ96" s="174"/>
      <c r="VQK96" s="174"/>
      <c r="VQL96" s="174"/>
      <c r="VQM96" s="174"/>
      <c r="VQN96" s="174"/>
      <c r="VQO96" s="174"/>
      <c r="VQP96" s="174"/>
      <c r="VQQ96" s="174"/>
      <c r="VQR96" s="174"/>
      <c r="VQS96" s="174"/>
      <c r="VQT96" s="174"/>
      <c r="VQU96" s="174"/>
      <c r="VQV96" s="174"/>
      <c r="VQW96" s="174"/>
      <c r="VQX96" s="174"/>
      <c r="VQY96" s="174"/>
      <c r="VQZ96" s="174"/>
      <c r="VRA96" s="174"/>
      <c r="VRB96" s="174"/>
      <c r="VRC96" s="174"/>
      <c r="VRD96" s="174"/>
      <c r="VRE96" s="174"/>
      <c r="VRF96" s="174"/>
      <c r="VRG96" s="174"/>
      <c r="VRH96" s="174"/>
      <c r="VRI96" s="174"/>
      <c r="VRJ96" s="174"/>
      <c r="VRK96" s="174"/>
      <c r="VRL96" s="174"/>
      <c r="VRM96" s="174"/>
      <c r="VRN96" s="174"/>
      <c r="VRO96" s="174"/>
      <c r="VRP96" s="174"/>
      <c r="VRQ96" s="174"/>
      <c r="VRR96" s="174"/>
      <c r="VRS96" s="174"/>
      <c r="VRT96" s="174"/>
      <c r="VRU96" s="174"/>
      <c r="VRV96" s="174"/>
      <c r="VRW96" s="174"/>
      <c r="VRX96" s="174"/>
      <c r="VRY96" s="174"/>
      <c r="VRZ96" s="174"/>
      <c r="VSA96" s="174"/>
      <c r="VSB96" s="174"/>
      <c r="VSC96" s="174"/>
      <c r="VSD96" s="174"/>
      <c r="VSE96" s="174"/>
      <c r="VSF96" s="174"/>
      <c r="VSG96" s="174"/>
      <c r="VSH96" s="174"/>
      <c r="VSI96" s="174"/>
      <c r="VSJ96" s="174"/>
      <c r="VSK96" s="174"/>
      <c r="VSL96" s="174"/>
      <c r="VSM96" s="174"/>
      <c r="VSN96" s="174"/>
      <c r="VSO96" s="174"/>
      <c r="VSP96" s="174"/>
      <c r="VSQ96" s="174"/>
      <c r="VSR96" s="174"/>
      <c r="VSS96" s="174"/>
      <c r="VST96" s="174"/>
      <c r="VSU96" s="174"/>
      <c r="VSV96" s="174"/>
      <c r="VSW96" s="174"/>
      <c r="VSX96" s="174"/>
      <c r="VSY96" s="174"/>
      <c r="VSZ96" s="174"/>
      <c r="VTA96" s="174"/>
      <c r="VTB96" s="174"/>
      <c r="VTC96" s="174"/>
      <c r="VTD96" s="174"/>
      <c r="VTE96" s="174"/>
      <c r="VTF96" s="174"/>
      <c r="VTG96" s="174"/>
      <c r="VTH96" s="174"/>
      <c r="VTI96" s="174"/>
      <c r="VTJ96" s="174"/>
      <c r="VTK96" s="174"/>
      <c r="VTL96" s="174"/>
      <c r="VTM96" s="174"/>
      <c r="VTN96" s="174"/>
      <c r="VTO96" s="174"/>
      <c r="VTP96" s="174"/>
      <c r="VTQ96" s="174"/>
      <c r="VTR96" s="174"/>
      <c r="VTS96" s="174"/>
      <c r="VTT96" s="174"/>
      <c r="VTU96" s="174"/>
      <c r="VTV96" s="174"/>
      <c r="VTW96" s="174"/>
      <c r="VTX96" s="174"/>
      <c r="VTY96" s="174"/>
      <c r="VTZ96" s="174"/>
      <c r="VUA96" s="174"/>
      <c r="VUB96" s="174"/>
      <c r="VUC96" s="174"/>
      <c r="VUD96" s="174"/>
      <c r="VUE96" s="174"/>
      <c r="VUF96" s="174"/>
      <c r="VUG96" s="174"/>
      <c r="VUH96" s="174"/>
      <c r="VUI96" s="174"/>
      <c r="VUJ96" s="174"/>
      <c r="VUK96" s="174"/>
      <c r="VUL96" s="174"/>
      <c r="VUM96" s="174"/>
      <c r="VUN96" s="174"/>
      <c r="VUO96" s="174"/>
      <c r="VUP96" s="174"/>
      <c r="VUQ96" s="174"/>
      <c r="VUR96" s="174"/>
      <c r="VUS96" s="174"/>
      <c r="VUT96" s="174"/>
      <c r="VUU96" s="174"/>
      <c r="VUV96" s="174"/>
      <c r="VUW96" s="174"/>
      <c r="VUX96" s="174"/>
      <c r="VUY96" s="174"/>
      <c r="VUZ96" s="174"/>
      <c r="VVA96" s="174"/>
      <c r="VVB96" s="174"/>
      <c r="VVC96" s="174"/>
      <c r="VVD96" s="174"/>
      <c r="VVE96" s="174"/>
      <c r="VVF96" s="174"/>
      <c r="VVG96" s="174"/>
      <c r="VVH96" s="174"/>
      <c r="VVI96" s="174"/>
      <c r="VVJ96" s="174"/>
      <c r="VVK96" s="174"/>
      <c r="VVL96" s="174"/>
      <c r="VVM96" s="174"/>
      <c r="VVN96" s="174"/>
      <c r="VVO96" s="174"/>
      <c r="VVP96" s="174"/>
      <c r="VVQ96" s="174"/>
      <c r="VVR96" s="174"/>
      <c r="VVS96" s="174"/>
      <c r="VVT96" s="174"/>
      <c r="VVU96" s="174"/>
      <c r="VVV96" s="174"/>
      <c r="VVW96" s="174"/>
      <c r="VVX96" s="174"/>
      <c r="VVY96" s="174"/>
      <c r="VVZ96" s="174"/>
      <c r="VWA96" s="174"/>
      <c r="VWB96" s="174"/>
      <c r="VWC96" s="174"/>
      <c r="VWD96" s="174"/>
      <c r="VWE96" s="174"/>
      <c r="VWF96" s="174"/>
      <c r="VWG96" s="174"/>
      <c r="VWH96" s="174"/>
      <c r="VWI96" s="174"/>
      <c r="VWJ96" s="174"/>
      <c r="VWK96" s="174"/>
      <c r="VWL96" s="174"/>
      <c r="VWM96" s="174"/>
      <c r="VWN96" s="174"/>
      <c r="VWO96" s="174"/>
      <c r="VWP96" s="174"/>
      <c r="VWQ96" s="174"/>
      <c r="VWR96" s="174"/>
      <c r="VWS96" s="174"/>
      <c r="VWT96" s="174"/>
      <c r="VWU96" s="174"/>
      <c r="VWV96" s="174"/>
      <c r="VWW96" s="174"/>
      <c r="VWX96" s="174"/>
      <c r="VWY96" s="174"/>
      <c r="VWZ96" s="174"/>
      <c r="VXA96" s="174"/>
      <c r="VXB96" s="174"/>
      <c r="VXC96" s="174"/>
      <c r="VXD96" s="174"/>
      <c r="VXE96" s="174"/>
      <c r="VXF96" s="174"/>
      <c r="VXG96" s="174"/>
      <c r="VXH96" s="174"/>
      <c r="VXI96" s="174"/>
      <c r="VXJ96" s="174"/>
      <c r="VXK96" s="174"/>
      <c r="VXL96" s="174"/>
      <c r="VXM96" s="174"/>
      <c r="VXN96" s="174"/>
      <c r="VXO96" s="174"/>
      <c r="VXP96" s="174"/>
      <c r="VXQ96" s="174"/>
      <c r="VXR96" s="174"/>
      <c r="VXS96" s="174"/>
      <c r="VXT96" s="174"/>
      <c r="VXU96" s="174"/>
      <c r="VXV96" s="174"/>
      <c r="VXW96" s="174"/>
      <c r="VXX96" s="174"/>
      <c r="VXY96" s="174"/>
      <c r="VXZ96" s="174"/>
      <c r="VYA96" s="174"/>
      <c r="VYB96" s="174"/>
      <c r="VYC96" s="174"/>
      <c r="VYD96" s="174"/>
      <c r="VYE96" s="174"/>
      <c r="VYF96" s="174"/>
      <c r="VYG96" s="174"/>
      <c r="VYH96" s="174"/>
      <c r="VYI96" s="174"/>
      <c r="VYJ96" s="174"/>
      <c r="VYK96" s="174"/>
      <c r="VYL96" s="174"/>
      <c r="VYM96" s="174"/>
      <c r="VYN96" s="174"/>
      <c r="VYO96" s="174"/>
      <c r="VYP96" s="174"/>
      <c r="VYQ96" s="174"/>
      <c r="VYR96" s="174"/>
      <c r="VYS96" s="174"/>
      <c r="VYT96" s="174"/>
      <c r="VYU96" s="174"/>
      <c r="VYV96" s="174"/>
      <c r="VYW96" s="174"/>
      <c r="VYX96" s="174"/>
      <c r="VYY96" s="174"/>
      <c r="VYZ96" s="174"/>
      <c r="VZA96" s="174"/>
      <c r="VZB96" s="174"/>
      <c r="VZC96" s="174"/>
      <c r="VZD96" s="174"/>
      <c r="VZE96" s="174"/>
      <c r="VZF96" s="174"/>
      <c r="VZG96" s="174"/>
      <c r="VZH96" s="174"/>
      <c r="VZI96" s="174"/>
      <c r="VZJ96" s="174"/>
      <c r="VZK96" s="174"/>
      <c r="VZL96" s="174"/>
      <c r="VZM96" s="174"/>
      <c r="VZN96" s="174"/>
      <c r="VZO96" s="174"/>
      <c r="VZP96" s="174"/>
      <c r="VZQ96" s="174"/>
      <c r="VZR96" s="174"/>
      <c r="VZS96" s="174"/>
      <c r="VZT96" s="174"/>
      <c r="VZU96" s="174"/>
      <c r="VZV96" s="174"/>
      <c r="VZW96" s="174"/>
      <c r="VZX96" s="174"/>
      <c r="VZY96" s="174"/>
      <c r="VZZ96" s="174"/>
      <c r="WAA96" s="174"/>
      <c r="WAB96" s="174"/>
      <c r="WAC96" s="174"/>
      <c r="WAD96" s="174"/>
      <c r="WAE96" s="174"/>
      <c r="WAF96" s="174"/>
      <c r="WAG96" s="174"/>
      <c r="WAH96" s="174"/>
      <c r="WAI96" s="174"/>
      <c r="WAJ96" s="174"/>
      <c r="WAK96" s="174"/>
      <c r="WAL96" s="174"/>
      <c r="WAM96" s="174"/>
      <c r="WAN96" s="174"/>
      <c r="WAO96" s="174"/>
      <c r="WAP96" s="174"/>
      <c r="WAQ96" s="174"/>
      <c r="WAR96" s="174"/>
      <c r="WAS96" s="174"/>
      <c r="WAT96" s="174"/>
      <c r="WAU96" s="174"/>
      <c r="WAV96" s="174"/>
      <c r="WAW96" s="174"/>
      <c r="WAX96" s="174"/>
      <c r="WAY96" s="174"/>
      <c r="WAZ96" s="174"/>
      <c r="WBA96" s="174"/>
      <c r="WBB96" s="174"/>
      <c r="WBC96" s="174"/>
      <c r="WBD96" s="174"/>
      <c r="WBE96" s="174"/>
      <c r="WBF96" s="174"/>
      <c r="WBG96" s="174"/>
      <c r="WBH96" s="174"/>
      <c r="WBI96" s="174"/>
      <c r="WBJ96" s="174"/>
      <c r="WBK96" s="174"/>
      <c r="WBL96" s="174"/>
      <c r="WBM96" s="174"/>
      <c r="WBN96" s="174"/>
      <c r="WBO96" s="174"/>
      <c r="WBP96" s="174"/>
      <c r="WBQ96" s="174"/>
      <c r="WBR96" s="174"/>
      <c r="WBS96" s="174"/>
      <c r="WBT96" s="174"/>
      <c r="WBU96" s="174"/>
      <c r="WBV96" s="174"/>
      <c r="WBW96" s="174"/>
      <c r="WBX96" s="174"/>
      <c r="WBY96" s="174"/>
      <c r="WBZ96" s="174"/>
      <c r="WCA96" s="174"/>
      <c r="WCB96" s="174"/>
      <c r="WCC96" s="174"/>
      <c r="WCD96" s="174"/>
      <c r="WCE96" s="174"/>
      <c r="WCF96" s="174"/>
      <c r="WCG96" s="174"/>
      <c r="WCH96" s="174"/>
      <c r="WCI96" s="174"/>
      <c r="WCJ96" s="174"/>
      <c r="WCK96" s="174"/>
      <c r="WCL96" s="174"/>
      <c r="WCM96" s="174"/>
      <c r="WCN96" s="174"/>
      <c r="WCO96" s="174"/>
      <c r="WCP96" s="174"/>
      <c r="WCQ96" s="174"/>
      <c r="WCR96" s="174"/>
      <c r="WCS96" s="174"/>
      <c r="WCT96" s="174"/>
      <c r="WCU96" s="174"/>
      <c r="WCV96" s="174"/>
      <c r="WCW96" s="174"/>
      <c r="WCX96" s="174"/>
      <c r="WCY96" s="174"/>
      <c r="WCZ96" s="174"/>
      <c r="WDA96" s="174"/>
      <c r="WDB96" s="174"/>
      <c r="WDC96" s="174"/>
      <c r="WDD96" s="174"/>
      <c r="WDE96" s="174"/>
      <c r="WDF96" s="174"/>
      <c r="WDG96" s="174"/>
      <c r="WDH96" s="174"/>
      <c r="WDI96" s="174"/>
      <c r="WDJ96" s="174"/>
      <c r="WDK96" s="174"/>
      <c r="WDL96" s="174"/>
      <c r="WDM96" s="174"/>
      <c r="WDN96" s="174"/>
      <c r="WDO96" s="174"/>
      <c r="WDP96" s="174"/>
      <c r="WDQ96" s="174"/>
      <c r="WDR96" s="174"/>
      <c r="WDS96" s="174"/>
      <c r="WDT96" s="174"/>
      <c r="WDU96" s="174"/>
      <c r="WDV96" s="174"/>
      <c r="WDW96" s="174"/>
      <c r="WDX96" s="174"/>
      <c r="WDY96" s="174"/>
      <c r="WDZ96" s="174"/>
      <c r="WEA96" s="174"/>
      <c r="WEB96" s="174"/>
      <c r="WEC96" s="174"/>
      <c r="WED96" s="174"/>
      <c r="WEE96" s="174"/>
      <c r="WEF96" s="174"/>
      <c r="WEG96" s="174"/>
      <c r="WEH96" s="174"/>
      <c r="WEI96" s="174"/>
      <c r="WEJ96" s="174"/>
      <c r="WEK96" s="174"/>
      <c r="WEL96" s="174"/>
      <c r="WEM96" s="174"/>
      <c r="WEN96" s="174"/>
      <c r="WEO96" s="174"/>
      <c r="WEP96" s="174"/>
      <c r="WEQ96" s="174"/>
      <c r="WER96" s="174"/>
      <c r="WES96" s="174"/>
      <c r="WET96" s="174"/>
      <c r="WEU96" s="174"/>
      <c r="WEV96" s="174"/>
      <c r="WEW96" s="174"/>
      <c r="WEX96" s="174"/>
      <c r="WEY96" s="174"/>
      <c r="WEZ96" s="174"/>
      <c r="WFA96" s="174"/>
      <c r="WFB96" s="174"/>
      <c r="WFC96" s="174"/>
      <c r="WFD96" s="174"/>
      <c r="WFE96" s="174"/>
      <c r="WFF96" s="174"/>
      <c r="WFG96" s="174"/>
      <c r="WFH96" s="174"/>
      <c r="WFI96" s="174"/>
      <c r="WFJ96" s="174"/>
      <c r="WFK96" s="174"/>
      <c r="WFL96" s="174"/>
      <c r="WFM96" s="174"/>
      <c r="WFN96" s="174"/>
      <c r="WFO96" s="174"/>
      <c r="WFP96" s="174"/>
      <c r="WFQ96" s="174"/>
      <c r="WFR96" s="174"/>
      <c r="WFS96" s="174"/>
      <c r="WFT96" s="174"/>
      <c r="WFU96" s="174"/>
      <c r="WFV96" s="174"/>
      <c r="WFW96" s="174"/>
      <c r="WFX96" s="174"/>
      <c r="WFY96" s="174"/>
      <c r="WFZ96" s="174"/>
      <c r="WGA96" s="174"/>
      <c r="WGB96" s="174"/>
      <c r="WGC96" s="174"/>
      <c r="WGD96" s="174"/>
      <c r="WGE96" s="174"/>
      <c r="WGF96" s="174"/>
      <c r="WGG96" s="174"/>
      <c r="WGH96" s="174"/>
      <c r="WGI96" s="174"/>
      <c r="WGJ96" s="174"/>
      <c r="WGK96" s="174"/>
      <c r="WGL96" s="174"/>
      <c r="WGM96" s="174"/>
      <c r="WGN96" s="174"/>
      <c r="WGO96" s="174"/>
      <c r="WGP96" s="174"/>
      <c r="WGQ96" s="174"/>
      <c r="WGR96" s="174"/>
      <c r="WGS96" s="174"/>
      <c r="WGT96" s="174"/>
      <c r="WGU96" s="174"/>
      <c r="WGV96" s="174"/>
      <c r="WGW96" s="174"/>
      <c r="WGX96" s="174"/>
      <c r="WGY96" s="174"/>
      <c r="WGZ96" s="174"/>
      <c r="WHA96" s="174"/>
      <c r="WHB96" s="174"/>
      <c r="WHC96" s="174"/>
      <c r="WHD96" s="174"/>
      <c r="WHE96" s="174"/>
      <c r="WHF96" s="174"/>
      <c r="WHG96" s="174"/>
      <c r="WHH96" s="174"/>
      <c r="WHI96" s="174"/>
      <c r="WHJ96" s="174"/>
      <c r="WHK96" s="174"/>
      <c r="WHL96" s="174"/>
      <c r="WHM96" s="174"/>
      <c r="WHN96" s="174"/>
      <c r="WHO96" s="174"/>
      <c r="WHP96" s="174"/>
      <c r="WHQ96" s="174"/>
      <c r="WHR96" s="174"/>
      <c r="WHS96" s="174"/>
      <c r="WHT96" s="174"/>
      <c r="WHU96" s="174"/>
      <c r="WHV96" s="174"/>
      <c r="WHW96" s="174"/>
      <c r="WHX96" s="174"/>
      <c r="WHY96" s="174"/>
      <c r="WHZ96" s="174"/>
      <c r="WIA96" s="174"/>
      <c r="WIB96" s="174"/>
      <c r="WIC96" s="174"/>
      <c r="WID96" s="174"/>
      <c r="WIE96" s="174"/>
      <c r="WIF96" s="174"/>
      <c r="WIG96" s="174"/>
      <c r="WIH96" s="174"/>
      <c r="WII96" s="174"/>
      <c r="WIJ96" s="174"/>
      <c r="WIK96" s="174"/>
      <c r="WIL96" s="174"/>
      <c r="WIM96" s="174"/>
      <c r="WIN96" s="174"/>
      <c r="WIO96" s="174"/>
      <c r="WIP96" s="174"/>
      <c r="WIQ96" s="174"/>
      <c r="WIR96" s="174"/>
      <c r="WIS96" s="174"/>
      <c r="WIT96" s="174"/>
      <c r="WIU96" s="174"/>
      <c r="WIV96" s="174"/>
      <c r="WIW96" s="174"/>
      <c r="WIX96" s="174"/>
      <c r="WIY96" s="174"/>
      <c r="WIZ96" s="174"/>
      <c r="WJA96" s="174"/>
      <c r="WJB96" s="174"/>
      <c r="WJC96" s="174"/>
      <c r="WJD96" s="174"/>
      <c r="WJE96" s="174"/>
      <c r="WJF96" s="174"/>
      <c r="WJG96" s="174"/>
      <c r="WJH96" s="174"/>
      <c r="WJI96" s="174"/>
      <c r="WJJ96" s="174"/>
      <c r="WJK96" s="174"/>
      <c r="WJL96" s="174"/>
      <c r="WJM96" s="174"/>
      <c r="WJN96" s="174"/>
      <c r="WJO96" s="174"/>
      <c r="WJP96" s="174"/>
      <c r="WJQ96" s="174"/>
      <c r="WJR96" s="174"/>
      <c r="WJS96" s="174"/>
      <c r="WJT96" s="174"/>
      <c r="WJU96" s="174"/>
      <c r="WJV96" s="174"/>
      <c r="WJW96" s="174"/>
      <c r="WJX96" s="174"/>
      <c r="WJY96" s="174"/>
      <c r="WJZ96" s="174"/>
      <c r="WKA96" s="174"/>
      <c r="WKB96" s="174"/>
      <c r="WKC96" s="174"/>
      <c r="WKD96" s="174"/>
      <c r="WKE96" s="174"/>
      <c r="WKF96" s="174"/>
      <c r="WKG96" s="174"/>
      <c r="WKH96" s="174"/>
      <c r="WKI96" s="174"/>
      <c r="WKJ96" s="174"/>
      <c r="WKK96" s="174"/>
      <c r="WKL96" s="174"/>
      <c r="WKM96" s="174"/>
      <c r="WKN96" s="174"/>
      <c r="WKO96" s="174"/>
      <c r="WKP96" s="174"/>
      <c r="WKQ96" s="174"/>
      <c r="WKR96" s="174"/>
      <c r="WKS96" s="174"/>
      <c r="WKT96" s="174"/>
      <c r="WKU96" s="174"/>
      <c r="WKV96" s="174"/>
      <c r="WKW96" s="174"/>
      <c r="WKX96" s="174"/>
      <c r="WKY96" s="174"/>
      <c r="WKZ96" s="174"/>
      <c r="WLA96" s="174"/>
      <c r="WLB96" s="174"/>
      <c r="WLC96" s="174"/>
      <c r="WLD96" s="174"/>
      <c r="WLE96" s="174"/>
      <c r="WLF96" s="174"/>
      <c r="WLG96" s="174"/>
      <c r="WLH96" s="174"/>
      <c r="WLI96" s="174"/>
      <c r="WLJ96" s="174"/>
      <c r="WLK96" s="174"/>
      <c r="WLL96" s="174"/>
      <c r="WLM96" s="174"/>
      <c r="WLN96" s="174"/>
      <c r="WLO96" s="174"/>
      <c r="WLP96" s="174"/>
      <c r="WLQ96" s="174"/>
      <c r="WLR96" s="174"/>
      <c r="WLS96" s="174"/>
      <c r="WLT96" s="174"/>
      <c r="WLU96" s="174"/>
      <c r="WLV96" s="174"/>
      <c r="WLW96" s="174"/>
      <c r="WLX96" s="174"/>
      <c r="WLY96" s="174"/>
      <c r="WLZ96" s="174"/>
      <c r="WMA96" s="174"/>
      <c r="WMB96" s="174"/>
      <c r="WMC96" s="174"/>
      <c r="WMD96" s="174"/>
      <c r="WME96" s="174"/>
      <c r="WMF96" s="174"/>
      <c r="WMG96" s="174"/>
      <c r="WMH96" s="174"/>
      <c r="WMI96" s="174"/>
      <c r="WMJ96" s="174"/>
      <c r="WMK96" s="174"/>
      <c r="WML96" s="174"/>
      <c r="WMM96" s="174"/>
      <c r="WMN96" s="174"/>
      <c r="WMO96" s="174"/>
      <c r="WMP96" s="174"/>
      <c r="WMQ96" s="174"/>
      <c r="WMR96" s="174"/>
      <c r="WMS96" s="174"/>
      <c r="WMT96" s="174"/>
      <c r="WMU96" s="174"/>
      <c r="WMV96" s="174"/>
      <c r="WMW96" s="174"/>
      <c r="WMX96" s="174"/>
      <c r="WMY96" s="174"/>
      <c r="WMZ96" s="174"/>
      <c r="WNA96" s="174"/>
      <c r="WNB96" s="174"/>
      <c r="WNC96" s="174"/>
      <c r="WND96" s="174"/>
      <c r="WNE96" s="174"/>
      <c r="WNF96" s="174"/>
      <c r="WNG96" s="174"/>
      <c r="WNH96" s="174"/>
      <c r="WNI96" s="174"/>
      <c r="WNJ96" s="174"/>
      <c r="WNK96" s="174"/>
      <c r="WNL96" s="174"/>
      <c r="WNM96" s="174"/>
      <c r="WNN96" s="174"/>
      <c r="WNO96" s="174"/>
      <c r="WNP96" s="174"/>
      <c r="WNQ96" s="174"/>
      <c r="WNR96" s="174"/>
      <c r="WNS96" s="174"/>
      <c r="WNT96" s="174"/>
      <c r="WNU96" s="174"/>
      <c r="WNV96" s="174"/>
      <c r="WNW96" s="174"/>
      <c r="WNX96" s="174"/>
      <c r="WNY96" s="174"/>
      <c r="WNZ96" s="174"/>
      <c r="WOA96" s="174"/>
      <c r="WOB96" s="174"/>
      <c r="WOC96" s="174"/>
      <c r="WOD96" s="174"/>
      <c r="WOE96" s="174"/>
      <c r="WOF96" s="174"/>
      <c r="WOG96" s="174"/>
      <c r="WOH96" s="174"/>
      <c r="WOI96" s="174"/>
      <c r="WOJ96" s="174"/>
      <c r="WOK96" s="174"/>
      <c r="WOL96" s="174"/>
      <c r="WOM96" s="174"/>
      <c r="WON96" s="174"/>
      <c r="WOO96" s="174"/>
      <c r="WOP96" s="174"/>
      <c r="WOQ96" s="174"/>
      <c r="WOR96" s="174"/>
      <c r="WOS96" s="174"/>
      <c r="WOT96" s="174"/>
      <c r="WOU96" s="174"/>
      <c r="WOV96" s="174"/>
      <c r="WOW96" s="174"/>
      <c r="WOX96" s="174"/>
      <c r="WOY96" s="174"/>
      <c r="WOZ96" s="174"/>
      <c r="WPA96" s="174"/>
      <c r="WPB96" s="174"/>
      <c r="WPC96" s="174"/>
      <c r="WPD96" s="174"/>
      <c r="WPE96" s="174"/>
      <c r="WPF96" s="174"/>
      <c r="WPG96" s="174"/>
      <c r="WPH96" s="174"/>
      <c r="WPI96" s="174"/>
      <c r="WPJ96" s="174"/>
      <c r="WPK96" s="174"/>
      <c r="WPL96" s="174"/>
      <c r="WPM96" s="174"/>
      <c r="WPN96" s="174"/>
      <c r="WPO96" s="174"/>
      <c r="WPP96" s="174"/>
      <c r="WPQ96" s="174"/>
      <c r="WPR96" s="174"/>
      <c r="WPS96" s="174"/>
      <c r="WPT96" s="174"/>
      <c r="WPU96" s="174"/>
      <c r="WPV96" s="174"/>
      <c r="WPW96" s="174"/>
      <c r="WPX96" s="174"/>
      <c r="WPY96" s="174"/>
      <c r="WPZ96" s="174"/>
      <c r="WQA96" s="174"/>
      <c r="WQB96" s="174"/>
      <c r="WQC96" s="174"/>
      <c r="WQD96" s="174"/>
      <c r="WQE96" s="174"/>
      <c r="WQF96" s="174"/>
      <c r="WQG96" s="174"/>
      <c r="WQH96" s="174"/>
      <c r="WQI96" s="174"/>
      <c r="WQJ96" s="174"/>
      <c r="WQK96" s="174"/>
      <c r="WQL96" s="174"/>
      <c r="WQM96" s="174"/>
      <c r="WQN96" s="174"/>
      <c r="WQO96" s="174"/>
      <c r="WQP96" s="174"/>
      <c r="WQQ96" s="174"/>
      <c r="WQR96" s="174"/>
      <c r="WQS96" s="174"/>
      <c r="WQT96" s="174"/>
      <c r="WQU96" s="174"/>
      <c r="WQV96" s="174"/>
      <c r="WQW96" s="174"/>
      <c r="WQX96" s="174"/>
      <c r="WQY96" s="174"/>
      <c r="WQZ96" s="174"/>
      <c r="WRA96" s="174"/>
      <c r="WRB96" s="174"/>
      <c r="WRC96" s="174"/>
      <c r="WRD96" s="174"/>
      <c r="WRE96" s="174"/>
      <c r="WRF96" s="174"/>
      <c r="WRG96" s="174"/>
      <c r="WRH96" s="174"/>
      <c r="WRI96" s="174"/>
      <c r="WRJ96" s="174"/>
      <c r="WRK96" s="174"/>
      <c r="WRL96" s="174"/>
      <c r="WRM96" s="174"/>
      <c r="WRN96" s="174"/>
      <c r="WRO96" s="174"/>
      <c r="WRP96" s="174"/>
      <c r="WRQ96" s="174"/>
      <c r="WRR96" s="174"/>
      <c r="WRS96" s="174"/>
      <c r="WRT96" s="174"/>
      <c r="WRU96" s="174"/>
      <c r="WRV96" s="174"/>
      <c r="WRW96" s="174"/>
      <c r="WRX96" s="174"/>
      <c r="WRY96" s="174"/>
      <c r="WRZ96" s="174"/>
      <c r="WSA96" s="174"/>
      <c r="WSB96" s="174"/>
      <c r="WSC96" s="174"/>
      <c r="WSD96" s="174"/>
      <c r="WSE96" s="174"/>
      <c r="WSF96" s="174"/>
      <c r="WSG96" s="174"/>
      <c r="WSH96" s="174"/>
      <c r="WSI96" s="174"/>
      <c r="WSJ96" s="174"/>
      <c r="WSK96" s="174"/>
      <c r="WSL96" s="174"/>
      <c r="WSM96" s="174"/>
      <c r="WSN96" s="174"/>
      <c r="WSO96" s="174"/>
      <c r="WSP96" s="174"/>
      <c r="WSQ96" s="174"/>
      <c r="WSR96" s="174"/>
      <c r="WSS96" s="174"/>
      <c r="WST96" s="174"/>
      <c r="WSU96" s="174"/>
      <c r="WSV96" s="174"/>
      <c r="WSW96" s="174"/>
      <c r="WSX96" s="174"/>
      <c r="WSY96" s="174"/>
      <c r="WSZ96" s="174"/>
      <c r="WTA96" s="174"/>
      <c r="WTB96" s="174"/>
      <c r="WTC96" s="174"/>
      <c r="WTD96" s="174"/>
      <c r="WTE96" s="174"/>
      <c r="WTF96" s="174"/>
      <c r="WTG96" s="174"/>
      <c r="WTH96" s="174"/>
      <c r="WTI96" s="174"/>
      <c r="WTJ96" s="174"/>
      <c r="WTK96" s="174"/>
      <c r="WTL96" s="174"/>
      <c r="WTM96" s="174"/>
      <c r="WTN96" s="174"/>
      <c r="WTO96" s="174"/>
      <c r="WTP96" s="174"/>
      <c r="WTQ96" s="174"/>
      <c r="WTR96" s="174"/>
      <c r="WTS96" s="174"/>
      <c r="WTT96" s="174"/>
      <c r="WTU96" s="174"/>
      <c r="WTV96" s="174"/>
      <c r="WTW96" s="174"/>
      <c r="WTX96" s="174"/>
      <c r="WTY96" s="174"/>
      <c r="WTZ96" s="174"/>
      <c r="WUA96" s="174"/>
      <c r="WUB96" s="174"/>
      <c r="WUC96" s="174"/>
      <c r="WUD96" s="174"/>
      <c r="WUE96" s="174"/>
      <c r="WUF96" s="174"/>
      <c r="WUG96" s="174"/>
      <c r="WUH96" s="174"/>
      <c r="WUI96" s="174"/>
      <c r="WUJ96" s="174"/>
      <c r="WUK96" s="174"/>
      <c r="WUL96" s="174"/>
      <c r="WUM96" s="174"/>
      <c r="WUN96" s="174"/>
      <c r="WUO96" s="174"/>
      <c r="WUP96" s="174"/>
      <c r="WUQ96" s="174"/>
      <c r="WUR96" s="174"/>
      <c r="WUS96" s="174"/>
      <c r="WUT96" s="174"/>
      <c r="WUU96" s="174"/>
      <c r="WUV96" s="174"/>
      <c r="WUW96" s="174"/>
      <c r="WUX96" s="174"/>
      <c r="WUY96" s="174"/>
      <c r="WUZ96" s="174"/>
      <c r="WVA96" s="174"/>
      <c r="WVB96" s="174"/>
      <c r="WVC96" s="174"/>
      <c r="WVD96" s="174"/>
      <c r="WVE96" s="174"/>
      <c r="WVF96" s="174"/>
      <c r="WVG96" s="174"/>
      <c r="WVH96" s="174"/>
      <c r="WVI96" s="174"/>
      <c r="WVJ96" s="174"/>
      <c r="WVK96" s="174"/>
      <c r="WVL96" s="174"/>
      <c r="WVM96" s="174"/>
      <c r="WVN96" s="174"/>
      <c r="WVO96" s="174"/>
      <c r="WVP96" s="174"/>
      <c r="WVQ96" s="174"/>
      <c r="WVR96" s="174"/>
      <c r="WVS96" s="174"/>
      <c r="WVT96" s="174"/>
      <c r="WVU96" s="174"/>
      <c r="WVV96" s="174"/>
      <c r="WVW96" s="174"/>
      <c r="WVX96" s="174"/>
      <c r="WVY96" s="174"/>
      <c r="WVZ96" s="174"/>
      <c r="WWA96" s="174"/>
      <c r="WWB96" s="174"/>
      <c r="WWC96" s="174"/>
      <c r="WWD96" s="174"/>
      <c r="WWE96" s="174"/>
      <c r="WWF96" s="174"/>
      <c r="WWG96" s="174"/>
      <c r="WWH96" s="174"/>
      <c r="WWI96" s="174"/>
      <c r="WWJ96" s="174"/>
      <c r="WWK96" s="174"/>
      <c r="WWL96" s="174"/>
      <c r="WWM96" s="174"/>
      <c r="WWN96" s="174"/>
      <c r="WWO96" s="174"/>
      <c r="WWP96" s="174"/>
      <c r="WWQ96" s="174"/>
      <c r="WWR96" s="174"/>
      <c r="WWS96" s="174"/>
      <c r="WWT96" s="174"/>
      <c r="WWU96" s="174"/>
      <c r="WWV96" s="174"/>
      <c r="WWW96" s="174"/>
      <c r="WWX96" s="174"/>
      <c r="WWY96" s="174"/>
      <c r="WWZ96" s="174"/>
      <c r="WXA96" s="174"/>
      <c r="WXB96" s="174"/>
      <c r="WXC96" s="174"/>
      <c r="WXD96" s="174"/>
      <c r="WXE96" s="174"/>
      <c r="WXF96" s="174"/>
      <c r="WXG96" s="174"/>
      <c r="WXH96" s="174"/>
      <c r="WXI96" s="174"/>
      <c r="WXJ96" s="174"/>
      <c r="WXK96" s="174"/>
      <c r="WXL96" s="174"/>
      <c r="WXM96" s="174"/>
      <c r="WXN96" s="174"/>
      <c r="WXO96" s="174"/>
      <c r="WXP96" s="174"/>
      <c r="WXQ96" s="174"/>
      <c r="WXR96" s="174"/>
      <c r="WXS96" s="174"/>
      <c r="WXT96" s="174"/>
      <c r="WXU96" s="174"/>
      <c r="WXV96" s="174"/>
      <c r="WXW96" s="174"/>
      <c r="WXX96" s="174"/>
      <c r="WXY96" s="174"/>
      <c r="WXZ96" s="174"/>
      <c r="WYA96" s="174"/>
      <c r="WYB96" s="174"/>
      <c r="WYC96" s="174"/>
      <c r="WYD96" s="174"/>
      <c r="WYE96" s="174"/>
      <c r="WYF96" s="174"/>
      <c r="WYG96" s="174"/>
      <c r="WYH96" s="174"/>
      <c r="WYI96" s="174"/>
      <c r="WYJ96" s="174"/>
      <c r="WYK96" s="174"/>
      <c r="WYL96" s="174"/>
      <c r="WYM96" s="174"/>
      <c r="WYN96" s="174"/>
      <c r="WYO96" s="174"/>
      <c r="WYP96" s="174"/>
      <c r="WYQ96" s="174"/>
      <c r="WYR96" s="174"/>
      <c r="WYS96" s="174"/>
      <c r="WYT96" s="174"/>
      <c r="WYU96" s="174"/>
      <c r="WYV96" s="174"/>
      <c r="WYW96" s="174"/>
      <c r="WYX96" s="174"/>
      <c r="WYY96" s="174"/>
      <c r="WYZ96" s="174"/>
      <c r="WZA96" s="174"/>
      <c r="WZB96" s="174"/>
      <c r="WZC96" s="174"/>
      <c r="WZD96" s="174"/>
      <c r="WZE96" s="174"/>
      <c r="WZF96" s="174"/>
      <c r="WZG96" s="174"/>
      <c r="WZH96" s="174"/>
      <c r="WZI96" s="174"/>
      <c r="WZJ96" s="174"/>
      <c r="WZK96" s="174"/>
      <c r="WZL96" s="174"/>
      <c r="WZM96" s="174"/>
      <c r="WZN96" s="174"/>
      <c r="WZO96" s="174"/>
      <c r="WZP96" s="174"/>
      <c r="WZQ96" s="174"/>
      <c r="WZR96" s="174"/>
      <c r="WZS96" s="174"/>
      <c r="WZT96" s="174"/>
      <c r="WZU96" s="174"/>
      <c r="WZV96" s="174"/>
      <c r="WZW96" s="174"/>
      <c r="WZX96" s="174"/>
      <c r="WZY96" s="174"/>
      <c r="WZZ96" s="174"/>
      <c r="XAA96" s="174"/>
      <c r="XAB96" s="174"/>
      <c r="XAC96" s="174"/>
      <c r="XAD96" s="174"/>
      <c r="XAE96" s="174"/>
      <c r="XAF96" s="174"/>
      <c r="XAG96" s="174"/>
      <c r="XAH96" s="174"/>
      <c r="XAI96" s="174"/>
      <c r="XAJ96" s="174"/>
      <c r="XAK96" s="174"/>
      <c r="XAL96" s="174"/>
      <c r="XAM96" s="174"/>
      <c r="XAN96" s="174"/>
      <c r="XAO96" s="174"/>
      <c r="XAP96" s="174"/>
      <c r="XAQ96" s="174"/>
      <c r="XAR96" s="174"/>
      <c r="XAS96" s="174"/>
      <c r="XAT96" s="174"/>
      <c r="XAU96" s="174"/>
      <c r="XAV96" s="174"/>
      <c r="XAW96" s="174"/>
      <c r="XAX96" s="174"/>
      <c r="XAY96" s="174"/>
      <c r="XAZ96" s="174"/>
      <c r="XBA96" s="174"/>
      <c r="XBB96" s="174"/>
      <c r="XBC96" s="174"/>
      <c r="XBD96" s="174"/>
      <c r="XBE96" s="174"/>
      <c r="XBF96" s="174"/>
      <c r="XBG96" s="174"/>
      <c r="XBH96" s="174"/>
      <c r="XBI96" s="174"/>
      <c r="XBJ96" s="174"/>
      <c r="XBK96" s="174"/>
      <c r="XBL96" s="174"/>
      <c r="XBM96" s="174"/>
      <c r="XBN96" s="174"/>
      <c r="XBO96" s="174"/>
      <c r="XBP96" s="174"/>
      <c r="XBQ96" s="174"/>
      <c r="XBR96" s="174"/>
      <c r="XBS96" s="174"/>
      <c r="XBT96" s="174"/>
      <c r="XBU96" s="174"/>
      <c r="XBV96" s="174"/>
      <c r="XBW96" s="174"/>
      <c r="XBX96" s="174"/>
      <c r="XBY96" s="174"/>
      <c r="XBZ96" s="174"/>
      <c r="XCA96" s="174"/>
      <c r="XCB96" s="174"/>
      <c r="XCC96" s="174"/>
      <c r="XCD96" s="174"/>
      <c r="XCE96" s="174"/>
      <c r="XCF96" s="174"/>
      <c r="XCG96" s="174"/>
      <c r="XCH96" s="174"/>
      <c r="XCI96" s="174"/>
      <c r="XCJ96" s="174"/>
      <c r="XCK96" s="174"/>
      <c r="XCL96" s="174"/>
      <c r="XCM96" s="174"/>
      <c r="XCN96" s="174"/>
      <c r="XCO96" s="174"/>
      <c r="XCP96" s="174"/>
      <c r="XCQ96" s="174"/>
      <c r="XCR96" s="174"/>
      <c r="XCS96" s="174"/>
      <c r="XCT96" s="174"/>
      <c r="XCU96" s="174"/>
      <c r="XCV96" s="174"/>
      <c r="XCW96" s="174"/>
      <c r="XCX96" s="174"/>
      <c r="XCY96" s="174"/>
      <c r="XCZ96" s="174"/>
      <c r="XDA96" s="174"/>
      <c r="XDB96" s="174"/>
      <c r="XDC96" s="174"/>
      <c r="XDD96" s="174"/>
      <c r="XDE96" s="174"/>
      <c r="XDF96" s="174"/>
      <c r="XDG96" s="174"/>
      <c r="XDH96" s="174"/>
      <c r="XDI96" s="174"/>
      <c r="XDJ96" s="174"/>
      <c r="XDK96" s="174"/>
      <c r="XDL96" s="174"/>
      <c r="XDM96" s="174"/>
      <c r="XDN96" s="174"/>
      <c r="XDO96" s="174"/>
      <c r="XDP96" s="174"/>
      <c r="XDQ96" s="174"/>
      <c r="XDR96" s="174"/>
      <c r="XDS96" s="174"/>
      <c r="XDT96" s="174"/>
      <c r="XDU96" s="174"/>
      <c r="XDV96" s="174"/>
      <c r="XDW96" s="174"/>
      <c r="XDX96" s="174"/>
      <c r="XDY96" s="174"/>
      <c r="XDZ96" s="174"/>
      <c r="XEA96" s="174"/>
      <c r="XEB96" s="174"/>
      <c r="XEC96" s="174"/>
      <c r="XED96" s="174"/>
      <c r="XEE96" s="174"/>
      <c r="XEF96" s="174"/>
      <c r="XEG96" s="174"/>
      <c r="XEH96" s="174"/>
      <c r="XEI96" s="174"/>
      <c r="XEJ96" s="174"/>
      <c r="XEK96" s="174"/>
      <c r="XEL96" s="174"/>
      <c r="XEM96" s="174"/>
      <c r="XEN96" s="174"/>
      <c r="XEO96" s="174"/>
      <c r="XEP96" s="174"/>
      <c r="XEQ96" s="174"/>
      <c r="XER96" s="174"/>
      <c r="XES96" s="174"/>
      <c r="XET96" s="174"/>
      <c r="XEU96" s="174"/>
      <c r="XEV96" s="174"/>
      <c r="XEW96" s="174"/>
      <c r="XEX96" s="174"/>
      <c r="XEY96" s="174"/>
      <c r="XEZ96" s="174"/>
      <c r="XFA96" s="174"/>
      <c r="XFB96" s="174"/>
      <c r="XFC96" s="174"/>
    </row>
    <row r="97" spans="1:15" x14ac:dyDescent="0.2">
      <c r="A97" s="181" t="s">
        <v>621</v>
      </c>
      <c r="B97" s="182" t="s">
        <v>126</v>
      </c>
      <c r="C97" s="182" t="s">
        <v>438</v>
      </c>
      <c r="D97" s="182" t="s">
        <v>439</v>
      </c>
      <c r="E97" s="183">
        <v>100034276384219</v>
      </c>
      <c r="F97" s="182" t="s">
        <v>568</v>
      </c>
      <c r="G97" s="184">
        <v>43515</v>
      </c>
      <c r="H97" s="184">
        <v>43739</v>
      </c>
      <c r="I97" s="182">
        <f>VLOOKUP(A97,'Consolidated Data'!$A$1:$AL$100,38,FALSE)</f>
        <v>22</v>
      </c>
      <c r="J97" s="182">
        <f>(VLOOKUP(A97,'Consolidated Data'!$A$1:$AM$100,39,FALSE))/8</f>
        <v>1.625</v>
      </c>
      <c r="K97" s="182">
        <f t="shared" si="2"/>
        <v>23.625</v>
      </c>
      <c r="L97" s="182"/>
      <c r="M97" s="185" t="s">
        <v>622</v>
      </c>
      <c r="N97" s="182"/>
      <c r="O97" s="182"/>
    </row>
  </sheetData>
  <autoFilter ref="A1:XFD1048576" xr:uid="{4B8CAEE7-60A5-4205-B713-FB247EC95DD9}">
    <sortState xmlns:xlrd2="http://schemas.microsoft.com/office/spreadsheetml/2017/richdata2" ref="A2:XFD1048576">
      <sortCondition ref="F1:F1048576"/>
    </sortState>
  </autoFilter>
  <customSheetViews>
    <customSheetView guid="{F5995483-9480-4D43-B959-EF9F94D17B73}" showAutoFilter="1" state="hidden">
      <selection activeCell="A195" sqref="A195"/>
      <pageMargins left="0" right="0" top="0" bottom="0" header="0" footer="0"/>
      <autoFilter ref="A1:H227" xr:uid="{00000000-0000-0000-0000-000000000000}"/>
    </customSheetView>
    <customSheetView guid="{6798E58F-7DD8-4241-8B48-FB682488ED8E}" showAutoFilter="1" state="hidden">
      <selection activeCell="A195" sqref="A195"/>
      <pageMargins left="0" right="0" top="0" bottom="0" header="0" footer="0"/>
      <autoFilter ref="A1:H227" xr:uid="{00000000-0000-0000-0000-000000000000}"/>
    </customSheetView>
    <customSheetView guid="{9256FF98-86AB-0B42-B871-E22DF6F442E9}" showAutoFilter="1" state="hidden">
      <selection activeCell="A195" sqref="A195"/>
      <pageMargins left="0" right="0" top="0" bottom="0" header="0" footer="0"/>
      <autoFilter ref="A1:H227" xr:uid="{00000000-0000-0000-0000-000000000000}"/>
    </customSheetView>
  </customSheetViews>
  <conditionalFormatting sqref="A80:A86 A1:A25 A62:A77 A27:A57 A98:A1048576">
    <cfRule type="duplicateValues" dxfId="1207" priority="12"/>
  </conditionalFormatting>
  <conditionalFormatting sqref="G1:G1048576">
    <cfRule type="cellIs" dxfId="1206" priority="11" operator="equal">
      <formula>"tbd"</formula>
    </cfRule>
  </conditionalFormatting>
  <conditionalFormatting sqref="A26">
    <cfRule type="duplicateValues" dxfId="1205" priority="10"/>
  </conditionalFormatting>
  <conditionalFormatting sqref="K1:K1048576">
    <cfRule type="cellIs" dxfId="1204" priority="1" operator="greaterThan">
      <formula>15</formula>
    </cfRule>
  </conditionalFormatting>
  <hyperlinks>
    <hyperlink ref="E74" r:id="rId1" display="https://review.internmc.facebook.com/intern/review/user/100034160861723/" xr:uid="{B247BE16-0FF3-DA4E-A1BD-A1A5EE457BFD}"/>
    <hyperlink ref="E21" r:id="rId2" display="https://review.internmc.facebook.com/intern/review/user/100034272406951/" xr:uid="{8722CF30-41BD-5E41-B8E6-445FAE373C01}"/>
    <hyperlink ref="E22" r:id="rId3" display="https://review.internmc.facebook.com/intern/review/user/100034175813539/" xr:uid="{3E6F5563-38DE-B94D-911C-BEC10E1F459E}"/>
    <hyperlink ref="E56" r:id="rId4" display="https://review.internmc.facebook.com/intern/review/user/100034130473628/" xr:uid="{2BD0826D-9F1D-1246-B2B5-9F45A5AE7BBC}"/>
    <hyperlink ref="E57" r:id="rId5" display="https://review.internmc.facebook.com/intern/review/user/100034161101676/" xr:uid="{5EBECB71-A7F7-B041-989B-7BC476DF3E09}"/>
    <hyperlink ref="M14" r:id="rId6" xr:uid="{C8458883-4FD6-436E-9490-F028DEFE65CC}"/>
    <hyperlink ref="M19" r:id="rId7" xr:uid="{9F6BB487-DCA0-4BC5-83A6-ABD558CA60AA}"/>
    <hyperlink ref="M15" r:id="rId8" xr:uid="{98024421-DB4B-44FB-B4EA-991F32D7BDE1}"/>
    <hyperlink ref="M87" r:id="rId9" xr:uid="{73D383DB-2236-42E9-A1E9-0DCB0EEE2BD7}"/>
    <hyperlink ref="M20" r:id="rId10" xr:uid="{71E34F26-6890-45CB-B380-DE08C4A2A369}"/>
    <hyperlink ref="M37" r:id="rId11" xr:uid="{EE3CD039-EEC1-48FD-8758-DD4B57CA4E95}"/>
    <hyperlink ref="M3" r:id="rId12" xr:uid="{35F598C1-E6AC-4FAF-836E-A2208E992F5B}"/>
    <hyperlink ref="M44" r:id="rId13" xr:uid="{C8E5E2C9-2D04-416F-8FD5-B98359E526C9}"/>
    <hyperlink ref="M72" r:id="rId14" xr:uid="{0D4EE120-56FB-49E6-8221-66E654E1762B}"/>
    <hyperlink ref="M42" r:id="rId15" xr:uid="{9AB636CC-0CE8-4562-8CFC-0E655B0445B7}"/>
    <hyperlink ref="M9" r:id="rId16" xr:uid="{596E09E7-8889-461F-8807-53065E4DD8FF}"/>
    <hyperlink ref="M43" r:id="rId17" xr:uid="{BF812340-454B-41DF-9258-BA832B2BB213}"/>
    <hyperlink ref="M10" r:id="rId18" xr:uid="{3BC29D96-8AE2-4605-AF37-E7D234A2D274}"/>
    <hyperlink ref="M12" r:id="rId19" xr:uid="{7A5D73B8-E772-45FF-A63F-6CCF3F747105}"/>
    <hyperlink ref="M83" r:id="rId20" xr:uid="{1F4B391E-2366-4401-86FF-47E39FC5E564}"/>
    <hyperlink ref="E77" r:id="rId21" display="https://review.internmc.facebook.com/intern/review/user/100034189852498/" xr:uid="{A7408BE5-AC75-3D46-AEFB-A4C96C0F41C9}"/>
  </hyperlinks>
  <pageMargins left="0.7" right="0.7" top="0.75" bottom="0.75" header="0.3" footer="0.3"/>
  <pageSetup orientation="portrait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1549-36FA-924A-A2E5-603D8E07F5E7}">
  <sheetPr codeName="Sheet6"/>
  <dimension ref="A1:AW82"/>
  <sheetViews>
    <sheetView topLeftCell="AC1" zoomScale="110" zoomScaleNormal="110" workbookViewId="0">
      <selection activeCell="AS24" sqref="AS24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6" width="19.1640625" style="15" customWidth="1"/>
    <col min="7" max="9" width="15.6640625" style="15" bestFit="1" customWidth="1"/>
    <col min="10" max="10" width="15.6640625" style="15" customWidth="1"/>
    <col min="11" max="11" width="20" style="15" bestFit="1" customWidth="1"/>
    <col min="12" max="13" width="20" style="15" customWidth="1"/>
    <col min="14" max="14" width="7.83203125" style="2" bestFit="1" customWidth="1"/>
    <col min="15" max="44" width="11.1640625" style="2" customWidth="1"/>
    <col min="45" max="45" width="14.5" style="2" customWidth="1"/>
    <col min="46" max="46" width="19.1640625" style="2" customWidth="1"/>
    <col min="47" max="16384" width="8.6640625" style="26"/>
  </cols>
  <sheetData>
    <row r="1" spans="1:46" x14ac:dyDescent="0.2">
      <c r="A1" s="23" t="s">
        <v>623</v>
      </c>
      <c r="B1" s="24"/>
      <c r="C1" s="24">
        <f>NETWORKDAYS(B3,C3,A6:A9)</f>
        <v>22</v>
      </c>
      <c r="D1" s="25">
        <f>C1/5</f>
        <v>4.4000000000000004</v>
      </c>
      <c r="E1" s="14"/>
      <c r="H1" s="2"/>
      <c r="I1" s="2"/>
      <c r="J1" s="2"/>
      <c r="K1" s="2"/>
      <c r="L1" s="2"/>
      <c r="M1" s="2"/>
      <c r="AT1" s="26"/>
    </row>
    <row r="2" spans="1:46" x14ac:dyDescent="0.2">
      <c r="A2" s="24" t="s">
        <v>624</v>
      </c>
      <c r="B2" s="24"/>
      <c r="C2" s="24">
        <f>COUNTIF($N:$AO,"NA")</f>
        <v>27</v>
      </c>
      <c r="D2" s="2"/>
      <c r="E2" s="14"/>
      <c r="H2" s="2"/>
      <c r="I2" s="2"/>
      <c r="J2" s="2"/>
      <c r="K2" s="2"/>
      <c r="L2" s="2"/>
      <c r="M2" s="2"/>
      <c r="AT2" s="26"/>
    </row>
    <row r="3" spans="1:46" x14ac:dyDescent="0.2">
      <c r="A3" s="24" t="s">
        <v>625</v>
      </c>
      <c r="B3" s="27">
        <v>43556</v>
      </c>
      <c r="C3" s="27">
        <f>DATE(YEAR(B3),MONTH(B3)+1,1)-1</f>
        <v>43585</v>
      </c>
      <c r="D3" s="2"/>
      <c r="E3" s="14"/>
      <c r="H3" s="2"/>
      <c r="I3" s="2"/>
      <c r="J3" s="2"/>
      <c r="K3" s="2"/>
      <c r="L3" s="2"/>
      <c r="M3" s="2"/>
      <c r="AT3" s="26"/>
    </row>
    <row r="4" spans="1:46" x14ac:dyDescent="0.2">
      <c r="A4" s="24"/>
      <c r="B4" s="27"/>
      <c r="C4" s="27"/>
      <c r="D4" s="2"/>
      <c r="E4" s="14"/>
      <c r="H4" s="2"/>
      <c r="I4" s="2"/>
      <c r="J4" s="2"/>
      <c r="K4" s="2"/>
      <c r="L4" s="2"/>
      <c r="M4" s="2"/>
      <c r="AT4" s="26"/>
    </row>
    <row r="5" spans="1:46" x14ac:dyDescent="0.2">
      <c r="A5" s="28" t="s">
        <v>626</v>
      </c>
      <c r="B5" s="29"/>
      <c r="C5" s="213" t="s">
        <v>627</v>
      </c>
      <c r="D5" s="213"/>
      <c r="E5" s="14"/>
      <c r="H5" s="2"/>
      <c r="I5" s="2"/>
      <c r="J5" s="2"/>
      <c r="K5" s="2"/>
      <c r="L5" s="2"/>
      <c r="M5" s="2"/>
      <c r="AT5" s="26"/>
    </row>
    <row r="6" spans="1:46" ht="14.25" customHeight="1" x14ac:dyDescent="0.2">
      <c r="A6" s="30"/>
      <c r="B6" s="2"/>
      <c r="C6" s="24">
        <f>COUNTA(A24:A252)</f>
        <v>58</v>
      </c>
      <c r="D6" s="31" t="s">
        <v>629</v>
      </c>
      <c r="E6" s="14"/>
      <c r="F6" s="98" t="s">
        <v>630</v>
      </c>
      <c r="G6" s="98" t="s">
        <v>631</v>
      </c>
      <c r="H6" s="93"/>
      <c r="I6" s="93"/>
      <c r="J6" s="93"/>
      <c r="K6" s="93"/>
      <c r="L6" s="93"/>
      <c r="M6" s="93"/>
      <c r="AT6" s="26"/>
    </row>
    <row r="7" spans="1:46" ht="14.25" customHeight="1" x14ac:dyDescent="0.2">
      <c r="A7" s="30"/>
      <c r="B7" s="2"/>
      <c r="C7" s="24">
        <f>COUNTIF($N:$AO,"PD")</f>
        <v>44</v>
      </c>
      <c r="D7" s="31" t="s">
        <v>632</v>
      </c>
      <c r="E7" s="14"/>
      <c r="F7" s="100" t="s">
        <v>633</v>
      </c>
      <c r="G7" s="100">
        <f>SUM(F24:F149)</f>
        <v>1907.5</v>
      </c>
      <c r="H7" s="93"/>
      <c r="I7" s="93"/>
      <c r="J7" s="93"/>
      <c r="K7" s="93"/>
      <c r="L7" s="93"/>
      <c r="M7" s="93"/>
      <c r="AT7" s="26"/>
    </row>
    <row r="8" spans="1:46" ht="14.25" customHeight="1" x14ac:dyDescent="0.2">
      <c r="A8" s="30"/>
      <c r="B8" s="2"/>
      <c r="C8" s="24">
        <f>COUNTIF($N:$AO,"UD")</f>
        <v>75</v>
      </c>
      <c r="D8" s="31" t="s">
        <v>634</v>
      </c>
      <c r="E8" s="14"/>
      <c r="F8" s="100" t="s">
        <v>635</v>
      </c>
      <c r="G8" s="100">
        <f>SUM(G24:G149)</f>
        <v>2093.25</v>
      </c>
      <c r="H8" s="93"/>
      <c r="I8" s="93"/>
      <c r="J8" s="93"/>
      <c r="K8" s="93"/>
      <c r="L8" s="93"/>
      <c r="M8" s="93"/>
      <c r="AT8" s="26"/>
    </row>
    <row r="9" spans="1:46" ht="14.25" customHeight="1" x14ac:dyDescent="0.2">
      <c r="A9" s="30"/>
      <c r="B9" s="2"/>
      <c r="C9" s="24">
        <f>(C6*C1)-C2</f>
        <v>1249</v>
      </c>
      <c r="D9" s="31" t="s">
        <v>636</v>
      </c>
      <c r="E9" s="14"/>
      <c r="F9" s="100" t="s">
        <v>637</v>
      </c>
      <c r="G9" s="100">
        <f>SUM(H24:H149)</f>
        <v>1962.5</v>
      </c>
      <c r="H9" s="93"/>
      <c r="I9" s="93"/>
      <c r="J9" s="93"/>
      <c r="K9" s="93"/>
      <c r="L9" s="93"/>
      <c r="M9" s="93"/>
      <c r="AT9" s="26"/>
    </row>
    <row r="10" spans="1:46" ht="14.25" customHeight="1" x14ac:dyDescent="0.2">
      <c r="A10" s="24"/>
      <c r="B10" s="2"/>
      <c r="C10" s="24">
        <f>C9*8</f>
        <v>9992</v>
      </c>
      <c r="D10" s="31" t="s">
        <v>638</v>
      </c>
      <c r="E10" s="14"/>
      <c r="F10" s="100" t="s">
        <v>639</v>
      </c>
      <c r="G10" s="100">
        <f>SUM(I24:I149)</f>
        <v>2068.5</v>
      </c>
      <c r="H10" s="93"/>
      <c r="I10" s="93"/>
      <c r="J10" s="93"/>
      <c r="K10" s="93"/>
      <c r="L10" s="93"/>
      <c r="M10" s="93"/>
      <c r="AT10" s="26"/>
    </row>
    <row r="11" spans="1:46" ht="14.25" customHeight="1" x14ac:dyDescent="0.2">
      <c r="A11" s="24"/>
      <c r="B11" s="2"/>
      <c r="C11" s="32">
        <f>C7/C9</f>
        <v>3.5228182546036831E-2</v>
      </c>
      <c r="D11" s="31" t="s">
        <v>640</v>
      </c>
      <c r="E11" s="14"/>
      <c r="F11" s="102" t="s">
        <v>641</v>
      </c>
      <c r="G11" s="102">
        <f>SUM(J24:J149)</f>
        <v>843.5</v>
      </c>
      <c r="H11" s="93"/>
      <c r="I11" s="93"/>
      <c r="J11" s="93"/>
      <c r="K11" s="93"/>
      <c r="L11" s="93"/>
      <c r="M11" s="93"/>
      <c r="AT11" s="26"/>
    </row>
    <row r="12" spans="1:46" ht="14.25" customHeight="1" x14ac:dyDescent="0.2">
      <c r="A12" s="24"/>
      <c r="B12" s="2"/>
      <c r="C12" s="33">
        <f>C8/C9</f>
        <v>6.0048038430744598E-2</v>
      </c>
      <c r="D12" s="31" t="s">
        <v>642</v>
      </c>
      <c r="E12" s="14"/>
      <c r="F12" s="102" t="s">
        <v>643</v>
      </c>
      <c r="G12" s="102">
        <f>SUM(L24:L149)</f>
        <v>87.5</v>
      </c>
      <c r="H12" s="93"/>
      <c r="I12" s="93"/>
      <c r="J12" s="93"/>
      <c r="K12" s="93"/>
      <c r="L12" s="93"/>
      <c r="M12" s="93"/>
      <c r="AT12" s="26"/>
    </row>
    <row r="13" spans="1:46" ht="20" x14ac:dyDescent="0.2">
      <c r="A13" s="24"/>
      <c r="B13" s="2"/>
      <c r="C13" s="34">
        <f>SUM(C7:C8)/C9</f>
        <v>9.5276220976781428E-2</v>
      </c>
      <c r="D13" s="35" t="s">
        <v>644</v>
      </c>
      <c r="E13" s="14"/>
      <c r="F13" s="102" t="s">
        <v>418</v>
      </c>
      <c r="G13" s="107">
        <f>SUM(G7:G12)</f>
        <v>8962.75</v>
      </c>
      <c r="H13" s="2"/>
      <c r="I13" s="2"/>
      <c r="J13" s="2"/>
      <c r="K13" s="2"/>
      <c r="L13" s="2"/>
      <c r="M13" s="2"/>
      <c r="AT13" s="26"/>
    </row>
    <row r="14" spans="1:46" ht="14" x14ac:dyDescent="0.2">
      <c r="A14" s="2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T14" s="26"/>
    </row>
    <row r="15" spans="1:46" ht="19" x14ac:dyDescent="0.25">
      <c r="A15" s="61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T15" s="26"/>
    </row>
    <row r="16" spans="1:46" ht="15" x14ac:dyDescent="0.2">
      <c r="A16" s="62"/>
      <c r="B16" s="38"/>
      <c r="C16" s="26"/>
      <c r="D16" s="35"/>
      <c r="E16" s="14"/>
      <c r="F16" s="2"/>
      <c r="G16" s="2"/>
      <c r="H16" s="2"/>
      <c r="I16" s="90"/>
      <c r="J16" s="2"/>
      <c r="K16" s="39"/>
      <c r="L16" s="39"/>
      <c r="M16" s="39"/>
      <c r="AT16" s="26"/>
    </row>
    <row r="17" spans="1:49" ht="14" x14ac:dyDescent="0.2">
      <c r="A17" s="62"/>
      <c r="B17" s="38"/>
      <c r="C17" s="26"/>
      <c r="D17" s="35"/>
      <c r="E17" s="14"/>
      <c r="F17" s="2"/>
      <c r="G17" s="2"/>
      <c r="H17" s="2"/>
      <c r="I17" s="2"/>
      <c r="J17" s="2"/>
      <c r="K17" s="40" t="s">
        <v>645</v>
      </c>
      <c r="L17" s="40"/>
      <c r="M17" s="40"/>
      <c r="N17" s="41">
        <f>(COUNTIF(N24:N495,"&gt;0")*8)-SUMIF(N24:N495,"&gt;0")</f>
        <v>-21.5</v>
      </c>
      <c r="O17" s="41">
        <f t="shared" ref="O17:AQ17" si="0">(COUNTIF(O24:O495,"&gt;0")*8)-SUMIF(O24:O495,"&gt;0")</f>
        <v>-7.5</v>
      </c>
      <c r="P17" s="41">
        <f t="shared" si="0"/>
        <v>-24</v>
      </c>
      <c r="Q17" s="41">
        <f t="shared" si="0"/>
        <v>-17</v>
      </c>
      <c r="R17" s="41">
        <f t="shared" si="0"/>
        <v>3</v>
      </c>
      <c r="S17" s="41">
        <f t="shared" si="0"/>
        <v>0</v>
      </c>
      <c r="T17" s="41">
        <f t="shared" si="0"/>
        <v>0</v>
      </c>
      <c r="U17" s="41">
        <f t="shared" si="0"/>
        <v>6</v>
      </c>
      <c r="V17" s="41">
        <f t="shared" si="0"/>
        <v>3.5</v>
      </c>
      <c r="W17" s="41">
        <f t="shared" si="0"/>
        <v>0</v>
      </c>
      <c r="X17" s="41">
        <f t="shared" si="0"/>
        <v>6.5</v>
      </c>
      <c r="Y17" s="41">
        <f t="shared" si="0"/>
        <v>2.75</v>
      </c>
      <c r="Z17" s="41">
        <f t="shared" si="0"/>
        <v>0</v>
      </c>
      <c r="AA17" s="41">
        <f t="shared" si="0"/>
        <v>0</v>
      </c>
      <c r="AB17" s="41">
        <f t="shared" si="0"/>
        <v>5</v>
      </c>
      <c r="AC17" s="41">
        <f t="shared" si="0"/>
        <v>8.5</v>
      </c>
      <c r="AD17" s="41">
        <f t="shared" si="0"/>
        <v>4.5</v>
      </c>
      <c r="AE17" s="41">
        <f t="shared" si="0"/>
        <v>1</v>
      </c>
      <c r="AF17" s="41">
        <f t="shared" si="0"/>
        <v>10.5</v>
      </c>
      <c r="AG17" s="41">
        <f t="shared" si="0"/>
        <v>0</v>
      </c>
      <c r="AH17" s="41">
        <f t="shared" si="0"/>
        <v>0</v>
      </c>
      <c r="AI17" s="41">
        <f t="shared" si="0"/>
        <v>2</v>
      </c>
      <c r="AJ17" s="41">
        <f t="shared" si="0"/>
        <v>8.5</v>
      </c>
      <c r="AK17" s="41">
        <f t="shared" si="0"/>
        <v>5</v>
      </c>
      <c r="AL17" s="41">
        <f t="shared" si="0"/>
        <v>1</v>
      </c>
      <c r="AM17" s="41">
        <f t="shared" si="0"/>
        <v>11</v>
      </c>
      <c r="AN17" s="41">
        <f t="shared" si="0"/>
        <v>0</v>
      </c>
      <c r="AO17" s="41">
        <f t="shared" si="0"/>
        <v>0</v>
      </c>
      <c r="AP17" s="41">
        <f t="shared" si="0"/>
        <v>0</v>
      </c>
      <c r="AQ17" s="41">
        <f t="shared" si="0"/>
        <v>4.5</v>
      </c>
      <c r="AR17" s="41"/>
      <c r="AT17" s="26"/>
    </row>
    <row r="18" spans="1:49" ht="14" x14ac:dyDescent="0.2">
      <c r="A18" s="42"/>
      <c r="B18" s="38"/>
      <c r="C18" s="26"/>
      <c r="D18" s="35"/>
      <c r="E18" s="14"/>
      <c r="F18" s="2"/>
      <c r="G18" s="2"/>
      <c r="H18" s="2"/>
      <c r="I18" s="2"/>
      <c r="J18" s="2"/>
      <c r="K18" s="43" t="s">
        <v>646</v>
      </c>
      <c r="L18" s="43"/>
      <c r="M18" s="43"/>
      <c r="N18" s="44">
        <f t="shared" ref="N18:AQ18" si="1">(COUNTIF(N23:N493,"PD"))</f>
        <v>2</v>
      </c>
      <c r="O18" s="44">
        <f t="shared" si="1"/>
        <v>2</v>
      </c>
      <c r="P18" s="44">
        <f t="shared" si="1"/>
        <v>2</v>
      </c>
      <c r="Q18" s="44">
        <f t="shared" si="1"/>
        <v>2</v>
      </c>
      <c r="R18" s="44">
        <f t="shared" si="1"/>
        <v>2</v>
      </c>
      <c r="S18" s="44">
        <f t="shared" si="1"/>
        <v>0</v>
      </c>
      <c r="T18" s="44">
        <f t="shared" si="1"/>
        <v>0</v>
      </c>
      <c r="U18" s="44">
        <f t="shared" si="1"/>
        <v>1</v>
      </c>
      <c r="V18" s="44">
        <f t="shared" si="1"/>
        <v>2</v>
      </c>
      <c r="W18" s="44">
        <f t="shared" si="1"/>
        <v>3</v>
      </c>
      <c r="X18" s="44">
        <f t="shared" si="1"/>
        <v>3</v>
      </c>
      <c r="Y18" s="44">
        <f t="shared" si="1"/>
        <v>3</v>
      </c>
      <c r="Z18" s="44">
        <f t="shared" si="1"/>
        <v>0</v>
      </c>
      <c r="AA18" s="44">
        <f t="shared" si="1"/>
        <v>0</v>
      </c>
      <c r="AB18" s="44">
        <f t="shared" si="1"/>
        <v>2</v>
      </c>
      <c r="AC18" s="44">
        <f t="shared" si="1"/>
        <v>1</v>
      </c>
      <c r="AD18" s="44">
        <f t="shared" si="1"/>
        <v>4</v>
      </c>
      <c r="AE18" s="44">
        <f t="shared" si="1"/>
        <v>4</v>
      </c>
      <c r="AF18" s="44">
        <f t="shared" si="1"/>
        <v>6</v>
      </c>
      <c r="AG18" s="44">
        <f t="shared" si="1"/>
        <v>0</v>
      </c>
      <c r="AH18" s="44">
        <f t="shared" si="1"/>
        <v>0</v>
      </c>
      <c r="AI18" s="44">
        <f t="shared" si="1"/>
        <v>4</v>
      </c>
      <c r="AJ18" s="44">
        <f t="shared" si="1"/>
        <v>0</v>
      </c>
      <c r="AK18" s="44">
        <f t="shared" si="1"/>
        <v>0</v>
      </c>
      <c r="AL18" s="44">
        <f t="shared" si="1"/>
        <v>0</v>
      </c>
      <c r="AM18" s="44">
        <f t="shared" si="1"/>
        <v>1</v>
      </c>
      <c r="AN18" s="44">
        <f t="shared" si="1"/>
        <v>0</v>
      </c>
      <c r="AO18" s="44">
        <f t="shared" si="1"/>
        <v>0</v>
      </c>
      <c r="AP18" s="44">
        <f t="shared" si="1"/>
        <v>2</v>
      </c>
      <c r="AQ18" s="44">
        <f t="shared" si="1"/>
        <v>1</v>
      </c>
      <c r="AR18" s="44"/>
      <c r="AT18" s="26"/>
    </row>
    <row r="19" spans="1:49" ht="14" x14ac:dyDescent="0.2">
      <c r="A19" s="45"/>
      <c r="B19" s="46"/>
      <c r="C19" s="34"/>
      <c r="D19" s="35"/>
      <c r="E19" s="14"/>
      <c r="F19" s="2"/>
      <c r="G19" s="2"/>
      <c r="H19" s="2"/>
      <c r="I19" s="2"/>
      <c r="J19" s="2"/>
      <c r="K19" s="47" t="s">
        <v>647</v>
      </c>
      <c r="L19" s="47"/>
      <c r="M19" s="47"/>
      <c r="N19" s="48">
        <f t="shared" ref="N19:AQ19" si="2">(COUNTIF(N24:N493,"UD"))</f>
        <v>4</v>
      </c>
      <c r="O19" s="48">
        <f t="shared" si="2"/>
        <v>4</v>
      </c>
      <c r="P19" s="48">
        <f t="shared" si="2"/>
        <v>1</v>
      </c>
      <c r="Q19" s="48">
        <f t="shared" si="2"/>
        <v>4</v>
      </c>
      <c r="R19" s="48">
        <f t="shared" si="2"/>
        <v>6</v>
      </c>
      <c r="S19" s="48">
        <f t="shared" si="2"/>
        <v>0</v>
      </c>
      <c r="T19" s="48">
        <f t="shared" si="2"/>
        <v>0</v>
      </c>
      <c r="U19" s="48">
        <f t="shared" si="2"/>
        <v>2</v>
      </c>
      <c r="V19" s="48">
        <f t="shared" si="2"/>
        <v>4</v>
      </c>
      <c r="W19" s="48">
        <f t="shared" si="2"/>
        <v>2</v>
      </c>
      <c r="X19" s="48">
        <f t="shared" si="2"/>
        <v>0</v>
      </c>
      <c r="Y19" s="48">
        <f t="shared" si="2"/>
        <v>1</v>
      </c>
      <c r="Z19" s="48">
        <f t="shared" si="2"/>
        <v>0</v>
      </c>
      <c r="AA19" s="48">
        <f t="shared" si="2"/>
        <v>0</v>
      </c>
      <c r="AB19" s="48">
        <f t="shared" si="2"/>
        <v>6</v>
      </c>
      <c r="AC19" s="48">
        <f t="shared" si="2"/>
        <v>2</v>
      </c>
      <c r="AD19" s="48">
        <f t="shared" si="2"/>
        <v>3</v>
      </c>
      <c r="AE19" s="48">
        <f t="shared" si="2"/>
        <v>6</v>
      </c>
      <c r="AF19" s="48">
        <f t="shared" si="2"/>
        <v>7</v>
      </c>
      <c r="AG19" s="48">
        <f t="shared" si="2"/>
        <v>0</v>
      </c>
      <c r="AH19" s="48">
        <f t="shared" si="2"/>
        <v>0</v>
      </c>
      <c r="AI19" s="48">
        <f t="shared" si="2"/>
        <v>5</v>
      </c>
      <c r="AJ19" s="48">
        <f t="shared" si="2"/>
        <v>2</v>
      </c>
      <c r="AK19" s="48">
        <f t="shared" si="2"/>
        <v>2</v>
      </c>
      <c r="AL19" s="48">
        <f t="shared" si="2"/>
        <v>4</v>
      </c>
      <c r="AM19" s="48">
        <f t="shared" si="2"/>
        <v>10</v>
      </c>
      <c r="AN19" s="48">
        <f t="shared" si="2"/>
        <v>0</v>
      </c>
      <c r="AO19" s="48">
        <f t="shared" si="2"/>
        <v>0</v>
      </c>
      <c r="AP19" s="48">
        <f t="shared" si="2"/>
        <v>6</v>
      </c>
      <c r="AQ19" s="48">
        <f t="shared" si="2"/>
        <v>0</v>
      </c>
      <c r="AR19" s="48"/>
      <c r="AT19" s="26"/>
    </row>
    <row r="20" spans="1:49" ht="14" x14ac:dyDescent="0.2">
      <c r="A20" s="2"/>
      <c r="B20" s="2"/>
      <c r="C20" s="2"/>
      <c r="D20" s="2"/>
      <c r="E20" s="14"/>
      <c r="F20" s="2"/>
      <c r="G20" s="2"/>
      <c r="H20" s="2"/>
      <c r="I20" s="2"/>
      <c r="J20" s="2"/>
      <c r="K20" s="2"/>
      <c r="L20" s="2"/>
      <c r="M20" s="2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T20" s="26"/>
    </row>
    <row r="21" spans="1:49" ht="14" x14ac:dyDescent="0.2">
      <c r="A21" s="2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T21" s="26"/>
    </row>
    <row r="22" spans="1:49" ht="14" x14ac:dyDescent="0.2">
      <c r="A22" s="2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 t="s">
        <v>649</v>
      </c>
      <c r="O22" s="49" t="s">
        <v>650</v>
      </c>
      <c r="P22" s="49" t="s">
        <v>651</v>
      </c>
      <c r="Q22" s="49" t="s">
        <v>652</v>
      </c>
      <c r="R22" s="49" t="s">
        <v>653</v>
      </c>
      <c r="S22" s="49" t="s">
        <v>654</v>
      </c>
      <c r="T22" s="49" t="s">
        <v>648</v>
      </c>
      <c r="U22" s="49" t="s">
        <v>649</v>
      </c>
      <c r="V22" s="49" t="s">
        <v>650</v>
      </c>
      <c r="W22" s="49" t="s">
        <v>651</v>
      </c>
      <c r="X22" s="49" t="s">
        <v>652</v>
      </c>
      <c r="Y22" s="49" t="s">
        <v>653</v>
      </c>
      <c r="Z22" s="49" t="s">
        <v>654</v>
      </c>
      <c r="AA22" s="49" t="s">
        <v>648</v>
      </c>
      <c r="AB22" s="49" t="s">
        <v>649</v>
      </c>
      <c r="AC22" s="49" t="s">
        <v>650</v>
      </c>
      <c r="AD22" s="49" t="s">
        <v>651</v>
      </c>
      <c r="AE22" s="49" t="s">
        <v>652</v>
      </c>
      <c r="AF22" s="49" t="s">
        <v>653</v>
      </c>
      <c r="AG22" s="49" t="s">
        <v>654</v>
      </c>
      <c r="AH22" s="49" t="s">
        <v>648</v>
      </c>
      <c r="AI22" s="49" t="s">
        <v>649</v>
      </c>
      <c r="AJ22" s="49" t="s">
        <v>650</v>
      </c>
      <c r="AK22" s="49" t="s">
        <v>651</v>
      </c>
      <c r="AL22" s="49" t="s">
        <v>652</v>
      </c>
      <c r="AM22" s="49" t="s">
        <v>653</v>
      </c>
      <c r="AN22" s="49" t="s">
        <v>654</v>
      </c>
      <c r="AO22" s="49" t="s">
        <v>648</v>
      </c>
      <c r="AP22" s="49" t="s">
        <v>649</v>
      </c>
      <c r="AQ22" s="49" t="s">
        <v>650</v>
      </c>
      <c r="AR22" s="49"/>
      <c r="AT22" s="26"/>
    </row>
    <row r="23" spans="1:49" ht="14" x14ac:dyDescent="0.2">
      <c r="A23" s="1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655</v>
      </c>
      <c r="G23" s="17" t="s">
        <v>656</v>
      </c>
      <c r="H23" s="17" t="s">
        <v>657</v>
      </c>
      <c r="I23" s="17" t="s">
        <v>658</v>
      </c>
      <c r="J23" s="17" t="s">
        <v>641</v>
      </c>
      <c r="K23" s="17" t="s">
        <v>660</v>
      </c>
      <c r="L23" s="17" t="s">
        <v>661</v>
      </c>
      <c r="M23" s="17" t="s">
        <v>662</v>
      </c>
      <c r="N23" s="19">
        <v>43556</v>
      </c>
      <c r="O23" s="19">
        <f>N23+1</f>
        <v>43557</v>
      </c>
      <c r="P23" s="19">
        <f t="shared" ref="P23:AQ23" si="3">O23+1</f>
        <v>43558</v>
      </c>
      <c r="Q23" s="19">
        <f t="shared" si="3"/>
        <v>43559</v>
      </c>
      <c r="R23" s="19">
        <f t="shared" si="3"/>
        <v>43560</v>
      </c>
      <c r="S23" s="19">
        <f t="shared" si="3"/>
        <v>43561</v>
      </c>
      <c r="T23" s="19">
        <f t="shared" si="3"/>
        <v>43562</v>
      </c>
      <c r="U23" s="19">
        <f t="shared" si="3"/>
        <v>43563</v>
      </c>
      <c r="V23" s="19">
        <f t="shared" si="3"/>
        <v>43564</v>
      </c>
      <c r="W23" s="19">
        <f t="shared" si="3"/>
        <v>43565</v>
      </c>
      <c r="X23" s="19">
        <f t="shared" si="3"/>
        <v>43566</v>
      </c>
      <c r="Y23" s="19">
        <f t="shared" si="3"/>
        <v>43567</v>
      </c>
      <c r="Z23" s="19">
        <f t="shared" si="3"/>
        <v>43568</v>
      </c>
      <c r="AA23" s="19">
        <f t="shared" si="3"/>
        <v>43569</v>
      </c>
      <c r="AB23" s="19">
        <f t="shared" si="3"/>
        <v>43570</v>
      </c>
      <c r="AC23" s="19">
        <f t="shared" si="3"/>
        <v>43571</v>
      </c>
      <c r="AD23" s="19">
        <f t="shared" si="3"/>
        <v>43572</v>
      </c>
      <c r="AE23" s="19">
        <f t="shared" si="3"/>
        <v>43573</v>
      </c>
      <c r="AF23" s="19">
        <f t="shared" si="3"/>
        <v>43574</v>
      </c>
      <c r="AG23" s="19">
        <f t="shared" si="3"/>
        <v>43575</v>
      </c>
      <c r="AH23" s="19">
        <f t="shared" si="3"/>
        <v>43576</v>
      </c>
      <c r="AI23" s="19">
        <f t="shared" si="3"/>
        <v>43577</v>
      </c>
      <c r="AJ23" s="19">
        <f t="shared" si="3"/>
        <v>43578</v>
      </c>
      <c r="AK23" s="19">
        <f t="shared" si="3"/>
        <v>43579</v>
      </c>
      <c r="AL23" s="19">
        <f t="shared" si="3"/>
        <v>43580</v>
      </c>
      <c r="AM23" s="19">
        <f t="shared" si="3"/>
        <v>43581</v>
      </c>
      <c r="AN23" s="19">
        <f t="shared" si="3"/>
        <v>43582</v>
      </c>
      <c r="AO23" s="19">
        <f t="shared" si="3"/>
        <v>43583</v>
      </c>
      <c r="AP23" s="19">
        <f t="shared" si="3"/>
        <v>43584</v>
      </c>
      <c r="AQ23" s="19">
        <f t="shared" si="3"/>
        <v>43585</v>
      </c>
      <c r="AR23" s="19"/>
      <c r="AS23" s="20" t="s">
        <v>16</v>
      </c>
      <c r="AT23" s="20" t="s">
        <v>17</v>
      </c>
      <c r="AU23" s="20" t="s">
        <v>645</v>
      </c>
      <c r="AV23" s="21" t="s">
        <v>663</v>
      </c>
      <c r="AW23" s="21" t="s">
        <v>664</v>
      </c>
    </row>
    <row r="24" spans="1:49" x14ac:dyDescent="0.2">
      <c r="A24" t="s">
        <v>437</v>
      </c>
      <c r="B24" s="15" t="str">
        <f>IFERROR(VLOOKUP(A24,'Validation List'!$A:$G,2,0),"--")</f>
        <v>Jason Leung</v>
      </c>
      <c r="C24" s="15" t="str">
        <f>IFERROR(VLOOKUP(A24,'Validation List'!$A:$G,4,0),"--")</f>
        <v>MVW 391</v>
      </c>
      <c r="D24" s="16" t="str">
        <f>IFERROR(VLOOKUP(A24,'Validation List'!$A:$G,6,0),"--")</f>
        <v>AM</v>
      </c>
      <c r="E24" s="16">
        <f>IFERROR(VLOOKUP(A24,'Validation List'!$A:$G,5,0),"--")</f>
        <v>100035371671533</v>
      </c>
      <c r="F24" s="15">
        <f t="shared" ref="F24:F55" si="4">((5*8)-((COUNTIF(N24:T24,"UD")+COUNTIF(N24:T24,"PD")+COUNTIF(N24:T24,"NA"))*8))+(COUNTIF(N24:T24,"Worked")*8) - ((COUNTIFS(N24:T24,"&gt;0",N24:T24,"&lt;8")*8)-SUMIFS(N24:T24,N24:T24,"&gt;0",N24:T24,"&lt;8"))</f>
        <v>0</v>
      </c>
      <c r="G24" s="15">
        <f t="shared" ref="G24:G55" si="5">((5*8)-((COUNTIF(U24:AA24,"UD")+COUNTIF(U24:AA24,"PD")+COUNTIF(U24:AA24,"NA"))*8))+(COUNTIF(U24:AA24,"Worked")*8)  - ((COUNTIF(U24:AA24,"&gt;0")*8)-SUMIF(U24:AA24,"&gt;0"))</f>
        <v>40</v>
      </c>
      <c r="H24" s="15">
        <f t="shared" ref="H24:H55" si="6">((5*8)-((COUNTIF(AB24:AH24,"UD")+COUNTIF(AB24:AH24,"PD")+COUNTIF(AB24:AH24,"NA"))*8))+(COUNTIF(AB24:AH24,"Worked")*8) - ((COUNTIF(AB24:AH24,"&gt;0")*8)-SUMIF(AB24:AH24,"&gt;0"))</f>
        <v>24</v>
      </c>
      <c r="I24" s="15">
        <f t="shared" ref="I24:I55" si="7">((5*8)-((COUNTIF(AI24:AO24,"UD")+COUNTIF(AI24:AO24,"PD")+COUNTIF(AI24:AO24,"NA"))*8))+(COUNTIF(AI24:AO24,"Worked")*8)  - ((COUNTIF(AI24:AO24,"&gt;0")*8)-SUMIF(AI24:AO24,"&gt;0"))</f>
        <v>32</v>
      </c>
      <c r="J24" s="15">
        <f t="shared" ref="J24:J55" si="8">((2*8)-((COUNTIF(AP24:AQ24,"UD")+COUNTIF(AP24:AQ24,"PD")+COUNTIF(AP24:AQ24,"NA"))*8))+(COUNTIF(AP24:AQ24,"Worked")*8) - ((COUNTIF(AP24:AQ24,"&gt;0")*8)-SUMIF(AP24:AQ24,"&gt;0"))</f>
        <v>16</v>
      </c>
      <c r="K24" s="15">
        <f t="shared" ref="K24:K55" si="9">SUM(F24:J24)</f>
        <v>112</v>
      </c>
      <c r="L24" s="15">
        <f t="shared" ref="L24:L55" si="10">SUMIFS(N24:AR24,N24:AR24,"&gt;8") - ((COUNTIFS(N24:AR24,"&gt;0",N24:AR24,"&gt;8")*8))</f>
        <v>0</v>
      </c>
      <c r="M24" s="15">
        <f t="shared" ref="M24:M55" si="11">L24+K24</f>
        <v>112</v>
      </c>
      <c r="N24" s="2" t="s">
        <v>666</v>
      </c>
      <c r="O24" s="2" t="s">
        <v>666</v>
      </c>
      <c r="P24" s="2" t="s">
        <v>666</v>
      </c>
      <c r="Q24" s="2" t="s">
        <v>666</v>
      </c>
      <c r="R24" s="2" t="s">
        <v>666</v>
      </c>
      <c r="S24" s="57"/>
      <c r="T24" s="57"/>
      <c r="U24" s="2" t="s">
        <v>691</v>
      </c>
      <c r="V24" s="2" t="s">
        <v>691</v>
      </c>
      <c r="W24" s="2" t="s">
        <v>691</v>
      </c>
      <c r="X24" s="2" t="s">
        <v>691</v>
      </c>
      <c r="Y24" s="2" t="s">
        <v>691</v>
      </c>
      <c r="Z24" s="57"/>
      <c r="AA24" s="57"/>
      <c r="AB24" s="2" t="s">
        <v>691</v>
      </c>
      <c r="AC24" s="2" t="s">
        <v>691</v>
      </c>
      <c r="AD24" s="2" t="s">
        <v>691</v>
      </c>
      <c r="AE24" s="2" t="s">
        <v>17</v>
      </c>
      <c r="AF24" s="2" t="s">
        <v>17</v>
      </c>
      <c r="AG24" s="57"/>
      <c r="AH24" s="57"/>
      <c r="AI24" s="2" t="s">
        <v>17</v>
      </c>
      <c r="AJ24" s="2" t="s">
        <v>691</v>
      </c>
      <c r="AN24" s="57"/>
      <c r="AO24" s="57"/>
      <c r="AR24" s="56"/>
      <c r="AS24" s="2">
        <f t="shared" ref="AS24:AS55" si="12">COUNTIF(N24:AR24,"PD")</f>
        <v>0</v>
      </c>
      <c r="AT24" s="2">
        <f t="shared" ref="AT24:AT55" si="13">COUNTIF(N24:AR24,"UD")</f>
        <v>3</v>
      </c>
      <c r="AU24" s="2">
        <f>(COUNTIFS(N24:AR24,"&gt;0",N24:AR24,"&lt;8")*8)- SUMIFS(N24:AR24,N24:AR24,"&gt;0",N24:AR24,"&lt;8")</f>
        <v>0</v>
      </c>
      <c r="AV24" s="25">
        <f t="shared" ref="AV24:AV54" si="14">IFERROR((IF(G24="BC Forward",(AW24*1.85)/8,(K24/16.67)/8)),"--")</f>
        <v>0.83983203359328129</v>
      </c>
      <c r="AW24" s="14">
        <f t="shared" ref="AW24:AW53" si="15">($C$1-(COUNTIF(N24:AR24,"NA")))/5</f>
        <v>3.4</v>
      </c>
    </row>
    <row r="25" spans="1:49" x14ac:dyDescent="0.2">
      <c r="A25" s="55" t="s">
        <v>442</v>
      </c>
      <c r="B25" s="15" t="str">
        <f>IFERROR(VLOOKUP(A25,'Validation List'!$A:$G,2,0),"--")</f>
        <v>Jason Leung</v>
      </c>
      <c r="C25" s="15" t="str">
        <f>IFERROR(VLOOKUP(A25,'Validation List'!$A:$G,4,0),"--")</f>
        <v>MVW 391</v>
      </c>
      <c r="D25" s="16" t="str">
        <f>IFERROR(VLOOKUP(A25,'Validation List'!$A:$G,6,0),"--")</f>
        <v>AM</v>
      </c>
      <c r="E25" s="16">
        <f>IFERROR(VLOOKUP(A25,'Validation List'!$A:$G,5,0),"--")</f>
        <v>100034135453444</v>
      </c>
      <c r="F25" s="15">
        <f t="shared" si="4"/>
        <v>32</v>
      </c>
      <c r="G25" s="15">
        <f t="shared" si="5"/>
        <v>40</v>
      </c>
      <c r="H25" s="15">
        <f t="shared" si="6"/>
        <v>40</v>
      </c>
      <c r="I25" s="15">
        <f t="shared" si="7"/>
        <v>32</v>
      </c>
      <c r="J25" s="15">
        <f t="shared" si="8"/>
        <v>16</v>
      </c>
      <c r="K25" s="15">
        <f t="shared" si="9"/>
        <v>160</v>
      </c>
      <c r="L25" s="15">
        <f t="shared" si="10"/>
        <v>0</v>
      </c>
      <c r="M25" s="15">
        <f t="shared" si="11"/>
        <v>160</v>
      </c>
      <c r="N25" s="204" t="s">
        <v>17</v>
      </c>
      <c r="O25" s="204"/>
      <c r="P25" s="204"/>
      <c r="Q25" s="204"/>
      <c r="R25" s="204"/>
      <c r="S25" s="56"/>
      <c r="T25" s="56"/>
      <c r="U25" s="204"/>
      <c r="V25" s="204"/>
      <c r="W25" s="204"/>
      <c r="X25" s="204"/>
      <c r="Y25" s="204"/>
      <c r="Z25" s="56"/>
      <c r="AA25" s="56"/>
      <c r="AB25" s="204"/>
      <c r="AD25" s="204"/>
      <c r="AE25" s="204"/>
      <c r="AF25" s="204"/>
      <c r="AG25" s="56"/>
      <c r="AH25" s="56"/>
      <c r="AI25" s="204"/>
      <c r="AJ25" s="204"/>
      <c r="AK25" s="204"/>
      <c r="AL25" s="204"/>
      <c r="AM25" s="204" t="s">
        <v>16</v>
      </c>
      <c r="AN25" s="56"/>
      <c r="AO25" s="56"/>
      <c r="AR25" s="56"/>
      <c r="AS25" s="2">
        <f t="shared" si="12"/>
        <v>1</v>
      </c>
      <c r="AT25" s="2">
        <f t="shared" si="13"/>
        <v>1</v>
      </c>
      <c r="AU25" s="2">
        <f t="shared" ref="AU25:AU81" si="16">(COUNTIFS(N25:AR25,"&gt;0",N25:AR25,"&lt;8")*8)- SUMIFS(N25:AR25,N25:AR25,"&gt;0",N25:AR25,"&lt;8")</f>
        <v>0</v>
      </c>
      <c r="AV25" s="25">
        <f t="shared" si="14"/>
        <v>1.1997600479904018</v>
      </c>
      <c r="AW25" s="14">
        <f t="shared" si="15"/>
        <v>4.4000000000000004</v>
      </c>
    </row>
    <row r="26" spans="1:49" x14ac:dyDescent="0.2">
      <c r="A26" s="55" t="s">
        <v>444</v>
      </c>
      <c r="B26" s="15" t="str">
        <f>IFERROR(VLOOKUP(A26,'Validation List'!$A:$G,2,0),"--")</f>
        <v>Jason Leung</v>
      </c>
      <c r="C26" s="15" t="str">
        <f>IFERROR(VLOOKUP(A26,'Validation List'!$A:$G,4,0),"--")</f>
        <v>MVW 391</v>
      </c>
      <c r="D26" s="16" t="str">
        <f>IFERROR(VLOOKUP(A26,'Validation List'!$A:$G,6,0),"--")</f>
        <v>AM</v>
      </c>
      <c r="E26" s="16">
        <f>IFERROR(VLOOKUP(A26,'Validation List'!$A:$G,5,0),"--")</f>
        <v>100028569677574</v>
      </c>
      <c r="F26" s="15">
        <f t="shared" si="4"/>
        <v>25</v>
      </c>
      <c r="G26" s="15">
        <f t="shared" si="5"/>
        <v>24</v>
      </c>
      <c r="H26" s="15">
        <f t="shared" si="6"/>
        <v>30</v>
      </c>
      <c r="I26" s="15">
        <f t="shared" si="7"/>
        <v>37</v>
      </c>
      <c r="J26" s="15">
        <f t="shared" si="8"/>
        <v>16</v>
      </c>
      <c r="K26" s="15">
        <f t="shared" si="9"/>
        <v>132</v>
      </c>
      <c r="L26" s="15">
        <f t="shared" si="10"/>
        <v>0</v>
      </c>
      <c r="M26" s="15">
        <f t="shared" si="11"/>
        <v>132</v>
      </c>
      <c r="N26" s="204"/>
      <c r="O26" s="94">
        <v>5</v>
      </c>
      <c r="P26" s="2">
        <v>7</v>
      </c>
      <c r="Q26" s="2">
        <v>5</v>
      </c>
      <c r="R26" s="2" t="s">
        <v>17</v>
      </c>
      <c r="S26" s="57"/>
      <c r="T26" s="57"/>
      <c r="X26" s="2" t="s">
        <v>16</v>
      </c>
      <c r="Y26" s="2" t="s">
        <v>16</v>
      </c>
      <c r="Z26" s="57"/>
      <c r="AA26" s="57"/>
      <c r="AB26" s="2" t="s">
        <v>17</v>
      </c>
      <c r="AC26" s="204"/>
      <c r="AD26" s="2">
        <v>7</v>
      </c>
      <c r="AE26" s="2">
        <v>7</v>
      </c>
      <c r="AG26" s="57"/>
      <c r="AH26" s="57"/>
      <c r="AM26" s="2">
        <v>5</v>
      </c>
      <c r="AN26" s="57"/>
      <c r="AO26" s="57"/>
      <c r="AR26" s="56"/>
      <c r="AS26" s="2">
        <f t="shared" si="12"/>
        <v>2</v>
      </c>
      <c r="AT26" s="2">
        <f t="shared" si="13"/>
        <v>2</v>
      </c>
      <c r="AU26" s="2">
        <f t="shared" si="16"/>
        <v>12</v>
      </c>
      <c r="AV26" s="25">
        <f t="shared" si="14"/>
        <v>0.98980203959208146</v>
      </c>
      <c r="AW26" s="14">
        <f t="shared" si="15"/>
        <v>4.4000000000000004</v>
      </c>
    </row>
    <row r="27" spans="1:49" x14ac:dyDescent="0.2">
      <c r="A27" s="55" t="s">
        <v>586</v>
      </c>
      <c r="B27" s="15" t="str">
        <f>IFERROR(VLOOKUP(A27,'Validation List'!$A:$G,2,0),"--")</f>
        <v>Jason Leung</v>
      </c>
      <c r="C27" s="15">
        <f>IFERROR(VLOOKUP(A27,'Validation List'!$A:$G,4,0),"--")</f>
        <v>0</v>
      </c>
      <c r="D27" s="16" t="str">
        <f>IFERROR(VLOOKUP(A27,'Validation List'!$A:$G,6,0),"--")</f>
        <v>ROLL OFF</v>
      </c>
      <c r="E27" s="16">
        <f>IFERROR(VLOOKUP(A27,'Validation List'!$A:$G,5,0),"--")</f>
        <v>100034189852498</v>
      </c>
      <c r="F27" s="15">
        <f t="shared" si="4"/>
        <v>32</v>
      </c>
      <c r="G27" s="15">
        <f t="shared" si="5"/>
        <v>8</v>
      </c>
      <c r="H27" s="15">
        <f t="shared" si="6"/>
        <v>0</v>
      </c>
      <c r="I27" s="15">
        <f t="shared" si="7"/>
        <v>0</v>
      </c>
      <c r="J27" s="15">
        <f t="shared" si="8"/>
        <v>16</v>
      </c>
      <c r="K27" s="15">
        <f t="shared" si="9"/>
        <v>56</v>
      </c>
      <c r="L27" s="15">
        <f t="shared" si="10"/>
        <v>0</v>
      </c>
      <c r="M27" s="15">
        <f t="shared" si="11"/>
        <v>56</v>
      </c>
      <c r="N27" s="204"/>
      <c r="R27" s="2" t="s">
        <v>17</v>
      </c>
      <c r="S27" s="57"/>
      <c r="T27" s="57"/>
      <c r="V27" s="2" t="s">
        <v>16</v>
      </c>
      <c r="W27" s="2" t="s">
        <v>16</v>
      </c>
      <c r="X27" s="2" t="s">
        <v>16</v>
      </c>
      <c r="Y27" s="2" t="s">
        <v>16</v>
      </c>
      <c r="Z27" s="57"/>
      <c r="AA27" s="57"/>
      <c r="AB27" s="2" t="s">
        <v>17</v>
      </c>
      <c r="AC27" s="2" t="s">
        <v>17</v>
      </c>
      <c r="AD27" s="2" t="s">
        <v>17</v>
      </c>
      <c r="AE27" s="2" t="s">
        <v>17</v>
      </c>
      <c r="AF27" s="2" t="s">
        <v>17</v>
      </c>
      <c r="AG27" s="57"/>
      <c r="AH27" s="57"/>
      <c r="AI27" s="2" t="s">
        <v>17</v>
      </c>
      <c r="AJ27" s="2" t="s">
        <v>17</v>
      </c>
      <c r="AK27" s="2" t="s">
        <v>17</v>
      </c>
      <c r="AL27" s="2" t="s">
        <v>17</v>
      </c>
      <c r="AM27" s="2" t="s">
        <v>17</v>
      </c>
      <c r="AN27" s="57"/>
      <c r="AO27" s="57"/>
      <c r="AR27" s="56"/>
      <c r="AS27" s="2">
        <f t="shared" si="12"/>
        <v>4</v>
      </c>
      <c r="AT27" s="2">
        <f t="shared" si="13"/>
        <v>11</v>
      </c>
      <c r="AU27" s="2">
        <f t="shared" si="16"/>
        <v>0</v>
      </c>
      <c r="AV27" s="25">
        <f t="shared" si="14"/>
        <v>0.41991601679664065</v>
      </c>
      <c r="AW27" s="14">
        <f t="shared" si="15"/>
        <v>4.4000000000000004</v>
      </c>
    </row>
    <row r="28" spans="1:49" x14ac:dyDescent="0.2">
      <c r="A28" s="55" t="s">
        <v>507</v>
      </c>
      <c r="B28" s="15" t="str">
        <f>IFERROR(VLOOKUP(A28,'Validation List'!$A:$G,2,0),"--")</f>
        <v>Maria Obaldo</v>
      </c>
      <c r="C28" s="15" t="str">
        <f>IFERROR(VLOOKUP(A28,'Validation List'!$A:$G,4,0),"--")</f>
        <v>MVW 391</v>
      </c>
      <c r="D28" s="16" t="str">
        <f>IFERROR(VLOOKUP(A28,'Validation List'!$A:$G,6,0),"--")</f>
        <v>PM</v>
      </c>
      <c r="E28" s="16">
        <f>IFERROR(VLOOKUP(A28,'Validation List'!$A:$G,5,0),"--")</f>
        <v>100034486053373</v>
      </c>
      <c r="F28" s="15">
        <f t="shared" si="4"/>
        <v>40</v>
      </c>
      <c r="G28" s="15">
        <f t="shared" si="5"/>
        <v>40</v>
      </c>
      <c r="H28" s="15">
        <f t="shared" si="6"/>
        <v>40</v>
      </c>
      <c r="I28" s="15">
        <f t="shared" si="7"/>
        <v>40</v>
      </c>
      <c r="J28" s="15">
        <f t="shared" si="8"/>
        <v>16</v>
      </c>
      <c r="K28" s="15">
        <f t="shared" si="9"/>
        <v>176</v>
      </c>
      <c r="L28" s="15">
        <f t="shared" si="10"/>
        <v>0</v>
      </c>
      <c r="M28" s="15">
        <f t="shared" si="11"/>
        <v>176</v>
      </c>
      <c r="N28" s="204"/>
      <c r="S28" s="57"/>
      <c r="T28" s="57"/>
      <c r="Z28" s="57"/>
      <c r="AA28" s="57"/>
      <c r="AG28" s="57"/>
      <c r="AH28" s="57"/>
      <c r="AN28" s="57"/>
      <c r="AO28" s="57"/>
      <c r="AR28" s="56"/>
      <c r="AS28" s="2">
        <f t="shared" si="12"/>
        <v>0</v>
      </c>
      <c r="AT28" s="2">
        <f t="shared" si="13"/>
        <v>0</v>
      </c>
      <c r="AU28" s="2">
        <f t="shared" si="16"/>
        <v>0</v>
      </c>
      <c r="AV28" s="25">
        <f t="shared" si="14"/>
        <v>1.3197360527894419</v>
      </c>
      <c r="AW28" s="14">
        <f t="shared" si="15"/>
        <v>4.4000000000000004</v>
      </c>
    </row>
    <row r="29" spans="1:49" x14ac:dyDescent="0.2">
      <c r="A29" s="55" t="s">
        <v>582</v>
      </c>
      <c r="B29" s="15" t="str">
        <f>IFERROR(VLOOKUP(A29,'Validation List'!$A:$G,2,0),"--")</f>
        <v>Jason Leung</v>
      </c>
      <c r="C29" s="15">
        <f>IFERROR(VLOOKUP(A29,'Validation List'!$A:$G,4,0),"--")</f>
        <v>0</v>
      </c>
      <c r="D29" s="16" t="str">
        <f>IFERROR(VLOOKUP(A29,'Validation List'!$A:$G,6,0),"--")</f>
        <v>ROLL OFF</v>
      </c>
      <c r="E29" s="16">
        <f>IFERROR(VLOOKUP(A29,'Validation List'!$A:$G,5,0),"--")</f>
        <v>100028712619785</v>
      </c>
      <c r="F29" s="15">
        <f t="shared" si="4"/>
        <v>40</v>
      </c>
      <c r="G29" s="15">
        <f t="shared" si="5"/>
        <v>32</v>
      </c>
      <c r="H29" s="15">
        <f t="shared" si="6"/>
        <v>32</v>
      </c>
      <c r="I29" s="15">
        <f t="shared" si="7"/>
        <v>32</v>
      </c>
      <c r="J29" s="15">
        <f t="shared" si="8"/>
        <v>8</v>
      </c>
      <c r="K29" s="15">
        <f t="shared" si="9"/>
        <v>144</v>
      </c>
      <c r="L29" s="15">
        <f t="shared" si="10"/>
        <v>10</v>
      </c>
      <c r="M29" s="15">
        <f t="shared" si="11"/>
        <v>154</v>
      </c>
      <c r="N29" s="204">
        <v>12</v>
      </c>
      <c r="O29" s="2">
        <v>12</v>
      </c>
      <c r="P29" s="2">
        <v>10</v>
      </c>
      <c r="S29" s="57"/>
      <c r="T29" s="57"/>
      <c r="V29" s="2" t="s">
        <v>17</v>
      </c>
      <c r="Z29" s="57"/>
      <c r="AA29" s="57"/>
      <c r="AF29" s="2" t="s">
        <v>17</v>
      </c>
      <c r="AG29" s="57"/>
      <c r="AH29" s="57"/>
      <c r="AM29" s="2" t="s">
        <v>17</v>
      </c>
      <c r="AN29" s="57"/>
      <c r="AO29" s="57"/>
      <c r="AP29" s="2" t="s">
        <v>17</v>
      </c>
      <c r="AR29" s="56"/>
      <c r="AS29" s="2">
        <f t="shared" si="12"/>
        <v>0</v>
      </c>
      <c r="AT29" s="2">
        <f t="shared" si="13"/>
        <v>4</v>
      </c>
      <c r="AU29" s="2">
        <f t="shared" si="16"/>
        <v>0</v>
      </c>
      <c r="AV29" s="25">
        <f t="shared" si="14"/>
        <v>1.0797840431913617</v>
      </c>
      <c r="AW29" s="14">
        <f t="shared" si="15"/>
        <v>4.4000000000000004</v>
      </c>
    </row>
    <row r="30" spans="1:49" x14ac:dyDescent="0.2">
      <c r="A30" s="55" t="s">
        <v>448</v>
      </c>
      <c r="B30" s="15" t="str">
        <f>IFERROR(VLOOKUP(A30,'Validation List'!$A:$G,2,0),"--")</f>
        <v>Jason Leung</v>
      </c>
      <c r="C30" s="15" t="str">
        <f>IFERROR(VLOOKUP(A30,'Validation List'!$A:$G,4,0),"--")</f>
        <v>MVW 391</v>
      </c>
      <c r="D30" s="16" t="str">
        <f>IFERROR(VLOOKUP(A30,'Validation List'!$A:$G,6,0),"--")</f>
        <v>AM</v>
      </c>
      <c r="E30" s="16">
        <f>IFERROR(VLOOKUP(A30,'Validation List'!$A:$G,5,0),"--")</f>
        <v>100034106655387</v>
      </c>
      <c r="F30" s="15">
        <f t="shared" si="4"/>
        <v>40</v>
      </c>
      <c r="G30" s="15">
        <f t="shared" si="5"/>
        <v>27</v>
      </c>
      <c r="H30" s="15">
        <f t="shared" si="6"/>
        <v>40</v>
      </c>
      <c r="I30" s="15">
        <f t="shared" si="7"/>
        <v>37</v>
      </c>
      <c r="J30" s="15">
        <f t="shared" si="8"/>
        <v>16</v>
      </c>
      <c r="K30" s="15">
        <f t="shared" si="9"/>
        <v>160</v>
      </c>
      <c r="L30" s="15">
        <f t="shared" si="10"/>
        <v>0</v>
      </c>
      <c r="M30" s="15">
        <f t="shared" si="11"/>
        <v>160</v>
      </c>
      <c r="N30" s="204"/>
      <c r="S30" s="57"/>
      <c r="T30" s="57"/>
      <c r="U30" s="2">
        <v>3</v>
      </c>
      <c r="V30" s="2" t="s">
        <v>17</v>
      </c>
      <c r="Z30" s="57"/>
      <c r="AA30" s="57"/>
      <c r="AG30" s="57"/>
      <c r="AH30" s="57"/>
      <c r="AJ30" s="2">
        <v>5</v>
      </c>
      <c r="AN30" s="57"/>
      <c r="AO30" s="57"/>
      <c r="AR30" s="56"/>
      <c r="AS30" s="2">
        <f t="shared" si="12"/>
        <v>0</v>
      </c>
      <c r="AT30" s="2">
        <f t="shared" si="13"/>
        <v>1</v>
      </c>
      <c r="AU30" s="2">
        <f t="shared" si="16"/>
        <v>8</v>
      </c>
      <c r="AV30" s="25">
        <f t="shared" si="14"/>
        <v>1.1997600479904018</v>
      </c>
      <c r="AW30" s="14">
        <f t="shared" si="15"/>
        <v>4.4000000000000004</v>
      </c>
    </row>
    <row r="31" spans="1:49" x14ac:dyDescent="0.2">
      <c r="A31" s="55" t="s">
        <v>576</v>
      </c>
      <c r="B31" s="15" t="str">
        <f>IFERROR(VLOOKUP(A31,'Validation List'!$A:$G,2,0),"--")</f>
        <v>Jason Leung</v>
      </c>
      <c r="C31" s="15" t="str">
        <f>IFERROR(VLOOKUP(A31,'Validation List'!$A:$G,4,0),"--")</f>
        <v>MVW 391</v>
      </c>
      <c r="D31" s="16" t="str">
        <f>IFERROR(VLOOKUP(A31,'Validation List'!$A:$G,6,0),"--")</f>
        <v>ROLL OFF</v>
      </c>
      <c r="E31" s="16">
        <f>IFERROR(VLOOKUP(A31,'Validation List'!$A:$G,5,0),"--")</f>
        <v>100034362399302</v>
      </c>
      <c r="F31" s="15">
        <f t="shared" si="4"/>
        <v>38.5</v>
      </c>
      <c r="G31" s="15">
        <f t="shared" si="5"/>
        <v>32</v>
      </c>
      <c r="H31" s="15">
        <f t="shared" si="6"/>
        <v>40</v>
      </c>
      <c r="I31" s="15">
        <f t="shared" si="7"/>
        <v>40</v>
      </c>
      <c r="J31" s="15">
        <f t="shared" si="8"/>
        <v>8</v>
      </c>
      <c r="K31" s="15">
        <f t="shared" si="9"/>
        <v>158.5</v>
      </c>
      <c r="L31" s="15">
        <f t="shared" si="10"/>
        <v>0</v>
      </c>
      <c r="M31" s="15">
        <f t="shared" si="11"/>
        <v>158.5</v>
      </c>
      <c r="N31" s="204"/>
      <c r="Q31" s="2">
        <v>6.5</v>
      </c>
      <c r="S31" s="57"/>
      <c r="T31" s="57"/>
      <c r="V31" s="2" t="s">
        <v>17</v>
      </c>
      <c r="Z31" s="57"/>
      <c r="AA31" s="57"/>
      <c r="AG31" s="57"/>
      <c r="AH31" s="57"/>
      <c r="AN31" s="57"/>
      <c r="AO31" s="57"/>
      <c r="AP31" s="2" t="s">
        <v>17</v>
      </c>
      <c r="AR31" s="56"/>
      <c r="AS31" s="2">
        <f t="shared" si="12"/>
        <v>0</v>
      </c>
      <c r="AT31" s="2">
        <f t="shared" si="13"/>
        <v>2</v>
      </c>
      <c r="AU31" s="2">
        <f t="shared" si="16"/>
        <v>1.5</v>
      </c>
      <c r="AV31" s="25">
        <f t="shared" si="14"/>
        <v>1.1885122975404918</v>
      </c>
      <c r="AW31" s="14">
        <f t="shared" si="15"/>
        <v>4.4000000000000004</v>
      </c>
    </row>
    <row r="32" spans="1:49" x14ac:dyDescent="0.2">
      <c r="A32" s="55" t="s">
        <v>451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6" t="str">
        <f>IFERROR(VLOOKUP(A32,'Validation List'!$A:$G,6,0),"--")</f>
        <v>AM</v>
      </c>
      <c r="E32" s="16">
        <f>IFERROR(VLOOKUP(A32,'Validation List'!$A:$G,5,0),"--")</f>
        <v>100028504043772</v>
      </c>
      <c r="F32" s="15">
        <f t="shared" si="4"/>
        <v>21.5</v>
      </c>
      <c r="G32" s="15">
        <f t="shared" si="5"/>
        <v>38</v>
      </c>
      <c r="H32" s="15">
        <f t="shared" si="6"/>
        <v>31.5</v>
      </c>
      <c r="I32" s="15">
        <f t="shared" si="7"/>
        <v>39.5</v>
      </c>
      <c r="J32" s="15">
        <f t="shared" si="8"/>
        <v>16</v>
      </c>
      <c r="K32" s="15">
        <f t="shared" si="9"/>
        <v>146.5</v>
      </c>
      <c r="L32" s="15">
        <f t="shared" si="10"/>
        <v>7</v>
      </c>
      <c r="M32" s="15">
        <f t="shared" si="11"/>
        <v>153.5</v>
      </c>
      <c r="N32" s="204">
        <v>11</v>
      </c>
      <c r="O32" s="2">
        <v>5.5</v>
      </c>
      <c r="P32" s="2">
        <v>12</v>
      </c>
      <c r="Q32" s="2" t="s">
        <v>17</v>
      </c>
      <c r="R32" s="2" t="s">
        <v>17</v>
      </c>
      <c r="S32" s="57"/>
      <c r="T32" s="57"/>
      <c r="U32" s="2">
        <v>7</v>
      </c>
      <c r="V32" s="2">
        <v>7.5</v>
      </c>
      <c r="X32" s="2">
        <v>7.5</v>
      </c>
      <c r="Z32" s="57"/>
      <c r="AA32" s="57"/>
      <c r="AC32" s="2">
        <v>7.5</v>
      </c>
      <c r="AF32" s="2" t="s">
        <v>17</v>
      </c>
      <c r="AG32" s="57"/>
      <c r="AH32" s="57"/>
      <c r="AJ32" s="2">
        <v>7.5</v>
      </c>
      <c r="AN32" s="57"/>
      <c r="AO32" s="57"/>
      <c r="AR32" s="56"/>
      <c r="AS32" s="2">
        <f t="shared" si="12"/>
        <v>0</v>
      </c>
      <c r="AT32" s="2">
        <f t="shared" si="13"/>
        <v>3</v>
      </c>
      <c r="AU32" s="2">
        <f t="shared" si="16"/>
        <v>5.5</v>
      </c>
      <c r="AV32" s="25">
        <f t="shared" si="14"/>
        <v>1.0985302939412116</v>
      </c>
      <c r="AW32" s="14">
        <f t="shared" si="15"/>
        <v>4.4000000000000004</v>
      </c>
    </row>
    <row r="33" spans="1:49" x14ac:dyDescent="0.2">
      <c r="A33" s="55" t="s">
        <v>513</v>
      </c>
      <c r="B33" s="15" t="str">
        <f>IFERROR(VLOOKUP(A33,'Validation List'!$A:$G,2,0),"--")</f>
        <v>QA</v>
      </c>
      <c r="C33" s="15" t="str">
        <f>IFERROR(VLOOKUP(A33,'Validation List'!$A:$G,4,0),"--")</f>
        <v>MVW 391</v>
      </c>
      <c r="D33" s="16" t="str">
        <f>IFERROR(VLOOKUP(A33,'Validation List'!$A:$G,6,0),"--")</f>
        <v>PM</v>
      </c>
      <c r="E33" s="16">
        <f>IFERROR(VLOOKUP(A33,'Validation List'!$A:$G,5,0),"--")</f>
        <v>100028824242673</v>
      </c>
      <c r="F33" s="15">
        <f t="shared" si="4"/>
        <v>40</v>
      </c>
      <c r="G33" s="15">
        <f t="shared" si="5"/>
        <v>40</v>
      </c>
      <c r="H33" s="15">
        <f t="shared" si="6"/>
        <v>40</v>
      </c>
      <c r="I33" s="15">
        <f t="shared" si="7"/>
        <v>40</v>
      </c>
      <c r="J33" s="15">
        <f t="shared" si="8"/>
        <v>16</v>
      </c>
      <c r="K33" s="15">
        <f t="shared" si="9"/>
        <v>176</v>
      </c>
      <c r="L33" s="15">
        <f t="shared" si="10"/>
        <v>0</v>
      </c>
      <c r="M33" s="15">
        <f t="shared" si="11"/>
        <v>176</v>
      </c>
      <c r="N33" s="204"/>
      <c r="S33" s="57"/>
      <c r="T33" s="57"/>
      <c r="Z33" s="57"/>
      <c r="AA33" s="57"/>
      <c r="AG33" s="57"/>
      <c r="AH33" s="57"/>
      <c r="AN33" s="57"/>
      <c r="AO33" s="57"/>
      <c r="AR33" s="56"/>
      <c r="AS33" s="2">
        <f t="shared" si="12"/>
        <v>0</v>
      </c>
      <c r="AT33" s="2">
        <f t="shared" si="13"/>
        <v>0</v>
      </c>
      <c r="AU33" s="2">
        <f t="shared" si="16"/>
        <v>0</v>
      </c>
      <c r="AV33" s="25">
        <f t="shared" si="14"/>
        <v>1.3197360527894419</v>
      </c>
      <c r="AW33" s="14">
        <f t="shared" si="15"/>
        <v>4.4000000000000004</v>
      </c>
    </row>
    <row r="34" spans="1:49" x14ac:dyDescent="0.2">
      <c r="A34" s="55" t="s">
        <v>515</v>
      </c>
      <c r="B34" s="15" t="str">
        <f>IFERROR(VLOOKUP(A34,'Validation List'!$A:$G,2,0),"--")</f>
        <v>Maria Obaldo</v>
      </c>
      <c r="C34" s="15" t="str">
        <f>IFERROR(VLOOKUP(A34,'Validation List'!$A:$G,4,0),"--")</f>
        <v>MVW 391</v>
      </c>
      <c r="D34" s="16" t="str">
        <f>IFERROR(VLOOKUP(A34,'Validation List'!$A:$G,6,0),"--")</f>
        <v>PM</v>
      </c>
      <c r="E34" s="16">
        <f>IFERROR(VLOOKUP(A34,'Validation List'!$A:$G,5,0),"--")</f>
        <v>100028810803358</v>
      </c>
      <c r="F34" s="15">
        <f t="shared" si="4"/>
        <v>40</v>
      </c>
      <c r="G34" s="15">
        <f t="shared" si="5"/>
        <v>40</v>
      </c>
      <c r="H34" s="15">
        <f t="shared" si="6"/>
        <v>39</v>
      </c>
      <c r="I34" s="15">
        <f t="shared" si="7"/>
        <v>38</v>
      </c>
      <c r="J34" s="15">
        <f t="shared" si="8"/>
        <v>15</v>
      </c>
      <c r="K34" s="15">
        <f t="shared" si="9"/>
        <v>172</v>
      </c>
      <c r="L34" s="15">
        <f t="shared" si="10"/>
        <v>5</v>
      </c>
      <c r="M34" s="15">
        <f t="shared" si="11"/>
        <v>177</v>
      </c>
      <c r="N34" s="204"/>
      <c r="O34" s="204">
        <v>9</v>
      </c>
      <c r="P34" s="204">
        <v>10</v>
      </c>
      <c r="Q34" s="204">
        <v>10</v>
      </c>
      <c r="R34" s="204"/>
      <c r="S34" s="57"/>
      <c r="T34" s="57"/>
      <c r="U34" s="204"/>
      <c r="W34" s="204"/>
      <c r="X34" s="204"/>
      <c r="Y34" s="204"/>
      <c r="Z34" s="88"/>
      <c r="AA34" s="57"/>
      <c r="AB34" s="2">
        <v>7</v>
      </c>
      <c r="AG34" s="57"/>
      <c r="AH34" s="57"/>
      <c r="AI34" s="2">
        <v>7</v>
      </c>
      <c r="AL34" s="2">
        <v>7</v>
      </c>
      <c r="AN34" s="57"/>
      <c r="AO34" s="57"/>
      <c r="AQ34" s="2">
        <v>7</v>
      </c>
      <c r="AR34" s="56"/>
      <c r="AS34" s="2">
        <f t="shared" si="12"/>
        <v>0</v>
      </c>
      <c r="AT34" s="2">
        <f t="shared" si="13"/>
        <v>0</v>
      </c>
      <c r="AU34" s="2">
        <f t="shared" si="16"/>
        <v>4</v>
      </c>
      <c r="AV34" s="25">
        <f t="shared" si="14"/>
        <v>1.289742051589682</v>
      </c>
      <c r="AW34" s="14">
        <f t="shared" si="15"/>
        <v>4.4000000000000004</v>
      </c>
    </row>
    <row r="35" spans="1:49" x14ac:dyDescent="0.2">
      <c r="A35" s="55" t="s">
        <v>517</v>
      </c>
      <c r="B35" s="15" t="str">
        <f>IFERROR(VLOOKUP(A35,'Validation List'!$A:$G,2,0),"--")</f>
        <v>Maria Obaldo</v>
      </c>
      <c r="C35" s="15" t="str">
        <f>IFERROR(VLOOKUP(A35,'Validation List'!$A:$G,4,0),"--")</f>
        <v>MVW 391</v>
      </c>
      <c r="D35" s="16" t="str">
        <f>IFERROR(VLOOKUP(A35,'Validation List'!$A:$G,6,0),"--")</f>
        <v>PM</v>
      </c>
      <c r="E35" s="16">
        <f>IFERROR(VLOOKUP(A35,'Validation List'!$A:$G,5,0),"--")</f>
        <v>100034078605203</v>
      </c>
      <c r="F35" s="15">
        <f t="shared" si="4"/>
        <v>40</v>
      </c>
      <c r="G35" s="15">
        <f t="shared" si="5"/>
        <v>40</v>
      </c>
      <c r="H35" s="15">
        <f t="shared" si="6"/>
        <v>40</v>
      </c>
      <c r="I35" s="15">
        <f t="shared" si="7"/>
        <v>40</v>
      </c>
      <c r="J35" s="15">
        <f t="shared" si="8"/>
        <v>16</v>
      </c>
      <c r="K35" s="15">
        <f t="shared" si="9"/>
        <v>176</v>
      </c>
      <c r="L35" s="15">
        <f t="shared" si="10"/>
        <v>0</v>
      </c>
      <c r="M35" s="15">
        <f t="shared" si="11"/>
        <v>176</v>
      </c>
      <c r="N35" s="204"/>
      <c r="O35" s="2" t="s">
        <v>692</v>
      </c>
      <c r="P35" s="2" t="s">
        <v>692</v>
      </c>
      <c r="S35" s="57"/>
      <c r="T35" s="57"/>
      <c r="U35" s="204"/>
      <c r="Z35" s="57"/>
      <c r="AA35" s="57"/>
      <c r="AG35" s="57"/>
      <c r="AH35" s="57"/>
      <c r="AN35" s="57"/>
      <c r="AO35" s="57"/>
      <c r="AR35" s="56"/>
      <c r="AS35" s="2">
        <f t="shared" si="12"/>
        <v>0</v>
      </c>
      <c r="AT35" s="2">
        <f t="shared" si="13"/>
        <v>0</v>
      </c>
      <c r="AU35" s="2">
        <f t="shared" si="16"/>
        <v>0</v>
      </c>
      <c r="AV35" s="25">
        <f t="shared" si="14"/>
        <v>1.3197360527894419</v>
      </c>
      <c r="AW35" s="14">
        <f t="shared" si="15"/>
        <v>4.4000000000000004</v>
      </c>
    </row>
    <row r="36" spans="1:49" x14ac:dyDescent="0.2">
      <c r="A36" s="55" t="s">
        <v>453</v>
      </c>
      <c r="B36" s="15" t="str">
        <f>IFERROR(VLOOKUP(A36,'Validation List'!$A:$G,2,0),"--")</f>
        <v>Jason Leung</v>
      </c>
      <c r="C36" s="15" t="str">
        <f>IFERROR(VLOOKUP(A36,'Validation List'!$A:$G,4,0),"--")</f>
        <v>MVW 391</v>
      </c>
      <c r="D36" s="16" t="str">
        <f>IFERROR(VLOOKUP(A36,'Validation List'!$A:$G,6,0),"--")</f>
        <v>AM</v>
      </c>
      <c r="E36" s="16">
        <f>IFERROR(VLOOKUP(A36,'Validation List'!$A:$G,5,0),"--")</f>
        <v>100035086571606</v>
      </c>
      <c r="F36" s="15">
        <f t="shared" si="4"/>
        <v>40</v>
      </c>
      <c r="G36" s="15">
        <f t="shared" si="5"/>
        <v>38</v>
      </c>
      <c r="H36" s="15">
        <f t="shared" si="6"/>
        <v>40</v>
      </c>
      <c r="I36" s="15">
        <f t="shared" si="7"/>
        <v>32</v>
      </c>
      <c r="J36" s="15">
        <f t="shared" si="8"/>
        <v>16</v>
      </c>
      <c r="K36" s="15">
        <f t="shared" si="9"/>
        <v>166</v>
      </c>
      <c r="L36" s="15">
        <f t="shared" si="10"/>
        <v>0</v>
      </c>
      <c r="M36" s="15">
        <f t="shared" si="11"/>
        <v>166</v>
      </c>
      <c r="N36" s="204"/>
      <c r="Q36" s="204"/>
      <c r="S36" s="57"/>
      <c r="T36" s="57"/>
      <c r="U36" s="204"/>
      <c r="Y36" s="2">
        <v>6</v>
      </c>
      <c r="Z36" s="57"/>
      <c r="AA36" s="57"/>
      <c r="AG36" s="57"/>
      <c r="AH36" s="57"/>
      <c r="AL36" s="2" t="s">
        <v>17</v>
      </c>
      <c r="AN36" s="57"/>
      <c r="AO36" s="57"/>
      <c r="AR36" s="56"/>
      <c r="AS36" s="2">
        <f t="shared" si="12"/>
        <v>0</v>
      </c>
      <c r="AT36" s="2">
        <f t="shared" si="13"/>
        <v>1</v>
      </c>
      <c r="AU36" s="2">
        <f t="shared" si="16"/>
        <v>2</v>
      </c>
      <c r="AV36" s="25">
        <f t="shared" si="14"/>
        <v>1.2447510497900418</v>
      </c>
      <c r="AW36" s="14">
        <f t="shared" si="15"/>
        <v>4.4000000000000004</v>
      </c>
    </row>
    <row r="37" spans="1:49" x14ac:dyDescent="0.2">
      <c r="A37" s="79" t="s">
        <v>519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100034853954107</v>
      </c>
      <c r="F37" s="15">
        <f t="shared" si="4"/>
        <v>40</v>
      </c>
      <c r="G37" s="15">
        <f t="shared" si="5"/>
        <v>32</v>
      </c>
      <c r="H37" s="15">
        <f t="shared" si="6"/>
        <v>40</v>
      </c>
      <c r="I37" s="15">
        <f t="shared" si="7"/>
        <v>40</v>
      </c>
      <c r="J37" s="15">
        <f t="shared" si="8"/>
        <v>16</v>
      </c>
      <c r="K37" s="15">
        <f t="shared" si="9"/>
        <v>168</v>
      </c>
      <c r="L37" s="15">
        <f t="shared" si="10"/>
        <v>0</v>
      </c>
      <c r="M37" s="15">
        <f t="shared" si="11"/>
        <v>168</v>
      </c>
      <c r="S37" s="57"/>
      <c r="T37" s="57"/>
      <c r="W37" s="2" t="s">
        <v>16</v>
      </c>
      <c r="Z37" s="57"/>
      <c r="AA37" s="57"/>
      <c r="AG37" s="57"/>
      <c r="AH37" s="57"/>
      <c r="AN37" s="57"/>
      <c r="AO37" s="57"/>
      <c r="AR37" s="56"/>
      <c r="AS37" s="2">
        <f t="shared" si="12"/>
        <v>1</v>
      </c>
      <c r="AT37" s="2">
        <f t="shared" si="13"/>
        <v>0</v>
      </c>
      <c r="AU37" s="2">
        <f t="shared" si="16"/>
        <v>0</v>
      </c>
      <c r="AV37" s="25">
        <f t="shared" si="14"/>
        <v>1.2597480503899219</v>
      </c>
      <c r="AW37" s="14">
        <f t="shared" si="15"/>
        <v>4.4000000000000004</v>
      </c>
    </row>
    <row r="38" spans="1:49" x14ac:dyDescent="0.2">
      <c r="A38" s="55" t="s">
        <v>455</v>
      </c>
      <c r="B38" s="15" t="str">
        <f>IFERROR(VLOOKUP(A38,'Validation List'!$A:$G,2,0),"--")</f>
        <v>Jason Leung</v>
      </c>
      <c r="C38" s="15" t="str">
        <f>IFERROR(VLOOKUP(A38,'Validation List'!$A:$G,4,0),"--")</f>
        <v>MVW 391</v>
      </c>
      <c r="D38" s="16" t="str">
        <f>IFERROR(VLOOKUP(A38,'Validation List'!$A:$G,6,0),"--")</f>
        <v>AM</v>
      </c>
      <c r="E38" s="16">
        <f>IFERROR(VLOOKUP(A38,'Validation List'!$A:$G,5,0),"--")</f>
        <v>100034185502656</v>
      </c>
      <c r="F38" s="15">
        <f t="shared" si="4"/>
        <v>40</v>
      </c>
      <c r="G38" s="15">
        <f t="shared" si="5"/>
        <v>40</v>
      </c>
      <c r="H38" s="15">
        <f t="shared" si="6"/>
        <v>40</v>
      </c>
      <c r="I38" s="15">
        <f t="shared" si="7"/>
        <v>23</v>
      </c>
      <c r="J38" s="15">
        <f t="shared" si="8"/>
        <v>16</v>
      </c>
      <c r="K38" s="15">
        <f t="shared" si="9"/>
        <v>159</v>
      </c>
      <c r="L38" s="15">
        <f t="shared" si="10"/>
        <v>0</v>
      </c>
      <c r="M38" s="15">
        <f t="shared" si="11"/>
        <v>159</v>
      </c>
      <c r="Q38" s="2" t="s">
        <v>666</v>
      </c>
      <c r="S38" s="92" t="s">
        <v>693</v>
      </c>
      <c r="T38" s="57"/>
      <c r="Z38" s="57"/>
      <c r="AA38" s="57"/>
      <c r="AG38" s="57"/>
      <c r="AH38" s="57"/>
      <c r="AI38" s="2">
        <v>7</v>
      </c>
      <c r="AL38" s="67" t="s">
        <v>17</v>
      </c>
      <c r="AM38" s="2" t="s">
        <v>17</v>
      </c>
      <c r="AN38" s="67"/>
      <c r="AO38" s="57"/>
      <c r="AR38" s="56"/>
      <c r="AS38" s="2">
        <f t="shared" si="12"/>
        <v>0</v>
      </c>
      <c r="AT38" s="2">
        <f t="shared" si="13"/>
        <v>2</v>
      </c>
      <c r="AU38" s="2">
        <f t="shared" si="16"/>
        <v>1</v>
      </c>
      <c r="AV38" s="25">
        <f t="shared" si="14"/>
        <v>1.1922615476904619</v>
      </c>
      <c r="AW38" s="14">
        <f t="shared" si="15"/>
        <v>4.2</v>
      </c>
    </row>
    <row r="39" spans="1:49" x14ac:dyDescent="0.2">
      <c r="A39" s="55" t="s">
        <v>457</v>
      </c>
      <c r="B39" s="15" t="str">
        <f>IFERROR(VLOOKUP(A39,'Validation List'!$A:$G,2,0),"--")</f>
        <v>Jason Leung</v>
      </c>
      <c r="C39" s="15" t="str">
        <f>IFERROR(VLOOKUP(A39,'Validation List'!$A:$G,4,0),"--")</f>
        <v>MVW 391</v>
      </c>
      <c r="D39" s="16" t="str">
        <f>IFERROR(VLOOKUP(A39,'Validation List'!$A:$G,6,0),"--")</f>
        <v>AM</v>
      </c>
      <c r="E39" s="16">
        <f>IFERROR(VLOOKUP(A39,'Validation List'!$A:$G,5,0),"--")</f>
        <v>100028669302473</v>
      </c>
      <c r="F39" s="15">
        <f t="shared" si="4"/>
        <v>32</v>
      </c>
      <c r="G39" s="15">
        <f t="shared" si="5"/>
        <v>36</v>
      </c>
      <c r="H39" s="15">
        <f t="shared" si="6"/>
        <v>40</v>
      </c>
      <c r="I39" s="15">
        <f t="shared" si="7"/>
        <v>16</v>
      </c>
      <c r="J39" s="15">
        <f t="shared" si="8"/>
        <v>16</v>
      </c>
      <c r="K39" s="15">
        <f t="shared" si="9"/>
        <v>140</v>
      </c>
      <c r="L39" s="15">
        <f t="shared" si="10"/>
        <v>9.5</v>
      </c>
      <c r="M39" s="15">
        <f t="shared" si="11"/>
        <v>149.5</v>
      </c>
      <c r="N39" s="204">
        <v>12</v>
      </c>
      <c r="O39" s="2" t="s">
        <v>17</v>
      </c>
      <c r="P39" s="204">
        <v>12</v>
      </c>
      <c r="Q39" s="204">
        <v>9.5</v>
      </c>
      <c r="R39" s="204"/>
      <c r="S39" s="57"/>
      <c r="T39" s="57"/>
      <c r="U39" s="204"/>
      <c r="V39" s="204"/>
      <c r="W39" s="204"/>
      <c r="X39" s="204">
        <v>4</v>
      </c>
      <c r="Y39" s="204"/>
      <c r="Z39" s="57"/>
      <c r="AA39" s="57"/>
      <c r="AG39" s="57"/>
      <c r="AH39" s="57"/>
      <c r="AI39" s="2" t="s">
        <v>17</v>
      </c>
      <c r="AJ39" s="2" t="s">
        <v>17</v>
      </c>
      <c r="AK39" s="2" t="s">
        <v>17</v>
      </c>
      <c r="AN39" s="57"/>
      <c r="AO39" s="57"/>
      <c r="AR39" s="56"/>
      <c r="AS39" s="2">
        <f t="shared" si="12"/>
        <v>0</v>
      </c>
      <c r="AT39" s="2">
        <f t="shared" si="13"/>
        <v>4</v>
      </c>
      <c r="AU39" s="2">
        <f t="shared" si="16"/>
        <v>4</v>
      </c>
      <c r="AV39" s="25">
        <f t="shared" si="14"/>
        <v>1.0497900419916015</v>
      </c>
      <c r="AW39" s="14">
        <f t="shared" si="15"/>
        <v>4.4000000000000004</v>
      </c>
    </row>
    <row r="40" spans="1:49" x14ac:dyDescent="0.2">
      <c r="A40" s="55" t="s">
        <v>459</v>
      </c>
      <c r="B40" s="15" t="str">
        <f>IFERROR(VLOOKUP(A40,'Validation List'!$A:$G,2,0),"--")</f>
        <v>Jason Leung</v>
      </c>
      <c r="C40" s="15" t="str">
        <f>IFERROR(VLOOKUP(A40,'Validation List'!$A:$G,4,0),"--")</f>
        <v>MVW 391</v>
      </c>
      <c r="D40" s="16" t="str">
        <f>IFERROR(VLOOKUP(A40,'Validation List'!$A:$G,6,0),"--")</f>
        <v>AM</v>
      </c>
      <c r="E40" s="16">
        <f>IFERROR(VLOOKUP(A40,'Validation List'!$A:$G,5,0),"--")</f>
        <v>100034208288748</v>
      </c>
      <c r="F40" s="15">
        <f t="shared" si="4"/>
        <v>40</v>
      </c>
      <c r="G40" s="15">
        <f t="shared" si="5"/>
        <v>40</v>
      </c>
      <c r="H40" s="15">
        <f t="shared" si="6"/>
        <v>40</v>
      </c>
      <c r="I40" s="15">
        <f t="shared" si="7"/>
        <v>40</v>
      </c>
      <c r="J40" s="15">
        <f t="shared" si="8"/>
        <v>16</v>
      </c>
      <c r="K40" s="15">
        <f t="shared" si="9"/>
        <v>176</v>
      </c>
      <c r="L40" s="15">
        <f t="shared" si="10"/>
        <v>0</v>
      </c>
      <c r="M40" s="15">
        <f t="shared" si="11"/>
        <v>176</v>
      </c>
      <c r="N40" s="204"/>
      <c r="S40" s="57"/>
      <c r="T40" s="57"/>
      <c r="Z40" s="57"/>
      <c r="AA40" s="57"/>
      <c r="AG40" s="57"/>
      <c r="AH40" s="57"/>
      <c r="AN40" s="57"/>
      <c r="AO40" s="57"/>
      <c r="AR40" s="56"/>
      <c r="AS40" s="2">
        <f t="shared" si="12"/>
        <v>0</v>
      </c>
      <c r="AT40" s="2">
        <f t="shared" si="13"/>
        <v>0</v>
      </c>
      <c r="AU40" s="2">
        <f t="shared" si="16"/>
        <v>0</v>
      </c>
      <c r="AV40" s="25">
        <f t="shared" si="14"/>
        <v>1.3197360527894419</v>
      </c>
      <c r="AW40" s="14">
        <f t="shared" si="15"/>
        <v>4.4000000000000004</v>
      </c>
    </row>
    <row r="41" spans="1:49" x14ac:dyDescent="0.2">
      <c r="A41" s="55" t="s">
        <v>595</v>
      </c>
      <c r="B41" s="15" t="str">
        <f>IFERROR(VLOOKUP(A41,'Validation List'!$A:$G,2,0),"--")</f>
        <v>Jason Leung</v>
      </c>
      <c r="C41" s="15">
        <f>IFERROR(VLOOKUP(A41,'Validation List'!$A:$G,4,0),"--")</f>
        <v>0</v>
      </c>
      <c r="D41" s="16" t="str">
        <f>IFERROR(VLOOKUP(A41,'Validation List'!$A:$G,6,0),"--")</f>
        <v>ROLL OFF</v>
      </c>
      <c r="E41" s="16">
        <f>IFERROR(VLOOKUP(A41,'Validation List'!$A:$G,5,0),"--")</f>
        <v>100033991043043</v>
      </c>
      <c r="F41" s="15">
        <f t="shared" si="4"/>
        <v>40</v>
      </c>
      <c r="G41" s="15">
        <f t="shared" si="5"/>
        <v>40</v>
      </c>
      <c r="H41" s="15">
        <f t="shared" si="6"/>
        <v>40</v>
      </c>
      <c r="I41" s="15">
        <f t="shared" si="7"/>
        <v>32</v>
      </c>
      <c r="J41" s="15">
        <f t="shared" si="8"/>
        <v>0</v>
      </c>
      <c r="K41" s="15">
        <f t="shared" si="9"/>
        <v>152</v>
      </c>
      <c r="L41" s="15">
        <f t="shared" si="10"/>
        <v>0</v>
      </c>
      <c r="M41" s="15">
        <f t="shared" si="11"/>
        <v>152</v>
      </c>
      <c r="N41" s="204"/>
      <c r="S41" s="57"/>
      <c r="T41" s="57"/>
      <c r="Z41" s="57"/>
      <c r="AA41" s="57"/>
      <c r="AG41" s="57"/>
      <c r="AH41" s="57"/>
      <c r="AI41" s="2" t="s">
        <v>16</v>
      </c>
      <c r="AN41" s="57"/>
      <c r="AO41" s="57"/>
      <c r="AP41" s="2" t="s">
        <v>16</v>
      </c>
      <c r="AQ41" s="2" t="s">
        <v>16</v>
      </c>
      <c r="AR41" s="56"/>
      <c r="AS41" s="2">
        <f t="shared" si="12"/>
        <v>3</v>
      </c>
      <c r="AT41" s="2">
        <f t="shared" si="13"/>
        <v>0</v>
      </c>
      <c r="AU41" s="2">
        <f t="shared" si="16"/>
        <v>0</v>
      </c>
      <c r="AV41" s="25">
        <f t="shared" si="14"/>
        <v>1.1397720455908817</v>
      </c>
      <c r="AW41" s="14">
        <f t="shared" si="15"/>
        <v>4.4000000000000004</v>
      </c>
    </row>
    <row r="42" spans="1:49" x14ac:dyDescent="0.2">
      <c r="A42" s="55" t="s">
        <v>461</v>
      </c>
      <c r="B42" s="15" t="str">
        <f>IFERROR(VLOOKUP(A42,'Validation List'!$A:$G,2,0),"--")</f>
        <v>Jason Leung</v>
      </c>
      <c r="C42" s="15" t="str">
        <f>IFERROR(VLOOKUP(A42,'Validation List'!$A:$G,4,0),"--")</f>
        <v>MVW 391</v>
      </c>
      <c r="D42" s="16" t="str">
        <f>IFERROR(VLOOKUP(A42,'Validation List'!$A:$G,6,0),"--")</f>
        <v>AM</v>
      </c>
      <c r="E42" s="16">
        <f>IFERROR(VLOOKUP(A42,'Validation List'!$A:$G,5,0),"--")</f>
        <v>100034925675823</v>
      </c>
      <c r="F42" s="15">
        <f t="shared" si="4"/>
        <v>40</v>
      </c>
      <c r="G42" s="15">
        <f t="shared" si="5"/>
        <v>32</v>
      </c>
      <c r="H42" s="15">
        <f t="shared" si="6"/>
        <v>38</v>
      </c>
      <c r="I42" s="15">
        <f t="shared" si="7"/>
        <v>40</v>
      </c>
      <c r="J42" s="15">
        <f t="shared" si="8"/>
        <v>16</v>
      </c>
      <c r="K42" s="15">
        <f t="shared" si="9"/>
        <v>166</v>
      </c>
      <c r="L42" s="15">
        <f t="shared" si="10"/>
        <v>0</v>
      </c>
      <c r="M42" s="15">
        <f t="shared" si="11"/>
        <v>166</v>
      </c>
      <c r="S42" s="57"/>
      <c r="T42" s="57"/>
      <c r="U42" s="2" t="s">
        <v>17</v>
      </c>
      <c r="Z42" s="57"/>
      <c r="AA42" s="57"/>
      <c r="AF42" s="2">
        <v>6</v>
      </c>
      <c r="AG42" s="57"/>
      <c r="AH42" s="57"/>
      <c r="AN42" s="57"/>
      <c r="AO42" s="57"/>
      <c r="AR42" s="56"/>
      <c r="AS42" s="2">
        <f t="shared" si="12"/>
        <v>0</v>
      </c>
      <c r="AT42" s="2">
        <f t="shared" si="13"/>
        <v>1</v>
      </c>
      <c r="AU42" s="2">
        <f t="shared" si="16"/>
        <v>2</v>
      </c>
      <c r="AV42" s="25">
        <f t="shared" si="14"/>
        <v>1.2447510497900418</v>
      </c>
      <c r="AW42" s="14">
        <f t="shared" si="15"/>
        <v>4.4000000000000004</v>
      </c>
    </row>
    <row r="43" spans="1:49" x14ac:dyDescent="0.2">
      <c r="A43" s="55" t="s">
        <v>463</v>
      </c>
      <c r="B43" s="15" t="str">
        <f>IFERROR(VLOOKUP(A43,'Validation List'!$A:$G,2,0),"--")</f>
        <v>Jason Leung</v>
      </c>
      <c r="C43" s="15" t="str">
        <f>IFERROR(VLOOKUP(A43,'Validation List'!$A:$G,4,0),"--")</f>
        <v>MVW 391</v>
      </c>
      <c r="D43" s="16" t="str">
        <f>IFERROR(VLOOKUP(A43,'Validation List'!$A:$G,6,0),"--")</f>
        <v>AM</v>
      </c>
      <c r="E43" s="16">
        <f>IFERROR(VLOOKUP(A43,'Validation List'!$A:$G,5,0),"--")</f>
        <v>100033980093671</v>
      </c>
      <c r="F43" s="15">
        <f t="shared" si="4"/>
        <v>32</v>
      </c>
      <c r="G43" s="15">
        <f t="shared" si="5"/>
        <v>40</v>
      </c>
      <c r="H43" s="15">
        <f t="shared" si="6"/>
        <v>38</v>
      </c>
      <c r="I43" s="15">
        <f t="shared" si="7"/>
        <v>40</v>
      </c>
      <c r="J43" s="15">
        <f t="shared" si="8"/>
        <v>16</v>
      </c>
      <c r="K43" s="15">
        <f t="shared" si="9"/>
        <v>166</v>
      </c>
      <c r="L43" s="15">
        <f t="shared" si="10"/>
        <v>0</v>
      </c>
      <c r="M43" s="15">
        <f t="shared" si="11"/>
        <v>166</v>
      </c>
      <c r="O43" s="2" t="s">
        <v>17</v>
      </c>
      <c r="S43" s="57"/>
      <c r="T43" s="57"/>
      <c r="Z43" s="57"/>
      <c r="AA43" s="57"/>
      <c r="AF43" s="2">
        <v>6</v>
      </c>
      <c r="AG43" s="57"/>
      <c r="AH43" s="57"/>
      <c r="AN43" s="57"/>
      <c r="AO43" s="57"/>
      <c r="AP43" s="26"/>
      <c r="AQ43" s="26"/>
      <c r="AR43" s="56"/>
      <c r="AS43" s="2">
        <f t="shared" si="12"/>
        <v>0</v>
      </c>
      <c r="AT43" s="2">
        <f t="shared" si="13"/>
        <v>1</v>
      </c>
      <c r="AU43" s="2">
        <f t="shared" si="16"/>
        <v>2</v>
      </c>
      <c r="AV43" s="25">
        <f t="shared" si="14"/>
        <v>1.2447510497900418</v>
      </c>
      <c r="AW43" s="14">
        <f t="shared" si="15"/>
        <v>4.4000000000000004</v>
      </c>
    </row>
    <row r="44" spans="1:49" x14ac:dyDescent="0.2">
      <c r="A44" s="55" t="s">
        <v>521</v>
      </c>
      <c r="B44" s="15" t="str">
        <f>IFERROR(VLOOKUP(A44,'Validation List'!$A:$G,2,0),"--")</f>
        <v>Maria Obaldo</v>
      </c>
      <c r="C44" s="15" t="str">
        <f>IFERROR(VLOOKUP(A44,'Validation List'!$A:$G,4,0),"--")</f>
        <v>MVW 391</v>
      </c>
      <c r="D44" s="16" t="str">
        <f>IFERROR(VLOOKUP(A44,'Validation List'!$A:$G,6,0),"--")</f>
        <v>PM</v>
      </c>
      <c r="E44" s="16">
        <f>IFERROR(VLOOKUP(A44,'Validation List'!$A:$G,5,0),"--")</f>
        <v>100034307144551</v>
      </c>
      <c r="F44" s="15">
        <f t="shared" si="4"/>
        <v>40</v>
      </c>
      <c r="G44" s="15">
        <f t="shared" si="5"/>
        <v>37</v>
      </c>
      <c r="H44" s="15">
        <f t="shared" si="6"/>
        <v>29</v>
      </c>
      <c r="I44" s="15">
        <f t="shared" si="7"/>
        <v>32</v>
      </c>
      <c r="J44" s="15">
        <f t="shared" si="8"/>
        <v>16</v>
      </c>
      <c r="K44" s="15">
        <f t="shared" si="9"/>
        <v>154</v>
      </c>
      <c r="L44" s="15">
        <f t="shared" si="10"/>
        <v>0</v>
      </c>
      <c r="M44" s="15">
        <f t="shared" si="11"/>
        <v>154</v>
      </c>
      <c r="S44" s="57"/>
      <c r="T44" s="57"/>
      <c r="V44" s="2">
        <v>5</v>
      </c>
      <c r="Z44" s="57"/>
      <c r="AA44" s="57"/>
      <c r="AE44" s="2" t="s">
        <v>17</v>
      </c>
      <c r="AF44" s="2">
        <v>5</v>
      </c>
      <c r="AG44" s="57"/>
      <c r="AH44" s="57"/>
      <c r="AM44" s="2" t="s">
        <v>17</v>
      </c>
      <c r="AN44" s="57"/>
      <c r="AO44" s="57"/>
      <c r="AP44" s="26"/>
      <c r="AQ44" s="26"/>
      <c r="AR44" s="56"/>
      <c r="AS44" s="2">
        <f t="shared" si="12"/>
        <v>0</v>
      </c>
      <c r="AT44" s="2">
        <f t="shared" si="13"/>
        <v>2</v>
      </c>
      <c r="AU44" s="2">
        <f t="shared" si="16"/>
        <v>6</v>
      </c>
      <c r="AV44" s="25">
        <f t="shared" si="14"/>
        <v>1.1547690461907618</v>
      </c>
      <c r="AW44" s="14">
        <f t="shared" si="15"/>
        <v>4.4000000000000004</v>
      </c>
    </row>
    <row r="45" spans="1:49" x14ac:dyDescent="0.2">
      <c r="A45" s="55" t="s">
        <v>567</v>
      </c>
      <c r="B45" s="15" t="str">
        <f>IFERROR(VLOOKUP(A45,'Validation List'!$A:$G,2,0),"--")</f>
        <v>Jason Leung</v>
      </c>
      <c r="C45" s="15" t="str">
        <f>IFERROR(VLOOKUP(A45,'Validation List'!$A:$G,4,0),"--")</f>
        <v>MVW 391</v>
      </c>
      <c r="D45" s="16" t="str">
        <f>IFERROR(VLOOKUP(A45,'Validation List'!$A:$G,6,0),"--")</f>
        <v>ROLL OFF</v>
      </c>
      <c r="E45" s="16">
        <f>IFERROR(VLOOKUP(A45,'Validation List'!$A:$G,5,0),"--")</f>
        <v>100034415107877</v>
      </c>
      <c r="F45" s="15">
        <f t="shared" si="4"/>
        <v>40</v>
      </c>
      <c r="G45" s="15">
        <f t="shared" si="5"/>
        <v>40</v>
      </c>
      <c r="H45" s="15">
        <f t="shared" si="6"/>
        <v>16</v>
      </c>
      <c r="I45" s="15">
        <f t="shared" si="7"/>
        <v>40</v>
      </c>
      <c r="J45" s="15">
        <f t="shared" si="8"/>
        <v>16</v>
      </c>
      <c r="K45" s="15">
        <f t="shared" si="9"/>
        <v>152</v>
      </c>
      <c r="L45" s="15">
        <f t="shared" si="10"/>
        <v>0</v>
      </c>
      <c r="M45" s="15">
        <f t="shared" si="11"/>
        <v>152</v>
      </c>
      <c r="S45" s="57"/>
      <c r="T45" s="57"/>
      <c r="Z45" s="57"/>
      <c r="AA45" s="57"/>
      <c r="AB45" s="2" t="s">
        <v>16</v>
      </c>
      <c r="AC45" s="2" t="s">
        <v>17</v>
      </c>
      <c r="AF45" s="2" t="s">
        <v>16</v>
      </c>
      <c r="AG45" s="57"/>
      <c r="AH45" s="57"/>
      <c r="AN45" s="57"/>
      <c r="AO45" s="57"/>
      <c r="AP45" s="26"/>
      <c r="AQ45" s="26"/>
      <c r="AR45" s="56"/>
      <c r="AS45" s="2">
        <f t="shared" si="12"/>
        <v>2</v>
      </c>
      <c r="AT45" s="2">
        <f t="shared" si="13"/>
        <v>1</v>
      </c>
      <c r="AU45" s="2">
        <f t="shared" si="16"/>
        <v>0</v>
      </c>
      <c r="AV45" s="25">
        <f t="shared" si="14"/>
        <v>1.1397720455908817</v>
      </c>
      <c r="AW45" s="14">
        <f t="shared" si="15"/>
        <v>4.4000000000000004</v>
      </c>
    </row>
    <row r="46" spans="1:49" x14ac:dyDescent="0.2">
      <c r="A46" s="55" t="s">
        <v>528</v>
      </c>
      <c r="B46" s="15" t="str">
        <f>IFERROR(VLOOKUP(A46,'Validation List'!$A:$G,2,0),"--")</f>
        <v>Maria Obaldo</v>
      </c>
      <c r="C46" s="15" t="str">
        <f>IFERROR(VLOOKUP(A46,'Validation List'!$A:$G,4,0),"--")</f>
        <v>MVW 391</v>
      </c>
      <c r="D46" s="16" t="str">
        <f>IFERROR(VLOOKUP(A46,'Validation List'!$A:$G,6,0),"--")</f>
        <v>PM</v>
      </c>
      <c r="E46" s="16">
        <f>IFERROR(VLOOKUP(A46,'Validation List'!$A:$G,5,0),"--")</f>
        <v>100034224097559</v>
      </c>
      <c r="F46" s="15">
        <f t="shared" si="4"/>
        <v>24</v>
      </c>
      <c r="G46" s="15">
        <f t="shared" si="5"/>
        <v>40</v>
      </c>
      <c r="H46" s="15">
        <f t="shared" si="6"/>
        <v>32</v>
      </c>
      <c r="I46" s="15">
        <f t="shared" si="7"/>
        <v>32</v>
      </c>
      <c r="J46" s="15">
        <f t="shared" si="8"/>
        <v>16</v>
      </c>
      <c r="K46" s="15">
        <f t="shared" si="9"/>
        <v>144</v>
      </c>
      <c r="L46" s="15">
        <f t="shared" si="10"/>
        <v>0</v>
      </c>
      <c r="M46" s="15">
        <f t="shared" si="11"/>
        <v>144</v>
      </c>
      <c r="N46" s="2" t="s">
        <v>17</v>
      </c>
      <c r="O46" s="2" t="s">
        <v>17</v>
      </c>
      <c r="S46" s="57"/>
      <c r="T46" s="57"/>
      <c r="Z46" s="57"/>
      <c r="AA46" s="57"/>
      <c r="AB46" s="2" t="s">
        <v>17</v>
      </c>
      <c r="AG46" s="57"/>
      <c r="AH46" s="57"/>
      <c r="AM46" s="2" t="s">
        <v>17</v>
      </c>
      <c r="AN46" s="67"/>
      <c r="AO46" s="68"/>
      <c r="AP46" s="26"/>
      <c r="AQ46" s="26"/>
      <c r="AR46" s="56"/>
      <c r="AS46" s="2">
        <f t="shared" si="12"/>
        <v>0</v>
      </c>
      <c r="AT46" s="2">
        <f t="shared" si="13"/>
        <v>4</v>
      </c>
      <c r="AU46" s="2">
        <f t="shared" si="16"/>
        <v>0</v>
      </c>
      <c r="AV46" s="25">
        <f t="shared" si="14"/>
        <v>1.0797840431913617</v>
      </c>
      <c r="AW46" s="14">
        <f t="shared" si="15"/>
        <v>4.4000000000000004</v>
      </c>
    </row>
    <row r="47" spans="1:49" x14ac:dyDescent="0.2">
      <c r="A47" s="55" t="s">
        <v>580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ROLL OFF</v>
      </c>
      <c r="E47" s="16">
        <f>IFERROR(VLOOKUP(A47,'Validation List'!$A:$G,5,0),"--")</f>
        <v>100034160861723</v>
      </c>
      <c r="F47" s="15">
        <f t="shared" si="4"/>
        <v>40</v>
      </c>
      <c r="G47" s="15">
        <f t="shared" si="5"/>
        <v>39.25</v>
      </c>
      <c r="H47" s="15">
        <f t="shared" si="6"/>
        <v>16</v>
      </c>
      <c r="I47" s="15">
        <f t="shared" si="7"/>
        <v>40</v>
      </c>
      <c r="J47" s="15">
        <f t="shared" si="8"/>
        <v>16</v>
      </c>
      <c r="K47" s="15">
        <f t="shared" si="9"/>
        <v>151.25</v>
      </c>
      <c r="L47" s="15">
        <f t="shared" si="10"/>
        <v>0</v>
      </c>
      <c r="M47" s="15">
        <f t="shared" si="11"/>
        <v>151.25</v>
      </c>
      <c r="S47" s="57"/>
      <c r="T47" s="57"/>
      <c r="Y47" s="2">
        <v>7.25</v>
      </c>
      <c r="Z47" s="57"/>
      <c r="AA47" s="57"/>
      <c r="AD47" s="2" t="s">
        <v>16</v>
      </c>
      <c r="AE47" s="2" t="s">
        <v>16</v>
      </c>
      <c r="AF47" s="2" t="s">
        <v>16</v>
      </c>
      <c r="AG47" s="57"/>
      <c r="AH47" s="57"/>
      <c r="AL47" s="2" t="s">
        <v>666</v>
      </c>
      <c r="AN47" s="67" t="s">
        <v>694</v>
      </c>
      <c r="AO47" s="68"/>
      <c r="AP47" s="26"/>
      <c r="AQ47" s="26"/>
      <c r="AR47" s="56"/>
      <c r="AS47" s="2">
        <f t="shared" si="12"/>
        <v>3</v>
      </c>
      <c r="AT47" s="2">
        <f t="shared" si="13"/>
        <v>0</v>
      </c>
      <c r="AU47" s="2">
        <f t="shared" si="16"/>
        <v>0.75</v>
      </c>
      <c r="AV47" s="25">
        <f t="shared" si="14"/>
        <v>1.1341481703659266</v>
      </c>
      <c r="AW47" s="14">
        <f t="shared" si="15"/>
        <v>4.2</v>
      </c>
    </row>
    <row r="48" spans="1:49" x14ac:dyDescent="0.2">
      <c r="A48" s="55" t="s">
        <v>466</v>
      </c>
      <c r="B48" s="15" t="str">
        <f>IFERROR(VLOOKUP(A48,'Validation List'!$A:$G,2,0),"--")</f>
        <v>Jason Leung</v>
      </c>
      <c r="C48" s="15" t="str">
        <f>IFERROR(VLOOKUP(A48,'Validation List'!$A:$G,4,0),"--")</f>
        <v>MVW 391</v>
      </c>
      <c r="D48" s="16" t="str">
        <f>IFERROR(VLOOKUP(A48,'Validation List'!$A:$G,6,0),"--")</f>
        <v>AM</v>
      </c>
      <c r="E48" s="16">
        <f>IFERROR(VLOOKUP(A48,'Validation List'!$A:$G,5,0),"--")</f>
        <v>100034223437669</v>
      </c>
      <c r="F48" s="15">
        <f t="shared" si="4"/>
        <v>40</v>
      </c>
      <c r="G48" s="15">
        <f t="shared" si="5"/>
        <v>40</v>
      </c>
      <c r="H48" s="15">
        <f t="shared" si="6"/>
        <v>32</v>
      </c>
      <c r="I48" s="15">
        <f t="shared" si="7"/>
        <v>40</v>
      </c>
      <c r="J48" s="15">
        <f t="shared" si="8"/>
        <v>16</v>
      </c>
      <c r="K48" s="15">
        <f t="shared" si="9"/>
        <v>168</v>
      </c>
      <c r="L48" s="15">
        <f t="shared" si="10"/>
        <v>0</v>
      </c>
      <c r="M48" s="15">
        <f t="shared" si="11"/>
        <v>168</v>
      </c>
      <c r="N48"/>
      <c r="Q48"/>
      <c r="R48"/>
      <c r="S48" s="66"/>
      <c r="T48" s="66"/>
      <c r="U48"/>
      <c r="X48"/>
      <c r="Y48"/>
      <c r="Z48" s="66"/>
      <c r="AA48" s="66"/>
      <c r="AB48" s="2" t="s">
        <v>17</v>
      </c>
      <c r="AG48" s="57"/>
      <c r="AH48" s="57"/>
      <c r="AL48"/>
      <c r="AM48"/>
      <c r="AN48" s="66"/>
      <c r="AO48" s="66"/>
      <c r="AP48" s="26"/>
      <c r="AQ48" s="26"/>
      <c r="AR48" s="56"/>
      <c r="AS48" s="2">
        <f t="shared" si="12"/>
        <v>0</v>
      </c>
      <c r="AT48" s="2">
        <f t="shared" si="13"/>
        <v>1</v>
      </c>
      <c r="AU48" s="2">
        <f t="shared" si="16"/>
        <v>0</v>
      </c>
      <c r="AV48" s="25">
        <f t="shared" si="14"/>
        <v>1.2597480503899219</v>
      </c>
      <c r="AW48" s="14">
        <f t="shared" si="15"/>
        <v>4.4000000000000004</v>
      </c>
    </row>
    <row r="49" spans="1:49" x14ac:dyDescent="0.2">
      <c r="A49" s="55" t="s">
        <v>263</v>
      </c>
      <c r="B49" s="15" t="str">
        <f>IFERROR(VLOOKUP(A49,'Validation List'!$A:$G,2,0),"--")</f>
        <v>QA</v>
      </c>
      <c r="C49" s="15" t="str">
        <f>IFERROR(VLOOKUP(A49,'Validation List'!$A:$G,4,0),"--")</f>
        <v>MVW 391</v>
      </c>
      <c r="D49" s="16" t="str">
        <f>IFERROR(VLOOKUP(A49,'Validation List'!$A:$G,6,0),"--")</f>
        <v>AM</v>
      </c>
      <c r="E49" s="16">
        <f>IFERROR(VLOOKUP(A49,'Validation List'!$A:$G,5,0),"--")</f>
        <v>100019500756569</v>
      </c>
      <c r="F49" s="15">
        <f t="shared" si="4"/>
        <v>40</v>
      </c>
      <c r="G49" s="15">
        <f t="shared" si="5"/>
        <v>32</v>
      </c>
      <c r="H49" s="15">
        <f t="shared" si="6"/>
        <v>40</v>
      </c>
      <c r="I49" s="15">
        <f t="shared" si="7"/>
        <v>32</v>
      </c>
      <c r="J49" s="15">
        <f t="shared" si="8"/>
        <v>8</v>
      </c>
      <c r="K49" s="15">
        <f t="shared" si="9"/>
        <v>152</v>
      </c>
      <c r="L49" s="15">
        <f t="shared" si="10"/>
        <v>0</v>
      </c>
      <c r="M49" s="15">
        <f t="shared" si="11"/>
        <v>152</v>
      </c>
      <c r="S49" s="57"/>
      <c r="T49" s="57"/>
      <c r="U49" s="2" t="s">
        <v>17</v>
      </c>
      <c r="Z49" s="57"/>
      <c r="AA49" s="57"/>
      <c r="AG49" s="57"/>
      <c r="AH49" s="57"/>
      <c r="AI49" s="2" t="s">
        <v>16</v>
      </c>
      <c r="AN49" s="57"/>
      <c r="AO49" s="57"/>
      <c r="AP49" s="2" t="s">
        <v>16</v>
      </c>
      <c r="AQ49" s="26"/>
      <c r="AR49" s="56"/>
      <c r="AS49" s="2">
        <f t="shared" si="12"/>
        <v>2</v>
      </c>
      <c r="AT49" s="2">
        <f t="shared" si="13"/>
        <v>1</v>
      </c>
      <c r="AU49" s="2">
        <f t="shared" si="16"/>
        <v>0</v>
      </c>
      <c r="AV49" s="25">
        <f t="shared" si="14"/>
        <v>1.1397720455908817</v>
      </c>
      <c r="AW49" s="14">
        <f t="shared" si="15"/>
        <v>4.4000000000000004</v>
      </c>
    </row>
    <row r="50" spans="1:49" x14ac:dyDescent="0.2">
      <c r="A50" s="89" t="s">
        <v>534</v>
      </c>
      <c r="B50" s="15" t="str">
        <f>IFERROR(VLOOKUP(A50,'Validation List'!$A:$G,2,0),"--")</f>
        <v>Maria Obaldo</v>
      </c>
      <c r="C50" s="15" t="str">
        <f>IFERROR(VLOOKUP(A50,'Validation List'!$A:$G,4,0),"--")</f>
        <v>MVW 391</v>
      </c>
      <c r="D50" s="16" t="str">
        <f>IFERROR(VLOOKUP(A50,'Validation List'!$A:$G,6,0),"--")</f>
        <v>PM</v>
      </c>
      <c r="E50" s="16">
        <f>IFERROR(VLOOKUP(A50,'Validation List'!$A:$G,5,0),"--")</f>
        <v>100035201926484</v>
      </c>
      <c r="F50" s="15">
        <f t="shared" si="4"/>
        <v>40</v>
      </c>
      <c r="G50" s="15">
        <f t="shared" si="5"/>
        <v>32</v>
      </c>
      <c r="H50" s="15">
        <f t="shared" si="6"/>
        <v>40</v>
      </c>
      <c r="I50" s="15">
        <f t="shared" si="7"/>
        <v>32</v>
      </c>
      <c r="J50" s="15">
        <f t="shared" si="8"/>
        <v>16</v>
      </c>
      <c r="K50" s="15">
        <f t="shared" si="9"/>
        <v>160</v>
      </c>
      <c r="L50" s="15">
        <f t="shared" si="10"/>
        <v>0</v>
      </c>
      <c r="M50" s="15">
        <f t="shared" si="11"/>
        <v>160</v>
      </c>
      <c r="N50" s="2" t="s">
        <v>691</v>
      </c>
      <c r="O50" s="2" t="s">
        <v>691</v>
      </c>
      <c r="P50" s="2" t="s">
        <v>691</v>
      </c>
      <c r="Q50" s="2" t="s">
        <v>691</v>
      </c>
      <c r="R50" s="2" t="s">
        <v>691</v>
      </c>
      <c r="S50" s="57"/>
      <c r="T50" s="57"/>
      <c r="U50" s="2" t="s">
        <v>691</v>
      </c>
      <c r="V50" s="2" t="s">
        <v>691</v>
      </c>
      <c r="Y50" s="2" t="s">
        <v>17</v>
      </c>
      <c r="Z50" s="57"/>
      <c r="AA50" s="57"/>
      <c r="AG50" s="57"/>
      <c r="AH50" s="57"/>
      <c r="AI50" s="2" t="s">
        <v>17</v>
      </c>
      <c r="AN50" s="57"/>
      <c r="AO50" s="57"/>
      <c r="AR50" s="56"/>
      <c r="AS50" s="2">
        <f t="shared" si="12"/>
        <v>0</v>
      </c>
      <c r="AT50" s="2">
        <f t="shared" si="13"/>
        <v>2</v>
      </c>
      <c r="AU50" s="2">
        <f t="shared" si="16"/>
        <v>0</v>
      </c>
      <c r="AV50" s="25">
        <f t="shared" si="14"/>
        <v>1.1997600479904018</v>
      </c>
      <c r="AW50" s="14">
        <f t="shared" si="15"/>
        <v>4.4000000000000004</v>
      </c>
    </row>
    <row r="51" spans="1:49" x14ac:dyDescent="0.2">
      <c r="A51" s="55" t="s">
        <v>603</v>
      </c>
      <c r="B51" s="15" t="str">
        <f>IFERROR(VLOOKUP(A51,'Validation List'!$A:$G,2,0),"--")</f>
        <v>Jason Leung</v>
      </c>
      <c r="C51" s="15">
        <f>IFERROR(VLOOKUP(A51,'Validation List'!$A:$G,4,0),"--")</f>
        <v>0</v>
      </c>
      <c r="D51" s="16" t="str">
        <f>IFERROR(VLOOKUP(A51,'Validation List'!$A:$G,6,0),"--")</f>
        <v>ROLL OFF</v>
      </c>
      <c r="E51" s="16">
        <f>IFERROR(VLOOKUP(A51,'Validation List'!$A:$G,5,0),"--")</f>
        <v>100034813126814</v>
      </c>
      <c r="F51" s="15">
        <f t="shared" si="4"/>
        <v>23</v>
      </c>
      <c r="G51" s="15">
        <f t="shared" si="5"/>
        <v>40</v>
      </c>
      <c r="H51" s="15">
        <f t="shared" si="6"/>
        <v>24</v>
      </c>
      <c r="I51" s="15">
        <f t="shared" si="7"/>
        <v>40</v>
      </c>
      <c r="J51" s="15">
        <f t="shared" si="8"/>
        <v>13.5</v>
      </c>
      <c r="K51" s="15">
        <f t="shared" si="9"/>
        <v>140.5</v>
      </c>
      <c r="L51" s="15">
        <f t="shared" si="10"/>
        <v>0</v>
      </c>
      <c r="M51" s="15">
        <f t="shared" si="11"/>
        <v>140.5</v>
      </c>
      <c r="P51" s="2">
        <v>7</v>
      </c>
      <c r="Q51" s="2" t="s">
        <v>17</v>
      </c>
      <c r="R51" s="2" t="s">
        <v>17</v>
      </c>
      <c r="S51" s="57"/>
      <c r="T51" s="57"/>
      <c r="Z51" s="57"/>
      <c r="AA51" s="57"/>
      <c r="AD51" s="2" t="s">
        <v>17</v>
      </c>
      <c r="AE51" s="2" t="s">
        <v>17</v>
      </c>
      <c r="AG51" s="57"/>
      <c r="AH51" s="57"/>
      <c r="AN51" s="57"/>
      <c r="AO51" s="57"/>
      <c r="AQ51" s="2">
        <v>5.5</v>
      </c>
      <c r="AR51" s="56"/>
      <c r="AS51" s="2">
        <f t="shared" si="12"/>
        <v>0</v>
      </c>
      <c r="AT51" s="2">
        <f t="shared" si="13"/>
        <v>4</v>
      </c>
      <c r="AU51" s="2">
        <f t="shared" si="16"/>
        <v>3.5</v>
      </c>
      <c r="AV51" s="25">
        <f t="shared" si="14"/>
        <v>1.0535392921415716</v>
      </c>
      <c r="AW51" s="14">
        <f t="shared" si="15"/>
        <v>4.4000000000000004</v>
      </c>
    </row>
    <row r="52" spans="1:49" x14ac:dyDescent="0.2">
      <c r="A52" s="55" t="s">
        <v>536</v>
      </c>
      <c r="B52" s="15" t="str">
        <f>IFERROR(VLOOKUP(A52,'Validation List'!$A:$G,2,0),"--")</f>
        <v>Maria Obaldo</v>
      </c>
      <c r="C52" s="15" t="str">
        <f>IFERROR(VLOOKUP(A52,'Validation List'!$A:$G,4,0),"--")</f>
        <v>MVW 391</v>
      </c>
      <c r="D52" s="16" t="str">
        <f>IFERROR(VLOOKUP(A52,'Validation List'!$A:$G,6,0),"--")</f>
        <v>PM</v>
      </c>
      <c r="E52" s="16">
        <f>IFERROR(VLOOKUP(A52,'Validation List'!$A:$G,5,0),"--")</f>
        <v>100028591427459</v>
      </c>
      <c r="F52" s="15">
        <f t="shared" si="4"/>
        <v>40</v>
      </c>
      <c r="G52" s="15">
        <f t="shared" si="5"/>
        <v>40</v>
      </c>
      <c r="H52" s="15">
        <f t="shared" si="6"/>
        <v>24</v>
      </c>
      <c r="I52" s="15">
        <f t="shared" si="7"/>
        <v>40</v>
      </c>
      <c r="J52" s="15">
        <f t="shared" si="8"/>
        <v>16</v>
      </c>
      <c r="K52" s="15">
        <f t="shared" si="9"/>
        <v>160</v>
      </c>
      <c r="L52" s="15">
        <f t="shared" si="10"/>
        <v>2</v>
      </c>
      <c r="M52" s="15">
        <f t="shared" si="11"/>
        <v>162</v>
      </c>
      <c r="Q52" s="2">
        <v>10</v>
      </c>
      <c r="S52" s="57"/>
      <c r="T52" s="57"/>
      <c r="Z52" s="57"/>
      <c r="AA52" s="57"/>
      <c r="AE52" s="2" t="s">
        <v>16</v>
      </c>
      <c r="AF52" s="2" t="s">
        <v>16</v>
      </c>
      <c r="AG52" s="57"/>
      <c r="AH52" s="57"/>
      <c r="AN52" s="57"/>
      <c r="AO52" s="57"/>
      <c r="AR52" s="56"/>
      <c r="AS52" s="2">
        <f t="shared" si="12"/>
        <v>2</v>
      </c>
      <c r="AT52" s="2">
        <f t="shared" si="13"/>
        <v>0</v>
      </c>
      <c r="AU52" s="2">
        <f t="shared" si="16"/>
        <v>0</v>
      </c>
      <c r="AV52" s="25">
        <f t="shared" si="14"/>
        <v>1.1997600479904018</v>
      </c>
      <c r="AW52" s="14">
        <f t="shared" si="15"/>
        <v>4.4000000000000004</v>
      </c>
    </row>
    <row r="53" spans="1:49" x14ac:dyDescent="0.2">
      <c r="A53" s="55" t="s">
        <v>471</v>
      </c>
      <c r="B53" s="15" t="str">
        <f>IFERROR(VLOOKUP(A53,'Validation List'!$A:$G,2,0),"--")</f>
        <v>Jason Leung</v>
      </c>
      <c r="C53" s="15" t="str">
        <f>IFERROR(VLOOKUP(A53,'Validation List'!$A:$G,4,0),"--")</f>
        <v>MVW 391</v>
      </c>
      <c r="D53" s="16" t="str">
        <f>IFERROR(VLOOKUP(A53,'Validation List'!$A:$G,6,0),"--")</f>
        <v>AM</v>
      </c>
      <c r="E53" s="16">
        <f>IFERROR(VLOOKUP(A53,'Validation List'!$A:$G,5,0),"--")</f>
        <v>100028634685349</v>
      </c>
      <c r="F53" s="15">
        <f t="shared" si="4"/>
        <v>40</v>
      </c>
      <c r="G53" s="15">
        <f t="shared" si="5"/>
        <v>40</v>
      </c>
      <c r="H53" s="15">
        <f t="shared" si="6"/>
        <v>40</v>
      </c>
      <c r="I53" s="15">
        <f t="shared" si="7"/>
        <v>36</v>
      </c>
      <c r="J53" s="15">
        <f t="shared" si="8"/>
        <v>16</v>
      </c>
      <c r="K53" s="15">
        <f t="shared" si="9"/>
        <v>172</v>
      </c>
      <c r="L53" s="15">
        <f t="shared" si="10"/>
        <v>16</v>
      </c>
      <c r="M53" s="15">
        <f t="shared" si="11"/>
        <v>188</v>
      </c>
      <c r="N53" s="2">
        <v>12</v>
      </c>
      <c r="O53" s="2">
        <v>12</v>
      </c>
      <c r="P53" s="2">
        <v>12</v>
      </c>
      <c r="Q53" s="2">
        <v>12</v>
      </c>
      <c r="S53" s="57"/>
      <c r="T53" s="57"/>
      <c r="Z53" s="57"/>
      <c r="AA53" s="57"/>
      <c r="AG53" s="57"/>
      <c r="AH53" s="57"/>
      <c r="AJ53" s="2">
        <v>4</v>
      </c>
      <c r="AN53" s="57"/>
      <c r="AO53" s="57"/>
      <c r="AR53" s="56"/>
      <c r="AS53" s="2">
        <f t="shared" si="12"/>
        <v>0</v>
      </c>
      <c r="AT53" s="2">
        <f t="shared" si="13"/>
        <v>0</v>
      </c>
      <c r="AU53" s="2">
        <f t="shared" si="16"/>
        <v>4</v>
      </c>
      <c r="AV53" s="25">
        <f t="shared" si="14"/>
        <v>1.289742051589682</v>
      </c>
      <c r="AW53" s="14">
        <f t="shared" si="15"/>
        <v>4.4000000000000004</v>
      </c>
    </row>
    <row r="54" spans="1:49" x14ac:dyDescent="0.2">
      <c r="A54" s="55" t="s">
        <v>473</v>
      </c>
      <c r="B54" s="15" t="str">
        <f>IFERROR(VLOOKUP(A54,'Validation List'!$A:$G,2,0),"--")</f>
        <v>Jason Leung</v>
      </c>
      <c r="C54" s="15" t="str">
        <f>IFERROR(VLOOKUP(A54,'Validation List'!$A:$G,4,0),"--")</f>
        <v>MVW 391</v>
      </c>
      <c r="D54" s="16" t="str">
        <f>IFERROR(VLOOKUP(A54,'Validation List'!$A:$G,6,0),"--")</f>
        <v>AM</v>
      </c>
      <c r="E54" s="16">
        <f>IFERROR(VLOOKUP(A54,'Validation List'!$A:$G,5,0),"--")</f>
        <v>100034832655723</v>
      </c>
      <c r="F54" s="15">
        <f t="shared" si="4"/>
        <v>40</v>
      </c>
      <c r="G54" s="15">
        <f t="shared" si="5"/>
        <v>40</v>
      </c>
      <c r="H54" s="15">
        <f t="shared" si="6"/>
        <v>38</v>
      </c>
      <c r="I54" s="15">
        <f t="shared" si="7"/>
        <v>40</v>
      </c>
      <c r="J54" s="15">
        <f t="shared" si="8"/>
        <v>16</v>
      </c>
      <c r="K54" s="15">
        <f t="shared" si="9"/>
        <v>174</v>
      </c>
      <c r="L54" s="15">
        <f t="shared" si="10"/>
        <v>0</v>
      </c>
      <c r="M54" s="15">
        <f t="shared" si="11"/>
        <v>174</v>
      </c>
      <c r="S54" s="57"/>
      <c r="T54" s="57"/>
      <c r="Z54" s="57"/>
      <c r="AA54" s="57"/>
      <c r="AB54" s="2">
        <v>6</v>
      </c>
      <c r="AG54" s="57"/>
      <c r="AH54" s="57"/>
      <c r="AN54" s="57"/>
      <c r="AO54" s="57"/>
      <c r="AR54" s="56"/>
      <c r="AS54" s="2">
        <f t="shared" si="12"/>
        <v>0</v>
      </c>
      <c r="AT54" s="2">
        <f t="shared" si="13"/>
        <v>0</v>
      </c>
      <c r="AU54" s="2">
        <f t="shared" si="16"/>
        <v>2</v>
      </c>
      <c r="AV54" s="25">
        <f t="shared" si="14"/>
        <v>1.3047390521895619</v>
      </c>
      <c r="AW54" s="14">
        <f t="shared" ref="AW54:AW80" si="17">($C$1-(COUNTIF(N54:AR54,"NA")))/5</f>
        <v>4.4000000000000004</v>
      </c>
    </row>
    <row r="55" spans="1:49" x14ac:dyDescent="0.2">
      <c r="A55" s="55" t="s">
        <v>475</v>
      </c>
      <c r="B55" s="15" t="str">
        <f>IFERROR(VLOOKUP(A55,'Validation List'!$A:$G,2,0),"--")</f>
        <v>Jason Leung</v>
      </c>
      <c r="C55" s="15" t="str">
        <f>IFERROR(VLOOKUP(A55,'Validation List'!$A:$G,4,0),"--")</f>
        <v>MVW 391</v>
      </c>
      <c r="D55" s="16" t="str">
        <f>IFERROR(VLOOKUP(A55,'Validation List'!$A:$G,6,0),"--")</f>
        <v>AM</v>
      </c>
      <c r="E55" s="16">
        <f>IFERROR(VLOOKUP(A55,'Validation List'!$A:$G,5,0),"--")</f>
        <v>100034214588190</v>
      </c>
      <c r="F55" s="15">
        <f t="shared" si="4"/>
        <v>40</v>
      </c>
      <c r="G55" s="15">
        <f t="shared" si="5"/>
        <v>40</v>
      </c>
      <c r="H55" s="15">
        <f t="shared" si="6"/>
        <v>40</v>
      </c>
      <c r="I55" s="15">
        <f t="shared" si="7"/>
        <v>40</v>
      </c>
      <c r="J55" s="15">
        <f t="shared" si="8"/>
        <v>16</v>
      </c>
      <c r="K55" s="15">
        <f t="shared" si="9"/>
        <v>176</v>
      </c>
      <c r="L55" s="15">
        <f t="shared" si="10"/>
        <v>0</v>
      </c>
      <c r="M55" s="15">
        <f t="shared" si="11"/>
        <v>176</v>
      </c>
      <c r="S55" s="57"/>
      <c r="T55" s="57"/>
      <c r="Z55" s="57"/>
      <c r="AA55" s="57"/>
      <c r="AG55" s="57"/>
      <c r="AH55" s="57"/>
      <c r="AN55" s="57"/>
      <c r="AO55" s="57"/>
      <c r="AR55" s="56"/>
      <c r="AS55" s="2">
        <f t="shared" si="12"/>
        <v>0</v>
      </c>
      <c r="AT55" s="2">
        <f t="shared" si="13"/>
        <v>0</v>
      </c>
      <c r="AU55" s="2">
        <f t="shared" si="16"/>
        <v>0</v>
      </c>
      <c r="AV55" s="25">
        <f t="shared" ref="AV55:AV81" si="18">IFERROR((IF(G55="BC Forward",(AW55*1.85)/8,(K55/16.67)/8)),"--")</f>
        <v>1.3197360527894419</v>
      </c>
      <c r="AW55" s="14">
        <f t="shared" si="17"/>
        <v>4.4000000000000004</v>
      </c>
    </row>
    <row r="56" spans="1:49" x14ac:dyDescent="0.2">
      <c r="A56" s="55" t="s">
        <v>477</v>
      </c>
      <c r="B56" s="15" t="str">
        <f>IFERROR(VLOOKUP(A56,'Validation List'!$A:$G,2,0),"--")</f>
        <v>Jason Leung</v>
      </c>
      <c r="C56" s="15" t="str">
        <f>IFERROR(VLOOKUP(A56,'Validation List'!$A:$G,4,0),"--")</f>
        <v>MVW 391</v>
      </c>
      <c r="D56" s="16" t="str">
        <f>IFERROR(VLOOKUP(A56,'Validation List'!$A:$G,6,0),"--")</f>
        <v>AM</v>
      </c>
      <c r="E56" s="16">
        <f>IFERROR(VLOOKUP(A56,'Validation List'!$A:$G,5,0),"--")</f>
        <v>100034272406951</v>
      </c>
      <c r="F56" s="15">
        <f t="shared" ref="F56:F81" si="19">((5*8)-((COUNTIF(N56:T56,"UD")+COUNTIF(N56:T56,"PD")+COUNTIF(N56:T56,"NA"))*8))+(COUNTIF(N56:T56,"Worked")*8) - ((COUNTIFS(N56:T56,"&gt;0",N56:T56,"&lt;8")*8)-SUMIFS(N56:T56,N56:T56,"&gt;0",N56:T56,"&lt;8"))</f>
        <v>40</v>
      </c>
      <c r="G56" s="15">
        <f t="shared" ref="G56:G81" si="20">((5*8)-((COUNTIF(U56:AA56,"UD")+COUNTIF(U56:AA56,"PD")+COUNTIF(U56:AA56,"NA"))*8))+(COUNTIF(U56:AA56,"Worked")*8)  - ((COUNTIF(U56:AA56,"&gt;0")*8)-SUMIF(U56:AA56,"&gt;0"))</f>
        <v>40</v>
      </c>
      <c r="H56" s="15">
        <f t="shared" ref="H56:H81" si="21">((5*8)-((COUNTIF(AB56:AH56,"UD")+COUNTIF(AB56:AH56,"PD")+COUNTIF(AB56:AH56,"NA"))*8))+(COUNTIF(AB56:AH56,"Worked")*8) - ((COUNTIF(AB56:AH56,"&gt;0")*8)-SUMIF(AB56:AH56,"&gt;0"))</f>
        <v>40</v>
      </c>
      <c r="I56" s="15">
        <f t="shared" ref="I56:I81" si="22">((5*8)-((COUNTIF(AI56:AO56,"UD")+COUNTIF(AI56:AO56,"PD")+COUNTIF(AI56:AO56,"NA"))*8))+(COUNTIF(AI56:AO56,"Worked")*8)  - ((COUNTIF(AI56:AO56,"&gt;0")*8)-SUMIF(AI56:AO56,"&gt;0"))</f>
        <v>32</v>
      </c>
      <c r="J56" s="15">
        <f t="shared" ref="J56:J81" si="23">((2*8)-((COUNTIF(AP56:AQ56,"UD")+COUNTIF(AP56:AQ56,"PD")+COUNTIF(AP56:AQ56,"NA"))*8))+(COUNTIF(AP56:AQ56,"Worked")*8) - ((COUNTIF(AP56:AQ56,"&gt;0")*8)-SUMIF(AP56:AQ56,"&gt;0"))</f>
        <v>16</v>
      </c>
      <c r="K56" s="15">
        <f t="shared" ref="K56:K81" si="24">SUM(F56:J56)</f>
        <v>168</v>
      </c>
      <c r="L56" s="15">
        <f t="shared" ref="L56:L81" si="25">SUMIFS(N56:AR56,N56:AR56,"&gt;8") - ((COUNTIFS(N56:AR56,"&gt;0",N56:AR56,"&gt;8")*8))</f>
        <v>0</v>
      </c>
      <c r="M56" s="15">
        <f t="shared" ref="M56:M81" si="26">L56+K56</f>
        <v>168</v>
      </c>
      <c r="S56" s="57"/>
      <c r="T56" s="57"/>
      <c r="Z56" s="57"/>
      <c r="AA56" s="57"/>
      <c r="AG56" s="57"/>
      <c r="AH56" s="57"/>
      <c r="AM56" s="2" t="s">
        <v>17</v>
      </c>
      <c r="AN56" s="57"/>
      <c r="AO56" s="57"/>
      <c r="AR56" s="56"/>
      <c r="AS56" s="2">
        <f t="shared" ref="AS56:AS81" si="27">COUNTIF(N56:AR56,"PD")</f>
        <v>0</v>
      </c>
      <c r="AT56" s="2">
        <f t="shared" ref="AT56:AT81" si="28">COUNTIF(N56:AR56,"UD")</f>
        <v>1</v>
      </c>
      <c r="AU56" s="2">
        <f t="shared" si="16"/>
        <v>0</v>
      </c>
      <c r="AV56" s="25">
        <f t="shared" si="18"/>
        <v>1.2597480503899219</v>
      </c>
      <c r="AW56" s="14">
        <f t="shared" si="17"/>
        <v>4.4000000000000004</v>
      </c>
    </row>
    <row r="57" spans="1:49" x14ac:dyDescent="0.2">
      <c r="A57" s="55" t="s">
        <v>479</v>
      </c>
      <c r="B57" s="15" t="str">
        <f>IFERROR(VLOOKUP(A57,'Validation List'!$A:$G,2,0),"--")</f>
        <v>Jason Leung</v>
      </c>
      <c r="C57" s="15" t="str">
        <f>IFERROR(VLOOKUP(A57,'Validation List'!$A:$G,4,0),"--")</f>
        <v>MVW 391</v>
      </c>
      <c r="D57" s="16" t="str">
        <f>IFERROR(VLOOKUP(A57,'Validation List'!$A:$G,6,0),"--")</f>
        <v>AM</v>
      </c>
      <c r="E57" s="16">
        <f>IFERROR(VLOOKUP(A57,'Validation List'!$A:$G,5,0),"--")</f>
        <v>100034175813539</v>
      </c>
      <c r="F57" s="15">
        <f t="shared" si="19"/>
        <v>37</v>
      </c>
      <c r="G57" s="15">
        <f t="shared" si="20"/>
        <v>8</v>
      </c>
      <c r="H57" s="15">
        <f t="shared" si="21"/>
        <v>38</v>
      </c>
      <c r="I57" s="15">
        <f t="shared" si="22"/>
        <v>32</v>
      </c>
      <c r="J57" s="15">
        <f t="shared" si="23"/>
        <v>8</v>
      </c>
      <c r="K57" s="15">
        <f t="shared" si="24"/>
        <v>123</v>
      </c>
      <c r="L57" s="15">
        <f t="shared" si="25"/>
        <v>0</v>
      </c>
      <c r="M57" s="15">
        <f t="shared" si="26"/>
        <v>123</v>
      </c>
      <c r="R57" s="2">
        <v>5</v>
      </c>
      <c r="S57" s="57"/>
      <c r="T57" s="57"/>
      <c r="U57" s="2" t="s">
        <v>16</v>
      </c>
      <c r="V57" s="2" t="s">
        <v>16</v>
      </c>
      <c r="W57" s="2" t="s">
        <v>16</v>
      </c>
      <c r="X57" s="2" t="s">
        <v>16</v>
      </c>
      <c r="Z57" s="57"/>
      <c r="AA57" s="57"/>
      <c r="AC57" s="2">
        <v>6</v>
      </c>
      <c r="AG57" s="57"/>
      <c r="AH57" s="57"/>
      <c r="AM57" s="2" t="s">
        <v>17</v>
      </c>
      <c r="AN57" s="57"/>
      <c r="AO57" s="57"/>
      <c r="AP57" s="2" t="s">
        <v>17</v>
      </c>
      <c r="AR57" s="56"/>
      <c r="AS57" s="2">
        <f t="shared" si="27"/>
        <v>4</v>
      </c>
      <c r="AT57" s="2">
        <f t="shared" si="28"/>
        <v>2</v>
      </c>
      <c r="AU57" s="2">
        <f t="shared" si="16"/>
        <v>5</v>
      </c>
      <c r="AV57" s="25">
        <f t="shared" si="18"/>
        <v>0.92231553689262136</v>
      </c>
      <c r="AW57" s="14">
        <f t="shared" si="17"/>
        <v>4.4000000000000004</v>
      </c>
    </row>
    <row r="58" spans="1:49" x14ac:dyDescent="0.2">
      <c r="A58" t="s">
        <v>605</v>
      </c>
      <c r="B58" s="15" t="str">
        <f>IFERROR(VLOOKUP(A58,'Validation List'!$A:$G,2,0),"--")</f>
        <v>Jason Leung</v>
      </c>
      <c r="C58" s="15">
        <f>IFERROR(VLOOKUP(A58,'Validation List'!$A:$G,4,0),"--")</f>
        <v>0</v>
      </c>
      <c r="D58" s="16" t="str">
        <f>IFERROR(VLOOKUP(A58,'Validation List'!$A:$G,6,0),"--")</f>
        <v>ROLL OFF</v>
      </c>
      <c r="E58" s="16">
        <f>IFERROR(VLOOKUP(A58,'Validation List'!$A:$G,5,0),"--")</f>
        <v>100035544700072</v>
      </c>
      <c r="F58" s="15">
        <f t="shared" si="19"/>
        <v>0</v>
      </c>
      <c r="G58" s="15">
        <f t="shared" si="20"/>
        <v>40</v>
      </c>
      <c r="H58" s="15">
        <f t="shared" si="21"/>
        <v>40</v>
      </c>
      <c r="I58" s="15">
        <f t="shared" si="22"/>
        <v>40</v>
      </c>
      <c r="J58" s="15">
        <f t="shared" si="23"/>
        <v>16</v>
      </c>
      <c r="K58" s="15">
        <f t="shared" si="24"/>
        <v>136</v>
      </c>
      <c r="L58" s="15">
        <f t="shared" si="25"/>
        <v>0</v>
      </c>
      <c r="M58" s="15">
        <f t="shared" si="26"/>
        <v>136</v>
      </c>
      <c r="N58" s="2" t="s">
        <v>666</v>
      </c>
      <c r="O58" s="2" t="s">
        <v>666</v>
      </c>
      <c r="P58" s="2" t="s">
        <v>666</v>
      </c>
      <c r="Q58" s="2" t="s">
        <v>666</v>
      </c>
      <c r="R58" s="2" t="s">
        <v>666</v>
      </c>
      <c r="S58" s="57"/>
      <c r="T58" s="57"/>
      <c r="U58" s="2" t="s">
        <v>691</v>
      </c>
      <c r="V58" s="2" t="s">
        <v>691</v>
      </c>
      <c r="W58" s="2" t="s">
        <v>691</v>
      </c>
      <c r="X58" s="2" t="s">
        <v>691</v>
      </c>
      <c r="Y58" s="2" t="s">
        <v>691</v>
      </c>
      <c r="Z58" s="57"/>
      <c r="AA58" s="57"/>
      <c r="AB58" s="2" t="s">
        <v>691</v>
      </c>
      <c r="AC58" s="2" t="s">
        <v>691</v>
      </c>
      <c r="AD58" s="2" t="s">
        <v>691</v>
      </c>
      <c r="AE58" s="2" t="s">
        <v>691</v>
      </c>
      <c r="AF58" s="2" t="s">
        <v>691</v>
      </c>
      <c r="AG58" s="57"/>
      <c r="AH58" s="57"/>
      <c r="AI58" s="2" t="s">
        <v>691</v>
      </c>
      <c r="AJ58" s="2" t="s">
        <v>691</v>
      </c>
      <c r="AN58" s="57"/>
      <c r="AO58" s="57"/>
      <c r="AR58" s="56"/>
      <c r="AS58" s="2">
        <f t="shared" si="27"/>
        <v>0</v>
      </c>
      <c r="AT58" s="2">
        <f t="shared" si="28"/>
        <v>0</v>
      </c>
      <c r="AU58" s="2">
        <f t="shared" si="16"/>
        <v>0</v>
      </c>
      <c r="AV58" s="25">
        <f t="shared" si="18"/>
        <v>1.0197960407918416</v>
      </c>
      <c r="AW58" s="14">
        <f t="shared" si="17"/>
        <v>3.4</v>
      </c>
    </row>
    <row r="59" spans="1:49" x14ac:dyDescent="0.2">
      <c r="A59" s="55" t="s">
        <v>538</v>
      </c>
      <c r="B59" s="15" t="str">
        <f>IFERROR(VLOOKUP(A59,'Validation List'!$A:$G,2,0),"--")</f>
        <v>Maria Obaldo</v>
      </c>
      <c r="C59" s="15" t="str">
        <f>IFERROR(VLOOKUP(A59,'Validation List'!$A:$G,4,0),"--")</f>
        <v>MVW 391</v>
      </c>
      <c r="D59" s="16" t="str">
        <f>IFERROR(VLOOKUP(A59,'Validation List'!$A:$G,6,0),"--")</f>
        <v>PM</v>
      </c>
      <c r="E59" s="16">
        <f>IFERROR(VLOOKUP(A59,'Validation List'!$A:$G,5,0),"--")</f>
        <v>100034228927216</v>
      </c>
      <c r="F59" s="15">
        <f t="shared" si="19"/>
        <v>40</v>
      </c>
      <c r="G59" s="15">
        <f t="shared" si="20"/>
        <v>40</v>
      </c>
      <c r="H59" s="15">
        <f t="shared" si="21"/>
        <v>40</v>
      </c>
      <c r="I59" s="15">
        <f t="shared" si="22"/>
        <v>28</v>
      </c>
      <c r="J59" s="15">
        <f t="shared" si="23"/>
        <v>16</v>
      </c>
      <c r="K59" s="15">
        <f t="shared" si="24"/>
        <v>164</v>
      </c>
      <c r="L59" s="15">
        <f t="shared" si="25"/>
        <v>0</v>
      </c>
      <c r="M59" s="15">
        <f t="shared" si="26"/>
        <v>164</v>
      </c>
      <c r="S59" s="57"/>
      <c r="T59" s="57"/>
      <c r="Z59" s="57"/>
      <c r="AA59" s="57"/>
      <c r="AG59" s="57"/>
      <c r="AH59" s="57"/>
      <c r="AI59" s="2" t="s">
        <v>16</v>
      </c>
      <c r="AM59" s="2">
        <v>4</v>
      </c>
      <c r="AN59" s="57"/>
      <c r="AO59" s="57"/>
      <c r="AR59" s="56"/>
      <c r="AS59" s="2">
        <f t="shared" si="27"/>
        <v>1</v>
      </c>
      <c r="AT59" s="2">
        <f t="shared" si="28"/>
        <v>0</v>
      </c>
      <c r="AU59" s="2">
        <f t="shared" si="16"/>
        <v>4</v>
      </c>
      <c r="AV59" s="25">
        <f t="shared" si="18"/>
        <v>1.2297540491901617</v>
      </c>
      <c r="AW59" s="14">
        <f t="shared" si="17"/>
        <v>4.4000000000000004</v>
      </c>
    </row>
    <row r="60" spans="1:49" x14ac:dyDescent="0.2">
      <c r="A60" s="55" t="s">
        <v>540</v>
      </c>
      <c r="B60" s="15" t="str">
        <f>IFERROR(VLOOKUP(A60,'Validation List'!$A:$G,2,0),"--")</f>
        <v>Maria Obaldo</v>
      </c>
      <c r="C60" s="15" t="str">
        <f>IFERROR(VLOOKUP(A60,'Validation List'!$A:$G,4,0),"--")</f>
        <v>MVW 391</v>
      </c>
      <c r="D60" s="16" t="str">
        <f>IFERROR(VLOOKUP(A60,'Validation List'!$A:$G,6,0),"--")</f>
        <v>PM</v>
      </c>
      <c r="E60" s="16">
        <f>IFERROR(VLOOKUP(A60,'Validation List'!$A:$G,5,0),"--")</f>
        <v>100034843664340</v>
      </c>
      <c r="F60" s="15">
        <f t="shared" si="19"/>
        <v>40</v>
      </c>
      <c r="G60" s="15">
        <f t="shared" si="20"/>
        <v>40</v>
      </c>
      <c r="H60" s="15">
        <f t="shared" si="21"/>
        <v>40</v>
      </c>
      <c r="I60" s="15">
        <f t="shared" si="22"/>
        <v>29</v>
      </c>
      <c r="J60" s="15">
        <f t="shared" si="23"/>
        <v>16</v>
      </c>
      <c r="K60" s="15">
        <f t="shared" si="24"/>
        <v>165</v>
      </c>
      <c r="L60" s="15">
        <f t="shared" si="25"/>
        <v>0</v>
      </c>
      <c r="M60" s="15">
        <f t="shared" si="26"/>
        <v>165</v>
      </c>
      <c r="N60"/>
      <c r="Q60"/>
      <c r="R60"/>
      <c r="S60" s="66"/>
      <c r="T60" s="66"/>
      <c r="U60"/>
      <c r="X60"/>
      <c r="Y60"/>
      <c r="Z60" s="66"/>
      <c r="AA60" s="66"/>
      <c r="AB60"/>
      <c r="AE60"/>
      <c r="AF60"/>
      <c r="AG60" s="66"/>
      <c r="AH60" s="66"/>
      <c r="AI60"/>
      <c r="AK60" s="2">
        <v>5</v>
      </c>
      <c r="AL60"/>
      <c r="AM60" s="1" t="s">
        <v>17</v>
      </c>
      <c r="AN60" s="66"/>
      <c r="AO60" s="66"/>
      <c r="AP60" s="204"/>
      <c r="AQ60" s="26"/>
      <c r="AR60" s="56"/>
      <c r="AS60" s="2">
        <f t="shared" si="27"/>
        <v>0</v>
      </c>
      <c r="AT60" s="2">
        <f t="shared" si="28"/>
        <v>1</v>
      </c>
      <c r="AU60" s="2">
        <f t="shared" si="16"/>
        <v>3</v>
      </c>
      <c r="AV60" s="25">
        <f t="shared" si="18"/>
        <v>1.2372525494901019</v>
      </c>
      <c r="AW60" s="14">
        <f t="shared" si="17"/>
        <v>4.4000000000000004</v>
      </c>
    </row>
    <row r="61" spans="1:49" x14ac:dyDescent="0.2">
      <c r="A61" s="55" t="s">
        <v>481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AM</v>
      </c>
      <c r="E61" s="16">
        <f>IFERROR(VLOOKUP(A61,'Validation List'!$A:$G,5,0),"--")</f>
        <v>100034001902734</v>
      </c>
      <c r="F61" s="15">
        <f t="shared" si="19"/>
        <v>32</v>
      </c>
      <c r="G61" s="15">
        <f t="shared" si="20"/>
        <v>40</v>
      </c>
      <c r="H61" s="15">
        <f t="shared" si="21"/>
        <v>22</v>
      </c>
      <c r="I61" s="15">
        <f t="shared" si="22"/>
        <v>30</v>
      </c>
      <c r="J61" s="15">
        <f t="shared" si="23"/>
        <v>16</v>
      </c>
      <c r="K61" s="15">
        <f t="shared" si="24"/>
        <v>140</v>
      </c>
      <c r="L61" s="15">
        <f t="shared" si="25"/>
        <v>0</v>
      </c>
      <c r="M61" s="15">
        <f t="shared" si="26"/>
        <v>140</v>
      </c>
      <c r="P61" s="2" t="s">
        <v>17</v>
      </c>
      <c r="S61" s="57"/>
      <c r="T61" s="57"/>
      <c r="Y61"/>
      <c r="Z61" s="57"/>
      <c r="AA61" s="57"/>
      <c r="AB61" s="2">
        <v>6</v>
      </c>
      <c r="AE61" s="2" t="s">
        <v>16</v>
      </c>
      <c r="AF61" s="2" t="s">
        <v>16</v>
      </c>
      <c r="AG61" s="57"/>
      <c r="AH61" s="57"/>
      <c r="AI61" s="2" t="s">
        <v>16</v>
      </c>
      <c r="AK61" s="2">
        <v>6</v>
      </c>
      <c r="AN61" s="57"/>
      <c r="AO61" s="57"/>
      <c r="AR61" s="56"/>
      <c r="AS61" s="2">
        <f t="shared" si="27"/>
        <v>3</v>
      </c>
      <c r="AT61" s="2">
        <f t="shared" si="28"/>
        <v>1</v>
      </c>
      <c r="AU61" s="2">
        <f t="shared" si="16"/>
        <v>4</v>
      </c>
      <c r="AV61" s="25">
        <f t="shared" si="18"/>
        <v>1.0497900419916015</v>
      </c>
      <c r="AW61" s="14">
        <f t="shared" si="17"/>
        <v>4.4000000000000004</v>
      </c>
    </row>
    <row r="62" spans="1:49" x14ac:dyDescent="0.2">
      <c r="A62" t="s">
        <v>608</v>
      </c>
      <c r="B62" s="15" t="str">
        <f>IFERROR(VLOOKUP(A62,'Validation List'!$A:$G,2,0),"--")</f>
        <v>Jason Leung</v>
      </c>
      <c r="C62" s="15">
        <f>IFERROR(VLOOKUP(A62,'Validation List'!$A:$G,4,0),"--")</f>
        <v>0</v>
      </c>
      <c r="D62" s="16" t="str">
        <f>IFERROR(VLOOKUP(A62,'Validation List'!$A:$G,6,0),"--")</f>
        <v>ROLL OFF</v>
      </c>
      <c r="E62" s="16">
        <f>IFERROR(VLOOKUP(A62,'Validation List'!$A:$G,5,0),"--")</f>
        <v>100035636838551</v>
      </c>
      <c r="F62" s="15">
        <f t="shared" si="19"/>
        <v>0</v>
      </c>
      <c r="G62" s="15">
        <f t="shared" si="20"/>
        <v>0</v>
      </c>
      <c r="H62" s="15">
        <f t="shared" si="21"/>
        <v>40</v>
      </c>
      <c r="I62" s="15">
        <f t="shared" si="22"/>
        <v>40</v>
      </c>
      <c r="J62" s="15">
        <f t="shared" si="23"/>
        <v>8</v>
      </c>
      <c r="K62" s="15">
        <f t="shared" si="24"/>
        <v>88</v>
      </c>
      <c r="L62" s="15">
        <f t="shared" si="25"/>
        <v>0</v>
      </c>
      <c r="M62" s="15">
        <f t="shared" si="26"/>
        <v>88</v>
      </c>
      <c r="N62" s="2" t="s">
        <v>666</v>
      </c>
      <c r="O62" s="2" t="s">
        <v>666</v>
      </c>
      <c r="P62" s="2" t="s">
        <v>666</v>
      </c>
      <c r="Q62" s="2" t="s">
        <v>666</v>
      </c>
      <c r="R62" s="2" t="s">
        <v>666</v>
      </c>
      <c r="S62" s="57"/>
      <c r="T62" s="57"/>
      <c r="U62" s="2" t="s">
        <v>666</v>
      </c>
      <c r="V62" s="2" t="s">
        <v>666</v>
      </c>
      <c r="W62" s="2" t="s">
        <v>666</v>
      </c>
      <c r="X62" s="2" t="s">
        <v>666</v>
      </c>
      <c r="Y62" s="2" t="s">
        <v>666</v>
      </c>
      <c r="Z62" s="57"/>
      <c r="AA62" s="57"/>
      <c r="AB62" s="2" t="s">
        <v>691</v>
      </c>
      <c r="AC62" s="2" t="s">
        <v>691</v>
      </c>
      <c r="AD62" s="2" t="s">
        <v>691</v>
      </c>
      <c r="AE62" s="2" t="s">
        <v>691</v>
      </c>
      <c r="AF62" s="2" t="s">
        <v>691</v>
      </c>
      <c r="AG62" s="57"/>
      <c r="AH62" s="57"/>
      <c r="AI62" s="2" t="s">
        <v>691</v>
      </c>
      <c r="AJ62" s="2" t="s">
        <v>691</v>
      </c>
      <c r="AK62" s="2" t="s">
        <v>691</v>
      </c>
      <c r="AL62" s="2" t="s">
        <v>691</v>
      </c>
      <c r="AM62" s="2" t="s">
        <v>691</v>
      </c>
      <c r="AN62" s="57"/>
      <c r="AO62" s="57"/>
      <c r="AP62" s="2" t="s">
        <v>17</v>
      </c>
      <c r="AQ62" s="2" t="s">
        <v>691</v>
      </c>
      <c r="AR62" s="56"/>
      <c r="AS62" s="2">
        <f t="shared" si="27"/>
        <v>0</v>
      </c>
      <c r="AT62" s="2">
        <f t="shared" si="28"/>
        <v>1</v>
      </c>
      <c r="AU62" s="2">
        <f t="shared" si="16"/>
        <v>0</v>
      </c>
      <c r="AV62" s="25">
        <f t="shared" si="18"/>
        <v>0.65986802639472097</v>
      </c>
      <c r="AW62" s="14">
        <f t="shared" si="17"/>
        <v>2.4</v>
      </c>
    </row>
    <row r="63" spans="1:49" x14ac:dyDescent="0.2">
      <c r="A63" s="55" t="s">
        <v>621</v>
      </c>
      <c r="B63" s="15" t="str">
        <f>IFERROR(VLOOKUP(A63,'Validation List'!$A:$G,2,0),"--")</f>
        <v>Jason Leung</v>
      </c>
      <c r="C63" s="15" t="str">
        <f>IFERROR(VLOOKUP(A63,'Validation List'!$A:$G,4,0),"--")</f>
        <v>MVW 391</v>
      </c>
      <c r="D63" s="16" t="str">
        <f>IFERROR(VLOOKUP(A63,'Validation List'!$A:$G,6,0),"--")</f>
        <v>ROLL OFF</v>
      </c>
      <c r="E63" s="16">
        <f>IFERROR(VLOOKUP(A63,'Validation List'!$A:$G,5,0),"--")</f>
        <v>100034276384219</v>
      </c>
      <c r="F63" s="15">
        <f t="shared" si="19"/>
        <v>40</v>
      </c>
      <c r="G63" s="15">
        <f t="shared" si="20"/>
        <v>40</v>
      </c>
      <c r="H63" s="15">
        <f t="shared" si="21"/>
        <v>16</v>
      </c>
      <c r="I63" s="15">
        <f t="shared" si="22"/>
        <v>40</v>
      </c>
      <c r="J63" s="15">
        <f t="shared" si="23"/>
        <v>16</v>
      </c>
      <c r="K63" s="15">
        <f t="shared" si="24"/>
        <v>152</v>
      </c>
      <c r="L63" s="15">
        <f t="shared" si="25"/>
        <v>0</v>
      </c>
      <c r="M63" s="15">
        <f t="shared" si="26"/>
        <v>152</v>
      </c>
      <c r="S63" s="57"/>
      <c r="T63" s="57"/>
      <c r="Z63" s="57"/>
      <c r="AA63" s="57"/>
      <c r="AD63" s="2" t="s">
        <v>16</v>
      </c>
      <c r="AE63" s="2" t="s">
        <v>16</v>
      </c>
      <c r="AF63" s="2" t="s">
        <v>16</v>
      </c>
      <c r="AG63" s="57"/>
      <c r="AH63" s="57"/>
      <c r="AN63" s="57"/>
      <c r="AO63" s="57"/>
      <c r="AR63" s="56"/>
      <c r="AS63" s="2">
        <f t="shared" si="27"/>
        <v>3</v>
      </c>
      <c r="AT63" s="2">
        <f t="shared" si="28"/>
        <v>0</v>
      </c>
      <c r="AU63" s="2">
        <f t="shared" si="16"/>
        <v>0</v>
      </c>
      <c r="AV63" s="25">
        <f t="shared" si="18"/>
        <v>1.1397720455908817</v>
      </c>
      <c r="AW63" s="14">
        <f t="shared" si="17"/>
        <v>4.4000000000000004</v>
      </c>
    </row>
    <row r="64" spans="1:49" x14ac:dyDescent="0.2">
      <c r="A64" s="55" t="s">
        <v>544</v>
      </c>
      <c r="B64" s="15" t="str">
        <f>IFERROR(VLOOKUP(A64,'Validation List'!$A:$G,2,0),"--")</f>
        <v>Maria Obaldo</v>
      </c>
      <c r="C64" s="15" t="str">
        <f>IFERROR(VLOOKUP(A64,'Validation List'!$A:$G,4,0),"--")</f>
        <v>MVW 391</v>
      </c>
      <c r="D64" s="16" t="str">
        <f>IFERROR(VLOOKUP(A64,'Validation List'!$A:$G,6,0),"--")</f>
        <v>PM</v>
      </c>
      <c r="E64" s="16">
        <f>IFERROR(VLOOKUP(A64,'Validation List'!$A:$G,5,0),"--")</f>
        <v>100034130473628</v>
      </c>
      <c r="F64" s="15">
        <f t="shared" si="19"/>
        <v>32</v>
      </c>
      <c r="G64" s="15">
        <f t="shared" si="20"/>
        <v>40</v>
      </c>
      <c r="H64" s="15">
        <f t="shared" si="21"/>
        <v>40</v>
      </c>
      <c r="I64" s="15">
        <f t="shared" si="22"/>
        <v>32</v>
      </c>
      <c r="J64" s="15">
        <f t="shared" si="23"/>
        <v>16</v>
      </c>
      <c r="K64" s="15">
        <f t="shared" si="24"/>
        <v>160</v>
      </c>
      <c r="L64" s="15">
        <f t="shared" si="25"/>
        <v>0</v>
      </c>
      <c r="M64" s="15">
        <f t="shared" si="26"/>
        <v>160</v>
      </c>
      <c r="N64" s="87" t="s">
        <v>17</v>
      </c>
      <c r="S64" s="57"/>
      <c r="T64" s="57"/>
      <c r="Z64" s="57"/>
      <c r="AA64" s="57"/>
      <c r="AG64" s="57"/>
      <c r="AH64" s="57"/>
      <c r="AM64" s="2" t="s">
        <v>17</v>
      </c>
      <c r="AN64" s="57"/>
      <c r="AO64" s="57"/>
      <c r="AR64" s="56"/>
      <c r="AS64" s="2">
        <f t="shared" si="27"/>
        <v>0</v>
      </c>
      <c r="AT64" s="2">
        <f t="shared" si="28"/>
        <v>2</v>
      </c>
      <c r="AU64" s="2">
        <f t="shared" si="16"/>
        <v>0</v>
      </c>
      <c r="AV64" s="25">
        <f t="shared" si="18"/>
        <v>1.1997600479904018</v>
      </c>
      <c r="AW64" s="14">
        <f t="shared" si="17"/>
        <v>4.4000000000000004</v>
      </c>
    </row>
    <row r="65" spans="1:49" x14ac:dyDescent="0.2">
      <c r="A65" s="55" t="s">
        <v>546</v>
      </c>
      <c r="B65" s="15" t="str">
        <f>IFERROR(VLOOKUP(A65,'Validation List'!$A:$G,2,0),"--")</f>
        <v>Maria Obaldo</v>
      </c>
      <c r="C65" s="15" t="str">
        <f>IFERROR(VLOOKUP(A65,'Validation List'!$A:$G,4,0),"--")</f>
        <v>MVW 391</v>
      </c>
      <c r="D65" s="16" t="str">
        <f>IFERROR(VLOOKUP(A65,'Validation List'!$A:$G,6,0),"--")</f>
        <v>PM</v>
      </c>
      <c r="E65" s="16">
        <f>IFERROR(VLOOKUP(A65,'Validation List'!$A:$G,5,0),"--")</f>
        <v>100034161101676</v>
      </c>
      <c r="F65" s="15">
        <f t="shared" si="19"/>
        <v>40</v>
      </c>
      <c r="G65" s="15">
        <f t="shared" si="20"/>
        <v>40</v>
      </c>
      <c r="H65" s="15">
        <f t="shared" si="21"/>
        <v>40</v>
      </c>
      <c r="I65" s="15">
        <f t="shared" si="22"/>
        <v>40</v>
      </c>
      <c r="J65" s="15">
        <f t="shared" si="23"/>
        <v>16</v>
      </c>
      <c r="K65" s="15">
        <f t="shared" si="24"/>
        <v>176</v>
      </c>
      <c r="L65" s="15">
        <f t="shared" si="25"/>
        <v>0</v>
      </c>
      <c r="M65" s="15">
        <f t="shared" si="26"/>
        <v>176</v>
      </c>
      <c r="S65" s="57"/>
      <c r="T65" s="57"/>
      <c r="Z65" s="57"/>
      <c r="AA65" s="57"/>
      <c r="AG65" s="57"/>
      <c r="AH65" s="57"/>
      <c r="AN65" s="57"/>
      <c r="AO65" s="57"/>
      <c r="AR65" s="56"/>
      <c r="AS65" s="2">
        <f t="shared" si="27"/>
        <v>0</v>
      </c>
      <c r="AT65" s="2">
        <f t="shared" si="28"/>
        <v>0</v>
      </c>
      <c r="AU65" s="2">
        <f t="shared" si="16"/>
        <v>0</v>
      </c>
      <c r="AV65" s="25">
        <f t="shared" si="18"/>
        <v>1.3197360527894419</v>
      </c>
      <c r="AW65" s="14">
        <f t="shared" si="17"/>
        <v>4.4000000000000004</v>
      </c>
    </row>
    <row r="66" spans="1:49" x14ac:dyDescent="0.2">
      <c r="A66" s="55" t="s">
        <v>483</v>
      </c>
      <c r="B66" s="15" t="str">
        <f>IFERROR(VLOOKUP(A66,'Validation List'!$A:$G,2,0),"--")</f>
        <v>Jason Leung</v>
      </c>
      <c r="C66" s="15" t="str">
        <f>IFERROR(VLOOKUP(A66,'Validation List'!$A:$G,4,0),"--")</f>
        <v>MVW 391</v>
      </c>
      <c r="D66" s="16" t="str">
        <f>IFERROR(VLOOKUP(A66,'Validation List'!$A:$G,6,0),"--")</f>
        <v>AM</v>
      </c>
      <c r="E66" s="16">
        <f>IFERROR(VLOOKUP(A66,'Validation List'!$A:$G,5,0),"--")</f>
        <v>100034026800724</v>
      </c>
      <c r="F66" s="15">
        <f t="shared" si="19"/>
        <v>40</v>
      </c>
      <c r="G66" s="15">
        <f t="shared" si="20"/>
        <v>40</v>
      </c>
      <c r="H66" s="15">
        <f t="shared" si="21"/>
        <v>40</v>
      </c>
      <c r="I66" s="15">
        <f t="shared" si="22"/>
        <v>40</v>
      </c>
      <c r="J66" s="15">
        <f t="shared" si="23"/>
        <v>16</v>
      </c>
      <c r="K66" s="15">
        <f t="shared" si="24"/>
        <v>176</v>
      </c>
      <c r="L66" s="15">
        <f t="shared" si="25"/>
        <v>0</v>
      </c>
      <c r="M66" s="15">
        <f t="shared" si="26"/>
        <v>176</v>
      </c>
      <c r="S66" s="57"/>
      <c r="T66" s="57"/>
      <c r="Z66" s="57"/>
      <c r="AA66" s="57"/>
      <c r="AG66" s="57"/>
      <c r="AH66" s="57"/>
      <c r="AN66" s="57"/>
      <c r="AO66" s="57"/>
      <c r="AR66" s="56"/>
      <c r="AS66" s="2">
        <f t="shared" si="27"/>
        <v>0</v>
      </c>
      <c r="AT66" s="2">
        <f t="shared" si="28"/>
        <v>0</v>
      </c>
      <c r="AU66" s="2">
        <f t="shared" si="16"/>
        <v>0</v>
      </c>
      <c r="AV66" s="25">
        <f t="shared" si="18"/>
        <v>1.3197360527894419</v>
      </c>
      <c r="AW66" s="14">
        <f t="shared" si="17"/>
        <v>4.4000000000000004</v>
      </c>
    </row>
    <row r="67" spans="1:49" x14ac:dyDescent="0.2">
      <c r="A67" s="55" t="s">
        <v>548</v>
      </c>
      <c r="B67" s="15" t="str">
        <f>IFERROR(VLOOKUP(A67,'Validation List'!$A:$G,2,0),"--")</f>
        <v>Maria Obaldo</v>
      </c>
      <c r="C67" s="15" t="str">
        <f>IFERROR(VLOOKUP(A67,'Validation List'!$A:$G,4,0),"--")</f>
        <v>MVW 391</v>
      </c>
      <c r="D67" s="16" t="str">
        <f>IFERROR(VLOOKUP(A67,'Validation List'!$A:$G,6,0),"--")</f>
        <v>PM</v>
      </c>
      <c r="E67" s="16">
        <f>IFERROR(VLOOKUP(A67,'Validation List'!$A:$G,5,0),"--")</f>
        <v>100028957339145</v>
      </c>
      <c r="F67" s="15">
        <f t="shared" si="19"/>
        <v>40</v>
      </c>
      <c r="G67" s="15">
        <f t="shared" si="20"/>
        <v>40</v>
      </c>
      <c r="H67" s="15">
        <f t="shared" si="21"/>
        <v>40</v>
      </c>
      <c r="I67" s="15">
        <f t="shared" si="22"/>
        <v>40</v>
      </c>
      <c r="J67" s="15">
        <f t="shared" si="23"/>
        <v>16</v>
      </c>
      <c r="K67" s="15">
        <f t="shared" si="24"/>
        <v>176</v>
      </c>
      <c r="L67" s="15">
        <f t="shared" si="25"/>
        <v>0</v>
      </c>
      <c r="M67" s="15">
        <f t="shared" si="26"/>
        <v>176</v>
      </c>
      <c r="S67" s="57"/>
      <c r="T67" s="57"/>
      <c r="Z67" s="57"/>
      <c r="AA67" s="57"/>
      <c r="AG67" s="57"/>
      <c r="AH67" s="57"/>
      <c r="AN67" s="57"/>
      <c r="AO67" s="57"/>
      <c r="AR67" s="56"/>
      <c r="AS67" s="2">
        <f t="shared" si="27"/>
        <v>0</v>
      </c>
      <c r="AT67" s="2">
        <f t="shared" si="28"/>
        <v>0</v>
      </c>
      <c r="AU67" s="2">
        <f t="shared" si="16"/>
        <v>0</v>
      </c>
      <c r="AV67" s="25">
        <f t="shared" si="18"/>
        <v>1.3197360527894419</v>
      </c>
      <c r="AW67" s="14">
        <f t="shared" si="17"/>
        <v>4.4000000000000004</v>
      </c>
    </row>
    <row r="68" spans="1:49" x14ac:dyDescent="0.2">
      <c r="A68" s="55" t="s">
        <v>570</v>
      </c>
      <c r="B68" s="15" t="str">
        <f>IFERROR(VLOOKUP(A68,'Validation List'!$A:$G,2,0),"--")</f>
        <v>Jason Leung</v>
      </c>
      <c r="C68" s="15" t="str">
        <f>IFERROR(VLOOKUP(A68,'Validation List'!$A:$G,4,0),"--")</f>
        <v>MVW 391</v>
      </c>
      <c r="D68" s="16" t="str">
        <f>IFERROR(VLOOKUP(A68,'Validation List'!$A:$G,6,0),"--")</f>
        <v>ROLL OFF</v>
      </c>
      <c r="E68" s="16">
        <f>IFERROR(VLOOKUP(A68,'Validation List'!$A:$G,5,0),"--")</f>
        <v>100029079815841</v>
      </c>
      <c r="F68" s="15">
        <f t="shared" si="19"/>
        <v>0</v>
      </c>
      <c r="G68" s="15">
        <f t="shared" si="20"/>
        <v>40</v>
      </c>
      <c r="H68" s="15">
        <f t="shared" si="21"/>
        <v>38</v>
      </c>
      <c r="I68" s="15">
        <f t="shared" si="22"/>
        <v>40</v>
      </c>
      <c r="J68" s="15">
        <f t="shared" si="23"/>
        <v>16</v>
      </c>
      <c r="K68" s="15">
        <f t="shared" si="24"/>
        <v>134</v>
      </c>
      <c r="L68" s="15">
        <f t="shared" si="25"/>
        <v>0</v>
      </c>
      <c r="M68" s="15">
        <f t="shared" si="26"/>
        <v>134</v>
      </c>
      <c r="N68" s="2" t="s">
        <v>16</v>
      </c>
      <c r="O68" s="2" t="s">
        <v>16</v>
      </c>
      <c r="P68" s="2" t="s">
        <v>16</v>
      </c>
      <c r="Q68" s="2" t="s">
        <v>16</v>
      </c>
      <c r="R68" s="2" t="s">
        <v>17</v>
      </c>
      <c r="S68" s="57"/>
      <c r="T68" s="57"/>
      <c r="Z68" s="57"/>
      <c r="AA68" s="57"/>
      <c r="AC68" s="2">
        <v>6</v>
      </c>
      <c r="AG68" s="57"/>
      <c r="AH68" s="57"/>
      <c r="AN68" s="57"/>
      <c r="AO68" s="57"/>
      <c r="AR68" s="56"/>
      <c r="AS68" s="2">
        <f t="shared" si="27"/>
        <v>4</v>
      </c>
      <c r="AT68" s="2">
        <f t="shared" si="28"/>
        <v>1</v>
      </c>
      <c r="AU68" s="2">
        <f t="shared" si="16"/>
        <v>2</v>
      </c>
      <c r="AV68" s="25">
        <f t="shared" si="18"/>
        <v>1.0047990401919615</v>
      </c>
      <c r="AW68" s="14">
        <f t="shared" si="17"/>
        <v>4.4000000000000004</v>
      </c>
    </row>
    <row r="69" spans="1:49" x14ac:dyDescent="0.2">
      <c r="A69" s="55" t="s">
        <v>610</v>
      </c>
      <c r="B69" s="15" t="str">
        <f>IFERROR(VLOOKUP(A69,'Validation List'!$A:$G,2,0),"--")</f>
        <v>Jason Leung</v>
      </c>
      <c r="C69" s="15">
        <f>IFERROR(VLOOKUP(A69,'Validation List'!$A:$G,4,0),"--")</f>
        <v>0</v>
      </c>
      <c r="D69" s="16" t="str">
        <f>IFERROR(VLOOKUP(A69,'Validation List'!$A:$G,6,0),"--")</f>
        <v>ROLL OFF</v>
      </c>
      <c r="E69" s="16">
        <f>IFERROR(VLOOKUP(A69,'Validation List'!$A:$G,5,0),"--")</f>
        <v>100034527180717</v>
      </c>
      <c r="F69" s="15">
        <f t="shared" si="19"/>
        <v>32</v>
      </c>
      <c r="G69" s="15">
        <f t="shared" si="20"/>
        <v>40</v>
      </c>
      <c r="H69" s="15">
        <f t="shared" si="21"/>
        <v>40</v>
      </c>
      <c r="I69" s="15">
        <f t="shared" si="22"/>
        <v>40</v>
      </c>
      <c r="J69" s="15">
        <f t="shared" si="23"/>
        <v>16</v>
      </c>
      <c r="K69" s="15">
        <f t="shared" si="24"/>
        <v>168</v>
      </c>
      <c r="L69" s="15">
        <f t="shared" si="25"/>
        <v>0</v>
      </c>
      <c r="M69" s="15">
        <f t="shared" si="26"/>
        <v>168</v>
      </c>
      <c r="R69" s="2" t="s">
        <v>16</v>
      </c>
      <c r="S69" s="57"/>
      <c r="T69" s="57"/>
      <c r="Z69" s="57"/>
      <c r="AA69" s="57"/>
      <c r="AG69" s="57"/>
      <c r="AH69" s="57"/>
      <c r="AN69" s="57"/>
      <c r="AO69" s="57"/>
      <c r="AR69" s="56"/>
      <c r="AS69" s="2">
        <f t="shared" si="27"/>
        <v>1</v>
      </c>
      <c r="AT69" s="2">
        <f t="shared" si="28"/>
        <v>0</v>
      </c>
      <c r="AU69" s="2">
        <f t="shared" si="16"/>
        <v>0</v>
      </c>
      <c r="AV69" s="25">
        <f t="shared" si="18"/>
        <v>1.2597480503899219</v>
      </c>
      <c r="AW69" s="14">
        <f t="shared" si="17"/>
        <v>4.4000000000000004</v>
      </c>
    </row>
    <row r="70" spans="1:49" x14ac:dyDescent="0.2">
      <c r="A70" s="55" t="s">
        <v>550</v>
      </c>
      <c r="B70" s="15" t="str">
        <f>IFERROR(VLOOKUP(A70,'Validation List'!$A:$G,2,0),"--")</f>
        <v>Maria Obaldo</v>
      </c>
      <c r="C70" s="15" t="str">
        <f>IFERROR(VLOOKUP(A70,'Validation List'!$A:$G,4,0),"--")</f>
        <v>MVW 391</v>
      </c>
      <c r="D70" s="16" t="str">
        <f>IFERROR(VLOOKUP(A70,'Validation List'!$A:$G,6,0),"--")</f>
        <v>PM</v>
      </c>
      <c r="E70" s="16">
        <f>IFERROR(VLOOKUP(A70,'Validation List'!$A:$G,5,0),"--")</f>
        <v>100028678002286</v>
      </c>
      <c r="F70" s="15">
        <f t="shared" si="19"/>
        <v>24</v>
      </c>
      <c r="G70" s="15">
        <f t="shared" si="20"/>
        <v>38</v>
      </c>
      <c r="H70" s="15">
        <f t="shared" si="21"/>
        <v>26.5</v>
      </c>
      <c r="I70" s="15">
        <f t="shared" si="22"/>
        <v>32</v>
      </c>
      <c r="J70" s="15">
        <f t="shared" si="23"/>
        <v>16</v>
      </c>
      <c r="K70" s="15">
        <f t="shared" si="24"/>
        <v>136.5</v>
      </c>
      <c r="L70" s="15">
        <f t="shared" si="25"/>
        <v>4</v>
      </c>
      <c r="M70" s="15">
        <f t="shared" si="26"/>
        <v>140.5</v>
      </c>
      <c r="N70" s="2">
        <v>12</v>
      </c>
      <c r="O70" s="2" t="s">
        <v>17</v>
      </c>
      <c r="Q70" s="2" t="s">
        <v>17</v>
      </c>
      <c r="S70" s="57"/>
      <c r="T70" s="57"/>
      <c r="X70" s="2">
        <v>6</v>
      </c>
      <c r="Z70" s="57"/>
      <c r="AA70" s="57"/>
      <c r="AC70" s="2">
        <v>6</v>
      </c>
      <c r="AD70" s="2">
        <v>4.5</v>
      </c>
      <c r="AF70" s="2" t="s">
        <v>17</v>
      </c>
      <c r="AG70" s="57"/>
      <c r="AH70" s="57"/>
      <c r="AL70" s="2" t="s">
        <v>17</v>
      </c>
      <c r="AN70" s="57"/>
      <c r="AO70" s="57"/>
      <c r="AR70" s="56"/>
      <c r="AS70" s="2">
        <f t="shared" si="27"/>
        <v>0</v>
      </c>
      <c r="AT70" s="2">
        <f t="shared" si="28"/>
        <v>4</v>
      </c>
      <c r="AU70" s="2">
        <f t="shared" si="16"/>
        <v>7.5</v>
      </c>
      <c r="AV70" s="25">
        <f t="shared" si="18"/>
        <v>1.0235452909418115</v>
      </c>
      <c r="AW70" s="14">
        <f t="shared" si="17"/>
        <v>4.4000000000000004</v>
      </c>
    </row>
    <row r="71" spans="1:49" x14ac:dyDescent="0.2">
      <c r="A71" s="55" t="s">
        <v>485</v>
      </c>
      <c r="B71" s="15" t="str">
        <f>IFERROR(VLOOKUP(A71,'Validation List'!$A:$G,2,0),"--")</f>
        <v>Jason Leung</v>
      </c>
      <c r="C71" s="15" t="str">
        <f>IFERROR(VLOOKUP(A71,'Validation List'!$A:$G,4,0),"--")</f>
        <v>MVW 391</v>
      </c>
      <c r="D71" s="16" t="str">
        <f>IFERROR(VLOOKUP(A71,'Validation List'!$A:$G,6,0),"--")</f>
        <v>AM</v>
      </c>
      <c r="E71" s="16">
        <f>IFERROR(VLOOKUP(A71,'Validation List'!$A:$G,5,0),"--")</f>
        <v>100034779559090</v>
      </c>
      <c r="F71" s="15">
        <f t="shared" si="19"/>
        <v>24</v>
      </c>
      <c r="G71" s="15">
        <f t="shared" si="20"/>
        <v>40</v>
      </c>
      <c r="H71" s="15">
        <f t="shared" si="21"/>
        <v>40</v>
      </c>
      <c r="I71" s="15">
        <f t="shared" si="22"/>
        <v>32</v>
      </c>
      <c r="J71" s="15">
        <f t="shared" si="23"/>
        <v>16</v>
      </c>
      <c r="K71" s="15">
        <f t="shared" si="24"/>
        <v>152</v>
      </c>
      <c r="L71" s="15">
        <f t="shared" si="25"/>
        <v>0</v>
      </c>
      <c r="M71" s="15">
        <f t="shared" si="26"/>
        <v>152</v>
      </c>
      <c r="Q71" s="2" t="s">
        <v>17</v>
      </c>
      <c r="R71" s="2" t="s">
        <v>17</v>
      </c>
      <c r="S71" s="57"/>
      <c r="T71" s="57"/>
      <c r="Z71" s="57"/>
      <c r="AA71" s="57"/>
      <c r="AG71" s="57"/>
      <c r="AH71" s="57"/>
      <c r="AI71" s="2" t="s">
        <v>17</v>
      </c>
      <c r="AN71" s="57"/>
      <c r="AO71" s="57"/>
      <c r="AR71" s="56"/>
      <c r="AS71" s="2">
        <f t="shared" si="27"/>
        <v>0</v>
      </c>
      <c r="AT71" s="2">
        <f t="shared" si="28"/>
        <v>3</v>
      </c>
      <c r="AU71" s="2">
        <f t="shared" si="16"/>
        <v>0</v>
      </c>
      <c r="AV71" s="25">
        <f t="shared" si="18"/>
        <v>1.1397720455908817</v>
      </c>
      <c r="AW71" s="14">
        <f t="shared" si="17"/>
        <v>4.4000000000000004</v>
      </c>
    </row>
    <row r="72" spans="1:49" x14ac:dyDescent="0.2">
      <c r="A72" s="55" t="s">
        <v>503</v>
      </c>
      <c r="B72" s="15" t="str">
        <f>IFERROR(VLOOKUP(A72,'Validation List'!$A:$G,2,0),"--")</f>
        <v>Jason Leung</v>
      </c>
      <c r="C72" s="15" t="str">
        <f>IFERROR(VLOOKUP(A72,'Validation List'!$A:$G,4,0),"--")</f>
        <v>MVW 391</v>
      </c>
      <c r="D72" s="16" t="str">
        <f>IFERROR(VLOOKUP(A72,'Validation List'!$A:$G,6,0),"--")</f>
        <v>AM</v>
      </c>
      <c r="E72" s="16">
        <f>IFERROR(VLOOKUP(A72,'Validation List'!$A:$G,5,0),"--")</f>
        <v>100028800064303</v>
      </c>
      <c r="F72" s="15">
        <f t="shared" si="19"/>
        <v>40</v>
      </c>
      <c r="G72" s="15">
        <f t="shared" si="20"/>
        <v>32</v>
      </c>
      <c r="H72" s="15">
        <f t="shared" si="21"/>
        <v>40</v>
      </c>
      <c r="I72" s="15">
        <f t="shared" si="22"/>
        <v>40</v>
      </c>
      <c r="J72" s="15">
        <f t="shared" si="23"/>
        <v>16</v>
      </c>
      <c r="K72" s="15">
        <f t="shared" si="24"/>
        <v>168</v>
      </c>
      <c r="L72" s="15">
        <f t="shared" si="25"/>
        <v>16</v>
      </c>
      <c r="M72" s="15">
        <f t="shared" si="26"/>
        <v>184</v>
      </c>
      <c r="N72" s="2">
        <v>12</v>
      </c>
      <c r="O72" s="2">
        <v>12</v>
      </c>
      <c r="P72" s="2">
        <v>12</v>
      </c>
      <c r="Q72" s="2">
        <v>12</v>
      </c>
      <c r="S72" s="57"/>
      <c r="T72" s="57"/>
      <c r="W72" s="2" t="s">
        <v>17</v>
      </c>
      <c r="Z72" s="57"/>
      <c r="AA72" s="57"/>
      <c r="AG72" s="57"/>
      <c r="AH72" s="57"/>
      <c r="AN72" s="57"/>
      <c r="AO72" s="57"/>
      <c r="AR72" s="56"/>
      <c r="AS72" s="2">
        <f t="shared" si="27"/>
        <v>0</v>
      </c>
      <c r="AT72" s="2">
        <f t="shared" si="28"/>
        <v>1</v>
      </c>
      <c r="AU72" s="2">
        <f t="shared" si="16"/>
        <v>0</v>
      </c>
      <c r="AV72" s="25">
        <f t="shared" si="18"/>
        <v>1.2597480503899219</v>
      </c>
      <c r="AW72" s="14">
        <f t="shared" si="17"/>
        <v>4.4000000000000004</v>
      </c>
    </row>
    <row r="73" spans="1:49" x14ac:dyDescent="0.2">
      <c r="A73" s="55" t="s">
        <v>552</v>
      </c>
      <c r="B73" s="15" t="str">
        <f>IFERROR(VLOOKUP(A73,'Validation List'!$A:$G,2,0),"--")</f>
        <v>Maria Obaldo</v>
      </c>
      <c r="C73" s="15" t="str">
        <f>IFERROR(VLOOKUP(A73,'Validation List'!$A:$G,4,0),"--")</f>
        <v>MVW 391</v>
      </c>
      <c r="D73" s="16" t="str">
        <f>IFERROR(VLOOKUP(A73,'Validation List'!$A:$G,6,0),"--")</f>
        <v>PM</v>
      </c>
      <c r="E73" s="16">
        <f>IFERROR(VLOOKUP(A73,'Validation List'!$A:$G,5,0),"--")</f>
        <v>100029081885568</v>
      </c>
      <c r="F73" s="15">
        <f t="shared" si="19"/>
        <v>34.5</v>
      </c>
      <c r="G73" s="15">
        <f t="shared" si="20"/>
        <v>40</v>
      </c>
      <c r="H73" s="15">
        <f t="shared" si="21"/>
        <v>40</v>
      </c>
      <c r="I73" s="15">
        <f t="shared" si="22"/>
        <v>40</v>
      </c>
      <c r="J73" s="15">
        <f t="shared" si="23"/>
        <v>8</v>
      </c>
      <c r="K73" s="15">
        <f t="shared" si="24"/>
        <v>162.5</v>
      </c>
      <c r="L73" s="15">
        <f t="shared" si="25"/>
        <v>6</v>
      </c>
      <c r="M73" s="15">
        <f t="shared" si="26"/>
        <v>168.5</v>
      </c>
      <c r="N73" s="2">
        <v>2.5</v>
      </c>
      <c r="P73" s="2">
        <v>10</v>
      </c>
      <c r="Q73" s="2">
        <v>12</v>
      </c>
      <c r="S73" s="57"/>
      <c r="T73" s="57"/>
      <c r="Z73" s="57"/>
      <c r="AA73" s="57"/>
      <c r="AF73" s="2" t="s">
        <v>695</v>
      </c>
      <c r="AG73" s="57"/>
      <c r="AH73" s="57"/>
      <c r="AN73" s="57"/>
      <c r="AO73" s="57"/>
      <c r="AP73" s="2" t="s">
        <v>17</v>
      </c>
      <c r="AR73" s="56"/>
      <c r="AS73" s="2">
        <f t="shared" si="27"/>
        <v>0</v>
      </c>
      <c r="AT73" s="2">
        <f t="shared" si="28"/>
        <v>1</v>
      </c>
      <c r="AU73" s="2">
        <f t="shared" si="16"/>
        <v>5.5</v>
      </c>
      <c r="AV73" s="25">
        <f t="shared" si="18"/>
        <v>1.2185062987402517</v>
      </c>
      <c r="AW73" s="14">
        <f t="shared" si="17"/>
        <v>4.4000000000000004</v>
      </c>
    </row>
    <row r="74" spans="1:49" x14ac:dyDescent="0.2">
      <c r="A74" s="55" t="s">
        <v>554</v>
      </c>
      <c r="B74" s="15" t="str">
        <f>IFERROR(VLOOKUP(A74,'Validation List'!$A:$G,2,0),"--")</f>
        <v>Maria Obaldo</v>
      </c>
      <c r="C74" s="15" t="str">
        <f>IFERROR(VLOOKUP(A74,'Validation List'!$A:$G,4,0),"--")</f>
        <v>MVW 391</v>
      </c>
      <c r="D74" s="16" t="str">
        <f>IFERROR(VLOOKUP(A74,'Validation List'!$A:$G,6,0),"--")</f>
        <v>PM</v>
      </c>
      <c r="E74" s="16">
        <f>IFERROR(VLOOKUP(A74,'Validation List'!$A:$G,5,0),"--")</f>
        <v>100034792128190</v>
      </c>
      <c r="F74" s="15">
        <f t="shared" si="19"/>
        <v>40</v>
      </c>
      <c r="G74" s="15">
        <f t="shared" si="20"/>
        <v>40</v>
      </c>
      <c r="H74" s="15">
        <f t="shared" si="21"/>
        <v>22</v>
      </c>
      <c r="I74" s="15">
        <f t="shared" si="22"/>
        <v>36</v>
      </c>
      <c r="J74" s="15">
        <f t="shared" si="23"/>
        <v>16</v>
      </c>
      <c r="K74" s="15">
        <f t="shared" si="24"/>
        <v>154</v>
      </c>
      <c r="L74" s="15">
        <f t="shared" si="25"/>
        <v>0</v>
      </c>
      <c r="M74" s="15">
        <f t="shared" si="26"/>
        <v>154</v>
      </c>
      <c r="S74" s="57"/>
      <c r="T74" s="57"/>
      <c r="Z74" s="57"/>
      <c r="AA74" s="57"/>
      <c r="AC74" s="2">
        <v>6</v>
      </c>
      <c r="AD74" s="2" t="s">
        <v>16</v>
      </c>
      <c r="AF74" s="2" t="s">
        <v>16</v>
      </c>
      <c r="AG74" s="57"/>
      <c r="AH74" s="57"/>
      <c r="AM74" s="2">
        <v>4</v>
      </c>
      <c r="AN74" s="57"/>
      <c r="AO74" s="57"/>
      <c r="AR74" s="56"/>
      <c r="AS74" s="2">
        <f t="shared" si="27"/>
        <v>2</v>
      </c>
      <c r="AT74" s="2">
        <f t="shared" si="28"/>
        <v>0</v>
      </c>
      <c r="AU74" s="2">
        <f t="shared" si="16"/>
        <v>6</v>
      </c>
      <c r="AV74" s="25">
        <f t="shared" si="18"/>
        <v>1.1547690461907618</v>
      </c>
      <c r="AW74" s="14">
        <f t="shared" si="17"/>
        <v>4.4000000000000004</v>
      </c>
    </row>
    <row r="75" spans="1:49" x14ac:dyDescent="0.2">
      <c r="A75" s="55" t="s">
        <v>578</v>
      </c>
      <c r="B75" s="15" t="str">
        <f>IFERROR(VLOOKUP(A75,'Validation List'!$A:$G,2,0),"--")</f>
        <v>Jason Leung</v>
      </c>
      <c r="C75" s="15" t="str">
        <f>IFERROR(VLOOKUP(A75,'Validation List'!$A:$G,4,0),"--")</f>
        <v>MVW 391</v>
      </c>
      <c r="D75" s="16" t="str">
        <f>IFERROR(VLOOKUP(A75,'Validation List'!$A:$G,6,0),"--")</f>
        <v>ROLL OFF</v>
      </c>
      <c r="E75" s="16">
        <f>IFERROR(VLOOKUP(A75,'Validation List'!$A:$G,5,0),"--")</f>
        <v>100028665312993</v>
      </c>
      <c r="F75" s="15">
        <f t="shared" si="19"/>
        <v>32</v>
      </c>
      <c r="G75" s="15">
        <f t="shared" si="20"/>
        <v>40</v>
      </c>
      <c r="H75" s="15">
        <f t="shared" si="21"/>
        <v>32</v>
      </c>
      <c r="I75" s="15">
        <f t="shared" si="22"/>
        <v>39</v>
      </c>
      <c r="J75" s="15">
        <f t="shared" si="23"/>
        <v>15</v>
      </c>
      <c r="K75" s="15">
        <f t="shared" si="24"/>
        <v>158</v>
      </c>
      <c r="L75" s="15">
        <f t="shared" si="25"/>
        <v>0</v>
      </c>
      <c r="M75" s="15">
        <f t="shared" si="26"/>
        <v>158</v>
      </c>
      <c r="N75" s="2" t="s">
        <v>17</v>
      </c>
      <c r="S75" s="57"/>
      <c r="T75" s="57"/>
      <c r="Z75" s="57"/>
      <c r="AA75" s="57"/>
      <c r="AF75" s="2" t="s">
        <v>17</v>
      </c>
      <c r="AG75" s="57"/>
      <c r="AH75" s="57"/>
      <c r="AJ75" s="2">
        <v>7</v>
      </c>
      <c r="AN75" s="57"/>
      <c r="AO75" s="57"/>
      <c r="AQ75" s="2">
        <v>7</v>
      </c>
      <c r="AR75" s="56"/>
      <c r="AS75" s="2">
        <f t="shared" si="27"/>
        <v>0</v>
      </c>
      <c r="AT75" s="2">
        <f t="shared" si="28"/>
        <v>2</v>
      </c>
      <c r="AU75" s="2">
        <f t="shared" si="16"/>
        <v>2</v>
      </c>
      <c r="AV75" s="25">
        <f t="shared" si="18"/>
        <v>1.1847630473905217</v>
      </c>
      <c r="AW75" s="14">
        <f t="shared" si="17"/>
        <v>4.4000000000000004</v>
      </c>
    </row>
    <row r="76" spans="1:49" x14ac:dyDescent="0.2">
      <c r="A76" s="55" t="s">
        <v>613</v>
      </c>
      <c r="B76" s="15" t="str">
        <f>IFERROR(VLOOKUP(A76,'Validation List'!$A:$G,2,0),"--")</f>
        <v>Jason Leung</v>
      </c>
      <c r="C76" s="15">
        <f>IFERROR(VLOOKUP(A76,'Validation List'!$A:$G,4,0),"--")</f>
        <v>0</v>
      </c>
      <c r="D76" s="16" t="str">
        <f>IFERROR(VLOOKUP(A76,'Validation List'!$A:$G,6,0),"--")</f>
        <v>ROLL OFF</v>
      </c>
      <c r="E76" s="16">
        <f>IFERROR(VLOOKUP(A76,'Validation List'!$A:$G,5,0),"--")</f>
        <v>100029106033112</v>
      </c>
      <c r="F76" s="15">
        <f t="shared" si="19"/>
        <v>40</v>
      </c>
      <c r="G76" s="15">
        <f t="shared" si="20"/>
        <v>24</v>
      </c>
      <c r="H76" s="15">
        <f t="shared" si="21"/>
        <v>16</v>
      </c>
      <c r="I76" s="15">
        <f t="shared" si="22"/>
        <v>32</v>
      </c>
      <c r="J76" s="15">
        <f t="shared" si="23"/>
        <v>8</v>
      </c>
      <c r="K76" s="15">
        <f t="shared" si="24"/>
        <v>120</v>
      </c>
      <c r="L76" s="15">
        <f t="shared" si="25"/>
        <v>0</v>
      </c>
      <c r="M76" s="15">
        <f t="shared" si="26"/>
        <v>120</v>
      </c>
      <c r="S76" s="57"/>
      <c r="T76" s="57"/>
      <c r="V76" s="2" t="s">
        <v>17</v>
      </c>
      <c r="W76" s="2" t="s">
        <v>17</v>
      </c>
      <c r="Z76" s="57"/>
      <c r="AA76" s="57"/>
      <c r="AB76" s="2" t="s">
        <v>17</v>
      </c>
      <c r="AD76" s="2" t="s">
        <v>696</v>
      </c>
      <c r="AE76" s="2" t="s">
        <v>17</v>
      </c>
      <c r="AF76" s="2" t="s">
        <v>17</v>
      </c>
      <c r="AG76" s="57"/>
      <c r="AH76" s="57"/>
      <c r="AM76" s="2" t="s">
        <v>17</v>
      </c>
      <c r="AN76" s="57"/>
      <c r="AO76" s="57"/>
      <c r="AQ76" s="2" t="s">
        <v>666</v>
      </c>
      <c r="AR76" s="56"/>
      <c r="AS76" s="2">
        <f t="shared" si="27"/>
        <v>0</v>
      </c>
      <c r="AT76" s="2">
        <f t="shared" si="28"/>
        <v>6</v>
      </c>
      <c r="AU76" s="2">
        <f t="shared" si="16"/>
        <v>0</v>
      </c>
      <c r="AV76" s="25">
        <f t="shared" si="18"/>
        <v>0.89982003599280136</v>
      </c>
      <c r="AW76" s="14">
        <f t="shared" si="17"/>
        <v>4.2</v>
      </c>
    </row>
    <row r="77" spans="1:49" x14ac:dyDescent="0.2">
      <c r="A77" s="55" t="s">
        <v>573</v>
      </c>
      <c r="B77" s="15" t="str">
        <f>IFERROR(VLOOKUP(A77,'Validation List'!$A:$G,2,0),"--")</f>
        <v>Jason Leung</v>
      </c>
      <c r="C77" s="15" t="str">
        <f>IFERROR(VLOOKUP(A77,'Validation List'!$A:$G,4,0),"--")</f>
        <v>MVW 391</v>
      </c>
      <c r="D77" s="16" t="str">
        <f>IFERROR(VLOOKUP(A77,'Validation List'!$A:$G,6,0),"--")</f>
        <v>ROLL OFF</v>
      </c>
      <c r="E77" s="16">
        <f>IFERROR(VLOOKUP(A77,'Validation List'!$A:$G,5,0),"--")</f>
        <v>100028515473323</v>
      </c>
      <c r="F77" s="15">
        <f t="shared" si="19"/>
        <v>40</v>
      </c>
      <c r="G77" s="15">
        <f t="shared" si="20"/>
        <v>32</v>
      </c>
      <c r="H77" s="15">
        <f t="shared" si="21"/>
        <v>4.5</v>
      </c>
      <c r="I77" s="15">
        <f t="shared" si="22"/>
        <v>40</v>
      </c>
      <c r="J77" s="15">
        <f t="shared" si="23"/>
        <v>16</v>
      </c>
      <c r="K77" s="15">
        <f t="shared" si="24"/>
        <v>132.5</v>
      </c>
      <c r="L77" s="15">
        <f t="shared" si="25"/>
        <v>12</v>
      </c>
      <c r="M77" s="15">
        <f t="shared" si="26"/>
        <v>144.5</v>
      </c>
      <c r="N77" s="2">
        <v>12</v>
      </c>
      <c r="P77" s="2">
        <v>12</v>
      </c>
      <c r="Q77" s="2">
        <v>12</v>
      </c>
      <c r="S77" s="57"/>
      <c r="T77" s="57"/>
      <c r="Y77" s="2" t="s">
        <v>16</v>
      </c>
      <c r="Z77" s="57"/>
      <c r="AA77" s="57"/>
      <c r="AB77" s="2" t="s">
        <v>16</v>
      </c>
      <c r="AC77" s="2" t="s">
        <v>16</v>
      </c>
      <c r="AD77" s="2" t="s">
        <v>17</v>
      </c>
      <c r="AE77" s="2" t="s">
        <v>17</v>
      </c>
      <c r="AF77" s="2">
        <v>4.5</v>
      </c>
      <c r="AG77" s="57"/>
      <c r="AH77" s="57"/>
      <c r="AN77" s="57"/>
      <c r="AO77" s="57"/>
      <c r="AR77" s="56"/>
      <c r="AS77" s="2">
        <f t="shared" si="27"/>
        <v>3</v>
      </c>
      <c r="AT77" s="2">
        <f t="shared" si="28"/>
        <v>2</v>
      </c>
      <c r="AU77" s="2">
        <f t="shared" si="16"/>
        <v>3.5</v>
      </c>
      <c r="AV77" s="25">
        <f t="shared" si="18"/>
        <v>0.99355128974205154</v>
      </c>
      <c r="AW77" s="14">
        <f t="shared" si="17"/>
        <v>4.4000000000000004</v>
      </c>
    </row>
    <row r="78" spans="1:49" x14ac:dyDescent="0.2">
      <c r="A78" s="55" t="s">
        <v>614</v>
      </c>
      <c r="B78" s="15" t="str">
        <f>IFERROR(VLOOKUP(A78,'Validation List'!$A:$G,2,0),"--")</f>
        <v>Jason Leung</v>
      </c>
      <c r="C78" s="15">
        <f>IFERROR(VLOOKUP(A78,'Validation List'!$A:$G,4,0),"--")</f>
        <v>0</v>
      </c>
      <c r="D78" s="16" t="str">
        <f>IFERROR(VLOOKUP(A78,'Validation List'!$A:$G,6,0),"--")</f>
        <v>ROLL OFF</v>
      </c>
      <c r="E78" s="16">
        <f>IFERROR(VLOOKUP(A78,'Validation List'!$A:$G,5,0),"--")</f>
        <v>100029128411582</v>
      </c>
      <c r="F78" s="15">
        <f t="shared" si="19"/>
        <v>0</v>
      </c>
      <c r="G78" s="15">
        <f t="shared" si="20"/>
        <v>40</v>
      </c>
      <c r="H78" s="15">
        <f t="shared" si="21"/>
        <v>40</v>
      </c>
      <c r="I78" s="15">
        <f t="shared" si="22"/>
        <v>40</v>
      </c>
      <c r="J78" s="15">
        <f t="shared" si="23"/>
        <v>16</v>
      </c>
      <c r="K78" s="15">
        <f t="shared" si="24"/>
        <v>136</v>
      </c>
      <c r="L78" s="15">
        <f t="shared" si="25"/>
        <v>0</v>
      </c>
      <c r="M78" s="15">
        <f t="shared" si="26"/>
        <v>136</v>
      </c>
      <c r="N78" s="2" t="s">
        <v>16</v>
      </c>
      <c r="O78" s="2" t="s">
        <v>16</v>
      </c>
      <c r="P78" s="2" t="s">
        <v>16</v>
      </c>
      <c r="Q78" s="2" t="s">
        <v>16</v>
      </c>
      <c r="R78" s="2" t="s">
        <v>16</v>
      </c>
      <c r="S78" s="57"/>
      <c r="T78" s="57"/>
      <c r="Z78" s="57"/>
      <c r="AA78" s="57"/>
      <c r="AG78" s="57"/>
      <c r="AH78" s="57"/>
      <c r="AN78" s="57"/>
      <c r="AO78" s="57"/>
      <c r="AR78" s="56"/>
      <c r="AS78" s="2">
        <f t="shared" si="27"/>
        <v>5</v>
      </c>
      <c r="AT78" s="2">
        <f t="shared" si="28"/>
        <v>0</v>
      </c>
      <c r="AU78" s="2">
        <f t="shared" si="16"/>
        <v>0</v>
      </c>
      <c r="AV78" s="25">
        <f t="shared" si="18"/>
        <v>1.0197960407918416</v>
      </c>
      <c r="AW78" s="14">
        <f t="shared" si="17"/>
        <v>4.4000000000000004</v>
      </c>
    </row>
    <row r="79" spans="1:49" x14ac:dyDescent="0.2">
      <c r="A79" s="55" t="s">
        <v>616</v>
      </c>
      <c r="B79" s="15" t="str">
        <f>IFERROR(VLOOKUP(A79,'Validation List'!$A:$G,2,0),"--")</f>
        <v>Jason Leung</v>
      </c>
      <c r="C79" s="15">
        <f>IFERROR(VLOOKUP(A79,'Validation List'!$A:$G,4,0),"--")</f>
        <v>0</v>
      </c>
      <c r="D79" s="16" t="str">
        <f>IFERROR(VLOOKUP(A79,'Validation List'!$A:$G,6,0),"--")</f>
        <v>ROLL OFF</v>
      </c>
      <c r="E79" s="16">
        <f>IFERROR(VLOOKUP(A79,'Validation List'!$A:$G,5,0),"--")</f>
        <v>100034048519356</v>
      </c>
      <c r="F79" s="15">
        <f t="shared" si="19"/>
        <v>40</v>
      </c>
      <c r="G79" s="15">
        <f t="shared" si="20"/>
        <v>40</v>
      </c>
      <c r="H79" s="15">
        <f t="shared" si="21"/>
        <v>32</v>
      </c>
      <c r="I79" s="15">
        <f t="shared" si="22"/>
        <v>40</v>
      </c>
      <c r="J79" s="15">
        <f t="shared" si="23"/>
        <v>8</v>
      </c>
      <c r="K79" s="15">
        <f t="shared" si="24"/>
        <v>160</v>
      </c>
      <c r="L79" s="15">
        <f t="shared" si="25"/>
        <v>0</v>
      </c>
      <c r="M79" s="15">
        <f t="shared" si="26"/>
        <v>160</v>
      </c>
      <c r="S79" s="57"/>
      <c r="T79" s="57"/>
      <c r="Z79" s="57"/>
      <c r="AA79" s="57"/>
      <c r="AB79" s="2" t="s">
        <v>17</v>
      </c>
      <c r="AG79" s="57"/>
      <c r="AH79" s="57"/>
      <c r="AN79" s="57"/>
      <c r="AO79" s="57"/>
      <c r="AP79" s="2" t="s">
        <v>17</v>
      </c>
      <c r="AR79" s="56"/>
      <c r="AS79" s="2">
        <f t="shared" si="27"/>
        <v>0</v>
      </c>
      <c r="AT79" s="2">
        <f t="shared" si="28"/>
        <v>2</v>
      </c>
      <c r="AU79" s="2">
        <f t="shared" si="16"/>
        <v>0</v>
      </c>
      <c r="AV79" s="25">
        <f t="shared" si="18"/>
        <v>1.1997600479904018</v>
      </c>
      <c r="AW79" s="14">
        <f t="shared" si="17"/>
        <v>4.4000000000000004</v>
      </c>
    </row>
    <row r="80" spans="1:49" x14ac:dyDescent="0.2">
      <c r="A80" s="55" t="s">
        <v>489</v>
      </c>
      <c r="B80" s="15" t="str">
        <f>IFERROR(VLOOKUP(A80,'Validation List'!$A:$G,2,0),"--")</f>
        <v>Jason Leung</v>
      </c>
      <c r="C80" s="15" t="str">
        <f>IFERROR(VLOOKUP(A80,'Validation List'!$A:$G,4,0),"--")</f>
        <v>MVW 391</v>
      </c>
      <c r="D80" s="16" t="str">
        <f>IFERROR(VLOOKUP(A80,'Validation List'!$A:$G,6,0),"--")</f>
        <v>AM</v>
      </c>
      <c r="E80" s="16">
        <f>IFERROR(VLOOKUP(A80,'Validation List'!$A:$G,5,0),"--")</f>
        <v>100034395606908</v>
      </c>
      <c r="F80" s="15">
        <f t="shared" si="19"/>
        <v>40</v>
      </c>
      <c r="G80" s="15">
        <f t="shared" si="20"/>
        <v>40</v>
      </c>
      <c r="H80" s="15">
        <f t="shared" si="21"/>
        <v>32</v>
      </c>
      <c r="I80" s="15">
        <f t="shared" si="22"/>
        <v>40</v>
      </c>
      <c r="J80" s="15">
        <f t="shared" si="23"/>
        <v>16</v>
      </c>
      <c r="K80" s="15">
        <f t="shared" si="24"/>
        <v>168</v>
      </c>
      <c r="L80" s="15">
        <f t="shared" si="25"/>
        <v>0</v>
      </c>
      <c r="M80" s="15">
        <f t="shared" si="26"/>
        <v>168</v>
      </c>
      <c r="S80" s="57"/>
      <c r="T80" s="57"/>
      <c r="Z80" s="57"/>
      <c r="AA80" s="57"/>
      <c r="AD80" s="2" t="s">
        <v>16</v>
      </c>
      <c r="AG80" s="57"/>
      <c r="AH80" s="57"/>
      <c r="AN80" s="57"/>
      <c r="AO80" s="57"/>
      <c r="AR80" s="56"/>
      <c r="AS80" s="2">
        <f t="shared" si="27"/>
        <v>1</v>
      </c>
      <c r="AT80" s="2">
        <f t="shared" si="28"/>
        <v>0</v>
      </c>
      <c r="AU80" s="2">
        <f t="shared" si="16"/>
        <v>0</v>
      </c>
      <c r="AV80" s="25">
        <f t="shared" si="18"/>
        <v>1.2597480503899219</v>
      </c>
      <c r="AW80" s="14">
        <f t="shared" si="17"/>
        <v>4.4000000000000004</v>
      </c>
    </row>
    <row r="81" spans="1:49" x14ac:dyDescent="0.2">
      <c r="A81" t="s">
        <v>557</v>
      </c>
      <c r="B81" s="15" t="str">
        <f>IFERROR(VLOOKUP(A81,'Validation List'!$A:$G,2,0),"--")</f>
        <v>Maria Obaldo</v>
      </c>
      <c r="C81" s="15" t="str">
        <f>IFERROR(VLOOKUP(A81,'Validation List'!$A:$G,4,0),"--")</f>
        <v>MVW 391</v>
      </c>
      <c r="D81" s="16" t="str">
        <f>IFERROR(VLOOKUP(A81,'Validation List'!$A:$G,6,0),"--")</f>
        <v>PM</v>
      </c>
      <c r="E81" s="16">
        <f>IFERROR(VLOOKUP(A81,'Validation List'!$A:$G,5,0),"--")</f>
        <v>100035602686127</v>
      </c>
      <c r="F81" s="15">
        <f t="shared" si="19"/>
        <v>0</v>
      </c>
      <c r="G81" s="15">
        <f t="shared" si="20"/>
        <v>40</v>
      </c>
      <c r="H81" s="15">
        <f t="shared" si="21"/>
        <v>40</v>
      </c>
      <c r="I81" s="15">
        <f t="shared" si="22"/>
        <v>40</v>
      </c>
      <c r="J81" s="15">
        <f t="shared" si="23"/>
        <v>16</v>
      </c>
      <c r="K81" s="15">
        <f t="shared" si="24"/>
        <v>136</v>
      </c>
      <c r="L81" s="15">
        <f t="shared" si="25"/>
        <v>0</v>
      </c>
      <c r="M81" s="15">
        <f t="shared" si="26"/>
        <v>136</v>
      </c>
      <c r="N81" s="2" t="s">
        <v>666</v>
      </c>
      <c r="O81" s="2" t="s">
        <v>666</v>
      </c>
      <c r="P81" s="2" t="s">
        <v>666</v>
      </c>
      <c r="Q81" s="2" t="s">
        <v>666</v>
      </c>
      <c r="R81" s="2" t="s">
        <v>666</v>
      </c>
      <c r="S81" s="57"/>
      <c r="T81" s="57"/>
      <c r="U81" s="2" t="s">
        <v>691</v>
      </c>
      <c r="V81" s="2" t="s">
        <v>691</v>
      </c>
      <c r="W81" s="2" t="s">
        <v>691</v>
      </c>
      <c r="X81" s="2" t="s">
        <v>691</v>
      </c>
      <c r="Y81" s="2" t="s">
        <v>691</v>
      </c>
      <c r="Z81" s="57"/>
      <c r="AA81" s="57"/>
      <c r="AB81" s="2" t="s">
        <v>691</v>
      </c>
      <c r="AC81" s="2" t="s">
        <v>691</v>
      </c>
      <c r="AD81" s="2" t="s">
        <v>691</v>
      </c>
      <c r="AE81" s="2" t="s">
        <v>691</v>
      </c>
      <c r="AF81" s="2" t="s">
        <v>691</v>
      </c>
      <c r="AG81" s="57"/>
      <c r="AH81" s="57"/>
      <c r="AI81" s="2" t="s">
        <v>691</v>
      </c>
      <c r="AJ81" s="2" t="s">
        <v>691</v>
      </c>
      <c r="AN81" s="57"/>
      <c r="AO81" s="57"/>
      <c r="AR81" s="56"/>
      <c r="AS81" s="2">
        <f t="shared" si="27"/>
        <v>0</v>
      </c>
      <c r="AT81" s="2">
        <f t="shared" si="28"/>
        <v>0</v>
      </c>
      <c r="AU81" s="2">
        <f t="shared" si="16"/>
        <v>0</v>
      </c>
      <c r="AV81" s="25">
        <f t="shared" si="18"/>
        <v>1.0197960407918416</v>
      </c>
      <c r="AW81" s="14">
        <f t="shared" ref="AW81" si="29">($C$1-(COUNTIF(N81:AR81,"NA")))/5</f>
        <v>3.4</v>
      </c>
    </row>
    <row r="82" spans="1:49" x14ac:dyDescent="0.2">
      <c r="AU82" s="2"/>
      <c r="AV82" s="25"/>
      <c r="AW82" s="14"/>
    </row>
  </sheetData>
  <autoFilter ref="A23:AT80" xr:uid="{CD9C0C2E-79A6-CB48-B080-5CF756631F7A}">
    <sortState xmlns:xlrd2="http://schemas.microsoft.com/office/spreadsheetml/2017/richdata2" ref="A24:AT81">
      <sortCondition ref="A23:A80"/>
    </sortState>
  </autoFilter>
  <mergeCells count="1">
    <mergeCell ref="C5:D5"/>
  </mergeCells>
  <conditionalFormatting sqref="N25:AB25 AD25:AR25 O38:AR38 N24:AR24 N26:AR37 N39:AR148">
    <cfRule type="cellIs" dxfId="1203" priority="3" operator="between">
      <formula>0.001</formula>
      <formula>7.999</formula>
    </cfRule>
    <cfRule type="cellIs" dxfId="1202" priority="4" operator="equal">
      <formula>"na"</formula>
    </cfRule>
    <cfRule type="cellIs" dxfId="1201" priority="5" operator="equal">
      <formula>"ud"</formula>
    </cfRule>
    <cfRule type="cellIs" dxfId="1200" priority="6" operator="equal">
      <formula>"pd"</formula>
    </cfRule>
  </conditionalFormatting>
  <conditionalFormatting sqref="O38:AR38 N24:AR37 N39:AR180">
    <cfRule type="cellIs" dxfId="1199" priority="7" operator="greaterThan">
      <formula>8</formula>
    </cfRule>
  </conditionalFormatting>
  <conditionalFormatting sqref="L24:L147">
    <cfRule type="cellIs" dxfId="1198" priority="2" operator="greaterThan">
      <formula>0</formula>
    </cfRule>
  </conditionalFormatting>
  <conditionalFormatting sqref="A81">
    <cfRule type="duplicateValues" dxfId="1197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7E53-34F9-0F4A-BF9C-309CE81DADD1}">
  <dimension ref="A1:AW94"/>
  <sheetViews>
    <sheetView zoomScale="110" zoomScaleNormal="110" workbookViewId="0">
      <pane xSplit="1" topLeftCell="V1" activePane="topRight" state="frozen"/>
      <selection pane="topRight" activeCell="A49" sqref="A49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9" width="15.6640625" style="15" bestFit="1" customWidth="1"/>
    <col min="10" max="10" width="15.6640625" style="15" customWidth="1"/>
    <col min="11" max="11" width="20" style="15" bestFit="1" customWidth="1"/>
    <col min="12" max="13" width="20" style="15" customWidth="1"/>
    <col min="14" max="14" width="10.6640625" style="2" bestFit="1" customWidth="1"/>
    <col min="15" max="43" width="11.1640625" style="2" customWidth="1"/>
    <col min="44" max="44" width="14.5" style="2" customWidth="1"/>
    <col min="45" max="45" width="19.1640625" style="2" customWidth="1"/>
    <col min="46" max="16384" width="8.6640625" style="26"/>
  </cols>
  <sheetData>
    <row r="1" spans="1:45" x14ac:dyDescent="0.2">
      <c r="A1" s="23" t="s">
        <v>623</v>
      </c>
      <c r="B1" s="24"/>
      <c r="C1" s="24">
        <f>NETWORKDAYS(B3,C3,A6:A9)</f>
        <v>20</v>
      </c>
      <c r="D1" s="25">
        <f>C1/5</f>
        <v>4</v>
      </c>
      <c r="E1" s="14"/>
      <c r="H1" s="2"/>
      <c r="I1" s="2"/>
      <c r="J1" s="2"/>
      <c r="K1" s="2"/>
      <c r="L1" s="2"/>
      <c r="M1" s="2"/>
      <c r="AS1" s="26"/>
    </row>
    <row r="2" spans="1:45" x14ac:dyDescent="0.2">
      <c r="A2" s="24" t="s">
        <v>624</v>
      </c>
      <c r="B2" s="24"/>
      <c r="C2" s="24">
        <f>COUNTIF($N:$AO,"NA")</f>
        <v>100</v>
      </c>
      <c r="D2" s="2"/>
      <c r="E2" s="14"/>
      <c r="H2" s="2"/>
      <c r="I2" s="2"/>
      <c r="J2" s="2"/>
      <c r="K2" s="2"/>
      <c r="L2" s="2"/>
      <c r="M2" s="2"/>
      <c r="AS2" s="26"/>
    </row>
    <row r="3" spans="1:45" x14ac:dyDescent="0.2">
      <c r="A3" s="24" t="s">
        <v>625</v>
      </c>
      <c r="B3" s="27">
        <v>43709</v>
      </c>
      <c r="C3" s="27">
        <f>DATE(YEAR(B3),MONTH(B3)+1,1)-1</f>
        <v>43738</v>
      </c>
      <c r="D3" s="2"/>
      <c r="E3" s="14"/>
      <c r="H3" s="2"/>
      <c r="I3" s="2"/>
      <c r="J3" s="2"/>
      <c r="K3" s="2"/>
      <c r="L3" s="2"/>
      <c r="M3" s="2"/>
      <c r="AS3" s="26"/>
    </row>
    <row r="4" spans="1:45" x14ac:dyDescent="0.2">
      <c r="A4" s="24"/>
      <c r="B4" s="27"/>
      <c r="C4" s="27"/>
      <c r="D4" s="2"/>
      <c r="E4" s="14"/>
      <c r="H4" s="2"/>
      <c r="I4" s="2"/>
      <c r="J4" s="2"/>
      <c r="K4" s="2"/>
      <c r="L4" s="2"/>
      <c r="M4" s="2"/>
      <c r="AS4" s="26"/>
    </row>
    <row r="5" spans="1:45" ht="18" x14ac:dyDescent="0.2">
      <c r="A5" s="28" t="s">
        <v>626</v>
      </c>
      <c r="B5" s="29"/>
      <c r="C5" s="213" t="s">
        <v>627</v>
      </c>
      <c r="D5" s="213"/>
      <c r="E5" s="14"/>
      <c r="F5" s="214" t="s">
        <v>628</v>
      </c>
      <c r="G5" s="214"/>
      <c r="H5" s="2"/>
      <c r="I5" s="2"/>
      <c r="J5" s="2"/>
      <c r="K5" s="2"/>
      <c r="L5" s="2"/>
      <c r="M5" s="2"/>
      <c r="AS5" s="26"/>
    </row>
    <row r="6" spans="1:45" ht="14.25" customHeight="1" x14ac:dyDescent="0.2">
      <c r="A6" s="30">
        <v>43710</v>
      </c>
      <c r="B6" s="2"/>
      <c r="C6" s="24">
        <f>COUNTA(A24:A232)</f>
        <v>70</v>
      </c>
      <c r="D6" s="31" t="s">
        <v>629</v>
      </c>
      <c r="E6" s="14"/>
      <c r="F6" s="98" t="s">
        <v>630</v>
      </c>
      <c r="G6" s="98" t="s">
        <v>631</v>
      </c>
      <c r="H6" s="93"/>
      <c r="I6" s="93"/>
      <c r="J6" s="93"/>
      <c r="K6" s="93"/>
      <c r="L6" s="93"/>
      <c r="M6" s="93"/>
      <c r="AS6" s="26"/>
    </row>
    <row r="7" spans="1:45" ht="14.25" customHeight="1" x14ac:dyDescent="0.2">
      <c r="A7" s="30"/>
      <c r="B7" s="2"/>
      <c r="C7" s="24">
        <f>COUNTIF($N:$AO,"PD")</f>
        <v>49</v>
      </c>
      <c r="D7" s="31" t="s">
        <v>632</v>
      </c>
      <c r="E7" s="14"/>
      <c r="F7" s="99" t="s">
        <v>633</v>
      </c>
      <c r="G7" s="99">
        <f>SUM(F24:F129)</f>
        <v>2172</v>
      </c>
      <c r="H7" s="93"/>
      <c r="I7" s="93"/>
      <c r="J7" s="93"/>
      <c r="K7" s="93"/>
      <c r="L7" s="93"/>
      <c r="M7" s="93"/>
      <c r="AS7" s="26"/>
    </row>
    <row r="8" spans="1:45" ht="14.25" customHeight="1" x14ac:dyDescent="0.2">
      <c r="A8" s="30"/>
      <c r="B8" s="2"/>
      <c r="C8" s="24">
        <f>COUNTIF($N:$AO,"UD")</f>
        <v>34</v>
      </c>
      <c r="D8" s="31" t="s">
        <v>634</v>
      </c>
      <c r="E8" s="14"/>
      <c r="F8" s="100" t="s">
        <v>635</v>
      </c>
      <c r="G8" s="100">
        <f>SUM(G24:G129)</f>
        <v>2575</v>
      </c>
      <c r="H8" s="93"/>
      <c r="I8" s="93">
        <v>29</v>
      </c>
      <c r="J8" s="93">
        <v>9768.5</v>
      </c>
      <c r="K8" s="93"/>
      <c r="L8" s="93"/>
      <c r="M8" s="93"/>
      <c r="AS8" s="26"/>
    </row>
    <row r="9" spans="1:45" ht="14.25" customHeight="1" x14ac:dyDescent="0.2">
      <c r="A9" s="30"/>
      <c r="B9" s="2"/>
      <c r="C9" s="24">
        <f>(C6*C1)-C2</f>
        <v>1300</v>
      </c>
      <c r="D9" s="31" t="s">
        <v>636</v>
      </c>
      <c r="E9" s="14"/>
      <c r="F9" s="99" t="s">
        <v>637</v>
      </c>
      <c r="G9" s="99">
        <f>SUM(H24:H129)</f>
        <v>2383</v>
      </c>
      <c r="H9" s="93"/>
      <c r="I9" s="93">
        <f>38*8</f>
        <v>304</v>
      </c>
      <c r="J9" s="93">
        <f>J8+I10</f>
        <v>10101.5</v>
      </c>
      <c r="K9" s="93"/>
      <c r="L9" s="93"/>
      <c r="M9" s="93"/>
      <c r="AS9" s="26"/>
    </row>
    <row r="10" spans="1:45" ht="14.25" customHeight="1" x14ac:dyDescent="0.2">
      <c r="A10" s="24"/>
      <c r="B10" s="2"/>
      <c r="C10" s="24">
        <f>C9*8</f>
        <v>10400</v>
      </c>
      <c r="D10" s="31" t="s">
        <v>638</v>
      </c>
      <c r="E10" s="14"/>
      <c r="F10" s="100" t="s">
        <v>639</v>
      </c>
      <c r="G10" s="100">
        <f>SUM(I24:I129)</f>
        <v>2471</v>
      </c>
      <c r="H10" s="93"/>
      <c r="I10" s="93">
        <f>SUM(I8:I9)</f>
        <v>333</v>
      </c>
      <c r="J10" s="93"/>
      <c r="K10" s="93"/>
      <c r="L10" s="93"/>
      <c r="M10" s="93"/>
      <c r="AS10" s="26"/>
    </row>
    <row r="11" spans="1:45" ht="14.25" customHeight="1" x14ac:dyDescent="0.2">
      <c r="A11" s="24"/>
      <c r="B11" s="2"/>
      <c r="C11" s="32">
        <f>C7/C9</f>
        <v>3.7692307692307692E-2</v>
      </c>
      <c r="D11" s="31" t="s">
        <v>640</v>
      </c>
      <c r="E11" s="14"/>
      <c r="F11" s="101" t="s">
        <v>641</v>
      </c>
      <c r="G11" s="101">
        <f>SUM(J24:J129)</f>
        <v>464.5</v>
      </c>
      <c r="H11" s="93"/>
      <c r="I11" s="93"/>
      <c r="J11" s="93"/>
      <c r="K11" s="93"/>
      <c r="L11" s="93"/>
      <c r="M11" s="93"/>
      <c r="AS11" s="26"/>
    </row>
    <row r="12" spans="1:45" ht="14.25" customHeight="1" x14ac:dyDescent="0.2">
      <c r="A12" s="24"/>
      <c r="B12" s="2"/>
      <c r="C12" s="33">
        <f>C8/C9</f>
        <v>2.6153846153846153E-2</v>
      </c>
      <c r="D12" s="31" t="s">
        <v>642</v>
      </c>
      <c r="E12" s="14"/>
      <c r="F12" s="102" t="s">
        <v>643</v>
      </c>
      <c r="G12" s="102">
        <f>SUM(L24:L129)</f>
        <v>0</v>
      </c>
      <c r="H12" s="93"/>
      <c r="I12" s="93"/>
      <c r="J12" s="93"/>
      <c r="K12" s="93"/>
      <c r="L12" s="93"/>
      <c r="M12" s="93"/>
      <c r="AS12" s="26"/>
    </row>
    <row r="13" spans="1:45" ht="20" x14ac:dyDescent="0.2">
      <c r="A13" s="24"/>
      <c r="B13" s="2"/>
      <c r="C13" s="34">
        <f>SUM(C7:C8)/C9</f>
        <v>6.3846153846153844E-2</v>
      </c>
      <c r="D13" s="35" t="s">
        <v>644</v>
      </c>
      <c r="E13" s="14"/>
      <c r="F13" s="103" t="s">
        <v>418</v>
      </c>
      <c r="G13" s="104">
        <f>SUM(G7:G12)</f>
        <v>10065.5</v>
      </c>
      <c r="H13" s="2"/>
      <c r="I13" s="2"/>
      <c r="J13" s="2"/>
      <c r="K13" s="2"/>
      <c r="L13" s="2"/>
      <c r="M13" s="2"/>
      <c r="AS13" s="26"/>
    </row>
    <row r="14" spans="1:45" ht="14" x14ac:dyDescent="0.2">
      <c r="A14" s="2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S14" s="26"/>
    </row>
    <row r="15" spans="1:45" ht="19" x14ac:dyDescent="0.25">
      <c r="A15" s="61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S15" s="26"/>
    </row>
    <row r="16" spans="1:45" ht="15" x14ac:dyDescent="0.2">
      <c r="A16" s="62"/>
      <c r="B16" s="38"/>
      <c r="C16" s="26"/>
      <c r="D16" s="35"/>
      <c r="E16" s="14"/>
      <c r="F16" s="2"/>
      <c r="G16" s="2"/>
      <c r="H16" s="2"/>
      <c r="I16" s="90"/>
      <c r="J16" s="90"/>
      <c r="K16" s="39"/>
      <c r="L16" s="39"/>
      <c r="M16" s="39"/>
      <c r="AS16" s="26"/>
    </row>
    <row r="17" spans="1:48" ht="14" x14ac:dyDescent="0.2">
      <c r="A17" s="62"/>
      <c r="B17" s="38"/>
      <c r="C17" s="26"/>
      <c r="D17" s="35"/>
      <c r="E17" s="14"/>
      <c r="F17" s="2"/>
      <c r="G17" s="2"/>
      <c r="H17" s="2"/>
      <c r="I17" s="2"/>
      <c r="J17" s="2"/>
      <c r="K17" s="40" t="s">
        <v>645</v>
      </c>
      <c r="L17" s="40"/>
      <c r="M17" s="40"/>
      <c r="N17" s="41">
        <f>(COUNTIF(N24:N475,"&gt;0")*8)-SUMIF(N24:N475,"&gt;0")</f>
        <v>0</v>
      </c>
      <c r="O17" s="41" t="e">
        <f>(COUNTIF(#REF!,"&gt;0")*8)-SUMIF(#REF!,"&gt;0")</f>
        <v>#REF!</v>
      </c>
      <c r="P17" s="41">
        <f>(COUNTIF(P24:P475,"&gt;0")*8)-SUMIF(P24:P475,"&gt;0")</f>
        <v>1.5</v>
      </c>
      <c r="Q17" s="41">
        <f t="shared" ref="Q17:AQ17" si="0">(COUNTIF(Q24:Q475,"&gt;0")*8)-SUMIF(Q24:Q475,"&gt;0")</f>
        <v>7.5</v>
      </c>
      <c r="R17" s="41">
        <f t="shared" si="0"/>
        <v>4</v>
      </c>
      <c r="S17" s="41">
        <f>(COUNTIF(S24:S475,"&gt;0")*8)-SUMIF(S24:S475,"&gt;0")</f>
        <v>15.5</v>
      </c>
      <c r="T17" s="41">
        <f t="shared" si="0"/>
        <v>0</v>
      </c>
      <c r="U17" s="41">
        <f t="shared" si="0"/>
        <v>0</v>
      </c>
      <c r="V17" s="41">
        <f t="shared" si="0"/>
        <v>0.5</v>
      </c>
      <c r="W17" s="41">
        <f t="shared" si="0"/>
        <v>3</v>
      </c>
      <c r="X17" s="41">
        <f t="shared" si="0"/>
        <v>1.5</v>
      </c>
      <c r="Y17" s="41">
        <f t="shared" si="0"/>
        <v>1</v>
      </c>
      <c r="Z17" s="41">
        <f t="shared" si="0"/>
        <v>11</v>
      </c>
      <c r="AA17" s="41">
        <f t="shared" si="0"/>
        <v>0</v>
      </c>
      <c r="AB17" s="41">
        <f t="shared" si="0"/>
        <v>0</v>
      </c>
      <c r="AC17" s="41">
        <f t="shared" si="0"/>
        <v>9</v>
      </c>
      <c r="AD17" s="41">
        <f t="shared" si="0"/>
        <v>3.5</v>
      </c>
      <c r="AE17" s="41">
        <f t="shared" si="0"/>
        <v>8.5</v>
      </c>
      <c r="AF17" s="41">
        <f t="shared" si="0"/>
        <v>11.5</v>
      </c>
      <c r="AG17" s="41">
        <f t="shared" si="0"/>
        <v>8.5</v>
      </c>
      <c r="AH17" s="41">
        <f t="shared" si="0"/>
        <v>0</v>
      </c>
      <c r="AI17" s="41">
        <f t="shared" si="0"/>
        <v>0</v>
      </c>
      <c r="AJ17" s="41">
        <f t="shared" si="0"/>
        <v>1.5</v>
      </c>
      <c r="AK17" s="41">
        <f t="shared" si="0"/>
        <v>0</v>
      </c>
      <c r="AL17" s="41">
        <f t="shared" si="0"/>
        <v>7.5</v>
      </c>
      <c r="AM17" s="41">
        <f t="shared" si="0"/>
        <v>16</v>
      </c>
      <c r="AN17" s="41">
        <f t="shared" si="0"/>
        <v>8</v>
      </c>
      <c r="AO17" s="41">
        <f t="shared" si="0"/>
        <v>0</v>
      </c>
      <c r="AP17" s="41">
        <f t="shared" si="0"/>
        <v>0</v>
      </c>
      <c r="AQ17" s="41">
        <f t="shared" si="0"/>
        <v>7.5</v>
      </c>
      <c r="AS17" s="26"/>
    </row>
    <row r="18" spans="1:48" ht="14" x14ac:dyDescent="0.2">
      <c r="A18" s="42"/>
      <c r="B18" s="38"/>
      <c r="C18" s="26"/>
      <c r="D18" s="35"/>
      <c r="E18" s="14"/>
      <c r="F18" s="2"/>
      <c r="G18" s="2"/>
      <c r="H18" s="2"/>
      <c r="I18" s="2"/>
      <c r="J18" s="2"/>
      <c r="K18" s="43" t="s">
        <v>646</v>
      </c>
      <c r="L18" s="43"/>
      <c r="M18" s="43"/>
      <c r="N18" s="44">
        <f>(COUNTIF(N23:N473,"PD"))</f>
        <v>0</v>
      </c>
      <c r="O18" s="44">
        <f>(COUNTIF(O23:O23,"PD"))</f>
        <v>0</v>
      </c>
      <c r="P18" s="44">
        <f t="shared" ref="P18:AQ18" si="1">(COUNTIF(P23:P473,"PD"))</f>
        <v>3</v>
      </c>
      <c r="Q18" s="44">
        <f>(COUNTIF(Q23:Q473,"PD"))</f>
        <v>2</v>
      </c>
      <c r="R18" s="44">
        <f t="shared" si="1"/>
        <v>2</v>
      </c>
      <c r="S18" s="44">
        <f t="shared" si="1"/>
        <v>3</v>
      </c>
      <c r="T18" s="44">
        <f t="shared" si="1"/>
        <v>0</v>
      </c>
      <c r="U18" s="44">
        <f t="shared" si="1"/>
        <v>0</v>
      </c>
      <c r="V18" s="44">
        <f t="shared" si="1"/>
        <v>1</v>
      </c>
      <c r="W18" s="44">
        <f t="shared" si="1"/>
        <v>1</v>
      </c>
      <c r="X18" s="44">
        <f t="shared" si="1"/>
        <v>0</v>
      </c>
      <c r="Y18" s="44">
        <f t="shared" si="1"/>
        <v>1</v>
      </c>
      <c r="Z18" s="44">
        <f t="shared" si="1"/>
        <v>2</v>
      </c>
      <c r="AA18" s="44">
        <f t="shared" si="1"/>
        <v>0</v>
      </c>
      <c r="AB18" s="44">
        <f t="shared" si="1"/>
        <v>0</v>
      </c>
      <c r="AC18" s="44">
        <f t="shared" si="1"/>
        <v>5</v>
      </c>
      <c r="AD18" s="44">
        <f t="shared" si="1"/>
        <v>5</v>
      </c>
      <c r="AE18" s="44">
        <f t="shared" si="1"/>
        <v>5</v>
      </c>
      <c r="AF18" s="44">
        <f t="shared" si="1"/>
        <v>3</v>
      </c>
      <c r="AG18" s="44">
        <f t="shared" si="1"/>
        <v>4</v>
      </c>
      <c r="AH18" s="44">
        <f t="shared" si="1"/>
        <v>0</v>
      </c>
      <c r="AI18" s="44">
        <f t="shared" si="1"/>
        <v>0</v>
      </c>
      <c r="AJ18" s="44">
        <f t="shared" si="1"/>
        <v>4</v>
      </c>
      <c r="AK18" s="44">
        <f t="shared" si="1"/>
        <v>2</v>
      </c>
      <c r="AL18" s="44">
        <f t="shared" si="1"/>
        <v>1</v>
      </c>
      <c r="AM18" s="44">
        <f t="shared" si="1"/>
        <v>2</v>
      </c>
      <c r="AN18" s="44">
        <f t="shared" si="1"/>
        <v>3</v>
      </c>
      <c r="AO18" s="44">
        <f t="shared" si="1"/>
        <v>0</v>
      </c>
      <c r="AP18" s="44">
        <f t="shared" si="1"/>
        <v>0</v>
      </c>
      <c r="AQ18" s="44">
        <f t="shared" si="1"/>
        <v>3</v>
      </c>
      <c r="AS18" s="26"/>
    </row>
    <row r="19" spans="1:48" ht="14" x14ac:dyDescent="0.2">
      <c r="A19" s="45"/>
      <c r="B19" s="46"/>
      <c r="C19" s="34"/>
      <c r="D19" s="35"/>
      <c r="E19" s="14"/>
      <c r="F19" s="2"/>
      <c r="G19" s="2"/>
      <c r="H19" s="2"/>
      <c r="I19" s="2"/>
      <c r="J19" s="2"/>
      <c r="K19" s="47" t="s">
        <v>647</v>
      </c>
      <c r="L19" s="47"/>
      <c r="M19" s="47"/>
      <c r="N19" s="48">
        <f>(COUNTIF(N24:N473,"UD"))</f>
        <v>0</v>
      </c>
      <c r="O19" s="48" t="e">
        <f>(COUNTIF(#REF!,"UD"))</f>
        <v>#REF!</v>
      </c>
      <c r="P19" s="48">
        <f>(COUNTIF(P24:P473,"UD"))</f>
        <v>3</v>
      </c>
      <c r="Q19" s="48">
        <f t="shared" ref="Q19:AQ19" si="2">(COUNTIF(Q24:Q473,"UD"))</f>
        <v>1</v>
      </c>
      <c r="R19" s="48">
        <f t="shared" si="2"/>
        <v>2</v>
      </c>
      <c r="S19" s="48">
        <f t="shared" si="2"/>
        <v>2</v>
      </c>
      <c r="T19" s="48">
        <f t="shared" si="2"/>
        <v>0</v>
      </c>
      <c r="U19" s="48">
        <f t="shared" si="2"/>
        <v>0</v>
      </c>
      <c r="V19" s="48">
        <f t="shared" si="2"/>
        <v>1</v>
      </c>
      <c r="W19" s="48">
        <f t="shared" si="2"/>
        <v>2</v>
      </c>
      <c r="X19" s="48">
        <f t="shared" si="2"/>
        <v>0</v>
      </c>
      <c r="Y19" s="48">
        <f t="shared" si="2"/>
        <v>2</v>
      </c>
      <c r="Z19" s="48">
        <f t="shared" si="2"/>
        <v>1</v>
      </c>
      <c r="AA19" s="48">
        <f t="shared" si="2"/>
        <v>0</v>
      </c>
      <c r="AB19" s="48">
        <f t="shared" si="2"/>
        <v>0</v>
      </c>
      <c r="AC19" s="48">
        <f t="shared" si="2"/>
        <v>3</v>
      </c>
      <c r="AD19" s="48">
        <f t="shared" si="2"/>
        <v>1</v>
      </c>
      <c r="AE19" s="48">
        <f t="shared" si="2"/>
        <v>0</v>
      </c>
      <c r="AF19" s="48">
        <f t="shared" si="2"/>
        <v>2</v>
      </c>
      <c r="AG19" s="48">
        <f t="shared" si="2"/>
        <v>4</v>
      </c>
      <c r="AH19" s="48">
        <f t="shared" si="2"/>
        <v>0</v>
      </c>
      <c r="AI19" s="48">
        <f t="shared" si="2"/>
        <v>0</v>
      </c>
      <c r="AJ19" s="48">
        <f t="shared" si="2"/>
        <v>3</v>
      </c>
      <c r="AK19" s="48">
        <f t="shared" si="2"/>
        <v>1</v>
      </c>
      <c r="AL19" s="48">
        <f t="shared" si="2"/>
        <v>1</v>
      </c>
      <c r="AM19" s="48">
        <f t="shared" si="2"/>
        <v>3</v>
      </c>
      <c r="AN19" s="48">
        <f t="shared" si="2"/>
        <v>2</v>
      </c>
      <c r="AO19" s="48">
        <f t="shared" si="2"/>
        <v>0</v>
      </c>
      <c r="AP19" s="48">
        <f t="shared" si="2"/>
        <v>0</v>
      </c>
      <c r="AQ19" s="48">
        <f t="shared" si="2"/>
        <v>4</v>
      </c>
      <c r="AS19" s="26"/>
    </row>
    <row r="20" spans="1:48" ht="14" x14ac:dyDescent="0.2">
      <c r="A20" s="2"/>
      <c r="B20" s="2"/>
      <c r="C20" s="2"/>
      <c r="D20" s="2"/>
      <c r="E20" s="14"/>
      <c r="F20" s="2"/>
      <c r="G20" s="2"/>
      <c r="H20" s="2"/>
      <c r="I20" s="2"/>
      <c r="J20" s="2"/>
      <c r="K20" s="2"/>
      <c r="L20" s="2"/>
      <c r="M20" s="2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S20" s="26"/>
    </row>
    <row r="21" spans="1:48" ht="14" x14ac:dyDescent="0.2">
      <c r="A21" s="2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S21" s="26"/>
    </row>
    <row r="22" spans="1:48" ht="14" x14ac:dyDescent="0.2">
      <c r="A22" s="2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 t="s">
        <v>648</v>
      </c>
      <c r="O22" s="49" t="s">
        <v>649</v>
      </c>
      <c r="P22" s="49" t="s">
        <v>650</v>
      </c>
      <c r="Q22" s="49" t="s">
        <v>651</v>
      </c>
      <c r="R22" s="49" t="s">
        <v>652</v>
      </c>
      <c r="S22" s="49" t="s">
        <v>653</v>
      </c>
      <c r="T22" s="49" t="s">
        <v>654</v>
      </c>
      <c r="U22" s="49" t="s">
        <v>648</v>
      </c>
      <c r="V22" s="49" t="s">
        <v>649</v>
      </c>
      <c r="W22" s="49" t="s">
        <v>650</v>
      </c>
      <c r="X22" s="49" t="s">
        <v>651</v>
      </c>
      <c r="Y22" s="49" t="s">
        <v>652</v>
      </c>
      <c r="Z22" s="49" t="s">
        <v>653</v>
      </c>
      <c r="AA22" s="49" t="s">
        <v>654</v>
      </c>
      <c r="AB22" s="49" t="s">
        <v>648</v>
      </c>
      <c r="AC22" s="49" t="s">
        <v>649</v>
      </c>
      <c r="AD22" s="49" t="s">
        <v>650</v>
      </c>
      <c r="AE22" s="49" t="s">
        <v>651</v>
      </c>
      <c r="AF22" s="49" t="s">
        <v>652</v>
      </c>
      <c r="AG22" s="49" t="s">
        <v>653</v>
      </c>
      <c r="AH22" s="49" t="s">
        <v>654</v>
      </c>
      <c r="AI22" s="49" t="s">
        <v>648</v>
      </c>
      <c r="AJ22" s="49" t="s">
        <v>649</v>
      </c>
      <c r="AK22" s="49" t="s">
        <v>650</v>
      </c>
      <c r="AL22" s="49" t="s">
        <v>651</v>
      </c>
      <c r="AM22" s="49" t="s">
        <v>652</v>
      </c>
      <c r="AN22" s="49" t="s">
        <v>653</v>
      </c>
      <c r="AO22" s="49" t="s">
        <v>654</v>
      </c>
      <c r="AP22" s="49" t="s">
        <v>648</v>
      </c>
      <c r="AQ22" s="49" t="s">
        <v>649</v>
      </c>
      <c r="AS22" s="26"/>
    </row>
    <row r="23" spans="1:48" ht="14" x14ac:dyDescent="0.2">
      <c r="A23" s="1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655</v>
      </c>
      <c r="G23" s="17" t="s">
        <v>656</v>
      </c>
      <c r="H23" s="17" t="s">
        <v>657</v>
      </c>
      <c r="I23" s="17" t="s">
        <v>658</v>
      </c>
      <c r="J23" s="17" t="s">
        <v>659</v>
      </c>
      <c r="K23" s="17" t="s">
        <v>660</v>
      </c>
      <c r="L23" s="17" t="s">
        <v>661</v>
      </c>
      <c r="M23" s="17" t="s">
        <v>662</v>
      </c>
      <c r="N23" s="19">
        <v>43709</v>
      </c>
      <c r="O23" s="19">
        <f>N23+1</f>
        <v>43710</v>
      </c>
      <c r="P23" s="19">
        <f t="shared" ref="P23:AQ23" si="3">O23+1</f>
        <v>43711</v>
      </c>
      <c r="Q23" s="19">
        <f t="shared" si="3"/>
        <v>43712</v>
      </c>
      <c r="R23" s="19">
        <f t="shared" si="3"/>
        <v>43713</v>
      </c>
      <c r="S23" s="19">
        <f t="shared" si="3"/>
        <v>43714</v>
      </c>
      <c r="T23" s="19">
        <f t="shared" si="3"/>
        <v>43715</v>
      </c>
      <c r="U23" s="19">
        <f t="shared" si="3"/>
        <v>43716</v>
      </c>
      <c r="V23" s="19">
        <f t="shared" si="3"/>
        <v>43717</v>
      </c>
      <c r="W23" s="19">
        <f t="shared" si="3"/>
        <v>43718</v>
      </c>
      <c r="X23" s="19">
        <f t="shared" si="3"/>
        <v>43719</v>
      </c>
      <c r="Y23" s="19">
        <f t="shared" si="3"/>
        <v>43720</v>
      </c>
      <c r="Z23" s="19">
        <f t="shared" si="3"/>
        <v>43721</v>
      </c>
      <c r="AA23" s="19">
        <f t="shared" si="3"/>
        <v>43722</v>
      </c>
      <c r="AB23" s="19">
        <f t="shared" si="3"/>
        <v>43723</v>
      </c>
      <c r="AC23" s="19">
        <f t="shared" si="3"/>
        <v>43724</v>
      </c>
      <c r="AD23" s="19">
        <f t="shared" si="3"/>
        <v>43725</v>
      </c>
      <c r="AE23" s="19">
        <f t="shared" si="3"/>
        <v>43726</v>
      </c>
      <c r="AF23" s="19">
        <f t="shared" si="3"/>
        <v>43727</v>
      </c>
      <c r="AG23" s="19">
        <f t="shared" si="3"/>
        <v>43728</v>
      </c>
      <c r="AH23" s="19">
        <f t="shared" si="3"/>
        <v>43729</v>
      </c>
      <c r="AI23" s="19">
        <f t="shared" si="3"/>
        <v>43730</v>
      </c>
      <c r="AJ23" s="19">
        <f t="shared" si="3"/>
        <v>43731</v>
      </c>
      <c r="AK23" s="19">
        <f t="shared" si="3"/>
        <v>43732</v>
      </c>
      <c r="AL23" s="19">
        <f t="shared" si="3"/>
        <v>43733</v>
      </c>
      <c r="AM23" s="19">
        <f t="shared" si="3"/>
        <v>43734</v>
      </c>
      <c r="AN23" s="19">
        <f t="shared" si="3"/>
        <v>43735</v>
      </c>
      <c r="AO23" s="19">
        <f t="shared" si="3"/>
        <v>43736</v>
      </c>
      <c r="AP23" s="19">
        <f t="shared" si="3"/>
        <v>43737</v>
      </c>
      <c r="AQ23" s="19">
        <f t="shared" si="3"/>
        <v>43738</v>
      </c>
      <c r="AR23" s="20" t="s">
        <v>16</v>
      </c>
      <c r="AS23" s="20" t="s">
        <v>17</v>
      </c>
      <c r="AT23" s="20" t="s">
        <v>645</v>
      </c>
      <c r="AU23" s="21" t="s">
        <v>663</v>
      </c>
      <c r="AV23" s="21" t="s">
        <v>664</v>
      </c>
    </row>
    <row r="24" spans="1:48" x14ac:dyDescent="0.2">
      <c r="A24" s="121" t="s">
        <v>437</v>
      </c>
      <c r="B24" s="15" t="str">
        <f>IFERROR(VLOOKUP(A24,'Validation List'!$A:$G,2,0),"--")</f>
        <v>Jason Leung</v>
      </c>
      <c r="C24" s="15" t="str">
        <f>IFERROR(VLOOKUP(A24,'Validation List'!$A:$G,4,0),"--")</f>
        <v>MVW 391</v>
      </c>
      <c r="D24" s="16" t="str">
        <f>IFERROR(VLOOKUP(A24,'Validation List'!$A:$G,6,0),"--")</f>
        <v>AM</v>
      </c>
      <c r="E24" s="16">
        <f>IFERROR(VLOOKUP(A24,'Validation List'!$A:$G,5,0),"--")</f>
        <v>100035371671533</v>
      </c>
      <c r="F24" s="15">
        <f t="shared" ref="F24:F55" si="4">((5*8)-((COUNTIF(N24:U24,"UD")+COUNTIF(N24:U24,"PD")+COUNTIF(N24:U24,"NA"))*8))+(COUNTIF(N24:U24,"Worked")*8) - ((COUNTIFS(N24:U24,"&gt;0",N24:U24,"&lt;8")*8)-SUMIFS(N24:U24,N24:U24,"&gt;0",N24:U24,"&lt;8"))</f>
        <v>34</v>
      </c>
      <c r="G24" s="15">
        <f t="shared" ref="G24:G55" si="5">((5*8)-((COUNTIF(V24:AB24,"UD")+COUNTIF(V24:AB24,"PD")+COUNTIF(V24:AB24,"NA"))*8))+(COUNTIF(V24:AB24,"Worked")*8) - ((COUNTIF(V24:AB24,"&gt;0")*8)-SUMIF(V24:AB24,"&gt;0"))</f>
        <v>32</v>
      </c>
      <c r="H24" s="15">
        <f t="shared" ref="H24:H55" si="6">((5*8)-((COUNTIF(AC24:AI24,"UD")+COUNTIF(AC24:AI24,"PD")+COUNTIF(AC24:AI24,"NA"))*8))+(COUNTIF(AC24:AI24,"Worked")*8) - ((COUNTIF(AC24:AI24,"&gt;0")*8)-SUMIF(AC24:AI24,"&gt;0"))</f>
        <v>40</v>
      </c>
      <c r="I24" s="15">
        <f t="shared" ref="I24:I55" si="7">((5*8)-((COUNTIF(AJ24:AP24,"UD")+COUNTIF(AJ24:AP24,"PD")+COUNTIF(AJ24:AP24,"NA"))*8))+(COUNTIF(AJ24:AP24,"Worked")*8) - ((COUNTIF(AJ24:AP24,"&gt;0")*8)-SUMIF(AJ24:AP24,"&gt;0"))</f>
        <v>40</v>
      </c>
      <c r="J24" s="15">
        <f t="shared" ref="J24:J55" si="8">((1*8)-((COUNTIF(AQ24:AQ24,"UD")+COUNTIF(AQ24:AQ24,"PD")+COUNTIF(AQ24:AQ24,"NA"))*8))+(COUNTIF(AQ24,"Worked")*8) - ((COUNTIF(AQ24:AQ24,"&gt;0")*8)-SUMIF(AQ24:AQ24,"&gt;0"))</f>
        <v>8</v>
      </c>
      <c r="K24" s="15">
        <f t="shared" ref="K24:K55" si="9">SUM(F24:J24)</f>
        <v>154</v>
      </c>
      <c r="L24" s="15">
        <f t="shared" ref="L24:L55" si="10">SUMIFS(N24:AQ24,N24:AQ24,"&gt;8") - ((COUNTIFS(N24:AQ24,"&gt;0",N24:AQ24,"&gt;8")*8))</f>
        <v>0</v>
      </c>
      <c r="M24" s="15">
        <f t="shared" ref="M24:M55" si="11">L24+K24</f>
        <v>154</v>
      </c>
      <c r="N24" s="88"/>
      <c r="O24" s="69">
        <v>5</v>
      </c>
      <c r="S24" s="2">
        <v>5</v>
      </c>
      <c r="T24" s="95"/>
      <c r="U24" s="95"/>
      <c r="V24" s="2" t="s">
        <v>16</v>
      </c>
      <c r="AA24" s="95"/>
      <c r="AB24" s="95"/>
      <c r="AH24" s="95"/>
      <c r="AI24" s="95"/>
      <c r="AO24" s="95"/>
      <c r="AP24" s="95"/>
      <c r="AR24" s="2">
        <f t="shared" ref="AR24:AR55" si="12">COUNTIF(N24:AQ24,"PD")</f>
        <v>1</v>
      </c>
      <c r="AS24" s="2">
        <f t="shared" ref="AS24:AS55" si="13">COUNTIF(N24:AQ24,"UD")</f>
        <v>0</v>
      </c>
      <c r="AT24" s="123">
        <f t="shared" ref="AT24:AT55" si="14">((COUNTIFS(N24:AQ24,"&gt;0",N24:AQ24,"&lt;8")*8)-SUMIFS(N24:AQ24,N24:AQ24,"&gt;0",N24:AQ24,"&lt;8"))</f>
        <v>6</v>
      </c>
      <c r="AU24" s="25">
        <f t="shared" ref="AU24:AU55" si="15">IFERROR((IF(G24="BC Forward",(AV24*1.85)/8,(K24/16.67)/8)),"--")</f>
        <v>1.1547690461907618</v>
      </c>
      <c r="AV24" s="14">
        <f t="shared" ref="AV24:AV55" si="16">($C$1-(COUNTIF(N24:AQ24,"NA")))/5</f>
        <v>4</v>
      </c>
    </row>
    <row r="25" spans="1:48" x14ac:dyDescent="0.2">
      <c r="A25" s="148" t="s">
        <v>305</v>
      </c>
      <c r="B25" s="15" t="str">
        <f>IFERROR(VLOOKUP(A25,'Validation List'!$A:$G,2,0),"--")</f>
        <v>Maria Obaldo</v>
      </c>
      <c r="C25" s="15" t="str">
        <f>IFERROR(VLOOKUP(A25,'Validation List'!$A:$G,4,0),"--")</f>
        <v>MVW 391</v>
      </c>
      <c r="D25" s="16" t="str">
        <f>IFERROR(VLOOKUP(A25,'Validation List'!$A:$G,6,0),"--")</f>
        <v>PM</v>
      </c>
      <c r="E25" s="16">
        <f>IFERROR(VLOOKUP(A25,'Validation List'!$A:$G,5,0),"--")</f>
        <v>100029975262588</v>
      </c>
      <c r="F25" s="15">
        <f t="shared" si="4"/>
        <v>40</v>
      </c>
      <c r="G25" s="15">
        <f t="shared" si="5"/>
        <v>40</v>
      </c>
      <c r="H25" s="15">
        <f t="shared" si="6"/>
        <v>39.5</v>
      </c>
      <c r="I25" s="15">
        <f t="shared" si="7"/>
        <v>40</v>
      </c>
      <c r="J25" s="15">
        <f t="shared" si="8"/>
        <v>8</v>
      </c>
      <c r="K25" s="15">
        <f t="shared" si="9"/>
        <v>167.5</v>
      </c>
      <c r="L25" s="15">
        <f t="shared" si="10"/>
        <v>0</v>
      </c>
      <c r="M25" s="15">
        <f t="shared" si="11"/>
        <v>167.5</v>
      </c>
      <c r="N25" s="88"/>
      <c r="O25" s="69" t="s">
        <v>665</v>
      </c>
      <c r="T25" s="95"/>
      <c r="U25" s="95"/>
      <c r="AA25" s="95"/>
      <c r="AB25" s="95"/>
      <c r="AD25" s="2">
        <v>7.5</v>
      </c>
      <c r="AH25" s="95"/>
      <c r="AI25" s="95"/>
      <c r="AO25" s="95"/>
      <c r="AP25" s="95"/>
      <c r="AR25" s="2">
        <f t="shared" si="12"/>
        <v>0</v>
      </c>
      <c r="AS25" s="2">
        <f t="shared" si="13"/>
        <v>0</v>
      </c>
      <c r="AT25" s="123">
        <f t="shared" si="14"/>
        <v>0.5</v>
      </c>
      <c r="AU25" s="25">
        <f t="shared" si="15"/>
        <v>1.2559988002399518</v>
      </c>
      <c r="AV25" s="14">
        <f t="shared" si="16"/>
        <v>4</v>
      </c>
    </row>
    <row r="26" spans="1:48" x14ac:dyDescent="0.2">
      <c r="A26" s="148" t="s">
        <v>493</v>
      </c>
      <c r="B26" s="169" t="str">
        <f>IFERROR(VLOOKUP(A26,'Validation List'!$A:$G,2,0),"--")</f>
        <v>Jason Leung</v>
      </c>
      <c r="C26" s="15" t="str">
        <f>IFERROR(VLOOKUP(A26,'Validation List'!$A:$G,4,0),"--")</f>
        <v>MVW 391</v>
      </c>
      <c r="D26" s="170" t="str">
        <f>IFERROR(VLOOKUP(A26,'Validation List'!$A:$G,6,0),"--")</f>
        <v>AM</v>
      </c>
      <c r="E26" s="170">
        <f>IFERROR(VLOOKUP(A26,'Validation List'!$A:$G,5,0),"--")</f>
        <v>100041121644566</v>
      </c>
      <c r="F26" s="15">
        <f t="shared" si="4"/>
        <v>24</v>
      </c>
      <c r="G26" s="169">
        <f t="shared" si="5"/>
        <v>40</v>
      </c>
      <c r="H26" s="169">
        <f t="shared" si="6"/>
        <v>40</v>
      </c>
      <c r="I26" s="15">
        <f t="shared" si="7"/>
        <v>40</v>
      </c>
      <c r="J26" s="15">
        <f t="shared" si="8"/>
        <v>8</v>
      </c>
      <c r="K26" s="15">
        <f t="shared" si="9"/>
        <v>152</v>
      </c>
      <c r="L26" s="15">
        <f t="shared" si="10"/>
        <v>0</v>
      </c>
      <c r="M26" s="15">
        <f t="shared" si="11"/>
        <v>152</v>
      </c>
      <c r="N26" s="88"/>
      <c r="O26" s="69" t="s">
        <v>666</v>
      </c>
      <c r="S26" s="2" t="s">
        <v>16</v>
      </c>
      <c r="T26" s="95"/>
      <c r="U26" s="95"/>
      <c r="AA26" s="95"/>
      <c r="AB26" s="95"/>
      <c r="AH26" s="95"/>
      <c r="AI26" s="95"/>
      <c r="AO26" s="95"/>
      <c r="AP26" s="95"/>
      <c r="AR26" s="2">
        <f t="shared" si="12"/>
        <v>1</v>
      </c>
      <c r="AS26" s="2">
        <f t="shared" si="13"/>
        <v>0</v>
      </c>
      <c r="AT26" s="123">
        <f t="shared" si="14"/>
        <v>0</v>
      </c>
      <c r="AU26" s="25">
        <f t="shared" si="15"/>
        <v>1.1397720455908817</v>
      </c>
      <c r="AV26" s="14">
        <f t="shared" si="16"/>
        <v>3.8</v>
      </c>
    </row>
    <row r="27" spans="1:48" x14ac:dyDescent="0.2">
      <c r="A27" s="168" t="s">
        <v>442</v>
      </c>
      <c r="B27" s="15" t="str">
        <f>IFERROR(VLOOKUP(A27,'Validation List'!$A:$G,2,0),"--")</f>
        <v>Jason Leung</v>
      </c>
      <c r="C27" s="15" t="str">
        <f>IFERROR(VLOOKUP(A27,'Validation List'!$A:$G,4,0),"--")</f>
        <v>MVW 391</v>
      </c>
      <c r="D27" s="16" t="str">
        <f>IFERROR(VLOOKUP(A27,'Validation List'!$A:$G,6,0),"--")</f>
        <v>AM</v>
      </c>
      <c r="E27" s="16">
        <f>IFERROR(VLOOKUP(A27,'Validation List'!$A:$G,5,0),"--")</f>
        <v>100034135453444</v>
      </c>
      <c r="F27" s="15">
        <f t="shared" si="4"/>
        <v>32</v>
      </c>
      <c r="G27" s="15">
        <f t="shared" si="5"/>
        <v>40</v>
      </c>
      <c r="H27" s="15">
        <f t="shared" si="6"/>
        <v>40</v>
      </c>
      <c r="I27" s="15">
        <f t="shared" si="7"/>
        <v>30.5</v>
      </c>
      <c r="J27" s="15">
        <f t="shared" si="8"/>
        <v>8</v>
      </c>
      <c r="K27" s="15">
        <f t="shared" si="9"/>
        <v>150.5</v>
      </c>
      <c r="L27" s="15">
        <f t="shared" si="10"/>
        <v>0</v>
      </c>
      <c r="M27" s="15">
        <f t="shared" si="11"/>
        <v>150.5</v>
      </c>
      <c r="N27" s="116"/>
      <c r="O27" s="69" t="s">
        <v>666</v>
      </c>
      <c r="P27" s="204"/>
      <c r="R27" s="204"/>
      <c r="T27" s="96"/>
      <c r="U27" s="96"/>
      <c r="V27" s="204"/>
      <c r="W27" s="204"/>
      <c r="X27" s="204"/>
      <c r="Y27" s="204"/>
      <c r="Z27" s="204"/>
      <c r="AA27" s="96"/>
      <c r="AB27" s="96"/>
      <c r="AC27" s="204"/>
      <c r="AE27" s="204"/>
      <c r="AF27" s="204"/>
      <c r="AG27" s="204"/>
      <c r="AH27" s="96"/>
      <c r="AI27" s="96"/>
      <c r="AJ27" s="204"/>
      <c r="AK27" s="204"/>
      <c r="AL27" s="204"/>
      <c r="AM27" s="204">
        <v>6.5</v>
      </c>
      <c r="AN27" s="204" t="s">
        <v>16</v>
      </c>
      <c r="AO27" s="96"/>
      <c r="AP27" s="96"/>
      <c r="AR27" s="2">
        <f t="shared" si="12"/>
        <v>1</v>
      </c>
      <c r="AS27" s="2">
        <f t="shared" si="13"/>
        <v>0</v>
      </c>
      <c r="AT27" s="123">
        <f t="shared" si="14"/>
        <v>1.5</v>
      </c>
      <c r="AU27" s="25">
        <f t="shared" si="15"/>
        <v>1.1285242951409717</v>
      </c>
      <c r="AV27" s="14">
        <f t="shared" si="16"/>
        <v>3.8</v>
      </c>
    </row>
    <row r="28" spans="1:48" x14ac:dyDescent="0.2">
      <c r="A28" s="168" t="s">
        <v>444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AM</v>
      </c>
      <c r="E28" s="16">
        <f>IFERROR(VLOOKUP(A28,'Validation List'!$A:$G,5,0),"--")</f>
        <v>100028569677574</v>
      </c>
      <c r="F28" s="15">
        <f t="shared" si="4"/>
        <v>39.5</v>
      </c>
      <c r="G28" s="15">
        <f t="shared" si="5"/>
        <v>40</v>
      </c>
      <c r="H28" s="15">
        <f t="shared" si="6"/>
        <v>40</v>
      </c>
      <c r="I28" s="15">
        <f t="shared" si="7"/>
        <v>36</v>
      </c>
      <c r="J28" s="15">
        <f t="shared" si="8"/>
        <v>8</v>
      </c>
      <c r="K28" s="15">
        <f t="shared" si="9"/>
        <v>163.5</v>
      </c>
      <c r="L28" s="15">
        <f t="shared" si="10"/>
        <v>0</v>
      </c>
      <c r="M28" s="15">
        <f t="shared" si="11"/>
        <v>163.5</v>
      </c>
      <c r="N28" s="116"/>
      <c r="O28" s="69">
        <v>7.5</v>
      </c>
      <c r="T28" s="95"/>
      <c r="U28" s="95"/>
      <c r="AA28" s="95"/>
      <c r="AB28" s="95"/>
      <c r="AD28" s="204"/>
      <c r="AH28" s="95"/>
      <c r="AI28" s="95"/>
      <c r="AM28" s="2">
        <v>4</v>
      </c>
      <c r="AO28" s="95"/>
      <c r="AP28" s="95"/>
      <c r="AR28" s="2">
        <f t="shared" si="12"/>
        <v>0</v>
      </c>
      <c r="AS28" s="2">
        <f t="shared" si="13"/>
        <v>0</v>
      </c>
      <c r="AT28" s="123">
        <f t="shared" si="14"/>
        <v>4.5</v>
      </c>
      <c r="AU28" s="25">
        <f t="shared" si="15"/>
        <v>1.2260047990401919</v>
      </c>
      <c r="AV28" s="14">
        <f t="shared" si="16"/>
        <v>4</v>
      </c>
    </row>
    <row r="29" spans="1:48" x14ac:dyDescent="0.2">
      <c r="A29" s="168" t="s">
        <v>507</v>
      </c>
      <c r="B29" s="15" t="str">
        <f>IFERROR(VLOOKUP(A29,'Validation List'!$A:$G,2,0),"--")</f>
        <v>Maria Obaldo</v>
      </c>
      <c r="C29" s="15" t="str">
        <f>IFERROR(VLOOKUP(A29,'Validation List'!$A:$G,4,0),"--")</f>
        <v>MVW 391</v>
      </c>
      <c r="D29" s="16" t="str">
        <f>IFERROR(VLOOKUP(A29,'Validation List'!$A:$G,6,0),"--")</f>
        <v>PM</v>
      </c>
      <c r="E29" s="16">
        <f>IFERROR(VLOOKUP(A29,'Validation List'!$A:$G,5,0),"--")</f>
        <v>100034486053373</v>
      </c>
      <c r="F29" s="15">
        <f t="shared" si="4"/>
        <v>32</v>
      </c>
      <c r="G29" s="15">
        <f t="shared" si="5"/>
        <v>36</v>
      </c>
      <c r="H29" s="15">
        <f t="shared" si="6"/>
        <v>24</v>
      </c>
      <c r="I29" s="15">
        <f t="shared" si="7"/>
        <v>30</v>
      </c>
      <c r="J29" s="15">
        <f t="shared" si="8"/>
        <v>8</v>
      </c>
      <c r="K29" s="15">
        <f t="shared" si="9"/>
        <v>130</v>
      </c>
      <c r="L29" s="15">
        <f t="shared" si="10"/>
        <v>0</v>
      </c>
      <c r="M29" s="15">
        <f t="shared" si="11"/>
        <v>130</v>
      </c>
      <c r="N29" s="116"/>
      <c r="O29" s="69" t="s">
        <v>665</v>
      </c>
      <c r="P29" s="2" t="s">
        <v>17</v>
      </c>
      <c r="T29" s="95"/>
      <c r="U29" s="95"/>
      <c r="Z29" s="2">
        <v>4</v>
      </c>
      <c r="AA29" s="95"/>
      <c r="AB29" s="95"/>
      <c r="AC29" s="2" t="s">
        <v>17</v>
      </c>
      <c r="AD29" s="2" t="s">
        <v>17</v>
      </c>
      <c r="AH29" s="95"/>
      <c r="AI29" s="95"/>
      <c r="AL29" s="2">
        <v>6</v>
      </c>
      <c r="AN29" s="2" t="s">
        <v>17</v>
      </c>
      <c r="AO29" s="95"/>
      <c r="AP29" s="95"/>
      <c r="AR29" s="2">
        <f t="shared" si="12"/>
        <v>0</v>
      </c>
      <c r="AS29" s="2">
        <f t="shared" si="13"/>
        <v>4</v>
      </c>
      <c r="AT29" s="123">
        <f t="shared" si="14"/>
        <v>6</v>
      </c>
      <c r="AU29" s="25">
        <f t="shared" si="15"/>
        <v>0.9748050389922015</v>
      </c>
      <c r="AV29" s="14">
        <f t="shared" si="16"/>
        <v>4</v>
      </c>
    </row>
    <row r="30" spans="1:48" x14ac:dyDescent="0.2">
      <c r="A30" s="148" t="s">
        <v>509</v>
      </c>
      <c r="B30" s="169" t="str">
        <f>IFERROR(VLOOKUP(A30,'Validation List'!$A:$G,2,0),"--")</f>
        <v>Maria Obaldo</v>
      </c>
      <c r="C30" s="15" t="str">
        <f>IFERROR(VLOOKUP(A30,'Validation List'!$A:$G,4,0),"--")</f>
        <v>MVW 391</v>
      </c>
      <c r="D30" s="170" t="str">
        <f>IFERROR(VLOOKUP(A30,'Validation List'!$A:$G,6,0),"--")</f>
        <v>PM</v>
      </c>
      <c r="E30" s="170">
        <f>IFERROR(VLOOKUP(A30,'Validation List'!$A:$G,5,0),"--")</f>
        <v>100039177024304</v>
      </c>
      <c r="F30" s="15">
        <f t="shared" si="4"/>
        <v>32</v>
      </c>
      <c r="G30" s="169">
        <f t="shared" si="5"/>
        <v>40</v>
      </c>
      <c r="H30" s="169">
        <f t="shared" si="6"/>
        <v>40</v>
      </c>
      <c r="I30" s="15">
        <f t="shared" si="7"/>
        <v>40</v>
      </c>
      <c r="J30" s="15">
        <f t="shared" si="8"/>
        <v>8</v>
      </c>
      <c r="K30" s="15">
        <f t="shared" si="9"/>
        <v>160</v>
      </c>
      <c r="L30" s="15">
        <f t="shared" si="10"/>
        <v>0</v>
      </c>
      <c r="M30" s="15">
        <f t="shared" si="11"/>
        <v>160</v>
      </c>
      <c r="N30" s="88"/>
      <c r="O30" s="69" t="s">
        <v>666</v>
      </c>
      <c r="T30" s="95"/>
      <c r="U30" s="95"/>
      <c r="AA30" s="95"/>
      <c r="AB30" s="95"/>
      <c r="AH30" s="95"/>
      <c r="AI30" s="95"/>
      <c r="AO30" s="95"/>
      <c r="AP30" s="95"/>
      <c r="AR30" s="2">
        <f t="shared" si="12"/>
        <v>0</v>
      </c>
      <c r="AS30" s="2">
        <f t="shared" si="13"/>
        <v>0</v>
      </c>
      <c r="AT30" s="123">
        <f t="shared" si="14"/>
        <v>0</v>
      </c>
      <c r="AU30" s="25">
        <f t="shared" si="15"/>
        <v>1.1997600479904018</v>
      </c>
      <c r="AV30" s="14">
        <f t="shared" si="16"/>
        <v>3.8</v>
      </c>
    </row>
    <row r="31" spans="1:48" x14ac:dyDescent="0.2">
      <c r="A31" s="148" t="s">
        <v>499</v>
      </c>
      <c r="B31" s="169" t="str">
        <f>IFERROR(VLOOKUP(A31,'Validation List'!$A:$G,2,0),"--")</f>
        <v>Jason Leung</v>
      </c>
      <c r="C31" s="15" t="str">
        <f>IFERROR(VLOOKUP(A31,'Validation List'!$A:$G,4,0),"--")</f>
        <v>MVW 391</v>
      </c>
      <c r="D31" s="170" t="str">
        <f>IFERROR(VLOOKUP(A31,'Validation List'!$A:$G,6,0),"--")</f>
        <v>AM</v>
      </c>
      <c r="E31" s="170">
        <f>IFERROR(VLOOKUP(A31,'Validation List'!$A:$G,5,0),"--")</f>
        <v>100039438970654</v>
      </c>
      <c r="F31" s="15">
        <f t="shared" si="4"/>
        <v>40</v>
      </c>
      <c r="G31" s="169">
        <f t="shared" si="5"/>
        <v>40</v>
      </c>
      <c r="H31" s="169">
        <f t="shared" si="6"/>
        <v>39</v>
      </c>
      <c r="I31" s="15">
        <f t="shared" si="7"/>
        <v>40</v>
      </c>
      <c r="J31" s="15">
        <f t="shared" si="8"/>
        <v>8</v>
      </c>
      <c r="K31" s="15">
        <f t="shared" si="9"/>
        <v>167</v>
      </c>
      <c r="L31" s="15">
        <f t="shared" si="10"/>
        <v>0</v>
      </c>
      <c r="M31" s="15">
        <f t="shared" si="11"/>
        <v>167</v>
      </c>
      <c r="N31" s="88"/>
      <c r="O31" s="69" t="s">
        <v>665</v>
      </c>
      <c r="T31" s="95"/>
      <c r="U31" s="95"/>
      <c r="AA31" s="95"/>
      <c r="AB31" s="95"/>
      <c r="AF31" s="2">
        <v>7</v>
      </c>
      <c r="AH31" s="95"/>
      <c r="AI31" s="95"/>
      <c r="AO31" s="95"/>
      <c r="AP31" s="95"/>
      <c r="AR31" s="2">
        <f t="shared" si="12"/>
        <v>0</v>
      </c>
      <c r="AS31" s="2">
        <f t="shared" si="13"/>
        <v>0</v>
      </c>
      <c r="AT31" s="123">
        <f t="shared" si="14"/>
        <v>1</v>
      </c>
      <c r="AU31" s="25">
        <f t="shared" si="15"/>
        <v>1.252249550089982</v>
      </c>
      <c r="AV31" s="14">
        <f t="shared" si="16"/>
        <v>4</v>
      </c>
    </row>
    <row r="32" spans="1:48" x14ac:dyDescent="0.2">
      <c r="A32" s="148" t="s">
        <v>446</v>
      </c>
      <c r="B32" s="169" t="str">
        <f>IFERROR(VLOOKUP(A32,'Validation List'!$A:$G,2,0),"--")</f>
        <v>Jason Leung</v>
      </c>
      <c r="C32" s="15" t="str">
        <f>IFERROR(VLOOKUP(A32,'Validation List'!$A:$G,4,0),"--")</f>
        <v>MVW 391</v>
      </c>
      <c r="D32" s="170" t="str">
        <f>IFERROR(VLOOKUP(A32,'Validation List'!$A:$G,6,0),"--")</f>
        <v>AM</v>
      </c>
      <c r="E32" s="170">
        <f>IFERROR(VLOOKUP(A32,'Validation List'!$A:$G,5,0),"--")</f>
        <v>100039543755797</v>
      </c>
      <c r="F32" s="15">
        <f t="shared" si="4"/>
        <v>32</v>
      </c>
      <c r="G32" s="169">
        <f t="shared" si="5"/>
        <v>39</v>
      </c>
      <c r="H32" s="169">
        <f t="shared" si="6"/>
        <v>34</v>
      </c>
      <c r="I32" s="15">
        <f t="shared" si="7"/>
        <v>20</v>
      </c>
      <c r="J32" s="15">
        <f t="shared" si="8"/>
        <v>8</v>
      </c>
      <c r="K32" s="15">
        <f t="shared" si="9"/>
        <v>133</v>
      </c>
      <c r="L32" s="15">
        <f t="shared" si="10"/>
        <v>0</v>
      </c>
      <c r="M32" s="15">
        <f t="shared" si="11"/>
        <v>133</v>
      </c>
      <c r="N32" s="88"/>
      <c r="O32" s="69" t="s">
        <v>666</v>
      </c>
      <c r="T32" s="95"/>
      <c r="U32" s="95"/>
      <c r="X32" s="2">
        <v>7</v>
      </c>
      <c r="AA32" s="95"/>
      <c r="AB32" s="95"/>
      <c r="AF32" s="2">
        <v>2</v>
      </c>
      <c r="AH32" s="95"/>
      <c r="AI32" s="95"/>
      <c r="AL32" s="2">
        <v>3</v>
      </c>
      <c r="AM32" s="2">
        <v>1</v>
      </c>
      <c r="AN32" s="2" t="s">
        <v>17</v>
      </c>
      <c r="AO32" s="95"/>
      <c r="AP32" s="95"/>
      <c r="AR32" s="2">
        <f t="shared" si="12"/>
        <v>0</v>
      </c>
      <c r="AS32" s="2">
        <f t="shared" si="13"/>
        <v>1</v>
      </c>
      <c r="AT32" s="123">
        <f t="shared" si="14"/>
        <v>19</v>
      </c>
      <c r="AU32" s="25">
        <f t="shared" si="15"/>
        <v>0.9973005398920215</v>
      </c>
      <c r="AV32" s="14">
        <f t="shared" si="16"/>
        <v>3.8</v>
      </c>
    </row>
    <row r="33" spans="1:48" x14ac:dyDescent="0.2">
      <c r="A33" s="168" t="s">
        <v>448</v>
      </c>
      <c r="B33" s="15" t="str">
        <f>IFERROR(VLOOKUP(A33,'Validation List'!$A:$G,2,0),"--")</f>
        <v>Jason Leung</v>
      </c>
      <c r="C33" s="15" t="str">
        <f>IFERROR(VLOOKUP(A33,'Validation List'!$A:$G,4,0),"--")</f>
        <v>MVW 391</v>
      </c>
      <c r="D33" s="16" t="str">
        <f>IFERROR(VLOOKUP(A33,'Validation List'!$A:$G,6,0),"--")</f>
        <v>AM</v>
      </c>
      <c r="E33" s="16">
        <f>IFERROR(VLOOKUP(A33,'Validation List'!$A:$G,5,0),"--")</f>
        <v>100034106655387</v>
      </c>
      <c r="F33" s="15">
        <f t="shared" si="4"/>
        <v>32</v>
      </c>
      <c r="G33" s="15">
        <f t="shared" si="5"/>
        <v>40</v>
      </c>
      <c r="H33" s="15">
        <f t="shared" si="6"/>
        <v>38.5</v>
      </c>
      <c r="I33" s="15">
        <f t="shared" si="7"/>
        <v>32</v>
      </c>
      <c r="J33" s="15">
        <f t="shared" si="8"/>
        <v>8</v>
      </c>
      <c r="K33" s="15">
        <f t="shared" si="9"/>
        <v>150.5</v>
      </c>
      <c r="L33" s="15">
        <f t="shared" si="10"/>
        <v>0</v>
      </c>
      <c r="M33" s="15">
        <f t="shared" si="11"/>
        <v>150.5</v>
      </c>
      <c r="N33" s="116"/>
      <c r="O33" s="69" t="s">
        <v>666</v>
      </c>
      <c r="T33" s="95"/>
      <c r="U33" s="95"/>
      <c r="AA33" s="95"/>
      <c r="AB33" s="95"/>
      <c r="AE33" s="2">
        <v>6.5</v>
      </c>
      <c r="AH33" s="95"/>
      <c r="AI33" s="95"/>
      <c r="AJ33" s="2" t="s">
        <v>16</v>
      </c>
      <c r="AO33" s="95"/>
      <c r="AP33" s="95"/>
      <c r="AR33" s="2">
        <f t="shared" si="12"/>
        <v>1</v>
      </c>
      <c r="AS33" s="2">
        <f t="shared" si="13"/>
        <v>0</v>
      </c>
      <c r="AT33" s="123">
        <f t="shared" si="14"/>
        <v>1.5</v>
      </c>
      <c r="AU33" s="25">
        <f t="shared" si="15"/>
        <v>1.1285242951409717</v>
      </c>
      <c r="AV33" s="14">
        <f t="shared" si="16"/>
        <v>3.8</v>
      </c>
    </row>
    <row r="34" spans="1:48" x14ac:dyDescent="0.2">
      <c r="A34" s="148" t="s">
        <v>491</v>
      </c>
      <c r="B34" s="169" t="str">
        <f>IFERROR(VLOOKUP(A34,'Validation List'!$A:$G,2,0),"--")</f>
        <v>Jason Leung</v>
      </c>
      <c r="C34" s="15" t="str">
        <f>IFERROR(VLOOKUP(A34,'Validation List'!$A:$G,4,0),"--")</f>
        <v>MVW 391</v>
      </c>
      <c r="D34" s="170" t="str">
        <f>IFERROR(VLOOKUP(A34,'Validation List'!$A:$G,6,0),"--")</f>
        <v>AM</v>
      </c>
      <c r="E34" s="170">
        <f>IFERROR(VLOOKUP(A34,'Validation List'!$A:$G,5,0),"--")</f>
        <v>100041343781854</v>
      </c>
      <c r="F34" s="15">
        <f t="shared" si="4"/>
        <v>32</v>
      </c>
      <c r="G34" s="169">
        <f t="shared" si="5"/>
        <v>40</v>
      </c>
      <c r="H34" s="169">
        <f t="shared" si="6"/>
        <v>40</v>
      </c>
      <c r="I34" s="15">
        <f t="shared" si="7"/>
        <v>40</v>
      </c>
      <c r="J34" s="15">
        <f t="shared" si="8"/>
        <v>8</v>
      </c>
      <c r="K34" s="15">
        <f t="shared" si="9"/>
        <v>160</v>
      </c>
      <c r="L34" s="15">
        <f t="shared" si="10"/>
        <v>0</v>
      </c>
      <c r="M34" s="15">
        <f t="shared" si="11"/>
        <v>160</v>
      </c>
      <c r="N34" s="88"/>
      <c r="O34" s="69" t="s">
        <v>666</v>
      </c>
      <c r="T34" s="95"/>
      <c r="U34" s="95"/>
      <c r="AA34" s="95"/>
      <c r="AB34" s="95"/>
      <c r="AH34" s="95"/>
      <c r="AI34" s="95"/>
      <c r="AO34" s="95"/>
      <c r="AP34" s="95"/>
      <c r="AR34" s="2">
        <f t="shared" si="12"/>
        <v>0</v>
      </c>
      <c r="AS34" s="2">
        <f t="shared" si="13"/>
        <v>0</v>
      </c>
      <c r="AT34" s="123">
        <f t="shared" si="14"/>
        <v>0</v>
      </c>
      <c r="AU34" s="25">
        <f t="shared" si="15"/>
        <v>1.1997600479904018</v>
      </c>
      <c r="AV34" s="14">
        <f t="shared" si="16"/>
        <v>3.8</v>
      </c>
    </row>
    <row r="35" spans="1:48" x14ac:dyDescent="0.2">
      <c r="A35" s="148" t="s">
        <v>188</v>
      </c>
      <c r="B35" s="15" t="str">
        <f>IFERROR(VLOOKUP(A35,'Validation List'!$A:$G,2,0),"--")</f>
        <v>Jason Leung</v>
      </c>
      <c r="C35" s="15" t="str">
        <f>IFERROR(VLOOKUP(A35,'Validation List'!$A:$G,4,0),"--")</f>
        <v>MVW 391</v>
      </c>
      <c r="D35" s="16" t="str">
        <f>IFERROR(VLOOKUP(A35,'Validation List'!$A:$G,6,0),"--")</f>
        <v>AM</v>
      </c>
      <c r="E35" s="16">
        <f>IFERROR(VLOOKUP(A35,'Validation List'!$A:$G,5,0),"--")</f>
        <v>100027852192028</v>
      </c>
      <c r="F35" s="15">
        <f t="shared" si="4"/>
        <v>29</v>
      </c>
      <c r="G35" s="15">
        <f t="shared" si="5"/>
        <v>37</v>
      </c>
      <c r="H35" s="15">
        <f t="shared" si="6"/>
        <v>40</v>
      </c>
      <c r="I35" s="15">
        <f t="shared" si="7"/>
        <v>40</v>
      </c>
      <c r="J35" s="15">
        <f t="shared" si="8"/>
        <v>0</v>
      </c>
      <c r="K35" s="15">
        <f t="shared" si="9"/>
        <v>146</v>
      </c>
      <c r="L35" s="15">
        <f t="shared" si="10"/>
        <v>0</v>
      </c>
      <c r="M35" s="15">
        <f t="shared" si="11"/>
        <v>146</v>
      </c>
      <c r="N35" s="88"/>
      <c r="O35" s="69" t="s">
        <v>666</v>
      </c>
      <c r="S35" s="2">
        <v>5</v>
      </c>
      <c r="T35" s="95"/>
      <c r="U35" s="95"/>
      <c r="W35" s="2">
        <v>5</v>
      </c>
      <c r="AA35" s="95"/>
      <c r="AB35" s="95"/>
      <c r="AH35" s="95"/>
      <c r="AI35" s="95"/>
      <c r="AO35" s="95"/>
      <c r="AP35" s="95"/>
      <c r="AQ35" s="2" t="s">
        <v>17</v>
      </c>
      <c r="AR35" s="2">
        <f t="shared" si="12"/>
        <v>0</v>
      </c>
      <c r="AS35" s="2">
        <f t="shared" si="13"/>
        <v>1</v>
      </c>
      <c r="AT35" s="123">
        <f t="shared" si="14"/>
        <v>6</v>
      </c>
      <c r="AU35" s="25">
        <f t="shared" si="15"/>
        <v>1.0947810437912417</v>
      </c>
      <c r="AV35" s="14">
        <f t="shared" si="16"/>
        <v>3.8</v>
      </c>
    </row>
    <row r="36" spans="1:48" x14ac:dyDescent="0.2">
      <c r="A36" s="55" t="s">
        <v>576</v>
      </c>
      <c r="B36" s="15" t="str">
        <f>IFERROR(VLOOKUP(A36,'Validation List'!$A:$G,2,0),"--")</f>
        <v>Jason Leung</v>
      </c>
      <c r="C36" s="15" t="str">
        <f>IFERROR(VLOOKUP(A36,'Validation List'!$A:$G,4,0),"--")</f>
        <v>MVW 391</v>
      </c>
      <c r="D36" s="16" t="str">
        <f>IFERROR(VLOOKUP(A36,'Validation List'!$A:$G,6,0),"--")</f>
        <v>ROLL OFF</v>
      </c>
      <c r="E36" s="16">
        <f>IFERROR(VLOOKUP(A36,'Validation List'!$A:$G,5,0),"--")</f>
        <v>100034362399302</v>
      </c>
      <c r="F36" s="15">
        <f t="shared" si="4"/>
        <v>32</v>
      </c>
      <c r="G36" s="15">
        <f t="shared" si="5"/>
        <v>0</v>
      </c>
      <c r="H36" s="15">
        <f t="shared" si="6"/>
        <v>0</v>
      </c>
      <c r="I36" s="15">
        <f t="shared" si="7"/>
        <v>0</v>
      </c>
      <c r="J36" s="15">
        <f t="shared" si="8"/>
        <v>0</v>
      </c>
      <c r="K36" s="15">
        <f t="shared" si="9"/>
        <v>32</v>
      </c>
      <c r="L36" s="15">
        <f t="shared" si="10"/>
        <v>0</v>
      </c>
      <c r="M36" s="15">
        <f t="shared" si="11"/>
        <v>32</v>
      </c>
      <c r="N36" s="116"/>
      <c r="O36" s="69" t="s">
        <v>666</v>
      </c>
      <c r="T36" s="95"/>
      <c r="U36" s="95"/>
      <c r="V36" s="2" t="s">
        <v>666</v>
      </c>
      <c r="W36" s="2" t="s">
        <v>666</v>
      </c>
      <c r="X36" s="2" t="s">
        <v>666</v>
      </c>
      <c r="Y36" s="2" t="s">
        <v>666</v>
      </c>
      <c r="Z36" s="2" t="s">
        <v>666</v>
      </c>
      <c r="AA36" s="95"/>
      <c r="AB36" s="95"/>
      <c r="AC36" s="2" t="s">
        <v>666</v>
      </c>
      <c r="AD36" s="2" t="s">
        <v>666</v>
      </c>
      <c r="AE36" s="2" t="s">
        <v>666</v>
      </c>
      <c r="AF36" s="2" t="s">
        <v>666</v>
      </c>
      <c r="AG36" s="2" t="s">
        <v>666</v>
      </c>
      <c r="AH36" s="95"/>
      <c r="AI36" s="95"/>
      <c r="AJ36" s="2" t="s">
        <v>666</v>
      </c>
      <c r="AK36" s="2" t="s">
        <v>666</v>
      </c>
      <c r="AL36" s="2" t="s">
        <v>666</v>
      </c>
      <c r="AM36" s="2" t="s">
        <v>666</v>
      </c>
      <c r="AN36" s="2" t="s">
        <v>666</v>
      </c>
      <c r="AO36" s="95"/>
      <c r="AP36" s="95"/>
      <c r="AQ36" s="2" t="s">
        <v>666</v>
      </c>
      <c r="AR36" s="2">
        <f t="shared" si="12"/>
        <v>0</v>
      </c>
      <c r="AS36" s="2">
        <f t="shared" si="13"/>
        <v>0</v>
      </c>
      <c r="AT36" s="123">
        <f t="shared" si="14"/>
        <v>0</v>
      </c>
      <c r="AU36" s="25">
        <f t="shared" si="15"/>
        <v>0.23995200959808036</v>
      </c>
      <c r="AV36" s="14">
        <f t="shared" si="16"/>
        <v>0.6</v>
      </c>
    </row>
    <row r="37" spans="1:48" x14ac:dyDescent="0.2">
      <c r="A37" s="148" t="s">
        <v>511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100036721487519</v>
      </c>
      <c r="F37" s="15">
        <f t="shared" si="4"/>
        <v>32</v>
      </c>
      <c r="G37" s="15">
        <f t="shared" si="5"/>
        <v>32</v>
      </c>
      <c r="H37" s="15">
        <f t="shared" si="6"/>
        <v>40</v>
      </c>
      <c r="I37" s="15">
        <f t="shared" si="7"/>
        <v>40</v>
      </c>
      <c r="J37" s="15">
        <f t="shared" si="8"/>
        <v>8</v>
      </c>
      <c r="K37" s="15">
        <f t="shared" si="9"/>
        <v>152</v>
      </c>
      <c r="L37" s="15">
        <f t="shared" si="10"/>
        <v>0</v>
      </c>
      <c r="M37" s="15">
        <f t="shared" si="11"/>
        <v>152</v>
      </c>
      <c r="N37" s="88"/>
      <c r="O37" s="69" t="s">
        <v>666</v>
      </c>
      <c r="T37" s="95"/>
      <c r="U37" s="95"/>
      <c r="Y37" s="2" t="s">
        <v>17</v>
      </c>
      <c r="AA37" s="95"/>
      <c r="AB37" s="95"/>
      <c r="AH37" s="95"/>
      <c r="AI37" s="95"/>
      <c r="AO37" s="95"/>
      <c r="AP37" s="95"/>
      <c r="AR37" s="2">
        <f t="shared" si="12"/>
        <v>0</v>
      </c>
      <c r="AS37" s="2">
        <f t="shared" si="13"/>
        <v>1</v>
      </c>
      <c r="AT37" s="123">
        <f t="shared" si="14"/>
        <v>0</v>
      </c>
      <c r="AU37" s="25">
        <f t="shared" si="15"/>
        <v>1.1397720455908817</v>
      </c>
      <c r="AV37" s="14">
        <f t="shared" si="16"/>
        <v>3.8</v>
      </c>
    </row>
    <row r="38" spans="1:48" x14ac:dyDescent="0.2">
      <c r="A38" s="148" t="s">
        <v>561</v>
      </c>
      <c r="B38" s="169" t="str">
        <f>IFERROR(VLOOKUP(A38,'Validation List'!$A:$G,2,0),"--")</f>
        <v>Maria Obaldo</v>
      </c>
      <c r="C38" s="15" t="str">
        <f>IFERROR(VLOOKUP(A38,'Validation List'!$A:$G,4,0),"--")</f>
        <v>MVW 391</v>
      </c>
      <c r="D38" s="170" t="str">
        <f>IFERROR(VLOOKUP(A38,'Validation List'!$A:$G,6,0),"--")</f>
        <v>PM</v>
      </c>
      <c r="E38" s="170">
        <f>IFERROR(VLOOKUP(A38,'Validation List'!$A:$G,5,0),"--")</f>
        <v>100041388132663</v>
      </c>
      <c r="F38" s="15">
        <f t="shared" si="4"/>
        <v>0</v>
      </c>
      <c r="G38" s="169">
        <f t="shared" si="5"/>
        <v>40</v>
      </c>
      <c r="H38" s="169">
        <f t="shared" si="6"/>
        <v>40</v>
      </c>
      <c r="I38" s="15">
        <f t="shared" si="7"/>
        <v>40</v>
      </c>
      <c r="J38" s="15">
        <f t="shared" si="8"/>
        <v>8</v>
      </c>
      <c r="K38" s="15">
        <f t="shared" si="9"/>
        <v>128</v>
      </c>
      <c r="L38" s="15">
        <f t="shared" si="10"/>
        <v>0</v>
      </c>
      <c r="M38" s="15">
        <f t="shared" si="11"/>
        <v>128</v>
      </c>
      <c r="N38" s="88"/>
      <c r="O38" s="69" t="s">
        <v>666</v>
      </c>
      <c r="P38" s="69" t="s">
        <v>666</v>
      </c>
      <c r="Q38" s="69" t="s">
        <v>666</v>
      </c>
      <c r="R38" s="69" t="s">
        <v>666</v>
      </c>
      <c r="S38" s="69" t="s">
        <v>666</v>
      </c>
      <c r="T38" s="95"/>
      <c r="U38" s="95"/>
      <c r="AA38" s="95"/>
      <c r="AB38" s="95"/>
      <c r="AH38" s="95"/>
      <c r="AI38" s="95"/>
      <c r="AO38" s="95"/>
      <c r="AP38" s="95"/>
      <c r="AR38" s="2">
        <f t="shared" si="12"/>
        <v>0</v>
      </c>
      <c r="AS38" s="2">
        <f t="shared" si="13"/>
        <v>0</v>
      </c>
      <c r="AT38" s="123">
        <f t="shared" si="14"/>
        <v>0</v>
      </c>
      <c r="AU38" s="25">
        <f t="shared" si="15"/>
        <v>0.95980803839232143</v>
      </c>
      <c r="AV38" s="14">
        <f t="shared" si="16"/>
        <v>3</v>
      </c>
    </row>
    <row r="39" spans="1:48" x14ac:dyDescent="0.2">
      <c r="A39" s="148" t="s">
        <v>497</v>
      </c>
      <c r="B39" s="169" t="str">
        <f>IFERROR(VLOOKUP(A39,'Validation List'!$A:$G,2,0),"--")</f>
        <v>Jason Leung</v>
      </c>
      <c r="C39" s="15" t="str">
        <f>IFERROR(VLOOKUP(A39,'Validation List'!$A:$G,4,0),"--")</f>
        <v>MVW 391</v>
      </c>
      <c r="D39" s="170" t="str">
        <f>IFERROR(VLOOKUP(A39,'Validation List'!$A:$G,6,0),"--")</f>
        <v>AM</v>
      </c>
      <c r="E39" s="170">
        <f>IFERROR(VLOOKUP(A39,'Validation List'!$A:$G,5,0),"--")</f>
        <v>100041240917328</v>
      </c>
      <c r="F39" s="15">
        <f t="shared" si="4"/>
        <v>32</v>
      </c>
      <c r="G39" s="169">
        <f t="shared" si="5"/>
        <v>40</v>
      </c>
      <c r="H39" s="169">
        <f t="shared" si="6"/>
        <v>0</v>
      </c>
      <c r="I39" s="15">
        <f t="shared" si="7"/>
        <v>24</v>
      </c>
      <c r="J39" s="15">
        <f t="shared" si="8"/>
        <v>8</v>
      </c>
      <c r="K39" s="15">
        <f t="shared" si="9"/>
        <v>104</v>
      </c>
      <c r="L39" s="15">
        <f t="shared" si="10"/>
        <v>0</v>
      </c>
      <c r="M39" s="15">
        <f t="shared" si="11"/>
        <v>104</v>
      </c>
      <c r="N39" s="88"/>
      <c r="O39" s="69" t="s">
        <v>666</v>
      </c>
      <c r="T39" s="95"/>
      <c r="U39" s="95"/>
      <c r="AA39" s="95"/>
      <c r="AB39" s="95"/>
      <c r="AC39" s="2" t="s">
        <v>16</v>
      </c>
      <c r="AD39" s="2" t="s">
        <v>16</v>
      </c>
      <c r="AE39" s="2" t="s">
        <v>16</v>
      </c>
      <c r="AF39" s="2" t="s">
        <v>16</v>
      </c>
      <c r="AG39" s="2" t="s">
        <v>16</v>
      </c>
      <c r="AH39" s="95"/>
      <c r="AI39" s="95"/>
      <c r="AJ39" s="2" t="s">
        <v>16</v>
      </c>
      <c r="AK39" s="2" t="s">
        <v>16</v>
      </c>
      <c r="AO39" s="95"/>
      <c r="AP39" s="95"/>
      <c r="AR39" s="2">
        <f t="shared" si="12"/>
        <v>7</v>
      </c>
      <c r="AS39" s="2">
        <f t="shared" si="13"/>
        <v>0</v>
      </c>
      <c r="AT39" s="123">
        <f t="shared" si="14"/>
        <v>0</v>
      </c>
      <c r="AU39" s="25">
        <f t="shared" si="15"/>
        <v>0.77984403119376122</v>
      </c>
      <c r="AV39" s="14">
        <f t="shared" si="16"/>
        <v>3.8</v>
      </c>
    </row>
    <row r="40" spans="1:48" x14ac:dyDescent="0.2">
      <c r="A40" s="168" t="s">
        <v>451</v>
      </c>
      <c r="B40" s="15" t="str">
        <f>IFERROR(VLOOKUP(A40,'Validation List'!$A:$G,2,0),"--")</f>
        <v>Jason Leung</v>
      </c>
      <c r="C40" s="15" t="str">
        <f>IFERROR(VLOOKUP(A40,'Validation List'!$A:$G,4,0),"--")</f>
        <v>MVW 391</v>
      </c>
      <c r="D40" s="16" t="str">
        <f>IFERROR(VLOOKUP(A40,'Validation List'!$A:$G,6,0),"--")</f>
        <v>AM</v>
      </c>
      <c r="E40" s="16">
        <f>IFERROR(VLOOKUP(A40,'Validation List'!$A:$G,5,0),"--")</f>
        <v>100028504043772</v>
      </c>
      <c r="F40" s="15">
        <f t="shared" si="4"/>
        <v>20</v>
      </c>
      <c r="G40" s="15">
        <f t="shared" si="5"/>
        <v>39</v>
      </c>
      <c r="H40" s="15">
        <f t="shared" si="6"/>
        <v>40</v>
      </c>
      <c r="I40" s="15">
        <f t="shared" si="7"/>
        <v>39.5</v>
      </c>
      <c r="J40" s="15">
        <f t="shared" si="8"/>
        <v>8</v>
      </c>
      <c r="K40" s="15">
        <f t="shared" si="9"/>
        <v>146.5</v>
      </c>
      <c r="L40" s="15">
        <f t="shared" si="10"/>
        <v>0</v>
      </c>
      <c r="M40" s="15">
        <f t="shared" si="11"/>
        <v>146.5</v>
      </c>
      <c r="N40" s="116"/>
      <c r="O40" s="69" t="s">
        <v>666</v>
      </c>
      <c r="Q40" s="2">
        <v>4</v>
      </c>
      <c r="S40" s="2" t="s">
        <v>17</v>
      </c>
      <c r="T40" s="95"/>
      <c r="U40" s="95"/>
      <c r="X40" s="2">
        <v>7.5</v>
      </c>
      <c r="Z40" s="2">
        <v>7.5</v>
      </c>
      <c r="AA40" s="95"/>
      <c r="AB40" s="95"/>
      <c r="AH40" s="95"/>
      <c r="AI40" s="95"/>
      <c r="AL40" s="2">
        <v>7.5</v>
      </c>
      <c r="AO40" s="95"/>
      <c r="AP40" s="95"/>
      <c r="AR40" s="2">
        <f t="shared" si="12"/>
        <v>0</v>
      </c>
      <c r="AS40" s="2">
        <f t="shared" si="13"/>
        <v>1</v>
      </c>
      <c r="AT40" s="123">
        <f t="shared" si="14"/>
        <v>5.5</v>
      </c>
      <c r="AU40" s="25">
        <f t="shared" si="15"/>
        <v>1.0985302939412116</v>
      </c>
      <c r="AV40" s="14">
        <f t="shared" si="16"/>
        <v>3.8</v>
      </c>
    </row>
    <row r="41" spans="1:48" x14ac:dyDescent="0.2">
      <c r="A41" s="168" t="s">
        <v>513</v>
      </c>
      <c r="B41" s="15" t="str">
        <f>IFERROR(VLOOKUP(A41,'Validation List'!$A:$G,2,0),"--")</f>
        <v>QA</v>
      </c>
      <c r="C41" s="15" t="str">
        <f>IFERROR(VLOOKUP(A41,'Validation List'!$A:$G,4,0),"--")</f>
        <v>MVW 391</v>
      </c>
      <c r="D41" s="16" t="str">
        <f>IFERROR(VLOOKUP(A41,'Validation List'!$A:$G,6,0),"--")</f>
        <v>PM</v>
      </c>
      <c r="E41" s="16">
        <f>IFERROR(VLOOKUP(A41,'Validation List'!$A:$G,5,0),"--")</f>
        <v>100028824242673</v>
      </c>
      <c r="F41" s="15">
        <f t="shared" si="4"/>
        <v>32</v>
      </c>
      <c r="G41" s="15">
        <f t="shared" si="5"/>
        <v>40</v>
      </c>
      <c r="H41" s="15">
        <f t="shared" si="6"/>
        <v>16</v>
      </c>
      <c r="I41" s="15">
        <f t="shared" si="7"/>
        <v>40</v>
      </c>
      <c r="J41" s="15">
        <f t="shared" si="8"/>
        <v>8</v>
      </c>
      <c r="K41" s="15">
        <f t="shared" si="9"/>
        <v>136</v>
      </c>
      <c r="L41" s="15">
        <f t="shared" si="10"/>
        <v>0</v>
      </c>
      <c r="M41" s="15">
        <f t="shared" si="11"/>
        <v>136</v>
      </c>
      <c r="N41" s="116"/>
      <c r="O41" s="69" t="s">
        <v>666</v>
      </c>
      <c r="T41" s="95"/>
      <c r="U41" s="95"/>
      <c r="AA41" s="95"/>
      <c r="AB41" s="95"/>
      <c r="AC41" s="2" t="s">
        <v>16</v>
      </c>
      <c r="AD41" s="2" t="s">
        <v>16</v>
      </c>
      <c r="AE41" s="2" t="s">
        <v>16</v>
      </c>
      <c r="AH41" s="95"/>
      <c r="AI41" s="95"/>
      <c r="AO41" s="95"/>
      <c r="AP41" s="95"/>
      <c r="AR41" s="2">
        <f t="shared" si="12"/>
        <v>3</v>
      </c>
      <c r="AS41" s="2">
        <f t="shared" si="13"/>
        <v>0</v>
      </c>
      <c r="AT41" s="123">
        <f t="shared" si="14"/>
        <v>0</v>
      </c>
      <c r="AU41" s="25">
        <f t="shared" si="15"/>
        <v>1.0197960407918416</v>
      </c>
      <c r="AV41" s="14">
        <f t="shared" si="16"/>
        <v>3.8</v>
      </c>
    </row>
    <row r="42" spans="1:48" x14ac:dyDescent="0.2">
      <c r="A42" s="168" t="s">
        <v>515</v>
      </c>
      <c r="B42" s="15" t="str">
        <f>IFERROR(VLOOKUP(A42,'Validation List'!$A:$G,2,0),"--")</f>
        <v>Maria Obaldo</v>
      </c>
      <c r="C42" s="15" t="str">
        <f>IFERROR(VLOOKUP(A42,'Validation List'!$A:$G,4,0),"--")</f>
        <v>MVW 391</v>
      </c>
      <c r="D42" s="16" t="str">
        <f>IFERROR(VLOOKUP(A42,'Validation List'!$A:$G,6,0),"--")</f>
        <v>PM</v>
      </c>
      <c r="E42" s="16">
        <f>IFERROR(VLOOKUP(A42,'Validation List'!$A:$G,5,0),"--")</f>
        <v>100028810803358</v>
      </c>
      <c r="F42" s="15">
        <f t="shared" si="4"/>
        <v>38</v>
      </c>
      <c r="G42" s="15">
        <f t="shared" si="5"/>
        <v>40</v>
      </c>
      <c r="H42" s="15">
        <f t="shared" si="6"/>
        <v>39</v>
      </c>
      <c r="I42" s="15">
        <f t="shared" si="7"/>
        <v>32</v>
      </c>
      <c r="J42" s="15">
        <f t="shared" si="8"/>
        <v>8</v>
      </c>
      <c r="K42" s="15">
        <f t="shared" si="9"/>
        <v>157</v>
      </c>
      <c r="L42" s="15">
        <f t="shared" si="10"/>
        <v>0</v>
      </c>
      <c r="M42" s="15">
        <f t="shared" si="11"/>
        <v>157</v>
      </c>
      <c r="N42" s="116"/>
      <c r="O42" s="69">
        <v>6</v>
      </c>
      <c r="P42" s="204"/>
      <c r="R42" s="204"/>
      <c r="T42" s="95"/>
      <c r="U42" s="95"/>
      <c r="V42" s="204"/>
      <c r="X42" s="204"/>
      <c r="Y42" s="204"/>
      <c r="Z42" s="204"/>
      <c r="AA42" s="95"/>
      <c r="AB42" s="95"/>
      <c r="AF42" s="2">
        <v>7</v>
      </c>
      <c r="AH42" s="95"/>
      <c r="AI42" s="95"/>
      <c r="AJ42" s="2" t="s">
        <v>17</v>
      </c>
      <c r="AO42" s="95"/>
      <c r="AP42" s="95"/>
      <c r="AR42" s="2">
        <f t="shared" si="12"/>
        <v>0</v>
      </c>
      <c r="AS42" s="2">
        <f t="shared" si="13"/>
        <v>1</v>
      </c>
      <c r="AT42" s="123">
        <f t="shared" si="14"/>
        <v>3</v>
      </c>
      <c r="AU42" s="25">
        <f t="shared" si="15"/>
        <v>1.1772645470905818</v>
      </c>
      <c r="AV42" s="14">
        <f t="shared" si="16"/>
        <v>4</v>
      </c>
    </row>
    <row r="43" spans="1:48" x14ac:dyDescent="0.2">
      <c r="A43" s="168" t="s">
        <v>517</v>
      </c>
      <c r="B43" s="15" t="str">
        <f>IFERROR(VLOOKUP(A43,'Validation List'!$A:$G,2,0),"--")</f>
        <v>Maria Obaldo</v>
      </c>
      <c r="C43" s="15" t="str">
        <f>IFERROR(VLOOKUP(A43,'Validation List'!$A:$G,4,0),"--")</f>
        <v>MVW 391</v>
      </c>
      <c r="D43" s="16" t="str">
        <f>IFERROR(VLOOKUP(A43,'Validation List'!$A:$G,6,0),"--")</f>
        <v>PM</v>
      </c>
      <c r="E43" s="16">
        <f>IFERROR(VLOOKUP(A43,'Validation List'!$A:$G,5,0),"--")</f>
        <v>100034078605203</v>
      </c>
      <c r="F43" s="15">
        <f t="shared" si="4"/>
        <v>16</v>
      </c>
      <c r="G43" s="15">
        <f t="shared" si="5"/>
        <v>40</v>
      </c>
      <c r="H43" s="15">
        <f t="shared" si="6"/>
        <v>32</v>
      </c>
      <c r="I43" s="15">
        <f t="shared" si="7"/>
        <v>30</v>
      </c>
      <c r="J43" s="15">
        <f t="shared" si="8"/>
        <v>0</v>
      </c>
      <c r="K43" s="15">
        <f t="shared" si="9"/>
        <v>118</v>
      </c>
      <c r="L43" s="15">
        <f t="shared" si="10"/>
        <v>0</v>
      </c>
      <c r="M43" s="15">
        <f t="shared" si="11"/>
        <v>118</v>
      </c>
      <c r="N43" s="116"/>
      <c r="O43" s="69" t="s">
        <v>666</v>
      </c>
      <c r="P43" s="2" t="s">
        <v>17</v>
      </c>
      <c r="R43" s="2" t="s">
        <v>17</v>
      </c>
      <c r="T43" s="95"/>
      <c r="U43" s="95"/>
      <c r="V43" s="204"/>
      <c r="AA43" s="95"/>
      <c r="AB43" s="95"/>
      <c r="AF43" s="2" t="s">
        <v>17</v>
      </c>
      <c r="AH43" s="95"/>
      <c r="AI43" s="95"/>
      <c r="AJ43" s="2">
        <v>7</v>
      </c>
      <c r="AM43" s="2" t="s">
        <v>17</v>
      </c>
      <c r="AN43" s="2">
        <v>7</v>
      </c>
      <c r="AO43" s="95"/>
      <c r="AP43" s="95"/>
      <c r="AQ43" s="2" t="s">
        <v>17</v>
      </c>
      <c r="AR43" s="2">
        <f t="shared" si="12"/>
        <v>0</v>
      </c>
      <c r="AS43" s="2">
        <f t="shared" si="13"/>
        <v>5</v>
      </c>
      <c r="AT43" s="123">
        <f t="shared" si="14"/>
        <v>2</v>
      </c>
      <c r="AU43" s="25">
        <f t="shared" si="15"/>
        <v>0.88482303539292129</v>
      </c>
      <c r="AV43" s="14">
        <f t="shared" si="16"/>
        <v>3.8</v>
      </c>
    </row>
    <row r="44" spans="1:48" x14ac:dyDescent="0.2">
      <c r="A44" s="168" t="s">
        <v>453</v>
      </c>
      <c r="B44" s="15" t="str">
        <f>IFERROR(VLOOKUP(A44,'Validation List'!$A:$G,2,0),"--")</f>
        <v>Jason Leung</v>
      </c>
      <c r="C44" s="15" t="str">
        <f>IFERROR(VLOOKUP(A44,'Validation List'!$A:$G,4,0),"--")</f>
        <v>MVW 391</v>
      </c>
      <c r="D44" s="16" t="str">
        <f>IFERROR(VLOOKUP(A44,'Validation List'!$A:$G,6,0),"--")</f>
        <v>AM</v>
      </c>
      <c r="E44" s="16">
        <f>IFERROR(VLOOKUP(A44,'Validation List'!$A:$G,5,0),"--")</f>
        <v>100035086571606</v>
      </c>
      <c r="F44" s="15">
        <f t="shared" si="4"/>
        <v>39</v>
      </c>
      <c r="G44" s="15">
        <f t="shared" si="5"/>
        <v>32</v>
      </c>
      <c r="H44" s="15">
        <f t="shared" si="6"/>
        <v>32</v>
      </c>
      <c r="I44" s="15">
        <f t="shared" si="7"/>
        <v>40</v>
      </c>
      <c r="J44" s="15">
        <f t="shared" si="8"/>
        <v>8</v>
      </c>
      <c r="K44" s="15">
        <f t="shared" si="9"/>
        <v>151</v>
      </c>
      <c r="L44" s="15">
        <f t="shared" si="10"/>
        <v>0</v>
      </c>
      <c r="M44" s="15">
        <f t="shared" si="11"/>
        <v>151</v>
      </c>
      <c r="N44" s="116"/>
      <c r="O44" s="69" t="s">
        <v>665</v>
      </c>
      <c r="P44" s="2">
        <v>7</v>
      </c>
      <c r="T44" s="95"/>
      <c r="U44" s="95"/>
      <c r="V44" s="204"/>
      <c r="W44" s="2" t="s">
        <v>17</v>
      </c>
      <c r="AA44" s="95"/>
      <c r="AB44" s="95"/>
      <c r="AG44" s="2" t="s">
        <v>17</v>
      </c>
      <c r="AH44" s="95"/>
      <c r="AI44" s="95"/>
      <c r="AO44" s="95"/>
      <c r="AP44" s="95"/>
      <c r="AR44" s="2">
        <f t="shared" si="12"/>
        <v>0</v>
      </c>
      <c r="AS44" s="2">
        <f t="shared" si="13"/>
        <v>2</v>
      </c>
      <c r="AT44" s="123">
        <f t="shared" si="14"/>
        <v>1</v>
      </c>
      <c r="AU44" s="25">
        <f t="shared" si="15"/>
        <v>1.1322735452909416</v>
      </c>
      <c r="AV44" s="14">
        <f t="shared" si="16"/>
        <v>4</v>
      </c>
    </row>
    <row r="45" spans="1:48" x14ac:dyDescent="0.2">
      <c r="A45" s="163" t="s">
        <v>519</v>
      </c>
      <c r="B45" s="15" t="str">
        <f>IFERROR(VLOOKUP(A45,'Validation List'!$A:$G,2,0),"--")</f>
        <v>Maria Obaldo</v>
      </c>
      <c r="C45" s="15" t="str">
        <f>IFERROR(VLOOKUP(A45,'Validation List'!$A:$G,4,0),"--")</f>
        <v>MVW 391</v>
      </c>
      <c r="D45" s="16" t="str">
        <f>IFERROR(VLOOKUP(A45,'Validation List'!$A:$G,6,0),"--")</f>
        <v>PM</v>
      </c>
      <c r="E45" s="16">
        <f>IFERROR(VLOOKUP(A45,'Validation List'!$A:$G,5,0),"--")</f>
        <v>100034853954107</v>
      </c>
      <c r="F45" s="15">
        <f t="shared" si="4"/>
        <v>40</v>
      </c>
      <c r="G45" s="15">
        <f t="shared" si="5"/>
        <v>39</v>
      </c>
      <c r="H45" s="15">
        <f t="shared" si="6"/>
        <v>32</v>
      </c>
      <c r="I45" s="15">
        <f t="shared" si="7"/>
        <v>40</v>
      </c>
      <c r="J45" s="15">
        <f t="shared" si="8"/>
        <v>8</v>
      </c>
      <c r="K45" s="15">
        <f t="shared" si="9"/>
        <v>159</v>
      </c>
      <c r="L45" s="15">
        <f t="shared" si="10"/>
        <v>0</v>
      </c>
      <c r="M45" s="15">
        <f t="shared" si="11"/>
        <v>159</v>
      </c>
      <c r="N45" s="88"/>
      <c r="O45" s="69" t="s">
        <v>665</v>
      </c>
      <c r="T45" s="95"/>
      <c r="U45" s="95"/>
      <c r="Y45" s="2">
        <v>7</v>
      </c>
      <c r="AA45" s="95"/>
      <c r="AB45" s="95"/>
      <c r="AG45" s="2" t="s">
        <v>16</v>
      </c>
      <c r="AH45" s="95"/>
      <c r="AI45" s="95"/>
      <c r="AO45" s="95"/>
      <c r="AP45" s="95"/>
      <c r="AR45" s="2">
        <f t="shared" si="12"/>
        <v>1</v>
      </c>
      <c r="AS45" s="2">
        <f t="shared" si="13"/>
        <v>0</v>
      </c>
      <c r="AT45" s="123">
        <f t="shared" si="14"/>
        <v>1</v>
      </c>
      <c r="AU45" s="25">
        <f t="shared" si="15"/>
        <v>1.1922615476904619</v>
      </c>
      <c r="AV45" s="14">
        <f t="shared" si="16"/>
        <v>4</v>
      </c>
    </row>
    <row r="46" spans="1:48" x14ac:dyDescent="0.2">
      <c r="A46" s="168" t="s">
        <v>455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100034185502656</v>
      </c>
      <c r="F46" s="15">
        <f t="shared" si="4"/>
        <v>24</v>
      </c>
      <c r="G46" s="15">
        <f t="shared" si="5"/>
        <v>40</v>
      </c>
      <c r="H46" s="15">
        <f t="shared" si="6"/>
        <v>21</v>
      </c>
      <c r="I46" s="15">
        <f t="shared" si="7"/>
        <v>40</v>
      </c>
      <c r="J46" s="15">
        <f t="shared" si="8"/>
        <v>8</v>
      </c>
      <c r="K46" s="15">
        <f t="shared" si="9"/>
        <v>133</v>
      </c>
      <c r="L46" s="15">
        <f t="shared" si="10"/>
        <v>0</v>
      </c>
      <c r="M46" s="15">
        <f t="shared" si="11"/>
        <v>133</v>
      </c>
      <c r="N46" s="88"/>
      <c r="O46" s="69" t="s">
        <v>666</v>
      </c>
      <c r="Q46" s="2" t="s">
        <v>17</v>
      </c>
      <c r="T46" s="108"/>
      <c r="U46" s="95"/>
      <c r="AA46" s="95"/>
      <c r="AB46" s="95"/>
      <c r="AC46" s="2">
        <v>5</v>
      </c>
      <c r="AD46" s="2" t="s">
        <v>16</v>
      </c>
      <c r="AE46" s="2" t="s">
        <v>16</v>
      </c>
      <c r="AH46" s="95"/>
      <c r="AI46" s="95"/>
      <c r="AO46" s="95"/>
      <c r="AP46" s="95"/>
      <c r="AR46" s="2">
        <f t="shared" si="12"/>
        <v>2</v>
      </c>
      <c r="AS46" s="2">
        <f t="shared" si="13"/>
        <v>1</v>
      </c>
      <c r="AT46" s="123">
        <f t="shared" si="14"/>
        <v>3</v>
      </c>
      <c r="AU46" s="25">
        <f t="shared" si="15"/>
        <v>0.9973005398920215</v>
      </c>
      <c r="AV46" s="14">
        <f t="shared" si="16"/>
        <v>3.8</v>
      </c>
    </row>
    <row r="47" spans="1:48" x14ac:dyDescent="0.2">
      <c r="A47" s="168" t="s">
        <v>457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AM</v>
      </c>
      <c r="E47" s="16">
        <f>IFERROR(VLOOKUP(A47,'Validation List'!$A:$G,5,0),"--")</f>
        <v>100028669302473</v>
      </c>
      <c r="F47" s="15">
        <f t="shared" si="4"/>
        <v>32</v>
      </c>
      <c r="G47" s="15">
        <f t="shared" si="5"/>
        <v>40</v>
      </c>
      <c r="H47" s="15">
        <f t="shared" si="6"/>
        <v>40</v>
      </c>
      <c r="I47" s="15">
        <f t="shared" si="7"/>
        <v>39.5</v>
      </c>
      <c r="J47" s="15">
        <f t="shared" si="8"/>
        <v>8</v>
      </c>
      <c r="K47" s="15">
        <f t="shared" si="9"/>
        <v>159.5</v>
      </c>
      <c r="L47" s="15">
        <f t="shared" si="10"/>
        <v>0</v>
      </c>
      <c r="M47" s="15">
        <f t="shared" si="11"/>
        <v>159.5</v>
      </c>
      <c r="N47" s="116"/>
      <c r="O47" s="69" t="s">
        <v>666</v>
      </c>
      <c r="P47" s="204"/>
      <c r="R47" s="204"/>
      <c r="T47" s="95"/>
      <c r="U47" s="95"/>
      <c r="V47" s="204"/>
      <c r="W47" s="204"/>
      <c r="X47" s="204"/>
      <c r="Y47" s="204"/>
      <c r="Z47" s="204"/>
      <c r="AA47" s="95"/>
      <c r="AB47" s="95"/>
      <c r="AH47" s="95"/>
      <c r="AI47" s="95"/>
      <c r="AJ47" s="2">
        <v>7.5</v>
      </c>
      <c r="AO47" s="95"/>
      <c r="AP47" s="95"/>
      <c r="AR47" s="2">
        <f t="shared" si="12"/>
        <v>0</v>
      </c>
      <c r="AS47" s="2">
        <f t="shared" si="13"/>
        <v>0</v>
      </c>
      <c r="AT47" s="123">
        <f t="shared" si="14"/>
        <v>0.5</v>
      </c>
      <c r="AU47" s="25">
        <f t="shared" si="15"/>
        <v>1.1960107978404317</v>
      </c>
      <c r="AV47" s="14">
        <f t="shared" si="16"/>
        <v>3.8</v>
      </c>
    </row>
    <row r="48" spans="1:48" x14ac:dyDescent="0.2">
      <c r="A48" s="168" t="s">
        <v>459</v>
      </c>
      <c r="B48" s="15" t="str">
        <f>IFERROR(VLOOKUP(A48,'Validation List'!$A:$G,2,0),"--")</f>
        <v>Jason Leung</v>
      </c>
      <c r="C48" s="15" t="str">
        <f>IFERROR(VLOOKUP(A48,'Validation List'!$A:$G,4,0),"--")</f>
        <v>MVW 391</v>
      </c>
      <c r="D48" s="16" t="str">
        <f>IFERROR(VLOOKUP(A48,'Validation List'!$A:$G,6,0),"--")</f>
        <v>AM</v>
      </c>
      <c r="E48" s="16">
        <f>IFERROR(VLOOKUP(A48,'Validation List'!$A:$G,5,0),"--")</f>
        <v>100034208288748</v>
      </c>
      <c r="F48" s="15">
        <f t="shared" si="4"/>
        <v>32</v>
      </c>
      <c r="G48" s="15">
        <f t="shared" si="5"/>
        <v>40</v>
      </c>
      <c r="H48" s="15">
        <f t="shared" si="6"/>
        <v>40</v>
      </c>
      <c r="I48" s="15">
        <f t="shared" si="7"/>
        <v>40</v>
      </c>
      <c r="J48" s="15">
        <f t="shared" si="8"/>
        <v>8</v>
      </c>
      <c r="K48" s="15">
        <f t="shared" si="9"/>
        <v>160</v>
      </c>
      <c r="L48" s="15">
        <f t="shared" si="10"/>
        <v>0</v>
      </c>
      <c r="M48" s="15">
        <f t="shared" si="11"/>
        <v>160</v>
      </c>
      <c r="N48" s="116"/>
      <c r="O48" s="69" t="s">
        <v>666</v>
      </c>
      <c r="T48" s="95"/>
      <c r="U48" s="95"/>
      <c r="AA48" s="95"/>
      <c r="AB48" s="95"/>
      <c r="AH48" s="95"/>
      <c r="AI48" s="95"/>
      <c r="AO48" s="95"/>
      <c r="AP48" s="95"/>
      <c r="AR48" s="2">
        <f t="shared" si="12"/>
        <v>0</v>
      </c>
      <c r="AS48" s="2">
        <f t="shared" si="13"/>
        <v>0</v>
      </c>
      <c r="AT48" s="123">
        <f t="shared" si="14"/>
        <v>0</v>
      </c>
      <c r="AU48" s="25">
        <f t="shared" si="15"/>
        <v>1.1997600479904018</v>
      </c>
      <c r="AV48" s="14">
        <f t="shared" si="16"/>
        <v>3.8</v>
      </c>
    </row>
    <row r="49" spans="1:48" x14ac:dyDescent="0.2">
      <c r="A49" s="148" t="s">
        <v>563</v>
      </c>
      <c r="B49" s="169" t="str">
        <f>IFERROR(VLOOKUP(A49,'Validation List'!$A:$G,2,0),"--")</f>
        <v>Maria Obaldo</v>
      </c>
      <c r="C49" s="15" t="str">
        <f>IFERROR(VLOOKUP(A49,'Validation List'!$A:$G,4,0),"--")</f>
        <v>MVW 391</v>
      </c>
      <c r="D49" s="170" t="str">
        <f>IFERROR(VLOOKUP(A49,'Validation List'!$A:$G,6,0),"--")</f>
        <v>PM</v>
      </c>
      <c r="E49" s="170">
        <f>IFERROR(VLOOKUP(A49,'Validation List'!$A:$G,5,0),"--")</f>
        <v>100041434870471</v>
      </c>
      <c r="F49" s="15">
        <f t="shared" si="4"/>
        <v>0</v>
      </c>
      <c r="G49" s="169">
        <f t="shared" si="5"/>
        <v>40</v>
      </c>
      <c r="H49" s="169">
        <f t="shared" si="6"/>
        <v>40</v>
      </c>
      <c r="I49" s="15">
        <f t="shared" si="7"/>
        <v>40</v>
      </c>
      <c r="J49" s="15">
        <f t="shared" si="8"/>
        <v>8</v>
      </c>
      <c r="K49" s="15">
        <f t="shared" si="9"/>
        <v>128</v>
      </c>
      <c r="L49" s="15">
        <f t="shared" si="10"/>
        <v>0</v>
      </c>
      <c r="M49" s="15">
        <f t="shared" si="11"/>
        <v>128</v>
      </c>
      <c r="N49" s="88"/>
      <c r="O49" s="69" t="s">
        <v>666</v>
      </c>
      <c r="P49" s="69" t="s">
        <v>666</v>
      </c>
      <c r="Q49" s="69" t="s">
        <v>666</v>
      </c>
      <c r="R49" s="69" t="s">
        <v>666</v>
      </c>
      <c r="S49" s="69" t="s">
        <v>666</v>
      </c>
      <c r="T49" s="95"/>
      <c r="U49" s="95"/>
      <c r="AA49" s="95"/>
      <c r="AB49" s="95"/>
      <c r="AH49" s="95"/>
      <c r="AI49" s="95"/>
      <c r="AO49" s="95"/>
      <c r="AP49" s="95"/>
      <c r="AR49" s="2">
        <f t="shared" si="12"/>
        <v>0</v>
      </c>
      <c r="AS49" s="2">
        <f t="shared" si="13"/>
        <v>0</v>
      </c>
      <c r="AT49" s="123">
        <f t="shared" si="14"/>
        <v>0</v>
      </c>
      <c r="AU49" s="25">
        <f t="shared" si="15"/>
        <v>0.95980803839232143</v>
      </c>
      <c r="AV49" s="14">
        <f t="shared" si="16"/>
        <v>3</v>
      </c>
    </row>
    <row r="50" spans="1:48" x14ac:dyDescent="0.2">
      <c r="A50" s="168" t="s">
        <v>461</v>
      </c>
      <c r="B50" s="15" t="str">
        <f>IFERROR(VLOOKUP(A50,'Validation List'!$A:$G,2,0),"--")</f>
        <v>Jason Leung</v>
      </c>
      <c r="C50" s="15" t="str">
        <f>IFERROR(VLOOKUP(A50,'Validation List'!$A:$G,4,0),"--")</f>
        <v>MVW 391</v>
      </c>
      <c r="D50" s="16" t="str">
        <f>IFERROR(VLOOKUP(A50,'Validation List'!$A:$G,6,0),"--")</f>
        <v>AM</v>
      </c>
      <c r="E50" s="16">
        <f>IFERROR(VLOOKUP(A50,'Validation List'!$A:$G,5,0),"--")</f>
        <v>100034925675823</v>
      </c>
      <c r="F50" s="15">
        <f t="shared" si="4"/>
        <v>32</v>
      </c>
      <c r="G50" s="15">
        <f t="shared" si="5"/>
        <v>40</v>
      </c>
      <c r="H50" s="15">
        <f t="shared" si="6"/>
        <v>40</v>
      </c>
      <c r="I50" s="15">
        <f t="shared" si="7"/>
        <v>24</v>
      </c>
      <c r="J50" s="15">
        <f t="shared" si="8"/>
        <v>0</v>
      </c>
      <c r="K50" s="15">
        <f t="shared" si="9"/>
        <v>136</v>
      </c>
      <c r="L50" s="15">
        <f t="shared" si="10"/>
        <v>0</v>
      </c>
      <c r="M50" s="15">
        <f t="shared" si="11"/>
        <v>136</v>
      </c>
      <c r="N50" s="88"/>
      <c r="O50" s="69" t="s">
        <v>666</v>
      </c>
      <c r="T50" s="95"/>
      <c r="U50" s="95"/>
      <c r="AA50" s="95"/>
      <c r="AB50" s="95"/>
      <c r="AH50" s="95"/>
      <c r="AI50" s="95"/>
      <c r="AM50" s="2" t="s">
        <v>16</v>
      </c>
      <c r="AN50" s="2" t="s">
        <v>16</v>
      </c>
      <c r="AO50" s="95"/>
      <c r="AP50" s="95"/>
      <c r="AQ50" s="2" t="s">
        <v>16</v>
      </c>
      <c r="AR50" s="2">
        <f t="shared" si="12"/>
        <v>3</v>
      </c>
      <c r="AS50" s="2">
        <f t="shared" si="13"/>
        <v>0</v>
      </c>
      <c r="AT50" s="123">
        <f t="shared" si="14"/>
        <v>0</v>
      </c>
      <c r="AU50" s="25">
        <f t="shared" si="15"/>
        <v>1.0197960407918416</v>
      </c>
      <c r="AV50" s="14">
        <f t="shared" si="16"/>
        <v>3.8</v>
      </c>
    </row>
    <row r="51" spans="1:48" x14ac:dyDescent="0.2">
      <c r="A51" s="168" t="s">
        <v>463</v>
      </c>
      <c r="B51" s="15" t="str">
        <f>IFERROR(VLOOKUP(A51,'Validation List'!$A:$G,2,0),"--")</f>
        <v>Jason Leung</v>
      </c>
      <c r="C51" s="15" t="str">
        <f>IFERROR(VLOOKUP(A51,'Validation List'!$A:$G,4,0),"--")</f>
        <v>MVW 391</v>
      </c>
      <c r="D51" s="16" t="str">
        <f>IFERROR(VLOOKUP(A51,'Validation List'!$A:$G,6,0),"--")</f>
        <v>AM</v>
      </c>
      <c r="E51" s="16">
        <f>IFERROR(VLOOKUP(A51,'Validation List'!$A:$G,5,0),"--")</f>
        <v>100033980093671</v>
      </c>
      <c r="F51" s="15">
        <f t="shared" si="4"/>
        <v>28.5</v>
      </c>
      <c r="G51" s="15">
        <f t="shared" si="5"/>
        <v>30.5</v>
      </c>
      <c r="H51" s="15">
        <f t="shared" si="6"/>
        <v>38.5</v>
      </c>
      <c r="I51" s="15">
        <f t="shared" si="7"/>
        <v>38</v>
      </c>
      <c r="J51" s="15">
        <f t="shared" si="8"/>
        <v>0</v>
      </c>
      <c r="K51" s="15">
        <f t="shared" si="9"/>
        <v>135.5</v>
      </c>
      <c r="L51" s="15">
        <f t="shared" si="10"/>
        <v>0</v>
      </c>
      <c r="M51" s="15">
        <f t="shared" si="11"/>
        <v>135.5</v>
      </c>
      <c r="N51" s="88"/>
      <c r="O51" s="69" t="s">
        <v>666</v>
      </c>
      <c r="Q51" s="2">
        <v>6.5</v>
      </c>
      <c r="S51" s="2">
        <v>6</v>
      </c>
      <c r="T51" s="95"/>
      <c r="U51" s="95"/>
      <c r="W51" s="2" t="s">
        <v>16</v>
      </c>
      <c r="Z51" s="2">
        <v>6.5</v>
      </c>
      <c r="AA51" s="95"/>
      <c r="AB51" s="95"/>
      <c r="AF51" s="2">
        <v>6.5</v>
      </c>
      <c r="AH51" s="95"/>
      <c r="AI51" s="95"/>
      <c r="AM51" s="2">
        <v>6</v>
      </c>
      <c r="AO51" s="95"/>
      <c r="AP51" s="95"/>
      <c r="AQ51" s="2" t="s">
        <v>17</v>
      </c>
      <c r="AR51" s="2">
        <f t="shared" si="12"/>
        <v>1</v>
      </c>
      <c r="AS51" s="2">
        <f t="shared" si="13"/>
        <v>1</v>
      </c>
      <c r="AT51" s="123">
        <f t="shared" si="14"/>
        <v>8.5</v>
      </c>
      <c r="AU51" s="25">
        <f t="shared" si="15"/>
        <v>1.0160467906418715</v>
      </c>
      <c r="AV51" s="14">
        <f t="shared" si="16"/>
        <v>3.8</v>
      </c>
    </row>
    <row r="52" spans="1:48" x14ac:dyDescent="0.2">
      <c r="A52" s="148" t="s">
        <v>559</v>
      </c>
      <c r="B52" s="169" t="str">
        <f>IFERROR(VLOOKUP(A52,'Validation List'!$A:$G,2,0),"--")</f>
        <v>Maria Obaldo</v>
      </c>
      <c r="C52" s="15" t="str">
        <f>IFERROR(VLOOKUP(A52,'Validation List'!$A:$G,4,0),"--")</f>
        <v>MVW 391</v>
      </c>
      <c r="D52" s="170" t="str">
        <f>IFERROR(VLOOKUP(A52,'Validation List'!$A:$G,6,0),"--")</f>
        <v>PM</v>
      </c>
      <c r="E52" s="170">
        <f>IFERROR(VLOOKUP(A52,'Validation List'!$A:$G,5,0),"--")</f>
        <v>100041140063370</v>
      </c>
      <c r="F52" s="15">
        <f t="shared" si="4"/>
        <v>32</v>
      </c>
      <c r="G52" s="169">
        <f t="shared" si="5"/>
        <v>40</v>
      </c>
      <c r="H52" s="169">
        <f t="shared" si="6"/>
        <v>40</v>
      </c>
      <c r="I52" s="15">
        <f t="shared" si="7"/>
        <v>40</v>
      </c>
      <c r="J52" s="15">
        <f t="shared" si="8"/>
        <v>8</v>
      </c>
      <c r="K52" s="15">
        <f t="shared" si="9"/>
        <v>160</v>
      </c>
      <c r="L52" s="15">
        <f t="shared" si="10"/>
        <v>0</v>
      </c>
      <c r="M52" s="15">
        <f t="shared" si="11"/>
        <v>160</v>
      </c>
      <c r="N52" s="88"/>
      <c r="O52" s="69" t="s">
        <v>666</v>
      </c>
      <c r="T52" s="95"/>
      <c r="U52" s="95"/>
      <c r="AA52" s="95"/>
      <c r="AB52" s="95"/>
      <c r="AH52" s="95"/>
      <c r="AI52" s="95"/>
      <c r="AO52" s="95"/>
      <c r="AP52" s="95"/>
      <c r="AR52" s="2">
        <f t="shared" si="12"/>
        <v>0</v>
      </c>
      <c r="AS52" s="2">
        <f t="shared" si="13"/>
        <v>0</v>
      </c>
      <c r="AT52" s="123">
        <f t="shared" si="14"/>
        <v>0</v>
      </c>
      <c r="AU52" s="25">
        <f t="shared" si="15"/>
        <v>1.1997600479904018</v>
      </c>
      <c r="AV52" s="14">
        <f t="shared" si="16"/>
        <v>3.8</v>
      </c>
    </row>
    <row r="53" spans="1:48" x14ac:dyDescent="0.2">
      <c r="A53" s="168" t="s">
        <v>521</v>
      </c>
      <c r="B53" s="15" t="str">
        <f>IFERROR(VLOOKUP(A53,'Validation List'!$A:$G,2,0),"--")</f>
        <v>Maria Obaldo</v>
      </c>
      <c r="C53" s="15" t="str">
        <f>IFERROR(VLOOKUP(A53,'Validation List'!$A:$G,4,0),"--")</f>
        <v>MVW 391</v>
      </c>
      <c r="D53" s="16" t="str">
        <f>IFERROR(VLOOKUP(A53,'Validation List'!$A:$G,6,0),"--")</f>
        <v>PM</v>
      </c>
      <c r="E53" s="16">
        <f>IFERROR(VLOOKUP(A53,'Validation List'!$A:$G,5,0),"--")</f>
        <v>100034307144551</v>
      </c>
      <c r="F53" s="15">
        <f t="shared" si="4"/>
        <v>32</v>
      </c>
      <c r="G53" s="15">
        <f t="shared" si="5"/>
        <v>39.5</v>
      </c>
      <c r="H53" s="15">
        <f t="shared" si="6"/>
        <v>37</v>
      </c>
      <c r="I53" s="15">
        <f t="shared" si="7"/>
        <v>40</v>
      </c>
      <c r="J53" s="15">
        <f t="shared" si="8"/>
        <v>8</v>
      </c>
      <c r="K53" s="15">
        <f t="shared" si="9"/>
        <v>156.5</v>
      </c>
      <c r="L53" s="15">
        <f t="shared" si="10"/>
        <v>0</v>
      </c>
      <c r="M53" s="15">
        <f t="shared" si="11"/>
        <v>156.5</v>
      </c>
      <c r="N53" s="88"/>
      <c r="O53" s="69" t="s">
        <v>666</v>
      </c>
      <c r="T53" s="95"/>
      <c r="U53" s="95"/>
      <c r="V53" s="2">
        <v>7.5</v>
      </c>
      <c r="AA53" s="95"/>
      <c r="AB53" s="95"/>
      <c r="AE53" s="2">
        <v>5</v>
      </c>
      <c r="AH53" s="95"/>
      <c r="AI53" s="95"/>
      <c r="AO53" s="95"/>
      <c r="AP53" s="95"/>
      <c r="AQ53" s="26"/>
      <c r="AR53" s="2">
        <f t="shared" si="12"/>
        <v>0</v>
      </c>
      <c r="AS53" s="2">
        <f t="shared" si="13"/>
        <v>0</v>
      </c>
      <c r="AT53" s="123">
        <f t="shared" si="14"/>
        <v>3.5</v>
      </c>
      <c r="AU53" s="25">
        <f t="shared" si="15"/>
        <v>1.1735152969406117</v>
      </c>
      <c r="AV53" s="14">
        <f t="shared" si="16"/>
        <v>3.8</v>
      </c>
    </row>
    <row r="54" spans="1:48" x14ac:dyDescent="0.2">
      <c r="A54" s="148" t="s">
        <v>332</v>
      </c>
      <c r="B54" s="15" t="str">
        <f>IFERROR(VLOOKUP(A54,'Validation List'!$A:$G,2,0),"--")</f>
        <v>Maria Obaldo</v>
      </c>
      <c r="C54" s="15" t="str">
        <f>IFERROR(VLOOKUP(A54,'Validation List'!$A:$G,4,0),"--")</f>
        <v>MVW 391</v>
      </c>
      <c r="D54" s="16" t="str">
        <f>IFERROR(VLOOKUP(A54,'Validation List'!$A:$G,6,0),"--")</f>
        <v>PM</v>
      </c>
      <c r="E54" s="16">
        <f>IFERROR(VLOOKUP(A54,'Validation List'!$A:$G,5,0),"--")</f>
        <v>100030318500566</v>
      </c>
      <c r="F54" s="15">
        <f t="shared" si="4"/>
        <v>40</v>
      </c>
      <c r="G54" s="15">
        <f t="shared" si="5"/>
        <v>40</v>
      </c>
      <c r="H54" s="15">
        <f t="shared" si="6"/>
        <v>40</v>
      </c>
      <c r="I54" s="15">
        <f t="shared" si="7"/>
        <v>40</v>
      </c>
      <c r="J54" s="15">
        <f t="shared" si="8"/>
        <v>8</v>
      </c>
      <c r="K54" s="15">
        <f t="shared" si="9"/>
        <v>168</v>
      </c>
      <c r="L54" s="15">
        <f t="shared" si="10"/>
        <v>0</v>
      </c>
      <c r="M54" s="15">
        <f t="shared" si="11"/>
        <v>168</v>
      </c>
      <c r="N54" s="88"/>
      <c r="O54" s="69" t="s">
        <v>665</v>
      </c>
      <c r="T54" s="95"/>
      <c r="U54" s="95"/>
      <c r="AA54" s="95"/>
      <c r="AB54" s="95"/>
      <c r="AH54" s="95"/>
      <c r="AI54" s="95"/>
      <c r="AO54" s="95"/>
      <c r="AP54" s="95"/>
      <c r="AR54" s="2">
        <f t="shared" si="12"/>
        <v>0</v>
      </c>
      <c r="AS54" s="2">
        <f t="shared" si="13"/>
        <v>0</v>
      </c>
      <c r="AT54" s="123">
        <f t="shared" si="14"/>
        <v>0</v>
      </c>
      <c r="AU54" s="25">
        <f t="shared" si="15"/>
        <v>1.2597480503899219</v>
      </c>
      <c r="AV54" s="14">
        <f t="shared" si="16"/>
        <v>4</v>
      </c>
    </row>
    <row r="55" spans="1:48" x14ac:dyDescent="0.2">
      <c r="A55" s="168" t="s">
        <v>567</v>
      </c>
      <c r="B55" s="15" t="str">
        <f>IFERROR(VLOOKUP(A55,'Validation List'!$A:$G,2,0),"--")</f>
        <v>Jason Leung</v>
      </c>
      <c r="C55" s="15" t="str">
        <f>IFERROR(VLOOKUP(A55,'Validation List'!$A:$G,4,0),"--")</f>
        <v>MVW 391</v>
      </c>
      <c r="D55" s="16" t="str">
        <f>IFERROR(VLOOKUP(A55,'Validation List'!$A:$G,6,0),"--")</f>
        <v>ROLL OFF</v>
      </c>
      <c r="E55" s="16">
        <f>IFERROR(VLOOKUP(A55,'Validation List'!$A:$G,5,0),"--")</f>
        <v>100034415107877</v>
      </c>
      <c r="F55" s="15">
        <f t="shared" si="4"/>
        <v>32</v>
      </c>
      <c r="G55" s="15">
        <f t="shared" si="5"/>
        <v>40</v>
      </c>
      <c r="H55" s="15">
        <f t="shared" si="6"/>
        <v>24</v>
      </c>
      <c r="I55" s="15">
        <f t="shared" si="7"/>
        <v>32</v>
      </c>
      <c r="J55" s="15">
        <f t="shared" si="8"/>
        <v>8</v>
      </c>
      <c r="K55" s="15">
        <f t="shared" si="9"/>
        <v>136</v>
      </c>
      <c r="L55" s="15">
        <f t="shared" si="10"/>
        <v>0</v>
      </c>
      <c r="M55" s="15">
        <f t="shared" si="11"/>
        <v>136</v>
      </c>
      <c r="N55" s="88"/>
      <c r="O55" s="69" t="s">
        <v>666</v>
      </c>
      <c r="T55" s="95"/>
      <c r="U55" s="95"/>
      <c r="AA55" s="95"/>
      <c r="AB55" s="95"/>
      <c r="AF55" s="2" t="s">
        <v>16</v>
      </c>
      <c r="AG55" s="2" t="s">
        <v>16</v>
      </c>
      <c r="AH55" s="95"/>
      <c r="AI55" s="95"/>
      <c r="AJ55" s="2" t="s">
        <v>16</v>
      </c>
      <c r="AO55" s="95"/>
      <c r="AP55" s="95"/>
      <c r="AQ55" s="26"/>
      <c r="AR55" s="2">
        <f t="shared" si="12"/>
        <v>3</v>
      </c>
      <c r="AS55" s="2">
        <f t="shared" si="13"/>
        <v>0</v>
      </c>
      <c r="AT55" s="123">
        <f t="shared" si="14"/>
        <v>0</v>
      </c>
      <c r="AU55" s="25">
        <f t="shared" si="15"/>
        <v>1.0197960407918416</v>
      </c>
      <c r="AV55" s="14">
        <f t="shared" si="16"/>
        <v>3.8</v>
      </c>
    </row>
    <row r="56" spans="1:48" x14ac:dyDescent="0.2">
      <c r="A56" s="148" t="s">
        <v>524</v>
      </c>
      <c r="B56" s="15" t="str">
        <f>IFERROR(VLOOKUP(A56,'Validation List'!$A:$G,2,0),"--")</f>
        <v>Maria Obaldo</v>
      </c>
      <c r="C56" s="15" t="str">
        <f>IFERROR(VLOOKUP(A56,'Validation List'!$A:$G,4,0),"--")</f>
        <v>MVW 391</v>
      </c>
      <c r="D56" s="16" t="str">
        <f>IFERROR(VLOOKUP(A56,'Validation List'!$A:$G,6,0),"--")</f>
        <v>PM</v>
      </c>
      <c r="E56" s="16">
        <f>IFERROR(VLOOKUP(A56,'Validation List'!$A:$G,5,0),"--")</f>
        <v>100038027003123</v>
      </c>
      <c r="F56" s="15">
        <f t="shared" ref="F56:F87" si="17">((5*8)-((COUNTIF(N56:U56,"UD")+COUNTIF(N56:U56,"PD")+COUNTIF(N56:U56,"NA"))*8))+(COUNTIF(N56:U56,"Worked")*8) - ((COUNTIFS(N56:U56,"&gt;0",N56:U56,"&lt;8")*8)-SUMIFS(N56:U56,N56:U56,"&gt;0",N56:U56,"&lt;8"))</f>
        <v>40</v>
      </c>
      <c r="G56" s="15">
        <f>((5*8)-((COUNTIF(P56:V56,"UD")+COUNTIF(P56:V56,"PD")+COUNTIF(P56:V56,"NA"))*8))+(COUNTIF(P56:V56,"Worked")*8) - ((COUNTIF(P56:V56,"&gt;0")*8)-SUMIF(P56:V56,"&gt;0"))</f>
        <v>40</v>
      </c>
      <c r="H56" s="15">
        <f t="shared" ref="H56:H87" si="18">((5*8)-((COUNTIF(AC56:AI56,"UD")+COUNTIF(AC56:AI56,"PD")+COUNTIF(AC56:AI56,"NA"))*8))+(COUNTIF(AC56:AI56,"Worked")*8) - ((COUNTIF(AC56:AI56,"&gt;0")*8)-SUMIF(AC56:AI56,"&gt;0"))</f>
        <v>40</v>
      </c>
      <c r="I56" s="15">
        <f t="shared" ref="I56:I87" si="19">((5*8)-((COUNTIF(AJ56:AP56,"UD")+COUNTIF(AJ56:AP56,"PD")+COUNTIF(AJ56:AP56,"NA"))*8))+(COUNTIF(AJ56:AP56,"Worked")*8) - ((COUNTIF(AJ56:AP56,"&gt;0")*8)-SUMIF(AJ56:AP56,"&gt;0"))</f>
        <v>40</v>
      </c>
      <c r="J56" s="15">
        <f t="shared" ref="J56:J87" si="20">((1*8)-((COUNTIF(AQ56:AQ56,"UD")+COUNTIF(AQ56:AQ56,"PD")+COUNTIF(AQ56:AQ56,"NA"))*8))+(COUNTIF(AQ56,"Worked")*8) - ((COUNTIF(AQ56:AQ56,"&gt;0")*8)-SUMIF(AQ56:AQ56,"&gt;0"))</f>
        <v>8</v>
      </c>
      <c r="K56" s="15">
        <f t="shared" ref="K56:K87" si="21">SUM(F56:J56)</f>
        <v>168</v>
      </c>
      <c r="L56" s="15">
        <f t="shared" ref="L56:L87" si="22">SUMIFS(N56:AQ56,N56:AQ56,"&gt;8") - ((COUNTIFS(N56:AQ56,"&gt;0",N56:AQ56,"&gt;8")*8))</f>
        <v>0</v>
      </c>
      <c r="M56" s="15">
        <f t="shared" ref="M56:M87" si="23">L56+K56</f>
        <v>168</v>
      </c>
      <c r="N56" s="95"/>
      <c r="O56" s="69" t="s">
        <v>665</v>
      </c>
      <c r="S56" s="26"/>
      <c r="T56" s="95"/>
      <c r="U56" s="95"/>
      <c r="Z56" s="26"/>
      <c r="AA56" s="95"/>
      <c r="AB56" s="95"/>
      <c r="AC56" s="26"/>
      <c r="AG56" s="26"/>
      <c r="AH56" s="95"/>
      <c r="AI56" s="95"/>
      <c r="AJ56" s="26"/>
      <c r="AN56" s="26"/>
      <c r="AO56" s="95"/>
      <c r="AP56" s="95"/>
      <c r="AQ56" s="26"/>
      <c r="AR56" s="2">
        <f t="shared" ref="AR56:AR87" si="24">COUNTIF(N56:AQ56,"PD")</f>
        <v>0</v>
      </c>
      <c r="AS56" s="2">
        <f t="shared" ref="AS56:AS87" si="25">COUNTIF(N56:AQ56,"UD")</f>
        <v>0</v>
      </c>
      <c r="AT56" s="123">
        <f t="shared" ref="AT56:AT87" si="26">((COUNTIFS(N56:AQ56,"&gt;0",N56:AQ56,"&lt;8")*8)-SUMIFS(N56:AQ56,N56:AQ56,"&gt;0",N56:AQ56,"&lt;8"))</f>
        <v>0</v>
      </c>
      <c r="AU56" s="25">
        <f t="shared" ref="AU56:AU87" si="27">IFERROR((IF(G56="BC Forward",(AV56*1.85)/8,(K56/16.67)/8)),"--")</f>
        <v>1.2597480503899219</v>
      </c>
      <c r="AV56" s="14">
        <f t="shared" ref="AV56:AV87" si="28">($C$1-(COUNTIF(N56:AQ56,"NA")))/5</f>
        <v>4</v>
      </c>
    </row>
    <row r="57" spans="1:48" x14ac:dyDescent="0.2">
      <c r="A57" s="148" t="s">
        <v>526</v>
      </c>
      <c r="B57" s="169" t="str">
        <f>IFERROR(VLOOKUP(A57,'Validation List'!$A:$G,2,0),"--")</f>
        <v>Maria Obaldo</v>
      </c>
      <c r="C57" s="15" t="str">
        <f>IFERROR(VLOOKUP(A57,'Validation List'!$A:$G,4,0),"--")</f>
        <v>MVW 391</v>
      </c>
      <c r="D57" s="170" t="str">
        <f>IFERROR(VLOOKUP(A57,'Validation List'!$A:$G,6,0),"--")</f>
        <v>PM</v>
      </c>
      <c r="E57" s="170">
        <f>IFERROR(VLOOKUP(A57,'Validation List'!$A:$G,5,0),"--")</f>
        <v>100039922478921</v>
      </c>
      <c r="F57" s="15">
        <f t="shared" si="17"/>
        <v>32</v>
      </c>
      <c r="G57" s="169">
        <f t="shared" ref="G57:G93" si="29">((5*8)-((COUNTIF(V57:AB57,"UD")+COUNTIF(V57:AB57,"PD")+COUNTIF(V57:AB57,"NA"))*8))+(COUNTIF(V57:AB57,"Worked")*8) - ((COUNTIF(V57:AB57,"&gt;0")*8)-SUMIF(V57:AB57,"&gt;0"))</f>
        <v>40</v>
      </c>
      <c r="H57" s="169">
        <f t="shared" si="18"/>
        <v>40</v>
      </c>
      <c r="I57" s="15">
        <f t="shared" si="19"/>
        <v>40</v>
      </c>
      <c r="J57" s="15">
        <f t="shared" si="20"/>
        <v>8</v>
      </c>
      <c r="K57" s="15">
        <f t="shared" si="21"/>
        <v>160</v>
      </c>
      <c r="L57" s="15">
        <f t="shared" si="22"/>
        <v>0</v>
      </c>
      <c r="M57" s="15">
        <f t="shared" si="23"/>
        <v>160</v>
      </c>
      <c r="N57" s="88"/>
      <c r="O57" s="69" t="s">
        <v>666</v>
      </c>
      <c r="T57" s="95"/>
      <c r="U57" s="95"/>
      <c r="AA57" s="95"/>
      <c r="AB57" s="95"/>
      <c r="AH57" s="95"/>
      <c r="AI57" s="95"/>
      <c r="AO57" s="95"/>
      <c r="AP57" s="95"/>
      <c r="AR57" s="2">
        <f t="shared" si="24"/>
        <v>0</v>
      </c>
      <c r="AS57" s="2">
        <f t="shared" si="25"/>
        <v>0</v>
      </c>
      <c r="AT57" s="123">
        <f t="shared" si="26"/>
        <v>0</v>
      </c>
      <c r="AU57" s="25">
        <f t="shared" si="27"/>
        <v>1.1997600479904018</v>
      </c>
      <c r="AV57" s="14">
        <f t="shared" si="28"/>
        <v>3.8</v>
      </c>
    </row>
    <row r="58" spans="1:48" x14ac:dyDescent="0.2">
      <c r="A58" s="168" t="s">
        <v>528</v>
      </c>
      <c r="B58" s="15" t="str">
        <f>IFERROR(VLOOKUP(A58,'Validation List'!$A:$G,2,0),"--")</f>
        <v>Maria Obaldo</v>
      </c>
      <c r="C58" s="15" t="str">
        <f>IFERROR(VLOOKUP(A58,'Validation List'!$A:$G,4,0),"--")</f>
        <v>MVW 391</v>
      </c>
      <c r="D58" s="16" t="str">
        <f>IFERROR(VLOOKUP(A58,'Validation List'!$A:$G,6,0),"--")</f>
        <v>PM</v>
      </c>
      <c r="E58" s="16">
        <f>IFERROR(VLOOKUP(A58,'Validation List'!$A:$G,5,0),"--")</f>
        <v>100034224097559</v>
      </c>
      <c r="F58" s="15">
        <f t="shared" si="17"/>
        <v>39.5</v>
      </c>
      <c r="G58" s="15">
        <f t="shared" si="29"/>
        <v>40</v>
      </c>
      <c r="H58" s="15">
        <f t="shared" si="18"/>
        <v>31</v>
      </c>
      <c r="I58" s="15">
        <f t="shared" si="19"/>
        <v>40</v>
      </c>
      <c r="J58" s="15">
        <f t="shared" si="20"/>
        <v>8</v>
      </c>
      <c r="K58" s="15">
        <f t="shared" si="21"/>
        <v>158.5</v>
      </c>
      <c r="L58" s="15">
        <f t="shared" si="22"/>
        <v>0</v>
      </c>
      <c r="M58" s="15">
        <f t="shared" si="23"/>
        <v>158.5</v>
      </c>
      <c r="N58" s="88"/>
      <c r="O58" s="69" t="s">
        <v>665</v>
      </c>
      <c r="P58" s="2">
        <v>7.5</v>
      </c>
      <c r="T58" s="95"/>
      <c r="U58" s="95"/>
      <c r="AA58" s="95"/>
      <c r="AB58" s="95"/>
      <c r="AC58" s="2">
        <v>7</v>
      </c>
      <c r="AG58" s="2" t="s">
        <v>17</v>
      </c>
      <c r="AH58" s="95"/>
      <c r="AI58" s="95"/>
      <c r="AO58" s="109"/>
      <c r="AP58" s="110"/>
      <c r="AQ58" s="26"/>
      <c r="AR58" s="2">
        <f t="shared" si="24"/>
        <v>0</v>
      </c>
      <c r="AS58" s="2">
        <f t="shared" si="25"/>
        <v>1</v>
      </c>
      <c r="AT58" s="123">
        <f t="shared" si="26"/>
        <v>1.5</v>
      </c>
      <c r="AU58" s="25">
        <f t="shared" si="27"/>
        <v>1.1885122975404918</v>
      </c>
      <c r="AV58" s="14">
        <f t="shared" si="28"/>
        <v>4</v>
      </c>
    </row>
    <row r="59" spans="1:48" x14ac:dyDescent="0.2">
      <c r="A59" s="148" t="s">
        <v>530</v>
      </c>
      <c r="B59" s="169" t="str">
        <f>IFERROR(VLOOKUP(A59,'Validation List'!$A:$G,2,0),"--")</f>
        <v>Maria Obaldo</v>
      </c>
      <c r="C59" s="15" t="str">
        <f>IFERROR(VLOOKUP(A59,'Validation List'!$A:$G,4,0),"--")</f>
        <v>MVW 391</v>
      </c>
      <c r="D59" s="170" t="str">
        <f>IFERROR(VLOOKUP(A59,'Validation List'!$A:$G,6,0),"--")</f>
        <v>PM</v>
      </c>
      <c r="E59" s="170">
        <f>IFERROR(VLOOKUP(A59,'Validation List'!$A:$G,5,0),"--")</f>
        <v>100039089924285</v>
      </c>
      <c r="F59" s="15">
        <f t="shared" si="17"/>
        <v>32</v>
      </c>
      <c r="G59" s="169">
        <f t="shared" si="29"/>
        <v>32</v>
      </c>
      <c r="H59" s="169">
        <f t="shared" si="18"/>
        <v>33.5</v>
      </c>
      <c r="I59" s="15">
        <f t="shared" si="19"/>
        <v>39</v>
      </c>
      <c r="J59" s="15">
        <f t="shared" si="20"/>
        <v>8</v>
      </c>
      <c r="K59" s="15">
        <f t="shared" si="21"/>
        <v>144.5</v>
      </c>
      <c r="L59" s="15">
        <f t="shared" si="22"/>
        <v>0</v>
      </c>
      <c r="M59" s="15">
        <f t="shared" si="23"/>
        <v>144.5</v>
      </c>
      <c r="N59" s="88"/>
      <c r="O59" s="69" t="s">
        <v>666</v>
      </c>
      <c r="T59" s="95"/>
      <c r="U59" s="95"/>
      <c r="Y59" s="2" t="s">
        <v>17</v>
      </c>
      <c r="AA59" s="95"/>
      <c r="AB59" s="95"/>
      <c r="AD59" s="2">
        <v>7.5</v>
      </c>
      <c r="AG59" s="2">
        <v>2</v>
      </c>
      <c r="AH59" s="95"/>
      <c r="AI59" s="95"/>
      <c r="AN59" s="2">
        <v>7</v>
      </c>
      <c r="AO59" s="95"/>
      <c r="AP59" s="95"/>
      <c r="AR59" s="2">
        <f t="shared" si="24"/>
        <v>0</v>
      </c>
      <c r="AS59" s="2">
        <f t="shared" si="25"/>
        <v>1</v>
      </c>
      <c r="AT59" s="123">
        <f t="shared" si="26"/>
        <v>7.5</v>
      </c>
      <c r="AU59" s="25">
        <f t="shared" si="27"/>
        <v>1.0835332933413315</v>
      </c>
      <c r="AV59" s="14">
        <f t="shared" si="28"/>
        <v>3.8</v>
      </c>
    </row>
    <row r="60" spans="1:48" x14ac:dyDescent="0.2">
      <c r="A60" s="168" t="s">
        <v>580</v>
      </c>
      <c r="B60" s="15" t="str">
        <f>IFERROR(VLOOKUP(A60,'Validation List'!$A:$G,2,0),"--")</f>
        <v>Jason Leung</v>
      </c>
      <c r="C60" s="15" t="str">
        <f>IFERROR(VLOOKUP(A60,'Validation List'!$A:$G,4,0),"--")</f>
        <v>MVW 391</v>
      </c>
      <c r="D60" s="16" t="str">
        <f>IFERROR(VLOOKUP(A60,'Validation List'!$A:$G,6,0),"--")</f>
        <v>ROLL OFF</v>
      </c>
      <c r="E60" s="16">
        <f>IFERROR(VLOOKUP(A60,'Validation List'!$A:$G,5,0),"--")</f>
        <v>100034160861723</v>
      </c>
      <c r="F60" s="15">
        <f t="shared" si="17"/>
        <v>22</v>
      </c>
      <c r="G60" s="15">
        <f t="shared" si="29"/>
        <v>0</v>
      </c>
      <c r="H60" s="15">
        <f t="shared" si="18"/>
        <v>0</v>
      </c>
      <c r="I60" s="15">
        <f t="shared" si="19"/>
        <v>0</v>
      </c>
      <c r="J60" s="15">
        <f t="shared" si="20"/>
        <v>0</v>
      </c>
      <c r="K60" s="15">
        <f t="shared" si="21"/>
        <v>22</v>
      </c>
      <c r="L60" s="15">
        <f t="shared" si="22"/>
        <v>0</v>
      </c>
      <c r="M60" s="15">
        <f t="shared" si="23"/>
        <v>22</v>
      </c>
      <c r="N60" s="88"/>
      <c r="O60" s="69" t="s">
        <v>666</v>
      </c>
      <c r="R60" s="2">
        <v>6</v>
      </c>
      <c r="S60" s="69" t="s">
        <v>666</v>
      </c>
      <c r="T60" s="95"/>
      <c r="U60" s="95"/>
      <c r="V60" s="2" t="s">
        <v>666</v>
      </c>
      <c r="W60" s="2" t="s">
        <v>666</v>
      </c>
      <c r="X60" s="2" t="s">
        <v>666</v>
      </c>
      <c r="Y60" s="2" t="s">
        <v>666</v>
      </c>
      <c r="Z60" s="2" t="s">
        <v>666</v>
      </c>
      <c r="AA60" s="95"/>
      <c r="AB60" s="95"/>
      <c r="AC60" s="2" t="s">
        <v>666</v>
      </c>
      <c r="AD60" s="2" t="s">
        <v>666</v>
      </c>
      <c r="AE60" s="2" t="s">
        <v>666</v>
      </c>
      <c r="AF60" s="2" t="s">
        <v>666</v>
      </c>
      <c r="AG60" s="2" t="s">
        <v>666</v>
      </c>
      <c r="AH60" s="95"/>
      <c r="AI60" s="95"/>
      <c r="AJ60" s="2" t="s">
        <v>666</v>
      </c>
      <c r="AK60" s="2" t="s">
        <v>666</v>
      </c>
      <c r="AL60" s="2" t="s">
        <v>666</v>
      </c>
      <c r="AM60" s="2" t="s">
        <v>666</v>
      </c>
      <c r="AN60" s="2" t="s">
        <v>666</v>
      </c>
      <c r="AO60" s="95"/>
      <c r="AP60" s="95"/>
      <c r="AQ60" s="2" t="s">
        <v>666</v>
      </c>
      <c r="AR60" s="2">
        <f t="shared" si="24"/>
        <v>0</v>
      </c>
      <c r="AS60" s="2">
        <f t="shared" si="25"/>
        <v>0</v>
      </c>
      <c r="AT60" s="123">
        <f t="shared" si="26"/>
        <v>2</v>
      </c>
      <c r="AU60" s="25">
        <f t="shared" si="27"/>
        <v>0.16496700659868024</v>
      </c>
      <c r="AV60" s="14">
        <f t="shared" si="28"/>
        <v>0.4</v>
      </c>
    </row>
    <row r="61" spans="1:48" x14ac:dyDescent="0.2">
      <c r="A61" s="168" t="s">
        <v>466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AM</v>
      </c>
      <c r="E61" s="16">
        <f>IFERROR(VLOOKUP(A61,'Validation List'!$A:$G,5,0),"--")</f>
        <v>100034223437669</v>
      </c>
      <c r="F61" s="15">
        <f t="shared" si="17"/>
        <v>16</v>
      </c>
      <c r="G61" s="15">
        <f t="shared" si="29"/>
        <v>40</v>
      </c>
      <c r="H61" s="15">
        <f t="shared" si="18"/>
        <v>40</v>
      </c>
      <c r="I61" s="15">
        <f t="shared" si="19"/>
        <v>40</v>
      </c>
      <c r="J61" s="15">
        <f t="shared" si="20"/>
        <v>8</v>
      </c>
      <c r="K61" s="15">
        <f t="shared" si="21"/>
        <v>144</v>
      </c>
      <c r="L61" s="15">
        <f t="shared" si="22"/>
        <v>0</v>
      </c>
      <c r="M61" s="15">
        <f t="shared" si="23"/>
        <v>144</v>
      </c>
      <c r="N61" s="117"/>
      <c r="O61" s="69" t="s">
        <v>666</v>
      </c>
      <c r="P61" s="2" t="s">
        <v>16</v>
      </c>
      <c r="Q61" s="2" t="s">
        <v>16</v>
      </c>
      <c r="R61"/>
      <c r="T61" s="97"/>
      <c r="U61" s="97"/>
      <c r="V61"/>
      <c r="Y61"/>
      <c r="Z61"/>
      <c r="AA61" s="97"/>
      <c r="AB61" s="97"/>
      <c r="AC61"/>
      <c r="AH61" s="95"/>
      <c r="AI61" s="95"/>
      <c r="AM61"/>
      <c r="AN61"/>
      <c r="AO61" s="97"/>
      <c r="AP61" s="97"/>
      <c r="AQ61" s="26"/>
      <c r="AR61" s="2">
        <f t="shared" si="24"/>
        <v>2</v>
      </c>
      <c r="AS61" s="2">
        <f t="shared" si="25"/>
        <v>0</v>
      </c>
      <c r="AT61" s="123">
        <f t="shared" si="26"/>
        <v>0</v>
      </c>
      <c r="AU61" s="25">
        <f t="shared" si="27"/>
        <v>1.0797840431913617</v>
      </c>
      <c r="AV61" s="14">
        <f t="shared" si="28"/>
        <v>3.8</v>
      </c>
    </row>
    <row r="62" spans="1:48" x14ac:dyDescent="0.2">
      <c r="A62" s="148" t="s">
        <v>71</v>
      </c>
      <c r="B62" s="15" t="str">
        <f>IFERROR(VLOOKUP(A62,'Validation List'!$A:$G,2,0),"--")</f>
        <v>Jason Leung</v>
      </c>
      <c r="C62" s="15" t="str">
        <f>IFERROR(VLOOKUP(A62,'Validation List'!$A:$G,4,0),"--")</f>
        <v>MVW 391</v>
      </c>
      <c r="D62" s="16" t="str">
        <f>IFERROR(VLOOKUP(A62,'Validation List'!$A:$G,6,0),"--")</f>
        <v>AM</v>
      </c>
      <c r="E62" s="16">
        <f>IFERROR(VLOOKUP(A62,'Validation List'!$A:$G,5,0),"--")</f>
        <v>100023410650965</v>
      </c>
      <c r="F62" s="15">
        <f t="shared" si="17"/>
        <v>32</v>
      </c>
      <c r="G62" s="15">
        <f t="shared" si="29"/>
        <v>40</v>
      </c>
      <c r="H62" s="15">
        <f t="shared" si="18"/>
        <v>40</v>
      </c>
      <c r="I62" s="15">
        <f t="shared" si="19"/>
        <v>40</v>
      </c>
      <c r="J62" s="15">
        <f t="shared" si="20"/>
        <v>8</v>
      </c>
      <c r="K62" s="15">
        <f t="shared" si="21"/>
        <v>160</v>
      </c>
      <c r="L62" s="15">
        <f t="shared" si="22"/>
        <v>0</v>
      </c>
      <c r="M62" s="15">
        <f t="shared" si="23"/>
        <v>160</v>
      </c>
      <c r="N62" s="88"/>
      <c r="O62" s="69" t="s">
        <v>666</v>
      </c>
      <c r="T62" s="95"/>
      <c r="U62" s="95"/>
      <c r="AA62" s="95"/>
      <c r="AB62" s="95"/>
      <c r="AH62" s="95"/>
      <c r="AI62" s="95"/>
      <c r="AO62" s="95"/>
      <c r="AP62" s="95"/>
      <c r="AR62" s="2">
        <f t="shared" si="24"/>
        <v>0</v>
      </c>
      <c r="AS62" s="2">
        <f t="shared" si="25"/>
        <v>0</v>
      </c>
      <c r="AT62" s="123">
        <f t="shared" si="26"/>
        <v>0</v>
      </c>
      <c r="AU62" s="25">
        <f t="shared" si="27"/>
        <v>1.1997600479904018</v>
      </c>
      <c r="AV62" s="14">
        <f t="shared" si="28"/>
        <v>3.8</v>
      </c>
    </row>
    <row r="63" spans="1:48" x14ac:dyDescent="0.2">
      <c r="A63" s="148" t="s">
        <v>532</v>
      </c>
      <c r="B63" s="169" t="str">
        <f>IFERROR(VLOOKUP(A63,'Validation List'!$A:$G,2,0),"--")</f>
        <v>Maria Obaldo</v>
      </c>
      <c r="C63" s="15" t="str">
        <f>IFERROR(VLOOKUP(A63,'Validation List'!$A:$G,4,0),"--")</f>
        <v>MVW 391</v>
      </c>
      <c r="D63" s="170" t="str">
        <f>IFERROR(VLOOKUP(A63,'Validation List'!$A:$G,6,0),"--")</f>
        <v>PM</v>
      </c>
      <c r="E63" s="170">
        <f>IFERROR(VLOOKUP(A63,'Validation List'!$A:$G,5,0),"--")</f>
        <v>100039410112731</v>
      </c>
      <c r="F63" s="15">
        <f t="shared" si="17"/>
        <v>32</v>
      </c>
      <c r="G63" s="169">
        <f t="shared" si="29"/>
        <v>32</v>
      </c>
      <c r="H63" s="169">
        <f t="shared" si="18"/>
        <v>40</v>
      </c>
      <c r="I63" s="15">
        <f t="shared" si="19"/>
        <v>40</v>
      </c>
      <c r="J63" s="15">
        <f t="shared" si="20"/>
        <v>8</v>
      </c>
      <c r="K63" s="15">
        <f t="shared" si="21"/>
        <v>152</v>
      </c>
      <c r="L63" s="15">
        <f t="shared" si="22"/>
        <v>0</v>
      </c>
      <c r="M63" s="15">
        <f t="shared" si="23"/>
        <v>152</v>
      </c>
      <c r="N63" s="88"/>
      <c r="O63" s="69" t="s">
        <v>666</v>
      </c>
      <c r="S63" s="2" t="s">
        <v>667</v>
      </c>
      <c r="T63" s="95"/>
      <c r="U63" s="95"/>
      <c r="Z63" s="2" t="s">
        <v>17</v>
      </c>
      <c r="AA63" s="95"/>
      <c r="AB63" s="95"/>
      <c r="AH63" s="95"/>
      <c r="AI63" s="95"/>
      <c r="AO63" s="95"/>
      <c r="AP63" s="95"/>
      <c r="AR63" s="2">
        <f t="shared" si="24"/>
        <v>0</v>
      </c>
      <c r="AS63" s="2">
        <f t="shared" si="25"/>
        <v>1</v>
      </c>
      <c r="AT63" s="123">
        <f t="shared" si="26"/>
        <v>0</v>
      </c>
      <c r="AU63" s="25">
        <f t="shared" si="27"/>
        <v>1.1397720455908817</v>
      </c>
      <c r="AV63" s="14">
        <f t="shared" si="28"/>
        <v>3.8</v>
      </c>
    </row>
    <row r="64" spans="1:48" x14ac:dyDescent="0.2">
      <c r="A64" s="168" t="s">
        <v>263</v>
      </c>
      <c r="B64" s="15" t="str">
        <f>IFERROR(VLOOKUP(A64,'Validation List'!$A:$G,2,0),"--")</f>
        <v>QA</v>
      </c>
      <c r="C64" s="15" t="str">
        <f>IFERROR(VLOOKUP(A64,'Validation List'!$A:$G,4,0),"--")</f>
        <v>MVW 391</v>
      </c>
      <c r="D64" s="16" t="str">
        <f>IFERROR(VLOOKUP(A64,'Validation List'!$A:$G,6,0),"--")</f>
        <v>AM</v>
      </c>
      <c r="E64" s="16">
        <f>IFERROR(VLOOKUP(A64,'Validation List'!$A:$G,5,0),"--")</f>
        <v>100019500756569</v>
      </c>
      <c r="F64" s="15">
        <f t="shared" si="17"/>
        <v>32</v>
      </c>
      <c r="G64" s="15">
        <f t="shared" si="29"/>
        <v>40</v>
      </c>
      <c r="H64" s="15">
        <f t="shared" si="18"/>
        <v>40</v>
      </c>
      <c r="I64" s="15">
        <f t="shared" si="19"/>
        <v>40</v>
      </c>
      <c r="J64" s="15">
        <f t="shared" si="20"/>
        <v>8</v>
      </c>
      <c r="K64" s="15">
        <f t="shared" si="21"/>
        <v>160</v>
      </c>
      <c r="L64" s="15">
        <f t="shared" si="22"/>
        <v>0</v>
      </c>
      <c r="M64" s="15">
        <f t="shared" si="23"/>
        <v>160</v>
      </c>
      <c r="N64" s="88"/>
      <c r="O64" s="69" t="s">
        <v>666</v>
      </c>
      <c r="T64" s="95"/>
      <c r="U64" s="95"/>
      <c r="AA64" s="95"/>
      <c r="AB64" s="95"/>
      <c r="AH64" s="95"/>
      <c r="AI64" s="95"/>
      <c r="AO64" s="95"/>
      <c r="AP64" s="95"/>
      <c r="AQ64" s="26"/>
      <c r="AR64" s="2">
        <f t="shared" si="24"/>
        <v>0</v>
      </c>
      <c r="AS64" s="2">
        <f t="shared" si="25"/>
        <v>0</v>
      </c>
      <c r="AT64" s="123">
        <f t="shared" si="26"/>
        <v>0</v>
      </c>
      <c r="AU64" s="25">
        <f t="shared" si="27"/>
        <v>1.1997600479904018</v>
      </c>
      <c r="AV64" s="14">
        <f t="shared" si="28"/>
        <v>3.8</v>
      </c>
    </row>
    <row r="65" spans="1:49" x14ac:dyDescent="0.2">
      <c r="A65" s="148" t="s">
        <v>534</v>
      </c>
      <c r="B65" s="15" t="str">
        <f>IFERROR(VLOOKUP(A65,'Validation List'!$A:$G,2,0),"--")</f>
        <v>Maria Obaldo</v>
      </c>
      <c r="C65" s="15" t="str">
        <f>IFERROR(VLOOKUP(A65,'Validation List'!$A:$G,4,0),"--")</f>
        <v>MVW 391</v>
      </c>
      <c r="D65" s="16" t="str">
        <f>IFERROR(VLOOKUP(A65,'Validation List'!$A:$G,6,0),"--")</f>
        <v>PM</v>
      </c>
      <c r="E65" s="16">
        <f>IFERROR(VLOOKUP(A65,'Validation List'!$A:$G,5,0),"--")</f>
        <v>100035201926484</v>
      </c>
      <c r="F65" s="15">
        <f t="shared" si="17"/>
        <v>16</v>
      </c>
      <c r="G65" s="15">
        <f t="shared" si="29"/>
        <v>40</v>
      </c>
      <c r="H65" s="15">
        <f t="shared" si="18"/>
        <v>40</v>
      </c>
      <c r="I65" s="15">
        <f t="shared" si="19"/>
        <v>32</v>
      </c>
      <c r="J65" s="15">
        <f t="shared" si="20"/>
        <v>5.5</v>
      </c>
      <c r="K65" s="15">
        <f t="shared" si="21"/>
        <v>133.5</v>
      </c>
      <c r="L65" s="15">
        <f t="shared" si="22"/>
        <v>0</v>
      </c>
      <c r="M65" s="15">
        <f t="shared" si="23"/>
        <v>133.5</v>
      </c>
      <c r="N65" s="88"/>
      <c r="O65" s="69" t="s">
        <v>666</v>
      </c>
      <c r="R65" s="2" t="s">
        <v>16</v>
      </c>
      <c r="S65" s="2" t="s">
        <v>16</v>
      </c>
      <c r="T65" s="95"/>
      <c r="U65" s="95"/>
      <c r="AA65" s="95"/>
      <c r="AB65" s="95"/>
      <c r="AH65" s="95"/>
      <c r="AI65" s="95"/>
      <c r="AL65" s="2" t="s">
        <v>17</v>
      </c>
      <c r="AO65" s="95"/>
      <c r="AP65" s="95"/>
      <c r="AQ65" s="2">
        <v>5.5</v>
      </c>
      <c r="AR65" s="2">
        <f t="shared" si="24"/>
        <v>2</v>
      </c>
      <c r="AS65" s="2">
        <f t="shared" si="25"/>
        <v>1</v>
      </c>
      <c r="AT65" s="123">
        <f t="shared" si="26"/>
        <v>2.5</v>
      </c>
      <c r="AU65" s="25">
        <f t="shared" si="27"/>
        <v>1.0010497900419915</v>
      </c>
      <c r="AV65" s="14">
        <f t="shared" si="28"/>
        <v>3.8</v>
      </c>
    </row>
    <row r="66" spans="1:49" x14ac:dyDescent="0.2">
      <c r="A66" s="168" t="s">
        <v>536</v>
      </c>
      <c r="B66" s="15" t="str">
        <f>IFERROR(VLOOKUP(A66,'Validation List'!$A:$G,2,0),"--")</f>
        <v>Maria Obaldo</v>
      </c>
      <c r="C66" s="15" t="str">
        <f>IFERROR(VLOOKUP(A66,'Validation List'!$A:$G,4,0),"--")</f>
        <v>MVW 391</v>
      </c>
      <c r="D66" s="16" t="str">
        <f>IFERROR(VLOOKUP(A66,'Validation List'!$A:$G,6,0),"--")</f>
        <v>PM</v>
      </c>
      <c r="E66" s="16">
        <f>IFERROR(VLOOKUP(A66,'Validation List'!$A:$G,5,0),"--")</f>
        <v>100028591427459</v>
      </c>
      <c r="F66" s="15">
        <f t="shared" si="17"/>
        <v>32</v>
      </c>
      <c r="G66" s="15">
        <f t="shared" si="29"/>
        <v>32</v>
      </c>
      <c r="H66" s="15">
        <f t="shared" si="18"/>
        <v>0</v>
      </c>
      <c r="I66" s="15">
        <f t="shared" si="19"/>
        <v>16</v>
      </c>
      <c r="J66" s="15">
        <f t="shared" si="20"/>
        <v>8</v>
      </c>
      <c r="K66" s="15">
        <f t="shared" si="21"/>
        <v>88</v>
      </c>
      <c r="L66" s="15">
        <f t="shared" si="22"/>
        <v>0</v>
      </c>
      <c r="M66" s="15">
        <f t="shared" si="23"/>
        <v>88</v>
      </c>
      <c r="N66" s="88"/>
      <c r="O66" s="69" t="s">
        <v>666</v>
      </c>
      <c r="T66" s="95"/>
      <c r="U66" s="95"/>
      <c r="Z66" s="2" t="s">
        <v>16</v>
      </c>
      <c r="AA66" s="95"/>
      <c r="AB66" s="95"/>
      <c r="AC66" s="2" t="s">
        <v>16</v>
      </c>
      <c r="AD66" s="2" t="s">
        <v>16</v>
      </c>
      <c r="AE66" s="2" t="s">
        <v>16</v>
      </c>
      <c r="AF66" s="2" t="s">
        <v>16</v>
      </c>
      <c r="AG66" s="2" t="s">
        <v>16</v>
      </c>
      <c r="AH66" s="95"/>
      <c r="AI66" s="95"/>
      <c r="AJ66" s="2" t="s">
        <v>16</v>
      </c>
      <c r="AK66" s="2" t="s">
        <v>16</v>
      </c>
      <c r="AL66" s="2" t="s">
        <v>16</v>
      </c>
      <c r="AO66" s="95"/>
      <c r="AP66" s="95"/>
      <c r="AR66" s="2">
        <f t="shared" si="24"/>
        <v>9</v>
      </c>
      <c r="AS66" s="2">
        <f t="shared" si="25"/>
        <v>0</v>
      </c>
      <c r="AT66" s="123">
        <f t="shared" si="26"/>
        <v>0</v>
      </c>
      <c r="AU66" s="25">
        <f t="shared" si="27"/>
        <v>0.65986802639472097</v>
      </c>
      <c r="AV66" s="14">
        <f t="shared" si="28"/>
        <v>3.8</v>
      </c>
    </row>
    <row r="67" spans="1:49" x14ac:dyDescent="0.2">
      <c r="A67" s="168" t="s">
        <v>471</v>
      </c>
      <c r="B67" s="15" t="str">
        <f>IFERROR(VLOOKUP(A67,'Validation List'!$A:$G,2,0),"--")</f>
        <v>Jason Leung</v>
      </c>
      <c r="C67" s="15" t="str">
        <f>IFERROR(VLOOKUP(A67,'Validation List'!$A:$G,4,0),"--")</f>
        <v>MVW 391</v>
      </c>
      <c r="D67" s="16" t="str">
        <f>IFERROR(VLOOKUP(A67,'Validation List'!$A:$G,6,0),"--")</f>
        <v>AM</v>
      </c>
      <c r="E67" s="16">
        <f>IFERROR(VLOOKUP(A67,'Validation List'!$A:$G,5,0),"--")</f>
        <v>100028634685349</v>
      </c>
      <c r="F67" s="15">
        <f t="shared" si="17"/>
        <v>29</v>
      </c>
      <c r="G67" s="15">
        <f t="shared" si="29"/>
        <v>40</v>
      </c>
      <c r="H67" s="15">
        <f t="shared" si="18"/>
        <v>40</v>
      </c>
      <c r="I67" s="15">
        <f t="shared" si="19"/>
        <v>40</v>
      </c>
      <c r="J67" s="15">
        <f t="shared" si="20"/>
        <v>8</v>
      </c>
      <c r="K67" s="15">
        <f t="shared" si="21"/>
        <v>157</v>
      </c>
      <c r="L67" s="15">
        <f t="shared" si="22"/>
        <v>0</v>
      </c>
      <c r="M67" s="15">
        <f t="shared" si="23"/>
        <v>157</v>
      </c>
      <c r="N67" s="88"/>
      <c r="O67" s="69" t="s">
        <v>666</v>
      </c>
      <c r="S67" s="2">
        <v>5</v>
      </c>
      <c r="T67" s="95"/>
      <c r="U67" s="95"/>
      <c r="AA67" s="95"/>
      <c r="AB67" s="95"/>
      <c r="AH67" s="95"/>
      <c r="AI67" s="95"/>
      <c r="AO67" s="95"/>
      <c r="AP67" s="95"/>
      <c r="AR67" s="2">
        <f t="shared" si="24"/>
        <v>0</v>
      </c>
      <c r="AS67" s="2">
        <f t="shared" si="25"/>
        <v>0</v>
      </c>
      <c r="AT67" s="123">
        <f t="shared" si="26"/>
        <v>3</v>
      </c>
      <c r="AU67" s="25">
        <f t="shared" si="27"/>
        <v>1.1772645470905818</v>
      </c>
      <c r="AV67" s="14">
        <f t="shared" si="28"/>
        <v>3.8</v>
      </c>
    </row>
    <row r="68" spans="1:49" x14ac:dyDescent="0.2">
      <c r="A68" s="168" t="s">
        <v>473</v>
      </c>
      <c r="B68" s="15" t="str">
        <f>IFERROR(VLOOKUP(A68,'Validation List'!$A:$G,2,0),"--")</f>
        <v>Jason Leung</v>
      </c>
      <c r="C68" s="15" t="str">
        <f>IFERROR(VLOOKUP(A68,'Validation List'!$A:$G,4,0),"--")</f>
        <v>MVW 391</v>
      </c>
      <c r="D68" s="16" t="str">
        <f>IFERROR(VLOOKUP(A68,'Validation List'!$A:$G,6,0),"--")</f>
        <v>AM</v>
      </c>
      <c r="E68" s="16">
        <f>IFERROR(VLOOKUP(A68,'Validation List'!$A:$G,5,0),"--")</f>
        <v>100034832655723</v>
      </c>
      <c r="F68" s="15">
        <f t="shared" si="17"/>
        <v>28</v>
      </c>
      <c r="G68" s="15">
        <f t="shared" si="29"/>
        <v>40</v>
      </c>
      <c r="H68" s="15">
        <f t="shared" si="18"/>
        <v>35.5</v>
      </c>
      <c r="I68" s="15">
        <f t="shared" si="19"/>
        <v>32</v>
      </c>
      <c r="J68" s="15">
        <f t="shared" si="20"/>
        <v>8</v>
      </c>
      <c r="K68" s="15">
        <f t="shared" si="21"/>
        <v>143.5</v>
      </c>
      <c r="L68" s="15">
        <f t="shared" si="22"/>
        <v>0</v>
      </c>
      <c r="M68" s="15">
        <f t="shared" si="23"/>
        <v>143.5</v>
      </c>
      <c r="N68" s="88"/>
      <c r="O68" s="69" t="s">
        <v>666</v>
      </c>
      <c r="Q68" s="69">
        <v>6</v>
      </c>
      <c r="R68" s="2">
        <v>6</v>
      </c>
      <c r="T68" s="95"/>
      <c r="U68" s="95"/>
      <c r="AA68" s="95"/>
      <c r="AB68" s="95"/>
      <c r="AC68" s="2">
        <v>4</v>
      </c>
      <c r="AD68" s="2">
        <v>7.5</v>
      </c>
      <c r="AH68" s="95"/>
      <c r="AI68" s="95"/>
      <c r="AM68" s="2" t="s">
        <v>17</v>
      </c>
      <c r="AO68" s="95"/>
      <c r="AP68" s="95"/>
      <c r="AR68" s="2">
        <f t="shared" si="24"/>
        <v>0</v>
      </c>
      <c r="AS68" s="2">
        <f t="shared" si="25"/>
        <v>1</v>
      </c>
      <c r="AT68" s="123">
        <f t="shared" si="26"/>
        <v>8.5</v>
      </c>
      <c r="AU68" s="25">
        <f t="shared" si="27"/>
        <v>1.0760347930413916</v>
      </c>
      <c r="AV68" s="14">
        <f t="shared" si="28"/>
        <v>3.8</v>
      </c>
    </row>
    <row r="69" spans="1:49" x14ac:dyDescent="0.2">
      <c r="A69" s="168" t="s">
        <v>475</v>
      </c>
      <c r="B69" s="15" t="str">
        <f>IFERROR(VLOOKUP(A69,'Validation List'!$A:$G,2,0),"--")</f>
        <v>Jason Leung</v>
      </c>
      <c r="C69" s="15" t="str">
        <f>IFERROR(VLOOKUP(A69,'Validation List'!$A:$G,4,0),"--")</f>
        <v>MVW 391</v>
      </c>
      <c r="D69" s="16" t="str">
        <f>IFERROR(VLOOKUP(A69,'Validation List'!$A:$G,6,0),"--")</f>
        <v>AM</v>
      </c>
      <c r="E69" s="16">
        <f>IFERROR(VLOOKUP(A69,'Validation List'!$A:$G,5,0),"--")</f>
        <v>100034214588190</v>
      </c>
      <c r="F69" s="15">
        <f t="shared" si="17"/>
        <v>40</v>
      </c>
      <c r="G69" s="15">
        <f t="shared" si="29"/>
        <v>40</v>
      </c>
      <c r="H69" s="15">
        <f t="shared" si="18"/>
        <v>40</v>
      </c>
      <c r="I69" s="15">
        <f t="shared" si="19"/>
        <v>40</v>
      </c>
      <c r="J69" s="15">
        <f t="shared" si="20"/>
        <v>8</v>
      </c>
      <c r="K69" s="15">
        <f t="shared" si="21"/>
        <v>168</v>
      </c>
      <c r="L69" s="15">
        <f t="shared" si="22"/>
        <v>0</v>
      </c>
      <c r="M69" s="15">
        <f t="shared" si="23"/>
        <v>168</v>
      </c>
      <c r="N69" s="88"/>
      <c r="O69" s="69" t="s">
        <v>665</v>
      </c>
      <c r="T69" s="95"/>
      <c r="U69" s="95"/>
      <c r="AA69" s="95"/>
      <c r="AB69" s="95"/>
      <c r="AH69" s="95"/>
      <c r="AI69" s="95"/>
      <c r="AO69" s="95"/>
      <c r="AP69" s="95"/>
      <c r="AR69" s="2">
        <f t="shared" si="24"/>
        <v>0</v>
      </c>
      <c r="AS69" s="2">
        <f t="shared" si="25"/>
        <v>0</v>
      </c>
      <c r="AT69" s="123">
        <f t="shared" si="26"/>
        <v>0</v>
      </c>
      <c r="AU69" s="25">
        <f t="shared" si="27"/>
        <v>1.2597480503899219</v>
      </c>
      <c r="AV69" s="14">
        <f t="shared" si="28"/>
        <v>4</v>
      </c>
    </row>
    <row r="70" spans="1:49" x14ac:dyDescent="0.2">
      <c r="A70" s="168" t="s">
        <v>477</v>
      </c>
      <c r="B70" s="15" t="str">
        <f>IFERROR(VLOOKUP(A70,'Validation List'!$A:$G,2,0),"--")</f>
        <v>Jason Leung</v>
      </c>
      <c r="C70" s="15" t="str">
        <f>IFERROR(VLOOKUP(A70,'Validation List'!$A:$G,4,0),"--")</f>
        <v>MVW 391</v>
      </c>
      <c r="D70" s="16" t="str">
        <f>IFERROR(VLOOKUP(A70,'Validation List'!$A:$G,6,0),"--")</f>
        <v>AM</v>
      </c>
      <c r="E70" s="16">
        <f>IFERROR(VLOOKUP(A70,'Validation List'!$A:$G,5,0),"--")</f>
        <v>100034272406951</v>
      </c>
      <c r="F70" s="15">
        <f t="shared" si="17"/>
        <v>32</v>
      </c>
      <c r="G70" s="15">
        <f t="shared" si="29"/>
        <v>40</v>
      </c>
      <c r="H70" s="15">
        <f t="shared" si="18"/>
        <v>37</v>
      </c>
      <c r="I70" s="15">
        <f t="shared" si="19"/>
        <v>40</v>
      </c>
      <c r="J70" s="15">
        <f t="shared" si="20"/>
        <v>8</v>
      </c>
      <c r="K70" s="15">
        <f t="shared" si="21"/>
        <v>157</v>
      </c>
      <c r="L70" s="15">
        <f t="shared" si="22"/>
        <v>0</v>
      </c>
      <c r="M70" s="15">
        <f t="shared" si="23"/>
        <v>157</v>
      </c>
      <c r="N70" s="88"/>
      <c r="O70" s="69" t="s">
        <v>666</v>
      </c>
      <c r="T70" s="95"/>
      <c r="U70" s="95"/>
      <c r="AA70" s="95"/>
      <c r="AB70" s="95"/>
      <c r="AE70" s="2">
        <v>5</v>
      </c>
      <c r="AH70" s="95"/>
      <c r="AI70" s="95"/>
      <c r="AO70" s="95"/>
      <c r="AP70" s="95"/>
      <c r="AR70" s="2">
        <f t="shared" si="24"/>
        <v>0</v>
      </c>
      <c r="AS70" s="2">
        <f t="shared" si="25"/>
        <v>0</v>
      </c>
      <c r="AT70" s="123">
        <f t="shared" si="26"/>
        <v>3</v>
      </c>
      <c r="AU70" s="25">
        <f t="shared" si="27"/>
        <v>1.1772645470905818</v>
      </c>
      <c r="AV70" s="14">
        <f t="shared" si="28"/>
        <v>3.8</v>
      </c>
    </row>
    <row r="71" spans="1:49" x14ac:dyDescent="0.2">
      <c r="A71" s="168" t="s">
        <v>479</v>
      </c>
      <c r="B71" s="15" t="str">
        <f>IFERROR(VLOOKUP(A71,'Validation List'!$A:$G,2,0),"--")</f>
        <v>Jason Leung</v>
      </c>
      <c r="C71" s="15" t="str">
        <f>IFERROR(VLOOKUP(A71,'Validation List'!$A:$G,4,0),"--")</f>
        <v>MVW 391</v>
      </c>
      <c r="D71" s="16" t="str">
        <f>IFERROR(VLOOKUP(A71,'Validation List'!$A:$G,6,0),"--")</f>
        <v>AM</v>
      </c>
      <c r="E71" s="16">
        <f>IFERROR(VLOOKUP(A71,'Validation List'!$A:$G,5,0),"--")</f>
        <v>100034175813539</v>
      </c>
      <c r="F71" s="15">
        <f t="shared" si="17"/>
        <v>32</v>
      </c>
      <c r="G71" s="15">
        <f t="shared" si="29"/>
        <v>40</v>
      </c>
      <c r="H71" s="15">
        <f t="shared" si="18"/>
        <v>40</v>
      </c>
      <c r="I71" s="15">
        <f t="shared" si="19"/>
        <v>40</v>
      </c>
      <c r="J71" s="15">
        <f t="shared" si="20"/>
        <v>8</v>
      </c>
      <c r="K71" s="15">
        <f t="shared" si="21"/>
        <v>160</v>
      </c>
      <c r="L71" s="15">
        <f t="shared" si="22"/>
        <v>0</v>
      </c>
      <c r="M71" s="15">
        <f t="shared" si="23"/>
        <v>160</v>
      </c>
      <c r="N71" s="88"/>
      <c r="O71" s="69" t="s">
        <v>666</v>
      </c>
      <c r="T71" s="95"/>
      <c r="U71" s="95"/>
      <c r="AA71" s="95"/>
      <c r="AB71" s="95"/>
      <c r="AH71" s="95"/>
      <c r="AI71" s="95"/>
      <c r="AO71" s="95"/>
      <c r="AP71" s="95"/>
      <c r="AR71" s="2">
        <f t="shared" si="24"/>
        <v>0</v>
      </c>
      <c r="AS71" s="2">
        <f t="shared" si="25"/>
        <v>0</v>
      </c>
      <c r="AT71" s="123">
        <f t="shared" si="26"/>
        <v>0</v>
      </c>
      <c r="AU71" s="25">
        <f t="shared" si="27"/>
        <v>1.1997600479904018</v>
      </c>
      <c r="AV71" s="14">
        <f t="shared" si="28"/>
        <v>3.8</v>
      </c>
      <c r="AW71" s="2"/>
    </row>
    <row r="72" spans="1:49" x14ac:dyDescent="0.2">
      <c r="A72" s="168" t="s">
        <v>538</v>
      </c>
      <c r="B72" s="15" t="str">
        <f>IFERROR(VLOOKUP(A72,'Validation List'!$A:$G,2,0),"--")</f>
        <v>Maria Obaldo</v>
      </c>
      <c r="C72" s="15" t="str">
        <f>IFERROR(VLOOKUP(A72,'Validation List'!$A:$G,4,0),"--")</f>
        <v>MVW 391</v>
      </c>
      <c r="D72" s="16" t="str">
        <f>IFERROR(VLOOKUP(A72,'Validation List'!$A:$G,6,0),"--")</f>
        <v>PM</v>
      </c>
      <c r="E72" s="16">
        <f>IFERROR(VLOOKUP(A72,'Validation List'!$A:$G,5,0),"--")</f>
        <v>100034228927216</v>
      </c>
      <c r="F72" s="15">
        <f t="shared" si="17"/>
        <v>32</v>
      </c>
      <c r="G72" s="15">
        <f t="shared" si="29"/>
        <v>35</v>
      </c>
      <c r="H72" s="15">
        <f t="shared" si="18"/>
        <v>24</v>
      </c>
      <c r="I72" s="15">
        <f t="shared" si="19"/>
        <v>40</v>
      </c>
      <c r="J72" s="15">
        <f t="shared" si="20"/>
        <v>8</v>
      </c>
      <c r="K72" s="15">
        <f t="shared" si="21"/>
        <v>139</v>
      </c>
      <c r="L72" s="15">
        <f t="shared" si="22"/>
        <v>0</v>
      </c>
      <c r="M72" s="15">
        <f t="shared" si="23"/>
        <v>139</v>
      </c>
      <c r="N72" s="88"/>
      <c r="O72" s="69" t="s">
        <v>666</v>
      </c>
      <c r="T72" s="95"/>
      <c r="U72" s="95"/>
      <c r="Z72" s="2">
        <v>3</v>
      </c>
      <c r="AA72" s="95"/>
      <c r="AB72" s="95"/>
      <c r="AC72" s="2" t="s">
        <v>17</v>
      </c>
      <c r="AF72" s="2" t="s">
        <v>17</v>
      </c>
      <c r="AH72" s="95"/>
      <c r="AI72" s="95"/>
      <c r="AO72" s="95"/>
      <c r="AP72" s="95"/>
      <c r="AR72" s="2">
        <f t="shared" si="24"/>
        <v>0</v>
      </c>
      <c r="AS72" s="2">
        <f t="shared" si="25"/>
        <v>2</v>
      </c>
      <c r="AT72" s="123">
        <f t="shared" si="26"/>
        <v>5</v>
      </c>
      <c r="AU72" s="25">
        <f t="shared" si="27"/>
        <v>1.0422915416916616</v>
      </c>
      <c r="AV72" s="14">
        <f t="shared" si="28"/>
        <v>3.8</v>
      </c>
    </row>
    <row r="73" spans="1:49" x14ac:dyDescent="0.2">
      <c r="A73" s="168" t="s">
        <v>540</v>
      </c>
      <c r="B73" s="15" t="str">
        <f>IFERROR(VLOOKUP(A73,'Validation List'!$A:$G,2,0),"--")</f>
        <v>Maria Obaldo</v>
      </c>
      <c r="C73" s="15" t="str">
        <f>IFERROR(VLOOKUP(A73,'Validation List'!$A:$G,4,0),"--")</f>
        <v>MVW 391</v>
      </c>
      <c r="D73" s="16" t="str">
        <f>IFERROR(VLOOKUP(A73,'Validation List'!$A:$G,6,0),"--")</f>
        <v>PM</v>
      </c>
      <c r="E73" s="16">
        <f>IFERROR(VLOOKUP(A73,'Validation List'!$A:$G,5,0),"--")</f>
        <v>100034843664340</v>
      </c>
      <c r="F73" s="15">
        <f t="shared" si="17"/>
        <v>27.5</v>
      </c>
      <c r="G73" s="15">
        <f t="shared" si="29"/>
        <v>40</v>
      </c>
      <c r="H73" s="15">
        <f t="shared" si="18"/>
        <v>40</v>
      </c>
      <c r="I73" s="15">
        <f t="shared" si="19"/>
        <v>40</v>
      </c>
      <c r="J73" s="15">
        <f t="shared" si="20"/>
        <v>8</v>
      </c>
      <c r="K73" s="15">
        <f t="shared" si="21"/>
        <v>155.5</v>
      </c>
      <c r="L73" s="15">
        <f t="shared" si="22"/>
        <v>0</v>
      </c>
      <c r="M73" s="15">
        <f t="shared" si="23"/>
        <v>155.5</v>
      </c>
      <c r="N73" s="117"/>
      <c r="O73" s="69" t="s">
        <v>665</v>
      </c>
      <c r="R73" s="2" t="s">
        <v>17</v>
      </c>
      <c r="S73" s="2">
        <v>3.5</v>
      </c>
      <c r="T73" s="97"/>
      <c r="U73" s="97"/>
      <c r="V73"/>
      <c r="Y73"/>
      <c r="Z73"/>
      <c r="AA73" s="97"/>
      <c r="AB73" s="97"/>
      <c r="AC73"/>
      <c r="AF73"/>
      <c r="AG73"/>
      <c r="AH73" s="97"/>
      <c r="AI73" s="97"/>
      <c r="AJ73"/>
      <c r="AM73"/>
      <c r="AN73"/>
      <c r="AO73" s="97"/>
      <c r="AP73" s="97"/>
      <c r="AQ73" s="26"/>
      <c r="AR73" s="2">
        <f t="shared" si="24"/>
        <v>0</v>
      </c>
      <c r="AS73" s="2">
        <f t="shared" si="25"/>
        <v>1</v>
      </c>
      <c r="AT73" s="123">
        <f t="shared" si="26"/>
        <v>4.5</v>
      </c>
      <c r="AU73" s="25">
        <f t="shared" si="27"/>
        <v>1.1660167966406718</v>
      </c>
      <c r="AV73" s="14">
        <f t="shared" si="28"/>
        <v>4</v>
      </c>
    </row>
    <row r="74" spans="1:49" x14ac:dyDescent="0.2">
      <c r="A74" s="168" t="s">
        <v>481</v>
      </c>
      <c r="B74" s="15" t="str">
        <f>IFERROR(VLOOKUP(A74,'Validation List'!$A:$G,2,0),"--")</f>
        <v>Jason Leung</v>
      </c>
      <c r="C74" s="15" t="str">
        <f>IFERROR(VLOOKUP(A74,'Validation List'!$A:$G,4,0),"--")</f>
        <v>MVW 391</v>
      </c>
      <c r="D74" s="16" t="str">
        <f>IFERROR(VLOOKUP(A74,'Validation List'!$A:$G,6,0),"--")</f>
        <v>AM</v>
      </c>
      <c r="E74" s="16">
        <f>IFERROR(VLOOKUP(A74,'Validation List'!$A:$G,5,0),"--")</f>
        <v>100034001902734</v>
      </c>
      <c r="F74" s="15">
        <f t="shared" si="17"/>
        <v>39</v>
      </c>
      <c r="G74" s="15">
        <f t="shared" si="29"/>
        <v>40</v>
      </c>
      <c r="H74" s="15">
        <f t="shared" si="18"/>
        <v>40</v>
      </c>
      <c r="I74" s="15">
        <f t="shared" si="19"/>
        <v>36</v>
      </c>
      <c r="J74" s="15">
        <f t="shared" si="20"/>
        <v>8</v>
      </c>
      <c r="K74" s="15">
        <f t="shared" si="21"/>
        <v>163</v>
      </c>
      <c r="L74" s="15">
        <f t="shared" si="22"/>
        <v>0</v>
      </c>
      <c r="M74" s="15">
        <f t="shared" si="23"/>
        <v>163</v>
      </c>
      <c r="N74" s="88"/>
      <c r="O74" s="69">
        <v>7</v>
      </c>
      <c r="T74" s="95"/>
      <c r="U74" s="95"/>
      <c r="Z74"/>
      <c r="AA74" s="95"/>
      <c r="AB74" s="95"/>
      <c r="AH74" s="95"/>
      <c r="AI74" s="95"/>
      <c r="AN74" s="2">
        <v>4</v>
      </c>
      <c r="AO74" s="95"/>
      <c r="AP74" s="95"/>
      <c r="AR74" s="2">
        <f t="shared" si="24"/>
        <v>0</v>
      </c>
      <c r="AS74" s="2">
        <f t="shared" si="25"/>
        <v>0</v>
      </c>
      <c r="AT74" s="123">
        <f t="shared" si="26"/>
        <v>5</v>
      </c>
      <c r="AU74" s="25">
        <f t="shared" si="27"/>
        <v>1.2222555488902218</v>
      </c>
      <c r="AV74" s="14">
        <f t="shared" si="28"/>
        <v>4</v>
      </c>
    </row>
    <row r="75" spans="1:49" x14ac:dyDescent="0.2">
      <c r="A75" s="148" t="s">
        <v>542</v>
      </c>
      <c r="B75" s="169" t="str">
        <f>IFERROR(VLOOKUP(A75,'Validation List'!$A:$G,2,0),"--")</f>
        <v>Maria Obaldo</v>
      </c>
      <c r="C75" s="15" t="str">
        <f>IFERROR(VLOOKUP(A75,'Validation List'!$A:$G,4,0),"--")</f>
        <v>MVW 391</v>
      </c>
      <c r="D75" s="170" t="str">
        <f>IFERROR(VLOOKUP(A75,'Validation List'!$A:$G,6,0),"--")</f>
        <v>PM</v>
      </c>
      <c r="E75" s="170">
        <f>IFERROR(VLOOKUP(A75,'Validation List'!$A:$G,5,0),"--")</f>
        <v>100035636838551</v>
      </c>
      <c r="F75" s="15">
        <f t="shared" si="17"/>
        <v>32</v>
      </c>
      <c r="G75" s="169">
        <f t="shared" si="29"/>
        <v>32</v>
      </c>
      <c r="H75" s="169">
        <f t="shared" si="18"/>
        <v>40</v>
      </c>
      <c r="I75" s="15">
        <f t="shared" si="19"/>
        <v>32</v>
      </c>
      <c r="J75" s="15">
        <f t="shared" si="20"/>
        <v>8</v>
      </c>
      <c r="K75" s="15">
        <f t="shared" si="21"/>
        <v>144</v>
      </c>
      <c r="L75" s="15">
        <f t="shared" si="22"/>
        <v>0</v>
      </c>
      <c r="M75" s="15">
        <f t="shared" si="23"/>
        <v>144</v>
      </c>
      <c r="N75" s="88"/>
      <c r="O75" s="69" t="s">
        <v>666</v>
      </c>
      <c r="T75" s="95"/>
      <c r="U75" s="95"/>
      <c r="W75" s="2" t="s">
        <v>17</v>
      </c>
      <c r="AA75" s="95"/>
      <c r="AB75" s="95"/>
      <c r="AH75" s="95"/>
      <c r="AI75" s="95"/>
      <c r="AK75" s="2" t="s">
        <v>17</v>
      </c>
      <c r="AO75" s="95"/>
      <c r="AP75" s="95"/>
      <c r="AR75" s="2">
        <f t="shared" si="24"/>
        <v>0</v>
      </c>
      <c r="AS75" s="2">
        <f t="shared" si="25"/>
        <v>2</v>
      </c>
      <c r="AT75" s="123">
        <f t="shared" si="26"/>
        <v>0</v>
      </c>
      <c r="AU75" s="25">
        <f t="shared" si="27"/>
        <v>1.0797840431913617</v>
      </c>
      <c r="AV75" s="14">
        <f t="shared" si="28"/>
        <v>3.8</v>
      </c>
    </row>
    <row r="76" spans="1:49" x14ac:dyDescent="0.2">
      <c r="A76" s="168" t="s">
        <v>621</v>
      </c>
      <c r="B76" s="15" t="str">
        <f>IFERROR(VLOOKUP(A76,'Validation List'!$A:$G,2,0),"--")</f>
        <v>Jason Leung</v>
      </c>
      <c r="C76" s="15" t="str">
        <f>IFERROR(VLOOKUP(A76,'Validation List'!$A:$G,4,0),"--")</f>
        <v>MVW 391</v>
      </c>
      <c r="D76" s="16" t="str">
        <f>IFERROR(VLOOKUP(A76,'Validation List'!$A:$G,6,0),"--")</f>
        <v>ROLL OFF</v>
      </c>
      <c r="E76" s="16">
        <f>IFERROR(VLOOKUP(A76,'Validation List'!$A:$G,5,0),"--")</f>
        <v>100034276384219</v>
      </c>
      <c r="F76" s="15">
        <f t="shared" si="17"/>
        <v>32</v>
      </c>
      <c r="G76" s="15">
        <f t="shared" si="29"/>
        <v>40</v>
      </c>
      <c r="H76" s="15">
        <f t="shared" si="18"/>
        <v>30</v>
      </c>
      <c r="I76" s="15">
        <f t="shared" si="19"/>
        <v>37.5</v>
      </c>
      <c r="J76" s="15">
        <f t="shared" si="20"/>
        <v>0</v>
      </c>
      <c r="K76" s="15">
        <f t="shared" si="21"/>
        <v>139.5</v>
      </c>
      <c r="L76" s="15">
        <f t="shared" si="22"/>
        <v>0</v>
      </c>
      <c r="M76" s="15">
        <f t="shared" si="23"/>
        <v>139.5</v>
      </c>
      <c r="N76" s="88"/>
      <c r="O76" s="69" t="s">
        <v>665</v>
      </c>
      <c r="P76" s="2" t="s">
        <v>17</v>
      </c>
      <c r="T76" s="95"/>
      <c r="U76" s="95"/>
      <c r="AA76" s="95"/>
      <c r="AB76" s="95"/>
      <c r="AC76" s="2" t="s">
        <v>17</v>
      </c>
      <c r="AD76" s="2">
        <v>6</v>
      </c>
      <c r="AH76" s="95"/>
      <c r="AI76" s="95"/>
      <c r="AM76" s="2">
        <v>6.5</v>
      </c>
      <c r="AN76" s="2">
        <v>7</v>
      </c>
      <c r="AO76" s="95"/>
      <c r="AP76" s="95"/>
      <c r="AQ76" s="2" t="s">
        <v>17</v>
      </c>
      <c r="AR76" s="2">
        <f t="shared" si="24"/>
        <v>0</v>
      </c>
      <c r="AS76" s="2">
        <f t="shared" si="25"/>
        <v>3</v>
      </c>
      <c r="AT76" s="123">
        <f t="shared" si="26"/>
        <v>4.5</v>
      </c>
      <c r="AU76" s="25">
        <f t="shared" si="27"/>
        <v>1.0460407918416315</v>
      </c>
      <c r="AV76" s="14">
        <f t="shared" si="28"/>
        <v>4</v>
      </c>
    </row>
    <row r="77" spans="1:49" x14ac:dyDescent="0.2">
      <c r="A77" s="168" t="s">
        <v>544</v>
      </c>
      <c r="B77" s="15" t="str">
        <f>IFERROR(VLOOKUP(A77,'Validation List'!$A:$G,2,0),"--")</f>
        <v>Maria Obaldo</v>
      </c>
      <c r="C77" s="15" t="str">
        <f>IFERROR(VLOOKUP(A77,'Validation List'!$A:$G,4,0),"--")</f>
        <v>MVW 391</v>
      </c>
      <c r="D77" s="16" t="str">
        <f>IFERROR(VLOOKUP(A77,'Validation List'!$A:$G,6,0),"--")</f>
        <v>PM</v>
      </c>
      <c r="E77" s="16">
        <f>IFERROR(VLOOKUP(A77,'Validation List'!$A:$G,5,0),"--")</f>
        <v>100034130473628</v>
      </c>
      <c r="F77" s="15">
        <f t="shared" si="17"/>
        <v>40</v>
      </c>
      <c r="G77" s="15">
        <f t="shared" si="29"/>
        <v>40</v>
      </c>
      <c r="H77" s="15">
        <f t="shared" si="18"/>
        <v>31</v>
      </c>
      <c r="I77" s="15">
        <f t="shared" si="19"/>
        <v>40</v>
      </c>
      <c r="J77" s="15">
        <f t="shared" si="20"/>
        <v>8</v>
      </c>
      <c r="K77" s="15">
        <f t="shared" si="21"/>
        <v>159</v>
      </c>
      <c r="L77" s="15">
        <f t="shared" si="22"/>
        <v>0</v>
      </c>
      <c r="M77" s="15">
        <f t="shared" si="23"/>
        <v>159</v>
      </c>
      <c r="N77" s="88"/>
      <c r="O77" s="69" t="s">
        <v>665</v>
      </c>
      <c r="T77" s="95"/>
      <c r="U77" s="95"/>
      <c r="AA77" s="95"/>
      <c r="AB77" s="95"/>
      <c r="AC77" s="2">
        <v>7</v>
      </c>
      <c r="AG77" s="2" t="s">
        <v>17</v>
      </c>
      <c r="AH77" s="95"/>
      <c r="AI77" s="95"/>
      <c r="AO77" s="95"/>
      <c r="AP77" s="95"/>
      <c r="AR77" s="2">
        <f t="shared" si="24"/>
        <v>0</v>
      </c>
      <c r="AS77" s="2">
        <f t="shared" si="25"/>
        <v>1</v>
      </c>
      <c r="AT77" s="123">
        <f t="shared" si="26"/>
        <v>1</v>
      </c>
      <c r="AU77" s="25">
        <f t="shared" si="27"/>
        <v>1.1922615476904619</v>
      </c>
      <c r="AV77" s="14">
        <f t="shared" si="28"/>
        <v>4</v>
      </c>
    </row>
    <row r="78" spans="1:49" x14ac:dyDescent="0.2">
      <c r="A78" s="168" t="s">
        <v>546</v>
      </c>
      <c r="B78" s="15" t="str">
        <f>IFERROR(VLOOKUP(A78,'Validation List'!$A:$G,2,0),"--")</f>
        <v>Maria Obaldo</v>
      </c>
      <c r="C78" s="15" t="str">
        <f>IFERROR(VLOOKUP(A78,'Validation List'!$A:$G,4,0),"--")</f>
        <v>MVW 391</v>
      </c>
      <c r="D78" s="16" t="str">
        <f>IFERROR(VLOOKUP(A78,'Validation List'!$A:$G,6,0),"--")</f>
        <v>PM</v>
      </c>
      <c r="E78" s="16">
        <f>IFERROR(VLOOKUP(A78,'Validation List'!$A:$G,5,0),"--")</f>
        <v>100034161101676</v>
      </c>
      <c r="F78" s="15">
        <f t="shared" si="17"/>
        <v>40</v>
      </c>
      <c r="G78" s="15">
        <f t="shared" si="29"/>
        <v>40</v>
      </c>
      <c r="H78" s="15">
        <f t="shared" si="18"/>
        <v>40</v>
      </c>
      <c r="I78" s="15">
        <f t="shared" si="19"/>
        <v>40</v>
      </c>
      <c r="J78" s="15">
        <f t="shared" si="20"/>
        <v>8</v>
      </c>
      <c r="K78" s="15">
        <f t="shared" si="21"/>
        <v>168</v>
      </c>
      <c r="L78" s="15">
        <f t="shared" si="22"/>
        <v>0</v>
      </c>
      <c r="M78" s="15">
        <f t="shared" si="23"/>
        <v>168</v>
      </c>
      <c r="N78" s="88"/>
      <c r="O78" s="69" t="s">
        <v>665</v>
      </c>
      <c r="T78" s="95"/>
      <c r="U78" s="95"/>
      <c r="AA78" s="95"/>
      <c r="AB78" s="95"/>
      <c r="AH78" s="95"/>
      <c r="AI78" s="95"/>
      <c r="AO78" s="95"/>
      <c r="AP78" s="95"/>
      <c r="AR78" s="2">
        <f t="shared" si="24"/>
        <v>0</v>
      </c>
      <c r="AS78" s="2">
        <f t="shared" si="25"/>
        <v>0</v>
      </c>
      <c r="AT78" s="123">
        <f t="shared" si="26"/>
        <v>0</v>
      </c>
      <c r="AU78" s="25">
        <f t="shared" si="27"/>
        <v>1.2597480503899219</v>
      </c>
      <c r="AV78" s="14">
        <f t="shared" si="28"/>
        <v>4</v>
      </c>
    </row>
    <row r="79" spans="1:49" x14ac:dyDescent="0.2">
      <c r="A79" s="148" t="s">
        <v>495</v>
      </c>
      <c r="B79" s="169" t="str">
        <f>IFERROR(VLOOKUP(A79,'Validation List'!$A:$G,2,0),"--")</f>
        <v>Jason Leung</v>
      </c>
      <c r="C79" s="15" t="str">
        <f>IFERROR(VLOOKUP(A79,'Validation List'!$A:$G,4,0),"--")</f>
        <v>MVW 391</v>
      </c>
      <c r="D79" s="170" t="str">
        <f>IFERROR(VLOOKUP(A79,'Validation List'!$A:$G,6,0),"--")</f>
        <v>AM</v>
      </c>
      <c r="E79" s="170">
        <f>IFERROR(VLOOKUP(A79,'Validation List'!$A:$G,5,0),"--")</f>
        <v>100041249646893</v>
      </c>
      <c r="F79" s="15">
        <f t="shared" si="17"/>
        <v>32</v>
      </c>
      <c r="G79" s="169">
        <f t="shared" si="29"/>
        <v>40</v>
      </c>
      <c r="H79" s="169">
        <f t="shared" si="18"/>
        <v>40</v>
      </c>
      <c r="I79" s="15">
        <f t="shared" si="19"/>
        <v>24</v>
      </c>
      <c r="J79" s="15">
        <f t="shared" si="20"/>
        <v>0</v>
      </c>
      <c r="K79" s="15">
        <f t="shared" si="21"/>
        <v>136</v>
      </c>
      <c r="L79" s="15">
        <f t="shared" si="22"/>
        <v>0</v>
      </c>
      <c r="M79" s="15">
        <f t="shared" si="23"/>
        <v>136</v>
      </c>
      <c r="N79" s="88"/>
      <c r="O79" s="69" t="s">
        <v>666</v>
      </c>
      <c r="T79" s="95"/>
      <c r="U79" s="95"/>
      <c r="AA79" s="95"/>
      <c r="AB79" s="95"/>
      <c r="AH79" s="95"/>
      <c r="AI79" s="95"/>
      <c r="AM79" s="2" t="s">
        <v>16</v>
      </c>
      <c r="AN79" s="2" t="s">
        <v>16</v>
      </c>
      <c r="AO79" s="95"/>
      <c r="AP79" s="95"/>
      <c r="AQ79" s="2" t="s">
        <v>16</v>
      </c>
      <c r="AR79" s="2">
        <f t="shared" si="24"/>
        <v>3</v>
      </c>
      <c r="AS79" s="2">
        <f t="shared" si="25"/>
        <v>0</v>
      </c>
      <c r="AT79" s="123">
        <f t="shared" si="26"/>
        <v>0</v>
      </c>
      <c r="AU79" s="25">
        <f t="shared" si="27"/>
        <v>1.0197960407918416</v>
      </c>
      <c r="AV79" s="14">
        <f t="shared" si="28"/>
        <v>3.8</v>
      </c>
    </row>
    <row r="80" spans="1:49" x14ac:dyDescent="0.2">
      <c r="A80" s="168" t="s">
        <v>483</v>
      </c>
      <c r="B80" s="15" t="str">
        <f>IFERROR(VLOOKUP(A80,'Validation List'!$A:$G,2,0),"--")</f>
        <v>Jason Leung</v>
      </c>
      <c r="C80" s="15" t="str">
        <f>IFERROR(VLOOKUP(A80,'Validation List'!$A:$G,4,0),"--")</f>
        <v>MVW 391</v>
      </c>
      <c r="D80" s="16" t="str">
        <f>IFERROR(VLOOKUP(A80,'Validation List'!$A:$G,6,0),"--")</f>
        <v>AM</v>
      </c>
      <c r="E80" s="16">
        <f>IFERROR(VLOOKUP(A80,'Validation List'!$A:$G,5,0),"--")</f>
        <v>100034026800724</v>
      </c>
      <c r="F80" s="15">
        <f t="shared" si="17"/>
        <v>35</v>
      </c>
      <c r="G80" s="15">
        <f t="shared" si="29"/>
        <v>40</v>
      </c>
      <c r="H80" s="15">
        <f t="shared" si="18"/>
        <v>40</v>
      </c>
      <c r="I80" s="15">
        <f t="shared" si="19"/>
        <v>40</v>
      </c>
      <c r="J80" s="15">
        <f t="shared" si="20"/>
        <v>8</v>
      </c>
      <c r="K80" s="15">
        <f t="shared" si="21"/>
        <v>163</v>
      </c>
      <c r="L80" s="15">
        <f t="shared" si="22"/>
        <v>0</v>
      </c>
      <c r="M80" s="15">
        <f t="shared" si="23"/>
        <v>163</v>
      </c>
      <c r="N80" s="88"/>
      <c r="O80" s="69">
        <v>3</v>
      </c>
      <c r="T80" s="95"/>
      <c r="U80" s="95"/>
      <c r="AA80" s="95"/>
      <c r="AB80" s="95"/>
      <c r="AH80" s="95"/>
      <c r="AI80" s="95"/>
      <c r="AO80" s="95"/>
      <c r="AP80" s="95"/>
      <c r="AR80" s="2">
        <f t="shared" si="24"/>
        <v>0</v>
      </c>
      <c r="AS80" s="2">
        <f t="shared" si="25"/>
        <v>0</v>
      </c>
      <c r="AT80" s="123">
        <f t="shared" si="26"/>
        <v>5</v>
      </c>
      <c r="AU80" s="25">
        <f t="shared" si="27"/>
        <v>1.2222555488902218</v>
      </c>
      <c r="AV80" s="14">
        <f t="shared" si="28"/>
        <v>4</v>
      </c>
    </row>
    <row r="81" spans="1:48" x14ac:dyDescent="0.2">
      <c r="A81" s="168" t="s">
        <v>548</v>
      </c>
      <c r="B81" s="15" t="str">
        <f>IFERROR(VLOOKUP(A81,'Validation List'!$A:$G,2,0),"--")</f>
        <v>Maria Obaldo</v>
      </c>
      <c r="C81" s="15" t="str">
        <f>IFERROR(VLOOKUP(A81,'Validation List'!$A:$G,4,0),"--")</f>
        <v>MVW 391</v>
      </c>
      <c r="D81" s="16" t="str">
        <f>IFERROR(VLOOKUP(A81,'Validation List'!$A:$G,6,0),"--")</f>
        <v>PM</v>
      </c>
      <c r="E81" s="16">
        <f>IFERROR(VLOOKUP(A81,'Validation List'!$A:$G,5,0),"--")</f>
        <v>100028957339145</v>
      </c>
      <c r="F81" s="15">
        <f t="shared" si="17"/>
        <v>0</v>
      </c>
      <c r="G81" s="15">
        <f t="shared" si="29"/>
        <v>40</v>
      </c>
      <c r="H81" s="15">
        <f t="shared" si="18"/>
        <v>40</v>
      </c>
      <c r="I81" s="15">
        <f t="shared" si="19"/>
        <v>40</v>
      </c>
      <c r="J81" s="15">
        <f t="shared" si="20"/>
        <v>8</v>
      </c>
      <c r="K81" s="15">
        <f t="shared" si="21"/>
        <v>128</v>
      </c>
      <c r="L81" s="15">
        <f t="shared" si="22"/>
        <v>0</v>
      </c>
      <c r="M81" s="15">
        <f t="shared" si="23"/>
        <v>128</v>
      </c>
      <c r="N81" s="88"/>
      <c r="O81" s="69" t="s">
        <v>666</v>
      </c>
      <c r="P81" s="2" t="s">
        <v>16</v>
      </c>
      <c r="Q81" s="2" t="s">
        <v>16</v>
      </c>
      <c r="R81" s="2" t="s">
        <v>16</v>
      </c>
      <c r="S81" s="2" t="s">
        <v>16</v>
      </c>
      <c r="T81" s="95"/>
      <c r="U81" s="95"/>
      <c r="AA81" s="95"/>
      <c r="AB81" s="95"/>
      <c r="AH81" s="95"/>
      <c r="AI81" s="95"/>
      <c r="AO81" s="95"/>
      <c r="AP81" s="95"/>
      <c r="AR81" s="2">
        <f t="shared" si="24"/>
        <v>4</v>
      </c>
      <c r="AS81" s="2">
        <f t="shared" si="25"/>
        <v>0</v>
      </c>
      <c r="AT81" s="123">
        <f t="shared" si="26"/>
        <v>0</v>
      </c>
      <c r="AU81" s="25">
        <f t="shared" si="27"/>
        <v>0.95980803839232143</v>
      </c>
      <c r="AV81" s="14">
        <f t="shared" si="28"/>
        <v>3.8</v>
      </c>
    </row>
    <row r="82" spans="1:48" x14ac:dyDescent="0.2">
      <c r="A82" s="168" t="s">
        <v>570</v>
      </c>
      <c r="B82" s="15" t="str">
        <f>IFERROR(VLOOKUP(A82,'Validation List'!$A:$G,2,0),"--")</f>
        <v>Jason Leung</v>
      </c>
      <c r="C82" s="15" t="str">
        <f>IFERROR(VLOOKUP(A82,'Validation List'!$A:$G,4,0),"--")</f>
        <v>MVW 391</v>
      </c>
      <c r="D82" s="16" t="str">
        <f>IFERROR(VLOOKUP(A82,'Validation List'!$A:$G,6,0),"--")</f>
        <v>ROLL OFF</v>
      </c>
      <c r="E82" s="16">
        <f>IFERROR(VLOOKUP(A82,'Validation List'!$A:$G,5,0),"--")</f>
        <v>100029079815841</v>
      </c>
      <c r="F82" s="15">
        <f t="shared" si="17"/>
        <v>40</v>
      </c>
      <c r="G82" s="15">
        <f t="shared" si="29"/>
        <v>40</v>
      </c>
      <c r="H82" s="15">
        <f t="shared" si="18"/>
        <v>40</v>
      </c>
      <c r="I82" s="15">
        <f t="shared" si="19"/>
        <v>40</v>
      </c>
      <c r="J82" s="15">
        <f t="shared" si="20"/>
        <v>8</v>
      </c>
      <c r="K82" s="15">
        <f t="shared" si="21"/>
        <v>168</v>
      </c>
      <c r="L82" s="15">
        <f t="shared" si="22"/>
        <v>0</v>
      </c>
      <c r="M82" s="15">
        <f t="shared" si="23"/>
        <v>168</v>
      </c>
      <c r="N82" s="88"/>
      <c r="O82" s="69" t="s">
        <v>665</v>
      </c>
      <c r="T82" s="95"/>
      <c r="U82" s="95"/>
      <c r="AA82" s="95"/>
      <c r="AB82" s="95"/>
      <c r="AH82" s="95"/>
      <c r="AI82" s="95"/>
      <c r="AO82" s="95"/>
      <c r="AP82" s="95"/>
      <c r="AR82" s="2">
        <f t="shared" si="24"/>
        <v>0</v>
      </c>
      <c r="AS82" s="2">
        <f t="shared" si="25"/>
        <v>0</v>
      </c>
      <c r="AT82" s="123">
        <f t="shared" si="26"/>
        <v>0</v>
      </c>
      <c r="AU82" s="25">
        <f t="shared" si="27"/>
        <v>1.2597480503899219</v>
      </c>
      <c r="AV82" s="14">
        <f t="shared" si="28"/>
        <v>4</v>
      </c>
    </row>
    <row r="83" spans="1:48" x14ac:dyDescent="0.2">
      <c r="A83" s="168" t="s">
        <v>550</v>
      </c>
      <c r="B83" s="15" t="str">
        <f>IFERROR(VLOOKUP(A83,'Validation List'!$A:$G,2,0),"--")</f>
        <v>Maria Obaldo</v>
      </c>
      <c r="C83" s="15" t="str">
        <f>IFERROR(VLOOKUP(A83,'Validation List'!$A:$G,4,0),"--")</f>
        <v>MVW 391</v>
      </c>
      <c r="D83" s="16" t="str">
        <f>IFERROR(VLOOKUP(A83,'Validation List'!$A:$G,6,0),"--")</f>
        <v>PM</v>
      </c>
      <c r="E83" s="16">
        <f>IFERROR(VLOOKUP(A83,'Validation List'!$A:$G,5,0),"--")</f>
        <v>100028678002286</v>
      </c>
      <c r="F83" s="15">
        <f t="shared" si="17"/>
        <v>40</v>
      </c>
      <c r="G83" s="15">
        <f t="shared" si="29"/>
        <v>40</v>
      </c>
      <c r="H83" s="15">
        <f t="shared" si="18"/>
        <v>40</v>
      </c>
      <c r="I83" s="15">
        <f t="shared" si="19"/>
        <v>40</v>
      </c>
      <c r="J83" s="15">
        <f t="shared" si="20"/>
        <v>8</v>
      </c>
      <c r="K83" s="15">
        <f t="shared" si="21"/>
        <v>168</v>
      </c>
      <c r="L83" s="15">
        <f t="shared" si="22"/>
        <v>0</v>
      </c>
      <c r="M83" s="15">
        <f t="shared" si="23"/>
        <v>168</v>
      </c>
      <c r="N83" s="88"/>
      <c r="O83" s="69" t="s">
        <v>665</v>
      </c>
      <c r="T83" s="95"/>
      <c r="U83" s="95"/>
      <c r="AA83" s="95"/>
      <c r="AB83" s="95"/>
      <c r="AH83" s="95"/>
      <c r="AI83" s="95"/>
      <c r="AO83" s="95"/>
      <c r="AP83" s="95"/>
      <c r="AR83" s="2">
        <f t="shared" si="24"/>
        <v>0</v>
      </c>
      <c r="AS83" s="2">
        <f t="shared" si="25"/>
        <v>0</v>
      </c>
      <c r="AT83" s="123">
        <f t="shared" si="26"/>
        <v>0</v>
      </c>
      <c r="AU83" s="25">
        <f t="shared" si="27"/>
        <v>1.2597480503899219</v>
      </c>
      <c r="AV83" s="14">
        <f t="shared" si="28"/>
        <v>4</v>
      </c>
    </row>
    <row r="84" spans="1:48" x14ac:dyDescent="0.2">
      <c r="A84" s="168" t="s">
        <v>485</v>
      </c>
      <c r="B84" s="15" t="str">
        <f>IFERROR(VLOOKUP(A84,'Validation List'!$A:$G,2,0),"--")</f>
        <v>Jason Leung</v>
      </c>
      <c r="C84" s="15" t="str">
        <f>IFERROR(VLOOKUP(A84,'Validation List'!$A:$G,4,0),"--")</f>
        <v>MVW 391</v>
      </c>
      <c r="D84" s="16" t="str">
        <f>IFERROR(VLOOKUP(A84,'Validation List'!$A:$G,6,0),"--")</f>
        <v>AM</v>
      </c>
      <c r="E84" s="16">
        <f>IFERROR(VLOOKUP(A84,'Validation List'!$A:$G,5,0),"--")</f>
        <v>100034779559090</v>
      </c>
      <c r="F84" s="15">
        <f t="shared" si="17"/>
        <v>40</v>
      </c>
      <c r="G84" s="15">
        <f t="shared" si="29"/>
        <v>40</v>
      </c>
      <c r="H84" s="15">
        <f t="shared" si="18"/>
        <v>32</v>
      </c>
      <c r="I84" s="15">
        <f t="shared" si="19"/>
        <v>32</v>
      </c>
      <c r="J84" s="15">
        <f t="shared" si="20"/>
        <v>8</v>
      </c>
      <c r="K84" s="15">
        <f t="shared" si="21"/>
        <v>152</v>
      </c>
      <c r="L84" s="15">
        <f t="shared" si="22"/>
        <v>0</v>
      </c>
      <c r="M84" s="15">
        <f t="shared" si="23"/>
        <v>152</v>
      </c>
      <c r="N84" s="88"/>
      <c r="O84" s="69" t="s">
        <v>665</v>
      </c>
      <c r="T84" s="95"/>
      <c r="U84" s="95"/>
      <c r="AA84" s="95"/>
      <c r="AB84" s="95"/>
      <c r="AG84" s="2" t="s">
        <v>17</v>
      </c>
      <c r="AH84" s="95"/>
      <c r="AI84" s="95"/>
      <c r="AJ84" s="2" t="s">
        <v>17</v>
      </c>
      <c r="AO84" s="95"/>
      <c r="AP84" s="95"/>
      <c r="AR84" s="2">
        <f t="shared" si="24"/>
        <v>0</v>
      </c>
      <c r="AS84" s="2">
        <f t="shared" si="25"/>
        <v>2</v>
      </c>
      <c r="AT84" s="123">
        <f t="shared" si="26"/>
        <v>0</v>
      </c>
      <c r="AU84" s="25">
        <f t="shared" si="27"/>
        <v>1.1397720455908817</v>
      </c>
      <c r="AV84" s="14">
        <f t="shared" si="28"/>
        <v>4</v>
      </c>
    </row>
    <row r="85" spans="1:48" x14ac:dyDescent="0.2">
      <c r="A85" s="168" t="s">
        <v>503</v>
      </c>
      <c r="B85" s="15" t="str">
        <f>IFERROR(VLOOKUP(A85,'Validation List'!$A:$G,2,0),"--")</f>
        <v>Jason Leung</v>
      </c>
      <c r="C85" s="15" t="str">
        <f>IFERROR(VLOOKUP(A85,'Validation List'!$A:$G,4,0),"--")</f>
        <v>MVW 391</v>
      </c>
      <c r="D85" s="16" t="str">
        <f>IFERROR(VLOOKUP(A85,'Validation List'!$A:$G,6,0),"--")</f>
        <v>AM</v>
      </c>
      <c r="E85" s="16">
        <f>IFERROR(VLOOKUP(A85,'Validation List'!$A:$G,5,0),"--")</f>
        <v>100028800064303</v>
      </c>
      <c r="F85" s="15">
        <f t="shared" si="17"/>
        <v>40</v>
      </c>
      <c r="G85" s="15">
        <f t="shared" si="29"/>
        <v>40</v>
      </c>
      <c r="H85" s="15">
        <f t="shared" si="18"/>
        <v>38</v>
      </c>
      <c r="I85" s="15">
        <f t="shared" si="19"/>
        <v>40</v>
      </c>
      <c r="J85" s="15">
        <f t="shared" si="20"/>
        <v>8</v>
      </c>
      <c r="K85" s="15">
        <f t="shared" si="21"/>
        <v>166</v>
      </c>
      <c r="L85" s="15">
        <f t="shared" si="22"/>
        <v>0</v>
      </c>
      <c r="M85" s="15">
        <f t="shared" si="23"/>
        <v>166</v>
      </c>
      <c r="N85" s="88"/>
      <c r="O85" s="69" t="s">
        <v>665</v>
      </c>
      <c r="T85" s="95"/>
      <c r="U85" s="95"/>
      <c r="AA85" s="95"/>
      <c r="AB85" s="95"/>
      <c r="AE85" s="2">
        <v>7</v>
      </c>
      <c r="AG85" s="2">
        <v>7</v>
      </c>
      <c r="AH85" s="95"/>
      <c r="AI85" s="95"/>
      <c r="AO85" s="95"/>
      <c r="AP85" s="95"/>
      <c r="AR85" s="2">
        <f t="shared" si="24"/>
        <v>0</v>
      </c>
      <c r="AS85" s="2">
        <f t="shared" si="25"/>
        <v>0</v>
      </c>
      <c r="AT85" s="123">
        <f t="shared" si="26"/>
        <v>2</v>
      </c>
      <c r="AU85" s="25">
        <f t="shared" si="27"/>
        <v>1.2447510497900418</v>
      </c>
      <c r="AV85" s="14">
        <f t="shared" si="28"/>
        <v>4</v>
      </c>
    </row>
    <row r="86" spans="1:48" x14ac:dyDescent="0.2">
      <c r="A86" s="168" t="s">
        <v>552</v>
      </c>
      <c r="B86" s="15" t="str">
        <f>IFERROR(VLOOKUP(A86,'Validation List'!$A:$G,2,0),"--")</f>
        <v>Maria Obaldo</v>
      </c>
      <c r="C86" s="15" t="str">
        <f>IFERROR(VLOOKUP(A86,'Validation List'!$A:$G,4,0),"--")</f>
        <v>MVW 391</v>
      </c>
      <c r="D86" s="16" t="str">
        <f>IFERROR(VLOOKUP(A86,'Validation List'!$A:$G,6,0),"--")</f>
        <v>PM</v>
      </c>
      <c r="E86" s="16">
        <f>IFERROR(VLOOKUP(A86,'Validation List'!$A:$G,5,0),"--")</f>
        <v>100029081885568</v>
      </c>
      <c r="F86" s="15">
        <f t="shared" si="17"/>
        <v>40</v>
      </c>
      <c r="G86" s="15">
        <f t="shared" si="29"/>
        <v>40</v>
      </c>
      <c r="H86" s="15">
        <f t="shared" si="18"/>
        <v>40</v>
      </c>
      <c r="I86" s="15">
        <f t="shared" si="19"/>
        <v>40</v>
      </c>
      <c r="J86" s="15">
        <f t="shared" si="20"/>
        <v>3</v>
      </c>
      <c r="K86" s="15">
        <f t="shared" si="21"/>
        <v>163</v>
      </c>
      <c r="L86" s="15">
        <f t="shared" si="22"/>
        <v>0</v>
      </c>
      <c r="M86" s="15">
        <f t="shared" si="23"/>
        <v>163</v>
      </c>
      <c r="N86" s="88"/>
      <c r="O86" s="69" t="s">
        <v>665</v>
      </c>
      <c r="T86" s="95"/>
      <c r="U86" s="95"/>
      <c r="AA86" s="95"/>
      <c r="AB86" s="95"/>
      <c r="AH86" s="95"/>
      <c r="AI86" s="95"/>
      <c r="AO86" s="95"/>
      <c r="AP86" s="95"/>
      <c r="AQ86" s="2">
        <v>3</v>
      </c>
      <c r="AR86" s="2">
        <f t="shared" si="24"/>
        <v>0</v>
      </c>
      <c r="AS86" s="2">
        <f t="shared" si="25"/>
        <v>0</v>
      </c>
      <c r="AT86" s="123">
        <f t="shared" si="26"/>
        <v>5</v>
      </c>
      <c r="AU86" s="25">
        <f t="shared" si="27"/>
        <v>1.2222555488902218</v>
      </c>
      <c r="AV86" s="14">
        <f t="shared" si="28"/>
        <v>4</v>
      </c>
    </row>
    <row r="87" spans="1:48" x14ac:dyDescent="0.2">
      <c r="A87" s="148" t="s">
        <v>487</v>
      </c>
      <c r="B87" s="15" t="str">
        <f>IFERROR(VLOOKUP(A87,'Validation List'!$A:$G,2,0),"--")</f>
        <v>Jason Leung</v>
      </c>
      <c r="C87" s="15" t="str">
        <f>IFERROR(VLOOKUP(A87,'Validation List'!$A:$G,4,0),"--")</f>
        <v>MVW 391</v>
      </c>
      <c r="D87" s="16" t="str">
        <f>IFERROR(VLOOKUP(A87,'Validation List'!$A:$G,6,0),"--")</f>
        <v>AM</v>
      </c>
      <c r="E87" s="16">
        <f>IFERROR(VLOOKUP(A87,'Validation List'!$A:$G,5,0),"--")</f>
        <v>100036941613966</v>
      </c>
      <c r="F87" s="15">
        <f t="shared" si="17"/>
        <v>32</v>
      </c>
      <c r="G87" s="15">
        <f t="shared" si="29"/>
        <v>32</v>
      </c>
      <c r="H87" s="15">
        <f t="shared" si="18"/>
        <v>40</v>
      </c>
      <c r="I87" s="15">
        <f t="shared" si="19"/>
        <v>40</v>
      </c>
      <c r="J87" s="15">
        <f t="shared" si="20"/>
        <v>8</v>
      </c>
      <c r="K87" s="15">
        <f t="shared" si="21"/>
        <v>152</v>
      </c>
      <c r="L87" s="15">
        <f t="shared" si="22"/>
        <v>0</v>
      </c>
      <c r="M87" s="15">
        <f t="shared" si="23"/>
        <v>152</v>
      </c>
      <c r="N87" s="88"/>
      <c r="O87" s="69" t="s">
        <v>666</v>
      </c>
      <c r="T87" s="95"/>
      <c r="U87" s="95"/>
      <c r="V87" s="2" t="s">
        <v>17</v>
      </c>
      <c r="AA87" s="95"/>
      <c r="AB87" s="95"/>
      <c r="AH87" s="95"/>
      <c r="AI87" s="95"/>
      <c r="AO87" s="95"/>
      <c r="AP87" s="95"/>
      <c r="AR87" s="2">
        <f t="shared" si="24"/>
        <v>0</v>
      </c>
      <c r="AS87" s="2">
        <f t="shared" si="25"/>
        <v>1</v>
      </c>
      <c r="AT87" s="123">
        <f t="shared" si="26"/>
        <v>0</v>
      </c>
      <c r="AU87" s="25">
        <f t="shared" si="27"/>
        <v>1.1397720455908817</v>
      </c>
      <c r="AV87" s="14">
        <f t="shared" si="28"/>
        <v>3.8</v>
      </c>
    </row>
    <row r="88" spans="1:48" x14ac:dyDescent="0.2">
      <c r="A88" s="168" t="s">
        <v>554</v>
      </c>
      <c r="B88" s="15" t="str">
        <f>IFERROR(VLOOKUP(A88,'Validation List'!$A:$G,2,0),"--")</f>
        <v>Maria Obaldo</v>
      </c>
      <c r="C88" s="15" t="str">
        <f>IFERROR(VLOOKUP(A88,'Validation List'!$A:$G,4,0),"--")</f>
        <v>MVW 391</v>
      </c>
      <c r="D88" s="16" t="str">
        <f>IFERROR(VLOOKUP(A88,'Validation List'!$A:$G,6,0),"--")</f>
        <v>PM</v>
      </c>
      <c r="E88" s="16">
        <f>IFERROR(VLOOKUP(A88,'Validation List'!$A:$G,5,0),"--")</f>
        <v>100034792128190</v>
      </c>
      <c r="F88" s="15">
        <f t="shared" ref="F88:F93" si="30">((5*8)-((COUNTIF(N88:U88,"UD")+COUNTIF(N88:U88,"PD")+COUNTIF(N88:U88,"NA"))*8))+(COUNTIF(N88:U88,"Worked")*8) - ((COUNTIFS(N88:U88,"&gt;0",N88:U88,"&lt;8")*8)-SUMIFS(N88:U88,N88:U88,"&gt;0",N88:U88,"&lt;8"))</f>
        <v>32</v>
      </c>
      <c r="G88" s="15">
        <f t="shared" si="29"/>
        <v>32</v>
      </c>
      <c r="H88" s="15">
        <f t="shared" ref="H88:H93" si="31">((5*8)-((COUNTIF(AC88:AI88,"UD")+COUNTIF(AC88:AI88,"PD")+COUNTIF(AC88:AI88,"NA"))*8))+(COUNTIF(AC88:AI88,"Worked")*8) - ((COUNTIF(AC88:AI88,"&gt;0")*8)-SUMIF(AC88:AI88,"&gt;0"))</f>
        <v>32</v>
      </c>
      <c r="I88" s="15">
        <f t="shared" ref="I88:I93" si="32">((5*8)-((COUNTIF(AJ88:AP88,"UD")+COUNTIF(AJ88:AP88,"PD")+COUNTIF(AJ88:AP88,"NA"))*8))+(COUNTIF(AJ88:AP88,"Worked")*8) - ((COUNTIF(AJ88:AP88,"&gt;0")*8)-SUMIF(AJ88:AP88,"&gt;0"))</f>
        <v>32</v>
      </c>
      <c r="J88" s="15">
        <f t="shared" ref="J88:J93" si="33">((1*8)-((COUNTIF(AQ88:AQ88,"UD")+COUNTIF(AQ88:AQ88,"PD")+COUNTIF(AQ88:AQ88,"NA"))*8))+(COUNTIF(AQ88,"Worked")*8) - ((COUNTIF(AQ88:AQ88,"&gt;0")*8)-SUMIF(AQ88:AQ88,"&gt;0"))</f>
        <v>8</v>
      </c>
      <c r="K88" s="15">
        <f t="shared" ref="K88:K93" si="34">SUM(F88:J88)</f>
        <v>136</v>
      </c>
      <c r="L88" s="15">
        <f t="shared" ref="L88:L93" si="35">SUMIFS(N88:AQ88,N88:AQ88,"&gt;8") - ((COUNTIFS(N88:AQ88,"&gt;0",N88:AQ88,"&gt;8")*8))</f>
        <v>0</v>
      </c>
      <c r="M88" s="15">
        <f t="shared" ref="M88:M93" si="36">L88+K88</f>
        <v>136</v>
      </c>
      <c r="N88" s="88"/>
      <c r="O88" s="69" t="s">
        <v>666</v>
      </c>
      <c r="T88" s="95"/>
      <c r="U88" s="95"/>
      <c r="Z88" s="2" t="s">
        <v>16</v>
      </c>
      <c r="AA88" s="95"/>
      <c r="AB88" s="95"/>
      <c r="AC88" s="2" t="s">
        <v>16</v>
      </c>
      <c r="AH88" s="95"/>
      <c r="AI88" s="95"/>
      <c r="AJ88" s="2" t="s">
        <v>17</v>
      </c>
      <c r="AO88" s="95"/>
      <c r="AP88" s="95"/>
      <c r="AR88" s="2">
        <f t="shared" ref="AR88:AR93" si="37">COUNTIF(N88:AQ88,"PD")</f>
        <v>2</v>
      </c>
      <c r="AS88" s="2">
        <f t="shared" ref="AS88:AS93" si="38">COUNTIF(N88:AQ88,"UD")</f>
        <v>1</v>
      </c>
      <c r="AT88" s="123">
        <f t="shared" ref="AT88:AT93" si="39">((COUNTIFS(N88:AQ88,"&gt;0",N88:AQ88,"&lt;8")*8)-SUMIFS(N88:AQ88,N88:AQ88,"&gt;0",N88:AQ88,"&lt;8"))</f>
        <v>0</v>
      </c>
      <c r="AU88" s="25">
        <f t="shared" ref="AU88:AU93" si="40">IFERROR((IF(G88="BC Forward",(AV88*1.85)/8,(K88/16.67)/8)),"--")</f>
        <v>1.0197960407918416</v>
      </c>
      <c r="AV88" s="14">
        <f t="shared" ref="AV88:AV93" si="41">($C$1-(COUNTIF(N88:AQ88,"NA")))/5</f>
        <v>3.8</v>
      </c>
    </row>
    <row r="89" spans="1:48" x14ac:dyDescent="0.2">
      <c r="A89" s="168" t="s">
        <v>578</v>
      </c>
      <c r="B89" s="15" t="str">
        <f>IFERROR(VLOOKUP(A89,'Validation List'!$A:$G,2,0),"--")</f>
        <v>Jason Leung</v>
      </c>
      <c r="C89" s="15" t="str">
        <f>IFERROR(VLOOKUP(A89,'Validation List'!$A:$G,4,0),"--")</f>
        <v>MVW 391</v>
      </c>
      <c r="D89" s="16" t="str">
        <f>IFERROR(VLOOKUP(A89,'Validation List'!$A:$G,6,0),"--")</f>
        <v>ROLL OFF</v>
      </c>
      <c r="E89" s="16">
        <f>IFERROR(VLOOKUP(A89,'Validation List'!$A:$G,5,0),"--")</f>
        <v>100028665312993</v>
      </c>
      <c r="F89" s="15">
        <f t="shared" si="30"/>
        <v>24</v>
      </c>
      <c r="G89" s="15">
        <f t="shared" si="29"/>
        <v>0</v>
      </c>
      <c r="H89" s="15">
        <f t="shared" si="31"/>
        <v>0</v>
      </c>
      <c r="I89" s="15">
        <f t="shared" si="32"/>
        <v>0</v>
      </c>
      <c r="J89" s="15">
        <f t="shared" si="33"/>
        <v>0</v>
      </c>
      <c r="K89" s="15">
        <f t="shared" si="34"/>
        <v>24</v>
      </c>
      <c r="L89" s="15">
        <f t="shared" si="35"/>
        <v>0</v>
      </c>
      <c r="M89" s="15">
        <f t="shared" si="36"/>
        <v>24</v>
      </c>
      <c r="N89" s="88"/>
      <c r="O89" s="69" t="s">
        <v>666</v>
      </c>
      <c r="S89" s="2" t="s">
        <v>17</v>
      </c>
      <c r="T89" s="95"/>
      <c r="U89" s="95"/>
      <c r="V89" s="2" t="s">
        <v>666</v>
      </c>
      <c r="W89" s="2" t="s">
        <v>666</v>
      </c>
      <c r="X89" s="2" t="s">
        <v>666</v>
      </c>
      <c r="Y89" s="2" t="s">
        <v>666</v>
      </c>
      <c r="Z89" s="2" t="s">
        <v>666</v>
      </c>
      <c r="AA89" s="95"/>
      <c r="AB89" s="95"/>
      <c r="AC89" s="2" t="s">
        <v>666</v>
      </c>
      <c r="AD89" s="2" t="s">
        <v>666</v>
      </c>
      <c r="AE89" s="2" t="s">
        <v>666</v>
      </c>
      <c r="AF89" s="2" t="s">
        <v>666</v>
      </c>
      <c r="AG89" s="2" t="s">
        <v>666</v>
      </c>
      <c r="AH89" s="95"/>
      <c r="AI89" s="95"/>
      <c r="AJ89" s="2" t="s">
        <v>666</v>
      </c>
      <c r="AK89" s="2" t="s">
        <v>666</v>
      </c>
      <c r="AL89" s="2" t="s">
        <v>666</v>
      </c>
      <c r="AM89" s="2" t="s">
        <v>666</v>
      </c>
      <c r="AN89" s="2" t="s">
        <v>666</v>
      </c>
      <c r="AO89" s="95"/>
      <c r="AP89" s="95"/>
      <c r="AQ89" s="2" t="s">
        <v>666</v>
      </c>
      <c r="AR89" s="2">
        <f t="shared" si="37"/>
        <v>0</v>
      </c>
      <c r="AS89" s="2">
        <f t="shared" si="38"/>
        <v>1</v>
      </c>
      <c r="AT89" s="123">
        <f t="shared" si="39"/>
        <v>0</v>
      </c>
      <c r="AU89" s="25">
        <f t="shared" si="40"/>
        <v>0.17996400719856026</v>
      </c>
      <c r="AV89" s="14">
        <f t="shared" si="41"/>
        <v>0.6</v>
      </c>
    </row>
    <row r="90" spans="1:48" x14ac:dyDescent="0.2">
      <c r="A90" s="168" t="s">
        <v>573</v>
      </c>
      <c r="B90" s="15" t="str">
        <f>IFERROR(VLOOKUP(A90,'Validation List'!$A:$G,2,0),"--")</f>
        <v>Jason Leung</v>
      </c>
      <c r="C90" s="15" t="str">
        <f>IFERROR(VLOOKUP(A90,'Validation List'!$A:$G,4,0),"--")</f>
        <v>MVW 391</v>
      </c>
      <c r="D90" s="16" t="str">
        <f>IFERROR(VLOOKUP(A90,'Validation List'!$A:$G,6,0),"--")</f>
        <v>ROLL OFF</v>
      </c>
      <c r="E90" s="16">
        <f>IFERROR(VLOOKUP(A90,'Validation List'!$A:$G,5,0),"--")</f>
        <v>100028515473323</v>
      </c>
      <c r="F90" s="15">
        <f t="shared" si="30"/>
        <v>32</v>
      </c>
      <c r="G90" s="15">
        <f t="shared" si="29"/>
        <v>40</v>
      </c>
      <c r="H90" s="15">
        <f t="shared" si="31"/>
        <v>40</v>
      </c>
      <c r="I90" s="15">
        <f t="shared" si="32"/>
        <v>39</v>
      </c>
      <c r="J90" s="15">
        <f t="shared" si="33"/>
        <v>0</v>
      </c>
      <c r="K90" s="15">
        <f t="shared" si="34"/>
        <v>151</v>
      </c>
      <c r="L90" s="15">
        <f t="shared" si="35"/>
        <v>0</v>
      </c>
      <c r="M90" s="15">
        <f t="shared" si="36"/>
        <v>151</v>
      </c>
      <c r="N90" s="88"/>
      <c r="O90" s="69" t="s">
        <v>666</v>
      </c>
      <c r="T90" s="95"/>
      <c r="U90" s="95"/>
      <c r="AA90" s="95"/>
      <c r="AB90" s="95"/>
      <c r="AH90" s="95"/>
      <c r="AI90" s="95"/>
      <c r="AN90" s="2">
        <v>7</v>
      </c>
      <c r="AO90" s="95"/>
      <c r="AP90" s="95"/>
      <c r="AQ90" s="2" t="s">
        <v>666</v>
      </c>
      <c r="AR90" s="2">
        <f t="shared" si="37"/>
        <v>0</v>
      </c>
      <c r="AS90" s="2">
        <f t="shared" si="38"/>
        <v>0</v>
      </c>
      <c r="AT90" s="123">
        <f t="shared" si="39"/>
        <v>1</v>
      </c>
      <c r="AU90" s="25">
        <f t="shared" si="40"/>
        <v>1.1322735452909416</v>
      </c>
      <c r="AV90" s="14">
        <f t="shared" si="41"/>
        <v>3.6</v>
      </c>
    </row>
    <row r="91" spans="1:48" x14ac:dyDescent="0.2">
      <c r="A91" s="148" t="s">
        <v>134</v>
      </c>
      <c r="B91" s="15" t="str">
        <f>IFERROR(VLOOKUP(A91,'Validation List'!$A:$G,2,0),"--")</f>
        <v>Maria Obaldo</v>
      </c>
      <c r="C91" s="15" t="str">
        <f>IFERROR(VLOOKUP(A91,'Validation List'!$A:$G,4,0),"--")</f>
        <v>MVW 391</v>
      </c>
      <c r="D91" s="16" t="str">
        <f>IFERROR(VLOOKUP(A91,'Validation List'!$A:$G,6,0),"--")</f>
        <v>PM</v>
      </c>
      <c r="E91" s="16">
        <f>IFERROR(VLOOKUP(A91,'Validation List'!$A:$G,5,0),"--")</f>
        <v>100025786989380</v>
      </c>
      <c r="F91" s="15">
        <f t="shared" si="30"/>
        <v>24</v>
      </c>
      <c r="G91" s="15">
        <f t="shared" si="29"/>
        <v>40</v>
      </c>
      <c r="H91" s="15">
        <f t="shared" si="31"/>
        <v>40</v>
      </c>
      <c r="I91" s="15">
        <f t="shared" si="32"/>
        <v>32</v>
      </c>
      <c r="J91" s="15">
        <f t="shared" si="33"/>
        <v>8</v>
      </c>
      <c r="K91" s="15">
        <f t="shared" si="34"/>
        <v>144</v>
      </c>
      <c r="L91" s="15">
        <f t="shared" si="35"/>
        <v>0</v>
      </c>
      <c r="M91" s="15">
        <f t="shared" si="36"/>
        <v>144</v>
      </c>
      <c r="N91" s="88"/>
      <c r="O91" s="69" t="s">
        <v>666</v>
      </c>
      <c r="P91" s="2" t="s">
        <v>16</v>
      </c>
      <c r="T91" s="95"/>
      <c r="U91" s="95"/>
      <c r="AA91" s="95"/>
      <c r="AB91" s="95"/>
      <c r="AH91" s="95"/>
      <c r="AI91" s="95"/>
      <c r="AM91" s="2" t="s">
        <v>17</v>
      </c>
      <c r="AO91" s="95"/>
      <c r="AP91" s="95"/>
      <c r="AR91" s="2">
        <f t="shared" si="37"/>
        <v>1</v>
      </c>
      <c r="AS91" s="2">
        <f t="shared" si="38"/>
        <v>1</v>
      </c>
      <c r="AT91" s="123">
        <f t="shared" si="39"/>
        <v>0</v>
      </c>
      <c r="AU91" s="25">
        <f t="shared" si="40"/>
        <v>1.0797840431913617</v>
      </c>
      <c r="AV91" s="14">
        <f t="shared" si="41"/>
        <v>3.8</v>
      </c>
    </row>
    <row r="92" spans="1:48" x14ac:dyDescent="0.2">
      <c r="A92" s="168" t="s">
        <v>489</v>
      </c>
      <c r="B92" s="15" t="str">
        <f>IFERROR(VLOOKUP(A92,'Validation List'!$A:$G,2,0),"--")</f>
        <v>Jason Leung</v>
      </c>
      <c r="C92" s="15" t="str">
        <f>IFERROR(VLOOKUP(A92,'Validation List'!$A:$G,4,0),"--")</f>
        <v>MVW 391</v>
      </c>
      <c r="D92" s="16" t="str">
        <f>IFERROR(VLOOKUP(A92,'Validation List'!$A:$G,6,0),"--")</f>
        <v>AM</v>
      </c>
      <c r="E92" s="16">
        <f>IFERROR(VLOOKUP(A92,'Validation List'!$A:$G,5,0),"--")</f>
        <v>100034395606908</v>
      </c>
      <c r="F92" s="169">
        <f t="shared" si="30"/>
        <v>36</v>
      </c>
      <c r="G92" s="15">
        <f t="shared" si="29"/>
        <v>40</v>
      </c>
      <c r="H92" s="15">
        <f t="shared" si="31"/>
        <v>38.5</v>
      </c>
      <c r="I92" s="15">
        <f t="shared" si="32"/>
        <v>40</v>
      </c>
      <c r="J92" s="15">
        <f t="shared" si="33"/>
        <v>0</v>
      </c>
      <c r="K92" s="15">
        <f t="shared" si="34"/>
        <v>154.5</v>
      </c>
      <c r="L92" s="15">
        <f t="shared" si="35"/>
        <v>0</v>
      </c>
      <c r="M92" s="15">
        <f t="shared" si="36"/>
        <v>154.5</v>
      </c>
      <c r="N92" s="88"/>
      <c r="O92" s="69">
        <v>4</v>
      </c>
      <c r="T92" s="95"/>
      <c r="U92" s="95"/>
      <c r="AA92" s="95"/>
      <c r="AB92" s="95"/>
      <c r="AG92" s="2">
        <v>6.5</v>
      </c>
      <c r="AH92" s="95"/>
      <c r="AI92" s="95"/>
      <c r="AO92" s="95"/>
      <c r="AP92" s="95"/>
      <c r="AQ92" s="2" t="s">
        <v>16</v>
      </c>
      <c r="AR92" s="2">
        <f t="shared" si="37"/>
        <v>1</v>
      </c>
      <c r="AS92" s="2">
        <f t="shared" si="38"/>
        <v>0</v>
      </c>
      <c r="AT92" s="123">
        <f t="shared" si="39"/>
        <v>5.5</v>
      </c>
      <c r="AU92" s="25">
        <f t="shared" si="40"/>
        <v>1.1585182963407317</v>
      </c>
      <c r="AV92" s="14">
        <f t="shared" si="41"/>
        <v>4</v>
      </c>
    </row>
    <row r="93" spans="1:48" x14ac:dyDescent="0.2">
      <c r="A93" s="121" t="s">
        <v>557</v>
      </c>
      <c r="B93" s="169" t="str">
        <f>IFERROR(VLOOKUP(A93,'Validation List'!$A:$G,2,0),"--")</f>
        <v>Maria Obaldo</v>
      </c>
      <c r="C93" s="15" t="str">
        <f>IFERROR(VLOOKUP(A93,'Validation List'!$A:$G,4,0),"--")</f>
        <v>MVW 391</v>
      </c>
      <c r="D93" s="170" t="str">
        <f>IFERROR(VLOOKUP(A93,'Validation List'!$A:$G,6,0),"--")</f>
        <v>PM</v>
      </c>
      <c r="E93" s="170">
        <f>IFERROR(VLOOKUP(A93,'Validation List'!$A:$G,5,0),"--")</f>
        <v>100035602686127</v>
      </c>
      <c r="F93" s="15">
        <f t="shared" si="30"/>
        <v>32</v>
      </c>
      <c r="G93" s="169">
        <f t="shared" si="29"/>
        <v>32</v>
      </c>
      <c r="H93" s="169">
        <f t="shared" si="31"/>
        <v>14</v>
      </c>
      <c r="I93" s="15">
        <f t="shared" si="32"/>
        <v>40</v>
      </c>
      <c r="J93" s="15">
        <f t="shared" si="33"/>
        <v>8</v>
      </c>
      <c r="K93" s="15">
        <f t="shared" si="34"/>
        <v>126</v>
      </c>
      <c r="L93" s="15">
        <f t="shared" si="35"/>
        <v>0</v>
      </c>
      <c r="M93" s="15">
        <f t="shared" si="36"/>
        <v>126</v>
      </c>
      <c r="N93" s="88"/>
      <c r="O93" s="69" t="s">
        <v>666</v>
      </c>
      <c r="T93" s="95"/>
      <c r="U93" s="95"/>
      <c r="Y93" s="2" t="s">
        <v>16</v>
      </c>
      <c r="AA93" s="95"/>
      <c r="AB93" s="95"/>
      <c r="AC93" s="2" t="s">
        <v>16</v>
      </c>
      <c r="AD93" s="2" t="s">
        <v>16</v>
      </c>
      <c r="AE93" s="2" t="s">
        <v>16</v>
      </c>
      <c r="AF93" s="2">
        <v>6</v>
      </c>
      <c r="AH93" s="95"/>
      <c r="AI93" s="95"/>
      <c r="AO93" s="95"/>
      <c r="AP93" s="95"/>
      <c r="AR93" s="2">
        <f t="shared" si="37"/>
        <v>4</v>
      </c>
      <c r="AS93" s="2">
        <f t="shared" si="38"/>
        <v>0</v>
      </c>
      <c r="AT93" s="123">
        <f t="shared" si="39"/>
        <v>2</v>
      </c>
      <c r="AU93" s="25">
        <f t="shared" si="40"/>
        <v>0.94481103779244147</v>
      </c>
      <c r="AV93" s="14">
        <f t="shared" si="41"/>
        <v>3.8</v>
      </c>
    </row>
    <row r="94" spans="1:48" x14ac:dyDescent="0.2">
      <c r="M94" s="15">
        <f>SUM(M24:M93) - 136 - 160</f>
        <v>9769.5</v>
      </c>
    </row>
  </sheetData>
  <autoFilter ref="A23:AS70" xr:uid="{CD9C0C2E-79A6-CB48-B080-5CF756631F7A}">
    <sortState xmlns:xlrd2="http://schemas.microsoft.com/office/spreadsheetml/2017/richdata2" ref="A24:AS93">
      <sortCondition ref="A23:A70"/>
    </sortState>
  </autoFilter>
  <mergeCells count="2">
    <mergeCell ref="C5:D5"/>
    <mergeCell ref="F5:G5"/>
  </mergeCells>
  <conditionalFormatting sqref="AE24:AQ24 T24:AC24 AD78:AF78 AH78:AI78 AK78:AM78 AO78:AP78 AC79:AQ79 P79:P86 R79:S86 V79:Z86 AA80:AQ86 N35:N77 N87:P91 N24:N33 R24:R37 T80:U93 R87:AQ91 T92:AQ93 T25:AQ71 N80:O93 O24:P77 R50:R71 R39:R48 R72:AQ77 R94:AQ128 N94:P128">
    <cfRule type="cellIs" dxfId="1196" priority="249" operator="between">
      <formula>0.001</formula>
      <formula>7.999</formula>
    </cfRule>
    <cfRule type="cellIs" dxfId="1195" priority="250" operator="equal">
      <formula>"na"</formula>
    </cfRule>
    <cfRule type="cellIs" dxfId="1194" priority="251" operator="equal">
      <formula>"ud"</formula>
    </cfRule>
    <cfRule type="cellIs" dxfId="1193" priority="252" operator="equal">
      <formula>"pd"</formula>
    </cfRule>
  </conditionalFormatting>
  <conditionalFormatting sqref="AD78:AF78 AH78:AI78 AK78:AM78 AO78:AP78 AC79:AQ79 P79:P86 R79:S86 V79:Z86 AA80:AQ86 N35:N77 N87:P91 N24:N33 R24:R37 T80:U93 R87:AQ91 T92:AQ93 T24:AQ71 N80:O93 O24:P77 R50:R71 R39:R48 R72:AQ77 R94:AQ160 N94:P160">
    <cfRule type="cellIs" dxfId="1192" priority="253" operator="greaterThan">
      <formula>8</formula>
    </cfRule>
  </conditionalFormatting>
  <conditionalFormatting sqref="L24:L127">
    <cfRule type="cellIs" dxfId="1191" priority="248" operator="greaterThan">
      <formula>0</formula>
    </cfRule>
  </conditionalFormatting>
  <conditionalFormatting sqref="Q43">
    <cfRule type="cellIs" dxfId="1190" priority="241" operator="between">
      <formula>0.001</formula>
      <formula>7.999</formula>
    </cfRule>
    <cfRule type="cellIs" dxfId="1189" priority="242" operator="equal">
      <formula>"na"</formula>
    </cfRule>
    <cfRule type="cellIs" dxfId="1188" priority="243" operator="equal">
      <formula>"ud"</formula>
    </cfRule>
    <cfRule type="cellIs" dxfId="1187" priority="244" operator="equal">
      <formula>"pd"</formula>
    </cfRule>
  </conditionalFormatting>
  <conditionalFormatting sqref="Q43">
    <cfRule type="cellIs" dxfId="1186" priority="245" operator="greaterThan">
      <formula>8</formula>
    </cfRule>
  </conditionalFormatting>
  <conditionalFormatting sqref="AA78:AB78">
    <cfRule type="cellIs" dxfId="1185" priority="236" operator="between">
      <formula>0.001</formula>
      <formula>7.999</formula>
    </cfRule>
    <cfRule type="cellIs" dxfId="1184" priority="237" operator="equal">
      <formula>"na"</formula>
    </cfRule>
    <cfRule type="cellIs" dxfId="1183" priority="238" operator="equal">
      <formula>"ud"</formula>
    </cfRule>
    <cfRule type="cellIs" dxfId="1182" priority="239" operator="equal">
      <formula>"pd"</formula>
    </cfRule>
  </conditionalFormatting>
  <conditionalFormatting sqref="AA78:AB78">
    <cfRule type="cellIs" dxfId="1181" priority="240" operator="greaterThan">
      <formula>8</formula>
    </cfRule>
  </conditionalFormatting>
  <conditionalFormatting sqref="T78:U78">
    <cfRule type="cellIs" dxfId="1180" priority="220" operator="between">
      <formula>0.001</formula>
      <formula>7.999</formula>
    </cfRule>
    <cfRule type="cellIs" dxfId="1179" priority="221" operator="equal">
      <formula>"na"</formula>
    </cfRule>
    <cfRule type="cellIs" dxfId="1178" priority="222" operator="equal">
      <formula>"ud"</formula>
    </cfRule>
    <cfRule type="cellIs" dxfId="1177" priority="223" operator="equal">
      <formula>"pd"</formula>
    </cfRule>
  </conditionalFormatting>
  <conditionalFormatting sqref="T78:U78">
    <cfRule type="cellIs" dxfId="1176" priority="224" operator="greaterThan">
      <formula>8</formula>
    </cfRule>
  </conditionalFormatting>
  <conditionalFormatting sqref="V78">
    <cfRule type="cellIs" dxfId="1175" priority="225" operator="between">
      <formula>0.001</formula>
      <formula>7.999</formula>
    </cfRule>
    <cfRule type="cellIs" dxfId="1174" priority="226" operator="equal">
      <formula>"na"</formula>
    </cfRule>
    <cfRule type="cellIs" dxfId="1173" priority="227" operator="equal">
      <formula>"ud"</formula>
    </cfRule>
    <cfRule type="cellIs" dxfId="1172" priority="228" operator="equal">
      <formula>"pd"</formula>
    </cfRule>
  </conditionalFormatting>
  <conditionalFormatting sqref="V78">
    <cfRule type="cellIs" dxfId="1171" priority="229" operator="greaterThan">
      <formula>8</formula>
    </cfRule>
  </conditionalFormatting>
  <conditionalFormatting sqref="W78:Y78">
    <cfRule type="cellIs" dxfId="1170" priority="210" operator="between">
      <formula>0.001</formula>
      <formula>7.999</formula>
    </cfRule>
    <cfRule type="cellIs" dxfId="1169" priority="211" operator="equal">
      <formula>"na"</formula>
    </cfRule>
    <cfRule type="cellIs" dxfId="1168" priority="212" operator="equal">
      <formula>"ud"</formula>
    </cfRule>
    <cfRule type="cellIs" dxfId="1167" priority="213" operator="equal">
      <formula>"pd"</formula>
    </cfRule>
  </conditionalFormatting>
  <conditionalFormatting sqref="W78:Y78">
    <cfRule type="cellIs" dxfId="1166" priority="214" operator="greaterThan">
      <formula>8</formula>
    </cfRule>
  </conditionalFormatting>
  <conditionalFormatting sqref="O78">
    <cfRule type="cellIs" dxfId="1165" priority="200" operator="between">
      <formula>0.001</formula>
      <formula>7.999</formula>
    </cfRule>
    <cfRule type="cellIs" dxfId="1164" priority="201" operator="equal">
      <formula>"na"</formula>
    </cfRule>
    <cfRule type="cellIs" dxfId="1163" priority="202" operator="equal">
      <formula>"ud"</formula>
    </cfRule>
    <cfRule type="cellIs" dxfId="1162" priority="203" operator="equal">
      <formula>"pd"</formula>
    </cfRule>
  </conditionalFormatting>
  <conditionalFormatting sqref="O78">
    <cfRule type="cellIs" dxfId="1161" priority="204" operator="greaterThan">
      <formula>8</formula>
    </cfRule>
  </conditionalFormatting>
  <conditionalFormatting sqref="N78">
    <cfRule type="cellIs" dxfId="1160" priority="195" operator="between">
      <formula>0.001</formula>
      <formula>7.999</formula>
    </cfRule>
    <cfRule type="cellIs" dxfId="1159" priority="196" operator="equal">
      <formula>"na"</formula>
    </cfRule>
    <cfRule type="cellIs" dxfId="1158" priority="197" operator="equal">
      <formula>"ud"</formula>
    </cfRule>
    <cfRule type="cellIs" dxfId="1157" priority="198" operator="equal">
      <formula>"pd"</formula>
    </cfRule>
  </conditionalFormatting>
  <conditionalFormatting sqref="N78">
    <cfRule type="cellIs" dxfId="1156" priority="199" operator="greaterThan">
      <formula>8</formula>
    </cfRule>
  </conditionalFormatting>
  <conditionalFormatting sqref="P78 R78">
    <cfRule type="cellIs" dxfId="1155" priority="190" operator="between">
      <formula>0.001</formula>
      <formula>7.999</formula>
    </cfRule>
    <cfRule type="cellIs" dxfId="1154" priority="191" operator="equal">
      <formula>"na"</formula>
    </cfRule>
    <cfRule type="cellIs" dxfId="1153" priority="192" operator="equal">
      <formula>"ud"</formula>
    </cfRule>
    <cfRule type="cellIs" dxfId="1152" priority="193" operator="equal">
      <formula>"pd"</formula>
    </cfRule>
  </conditionalFormatting>
  <conditionalFormatting sqref="P78 R78">
    <cfRule type="cellIs" dxfId="1151" priority="194" operator="greaterThan">
      <formula>8</formula>
    </cfRule>
  </conditionalFormatting>
  <conditionalFormatting sqref="Q50">
    <cfRule type="cellIs" dxfId="1150" priority="180" operator="between">
      <formula>0.001</formula>
      <formula>7.999</formula>
    </cfRule>
    <cfRule type="cellIs" dxfId="1149" priority="181" operator="equal">
      <formula>"na"</formula>
    </cfRule>
    <cfRule type="cellIs" dxfId="1148" priority="182" operator="equal">
      <formula>"ud"</formula>
    </cfRule>
    <cfRule type="cellIs" dxfId="1147" priority="183" operator="equal">
      <formula>"pd"</formula>
    </cfRule>
  </conditionalFormatting>
  <conditionalFormatting sqref="Q50">
    <cfRule type="cellIs" dxfId="1146" priority="184" operator="greaterThan">
      <formula>8</formula>
    </cfRule>
  </conditionalFormatting>
  <conditionalFormatting sqref="A69">
    <cfRule type="duplicateValues" dxfId="1145" priority="179"/>
  </conditionalFormatting>
  <conditionalFormatting sqref="A70:A71">
    <cfRule type="duplicateValues" dxfId="1144" priority="178"/>
  </conditionalFormatting>
  <conditionalFormatting sqref="O79">
    <cfRule type="cellIs" dxfId="1143" priority="172" operator="between">
      <formula>0.001</formula>
      <formula>7.999</formula>
    </cfRule>
    <cfRule type="cellIs" dxfId="1142" priority="173" operator="equal">
      <formula>"na"</formula>
    </cfRule>
    <cfRule type="cellIs" dxfId="1141" priority="174" operator="equal">
      <formula>"ud"</formula>
    </cfRule>
    <cfRule type="cellIs" dxfId="1140" priority="175" operator="equal">
      <formula>"pd"</formula>
    </cfRule>
  </conditionalFormatting>
  <conditionalFormatting sqref="O79">
    <cfRule type="cellIs" dxfId="1139" priority="176" operator="greaterThan">
      <formula>8</formula>
    </cfRule>
  </conditionalFormatting>
  <conditionalFormatting sqref="N79">
    <cfRule type="cellIs" dxfId="1138" priority="167" operator="between">
      <formula>0.001</formula>
      <formula>7.999</formula>
    </cfRule>
    <cfRule type="cellIs" dxfId="1137" priority="168" operator="equal">
      <formula>"na"</formula>
    </cfRule>
    <cfRule type="cellIs" dxfId="1136" priority="169" operator="equal">
      <formula>"ud"</formula>
    </cfRule>
    <cfRule type="cellIs" dxfId="1135" priority="170" operator="equal">
      <formula>"pd"</formula>
    </cfRule>
  </conditionalFormatting>
  <conditionalFormatting sqref="N79">
    <cfRule type="cellIs" dxfId="1134" priority="171" operator="greaterThan">
      <formula>8</formula>
    </cfRule>
  </conditionalFormatting>
  <conditionalFormatting sqref="T79:U79">
    <cfRule type="cellIs" dxfId="1133" priority="162" operator="between">
      <formula>0.001</formula>
      <formula>7.999</formula>
    </cfRule>
    <cfRule type="cellIs" dxfId="1132" priority="163" operator="equal">
      <formula>"na"</formula>
    </cfRule>
    <cfRule type="cellIs" dxfId="1131" priority="164" operator="equal">
      <formula>"ud"</formula>
    </cfRule>
    <cfRule type="cellIs" dxfId="1130" priority="165" operator="equal">
      <formula>"pd"</formula>
    </cfRule>
  </conditionalFormatting>
  <conditionalFormatting sqref="T79:U79">
    <cfRule type="cellIs" dxfId="1129" priority="166" operator="greaterThan">
      <formula>8</formula>
    </cfRule>
  </conditionalFormatting>
  <conditionalFormatting sqref="AA79:AB79">
    <cfRule type="cellIs" dxfId="1128" priority="157" operator="between">
      <formula>0.001</formula>
      <formula>7.999</formula>
    </cfRule>
    <cfRule type="cellIs" dxfId="1127" priority="158" operator="equal">
      <formula>"na"</formula>
    </cfRule>
    <cfRule type="cellIs" dxfId="1126" priority="159" operator="equal">
      <formula>"ud"</formula>
    </cfRule>
    <cfRule type="cellIs" dxfId="1125" priority="160" operator="equal">
      <formula>"pd"</formula>
    </cfRule>
  </conditionalFormatting>
  <conditionalFormatting sqref="AA79:AB79">
    <cfRule type="cellIs" dxfId="1124" priority="161" operator="greaterThan">
      <formula>8</formula>
    </cfRule>
  </conditionalFormatting>
  <conditionalFormatting sqref="A72:A77">
    <cfRule type="duplicateValues" dxfId="1123" priority="896"/>
  </conditionalFormatting>
  <conditionalFormatting sqref="Q67">
    <cfRule type="cellIs" dxfId="1122" priority="116" operator="between">
      <formula>0.001</formula>
      <formula>7.999</formula>
    </cfRule>
    <cfRule type="cellIs" dxfId="1121" priority="117" operator="equal">
      <formula>"na"</formula>
    </cfRule>
    <cfRule type="cellIs" dxfId="1120" priority="118" operator="equal">
      <formula>"ud"</formula>
    </cfRule>
    <cfRule type="cellIs" dxfId="1119" priority="119" operator="equal">
      <formula>"pd"</formula>
    </cfRule>
  </conditionalFormatting>
  <conditionalFormatting sqref="Q67">
    <cfRule type="cellIs" dxfId="1118" priority="120" operator="greaterThan">
      <formula>8</formula>
    </cfRule>
  </conditionalFormatting>
  <conditionalFormatting sqref="S67">
    <cfRule type="cellIs" dxfId="1117" priority="111" operator="between">
      <formula>0.001</formula>
      <formula>7.999</formula>
    </cfRule>
    <cfRule type="cellIs" dxfId="1116" priority="112" operator="equal">
      <formula>"na"</formula>
    </cfRule>
    <cfRule type="cellIs" dxfId="1115" priority="113" operator="equal">
      <formula>"ud"</formula>
    </cfRule>
    <cfRule type="cellIs" dxfId="1114" priority="114" operator="equal">
      <formula>"pd"</formula>
    </cfRule>
  </conditionalFormatting>
  <conditionalFormatting sqref="S67">
    <cfRule type="cellIs" dxfId="1113" priority="115" operator="greaterThan">
      <formula>8</formula>
    </cfRule>
  </conditionalFormatting>
  <conditionalFormatting sqref="S24">
    <cfRule type="cellIs" dxfId="1112" priority="106" operator="between">
      <formula>0.001</formula>
      <formula>7.999</formula>
    </cfRule>
    <cfRule type="cellIs" dxfId="1111" priority="107" operator="equal">
      <formula>"na"</formula>
    </cfRule>
    <cfRule type="cellIs" dxfId="1110" priority="108" operator="equal">
      <formula>"ud"</formula>
    </cfRule>
    <cfRule type="cellIs" dxfId="1109" priority="109" operator="equal">
      <formula>"pd"</formula>
    </cfRule>
  </conditionalFormatting>
  <conditionalFormatting sqref="S24">
    <cfRule type="cellIs" dxfId="1108" priority="110" operator="greaterThan">
      <formula>8</formula>
    </cfRule>
  </conditionalFormatting>
  <conditionalFormatting sqref="S53">
    <cfRule type="cellIs" dxfId="1107" priority="101" operator="between">
      <formula>0.001</formula>
      <formula>7.999</formula>
    </cfRule>
    <cfRule type="cellIs" dxfId="1106" priority="102" operator="equal">
      <formula>"na"</formula>
    </cfRule>
    <cfRule type="cellIs" dxfId="1105" priority="103" operator="equal">
      <formula>"ud"</formula>
    </cfRule>
    <cfRule type="cellIs" dxfId="1104" priority="104" operator="equal">
      <formula>"pd"</formula>
    </cfRule>
  </conditionalFormatting>
  <conditionalFormatting sqref="S53">
    <cfRule type="cellIs" dxfId="1103" priority="105" operator="greaterThan">
      <formula>8</formula>
    </cfRule>
  </conditionalFormatting>
  <conditionalFormatting sqref="P92:S92">
    <cfRule type="cellIs" dxfId="1102" priority="96" operator="between">
      <formula>0.001</formula>
      <formula>7.999</formula>
    </cfRule>
    <cfRule type="cellIs" dxfId="1101" priority="97" operator="equal">
      <formula>"na"</formula>
    </cfRule>
    <cfRule type="cellIs" dxfId="1100" priority="98" operator="equal">
      <formula>"ud"</formula>
    </cfRule>
    <cfRule type="cellIs" dxfId="1099" priority="99" operator="equal">
      <formula>"pd"</formula>
    </cfRule>
  </conditionalFormatting>
  <conditionalFormatting sqref="P92:S92">
    <cfRule type="cellIs" dxfId="1098" priority="100" operator="greaterThan">
      <formula>8</formula>
    </cfRule>
  </conditionalFormatting>
  <conditionalFormatting sqref="P93:S93">
    <cfRule type="cellIs" dxfId="1097" priority="91" operator="between">
      <formula>0.001</formula>
      <formula>7.999</formula>
    </cfRule>
    <cfRule type="cellIs" dxfId="1096" priority="92" operator="equal">
      <formula>"na"</formula>
    </cfRule>
    <cfRule type="cellIs" dxfId="1095" priority="93" operator="equal">
      <formula>"ud"</formula>
    </cfRule>
    <cfRule type="cellIs" dxfId="1094" priority="94" operator="equal">
      <formula>"pd"</formula>
    </cfRule>
  </conditionalFormatting>
  <conditionalFormatting sqref="P93:S93">
    <cfRule type="cellIs" dxfId="1093" priority="95" operator="greaterThan">
      <formula>8</formula>
    </cfRule>
  </conditionalFormatting>
  <conditionalFormatting sqref="Q49:S49">
    <cfRule type="cellIs" dxfId="1092" priority="81" operator="between">
      <formula>0.001</formula>
      <formula>7.999</formula>
    </cfRule>
    <cfRule type="cellIs" dxfId="1091" priority="82" operator="equal">
      <formula>"na"</formula>
    </cfRule>
    <cfRule type="cellIs" dxfId="1090" priority="83" operator="equal">
      <formula>"ud"</formula>
    </cfRule>
    <cfRule type="cellIs" dxfId="1089" priority="84" operator="equal">
      <formula>"pd"</formula>
    </cfRule>
  </conditionalFormatting>
  <conditionalFormatting sqref="Q49:S49">
    <cfRule type="cellIs" dxfId="1088" priority="85" operator="greaterThan">
      <formula>8</formula>
    </cfRule>
  </conditionalFormatting>
  <conditionalFormatting sqref="Q38:S38">
    <cfRule type="cellIs" dxfId="1087" priority="76" operator="between">
      <formula>0.001</formula>
      <formula>7.999</formula>
    </cfRule>
    <cfRule type="cellIs" dxfId="1086" priority="77" operator="equal">
      <formula>"na"</formula>
    </cfRule>
    <cfRule type="cellIs" dxfId="1085" priority="78" operator="equal">
      <formula>"ud"</formula>
    </cfRule>
    <cfRule type="cellIs" dxfId="1084" priority="79" operator="equal">
      <formula>"pd"</formula>
    </cfRule>
  </conditionalFormatting>
  <conditionalFormatting sqref="Q38:S38">
    <cfRule type="cellIs" dxfId="1083" priority="80" operator="greaterThan">
      <formula>8</formula>
    </cfRule>
  </conditionalFormatting>
  <conditionalFormatting sqref="S60">
    <cfRule type="cellIs" dxfId="1082" priority="71" operator="between">
      <formula>0.001</formula>
      <formula>7.999</formula>
    </cfRule>
    <cfRule type="cellIs" dxfId="1081" priority="72" operator="equal">
      <formula>"na"</formula>
    </cfRule>
    <cfRule type="cellIs" dxfId="1080" priority="73" operator="equal">
      <formula>"ud"</formula>
    </cfRule>
    <cfRule type="cellIs" dxfId="1079" priority="74" operator="equal">
      <formula>"pd"</formula>
    </cfRule>
  </conditionalFormatting>
  <conditionalFormatting sqref="S60">
    <cfRule type="cellIs" dxfId="1078" priority="75" operator="greaterThan">
      <formula>8</formula>
    </cfRule>
  </conditionalFormatting>
  <conditionalFormatting sqref="Q61">
    <cfRule type="cellIs" dxfId="1077" priority="66" operator="between">
      <formula>0.001</formula>
      <formula>7.999</formula>
    </cfRule>
    <cfRule type="cellIs" dxfId="1076" priority="67" operator="equal">
      <formula>"na"</formula>
    </cfRule>
    <cfRule type="cellIs" dxfId="1075" priority="68" operator="equal">
      <formula>"ud"</formula>
    </cfRule>
    <cfRule type="cellIs" dxfId="1074" priority="69" operator="equal">
      <formula>"pd"</formula>
    </cfRule>
  </conditionalFormatting>
  <conditionalFormatting sqref="Q61">
    <cfRule type="cellIs" dxfId="1073" priority="70" operator="greaterThan">
      <formula>8</formula>
    </cfRule>
  </conditionalFormatting>
  <conditionalFormatting sqref="S65">
    <cfRule type="cellIs" dxfId="1072" priority="61" operator="between">
      <formula>0.001</formula>
      <formula>7.999</formula>
    </cfRule>
    <cfRule type="cellIs" dxfId="1071" priority="62" operator="equal">
      <formula>"na"</formula>
    </cfRule>
    <cfRule type="cellIs" dxfId="1070" priority="63" operator="equal">
      <formula>"ud"</formula>
    </cfRule>
    <cfRule type="cellIs" dxfId="1069" priority="64" operator="equal">
      <formula>"pd"</formula>
    </cfRule>
  </conditionalFormatting>
  <conditionalFormatting sqref="S65">
    <cfRule type="cellIs" dxfId="1068" priority="65" operator="greaterThan">
      <formula>8</formula>
    </cfRule>
  </conditionalFormatting>
  <conditionalFormatting sqref="Q81">
    <cfRule type="cellIs" dxfId="1067" priority="56" operator="between">
      <formula>0.001</formula>
      <formula>7.999</formula>
    </cfRule>
    <cfRule type="cellIs" dxfId="1066" priority="57" operator="equal">
      <formula>"na"</formula>
    </cfRule>
    <cfRule type="cellIs" dxfId="1065" priority="58" operator="equal">
      <formula>"ud"</formula>
    </cfRule>
    <cfRule type="cellIs" dxfId="1064" priority="59" operator="equal">
      <formula>"pd"</formula>
    </cfRule>
  </conditionalFormatting>
  <conditionalFormatting sqref="Q81">
    <cfRule type="cellIs" dxfId="1063" priority="60" operator="greaterThan">
      <formula>8</formula>
    </cfRule>
  </conditionalFormatting>
  <conditionalFormatting sqref="Q47">
    <cfRule type="cellIs" dxfId="1062" priority="51" operator="between">
      <formula>0.001</formula>
      <formula>7.999</formula>
    </cfRule>
    <cfRule type="cellIs" dxfId="1061" priority="52" operator="equal">
      <formula>"na"</formula>
    </cfRule>
    <cfRule type="cellIs" dxfId="1060" priority="53" operator="equal">
      <formula>"ud"</formula>
    </cfRule>
    <cfRule type="cellIs" dxfId="1059" priority="54" operator="equal">
      <formula>"pd"</formula>
    </cfRule>
  </conditionalFormatting>
  <conditionalFormatting sqref="Q47">
    <cfRule type="cellIs" dxfId="1058" priority="55" operator="greaterThan">
      <formula>8</formula>
    </cfRule>
  </conditionalFormatting>
  <conditionalFormatting sqref="Q51">
    <cfRule type="cellIs" dxfId="1057" priority="46" operator="between">
      <formula>0.001</formula>
      <formula>7.999</formula>
    </cfRule>
    <cfRule type="cellIs" dxfId="1056" priority="47" operator="equal">
      <formula>"na"</formula>
    </cfRule>
    <cfRule type="cellIs" dxfId="1055" priority="48" operator="equal">
      <formula>"ud"</formula>
    </cfRule>
    <cfRule type="cellIs" dxfId="1054" priority="49" operator="equal">
      <formula>"pd"</formula>
    </cfRule>
  </conditionalFormatting>
  <conditionalFormatting sqref="Q51">
    <cfRule type="cellIs" dxfId="1053" priority="50" operator="greaterThan">
      <formula>8</formula>
    </cfRule>
  </conditionalFormatting>
  <conditionalFormatting sqref="Q68">
    <cfRule type="cellIs" dxfId="1052" priority="41" operator="between">
      <formula>0.001</formula>
      <formula>7.999</formula>
    </cfRule>
    <cfRule type="cellIs" dxfId="1051" priority="42" operator="equal">
      <formula>"na"</formula>
    </cfRule>
    <cfRule type="cellIs" dxfId="1050" priority="43" operator="equal">
      <formula>"ud"</formula>
    </cfRule>
    <cfRule type="cellIs" dxfId="1049" priority="44" operator="equal">
      <formula>"pd"</formula>
    </cfRule>
  </conditionalFormatting>
  <conditionalFormatting sqref="Q68">
    <cfRule type="cellIs" dxfId="1048" priority="45" operator="greaterThan">
      <formula>8</formula>
    </cfRule>
  </conditionalFormatting>
  <conditionalFormatting sqref="Q46">
    <cfRule type="cellIs" dxfId="1047" priority="36" operator="between">
      <formula>0.001</formula>
      <formula>7.999</formula>
    </cfRule>
    <cfRule type="cellIs" dxfId="1046" priority="37" operator="equal">
      <formula>"na"</formula>
    </cfRule>
    <cfRule type="cellIs" dxfId="1045" priority="38" operator="equal">
      <formula>"ud"</formula>
    </cfRule>
    <cfRule type="cellIs" dxfId="1044" priority="39" operator="equal">
      <formula>"pd"</formula>
    </cfRule>
  </conditionalFormatting>
  <conditionalFormatting sqref="Q46">
    <cfRule type="cellIs" dxfId="1043" priority="40" operator="greaterThan">
      <formula>8</formula>
    </cfRule>
  </conditionalFormatting>
  <conditionalFormatting sqref="S26">
    <cfRule type="cellIs" dxfId="1042" priority="31" operator="between">
      <formula>0.001</formula>
      <formula>7.999</formula>
    </cfRule>
    <cfRule type="cellIs" dxfId="1041" priority="32" operator="equal">
      <formula>"na"</formula>
    </cfRule>
    <cfRule type="cellIs" dxfId="1040" priority="33" operator="equal">
      <formula>"ud"</formula>
    </cfRule>
    <cfRule type="cellIs" dxfId="1039" priority="34" operator="equal">
      <formula>"pd"</formula>
    </cfRule>
  </conditionalFormatting>
  <conditionalFormatting sqref="S26">
    <cfRule type="cellIs" dxfId="1038" priority="35" operator="greaterThan">
      <formula>8</formula>
    </cfRule>
  </conditionalFormatting>
  <conditionalFormatting sqref="R43">
    <cfRule type="cellIs" dxfId="1037" priority="26" operator="between">
      <formula>0.001</formula>
      <formula>7.999</formula>
    </cfRule>
    <cfRule type="cellIs" dxfId="1036" priority="27" operator="equal">
      <formula>"na"</formula>
    </cfRule>
    <cfRule type="cellIs" dxfId="1035" priority="28" operator="equal">
      <formula>"ud"</formula>
    </cfRule>
    <cfRule type="cellIs" dxfId="1034" priority="29" operator="equal">
      <formula>"pd"</formula>
    </cfRule>
  </conditionalFormatting>
  <conditionalFormatting sqref="R43">
    <cfRule type="cellIs" dxfId="1033" priority="30" operator="greaterThan">
      <formula>8</formula>
    </cfRule>
  </conditionalFormatting>
  <conditionalFormatting sqref="S40">
    <cfRule type="cellIs" dxfId="1032" priority="21" operator="between">
      <formula>0.001</formula>
      <formula>7.999</formula>
    </cfRule>
    <cfRule type="cellIs" dxfId="1031" priority="22" operator="equal">
      <formula>"na"</formula>
    </cfRule>
    <cfRule type="cellIs" dxfId="1030" priority="23" operator="equal">
      <formula>"ud"</formula>
    </cfRule>
    <cfRule type="cellIs" dxfId="1029" priority="24" operator="equal">
      <formula>"pd"</formula>
    </cfRule>
  </conditionalFormatting>
  <conditionalFormatting sqref="S40">
    <cfRule type="cellIs" dxfId="1028" priority="25" operator="greaterThan">
      <formula>8</formula>
    </cfRule>
  </conditionalFormatting>
  <conditionalFormatting sqref="S40">
    <cfRule type="cellIs" dxfId="1027" priority="16" operator="between">
      <formula>0.001</formula>
      <formula>7.999</formula>
    </cfRule>
    <cfRule type="cellIs" dxfId="1026" priority="17" operator="equal">
      <formula>"na"</formula>
    </cfRule>
    <cfRule type="cellIs" dxfId="1025" priority="18" operator="equal">
      <formula>"ud"</formula>
    </cfRule>
    <cfRule type="cellIs" dxfId="1024" priority="19" operator="equal">
      <formula>"pd"</formula>
    </cfRule>
  </conditionalFormatting>
  <conditionalFormatting sqref="S40">
    <cfRule type="cellIs" dxfId="1023" priority="20" operator="greaterThan">
      <formula>8</formula>
    </cfRule>
  </conditionalFormatting>
  <conditionalFormatting sqref="S35">
    <cfRule type="cellIs" dxfId="1022" priority="11" operator="between">
      <formula>0.001</formula>
      <formula>7.999</formula>
    </cfRule>
    <cfRule type="cellIs" dxfId="1021" priority="12" operator="equal">
      <formula>"na"</formula>
    </cfRule>
    <cfRule type="cellIs" dxfId="1020" priority="13" operator="equal">
      <formula>"ud"</formula>
    </cfRule>
    <cfRule type="cellIs" dxfId="1019" priority="14" operator="equal">
      <formula>"pd"</formula>
    </cfRule>
  </conditionalFormatting>
  <conditionalFormatting sqref="S35">
    <cfRule type="cellIs" dxfId="1018" priority="15" operator="greaterThan">
      <formula>8</formula>
    </cfRule>
  </conditionalFormatting>
  <conditionalFormatting sqref="S51">
    <cfRule type="cellIs" dxfId="1017" priority="6" operator="between">
      <formula>0.001</formula>
      <formula>7.999</formula>
    </cfRule>
    <cfRule type="cellIs" dxfId="1016" priority="7" operator="equal">
      <formula>"na"</formula>
    </cfRule>
    <cfRule type="cellIs" dxfId="1015" priority="8" operator="equal">
      <formula>"ud"</formula>
    </cfRule>
    <cfRule type="cellIs" dxfId="1014" priority="9" operator="equal">
      <formula>"pd"</formula>
    </cfRule>
  </conditionalFormatting>
  <conditionalFormatting sqref="S51">
    <cfRule type="cellIs" dxfId="1013" priority="10" operator="greaterThan">
      <formula>8</formula>
    </cfRule>
  </conditionalFormatting>
  <conditionalFormatting sqref="Q40">
    <cfRule type="cellIs" dxfId="1012" priority="1" operator="between">
      <formula>0.001</formula>
      <formula>7.999</formula>
    </cfRule>
    <cfRule type="cellIs" dxfId="1011" priority="2" operator="equal">
      <formula>"na"</formula>
    </cfRule>
    <cfRule type="cellIs" dxfId="1010" priority="3" operator="equal">
      <formula>"ud"</formula>
    </cfRule>
    <cfRule type="cellIs" dxfId="1009" priority="4" operator="equal">
      <formula>"pd"</formula>
    </cfRule>
  </conditionalFormatting>
  <conditionalFormatting sqref="Q40">
    <cfRule type="cellIs" dxfId="1008" priority="5" operator="greaterThan">
      <formula>8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D2D5-0F3D-274D-8F80-10ED27C96C92}">
  <dimension ref="A1:AW93"/>
  <sheetViews>
    <sheetView tabSelected="1" zoomScale="110" zoomScaleNormal="110" workbookViewId="0">
      <pane xSplit="1" topLeftCell="B1" activePane="topRight" state="frozen"/>
      <selection pane="topRight" activeCell="AR39" sqref="AR39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9" width="15.6640625" style="15" bestFit="1" customWidth="1"/>
    <col min="10" max="10" width="15.6640625" style="15" customWidth="1"/>
    <col min="11" max="11" width="20" style="15" bestFit="1" customWidth="1"/>
    <col min="12" max="13" width="20" style="15" customWidth="1"/>
    <col min="14" max="14" width="10.6640625" style="2" bestFit="1" customWidth="1"/>
    <col min="15" max="44" width="11.1640625" style="2" customWidth="1"/>
    <col min="45" max="45" width="14.5" style="2" customWidth="1"/>
    <col min="46" max="46" width="19.1640625" style="2" customWidth="1"/>
    <col min="47" max="16384" width="8.6640625" style="26"/>
  </cols>
  <sheetData>
    <row r="1" spans="1:46" x14ac:dyDescent="0.2">
      <c r="A1" s="23" t="s">
        <v>623</v>
      </c>
      <c r="B1" s="24"/>
      <c r="C1" s="24">
        <f>NETWORKDAYS(B3,C3,A6:A9)</f>
        <v>23</v>
      </c>
      <c r="D1" s="25">
        <f>C1/5</f>
        <v>4.5999999999999996</v>
      </c>
      <c r="E1" s="14"/>
      <c r="H1" s="2"/>
      <c r="I1" s="2"/>
      <c r="J1" s="2"/>
      <c r="K1" s="2"/>
      <c r="L1" s="2"/>
      <c r="M1" s="2"/>
      <c r="AT1" s="26"/>
    </row>
    <row r="2" spans="1:46" x14ac:dyDescent="0.2">
      <c r="A2" s="24" t="s">
        <v>624</v>
      </c>
      <c r="B2" s="24"/>
      <c r="C2" s="24">
        <f>COUNTIF($N:$AO,"NA")</f>
        <v>97</v>
      </c>
      <c r="D2" s="2"/>
      <c r="E2" s="14"/>
      <c r="H2" s="2"/>
      <c r="I2" s="2"/>
      <c r="J2" s="2"/>
      <c r="K2" s="2"/>
      <c r="L2" s="2"/>
      <c r="M2" s="2"/>
      <c r="AT2" s="26"/>
    </row>
    <row r="3" spans="1:46" x14ac:dyDescent="0.2">
      <c r="A3" s="24" t="s">
        <v>625</v>
      </c>
      <c r="B3" s="27">
        <v>43739</v>
      </c>
      <c r="C3" s="27">
        <f>DATE(YEAR(B3),MONTH(B3)+1,1)-1</f>
        <v>43769</v>
      </c>
      <c r="D3" s="2"/>
      <c r="E3" s="14"/>
      <c r="H3" s="2"/>
      <c r="I3" s="2"/>
      <c r="J3" s="2"/>
      <c r="K3" s="2"/>
      <c r="L3" s="2"/>
      <c r="M3" s="2"/>
      <c r="AT3" s="26"/>
    </row>
    <row r="4" spans="1:46" x14ac:dyDescent="0.2">
      <c r="A4" s="24"/>
      <c r="B4" s="27"/>
      <c r="C4" s="27"/>
      <c r="D4" s="2"/>
      <c r="E4" s="14"/>
      <c r="H4" s="2"/>
      <c r="I4" s="2"/>
      <c r="J4" s="2"/>
      <c r="K4" s="2"/>
      <c r="L4" s="2"/>
      <c r="M4" s="2"/>
      <c r="AT4" s="26"/>
    </row>
    <row r="5" spans="1:46" ht="18" x14ac:dyDescent="0.2">
      <c r="A5" s="28" t="s">
        <v>626</v>
      </c>
      <c r="B5" s="29"/>
      <c r="C5" s="213" t="s">
        <v>627</v>
      </c>
      <c r="D5" s="213"/>
      <c r="E5" s="14"/>
      <c r="F5" s="214" t="s">
        <v>628</v>
      </c>
      <c r="G5" s="214"/>
      <c r="H5" s="2"/>
      <c r="I5" s="2"/>
      <c r="J5" s="2"/>
      <c r="K5" s="2"/>
      <c r="L5" s="2"/>
      <c r="M5" s="2"/>
      <c r="AT5" s="26"/>
    </row>
    <row r="6" spans="1:46" ht="14.25" customHeight="1" x14ac:dyDescent="0.2">
      <c r="A6" s="30"/>
      <c r="B6" s="2"/>
      <c r="C6" s="24">
        <f>COUNTA(A24:A230)</f>
        <v>70</v>
      </c>
      <c r="D6" s="31" t="s">
        <v>629</v>
      </c>
      <c r="E6" s="14"/>
      <c r="F6" s="98" t="s">
        <v>630</v>
      </c>
      <c r="G6" s="98" t="s">
        <v>631</v>
      </c>
      <c r="H6" s="93"/>
      <c r="I6" s="93"/>
      <c r="J6" s="93"/>
      <c r="K6" s="93"/>
      <c r="L6" s="93"/>
      <c r="M6" s="93"/>
      <c r="AT6" s="26"/>
    </row>
    <row r="7" spans="1:46" ht="14.25" customHeight="1" x14ac:dyDescent="0.2">
      <c r="A7" s="30"/>
      <c r="B7" s="2"/>
      <c r="C7" s="24">
        <f>COUNTIF($N:$AO,"PD")</f>
        <v>38</v>
      </c>
      <c r="D7" s="31" t="s">
        <v>632</v>
      </c>
      <c r="E7" s="14"/>
      <c r="F7" s="99" t="s">
        <v>633</v>
      </c>
      <c r="G7" s="99">
        <f>SUM(F24:F127)</f>
        <v>1985</v>
      </c>
      <c r="H7" s="93"/>
      <c r="I7" s="93"/>
      <c r="J7" s="93"/>
      <c r="K7" s="93"/>
      <c r="L7" s="93"/>
      <c r="M7" s="93"/>
      <c r="AT7" s="26"/>
    </row>
    <row r="8" spans="1:46" ht="14.25" customHeight="1" x14ac:dyDescent="0.2">
      <c r="A8" s="30"/>
      <c r="B8" s="2"/>
      <c r="C8" s="24">
        <f>COUNTIF($N:$AO,"UD")</f>
        <v>19</v>
      </c>
      <c r="D8" s="31" t="s">
        <v>634</v>
      </c>
      <c r="E8" s="14"/>
      <c r="F8" s="100" t="s">
        <v>635</v>
      </c>
      <c r="G8" s="100">
        <f>SUM(G24:G127)</f>
        <v>2404</v>
      </c>
      <c r="H8" s="93"/>
      <c r="I8" s="93"/>
      <c r="J8" s="93"/>
      <c r="K8" s="93"/>
      <c r="L8" s="93"/>
      <c r="M8" s="93"/>
      <c r="AT8" s="26"/>
    </row>
    <row r="9" spans="1:46" ht="14.25" customHeight="1" x14ac:dyDescent="0.2">
      <c r="A9" s="30"/>
      <c r="B9" s="2"/>
      <c r="C9" s="24">
        <f>(C6*C1)-C2</f>
        <v>1513</v>
      </c>
      <c r="D9" s="31" t="s">
        <v>636</v>
      </c>
      <c r="E9" s="14"/>
      <c r="F9" s="99" t="s">
        <v>637</v>
      </c>
      <c r="G9" s="99">
        <f>SUM(H24:H127)</f>
        <v>2533.5</v>
      </c>
      <c r="H9" s="93"/>
      <c r="I9" s="93"/>
      <c r="J9" s="93"/>
      <c r="K9" s="93"/>
      <c r="L9" s="93"/>
      <c r="M9" s="93"/>
      <c r="AT9" s="26"/>
    </row>
    <row r="10" spans="1:46" ht="14.25" customHeight="1" x14ac:dyDescent="0.2">
      <c r="A10" s="24"/>
      <c r="B10" s="2"/>
      <c r="C10" s="24">
        <f>C9*8</f>
        <v>12104</v>
      </c>
      <c r="D10" s="31" t="s">
        <v>638</v>
      </c>
      <c r="E10" s="14"/>
      <c r="F10" s="100" t="s">
        <v>639</v>
      </c>
      <c r="G10" s="100">
        <f>SUM(I24:I127)</f>
        <v>2595.5</v>
      </c>
      <c r="H10" s="93"/>
      <c r="I10" s="93"/>
      <c r="J10" s="93"/>
      <c r="K10" s="93"/>
      <c r="L10" s="93"/>
      <c r="M10" s="93"/>
      <c r="AT10" s="26"/>
    </row>
    <row r="11" spans="1:46" ht="14.25" customHeight="1" x14ac:dyDescent="0.2">
      <c r="A11" s="24"/>
      <c r="B11" s="2"/>
      <c r="C11" s="32">
        <f>C7/C9</f>
        <v>2.511566424322538E-2</v>
      </c>
      <c r="D11" s="31" t="s">
        <v>640</v>
      </c>
      <c r="E11" s="14"/>
      <c r="F11" s="101" t="s">
        <v>641</v>
      </c>
      <c r="G11" s="101">
        <f>SUM(J24:J127)</f>
        <v>1712</v>
      </c>
      <c r="H11" s="93"/>
      <c r="I11" s="93"/>
      <c r="J11" s="93"/>
      <c r="K11" s="93"/>
      <c r="L11" s="93"/>
      <c r="M11" s="93"/>
      <c r="AT11" s="26"/>
    </row>
    <row r="12" spans="1:46" ht="14.25" customHeight="1" x14ac:dyDescent="0.2">
      <c r="A12" s="24"/>
      <c r="B12" s="2"/>
      <c r="C12" s="33">
        <f>C8/C9</f>
        <v>1.255783212161269E-2</v>
      </c>
      <c r="D12" s="31" t="s">
        <v>642</v>
      </c>
      <c r="E12" s="14"/>
      <c r="F12" s="102" t="s">
        <v>643</v>
      </c>
      <c r="G12" s="102">
        <f>SUM(L24:L127)</f>
        <v>49</v>
      </c>
      <c r="H12" s="93"/>
      <c r="I12" s="93"/>
      <c r="J12" s="93"/>
      <c r="K12" s="93"/>
      <c r="L12" s="93"/>
      <c r="M12" s="93"/>
      <c r="AT12" s="26"/>
    </row>
    <row r="13" spans="1:46" ht="20" x14ac:dyDescent="0.2">
      <c r="A13" s="24"/>
      <c r="B13" s="2"/>
      <c r="C13" s="34">
        <f>SUM(C7:C8)/C9</f>
        <v>3.767349636483807E-2</v>
      </c>
      <c r="D13" s="35" t="s">
        <v>644</v>
      </c>
      <c r="E13" s="14"/>
      <c r="F13" s="103" t="s">
        <v>418</v>
      </c>
      <c r="G13" s="104">
        <f>SUM(G7:G12)</f>
        <v>11279</v>
      </c>
      <c r="H13" s="2"/>
      <c r="I13" s="2"/>
      <c r="J13" s="2"/>
      <c r="K13" s="2"/>
      <c r="L13" s="2"/>
      <c r="M13" s="2"/>
      <c r="AT13" s="26"/>
    </row>
    <row r="14" spans="1:46" ht="14" x14ac:dyDescent="0.2">
      <c r="A14" s="2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T14" s="26"/>
    </row>
    <row r="15" spans="1:46" ht="19" x14ac:dyDescent="0.25">
      <c r="A15" s="61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T15" s="26"/>
    </row>
    <row r="16" spans="1:46" ht="15" x14ac:dyDescent="0.2">
      <c r="A16" s="62"/>
      <c r="B16" s="38"/>
      <c r="C16" s="26"/>
      <c r="D16" s="35"/>
      <c r="E16" s="14"/>
      <c r="F16" s="2"/>
      <c r="G16" s="2"/>
      <c r="H16" s="2"/>
      <c r="I16" s="90"/>
      <c r="J16" s="90"/>
      <c r="K16" s="39"/>
      <c r="L16" s="39"/>
      <c r="M16" s="39"/>
      <c r="AT16" s="26"/>
    </row>
    <row r="17" spans="1:49" ht="14" x14ac:dyDescent="0.2">
      <c r="A17" s="62"/>
      <c r="B17" s="38"/>
      <c r="C17" s="26"/>
      <c r="D17" s="35"/>
      <c r="E17" s="14"/>
      <c r="F17" s="2"/>
      <c r="G17" s="2"/>
      <c r="H17" s="2"/>
      <c r="I17" s="2"/>
      <c r="J17" s="2"/>
      <c r="K17" s="40" t="s">
        <v>645</v>
      </c>
      <c r="L17" s="40"/>
      <c r="M17" s="40"/>
      <c r="N17" s="41">
        <f t="shared" ref="N17:AQ17" si="0">(COUNTIF(N24:N473,"&gt;0")*8)-SUMIF(N24:N473,"&gt;0")</f>
        <v>3.5</v>
      </c>
      <c r="O17" s="41">
        <f t="shared" si="0"/>
        <v>2.5</v>
      </c>
      <c r="P17" s="41">
        <f t="shared" si="0"/>
        <v>-1.5</v>
      </c>
      <c r="Q17" s="41">
        <f t="shared" si="0"/>
        <v>1.5</v>
      </c>
      <c r="R17" s="41">
        <f t="shared" si="0"/>
        <v>0</v>
      </c>
      <c r="S17" s="41">
        <f t="shared" si="0"/>
        <v>0</v>
      </c>
      <c r="T17" s="41">
        <f t="shared" si="0"/>
        <v>2.5</v>
      </c>
      <c r="U17" s="41">
        <f t="shared" si="0"/>
        <v>2.5</v>
      </c>
      <c r="V17" s="41">
        <f t="shared" si="0"/>
        <v>2.5</v>
      </c>
      <c r="W17" s="41">
        <f t="shared" si="0"/>
        <v>-1</v>
      </c>
      <c r="X17" s="41">
        <f t="shared" si="0"/>
        <v>5.5</v>
      </c>
      <c r="Y17" s="41">
        <f t="shared" si="0"/>
        <v>0</v>
      </c>
      <c r="Z17" s="41">
        <f t="shared" si="0"/>
        <v>0</v>
      </c>
      <c r="AA17" s="41">
        <f t="shared" si="0"/>
        <v>0</v>
      </c>
      <c r="AB17" s="41">
        <f t="shared" si="0"/>
        <v>0</v>
      </c>
      <c r="AC17" s="41">
        <f t="shared" si="0"/>
        <v>-19.5</v>
      </c>
      <c r="AD17" s="41">
        <f t="shared" si="0"/>
        <v>0</v>
      </c>
      <c r="AE17" s="41">
        <f t="shared" si="0"/>
        <v>6</v>
      </c>
      <c r="AF17" s="41">
        <f t="shared" si="0"/>
        <v>0</v>
      </c>
      <c r="AG17" s="41">
        <f t="shared" si="0"/>
        <v>0</v>
      </c>
      <c r="AH17" s="41">
        <f t="shared" si="0"/>
        <v>0</v>
      </c>
      <c r="AI17" s="41">
        <f t="shared" si="0"/>
        <v>0</v>
      </c>
      <c r="AJ17" s="41">
        <f t="shared" si="0"/>
        <v>-9.5</v>
      </c>
      <c r="AK17" s="41">
        <f t="shared" si="0"/>
        <v>0</v>
      </c>
      <c r="AL17" s="41">
        <f t="shared" si="0"/>
        <v>0</v>
      </c>
      <c r="AM17" s="41">
        <f t="shared" si="0"/>
        <v>-2</v>
      </c>
      <c r="AN17" s="41">
        <f t="shared" si="0"/>
        <v>0</v>
      </c>
      <c r="AO17" s="41">
        <f t="shared" si="0"/>
        <v>0</v>
      </c>
      <c r="AP17" s="41">
        <f t="shared" si="0"/>
        <v>0</v>
      </c>
      <c r="AQ17" s="41">
        <f t="shared" si="0"/>
        <v>0</v>
      </c>
      <c r="AR17" s="41"/>
      <c r="AT17" s="26"/>
    </row>
    <row r="18" spans="1:49" ht="14" x14ac:dyDescent="0.2">
      <c r="A18" s="42"/>
      <c r="B18" s="38"/>
      <c r="C18" s="26"/>
      <c r="D18" s="35"/>
      <c r="E18" s="14"/>
      <c r="F18" s="2"/>
      <c r="G18" s="2"/>
      <c r="H18" s="2"/>
      <c r="I18" s="2"/>
      <c r="J18" s="2"/>
      <c r="K18" s="43" t="s">
        <v>646</v>
      </c>
      <c r="L18" s="43"/>
      <c r="M18" s="43"/>
      <c r="N18" s="44">
        <f t="shared" ref="N18:AQ18" si="1">(COUNTIF(N23:N471,"PD"))</f>
        <v>0</v>
      </c>
      <c r="O18" s="44">
        <f t="shared" si="1"/>
        <v>1</v>
      </c>
      <c r="P18" s="44">
        <f t="shared" si="1"/>
        <v>1</v>
      </c>
      <c r="Q18" s="44">
        <f t="shared" si="1"/>
        <v>2</v>
      </c>
      <c r="R18" s="44">
        <f t="shared" si="1"/>
        <v>0</v>
      </c>
      <c r="S18" s="44">
        <f t="shared" si="1"/>
        <v>0</v>
      </c>
      <c r="T18" s="44">
        <f t="shared" si="1"/>
        <v>3</v>
      </c>
      <c r="U18" s="44">
        <f t="shared" si="1"/>
        <v>2</v>
      </c>
      <c r="V18" s="44">
        <f t="shared" si="1"/>
        <v>2</v>
      </c>
      <c r="W18" s="44">
        <f t="shared" si="1"/>
        <v>2</v>
      </c>
      <c r="X18" s="44">
        <f t="shared" si="1"/>
        <v>3</v>
      </c>
      <c r="Y18" s="44">
        <f t="shared" si="1"/>
        <v>0</v>
      </c>
      <c r="Z18" s="44">
        <f t="shared" si="1"/>
        <v>0</v>
      </c>
      <c r="AA18" s="44">
        <f t="shared" si="1"/>
        <v>4</v>
      </c>
      <c r="AB18" s="44">
        <f t="shared" si="1"/>
        <v>2</v>
      </c>
      <c r="AC18" s="44">
        <f t="shared" si="1"/>
        <v>1</v>
      </c>
      <c r="AD18" s="44">
        <f t="shared" si="1"/>
        <v>0</v>
      </c>
      <c r="AE18" s="44">
        <f t="shared" si="1"/>
        <v>0</v>
      </c>
      <c r="AF18" s="44">
        <f t="shared" si="1"/>
        <v>0</v>
      </c>
      <c r="AG18" s="44">
        <f t="shared" si="1"/>
        <v>0</v>
      </c>
      <c r="AH18" s="44">
        <f t="shared" si="1"/>
        <v>4</v>
      </c>
      <c r="AI18" s="44">
        <f t="shared" si="1"/>
        <v>2</v>
      </c>
      <c r="AJ18" s="44">
        <f t="shared" si="1"/>
        <v>3</v>
      </c>
      <c r="AK18" s="44">
        <f t="shared" si="1"/>
        <v>2</v>
      </c>
      <c r="AL18" s="44">
        <f t="shared" si="1"/>
        <v>2</v>
      </c>
      <c r="AM18" s="44">
        <f t="shared" si="1"/>
        <v>0</v>
      </c>
      <c r="AN18" s="44">
        <f t="shared" si="1"/>
        <v>0</v>
      </c>
      <c r="AO18" s="44">
        <f t="shared" si="1"/>
        <v>2</v>
      </c>
      <c r="AP18" s="44">
        <f t="shared" si="1"/>
        <v>1</v>
      </c>
      <c r="AQ18" s="44">
        <f t="shared" si="1"/>
        <v>1</v>
      </c>
      <c r="AR18" s="44"/>
      <c r="AT18" s="26"/>
    </row>
    <row r="19" spans="1:49" ht="14" x14ac:dyDescent="0.2">
      <c r="A19" s="45"/>
      <c r="B19" s="46"/>
      <c r="C19" s="34"/>
      <c r="D19" s="35"/>
      <c r="E19" s="14"/>
      <c r="F19" s="2"/>
      <c r="G19" s="2"/>
      <c r="H19" s="2"/>
      <c r="I19" s="2"/>
      <c r="J19" s="2"/>
      <c r="K19" s="47" t="s">
        <v>647</v>
      </c>
      <c r="L19" s="47"/>
      <c r="M19" s="47"/>
      <c r="N19" s="48">
        <f t="shared" ref="N19:AQ19" si="2">(COUNTIF(N24:N471,"UD"))</f>
        <v>3</v>
      </c>
      <c r="O19" s="48">
        <f t="shared" si="2"/>
        <v>2</v>
      </c>
      <c r="P19" s="48">
        <f t="shared" si="2"/>
        <v>1</v>
      </c>
      <c r="Q19" s="48">
        <f t="shared" si="2"/>
        <v>1</v>
      </c>
      <c r="R19" s="48">
        <f t="shared" si="2"/>
        <v>0</v>
      </c>
      <c r="S19" s="48">
        <f t="shared" si="2"/>
        <v>0</v>
      </c>
      <c r="T19" s="48">
        <f t="shared" si="2"/>
        <v>3</v>
      </c>
      <c r="U19" s="48">
        <f t="shared" si="2"/>
        <v>3</v>
      </c>
      <c r="V19" s="48">
        <f t="shared" si="2"/>
        <v>2</v>
      </c>
      <c r="W19" s="48">
        <f t="shared" si="2"/>
        <v>3</v>
      </c>
      <c r="X19" s="48">
        <f t="shared" si="2"/>
        <v>0</v>
      </c>
      <c r="Y19" s="48">
        <f t="shared" si="2"/>
        <v>0</v>
      </c>
      <c r="Z19" s="48">
        <f t="shared" si="2"/>
        <v>0</v>
      </c>
      <c r="AA19" s="48">
        <f t="shared" si="2"/>
        <v>1</v>
      </c>
      <c r="AB19" s="48">
        <f t="shared" si="2"/>
        <v>0</v>
      </c>
      <c r="AC19" s="48">
        <f t="shared" si="2"/>
        <v>0</v>
      </c>
      <c r="AD19" s="48">
        <f t="shared" si="2"/>
        <v>0</v>
      </c>
      <c r="AE19" s="48">
        <f t="shared" si="2"/>
        <v>0</v>
      </c>
      <c r="AF19" s="48">
        <f t="shared" si="2"/>
        <v>0</v>
      </c>
      <c r="AG19" s="48">
        <f t="shared" si="2"/>
        <v>0</v>
      </c>
      <c r="AH19" s="48">
        <f t="shared" si="2"/>
        <v>0</v>
      </c>
      <c r="AI19" s="48">
        <f t="shared" si="2"/>
        <v>0</v>
      </c>
      <c r="AJ19" s="48">
        <f t="shared" si="2"/>
        <v>0</v>
      </c>
      <c r="AK19" s="48">
        <f t="shared" si="2"/>
        <v>0</v>
      </c>
      <c r="AL19" s="48">
        <f t="shared" si="2"/>
        <v>0</v>
      </c>
      <c r="AM19" s="48">
        <f t="shared" si="2"/>
        <v>0</v>
      </c>
      <c r="AN19" s="48">
        <f t="shared" si="2"/>
        <v>0</v>
      </c>
      <c r="AO19" s="48">
        <f t="shared" si="2"/>
        <v>0</v>
      </c>
      <c r="AP19" s="48">
        <f t="shared" si="2"/>
        <v>0</v>
      </c>
      <c r="AQ19" s="48">
        <f t="shared" si="2"/>
        <v>0</v>
      </c>
      <c r="AR19" s="48"/>
      <c r="AT19" s="26"/>
    </row>
    <row r="20" spans="1:49" ht="14" x14ac:dyDescent="0.2">
      <c r="A20" s="2"/>
      <c r="B20" s="2"/>
      <c r="C20" s="2"/>
      <c r="D20" s="2"/>
      <c r="E20" s="14"/>
      <c r="F20" s="2"/>
      <c r="G20" s="2"/>
      <c r="H20" s="2"/>
      <c r="I20" s="2"/>
      <c r="J20" s="2"/>
      <c r="K20" s="2"/>
      <c r="L20" s="2"/>
      <c r="M20" s="2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T20" s="26"/>
    </row>
    <row r="21" spans="1:49" ht="14" x14ac:dyDescent="0.2">
      <c r="A21" s="2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T21" s="26"/>
    </row>
    <row r="22" spans="1:49" ht="14" x14ac:dyDescent="0.2">
      <c r="A22" s="2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 t="s">
        <v>650</v>
      </c>
      <c r="O22" s="49" t="s">
        <v>651</v>
      </c>
      <c r="P22" s="49" t="s">
        <v>652</v>
      </c>
      <c r="Q22" s="49" t="s">
        <v>653</v>
      </c>
      <c r="R22" s="49" t="s">
        <v>654</v>
      </c>
      <c r="S22" s="49" t="s">
        <v>648</v>
      </c>
      <c r="T22" s="49" t="s">
        <v>649</v>
      </c>
      <c r="U22" s="49" t="s">
        <v>650</v>
      </c>
      <c r="V22" s="49" t="s">
        <v>651</v>
      </c>
      <c r="W22" s="49" t="s">
        <v>652</v>
      </c>
      <c r="X22" s="49" t="s">
        <v>653</v>
      </c>
      <c r="Y22" s="49" t="s">
        <v>654</v>
      </c>
      <c r="Z22" s="49" t="s">
        <v>648</v>
      </c>
      <c r="AA22" s="49" t="s">
        <v>649</v>
      </c>
      <c r="AB22" s="49" t="s">
        <v>650</v>
      </c>
      <c r="AC22" s="49" t="s">
        <v>651</v>
      </c>
      <c r="AD22" s="49" t="s">
        <v>652</v>
      </c>
      <c r="AE22" s="49" t="s">
        <v>653</v>
      </c>
      <c r="AF22" s="49" t="s">
        <v>654</v>
      </c>
      <c r="AG22" s="49" t="s">
        <v>648</v>
      </c>
      <c r="AH22" s="49" t="s">
        <v>649</v>
      </c>
      <c r="AI22" s="49" t="s">
        <v>650</v>
      </c>
      <c r="AJ22" s="49" t="s">
        <v>651</v>
      </c>
      <c r="AK22" s="49" t="s">
        <v>652</v>
      </c>
      <c r="AL22" s="49" t="s">
        <v>653</v>
      </c>
      <c r="AM22" s="49" t="s">
        <v>654</v>
      </c>
      <c r="AN22" s="49" t="s">
        <v>648</v>
      </c>
      <c r="AO22" s="49" t="s">
        <v>649</v>
      </c>
      <c r="AP22" s="49" t="s">
        <v>650</v>
      </c>
      <c r="AQ22" s="49" t="s">
        <v>651</v>
      </c>
      <c r="AR22" s="49" t="s">
        <v>652</v>
      </c>
      <c r="AS22" s="49"/>
      <c r="AT22" s="49"/>
      <c r="AU22" s="49"/>
      <c r="AV22" s="49"/>
      <c r="AW22" s="49"/>
    </row>
    <row r="23" spans="1:49" ht="14" x14ac:dyDescent="0.2">
      <c r="A23" s="1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655</v>
      </c>
      <c r="G23" s="17" t="s">
        <v>656</v>
      </c>
      <c r="H23" s="17" t="s">
        <v>657</v>
      </c>
      <c r="I23" s="17" t="s">
        <v>658</v>
      </c>
      <c r="J23" s="17" t="s">
        <v>659</v>
      </c>
      <c r="K23" s="17" t="s">
        <v>660</v>
      </c>
      <c r="L23" s="17" t="s">
        <v>661</v>
      </c>
      <c r="M23" s="17" t="s">
        <v>662</v>
      </c>
      <c r="N23" s="19">
        <v>43739</v>
      </c>
      <c r="O23" s="19">
        <f>N23+1</f>
        <v>43740</v>
      </c>
      <c r="P23" s="19">
        <f t="shared" ref="P23:AR23" si="3">O23+1</f>
        <v>43741</v>
      </c>
      <c r="Q23" s="19">
        <f t="shared" si="3"/>
        <v>43742</v>
      </c>
      <c r="R23" s="19">
        <f t="shared" si="3"/>
        <v>43743</v>
      </c>
      <c r="S23" s="19">
        <f t="shared" si="3"/>
        <v>43744</v>
      </c>
      <c r="T23" s="19">
        <f t="shared" si="3"/>
        <v>43745</v>
      </c>
      <c r="U23" s="19">
        <f t="shared" si="3"/>
        <v>43746</v>
      </c>
      <c r="V23" s="19">
        <f t="shared" si="3"/>
        <v>43747</v>
      </c>
      <c r="W23" s="19">
        <f t="shared" si="3"/>
        <v>43748</v>
      </c>
      <c r="X23" s="19">
        <f t="shared" si="3"/>
        <v>43749</v>
      </c>
      <c r="Y23" s="19">
        <f t="shared" si="3"/>
        <v>43750</v>
      </c>
      <c r="Z23" s="19">
        <f t="shared" si="3"/>
        <v>43751</v>
      </c>
      <c r="AA23" s="19">
        <f t="shared" si="3"/>
        <v>43752</v>
      </c>
      <c r="AB23" s="19">
        <f t="shared" si="3"/>
        <v>43753</v>
      </c>
      <c r="AC23" s="19">
        <f t="shared" si="3"/>
        <v>43754</v>
      </c>
      <c r="AD23" s="19">
        <f t="shared" si="3"/>
        <v>43755</v>
      </c>
      <c r="AE23" s="19">
        <f t="shared" si="3"/>
        <v>43756</v>
      </c>
      <c r="AF23" s="19">
        <f t="shared" si="3"/>
        <v>43757</v>
      </c>
      <c r="AG23" s="19">
        <f t="shared" si="3"/>
        <v>43758</v>
      </c>
      <c r="AH23" s="19">
        <f t="shared" si="3"/>
        <v>43759</v>
      </c>
      <c r="AI23" s="19">
        <f t="shared" si="3"/>
        <v>43760</v>
      </c>
      <c r="AJ23" s="19">
        <f t="shared" si="3"/>
        <v>43761</v>
      </c>
      <c r="AK23" s="19">
        <f t="shared" si="3"/>
        <v>43762</v>
      </c>
      <c r="AL23" s="19">
        <f t="shared" si="3"/>
        <v>43763</v>
      </c>
      <c r="AM23" s="19">
        <f t="shared" si="3"/>
        <v>43764</v>
      </c>
      <c r="AN23" s="19">
        <f t="shared" si="3"/>
        <v>43765</v>
      </c>
      <c r="AO23" s="19">
        <f t="shared" si="3"/>
        <v>43766</v>
      </c>
      <c r="AP23" s="19">
        <f t="shared" si="3"/>
        <v>43767</v>
      </c>
      <c r="AQ23" s="19">
        <f t="shared" si="3"/>
        <v>43768</v>
      </c>
      <c r="AR23" s="19">
        <f t="shared" si="3"/>
        <v>43769</v>
      </c>
      <c r="AS23" s="20" t="s">
        <v>16</v>
      </c>
      <c r="AT23" s="20" t="s">
        <v>17</v>
      </c>
      <c r="AU23" s="20" t="s">
        <v>645</v>
      </c>
      <c r="AV23" s="21" t="s">
        <v>663</v>
      </c>
      <c r="AW23" s="21" t="s">
        <v>664</v>
      </c>
    </row>
    <row r="24" spans="1:49" x14ac:dyDescent="0.2">
      <c r="A24" s="163" t="s">
        <v>437</v>
      </c>
      <c r="B24" s="15" t="str">
        <f>IFERROR(VLOOKUP(A24,'Validation List'!$A:$G,2,0),"--")</f>
        <v>Jason Leung</v>
      </c>
      <c r="C24" s="15" t="str">
        <f>IFERROR(VLOOKUP(A24,'Validation List'!$A:$G,4,0),"--")</f>
        <v>MVW 391</v>
      </c>
      <c r="D24" s="16" t="str">
        <f>IFERROR(VLOOKUP(A24,'Validation List'!$A:$G,6,0),"--")</f>
        <v>AM</v>
      </c>
      <c r="E24" s="16">
        <f>IFERROR(VLOOKUP(A24,'Validation List'!$A:$G,5,0),"--")</f>
        <v>100035371671533</v>
      </c>
      <c r="F24" s="15">
        <f t="shared" ref="F24:F55" si="4">((4*8)-((COUNTIF(N24:S24,"UD")+COUNTIF(N24:S24,"PD")+COUNTIF(N24:S24,"NA"))*8))+(COUNTIF(N24:S24,"Worked")*8) - ((COUNTIFS(N24:S24,"&gt;0",N24:S24,"&lt;8")*8)-SUMIFS(N24:S24,N24:S24,"&gt;0",N24:S24,"&lt;8"))</f>
        <v>32</v>
      </c>
      <c r="G24" s="15">
        <f t="shared" ref="G24:G56" si="5">((5*8)-((COUNTIF(T24:Z24,"UD")+COUNTIF(T24:Z24,"PD")+COUNTIF(T24:Z24,"NA"))*8)) +(COUNTIF(T24:Z24,"Worked")*8)- ((COUNTIF(T24:Z24,"&gt;0")*8)-SUMIF(T24:Z24,"&gt;0"))</f>
        <v>40</v>
      </c>
      <c r="H24" s="15">
        <f t="shared" ref="H24:H56" si="6">((5*8)-((COUNTIF(AA24:AG24,"UD")+COUNTIF(AA24:AG24,"PD")+COUNTIF(AA24:AG24,"NA"))*8)) +(COUNTIF(AA24:AG24,"Worked")*8)- ((COUNTIF(AA24:AG24,"&gt;0")*8)-SUMIF(AA24:AG24,"&gt;0"))</f>
        <v>43</v>
      </c>
      <c r="I24" s="15">
        <f t="shared" ref="I24:I56" si="7">((5*8)-((COUNTIF(AH24:AN24,"UD")+COUNTIF(AH24:AN24,"PD")+COUNTIF(AH24:AN24,"NA"))*8))+(COUNTIF(AH24:AN24,"Worked")*8) - ((COUNTIF(AH24:AN24,"&gt;0")*8)-SUMIF(AH24:AN24,"&gt;0"))</f>
        <v>41</v>
      </c>
      <c r="J24" s="15">
        <f t="shared" ref="J24:J55" si="8">((4*8)-((COUNTIF(AO24:AR24,"UD")+COUNTIF(AO24:AR24,"PD")+COUNTIF(AO24:AR24,"NA"))*8))+(COUNTIF(AO24:AR24,"Worked")*8) - ((COUNTIF(AO24:AR24,"&gt;0")*8)-SUMIF(AO24:AR24,"&gt;0"))</f>
        <v>24</v>
      </c>
      <c r="K24" s="15">
        <f t="shared" ref="K24:K55" si="9">SUM(F24:J24)</f>
        <v>180</v>
      </c>
      <c r="L24" s="15">
        <f t="shared" ref="L24:L55" si="10">SUMIFS(N24:AR24,N24:AR24,"&gt;8") - ((COUNTIFS(N24:AR24,"&gt;0",N24:AR24,"&gt;8")*8))</f>
        <v>4</v>
      </c>
      <c r="M24" s="15">
        <f t="shared" ref="M24:M55" si="11">L24+K24</f>
        <v>184</v>
      </c>
      <c r="R24" s="95"/>
      <c r="S24" s="95"/>
      <c r="Y24" s="95"/>
      <c r="Z24" s="95"/>
      <c r="AC24" s="2">
        <v>11</v>
      </c>
      <c r="AF24" s="95"/>
      <c r="AG24" s="95"/>
      <c r="AJ24" s="2">
        <v>9</v>
      </c>
      <c r="AM24" s="95"/>
      <c r="AN24" s="95"/>
      <c r="AR24" s="204" t="s">
        <v>666</v>
      </c>
      <c r="AS24" s="2">
        <f t="shared" ref="AS24:AS55" si="12">COUNTIF(N24:AR24,"PD")</f>
        <v>0</v>
      </c>
      <c r="AT24" s="2">
        <f t="shared" ref="AT24:AT55" si="13">COUNTIF(N24:AR24,"UD")</f>
        <v>0</v>
      </c>
      <c r="AU24" s="2">
        <f t="shared" ref="AU24:AU69" si="14">((COUNTIFS(N24:AR24,"&gt;0",N24:AR24,"&lt;8")*8)-SUMIFS(N24:AR24,N24:AR24,"&gt;0",N24:AR24,"&lt;8"))</f>
        <v>0</v>
      </c>
      <c r="AV24" s="25">
        <f t="shared" ref="AV24:AV69" si="15">IFERROR((IF(G24="BC Forward",(AW24*1.85)/8,(K24/16.67)/8)),"--")</f>
        <v>1.3497300539892021</v>
      </c>
      <c r="AW24" s="14">
        <f t="shared" ref="AW24:AW69" si="16">($C$1-(COUNTIF(N24:AR24,"NA")))/5</f>
        <v>4.4000000000000004</v>
      </c>
    </row>
    <row r="25" spans="1:49" x14ac:dyDescent="0.2">
      <c r="A25" s="148" t="s">
        <v>305</v>
      </c>
      <c r="B25" s="15" t="str">
        <f>IFERROR(VLOOKUP(A25,'Validation List'!$A:$G,2,0),"--")</f>
        <v>Maria Obaldo</v>
      </c>
      <c r="C25" s="15" t="str">
        <f>IFERROR(VLOOKUP(A25,'Validation List'!$A:$G,4,0),"--")</f>
        <v>MVW 391</v>
      </c>
      <c r="D25" s="16" t="str">
        <f>IFERROR(VLOOKUP(A25,'Validation List'!$A:$G,6,0),"--")</f>
        <v>PM</v>
      </c>
      <c r="E25" s="16">
        <f>IFERROR(VLOOKUP(A25,'Validation List'!$A:$G,5,0),"--")</f>
        <v>100029975262588</v>
      </c>
      <c r="F25" s="15">
        <f t="shared" ref="F25:F88" si="17">((4*8)-((COUNTIF(N25:S25,"UD")+COUNTIF(N25:S25,"PD")+COUNTIF(N25:S25,"NA"))*8))+(COUNTIF(N25:S25,"Worked")*8) - ((COUNTIFS(N25:S25,"&gt;0",N25:S25,"&lt;8")*8)-SUMIFS(N25:S25,N25:S25,"&gt;0",N25:S25,"&lt;8"))</f>
        <v>32</v>
      </c>
      <c r="G25" s="15">
        <f t="shared" ref="G25:G88" si="18">((5*8)-((COUNTIF(T25:Z25,"UD")+COUNTIF(T25:Z25,"PD")+COUNTIF(T25:Z25,"NA"))*8)) +(COUNTIF(T25:Z25,"Worked")*8)- ((COUNTIF(T25:Z25,"&gt;0")*8)-SUMIF(T25:Z25,"&gt;0"))</f>
        <v>32</v>
      </c>
      <c r="H25" s="15">
        <f t="shared" ref="H25:H88" si="19">((5*8)-((COUNTIF(AA25:AG25,"UD")+COUNTIF(AA25:AG25,"PD")+COUNTIF(AA25:AG25,"NA"))*8)) +(COUNTIF(AA25:AG25,"Worked")*8)- ((COUNTIF(AA25:AG25,"&gt;0")*8)-SUMIF(AA25:AG25,"&gt;0"))</f>
        <v>44</v>
      </c>
      <c r="I25" s="15">
        <f t="shared" ref="I25:I88" si="20">((5*8)-((COUNTIF(AH25:AN25,"UD")+COUNTIF(AH25:AN25,"PD")+COUNTIF(AH25:AN25,"NA"))*8))+(COUNTIF(AH25:AN25,"Worked")*8) - ((COUNTIF(AH25:AN25,"&gt;0")*8)-SUMIF(AH25:AN25,"&gt;0"))</f>
        <v>40.5</v>
      </c>
      <c r="J25" s="15">
        <f t="shared" ref="J25:J88" si="21">((4*8)-((COUNTIF(AO25:AR25,"UD")+COUNTIF(AO25:AR25,"PD")+COUNTIF(AO25:AR25,"NA"))*8))+(COUNTIF(AO25:AR25,"Worked")*8) - ((COUNTIF(AO25:AR25,"&gt;0")*8)-SUMIF(AO25:AR25,"&gt;0"))</f>
        <v>24</v>
      </c>
      <c r="K25" s="15">
        <f t="shared" si="9"/>
        <v>172.5</v>
      </c>
      <c r="L25" s="15">
        <f t="shared" si="10"/>
        <v>4.5</v>
      </c>
      <c r="M25" s="15">
        <f t="shared" si="11"/>
        <v>177</v>
      </c>
      <c r="R25" s="95"/>
      <c r="S25" s="95"/>
      <c r="V25" s="2" t="s">
        <v>17</v>
      </c>
      <c r="Y25" s="95"/>
      <c r="Z25" s="95"/>
      <c r="AC25" s="2">
        <v>12</v>
      </c>
      <c r="AF25" s="95"/>
      <c r="AG25" s="95"/>
      <c r="AJ25" s="2">
        <v>8.5</v>
      </c>
      <c r="AM25" s="95"/>
      <c r="AN25" s="95"/>
      <c r="AR25" s="205" t="s">
        <v>666</v>
      </c>
      <c r="AS25" s="2">
        <f t="shared" si="12"/>
        <v>0</v>
      </c>
      <c r="AT25" s="2">
        <f t="shared" si="13"/>
        <v>1</v>
      </c>
      <c r="AU25" s="2">
        <f t="shared" si="14"/>
        <v>0</v>
      </c>
      <c r="AV25" s="25">
        <f t="shared" si="15"/>
        <v>1.2934913017396519</v>
      </c>
      <c r="AW25" s="14">
        <f t="shared" si="16"/>
        <v>4.4000000000000004</v>
      </c>
    </row>
    <row r="26" spans="1:49" x14ac:dyDescent="0.2">
      <c r="A26" s="148" t="s">
        <v>493</v>
      </c>
      <c r="B26" s="15" t="str">
        <f>IFERROR(VLOOKUP(A26,'Validation List'!$A:$G,2,0),"--")</f>
        <v>Jason Leung</v>
      </c>
      <c r="C26" s="15" t="str">
        <f>IFERROR(VLOOKUP(A26,'Validation List'!$A:$G,4,0),"--")</f>
        <v>MVW 391</v>
      </c>
      <c r="D26" s="16" t="str">
        <f>IFERROR(VLOOKUP(A26,'Validation List'!$A:$G,6,0),"--")</f>
        <v>AM</v>
      </c>
      <c r="E26" s="16">
        <f>IFERROR(VLOOKUP(A26,'Validation List'!$A:$G,5,0),"--")</f>
        <v>100041121644566</v>
      </c>
      <c r="F26" s="15">
        <f t="shared" si="17"/>
        <v>32</v>
      </c>
      <c r="G26" s="15">
        <f t="shared" si="18"/>
        <v>34</v>
      </c>
      <c r="H26" s="15">
        <f t="shared" si="19"/>
        <v>34</v>
      </c>
      <c r="I26" s="15">
        <f t="shared" si="20"/>
        <v>40</v>
      </c>
      <c r="J26" s="15">
        <f t="shared" si="21"/>
        <v>24</v>
      </c>
      <c r="K26" s="15">
        <f t="shared" si="9"/>
        <v>164</v>
      </c>
      <c r="L26" s="15">
        <f t="shared" si="10"/>
        <v>0</v>
      </c>
      <c r="M26" s="15">
        <f t="shared" si="11"/>
        <v>164</v>
      </c>
      <c r="R26" s="95"/>
      <c r="S26" s="95"/>
      <c r="X26" s="2">
        <v>2</v>
      </c>
      <c r="Y26" s="95"/>
      <c r="Z26" s="95"/>
      <c r="AE26" s="2">
        <v>2</v>
      </c>
      <c r="AF26" s="95"/>
      <c r="AG26" s="95"/>
      <c r="AM26" s="95"/>
      <c r="AN26" s="95"/>
      <c r="AR26" s="205" t="s">
        <v>666</v>
      </c>
      <c r="AS26" s="2">
        <f t="shared" si="12"/>
        <v>0</v>
      </c>
      <c r="AT26" s="2">
        <f t="shared" si="13"/>
        <v>0</v>
      </c>
      <c r="AU26" s="2">
        <f t="shared" si="14"/>
        <v>12</v>
      </c>
      <c r="AV26" s="25">
        <f t="shared" si="15"/>
        <v>1.2297540491901617</v>
      </c>
      <c r="AW26" s="14">
        <f t="shared" si="16"/>
        <v>4.4000000000000004</v>
      </c>
    </row>
    <row r="27" spans="1:49" x14ac:dyDescent="0.2">
      <c r="A27" s="163" t="s">
        <v>442</v>
      </c>
      <c r="B27" s="15" t="str">
        <f>IFERROR(VLOOKUP(A27,'Validation List'!$A:$G,2,0),"--")</f>
        <v>Jason Leung</v>
      </c>
      <c r="C27" s="15" t="str">
        <f>IFERROR(VLOOKUP(A27,'Validation List'!$A:$G,4,0),"--")</f>
        <v>MVW 391</v>
      </c>
      <c r="D27" s="16" t="str">
        <f>IFERROR(VLOOKUP(A27,'Validation List'!$A:$G,6,0),"--")</f>
        <v>AM</v>
      </c>
      <c r="E27" s="16">
        <f>IFERROR(VLOOKUP(A27,'Validation List'!$A:$G,5,0),"--")</f>
        <v>100034135453444</v>
      </c>
      <c r="F27" s="15">
        <f t="shared" si="17"/>
        <v>32</v>
      </c>
      <c r="G27" s="15">
        <f t="shared" si="18"/>
        <v>30</v>
      </c>
      <c r="H27" s="15">
        <f t="shared" si="19"/>
        <v>40</v>
      </c>
      <c r="I27" s="15">
        <f t="shared" si="20"/>
        <v>40</v>
      </c>
      <c r="J27" s="15">
        <f t="shared" si="21"/>
        <v>24</v>
      </c>
      <c r="K27" s="15">
        <f t="shared" si="9"/>
        <v>166</v>
      </c>
      <c r="L27" s="15">
        <f t="shared" si="10"/>
        <v>0</v>
      </c>
      <c r="M27" s="15">
        <f t="shared" si="11"/>
        <v>166</v>
      </c>
      <c r="N27" s="204"/>
      <c r="O27" s="204"/>
      <c r="P27" s="204"/>
      <c r="Q27" s="204"/>
      <c r="R27" s="96"/>
      <c r="S27" s="96"/>
      <c r="T27" s="204"/>
      <c r="U27" s="204"/>
      <c r="V27" s="204"/>
      <c r="W27" s="204">
        <v>6</v>
      </c>
      <c r="X27" s="204" t="s">
        <v>16</v>
      </c>
      <c r="Y27" s="96"/>
      <c r="Z27" s="96"/>
      <c r="AA27" s="204"/>
      <c r="AC27" s="204"/>
      <c r="AD27" s="204"/>
      <c r="AE27" s="204"/>
      <c r="AF27" s="96"/>
      <c r="AG27" s="96"/>
      <c r="AH27" s="204"/>
      <c r="AI27" s="204"/>
      <c r="AJ27" s="204"/>
      <c r="AK27" s="204"/>
      <c r="AL27" s="204"/>
      <c r="AM27" s="96"/>
      <c r="AN27" s="96"/>
      <c r="AR27" s="205" t="s">
        <v>666</v>
      </c>
      <c r="AS27" s="2">
        <f t="shared" si="12"/>
        <v>1</v>
      </c>
      <c r="AT27" s="2">
        <f t="shared" si="13"/>
        <v>0</v>
      </c>
      <c r="AU27" s="2">
        <f t="shared" si="14"/>
        <v>2</v>
      </c>
      <c r="AV27" s="25">
        <f t="shared" si="15"/>
        <v>1.2447510497900418</v>
      </c>
      <c r="AW27" s="14">
        <f t="shared" si="16"/>
        <v>4.4000000000000004</v>
      </c>
    </row>
    <row r="28" spans="1:49" x14ac:dyDescent="0.2">
      <c r="A28" s="163" t="s">
        <v>444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AM</v>
      </c>
      <c r="E28" s="16">
        <f>IFERROR(VLOOKUP(A28,'Validation List'!$A:$G,5,0),"--")</f>
        <v>100028569677574</v>
      </c>
      <c r="F28" s="15">
        <f t="shared" si="17"/>
        <v>31</v>
      </c>
      <c r="G28" s="15">
        <f t="shared" si="18"/>
        <v>40</v>
      </c>
      <c r="H28" s="15">
        <f t="shared" si="19"/>
        <v>40</v>
      </c>
      <c r="I28" s="15">
        <f t="shared" si="20"/>
        <v>40</v>
      </c>
      <c r="J28" s="15">
        <f t="shared" si="21"/>
        <v>24</v>
      </c>
      <c r="K28" s="15">
        <f t="shared" si="9"/>
        <v>175</v>
      </c>
      <c r="L28" s="15">
        <f t="shared" si="10"/>
        <v>0</v>
      </c>
      <c r="M28" s="15">
        <f t="shared" si="11"/>
        <v>175</v>
      </c>
      <c r="N28" s="204"/>
      <c r="O28" s="94"/>
      <c r="Q28" s="2">
        <v>7</v>
      </c>
      <c r="R28" s="95"/>
      <c r="S28" s="95"/>
      <c r="Y28" s="95"/>
      <c r="Z28" s="95"/>
      <c r="AB28" s="204"/>
      <c r="AF28" s="95"/>
      <c r="AG28" s="95"/>
      <c r="AM28" s="95"/>
      <c r="AN28" s="95"/>
      <c r="AR28" s="205" t="s">
        <v>666</v>
      </c>
      <c r="AS28" s="2">
        <f t="shared" si="12"/>
        <v>0</v>
      </c>
      <c r="AT28" s="2">
        <f t="shared" si="13"/>
        <v>0</v>
      </c>
      <c r="AU28" s="2">
        <f t="shared" si="14"/>
        <v>1</v>
      </c>
      <c r="AV28" s="25">
        <f t="shared" si="15"/>
        <v>1.312237552489502</v>
      </c>
      <c r="AW28" s="14">
        <f t="shared" si="16"/>
        <v>4.4000000000000004</v>
      </c>
    </row>
    <row r="29" spans="1:49" x14ac:dyDescent="0.2">
      <c r="A29" s="163" t="s">
        <v>507</v>
      </c>
      <c r="B29" s="15" t="str">
        <f>IFERROR(VLOOKUP(A29,'Validation List'!$A:$G,2,0),"--")</f>
        <v>Maria Obaldo</v>
      </c>
      <c r="C29" s="15" t="str">
        <f>IFERROR(VLOOKUP(A29,'Validation List'!$A:$G,4,0),"--")</f>
        <v>MVW 391</v>
      </c>
      <c r="D29" s="16" t="str">
        <f>IFERROR(VLOOKUP(A29,'Validation List'!$A:$G,6,0),"--")</f>
        <v>PM</v>
      </c>
      <c r="E29" s="16">
        <f>IFERROR(VLOOKUP(A29,'Validation List'!$A:$G,5,0),"--")</f>
        <v>100034486053373</v>
      </c>
      <c r="F29" s="15">
        <f t="shared" si="17"/>
        <v>32</v>
      </c>
      <c r="G29" s="15">
        <f t="shared" si="18"/>
        <v>40</v>
      </c>
      <c r="H29" s="15">
        <f t="shared" si="19"/>
        <v>40</v>
      </c>
      <c r="I29" s="15">
        <f t="shared" si="20"/>
        <v>40</v>
      </c>
      <c r="J29" s="15">
        <f t="shared" si="21"/>
        <v>24</v>
      </c>
      <c r="K29" s="15">
        <f t="shared" si="9"/>
        <v>176</v>
      </c>
      <c r="L29" s="15">
        <f t="shared" si="10"/>
        <v>0</v>
      </c>
      <c r="M29" s="15">
        <f t="shared" si="11"/>
        <v>176</v>
      </c>
      <c r="N29" s="204"/>
      <c r="R29" s="95"/>
      <c r="S29" s="95"/>
      <c r="Y29" s="95"/>
      <c r="Z29" s="95"/>
      <c r="AF29" s="95"/>
      <c r="AG29" s="95"/>
      <c r="AM29" s="95"/>
      <c r="AN29" s="95"/>
      <c r="AR29" s="205" t="s">
        <v>666</v>
      </c>
      <c r="AS29" s="2">
        <f t="shared" si="12"/>
        <v>0</v>
      </c>
      <c r="AT29" s="2">
        <f t="shared" si="13"/>
        <v>0</v>
      </c>
      <c r="AU29" s="2">
        <f t="shared" si="14"/>
        <v>0</v>
      </c>
      <c r="AV29" s="25">
        <f t="shared" si="15"/>
        <v>1.3197360527894419</v>
      </c>
      <c r="AW29" s="14">
        <f t="shared" si="16"/>
        <v>4.4000000000000004</v>
      </c>
    </row>
    <row r="30" spans="1:49" x14ac:dyDescent="0.2">
      <c r="A30" s="148" t="s">
        <v>509</v>
      </c>
      <c r="B30" s="15" t="str">
        <f>IFERROR(VLOOKUP(A30,'Validation List'!$A:$G,2,0),"--")</f>
        <v>Maria Obaldo</v>
      </c>
      <c r="C30" s="15" t="str">
        <f>IFERROR(VLOOKUP(A30,'Validation List'!$A:$G,4,0),"--")</f>
        <v>MVW 391</v>
      </c>
      <c r="D30" s="16" t="str">
        <f>IFERROR(VLOOKUP(A30,'Validation List'!$A:$G,6,0),"--")</f>
        <v>PM</v>
      </c>
      <c r="E30" s="16">
        <f>IFERROR(VLOOKUP(A30,'Validation List'!$A:$G,5,0),"--")</f>
        <v>100039177024304</v>
      </c>
      <c r="F30" s="15">
        <f t="shared" si="17"/>
        <v>32</v>
      </c>
      <c r="G30" s="15">
        <f t="shared" si="18"/>
        <v>24</v>
      </c>
      <c r="H30" s="15">
        <f t="shared" si="19"/>
        <v>24</v>
      </c>
      <c r="I30" s="15">
        <f t="shared" si="20"/>
        <v>40</v>
      </c>
      <c r="J30" s="15">
        <f t="shared" si="21"/>
        <v>32</v>
      </c>
      <c r="K30" s="15">
        <f t="shared" si="9"/>
        <v>152</v>
      </c>
      <c r="L30" s="15">
        <f t="shared" si="10"/>
        <v>0</v>
      </c>
      <c r="M30" s="15">
        <f t="shared" si="11"/>
        <v>152</v>
      </c>
      <c r="R30" s="95"/>
      <c r="S30" s="95"/>
      <c r="W30" s="2" t="s">
        <v>16</v>
      </c>
      <c r="X30" s="2" t="s">
        <v>16</v>
      </c>
      <c r="Y30" s="95"/>
      <c r="Z30" s="95"/>
      <c r="AA30" s="2" t="s">
        <v>16</v>
      </c>
      <c r="AB30" s="2" t="s">
        <v>16</v>
      </c>
      <c r="AF30" s="95"/>
      <c r="AG30" s="95"/>
      <c r="AM30" s="95"/>
      <c r="AN30" s="95"/>
      <c r="AR30" s="205" t="s">
        <v>665</v>
      </c>
      <c r="AS30" s="2">
        <f t="shared" si="12"/>
        <v>4</v>
      </c>
      <c r="AT30" s="2">
        <f t="shared" si="13"/>
        <v>0</v>
      </c>
      <c r="AU30" s="2">
        <f t="shared" si="14"/>
        <v>0</v>
      </c>
      <c r="AV30" s="25">
        <f t="shared" si="15"/>
        <v>1.1397720455908817</v>
      </c>
      <c r="AW30" s="14">
        <f t="shared" si="16"/>
        <v>4.5999999999999996</v>
      </c>
    </row>
    <row r="31" spans="1:49" x14ac:dyDescent="0.2">
      <c r="A31" s="148" t="s">
        <v>499</v>
      </c>
      <c r="B31" s="15" t="str">
        <f>IFERROR(VLOOKUP(A31,'Validation List'!$A:$G,2,0),"--")</f>
        <v>Jason Leung</v>
      </c>
      <c r="C31" s="15" t="str">
        <f>IFERROR(VLOOKUP(A31,'Validation List'!$A:$G,4,0),"--")</f>
        <v>MVW 391</v>
      </c>
      <c r="D31" s="16" t="str">
        <f>IFERROR(VLOOKUP(A31,'Validation List'!$A:$G,6,0),"--")</f>
        <v>AM</v>
      </c>
      <c r="E31" s="16">
        <f>IFERROR(VLOOKUP(A31,'Validation List'!$A:$G,5,0),"--")</f>
        <v>100039438970654</v>
      </c>
      <c r="F31" s="15">
        <f t="shared" si="17"/>
        <v>31</v>
      </c>
      <c r="G31" s="15">
        <f t="shared" si="18"/>
        <v>40</v>
      </c>
      <c r="H31" s="15">
        <f t="shared" si="19"/>
        <v>33</v>
      </c>
      <c r="I31" s="15">
        <f t="shared" si="20"/>
        <v>40</v>
      </c>
      <c r="J31" s="15">
        <f t="shared" si="21"/>
        <v>32</v>
      </c>
      <c r="K31" s="15">
        <f t="shared" si="9"/>
        <v>176</v>
      </c>
      <c r="L31" s="15">
        <f t="shared" si="10"/>
        <v>1</v>
      </c>
      <c r="M31" s="15">
        <f t="shared" si="11"/>
        <v>177</v>
      </c>
      <c r="Q31" s="2">
        <v>7</v>
      </c>
      <c r="R31" s="95"/>
      <c r="S31" s="95"/>
      <c r="W31" s="2" t="s">
        <v>17</v>
      </c>
      <c r="Y31" s="95" t="s">
        <v>693</v>
      </c>
      <c r="Z31" s="95"/>
      <c r="AA31" s="2" t="s">
        <v>16</v>
      </c>
      <c r="AC31" s="2">
        <v>9</v>
      </c>
      <c r="AF31" s="95"/>
      <c r="AG31" s="95"/>
      <c r="AM31" s="95"/>
      <c r="AN31" s="95"/>
      <c r="AR31" s="205" t="s">
        <v>665</v>
      </c>
      <c r="AS31" s="2">
        <f t="shared" si="12"/>
        <v>1</v>
      </c>
      <c r="AT31" s="2">
        <f t="shared" si="13"/>
        <v>1</v>
      </c>
      <c r="AU31" s="2">
        <f t="shared" si="14"/>
        <v>1</v>
      </c>
      <c r="AV31" s="25">
        <f t="shared" si="15"/>
        <v>1.3197360527894419</v>
      </c>
      <c r="AW31" s="14">
        <f t="shared" si="16"/>
        <v>4.5999999999999996</v>
      </c>
    </row>
    <row r="32" spans="1:49" x14ac:dyDescent="0.2">
      <c r="A32" s="148" t="s">
        <v>446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6" t="str">
        <f>IFERROR(VLOOKUP(A32,'Validation List'!$A:$G,6,0),"--")</f>
        <v>AM</v>
      </c>
      <c r="E32" s="16">
        <f>IFERROR(VLOOKUP(A32,'Validation List'!$A:$G,5,0),"--")</f>
        <v>100039543755797</v>
      </c>
      <c r="F32" s="15">
        <f t="shared" si="17"/>
        <v>32</v>
      </c>
      <c r="G32" s="15">
        <f t="shared" si="18"/>
        <v>40</v>
      </c>
      <c r="H32" s="15">
        <f t="shared" si="19"/>
        <v>40</v>
      </c>
      <c r="I32" s="15">
        <f t="shared" si="20"/>
        <v>40</v>
      </c>
      <c r="J32" s="15">
        <f t="shared" si="21"/>
        <v>24</v>
      </c>
      <c r="K32" s="15">
        <f t="shared" si="9"/>
        <v>176</v>
      </c>
      <c r="L32" s="15">
        <f t="shared" si="10"/>
        <v>0</v>
      </c>
      <c r="M32" s="15">
        <f t="shared" si="11"/>
        <v>176</v>
      </c>
      <c r="R32" s="95"/>
      <c r="S32" s="95"/>
      <c r="Y32" s="95"/>
      <c r="Z32" s="95"/>
      <c r="AF32" s="95"/>
      <c r="AG32" s="95"/>
      <c r="AM32" s="95"/>
      <c r="AN32" s="95"/>
      <c r="AR32" s="205" t="s">
        <v>666</v>
      </c>
      <c r="AS32" s="2">
        <f t="shared" si="12"/>
        <v>0</v>
      </c>
      <c r="AT32" s="2">
        <f t="shared" si="13"/>
        <v>0</v>
      </c>
      <c r="AU32" s="2">
        <f t="shared" si="14"/>
        <v>0</v>
      </c>
      <c r="AV32" s="25">
        <f t="shared" si="15"/>
        <v>1.3197360527894419</v>
      </c>
      <c r="AW32" s="14">
        <f t="shared" si="16"/>
        <v>4.4000000000000004</v>
      </c>
    </row>
    <row r="33" spans="1:49" x14ac:dyDescent="0.2">
      <c r="A33" s="163" t="s">
        <v>448</v>
      </c>
      <c r="B33" s="15" t="str">
        <f>IFERROR(VLOOKUP(A33,'Validation List'!$A:$G,2,0),"--")</f>
        <v>Jason Leung</v>
      </c>
      <c r="C33" s="15" t="str">
        <f>IFERROR(VLOOKUP(A33,'Validation List'!$A:$G,4,0),"--")</f>
        <v>MVW 391</v>
      </c>
      <c r="D33" s="16" t="str">
        <f>IFERROR(VLOOKUP(A33,'Validation List'!$A:$G,6,0),"--")</f>
        <v>AM</v>
      </c>
      <c r="E33" s="16">
        <f>IFERROR(VLOOKUP(A33,'Validation List'!$A:$G,5,0),"--")</f>
        <v>100034106655387</v>
      </c>
      <c r="F33" s="15">
        <f t="shared" si="17"/>
        <v>32</v>
      </c>
      <c r="G33" s="15">
        <f t="shared" si="18"/>
        <v>36</v>
      </c>
      <c r="H33" s="15">
        <f t="shared" si="19"/>
        <v>40</v>
      </c>
      <c r="I33" s="15">
        <f t="shared" si="20"/>
        <v>40</v>
      </c>
      <c r="J33" s="15">
        <f t="shared" si="21"/>
        <v>24</v>
      </c>
      <c r="K33" s="15">
        <f t="shared" si="9"/>
        <v>172</v>
      </c>
      <c r="L33" s="15">
        <f t="shared" si="10"/>
        <v>9</v>
      </c>
      <c r="M33" s="15">
        <f t="shared" si="11"/>
        <v>181</v>
      </c>
      <c r="N33" s="204"/>
      <c r="O33" s="2">
        <v>10</v>
      </c>
      <c r="P33" s="2">
        <v>11</v>
      </c>
      <c r="Q33" s="2">
        <v>12</v>
      </c>
      <c r="R33" s="95"/>
      <c r="S33" s="95"/>
      <c r="T33" s="2">
        <v>6</v>
      </c>
      <c r="U33" s="2">
        <v>6</v>
      </c>
      <c r="Y33" s="95"/>
      <c r="Z33" s="95"/>
      <c r="AF33" s="95"/>
      <c r="AG33" s="95"/>
      <c r="AM33" s="95"/>
      <c r="AN33" s="95"/>
      <c r="AR33" s="205" t="s">
        <v>666</v>
      </c>
      <c r="AS33" s="2">
        <f t="shared" si="12"/>
        <v>0</v>
      </c>
      <c r="AT33" s="2">
        <f t="shared" si="13"/>
        <v>0</v>
      </c>
      <c r="AU33" s="2">
        <f t="shared" si="14"/>
        <v>4</v>
      </c>
      <c r="AV33" s="25">
        <f t="shared" si="15"/>
        <v>1.289742051589682</v>
      </c>
      <c r="AW33" s="14">
        <f t="shared" si="16"/>
        <v>4.4000000000000004</v>
      </c>
    </row>
    <row r="34" spans="1:49" x14ac:dyDescent="0.2">
      <c r="A34" s="148" t="s">
        <v>491</v>
      </c>
      <c r="B34" s="15" t="str">
        <f>IFERROR(VLOOKUP(A34,'Validation List'!$A:$G,2,0),"--")</f>
        <v>Jason Leung</v>
      </c>
      <c r="C34" s="15" t="str">
        <f>IFERROR(VLOOKUP(A34,'Validation List'!$A:$G,4,0),"--")</f>
        <v>MVW 391</v>
      </c>
      <c r="D34" s="16" t="str">
        <f>IFERROR(VLOOKUP(A34,'Validation List'!$A:$G,6,0),"--")</f>
        <v>AM</v>
      </c>
      <c r="E34" s="16">
        <f>IFERROR(VLOOKUP(A34,'Validation List'!$A:$G,5,0),"--")</f>
        <v>100041343781854</v>
      </c>
      <c r="F34" s="15">
        <f t="shared" si="17"/>
        <v>32</v>
      </c>
      <c r="G34" s="15">
        <f t="shared" si="18"/>
        <v>16</v>
      </c>
      <c r="H34" s="15">
        <f t="shared" si="19"/>
        <v>40</v>
      </c>
      <c r="I34" s="15">
        <f t="shared" si="20"/>
        <v>40</v>
      </c>
      <c r="J34" s="15">
        <f t="shared" si="21"/>
        <v>24</v>
      </c>
      <c r="K34" s="15">
        <f t="shared" si="9"/>
        <v>152</v>
      </c>
      <c r="L34" s="15">
        <f t="shared" si="10"/>
        <v>0</v>
      </c>
      <c r="M34" s="15">
        <f t="shared" si="11"/>
        <v>152</v>
      </c>
      <c r="R34" s="95"/>
      <c r="S34" s="95"/>
      <c r="T34" s="2" t="s">
        <v>16</v>
      </c>
      <c r="U34" s="2" t="s">
        <v>16</v>
      </c>
      <c r="V34" s="2" t="s">
        <v>16</v>
      </c>
      <c r="Y34" s="95"/>
      <c r="Z34" s="95"/>
      <c r="AF34" s="95"/>
      <c r="AG34" s="95"/>
      <c r="AM34" s="95"/>
      <c r="AN34" s="95"/>
      <c r="AR34" s="205" t="s">
        <v>666</v>
      </c>
      <c r="AS34" s="2">
        <f t="shared" si="12"/>
        <v>3</v>
      </c>
      <c r="AT34" s="2">
        <f t="shared" si="13"/>
        <v>0</v>
      </c>
      <c r="AU34" s="2">
        <f t="shared" si="14"/>
        <v>0</v>
      </c>
      <c r="AV34" s="25">
        <f t="shared" si="15"/>
        <v>1.1397720455908817</v>
      </c>
      <c r="AW34" s="14">
        <f>($C$1-(COUNTIF(N34:AR34,"NA")))/5</f>
        <v>4.4000000000000004</v>
      </c>
    </row>
    <row r="35" spans="1:49" x14ac:dyDescent="0.2">
      <c r="A35" s="148" t="s">
        <v>188</v>
      </c>
      <c r="B35" s="15" t="str">
        <f>IFERROR(VLOOKUP(A35,'Validation List'!$A:$G,2,0),"--")</f>
        <v>Jason Leung</v>
      </c>
      <c r="C35" s="15" t="str">
        <f>IFERROR(VLOOKUP(A35,'Validation List'!$A:$G,4,0),"--")</f>
        <v>MVW 391</v>
      </c>
      <c r="D35" s="16" t="str">
        <f>IFERROR(VLOOKUP(A35,'Validation List'!$A:$G,6,0),"--")</f>
        <v>AM</v>
      </c>
      <c r="E35" s="16">
        <f>IFERROR(VLOOKUP(A35,'Validation List'!$A:$G,5,0),"--")</f>
        <v>100027852192028</v>
      </c>
      <c r="F35" s="15">
        <f t="shared" si="17"/>
        <v>30.5</v>
      </c>
      <c r="G35" s="15">
        <f t="shared" si="18"/>
        <v>21</v>
      </c>
      <c r="H35" s="15">
        <f t="shared" si="19"/>
        <v>40</v>
      </c>
      <c r="I35" s="15">
        <f t="shared" si="20"/>
        <v>40</v>
      </c>
      <c r="J35" s="15">
        <f t="shared" si="21"/>
        <v>24</v>
      </c>
      <c r="K35" s="15">
        <f t="shared" si="9"/>
        <v>155.5</v>
      </c>
      <c r="L35" s="15">
        <f t="shared" si="10"/>
        <v>0</v>
      </c>
      <c r="M35" s="15">
        <f t="shared" si="11"/>
        <v>155.5</v>
      </c>
      <c r="P35" s="2">
        <v>6.5</v>
      </c>
      <c r="R35" s="95"/>
      <c r="S35" s="95"/>
      <c r="T35" s="2" t="s">
        <v>17</v>
      </c>
      <c r="U35" s="2" t="s">
        <v>17</v>
      </c>
      <c r="X35" s="2">
        <v>5</v>
      </c>
      <c r="Y35" s="95"/>
      <c r="Z35" s="95"/>
      <c r="AF35" s="95"/>
      <c r="AG35" s="95"/>
      <c r="AM35" s="95"/>
      <c r="AN35" s="95"/>
      <c r="AR35" s="205" t="s">
        <v>666</v>
      </c>
      <c r="AS35" s="2">
        <f t="shared" si="12"/>
        <v>0</v>
      </c>
      <c r="AT35" s="2">
        <f t="shared" si="13"/>
        <v>2</v>
      </c>
      <c r="AU35" s="2">
        <f t="shared" si="14"/>
        <v>4.5</v>
      </c>
      <c r="AV35" s="25">
        <f t="shared" si="15"/>
        <v>1.1660167966406718</v>
      </c>
      <c r="AW35" s="14">
        <f t="shared" si="16"/>
        <v>4.4000000000000004</v>
      </c>
    </row>
    <row r="36" spans="1:49" x14ac:dyDescent="0.2">
      <c r="A36" s="148" t="s">
        <v>511</v>
      </c>
      <c r="B36" s="15" t="str">
        <f>IFERROR(VLOOKUP(A36,'Validation List'!$A:$G,2,0),"--")</f>
        <v>Maria Obaldo</v>
      </c>
      <c r="C36" s="15" t="str">
        <f>IFERROR(VLOOKUP(A36,'Validation List'!$A:$G,4,0),"--")</f>
        <v>MVW 391</v>
      </c>
      <c r="D36" s="16" t="str">
        <f>IFERROR(VLOOKUP(A36,'Validation List'!$A:$G,6,0),"--")</f>
        <v>PM</v>
      </c>
      <c r="E36" s="16">
        <f>IFERROR(VLOOKUP(A36,'Validation List'!$A:$G,5,0),"--")</f>
        <v>100036721487519</v>
      </c>
      <c r="F36" s="15">
        <f t="shared" si="17"/>
        <v>32</v>
      </c>
      <c r="G36" s="15">
        <f t="shared" si="18"/>
        <v>40</v>
      </c>
      <c r="H36" s="15">
        <f t="shared" si="19"/>
        <v>40</v>
      </c>
      <c r="I36" s="15">
        <f t="shared" si="20"/>
        <v>40</v>
      </c>
      <c r="J36" s="15">
        <f t="shared" si="21"/>
        <v>24</v>
      </c>
      <c r="K36" s="15">
        <f t="shared" si="9"/>
        <v>176</v>
      </c>
      <c r="L36" s="15">
        <f t="shared" si="10"/>
        <v>0</v>
      </c>
      <c r="M36" s="15">
        <f t="shared" si="11"/>
        <v>176</v>
      </c>
      <c r="R36" s="95"/>
      <c r="S36" s="95"/>
      <c r="Y36" s="95"/>
      <c r="Z36" s="95"/>
      <c r="AB36" s="2" t="s">
        <v>16</v>
      </c>
      <c r="AF36" s="95" t="s">
        <v>693</v>
      </c>
      <c r="AG36" s="95"/>
      <c r="AM36" s="95"/>
      <c r="AN36" s="95"/>
      <c r="AR36" s="205" t="s">
        <v>666</v>
      </c>
      <c r="AS36" s="2">
        <f t="shared" si="12"/>
        <v>1</v>
      </c>
      <c r="AT36" s="2">
        <f t="shared" si="13"/>
        <v>0</v>
      </c>
      <c r="AU36" s="2">
        <f t="shared" si="14"/>
        <v>0</v>
      </c>
      <c r="AV36" s="25">
        <f t="shared" si="15"/>
        <v>1.3197360527894419</v>
      </c>
      <c r="AW36" s="14">
        <f t="shared" si="16"/>
        <v>4.4000000000000004</v>
      </c>
    </row>
    <row r="37" spans="1:49" x14ac:dyDescent="0.2">
      <c r="A37" s="148" t="s">
        <v>561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100041388132663</v>
      </c>
      <c r="F37" s="15">
        <f t="shared" si="17"/>
        <v>32</v>
      </c>
      <c r="G37" s="15">
        <f t="shared" si="18"/>
        <v>32</v>
      </c>
      <c r="H37" s="15">
        <f t="shared" si="19"/>
        <v>40</v>
      </c>
      <c r="I37" s="15">
        <f t="shared" si="20"/>
        <v>40</v>
      </c>
      <c r="J37" s="15">
        <f t="shared" si="21"/>
        <v>16</v>
      </c>
      <c r="K37" s="15">
        <f t="shared" si="9"/>
        <v>160</v>
      </c>
      <c r="L37" s="15">
        <f t="shared" si="10"/>
        <v>0</v>
      </c>
      <c r="M37" s="15">
        <f t="shared" si="11"/>
        <v>160</v>
      </c>
      <c r="R37" s="95"/>
      <c r="S37" s="95"/>
      <c r="U37" s="2" t="s">
        <v>17</v>
      </c>
      <c r="Y37" s="95"/>
      <c r="Z37" s="95"/>
      <c r="AA37" s="2" t="s">
        <v>16</v>
      </c>
      <c r="AF37" s="95" t="s">
        <v>693</v>
      </c>
      <c r="AG37" s="95"/>
      <c r="AM37" s="95"/>
      <c r="AN37" s="95"/>
      <c r="AQ37" s="2" t="s">
        <v>16</v>
      </c>
      <c r="AR37" s="205" t="s">
        <v>666</v>
      </c>
      <c r="AS37" s="2">
        <f t="shared" si="12"/>
        <v>2</v>
      </c>
      <c r="AT37" s="2">
        <f t="shared" si="13"/>
        <v>1</v>
      </c>
      <c r="AU37" s="2">
        <f t="shared" si="14"/>
        <v>0</v>
      </c>
      <c r="AV37" s="25">
        <f t="shared" si="15"/>
        <v>1.1997600479904018</v>
      </c>
      <c r="AW37" s="14">
        <f t="shared" si="16"/>
        <v>4.4000000000000004</v>
      </c>
    </row>
    <row r="38" spans="1:49" x14ac:dyDescent="0.2">
      <c r="A38" s="148" t="s">
        <v>497</v>
      </c>
      <c r="B38" s="15" t="str">
        <f>IFERROR(VLOOKUP(A38,'Validation List'!$A:$G,2,0),"--")</f>
        <v>Jason Leung</v>
      </c>
      <c r="C38" s="15" t="str">
        <f>IFERROR(VLOOKUP(A38,'Validation List'!$A:$G,4,0),"--")</f>
        <v>MVW 391</v>
      </c>
      <c r="D38" s="16" t="str">
        <f>IFERROR(VLOOKUP(A38,'Validation List'!$A:$G,6,0),"--")</f>
        <v>AM</v>
      </c>
      <c r="E38" s="16">
        <f>IFERROR(VLOOKUP(A38,'Validation List'!$A:$G,5,0),"--")</f>
        <v>100041240917328</v>
      </c>
      <c r="F38" s="15">
        <f t="shared" si="17"/>
        <v>32</v>
      </c>
      <c r="G38" s="15">
        <f t="shared" si="18"/>
        <v>40</v>
      </c>
      <c r="H38" s="15">
        <f t="shared" si="19"/>
        <v>42</v>
      </c>
      <c r="I38" s="15">
        <f t="shared" si="20"/>
        <v>40</v>
      </c>
      <c r="J38" s="15">
        <f t="shared" si="21"/>
        <v>32</v>
      </c>
      <c r="K38" s="15">
        <f t="shared" si="9"/>
        <v>186</v>
      </c>
      <c r="L38" s="15">
        <f t="shared" si="10"/>
        <v>2</v>
      </c>
      <c r="M38" s="15">
        <f t="shared" si="11"/>
        <v>188</v>
      </c>
      <c r="R38" s="95"/>
      <c r="S38" s="95"/>
      <c r="Y38" s="95"/>
      <c r="Z38" s="95"/>
      <c r="AC38" s="2">
        <v>10</v>
      </c>
      <c r="AF38" s="95"/>
      <c r="AG38" s="95"/>
      <c r="AM38" s="95"/>
      <c r="AN38" s="95"/>
      <c r="AR38" s="205" t="s">
        <v>665</v>
      </c>
      <c r="AS38" s="2">
        <f t="shared" si="12"/>
        <v>0</v>
      </c>
      <c r="AT38" s="2">
        <f t="shared" si="13"/>
        <v>0</v>
      </c>
      <c r="AU38" s="2">
        <f t="shared" si="14"/>
        <v>0</v>
      </c>
      <c r="AV38" s="25">
        <f t="shared" si="15"/>
        <v>1.3947210557888421</v>
      </c>
      <c r="AW38" s="14">
        <f t="shared" si="16"/>
        <v>4.5999999999999996</v>
      </c>
    </row>
    <row r="39" spans="1:49" x14ac:dyDescent="0.2">
      <c r="A39" s="163" t="s">
        <v>451</v>
      </c>
      <c r="B39" s="15" t="str">
        <f>IFERROR(VLOOKUP(A39,'Validation List'!$A:$G,2,0),"--")</f>
        <v>Jason Leung</v>
      </c>
      <c r="C39" s="15" t="str">
        <f>IFERROR(VLOOKUP(A39,'Validation List'!$A:$G,4,0),"--")</f>
        <v>MVW 391</v>
      </c>
      <c r="D39" s="16" t="str">
        <f>IFERROR(VLOOKUP(A39,'Validation List'!$A:$G,6,0),"--")</f>
        <v>AM</v>
      </c>
      <c r="E39" s="16">
        <f>IFERROR(VLOOKUP(A39,'Validation List'!$A:$G,5,0),"--")</f>
        <v>100028504043772</v>
      </c>
      <c r="F39" s="15">
        <f t="shared" si="17"/>
        <v>32</v>
      </c>
      <c r="G39" s="15">
        <f t="shared" si="18"/>
        <v>40</v>
      </c>
      <c r="H39" s="15">
        <f t="shared" si="19"/>
        <v>40</v>
      </c>
      <c r="I39" s="15">
        <f t="shared" si="20"/>
        <v>40</v>
      </c>
      <c r="J39" s="15">
        <f t="shared" si="21"/>
        <v>24</v>
      </c>
      <c r="K39" s="15">
        <f t="shared" si="9"/>
        <v>176</v>
      </c>
      <c r="L39" s="15">
        <f t="shared" si="10"/>
        <v>0</v>
      </c>
      <c r="M39" s="15">
        <f t="shared" si="11"/>
        <v>176</v>
      </c>
      <c r="N39" s="204"/>
      <c r="R39" s="95"/>
      <c r="S39" s="95"/>
      <c r="Y39" s="95"/>
      <c r="Z39" s="95"/>
      <c r="AF39" s="95"/>
      <c r="AG39" s="95"/>
      <c r="AM39" s="95"/>
      <c r="AN39" s="95"/>
      <c r="AR39" s="205" t="s">
        <v>666</v>
      </c>
      <c r="AS39" s="2">
        <f t="shared" si="12"/>
        <v>0</v>
      </c>
      <c r="AT39" s="2">
        <f t="shared" si="13"/>
        <v>0</v>
      </c>
      <c r="AU39" s="2">
        <f t="shared" si="14"/>
        <v>0</v>
      </c>
      <c r="AV39" s="25">
        <f t="shared" si="15"/>
        <v>1.3197360527894419</v>
      </c>
      <c r="AW39" s="14">
        <f t="shared" si="16"/>
        <v>4.4000000000000004</v>
      </c>
    </row>
    <row r="40" spans="1:49" x14ac:dyDescent="0.2">
      <c r="A40" s="163" t="s">
        <v>513</v>
      </c>
      <c r="B40" s="15" t="str">
        <f>IFERROR(VLOOKUP(A40,'Validation List'!$A:$G,2,0),"--")</f>
        <v>QA</v>
      </c>
      <c r="C40" s="15" t="str">
        <f>IFERROR(VLOOKUP(A40,'Validation List'!$A:$G,4,0),"--")</f>
        <v>MVW 391</v>
      </c>
      <c r="D40" s="16" t="str">
        <f>IFERROR(VLOOKUP(A40,'Validation List'!$A:$G,6,0),"--")</f>
        <v>PM</v>
      </c>
      <c r="E40" s="16">
        <f>IFERROR(VLOOKUP(A40,'Validation List'!$A:$G,5,0),"--")</f>
        <v>100028824242673</v>
      </c>
      <c r="F40" s="15">
        <f t="shared" si="17"/>
        <v>32</v>
      </c>
      <c r="G40" s="15">
        <f t="shared" si="18"/>
        <v>40</v>
      </c>
      <c r="H40" s="15">
        <f t="shared" si="19"/>
        <v>40</v>
      </c>
      <c r="I40" s="15">
        <f t="shared" si="20"/>
        <v>40</v>
      </c>
      <c r="J40" s="15">
        <f t="shared" si="21"/>
        <v>24</v>
      </c>
      <c r="K40" s="15">
        <f t="shared" si="9"/>
        <v>176</v>
      </c>
      <c r="L40" s="15">
        <f t="shared" si="10"/>
        <v>0</v>
      </c>
      <c r="M40" s="15">
        <f t="shared" si="11"/>
        <v>176</v>
      </c>
      <c r="N40" s="204"/>
      <c r="R40" s="95"/>
      <c r="S40" s="95"/>
      <c r="Y40" s="95"/>
      <c r="Z40" s="95"/>
      <c r="AF40" s="95"/>
      <c r="AG40" s="95"/>
      <c r="AM40" s="95"/>
      <c r="AN40" s="95"/>
      <c r="AR40" s="205" t="s">
        <v>666</v>
      </c>
      <c r="AS40" s="2">
        <f t="shared" si="12"/>
        <v>0</v>
      </c>
      <c r="AT40" s="2">
        <f t="shared" si="13"/>
        <v>0</v>
      </c>
      <c r="AU40" s="2">
        <f t="shared" si="14"/>
        <v>0</v>
      </c>
      <c r="AV40" s="25">
        <f t="shared" si="15"/>
        <v>1.3197360527894419</v>
      </c>
      <c r="AW40" s="14">
        <f t="shared" si="16"/>
        <v>4.4000000000000004</v>
      </c>
    </row>
    <row r="41" spans="1:49" x14ac:dyDescent="0.2">
      <c r="A41" s="163" t="s">
        <v>515</v>
      </c>
      <c r="B41" s="15" t="str">
        <f>IFERROR(VLOOKUP(A41,'Validation List'!$A:$G,2,0),"--")</f>
        <v>Maria Obaldo</v>
      </c>
      <c r="C41" s="15" t="str">
        <f>IFERROR(VLOOKUP(A41,'Validation List'!$A:$G,4,0),"--")</f>
        <v>MVW 391</v>
      </c>
      <c r="D41" s="16" t="str">
        <f>IFERROR(VLOOKUP(A41,'Validation List'!$A:$G,6,0),"--")</f>
        <v>PM</v>
      </c>
      <c r="E41" s="16">
        <f>IFERROR(VLOOKUP(A41,'Validation List'!$A:$G,5,0),"--")</f>
        <v>100028810803358</v>
      </c>
      <c r="F41" s="15">
        <f t="shared" si="17"/>
        <v>32</v>
      </c>
      <c r="G41" s="15">
        <f t="shared" si="18"/>
        <v>40</v>
      </c>
      <c r="H41" s="15">
        <f t="shared" si="19"/>
        <v>40</v>
      </c>
      <c r="I41" s="15">
        <f t="shared" si="20"/>
        <v>40</v>
      </c>
      <c r="J41" s="15">
        <f t="shared" si="21"/>
        <v>24</v>
      </c>
      <c r="K41" s="15">
        <f t="shared" si="9"/>
        <v>176</v>
      </c>
      <c r="L41" s="15">
        <f t="shared" si="10"/>
        <v>0</v>
      </c>
      <c r="M41" s="15">
        <f t="shared" si="11"/>
        <v>176</v>
      </c>
      <c r="N41" s="204"/>
      <c r="O41" s="204"/>
      <c r="P41" s="204"/>
      <c r="Q41" s="204"/>
      <c r="R41" s="95"/>
      <c r="S41" s="95"/>
      <c r="T41" s="204"/>
      <c r="V41" s="204"/>
      <c r="W41" s="204"/>
      <c r="X41" s="204"/>
      <c r="Y41" s="95"/>
      <c r="Z41" s="95"/>
      <c r="AF41" s="95"/>
      <c r="AG41" s="95"/>
      <c r="AM41" s="95"/>
      <c r="AN41" s="95"/>
      <c r="AR41" s="205" t="s">
        <v>666</v>
      </c>
      <c r="AS41" s="2">
        <f t="shared" si="12"/>
        <v>0</v>
      </c>
      <c r="AT41" s="2">
        <f t="shared" si="13"/>
        <v>0</v>
      </c>
      <c r="AU41" s="2">
        <f t="shared" si="14"/>
        <v>0</v>
      </c>
      <c r="AV41" s="25">
        <f t="shared" si="15"/>
        <v>1.3197360527894419</v>
      </c>
      <c r="AW41" s="14">
        <f t="shared" si="16"/>
        <v>4.4000000000000004</v>
      </c>
    </row>
    <row r="42" spans="1:49" x14ac:dyDescent="0.2">
      <c r="A42" s="163" t="s">
        <v>517</v>
      </c>
      <c r="B42" s="15" t="str">
        <f>IFERROR(VLOOKUP(A42,'Validation List'!$A:$G,2,0),"--")</f>
        <v>Maria Obaldo</v>
      </c>
      <c r="C42" s="15" t="str">
        <f>IFERROR(VLOOKUP(A42,'Validation List'!$A:$G,4,0),"--")</f>
        <v>MVW 391</v>
      </c>
      <c r="D42" s="16" t="str">
        <f>IFERROR(VLOOKUP(A42,'Validation List'!$A:$G,6,0),"--")</f>
        <v>PM</v>
      </c>
      <c r="E42" s="16">
        <f>IFERROR(VLOOKUP(A42,'Validation List'!$A:$G,5,0),"--")</f>
        <v>100034078605203</v>
      </c>
      <c r="F42" s="15">
        <f t="shared" si="17"/>
        <v>29.5</v>
      </c>
      <c r="G42" s="15">
        <f t="shared" si="18"/>
        <v>38.5</v>
      </c>
      <c r="H42" s="15">
        <f t="shared" si="19"/>
        <v>40</v>
      </c>
      <c r="I42" s="15">
        <f t="shared" si="20"/>
        <v>40</v>
      </c>
      <c r="J42" s="15">
        <f t="shared" si="21"/>
        <v>24</v>
      </c>
      <c r="K42" s="15">
        <f t="shared" si="9"/>
        <v>172</v>
      </c>
      <c r="L42" s="15">
        <f t="shared" si="10"/>
        <v>0</v>
      </c>
      <c r="M42" s="15">
        <f t="shared" si="11"/>
        <v>172</v>
      </c>
      <c r="N42" s="204"/>
      <c r="Q42" s="2">
        <v>5.5</v>
      </c>
      <c r="R42" s="95"/>
      <c r="S42" s="95"/>
      <c r="T42" s="204">
        <v>7.5</v>
      </c>
      <c r="U42" s="2">
        <v>7.5</v>
      </c>
      <c r="V42" s="2">
        <v>7.5</v>
      </c>
      <c r="W42" s="2" t="s">
        <v>17</v>
      </c>
      <c r="Y42" s="95" t="s">
        <v>693</v>
      </c>
      <c r="Z42" s="95"/>
      <c r="AF42" s="95"/>
      <c r="AG42" s="95"/>
      <c r="AM42" s="95"/>
      <c r="AN42" s="95"/>
      <c r="AR42" s="205" t="s">
        <v>666</v>
      </c>
      <c r="AS42" s="2">
        <f t="shared" si="12"/>
        <v>0</v>
      </c>
      <c r="AT42" s="2">
        <f t="shared" si="13"/>
        <v>1</v>
      </c>
      <c r="AU42" s="2">
        <f t="shared" si="14"/>
        <v>4</v>
      </c>
      <c r="AV42" s="25">
        <f t="shared" si="15"/>
        <v>1.289742051589682</v>
      </c>
      <c r="AW42" s="14">
        <f t="shared" si="16"/>
        <v>4.4000000000000004</v>
      </c>
    </row>
    <row r="43" spans="1:49" x14ac:dyDescent="0.2">
      <c r="A43" s="163" t="s">
        <v>453</v>
      </c>
      <c r="B43" s="15" t="str">
        <f>IFERROR(VLOOKUP(A43,'Validation List'!$A:$G,2,0),"--")</f>
        <v>Jason Leung</v>
      </c>
      <c r="C43" s="15" t="str">
        <f>IFERROR(VLOOKUP(A43,'Validation List'!$A:$G,4,0),"--")</f>
        <v>MVW 391</v>
      </c>
      <c r="D43" s="16" t="str">
        <f>IFERROR(VLOOKUP(A43,'Validation List'!$A:$G,6,0),"--")</f>
        <v>AM</v>
      </c>
      <c r="E43" s="16">
        <f>IFERROR(VLOOKUP(A43,'Validation List'!$A:$G,5,0),"--")</f>
        <v>100035086571606</v>
      </c>
      <c r="F43" s="15">
        <f t="shared" si="17"/>
        <v>32</v>
      </c>
      <c r="G43" s="15">
        <f t="shared" si="18"/>
        <v>40</v>
      </c>
      <c r="H43" s="15">
        <f t="shared" si="19"/>
        <v>40</v>
      </c>
      <c r="I43" s="15">
        <f t="shared" si="20"/>
        <v>40</v>
      </c>
      <c r="J43" s="15">
        <f t="shared" si="21"/>
        <v>32</v>
      </c>
      <c r="K43" s="15">
        <f t="shared" si="9"/>
        <v>184</v>
      </c>
      <c r="L43" s="15">
        <f t="shared" si="10"/>
        <v>0</v>
      </c>
      <c r="M43" s="15">
        <f t="shared" si="11"/>
        <v>184</v>
      </c>
      <c r="N43" s="204"/>
      <c r="Q43" s="204"/>
      <c r="R43" s="95"/>
      <c r="S43" s="95"/>
      <c r="T43" s="204"/>
      <c r="Y43" s="95"/>
      <c r="Z43" s="95"/>
      <c r="AF43" s="95"/>
      <c r="AG43" s="95"/>
      <c r="AM43" s="95"/>
      <c r="AN43" s="95"/>
      <c r="AR43" s="205" t="s">
        <v>665</v>
      </c>
      <c r="AS43" s="2">
        <f t="shared" si="12"/>
        <v>0</v>
      </c>
      <c r="AT43" s="2">
        <f t="shared" si="13"/>
        <v>0</v>
      </c>
      <c r="AU43" s="2">
        <f t="shared" si="14"/>
        <v>0</v>
      </c>
      <c r="AV43" s="25">
        <f t="shared" si="15"/>
        <v>1.379724055188962</v>
      </c>
      <c r="AW43" s="14">
        <f t="shared" si="16"/>
        <v>4.5999999999999996</v>
      </c>
    </row>
    <row r="44" spans="1:49" x14ac:dyDescent="0.2">
      <c r="A44" s="163" t="s">
        <v>519</v>
      </c>
      <c r="B44" s="15" t="str">
        <f>IFERROR(VLOOKUP(A44,'Validation List'!$A:$G,2,0),"--")</f>
        <v>Maria Obaldo</v>
      </c>
      <c r="C44" s="15" t="str">
        <f>IFERROR(VLOOKUP(A44,'Validation List'!$A:$G,4,0),"--")</f>
        <v>MVW 391</v>
      </c>
      <c r="D44" s="16" t="str">
        <f>IFERROR(VLOOKUP(A44,'Validation List'!$A:$G,6,0),"--")</f>
        <v>PM</v>
      </c>
      <c r="E44" s="16">
        <f>IFERROR(VLOOKUP(A44,'Validation List'!$A:$G,5,0),"--")</f>
        <v>100034853954107</v>
      </c>
      <c r="F44" s="15">
        <f t="shared" si="17"/>
        <v>32</v>
      </c>
      <c r="G44" s="15">
        <f t="shared" si="18"/>
        <v>40</v>
      </c>
      <c r="H44" s="15">
        <f t="shared" si="19"/>
        <v>40</v>
      </c>
      <c r="I44" s="15">
        <f t="shared" si="20"/>
        <v>40</v>
      </c>
      <c r="J44" s="15">
        <f t="shared" si="21"/>
        <v>24</v>
      </c>
      <c r="K44" s="15">
        <f t="shared" si="9"/>
        <v>176</v>
      </c>
      <c r="L44" s="15">
        <f t="shared" si="10"/>
        <v>0</v>
      </c>
      <c r="M44" s="15">
        <f t="shared" si="11"/>
        <v>176</v>
      </c>
      <c r="R44" s="95"/>
      <c r="S44" s="95"/>
      <c r="Y44" s="95"/>
      <c r="Z44" s="95"/>
      <c r="AF44" s="95"/>
      <c r="AG44" s="95"/>
      <c r="AM44" s="95"/>
      <c r="AN44" s="95"/>
      <c r="AR44" s="205" t="s">
        <v>666</v>
      </c>
      <c r="AS44" s="2">
        <f t="shared" si="12"/>
        <v>0</v>
      </c>
      <c r="AT44" s="2">
        <f t="shared" si="13"/>
        <v>0</v>
      </c>
      <c r="AU44" s="2">
        <f t="shared" si="14"/>
        <v>0</v>
      </c>
      <c r="AV44" s="25">
        <f t="shared" si="15"/>
        <v>1.3197360527894419</v>
      </c>
      <c r="AW44" s="14">
        <f t="shared" si="16"/>
        <v>4.4000000000000004</v>
      </c>
    </row>
    <row r="45" spans="1:49" x14ac:dyDescent="0.2">
      <c r="A45" s="163" t="s">
        <v>455</v>
      </c>
      <c r="B45" s="15" t="str">
        <f>IFERROR(VLOOKUP(A45,'Validation List'!$A:$G,2,0),"--")</f>
        <v>Jason Leung</v>
      </c>
      <c r="C45" s="15" t="str">
        <f>IFERROR(VLOOKUP(A45,'Validation List'!$A:$G,4,0),"--")</f>
        <v>MVW 391</v>
      </c>
      <c r="D45" s="16" t="str">
        <f>IFERROR(VLOOKUP(A45,'Validation List'!$A:$G,6,0),"--")</f>
        <v>AM</v>
      </c>
      <c r="E45" s="16">
        <f>IFERROR(VLOOKUP(A45,'Validation List'!$A:$G,5,0),"--")</f>
        <v>100034185502656</v>
      </c>
      <c r="F45" s="15">
        <f t="shared" si="17"/>
        <v>32</v>
      </c>
      <c r="G45" s="15">
        <f t="shared" si="18"/>
        <v>40</v>
      </c>
      <c r="H45" s="15">
        <f t="shared" si="19"/>
        <v>40</v>
      </c>
      <c r="I45" s="15">
        <f t="shared" si="20"/>
        <v>40</v>
      </c>
      <c r="J45" s="15">
        <f t="shared" si="21"/>
        <v>24</v>
      </c>
      <c r="K45" s="15">
        <f t="shared" si="9"/>
        <v>176</v>
      </c>
      <c r="L45" s="15">
        <f t="shared" si="10"/>
        <v>0</v>
      </c>
      <c r="M45" s="15">
        <f t="shared" si="11"/>
        <v>176</v>
      </c>
      <c r="R45" s="108"/>
      <c r="S45" s="95"/>
      <c r="Y45" s="95"/>
      <c r="Z45" s="95"/>
      <c r="AF45" s="95"/>
      <c r="AG45" s="95"/>
      <c r="AM45" s="95"/>
      <c r="AN45" s="95"/>
      <c r="AR45" s="205" t="s">
        <v>666</v>
      </c>
      <c r="AS45" s="2">
        <f t="shared" si="12"/>
        <v>0</v>
      </c>
      <c r="AT45" s="2">
        <f t="shared" si="13"/>
        <v>0</v>
      </c>
      <c r="AU45" s="2">
        <f t="shared" si="14"/>
        <v>0</v>
      </c>
      <c r="AV45" s="25">
        <f t="shared" si="15"/>
        <v>1.3197360527894419</v>
      </c>
      <c r="AW45" s="14">
        <f t="shared" si="16"/>
        <v>4.4000000000000004</v>
      </c>
    </row>
    <row r="46" spans="1:49" x14ac:dyDescent="0.2">
      <c r="A46" s="163" t="s">
        <v>457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100028669302473</v>
      </c>
      <c r="F46" s="15">
        <f t="shared" si="17"/>
        <v>32</v>
      </c>
      <c r="G46" s="15">
        <f t="shared" si="18"/>
        <v>40</v>
      </c>
      <c r="H46" s="15">
        <f t="shared" si="19"/>
        <v>40</v>
      </c>
      <c r="I46" s="15">
        <f t="shared" si="20"/>
        <v>40</v>
      </c>
      <c r="J46" s="15">
        <f t="shared" si="21"/>
        <v>32</v>
      </c>
      <c r="K46" s="15">
        <f t="shared" si="9"/>
        <v>184</v>
      </c>
      <c r="L46" s="15">
        <f t="shared" si="10"/>
        <v>0</v>
      </c>
      <c r="M46" s="15">
        <f t="shared" si="11"/>
        <v>184</v>
      </c>
      <c r="N46" s="204"/>
      <c r="P46" s="204"/>
      <c r="Q46" s="204"/>
      <c r="R46" s="95"/>
      <c r="S46" s="95"/>
      <c r="T46" s="204"/>
      <c r="U46" s="204"/>
      <c r="V46" s="204"/>
      <c r="W46" s="204"/>
      <c r="X46" s="204"/>
      <c r="Y46" s="95"/>
      <c r="Z46" s="95"/>
      <c r="AF46" s="95"/>
      <c r="AG46" s="95"/>
      <c r="AM46" s="95"/>
      <c r="AN46" s="95"/>
      <c r="AR46" s="205" t="s">
        <v>665</v>
      </c>
      <c r="AS46" s="2">
        <f t="shared" si="12"/>
        <v>0</v>
      </c>
      <c r="AT46" s="2">
        <f t="shared" si="13"/>
        <v>0</v>
      </c>
      <c r="AU46" s="2">
        <f t="shared" si="14"/>
        <v>0</v>
      </c>
      <c r="AV46" s="25">
        <f t="shared" si="15"/>
        <v>1.379724055188962</v>
      </c>
      <c r="AW46" s="14">
        <f t="shared" si="16"/>
        <v>4.5999999999999996</v>
      </c>
    </row>
    <row r="47" spans="1:49" x14ac:dyDescent="0.2">
      <c r="A47" s="163" t="s">
        <v>459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AM</v>
      </c>
      <c r="E47" s="16">
        <f>IFERROR(VLOOKUP(A47,'Validation List'!$A:$G,5,0),"--")</f>
        <v>100034208288748</v>
      </c>
      <c r="F47" s="15">
        <f t="shared" si="17"/>
        <v>32</v>
      </c>
      <c r="G47" s="15">
        <f t="shared" si="18"/>
        <v>40</v>
      </c>
      <c r="H47" s="15">
        <f t="shared" si="19"/>
        <v>40</v>
      </c>
      <c r="I47" s="15">
        <f t="shared" si="20"/>
        <v>40</v>
      </c>
      <c r="J47" s="15">
        <f t="shared" si="21"/>
        <v>16</v>
      </c>
      <c r="K47" s="15">
        <f t="shared" si="9"/>
        <v>168</v>
      </c>
      <c r="L47" s="15">
        <f t="shared" si="10"/>
        <v>0</v>
      </c>
      <c r="M47" s="15">
        <f t="shared" si="11"/>
        <v>168</v>
      </c>
      <c r="N47" s="204"/>
      <c r="R47" s="95"/>
      <c r="S47" s="95"/>
      <c r="Y47" s="95"/>
      <c r="Z47" s="95"/>
      <c r="AF47" s="95"/>
      <c r="AG47" s="95"/>
      <c r="AM47" s="95"/>
      <c r="AN47" s="95"/>
      <c r="AO47" s="2" t="s">
        <v>16</v>
      </c>
      <c r="AR47" s="205" t="s">
        <v>666</v>
      </c>
      <c r="AS47" s="2">
        <f t="shared" si="12"/>
        <v>1</v>
      </c>
      <c r="AT47" s="2">
        <f t="shared" si="13"/>
        <v>0</v>
      </c>
      <c r="AU47" s="2">
        <f t="shared" si="14"/>
        <v>0</v>
      </c>
      <c r="AV47" s="25">
        <f t="shared" si="15"/>
        <v>1.2597480503899219</v>
      </c>
      <c r="AW47" s="14">
        <f t="shared" si="16"/>
        <v>4.4000000000000004</v>
      </c>
    </row>
    <row r="48" spans="1:49" x14ac:dyDescent="0.2">
      <c r="A48" s="148" t="s">
        <v>563</v>
      </c>
      <c r="B48" s="15" t="str">
        <f>IFERROR(VLOOKUP(A48,'Validation List'!$A:$G,2,0),"--")</f>
        <v>Maria Obaldo</v>
      </c>
      <c r="C48" s="15" t="str">
        <f>IFERROR(VLOOKUP(A48,'Validation List'!$A:$G,4,0),"--")</f>
        <v>MVW 391</v>
      </c>
      <c r="D48" s="16" t="str">
        <f>IFERROR(VLOOKUP(A48,'Validation List'!$A:$G,6,0),"--")</f>
        <v>PM</v>
      </c>
      <c r="E48" s="16">
        <f>IFERROR(VLOOKUP(A48,'Validation List'!$A:$G,5,0),"--")</f>
        <v>100041434870471</v>
      </c>
      <c r="F48" s="15">
        <f t="shared" si="17"/>
        <v>24</v>
      </c>
      <c r="G48" s="15">
        <f t="shared" si="18"/>
        <v>32</v>
      </c>
      <c r="H48" s="15">
        <f t="shared" si="19"/>
        <v>40</v>
      </c>
      <c r="I48" s="15">
        <f t="shared" si="20"/>
        <v>40</v>
      </c>
      <c r="J48" s="15">
        <f t="shared" si="21"/>
        <v>24</v>
      </c>
      <c r="K48" s="15">
        <f t="shared" si="9"/>
        <v>160</v>
      </c>
      <c r="L48" s="15">
        <f t="shared" si="10"/>
        <v>0</v>
      </c>
      <c r="M48" s="15">
        <f t="shared" si="11"/>
        <v>160</v>
      </c>
      <c r="Q48" s="2" t="s">
        <v>16</v>
      </c>
      <c r="R48" s="95"/>
      <c r="S48" s="95"/>
      <c r="T48" s="2" t="s">
        <v>16</v>
      </c>
      <c r="Y48" s="95"/>
      <c r="Z48" s="95"/>
      <c r="AF48" s="95"/>
      <c r="AG48" s="95"/>
      <c r="AM48" s="95"/>
      <c r="AN48" s="95"/>
      <c r="AR48" s="205" t="s">
        <v>666</v>
      </c>
      <c r="AS48" s="2">
        <f t="shared" si="12"/>
        <v>2</v>
      </c>
      <c r="AT48" s="2">
        <f t="shared" si="13"/>
        <v>0</v>
      </c>
      <c r="AU48" s="2">
        <f t="shared" si="14"/>
        <v>0</v>
      </c>
      <c r="AV48" s="25">
        <f t="shared" si="15"/>
        <v>1.1997600479904018</v>
      </c>
      <c r="AW48" s="14">
        <f t="shared" si="16"/>
        <v>4.4000000000000004</v>
      </c>
    </row>
    <row r="49" spans="1:49" x14ac:dyDescent="0.2">
      <c r="A49" s="163" t="s">
        <v>461</v>
      </c>
      <c r="B49" s="15" t="str">
        <f>IFERROR(VLOOKUP(A49,'Validation List'!$A:$G,2,0),"--")</f>
        <v>Jason Leung</v>
      </c>
      <c r="C49" s="15" t="str">
        <f>IFERROR(VLOOKUP(A49,'Validation List'!$A:$G,4,0),"--")</f>
        <v>MVW 391</v>
      </c>
      <c r="D49" s="16" t="str">
        <f>IFERROR(VLOOKUP(A49,'Validation List'!$A:$G,6,0),"--")</f>
        <v>AM</v>
      </c>
      <c r="E49" s="16">
        <f>IFERROR(VLOOKUP(A49,'Validation List'!$A:$G,5,0),"--")</f>
        <v>100034925675823</v>
      </c>
      <c r="F49" s="15">
        <f t="shared" si="17"/>
        <v>31</v>
      </c>
      <c r="G49" s="15">
        <f t="shared" si="18"/>
        <v>40</v>
      </c>
      <c r="H49" s="15">
        <f t="shared" si="19"/>
        <v>40</v>
      </c>
      <c r="I49" s="15">
        <f t="shared" si="20"/>
        <v>40</v>
      </c>
      <c r="J49" s="15">
        <f t="shared" si="21"/>
        <v>24</v>
      </c>
      <c r="K49" s="15">
        <f t="shared" si="9"/>
        <v>175</v>
      </c>
      <c r="L49" s="15">
        <f t="shared" si="10"/>
        <v>0</v>
      </c>
      <c r="M49" s="15">
        <f t="shared" si="11"/>
        <v>175</v>
      </c>
      <c r="N49" s="2">
        <v>7</v>
      </c>
      <c r="R49" s="95"/>
      <c r="S49" s="95"/>
      <c r="Y49" s="95"/>
      <c r="Z49" s="95"/>
      <c r="AF49" s="95"/>
      <c r="AG49" s="95"/>
      <c r="AM49" s="95"/>
      <c r="AN49" s="95"/>
      <c r="AR49" s="205" t="s">
        <v>666</v>
      </c>
      <c r="AS49" s="2">
        <f t="shared" si="12"/>
        <v>0</v>
      </c>
      <c r="AT49" s="2">
        <f t="shared" si="13"/>
        <v>0</v>
      </c>
      <c r="AU49" s="2">
        <f t="shared" si="14"/>
        <v>1</v>
      </c>
      <c r="AV49" s="25">
        <f t="shared" si="15"/>
        <v>1.312237552489502</v>
      </c>
      <c r="AW49" s="14">
        <f t="shared" si="16"/>
        <v>4.4000000000000004</v>
      </c>
    </row>
    <row r="50" spans="1:49" x14ac:dyDescent="0.2">
      <c r="A50" s="163" t="s">
        <v>463</v>
      </c>
      <c r="B50" s="15" t="str">
        <f>IFERROR(VLOOKUP(A50,'Validation List'!$A:$G,2,0),"--")</f>
        <v>Jason Leung</v>
      </c>
      <c r="C50" s="15" t="str">
        <f>IFERROR(VLOOKUP(A50,'Validation List'!$A:$G,4,0),"--")</f>
        <v>MVW 391</v>
      </c>
      <c r="D50" s="16" t="str">
        <f>IFERROR(VLOOKUP(A50,'Validation List'!$A:$G,6,0),"--")</f>
        <v>AM</v>
      </c>
      <c r="E50" s="16">
        <f>IFERROR(VLOOKUP(A50,'Validation List'!$A:$G,5,0),"--")</f>
        <v>100033980093671</v>
      </c>
      <c r="F50" s="15">
        <f t="shared" si="17"/>
        <v>32</v>
      </c>
      <c r="G50" s="15">
        <f t="shared" si="18"/>
        <v>32</v>
      </c>
      <c r="H50" s="15">
        <f t="shared" si="19"/>
        <v>40</v>
      </c>
      <c r="I50" s="15">
        <f t="shared" si="20"/>
        <v>40</v>
      </c>
      <c r="J50" s="15">
        <f t="shared" si="21"/>
        <v>32</v>
      </c>
      <c r="K50" s="15">
        <f t="shared" si="9"/>
        <v>176</v>
      </c>
      <c r="L50" s="15">
        <f t="shared" si="10"/>
        <v>0</v>
      </c>
      <c r="M50" s="15">
        <f t="shared" si="11"/>
        <v>176</v>
      </c>
      <c r="R50" s="95"/>
      <c r="S50" s="95"/>
      <c r="U50" s="2" t="s">
        <v>17</v>
      </c>
      <c r="Y50" s="95"/>
      <c r="Z50" s="95"/>
      <c r="AF50" s="95"/>
      <c r="AG50" s="95"/>
      <c r="AM50" s="95"/>
      <c r="AN50" s="95"/>
      <c r="AP50" s="26"/>
      <c r="AQ50" s="26"/>
      <c r="AR50" s="205" t="s">
        <v>665</v>
      </c>
      <c r="AS50" s="2">
        <f t="shared" si="12"/>
        <v>0</v>
      </c>
      <c r="AT50" s="2">
        <f t="shared" si="13"/>
        <v>1</v>
      </c>
      <c r="AU50" s="2">
        <f t="shared" si="14"/>
        <v>0</v>
      </c>
      <c r="AV50" s="25">
        <f t="shared" si="15"/>
        <v>1.3197360527894419</v>
      </c>
      <c r="AW50" s="14">
        <f t="shared" si="16"/>
        <v>4.5999999999999996</v>
      </c>
    </row>
    <row r="51" spans="1:49" x14ac:dyDescent="0.2">
      <c r="A51" s="148" t="s">
        <v>559</v>
      </c>
      <c r="B51" s="15" t="str">
        <f>IFERROR(VLOOKUP(A51,'Validation List'!$A:$G,2,0),"--")</f>
        <v>Maria Obaldo</v>
      </c>
      <c r="C51" s="15" t="str">
        <f>IFERROR(VLOOKUP(A51,'Validation List'!$A:$G,4,0),"--")</f>
        <v>MVW 391</v>
      </c>
      <c r="D51" s="16" t="str">
        <f>IFERROR(VLOOKUP(A51,'Validation List'!$A:$G,6,0),"--")</f>
        <v>PM</v>
      </c>
      <c r="E51" s="16">
        <f>IFERROR(VLOOKUP(A51,'Validation List'!$A:$G,5,0),"--")</f>
        <v>100041140063370</v>
      </c>
      <c r="F51" s="15">
        <f t="shared" si="17"/>
        <v>32</v>
      </c>
      <c r="G51" s="15">
        <f t="shared" si="18"/>
        <v>40</v>
      </c>
      <c r="H51" s="15">
        <f t="shared" si="19"/>
        <v>40</v>
      </c>
      <c r="I51" s="15">
        <f t="shared" si="20"/>
        <v>40</v>
      </c>
      <c r="J51" s="15">
        <f t="shared" si="21"/>
        <v>24</v>
      </c>
      <c r="K51" s="15">
        <f t="shared" si="9"/>
        <v>176</v>
      </c>
      <c r="L51" s="15">
        <f t="shared" si="10"/>
        <v>0</v>
      </c>
      <c r="M51" s="15">
        <f t="shared" si="11"/>
        <v>176</v>
      </c>
      <c r="R51" s="95"/>
      <c r="S51" s="95"/>
      <c r="Y51" s="95"/>
      <c r="Z51" s="95"/>
      <c r="AF51" s="95"/>
      <c r="AG51" s="95"/>
      <c r="AM51" s="95"/>
      <c r="AN51" s="95"/>
      <c r="AR51" s="205" t="s">
        <v>666</v>
      </c>
      <c r="AS51" s="2">
        <f t="shared" si="12"/>
        <v>0</v>
      </c>
      <c r="AT51" s="2">
        <f t="shared" si="13"/>
        <v>0</v>
      </c>
      <c r="AU51" s="2">
        <f t="shared" si="14"/>
        <v>0</v>
      </c>
      <c r="AV51" s="25">
        <f t="shared" si="15"/>
        <v>1.3197360527894419</v>
      </c>
      <c r="AW51" s="14">
        <f t="shared" si="16"/>
        <v>4.4000000000000004</v>
      </c>
    </row>
    <row r="52" spans="1:49" x14ac:dyDescent="0.2">
      <c r="A52" s="148" t="s">
        <v>501</v>
      </c>
      <c r="B52" s="15" t="str">
        <f>IFERROR(VLOOKUP(A52,'Validation List'!$A:$G,2,0),"--")</f>
        <v>Jason Leung</v>
      </c>
      <c r="C52" s="15" t="str">
        <f>IFERROR(VLOOKUP(A52,'Validation List'!$A:$G,4,0),"--")</f>
        <v>MVW 391</v>
      </c>
      <c r="D52" s="16" t="str">
        <f>IFERROR(VLOOKUP(A52,'Validation List'!$A:$G,6,0),"--")</f>
        <v>AM</v>
      </c>
      <c r="E52" s="16">
        <f>IFERROR(VLOOKUP(A52,'Validation List'!$A:$G,5,0),"--")</f>
        <v>0</v>
      </c>
      <c r="F52" s="15">
        <f t="shared" si="17"/>
        <v>0</v>
      </c>
      <c r="G52" s="15">
        <f t="shared" si="18"/>
        <v>0</v>
      </c>
      <c r="H52" s="15">
        <f t="shared" si="19"/>
        <v>0</v>
      </c>
      <c r="I52" s="15">
        <f t="shared" si="20"/>
        <v>40</v>
      </c>
      <c r="J52" s="15">
        <f t="shared" si="21"/>
        <v>24</v>
      </c>
      <c r="K52" s="15">
        <f t="shared" si="9"/>
        <v>64</v>
      </c>
      <c r="L52" s="15">
        <f t="shared" si="10"/>
        <v>0</v>
      </c>
      <c r="M52" s="15">
        <f t="shared" si="11"/>
        <v>64</v>
      </c>
      <c r="N52" s="2" t="s">
        <v>666</v>
      </c>
      <c r="O52" s="2" t="s">
        <v>666</v>
      </c>
      <c r="P52" s="2" t="s">
        <v>666</v>
      </c>
      <c r="Q52" s="2" t="s">
        <v>666</v>
      </c>
      <c r="R52" s="95"/>
      <c r="S52" s="95"/>
      <c r="T52" s="2" t="s">
        <v>666</v>
      </c>
      <c r="U52" s="2" t="s">
        <v>666</v>
      </c>
      <c r="V52" s="2" t="s">
        <v>666</v>
      </c>
      <c r="W52" s="2" t="s">
        <v>666</v>
      </c>
      <c r="X52" s="2" t="s">
        <v>666</v>
      </c>
      <c r="Y52" s="95"/>
      <c r="Z52" s="95"/>
      <c r="AA52" s="2" t="s">
        <v>666</v>
      </c>
      <c r="AB52" s="2" t="s">
        <v>666</v>
      </c>
      <c r="AC52" s="2" t="s">
        <v>666</v>
      </c>
      <c r="AD52" s="2" t="s">
        <v>666</v>
      </c>
      <c r="AE52" s="2" t="s">
        <v>666</v>
      </c>
      <c r="AF52" s="95"/>
      <c r="AG52" s="95"/>
      <c r="AM52" s="95"/>
      <c r="AN52" s="95"/>
      <c r="AR52" s="205" t="s">
        <v>666</v>
      </c>
      <c r="AS52" s="2">
        <f t="shared" si="12"/>
        <v>0</v>
      </c>
      <c r="AT52" s="2">
        <f t="shared" si="13"/>
        <v>0</v>
      </c>
      <c r="AU52" s="2">
        <f t="shared" si="14"/>
        <v>0</v>
      </c>
      <c r="AV52" s="25">
        <f t="shared" si="15"/>
        <v>0.47990401919616071</v>
      </c>
      <c r="AW52" s="14">
        <f t="shared" si="16"/>
        <v>1.6</v>
      </c>
    </row>
    <row r="53" spans="1:49" x14ac:dyDescent="0.2">
      <c r="A53" s="163" t="s">
        <v>521</v>
      </c>
      <c r="B53" s="15" t="str">
        <f>IFERROR(VLOOKUP(A53,'Validation List'!$A:$G,2,0),"--")</f>
        <v>Maria Obaldo</v>
      </c>
      <c r="C53" s="15" t="str">
        <f>IFERROR(VLOOKUP(A53,'Validation List'!$A:$G,4,0),"--")</f>
        <v>MVW 391</v>
      </c>
      <c r="D53" s="16" t="str">
        <f>IFERROR(VLOOKUP(A53,'Validation List'!$A:$G,6,0),"--")</f>
        <v>PM</v>
      </c>
      <c r="E53" s="16">
        <f>IFERROR(VLOOKUP(A53,'Validation List'!$A:$G,5,0),"--")</f>
        <v>100034307144551</v>
      </c>
      <c r="F53" s="15">
        <f t="shared" si="17"/>
        <v>31.5</v>
      </c>
      <c r="G53" s="15">
        <f t="shared" si="18"/>
        <v>40</v>
      </c>
      <c r="H53" s="15">
        <f t="shared" si="19"/>
        <v>40</v>
      </c>
      <c r="I53" s="15">
        <f t="shared" si="20"/>
        <v>40</v>
      </c>
      <c r="J53" s="15">
        <f t="shared" si="21"/>
        <v>32</v>
      </c>
      <c r="K53" s="15">
        <f t="shared" si="9"/>
        <v>183.5</v>
      </c>
      <c r="L53" s="15">
        <f t="shared" si="10"/>
        <v>0</v>
      </c>
      <c r="M53" s="15">
        <f t="shared" si="11"/>
        <v>183.5</v>
      </c>
      <c r="O53" s="2">
        <v>7.5</v>
      </c>
      <c r="R53" s="95"/>
      <c r="S53" s="95"/>
      <c r="Y53" s="95"/>
      <c r="Z53" s="95"/>
      <c r="AF53" s="95"/>
      <c r="AG53" s="95"/>
      <c r="AM53" s="95"/>
      <c r="AN53" s="95"/>
      <c r="AP53" s="26"/>
      <c r="AQ53" s="26"/>
      <c r="AR53" s="205" t="s">
        <v>665</v>
      </c>
      <c r="AS53" s="2">
        <f t="shared" si="12"/>
        <v>0</v>
      </c>
      <c r="AT53" s="2">
        <f t="shared" si="13"/>
        <v>0</v>
      </c>
      <c r="AU53" s="2">
        <f t="shared" si="14"/>
        <v>0.5</v>
      </c>
      <c r="AV53" s="25">
        <f t="shared" si="15"/>
        <v>1.3759748050389922</v>
      </c>
      <c r="AW53" s="14">
        <f t="shared" si="16"/>
        <v>4.5999999999999996</v>
      </c>
    </row>
    <row r="54" spans="1:49" x14ac:dyDescent="0.2">
      <c r="A54" s="148" t="s">
        <v>332</v>
      </c>
      <c r="B54" s="15" t="str">
        <f>IFERROR(VLOOKUP(A54,'Validation List'!$A:$G,2,0),"--")</f>
        <v>Maria Obaldo</v>
      </c>
      <c r="C54" s="15" t="str">
        <f>IFERROR(VLOOKUP(A54,'Validation List'!$A:$G,4,0),"--")</f>
        <v>MVW 391</v>
      </c>
      <c r="D54" s="16" t="str">
        <f>IFERROR(VLOOKUP(A54,'Validation List'!$A:$G,6,0),"--")</f>
        <v>PM</v>
      </c>
      <c r="E54" s="16">
        <f>IFERROR(VLOOKUP(A54,'Validation List'!$A:$G,5,0),"--")</f>
        <v>100030318500566</v>
      </c>
      <c r="F54" s="15">
        <f t="shared" si="17"/>
        <v>32</v>
      </c>
      <c r="G54" s="15">
        <f t="shared" si="18"/>
        <v>40</v>
      </c>
      <c r="H54" s="15">
        <f t="shared" si="19"/>
        <v>40</v>
      </c>
      <c r="I54" s="15">
        <f t="shared" si="20"/>
        <v>40</v>
      </c>
      <c r="J54" s="15">
        <f t="shared" si="21"/>
        <v>24</v>
      </c>
      <c r="K54" s="15">
        <f t="shared" si="9"/>
        <v>176</v>
      </c>
      <c r="L54" s="15">
        <f t="shared" si="10"/>
        <v>0</v>
      </c>
      <c r="M54" s="15">
        <f t="shared" si="11"/>
        <v>176</v>
      </c>
      <c r="R54" s="95"/>
      <c r="S54" s="95"/>
      <c r="Y54" s="95"/>
      <c r="Z54" s="95"/>
      <c r="AF54" s="95"/>
      <c r="AG54" s="95"/>
      <c r="AM54" s="95"/>
      <c r="AN54" s="95"/>
      <c r="AR54" s="205" t="s">
        <v>666</v>
      </c>
      <c r="AS54" s="2">
        <f t="shared" si="12"/>
        <v>0</v>
      </c>
      <c r="AT54" s="2">
        <f t="shared" si="13"/>
        <v>0</v>
      </c>
      <c r="AU54" s="2">
        <f t="shared" si="14"/>
        <v>0</v>
      </c>
      <c r="AV54" s="25">
        <f t="shared" si="15"/>
        <v>1.3197360527894419</v>
      </c>
      <c r="AW54" s="14">
        <f t="shared" si="16"/>
        <v>4.4000000000000004</v>
      </c>
    </row>
    <row r="55" spans="1:49" x14ac:dyDescent="0.2">
      <c r="A55" s="148" t="s">
        <v>566</v>
      </c>
      <c r="B55" s="15" t="str">
        <f>IFERROR(VLOOKUP(A55,'Validation List'!$A:$G,2,0),"--")</f>
        <v>Maria Obaldo</v>
      </c>
      <c r="C55" s="15" t="str">
        <f>IFERROR(VLOOKUP(A55,'Validation List'!$A:$G,4,0),"--")</f>
        <v>MVW 391</v>
      </c>
      <c r="D55" s="16" t="str">
        <f>IFERROR(VLOOKUP(A55,'Validation List'!$A:$G,6,0),"--")</f>
        <v>PM</v>
      </c>
      <c r="E55" s="16">
        <f>IFERROR(VLOOKUP(A55,'Validation List'!$A:$G,5,0),"--")</f>
        <v>0</v>
      </c>
      <c r="F55" s="15">
        <f t="shared" si="17"/>
        <v>0</v>
      </c>
      <c r="G55" s="15">
        <f t="shared" si="18"/>
        <v>0</v>
      </c>
      <c r="H55" s="15">
        <f t="shared" si="19"/>
        <v>0</v>
      </c>
      <c r="I55" s="15">
        <f t="shared" si="20"/>
        <v>40</v>
      </c>
      <c r="J55" s="15">
        <f t="shared" si="21"/>
        <v>24</v>
      </c>
      <c r="K55" s="15">
        <f t="shared" si="9"/>
        <v>64</v>
      </c>
      <c r="L55" s="15">
        <f t="shared" si="10"/>
        <v>0</v>
      </c>
      <c r="M55" s="15">
        <f t="shared" si="11"/>
        <v>64</v>
      </c>
      <c r="N55" s="2" t="s">
        <v>666</v>
      </c>
      <c r="O55" s="2" t="s">
        <v>666</v>
      </c>
      <c r="P55" s="2" t="s">
        <v>666</v>
      </c>
      <c r="Q55" s="2" t="s">
        <v>666</v>
      </c>
      <c r="R55" s="95"/>
      <c r="S55" s="95"/>
      <c r="T55" s="2" t="s">
        <v>666</v>
      </c>
      <c r="U55" s="2" t="s">
        <v>666</v>
      </c>
      <c r="V55" s="2" t="s">
        <v>666</v>
      </c>
      <c r="W55" s="2" t="s">
        <v>666</v>
      </c>
      <c r="X55" s="2" t="s">
        <v>666</v>
      </c>
      <c r="Y55" s="95"/>
      <c r="Z55" s="95"/>
      <c r="AA55" s="2" t="s">
        <v>666</v>
      </c>
      <c r="AB55" s="2" t="s">
        <v>666</v>
      </c>
      <c r="AC55" s="2" t="s">
        <v>666</v>
      </c>
      <c r="AD55" s="2" t="s">
        <v>666</v>
      </c>
      <c r="AE55" s="2" t="s">
        <v>666</v>
      </c>
      <c r="AF55" s="95"/>
      <c r="AG55" s="95"/>
      <c r="AM55" s="95"/>
      <c r="AN55" s="95"/>
      <c r="AR55" s="205" t="s">
        <v>666</v>
      </c>
      <c r="AS55" s="2">
        <f t="shared" si="12"/>
        <v>0</v>
      </c>
      <c r="AT55" s="2">
        <f t="shared" si="13"/>
        <v>0</v>
      </c>
      <c r="AU55" s="2">
        <f t="shared" si="14"/>
        <v>0</v>
      </c>
      <c r="AV55" s="25">
        <f t="shared" si="15"/>
        <v>0.47990401919616071</v>
      </c>
      <c r="AW55" s="14">
        <f t="shared" si="16"/>
        <v>1.6</v>
      </c>
    </row>
    <row r="56" spans="1:49" x14ac:dyDescent="0.2">
      <c r="A56" s="163" t="s">
        <v>567</v>
      </c>
      <c r="B56" s="15" t="str">
        <f>IFERROR(VLOOKUP(A56,'Validation List'!$A:$G,2,0),"--")</f>
        <v>Jason Leung</v>
      </c>
      <c r="C56" s="15" t="str">
        <f>IFERROR(VLOOKUP(A56,'Validation List'!$A:$G,4,0),"--")</f>
        <v>MVW 391</v>
      </c>
      <c r="D56" s="16" t="str">
        <f>IFERROR(VLOOKUP(A56,'Validation List'!$A:$G,6,0),"--")</f>
        <v>ROLL OFF</v>
      </c>
      <c r="E56" s="16">
        <f>IFERROR(VLOOKUP(A56,'Validation List'!$A:$G,5,0),"--")</f>
        <v>100034415107877</v>
      </c>
      <c r="F56" s="15">
        <f t="shared" si="17"/>
        <v>32</v>
      </c>
      <c r="G56" s="15">
        <f t="shared" si="18"/>
        <v>0</v>
      </c>
      <c r="H56" s="15">
        <f t="shared" si="19"/>
        <v>0</v>
      </c>
      <c r="I56" s="15">
        <f t="shared" si="20"/>
        <v>0</v>
      </c>
      <c r="J56" s="15">
        <f t="shared" si="21"/>
        <v>0</v>
      </c>
      <c r="K56" s="15">
        <f t="shared" ref="K56:K87" si="22">SUM(F56:J56)</f>
        <v>32</v>
      </c>
      <c r="L56" s="15">
        <f t="shared" ref="L56:L87" si="23">SUMIFS(N56:AR56,N56:AR56,"&gt;8") - ((COUNTIFS(N56:AR56,"&gt;0",N56:AR56,"&gt;8")*8))</f>
        <v>0</v>
      </c>
      <c r="M56" s="15">
        <f t="shared" ref="M56:M87" si="24">L56+K56</f>
        <v>32</v>
      </c>
      <c r="R56" s="95"/>
      <c r="S56" s="95"/>
      <c r="T56" s="2" t="s">
        <v>666</v>
      </c>
      <c r="U56" s="2" t="s">
        <v>666</v>
      </c>
      <c r="V56" s="2" t="s">
        <v>666</v>
      </c>
      <c r="W56" s="2" t="s">
        <v>666</v>
      </c>
      <c r="X56" s="2" t="s">
        <v>666</v>
      </c>
      <c r="Y56" s="95"/>
      <c r="Z56" s="95"/>
      <c r="AA56" s="2" t="s">
        <v>666</v>
      </c>
      <c r="AB56" s="2" t="s">
        <v>666</v>
      </c>
      <c r="AC56" s="2" t="s">
        <v>666</v>
      </c>
      <c r="AD56" s="2" t="s">
        <v>666</v>
      </c>
      <c r="AE56" s="2" t="s">
        <v>666</v>
      </c>
      <c r="AF56" s="95"/>
      <c r="AG56" s="95"/>
      <c r="AH56" s="2" t="s">
        <v>666</v>
      </c>
      <c r="AI56" s="2" t="s">
        <v>666</v>
      </c>
      <c r="AJ56" s="2" t="s">
        <v>666</v>
      </c>
      <c r="AK56" s="2" t="s">
        <v>666</v>
      </c>
      <c r="AL56" s="2" t="s">
        <v>666</v>
      </c>
      <c r="AM56" s="95"/>
      <c r="AN56" s="95"/>
      <c r="AO56" s="2" t="s">
        <v>666</v>
      </c>
      <c r="AP56" s="2" t="s">
        <v>666</v>
      </c>
      <c r="AQ56" s="2" t="s">
        <v>666</v>
      </c>
      <c r="AR56" s="205" t="s">
        <v>666</v>
      </c>
      <c r="AS56" s="2">
        <f t="shared" ref="AS56:AS87" si="25">COUNTIF(N56:AR56,"PD")</f>
        <v>0</v>
      </c>
      <c r="AT56" s="2">
        <f t="shared" ref="AT56:AT87" si="26">COUNTIF(N56:AR56,"UD")</f>
        <v>0</v>
      </c>
      <c r="AU56" s="2">
        <f t="shared" si="14"/>
        <v>0</v>
      </c>
      <c r="AV56" s="25">
        <f t="shared" si="15"/>
        <v>0.23995200959808036</v>
      </c>
      <c r="AW56" s="14">
        <f t="shared" si="16"/>
        <v>0.8</v>
      </c>
    </row>
    <row r="57" spans="1:49" x14ac:dyDescent="0.2">
      <c r="A57" s="148" t="s">
        <v>524</v>
      </c>
      <c r="B57" s="15" t="str">
        <f>IFERROR(VLOOKUP(A57,'Validation List'!$A:$G,2,0),"--")</f>
        <v>Maria Obaldo</v>
      </c>
      <c r="C57" s="15" t="str">
        <f>IFERROR(VLOOKUP(A57,'Validation List'!$A:$G,4,0),"--")</f>
        <v>MVW 391</v>
      </c>
      <c r="D57" s="16" t="str">
        <f>IFERROR(VLOOKUP(A57,'Validation List'!$A:$G,6,0),"--")</f>
        <v>PM</v>
      </c>
      <c r="E57" s="16">
        <f>IFERROR(VLOOKUP(A57,'Validation List'!$A:$G,5,0),"--")</f>
        <v>100038027003123</v>
      </c>
      <c r="F57" s="15">
        <f t="shared" si="17"/>
        <v>32</v>
      </c>
      <c r="G57" s="15">
        <f t="shared" si="18"/>
        <v>40</v>
      </c>
      <c r="H57" s="15">
        <f t="shared" si="19"/>
        <v>40</v>
      </c>
      <c r="I57" s="15">
        <f t="shared" si="20"/>
        <v>40</v>
      </c>
      <c r="J57" s="15">
        <f t="shared" si="21"/>
        <v>24</v>
      </c>
      <c r="K57" s="15">
        <f t="shared" si="22"/>
        <v>176</v>
      </c>
      <c r="L57" s="15">
        <f t="shared" si="23"/>
        <v>0</v>
      </c>
      <c r="M57" s="15">
        <f t="shared" si="24"/>
        <v>176</v>
      </c>
      <c r="P57" s="26"/>
      <c r="Q57" s="26"/>
      <c r="R57" s="95"/>
      <c r="S57" s="95"/>
      <c r="W57" s="26"/>
      <c r="X57" s="26"/>
      <c r="Y57" s="95"/>
      <c r="Z57" s="95"/>
      <c r="AA57" s="26"/>
      <c r="AB57" s="26"/>
      <c r="AC57" s="26"/>
      <c r="AD57" s="26"/>
      <c r="AE57" s="26"/>
      <c r="AF57" s="95"/>
      <c r="AG57" s="95"/>
      <c r="AH57" s="26"/>
      <c r="AI57" s="26"/>
      <c r="AJ57" s="26"/>
      <c r="AK57" s="26"/>
      <c r="AL57" s="26"/>
      <c r="AM57" s="95"/>
      <c r="AN57" s="95"/>
      <c r="AR57" s="205" t="s">
        <v>666</v>
      </c>
      <c r="AS57" s="2">
        <f t="shared" si="25"/>
        <v>0</v>
      </c>
      <c r="AT57" s="2">
        <f t="shared" si="26"/>
        <v>0</v>
      </c>
      <c r="AU57" s="2">
        <f t="shared" si="14"/>
        <v>0</v>
      </c>
      <c r="AV57" s="25">
        <f t="shared" si="15"/>
        <v>1.3197360527894419</v>
      </c>
      <c r="AW57" s="14">
        <f t="shared" si="16"/>
        <v>4.4000000000000004</v>
      </c>
    </row>
    <row r="58" spans="1:49" x14ac:dyDescent="0.2">
      <c r="A58" s="148" t="s">
        <v>526</v>
      </c>
      <c r="B58" s="15" t="str">
        <f>IFERROR(VLOOKUP(A58,'Validation List'!$A:$G,2,0),"--")</f>
        <v>Maria Obaldo</v>
      </c>
      <c r="C58" s="15" t="str">
        <f>IFERROR(VLOOKUP(A58,'Validation List'!$A:$G,4,0),"--")</f>
        <v>MVW 391</v>
      </c>
      <c r="D58" s="16" t="str">
        <f>IFERROR(VLOOKUP(A58,'Validation List'!$A:$G,6,0),"--")</f>
        <v>PM</v>
      </c>
      <c r="E58" s="16">
        <f>IFERROR(VLOOKUP(A58,'Validation List'!$A:$G,5,0),"--")</f>
        <v>100039922478921</v>
      </c>
      <c r="F58" s="15">
        <f t="shared" si="17"/>
        <v>32</v>
      </c>
      <c r="G58" s="15">
        <f t="shared" si="18"/>
        <v>40</v>
      </c>
      <c r="H58" s="15">
        <f t="shared" si="19"/>
        <v>40</v>
      </c>
      <c r="I58" s="15">
        <f t="shared" si="20"/>
        <v>40</v>
      </c>
      <c r="J58" s="15">
        <f t="shared" si="21"/>
        <v>24</v>
      </c>
      <c r="K58" s="15">
        <f t="shared" si="22"/>
        <v>176</v>
      </c>
      <c r="L58" s="15">
        <f t="shared" si="23"/>
        <v>0</v>
      </c>
      <c r="M58" s="15">
        <f t="shared" si="24"/>
        <v>176</v>
      </c>
      <c r="R58" s="95"/>
      <c r="S58" s="95"/>
      <c r="Y58" s="95"/>
      <c r="Z58" s="95"/>
      <c r="AF58" s="95"/>
      <c r="AG58" s="95"/>
      <c r="AM58" s="95"/>
      <c r="AN58" s="95"/>
      <c r="AR58" s="205" t="s">
        <v>666</v>
      </c>
      <c r="AS58" s="2">
        <f t="shared" si="25"/>
        <v>0</v>
      </c>
      <c r="AT58" s="2">
        <f t="shared" si="26"/>
        <v>0</v>
      </c>
      <c r="AU58" s="2">
        <f t="shared" si="14"/>
        <v>0</v>
      </c>
      <c r="AV58" s="25">
        <f t="shared" si="15"/>
        <v>1.3197360527894419</v>
      </c>
      <c r="AW58" s="14">
        <f t="shared" si="16"/>
        <v>4.4000000000000004</v>
      </c>
    </row>
    <row r="59" spans="1:49" x14ac:dyDescent="0.2">
      <c r="A59" s="163" t="s">
        <v>528</v>
      </c>
      <c r="B59" s="15" t="str">
        <f>IFERROR(VLOOKUP(A59,'Validation List'!$A:$G,2,0),"--")</f>
        <v>Maria Obaldo</v>
      </c>
      <c r="C59" s="15" t="str">
        <f>IFERROR(VLOOKUP(A59,'Validation List'!$A:$G,4,0),"--")</f>
        <v>MVW 391</v>
      </c>
      <c r="D59" s="16" t="str">
        <f>IFERROR(VLOOKUP(A59,'Validation List'!$A:$G,6,0),"--")</f>
        <v>PM</v>
      </c>
      <c r="E59" s="16">
        <f>IFERROR(VLOOKUP(A59,'Validation List'!$A:$G,5,0),"--")</f>
        <v>100034224097559</v>
      </c>
      <c r="F59" s="15">
        <f t="shared" si="17"/>
        <v>32</v>
      </c>
      <c r="G59" s="15">
        <f t="shared" si="18"/>
        <v>40</v>
      </c>
      <c r="H59" s="15">
        <f t="shared" si="19"/>
        <v>40</v>
      </c>
      <c r="I59" s="15">
        <f t="shared" si="20"/>
        <v>40</v>
      </c>
      <c r="J59" s="15">
        <f t="shared" si="21"/>
        <v>24</v>
      </c>
      <c r="K59" s="15">
        <f t="shared" si="22"/>
        <v>176</v>
      </c>
      <c r="L59" s="15">
        <f t="shared" si="23"/>
        <v>0</v>
      </c>
      <c r="M59" s="15">
        <f t="shared" si="24"/>
        <v>176</v>
      </c>
      <c r="R59" s="95"/>
      <c r="S59" s="95"/>
      <c r="Y59" s="95"/>
      <c r="Z59" s="95"/>
      <c r="AF59" s="95"/>
      <c r="AG59" s="95"/>
      <c r="AM59" s="109"/>
      <c r="AN59" s="110"/>
      <c r="AP59" s="26"/>
      <c r="AQ59" s="26"/>
      <c r="AR59" s="205" t="s">
        <v>666</v>
      </c>
      <c r="AS59" s="2">
        <f t="shared" si="25"/>
        <v>0</v>
      </c>
      <c r="AT59" s="2">
        <f t="shared" si="26"/>
        <v>0</v>
      </c>
      <c r="AU59" s="2">
        <f t="shared" si="14"/>
        <v>0</v>
      </c>
      <c r="AV59" s="25">
        <f t="shared" si="15"/>
        <v>1.3197360527894419</v>
      </c>
      <c r="AW59" s="14">
        <f t="shared" si="16"/>
        <v>4.4000000000000004</v>
      </c>
    </row>
    <row r="60" spans="1:49" x14ac:dyDescent="0.2">
      <c r="A60" s="148" t="s">
        <v>530</v>
      </c>
      <c r="B60" s="15" t="str">
        <f>IFERROR(VLOOKUP(A60,'Validation List'!$A:$G,2,0),"--")</f>
        <v>Maria Obaldo</v>
      </c>
      <c r="C60" s="15" t="str">
        <f>IFERROR(VLOOKUP(A60,'Validation List'!$A:$G,4,0),"--")</f>
        <v>MVW 391</v>
      </c>
      <c r="D60" s="16" t="str">
        <f>IFERROR(VLOOKUP(A60,'Validation List'!$A:$G,6,0),"--")</f>
        <v>PM</v>
      </c>
      <c r="E60" s="16">
        <f>IFERROR(VLOOKUP(A60,'Validation List'!$A:$G,5,0),"--")</f>
        <v>100039089924285</v>
      </c>
      <c r="F60" s="15">
        <f t="shared" si="17"/>
        <v>32</v>
      </c>
      <c r="G60" s="15">
        <f t="shared" si="18"/>
        <v>40</v>
      </c>
      <c r="H60" s="15">
        <f t="shared" si="19"/>
        <v>40</v>
      </c>
      <c r="I60" s="15">
        <f t="shared" si="20"/>
        <v>40</v>
      </c>
      <c r="J60" s="15">
        <f t="shared" si="21"/>
        <v>32</v>
      </c>
      <c r="K60" s="15">
        <f t="shared" si="22"/>
        <v>184</v>
      </c>
      <c r="L60" s="15">
        <f t="shared" si="23"/>
        <v>0</v>
      </c>
      <c r="M60" s="15">
        <f t="shared" si="24"/>
        <v>184</v>
      </c>
      <c r="R60" s="95"/>
      <c r="S60" s="95"/>
      <c r="Y60" s="95"/>
      <c r="Z60" s="95"/>
      <c r="AF60" s="95"/>
      <c r="AG60" s="95"/>
      <c r="AM60" s="95"/>
      <c r="AN60" s="95"/>
      <c r="AR60" s="205" t="s">
        <v>665</v>
      </c>
      <c r="AS60" s="2">
        <f t="shared" si="25"/>
        <v>0</v>
      </c>
      <c r="AT60" s="2">
        <f t="shared" si="26"/>
        <v>0</v>
      </c>
      <c r="AU60" s="2">
        <f t="shared" si="14"/>
        <v>0</v>
      </c>
      <c r="AV60" s="25">
        <f t="shared" si="15"/>
        <v>1.379724055188962</v>
      </c>
      <c r="AW60" s="14">
        <f t="shared" si="16"/>
        <v>4.5999999999999996</v>
      </c>
    </row>
    <row r="61" spans="1:49" x14ac:dyDescent="0.2">
      <c r="A61" s="163" t="s">
        <v>466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AM</v>
      </c>
      <c r="E61" s="16">
        <f>IFERROR(VLOOKUP(A61,'Validation List'!$A:$G,5,0),"--")</f>
        <v>100034223437669</v>
      </c>
      <c r="F61" s="15">
        <f t="shared" si="17"/>
        <v>32</v>
      </c>
      <c r="G61" s="15">
        <f t="shared" si="18"/>
        <v>40</v>
      </c>
      <c r="H61" s="15">
        <f t="shared" si="19"/>
        <v>40</v>
      </c>
      <c r="I61" s="15">
        <f t="shared" si="20"/>
        <v>16</v>
      </c>
      <c r="J61" s="15">
        <f t="shared" si="21"/>
        <v>24</v>
      </c>
      <c r="K61" s="15">
        <f t="shared" si="22"/>
        <v>152</v>
      </c>
      <c r="L61" s="15">
        <f t="shared" si="23"/>
        <v>0</v>
      </c>
      <c r="M61" s="15">
        <f t="shared" si="24"/>
        <v>152</v>
      </c>
      <c r="N61"/>
      <c r="Q61"/>
      <c r="R61" s="97"/>
      <c r="S61" s="97"/>
      <c r="T61"/>
      <c r="W61" t="s">
        <v>17</v>
      </c>
      <c r="X61"/>
      <c r="Y61" s="96" t="s">
        <v>693</v>
      </c>
      <c r="Z61" s="97"/>
      <c r="AA61"/>
      <c r="AF61" s="95"/>
      <c r="AG61" s="95"/>
      <c r="AH61" s="2" t="s">
        <v>16</v>
      </c>
      <c r="AI61" s="2" t="s">
        <v>16</v>
      </c>
      <c r="AJ61" s="2" t="s">
        <v>16</v>
      </c>
      <c r="AK61"/>
      <c r="AL61"/>
      <c r="AM61" s="97"/>
      <c r="AN61" s="97"/>
      <c r="AP61" s="26"/>
      <c r="AQ61" s="26"/>
      <c r="AR61" s="205" t="s">
        <v>666</v>
      </c>
      <c r="AS61" s="2">
        <f t="shared" si="25"/>
        <v>3</v>
      </c>
      <c r="AT61" s="2">
        <f t="shared" si="26"/>
        <v>1</v>
      </c>
      <c r="AU61" s="2">
        <f t="shared" si="14"/>
        <v>0</v>
      </c>
      <c r="AV61" s="25">
        <f t="shared" si="15"/>
        <v>1.1397720455908817</v>
      </c>
      <c r="AW61" s="14">
        <f t="shared" si="16"/>
        <v>4.4000000000000004</v>
      </c>
    </row>
    <row r="62" spans="1:49" x14ac:dyDescent="0.2">
      <c r="A62" s="148" t="s">
        <v>71</v>
      </c>
      <c r="B62" s="15" t="str">
        <f>IFERROR(VLOOKUP(A62,'Validation List'!$A:$G,2,0),"--")</f>
        <v>Jason Leung</v>
      </c>
      <c r="C62" s="15" t="str">
        <f>IFERROR(VLOOKUP(A62,'Validation List'!$A:$G,4,0),"--")</f>
        <v>MVW 391</v>
      </c>
      <c r="D62" s="16" t="str">
        <f>IFERROR(VLOOKUP(A62,'Validation List'!$A:$G,6,0),"--")</f>
        <v>AM</v>
      </c>
      <c r="E62" s="16">
        <f>IFERROR(VLOOKUP(A62,'Validation List'!$A:$G,5,0),"--")</f>
        <v>100023410650965</v>
      </c>
      <c r="F62" s="15">
        <f t="shared" si="17"/>
        <v>32</v>
      </c>
      <c r="G62" s="15">
        <f t="shared" si="18"/>
        <v>40</v>
      </c>
      <c r="H62" s="15">
        <f t="shared" si="19"/>
        <v>44</v>
      </c>
      <c r="I62" s="15">
        <f t="shared" si="20"/>
        <v>34</v>
      </c>
      <c r="J62" s="15">
        <f t="shared" si="21"/>
        <v>32</v>
      </c>
      <c r="K62" s="15">
        <f t="shared" si="22"/>
        <v>182</v>
      </c>
      <c r="L62" s="15">
        <f t="shared" si="23"/>
        <v>6</v>
      </c>
      <c r="M62" s="15">
        <f t="shared" si="24"/>
        <v>188</v>
      </c>
      <c r="R62" s="95"/>
      <c r="S62" s="95"/>
      <c r="Y62" s="95"/>
      <c r="Z62" s="95"/>
      <c r="AC62" s="2">
        <v>12</v>
      </c>
      <c r="AF62" s="95"/>
      <c r="AG62" s="95"/>
      <c r="AH62" s="2" t="s">
        <v>16</v>
      </c>
      <c r="AM62" s="95">
        <v>10</v>
      </c>
      <c r="AN62" s="95"/>
      <c r="AR62" s="205" t="s">
        <v>665</v>
      </c>
      <c r="AS62" s="2">
        <f t="shared" si="25"/>
        <v>1</v>
      </c>
      <c r="AT62" s="2">
        <f t="shared" si="26"/>
        <v>0</v>
      </c>
      <c r="AU62" s="2">
        <f t="shared" si="14"/>
        <v>0</v>
      </c>
      <c r="AV62" s="25">
        <f t="shared" si="15"/>
        <v>1.3647270545890819</v>
      </c>
      <c r="AW62" s="14">
        <f t="shared" si="16"/>
        <v>4.5999999999999996</v>
      </c>
    </row>
    <row r="63" spans="1:49" x14ac:dyDescent="0.2">
      <c r="A63" s="148" t="s">
        <v>532</v>
      </c>
      <c r="B63" s="15" t="str">
        <f>IFERROR(VLOOKUP(A63,'Validation List'!$A:$G,2,0),"--")</f>
        <v>Maria Obaldo</v>
      </c>
      <c r="C63" s="15" t="str">
        <f>IFERROR(VLOOKUP(A63,'Validation List'!$A:$G,4,0),"--")</f>
        <v>MVW 391</v>
      </c>
      <c r="D63" s="16" t="str">
        <f>IFERROR(VLOOKUP(A63,'Validation List'!$A:$G,6,0),"--")</f>
        <v>PM</v>
      </c>
      <c r="E63" s="16">
        <f>IFERROR(VLOOKUP(A63,'Validation List'!$A:$G,5,0),"--")</f>
        <v>100039410112731</v>
      </c>
      <c r="F63" s="15">
        <f t="shared" si="17"/>
        <v>24</v>
      </c>
      <c r="G63" s="15">
        <f t="shared" si="18"/>
        <v>40</v>
      </c>
      <c r="H63" s="15">
        <f t="shared" si="19"/>
        <v>40</v>
      </c>
      <c r="I63" s="15">
        <f t="shared" si="20"/>
        <v>40</v>
      </c>
      <c r="J63" s="15">
        <f t="shared" si="21"/>
        <v>24</v>
      </c>
      <c r="K63" s="15">
        <f t="shared" si="22"/>
        <v>168</v>
      </c>
      <c r="L63" s="15">
        <f t="shared" si="23"/>
        <v>0</v>
      </c>
      <c r="M63" s="15">
        <f t="shared" si="24"/>
        <v>168</v>
      </c>
      <c r="O63" s="2" t="s">
        <v>17</v>
      </c>
      <c r="R63" s="95"/>
      <c r="S63" s="95"/>
      <c r="Y63" s="95"/>
      <c r="Z63" s="95"/>
      <c r="AF63" s="95"/>
      <c r="AG63" s="95"/>
      <c r="AM63" s="95"/>
      <c r="AN63" s="95"/>
      <c r="AR63" s="205" t="s">
        <v>666</v>
      </c>
      <c r="AS63" s="2">
        <f t="shared" si="25"/>
        <v>0</v>
      </c>
      <c r="AT63" s="2">
        <f t="shared" si="26"/>
        <v>1</v>
      </c>
      <c r="AU63" s="2">
        <f t="shared" si="14"/>
        <v>0</v>
      </c>
      <c r="AV63" s="25">
        <f t="shared" si="15"/>
        <v>1.2597480503899219</v>
      </c>
      <c r="AW63" s="14">
        <f t="shared" si="16"/>
        <v>4.4000000000000004</v>
      </c>
    </row>
    <row r="64" spans="1:49" x14ac:dyDescent="0.2">
      <c r="A64" s="163" t="s">
        <v>263</v>
      </c>
      <c r="B64" s="15" t="str">
        <f>IFERROR(VLOOKUP(A64,'Validation List'!$A:$G,2,0),"--")</f>
        <v>QA</v>
      </c>
      <c r="C64" s="15" t="str">
        <f>IFERROR(VLOOKUP(A64,'Validation List'!$A:$G,4,0),"--")</f>
        <v>MVW 391</v>
      </c>
      <c r="D64" s="16" t="str">
        <f>IFERROR(VLOOKUP(A64,'Validation List'!$A:$G,6,0),"--")</f>
        <v>AM</v>
      </c>
      <c r="E64" s="16">
        <f>IFERROR(VLOOKUP(A64,'Validation List'!$A:$G,5,0),"--")</f>
        <v>100019500756569</v>
      </c>
      <c r="F64" s="15">
        <f t="shared" si="17"/>
        <v>28</v>
      </c>
      <c r="G64" s="15">
        <f t="shared" si="18"/>
        <v>40</v>
      </c>
      <c r="H64" s="15">
        <f t="shared" si="19"/>
        <v>40</v>
      </c>
      <c r="I64" s="15">
        <f t="shared" si="20"/>
        <v>41</v>
      </c>
      <c r="J64" s="15">
        <f t="shared" si="21"/>
        <v>24</v>
      </c>
      <c r="K64" s="15">
        <f t="shared" si="22"/>
        <v>173</v>
      </c>
      <c r="L64" s="15">
        <f t="shared" si="23"/>
        <v>1</v>
      </c>
      <c r="M64" s="15">
        <f t="shared" si="24"/>
        <v>174</v>
      </c>
      <c r="O64" s="2">
        <v>4</v>
      </c>
      <c r="R64" s="95"/>
      <c r="S64" s="95"/>
      <c r="Y64" s="95"/>
      <c r="Z64" s="95"/>
      <c r="AF64" s="95"/>
      <c r="AG64" s="95"/>
      <c r="AJ64" s="2">
        <v>9</v>
      </c>
      <c r="AM64" s="95"/>
      <c r="AN64" s="95"/>
      <c r="AP64" s="26"/>
      <c r="AQ64" s="26"/>
      <c r="AR64" s="205" t="s">
        <v>666</v>
      </c>
      <c r="AS64" s="2">
        <f t="shared" si="25"/>
        <v>0</v>
      </c>
      <c r="AT64" s="2">
        <f t="shared" si="26"/>
        <v>0</v>
      </c>
      <c r="AU64" s="2">
        <f t="shared" si="14"/>
        <v>4</v>
      </c>
      <c r="AV64" s="25">
        <f t="shared" si="15"/>
        <v>1.297240551889622</v>
      </c>
      <c r="AW64" s="14">
        <f t="shared" si="16"/>
        <v>4.4000000000000004</v>
      </c>
    </row>
    <row r="65" spans="1:49" x14ac:dyDescent="0.2">
      <c r="A65" s="148" t="s">
        <v>534</v>
      </c>
      <c r="B65" s="15" t="str">
        <f>IFERROR(VLOOKUP(A65,'Validation List'!$A:$G,2,0),"--")</f>
        <v>Maria Obaldo</v>
      </c>
      <c r="C65" s="15" t="str">
        <f>IFERROR(VLOOKUP(A65,'Validation List'!$A:$G,4,0),"--")</f>
        <v>MVW 391</v>
      </c>
      <c r="D65" s="16" t="str">
        <f>IFERROR(VLOOKUP(A65,'Validation List'!$A:$G,6,0),"--")</f>
        <v>PM</v>
      </c>
      <c r="E65" s="16">
        <f>IFERROR(VLOOKUP(A65,'Validation List'!$A:$G,5,0),"--")</f>
        <v>100035201926484</v>
      </c>
      <c r="F65" s="15">
        <f t="shared" si="17"/>
        <v>0</v>
      </c>
      <c r="G65" s="15">
        <f t="shared" si="18"/>
        <v>40</v>
      </c>
      <c r="H65" s="15">
        <f t="shared" si="19"/>
        <v>40</v>
      </c>
      <c r="I65" s="15">
        <f t="shared" si="20"/>
        <v>40</v>
      </c>
      <c r="J65" s="15">
        <f t="shared" si="21"/>
        <v>32</v>
      </c>
      <c r="K65" s="15">
        <f t="shared" si="22"/>
        <v>152</v>
      </c>
      <c r="L65" s="15">
        <f t="shared" si="23"/>
        <v>0</v>
      </c>
      <c r="M65" s="15">
        <f t="shared" si="24"/>
        <v>152</v>
      </c>
      <c r="N65" s="2" t="s">
        <v>17</v>
      </c>
      <c r="O65" s="2" t="s">
        <v>17</v>
      </c>
      <c r="P65" s="2" t="s">
        <v>17</v>
      </c>
      <c r="Q65" s="2" t="s">
        <v>17</v>
      </c>
      <c r="R65" s="95"/>
      <c r="S65" s="95"/>
      <c r="Y65" s="95"/>
      <c r="Z65" s="95"/>
      <c r="AF65" s="95"/>
      <c r="AG65" s="95"/>
      <c r="AM65" s="95"/>
      <c r="AN65" s="95"/>
      <c r="AR65" s="205" t="s">
        <v>665</v>
      </c>
      <c r="AS65" s="2">
        <f t="shared" si="25"/>
        <v>0</v>
      </c>
      <c r="AT65" s="2">
        <f t="shared" si="26"/>
        <v>4</v>
      </c>
      <c r="AU65" s="2">
        <f t="shared" si="14"/>
        <v>0</v>
      </c>
      <c r="AV65" s="25">
        <f t="shared" si="15"/>
        <v>1.1397720455908817</v>
      </c>
      <c r="AW65" s="14">
        <f t="shared" si="16"/>
        <v>4.5999999999999996</v>
      </c>
    </row>
    <row r="66" spans="1:49" x14ac:dyDescent="0.2">
      <c r="A66" s="163" t="s">
        <v>536</v>
      </c>
      <c r="B66" s="15" t="str">
        <f>IFERROR(VLOOKUP(A66,'Validation List'!$A:$G,2,0),"--")</f>
        <v>Maria Obaldo</v>
      </c>
      <c r="C66" s="15" t="str">
        <f>IFERROR(VLOOKUP(A66,'Validation List'!$A:$G,4,0),"--")</f>
        <v>MVW 391</v>
      </c>
      <c r="D66" s="16" t="str">
        <f>IFERROR(VLOOKUP(A66,'Validation List'!$A:$G,6,0),"--")</f>
        <v>PM</v>
      </c>
      <c r="E66" s="16">
        <f>IFERROR(VLOOKUP(A66,'Validation List'!$A:$G,5,0),"--")</f>
        <v>100028591427459</v>
      </c>
      <c r="F66" s="15">
        <f t="shared" si="17"/>
        <v>32</v>
      </c>
      <c r="G66" s="15">
        <f t="shared" si="18"/>
        <v>32</v>
      </c>
      <c r="H66" s="15">
        <f t="shared" si="19"/>
        <v>40</v>
      </c>
      <c r="I66" s="15">
        <f t="shared" si="20"/>
        <v>40</v>
      </c>
      <c r="J66" s="15">
        <f t="shared" si="21"/>
        <v>24</v>
      </c>
      <c r="K66" s="15">
        <f t="shared" si="22"/>
        <v>168</v>
      </c>
      <c r="L66" s="15">
        <f t="shared" si="23"/>
        <v>0</v>
      </c>
      <c r="M66" s="15">
        <f t="shared" si="24"/>
        <v>168</v>
      </c>
      <c r="R66" s="95"/>
      <c r="S66" s="95"/>
      <c r="T66" s="2" t="s">
        <v>17</v>
      </c>
      <c r="V66" s="2" t="s">
        <v>17</v>
      </c>
      <c r="Y66" s="95" t="s">
        <v>693</v>
      </c>
      <c r="Z66" s="95"/>
      <c r="AF66" s="95"/>
      <c r="AG66" s="95"/>
      <c r="AM66" s="95"/>
      <c r="AN66" s="95"/>
      <c r="AR66" s="205" t="s">
        <v>666</v>
      </c>
      <c r="AS66" s="2">
        <f t="shared" si="25"/>
        <v>0</v>
      </c>
      <c r="AT66" s="2">
        <f t="shared" si="26"/>
        <v>2</v>
      </c>
      <c r="AU66" s="2">
        <f t="shared" si="14"/>
        <v>0</v>
      </c>
      <c r="AV66" s="25">
        <f t="shared" si="15"/>
        <v>1.2597480503899219</v>
      </c>
      <c r="AW66" s="14">
        <f t="shared" si="16"/>
        <v>4.4000000000000004</v>
      </c>
    </row>
    <row r="67" spans="1:49" x14ac:dyDescent="0.2">
      <c r="A67" s="163" t="s">
        <v>471</v>
      </c>
      <c r="B67" s="15" t="str">
        <f>IFERROR(VLOOKUP(A67,'Validation List'!$A:$G,2,0),"--")</f>
        <v>Jason Leung</v>
      </c>
      <c r="C67" s="15" t="str">
        <f>IFERROR(VLOOKUP(A67,'Validation List'!$A:$G,4,0),"--")</f>
        <v>MVW 391</v>
      </c>
      <c r="D67" s="16" t="str">
        <f>IFERROR(VLOOKUP(A67,'Validation List'!$A:$G,6,0),"--")</f>
        <v>AM</v>
      </c>
      <c r="E67" s="16">
        <f>IFERROR(VLOOKUP(A67,'Validation List'!$A:$G,5,0),"--")</f>
        <v>100028634685349</v>
      </c>
      <c r="F67" s="15">
        <f t="shared" si="17"/>
        <v>32</v>
      </c>
      <c r="G67" s="15">
        <f t="shared" si="18"/>
        <v>40</v>
      </c>
      <c r="H67" s="15">
        <f t="shared" si="19"/>
        <v>40</v>
      </c>
      <c r="I67" s="15">
        <f t="shared" si="20"/>
        <v>16</v>
      </c>
      <c r="J67" s="15">
        <f t="shared" si="21"/>
        <v>32</v>
      </c>
      <c r="K67" s="15">
        <f t="shared" si="22"/>
        <v>160</v>
      </c>
      <c r="L67" s="15">
        <f t="shared" si="23"/>
        <v>0</v>
      </c>
      <c r="M67" s="15">
        <f t="shared" si="24"/>
        <v>160</v>
      </c>
      <c r="R67" s="95"/>
      <c r="S67" s="95"/>
      <c r="Y67" s="95"/>
      <c r="Z67" s="95"/>
      <c r="AF67" s="95"/>
      <c r="AG67" s="95"/>
      <c r="AJ67" s="2" t="s">
        <v>16</v>
      </c>
      <c r="AK67" s="2" t="s">
        <v>16</v>
      </c>
      <c r="AL67" s="2" t="s">
        <v>16</v>
      </c>
      <c r="AM67" s="95"/>
      <c r="AN67" s="95"/>
      <c r="AR67" s="205" t="s">
        <v>665</v>
      </c>
      <c r="AS67" s="2">
        <f t="shared" si="25"/>
        <v>3</v>
      </c>
      <c r="AT67" s="2">
        <f t="shared" si="26"/>
        <v>0</v>
      </c>
      <c r="AU67" s="2">
        <f t="shared" si="14"/>
        <v>0</v>
      </c>
      <c r="AV67" s="25">
        <f t="shared" si="15"/>
        <v>1.1997600479904018</v>
      </c>
      <c r="AW67" s="14">
        <f t="shared" si="16"/>
        <v>4.5999999999999996</v>
      </c>
    </row>
    <row r="68" spans="1:49" x14ac:dyDescent="0.2">
      <c r="A68" s="163" t="s">
        <v>473</v>
      </c>
      <c r="B68" s="15" t="str">
        <f>IFERROR(VLOOKUP(A68,'Validation List'!$A:$G,2,0),"--")</f>
        <v>Jason Leung</v>
      </c>
      <c r="C68" s="15" t="str">
        <f>IFERROR(VLOOKUP(A68,'Validation List'!$A:$G,4,0),"--")</f>
        <v>MVW 391</v>
      </c>
      <c r="D68" s="16" t="str">
        <f>IFERROR(VLOOKUP(A68,'Validation List'!$A:$G,6,0),"--")</f>
        <v>AM</v>
      </c>
      <c r="E68" s="16">
        <f>IFERROR(VLOOKUP(A68,'Validation List'!$A:$G,5,0),"--")</f>
        <v>100034832655723</v>
      </c>
      <c r="F68" s="15">
        <f t="shared" si="17"/>
        <v>31</v>
      </c>
      <c r="G68" s="15">
        <f t="shared" si="18"/>
        <v>40</v>
      </c>
      <c r="H68" s="15">
        <f t="shared" si="19"/>
        <v>40</v>
      </c>
      <c r="I68" s="15">
        <f t="shared" si="20"/>
        <v>40</v>
      </c>
      <c r="J68" s="15">
        <f t="shared" si="21"/>
        <v>24</v>
      </c>
      <c r="K68" s="15">
        <f t="shared" si="22"/>
        <v>175</v>
      </c>
      <c r="L68" s="15">
        <f t="shared" si="23"/>
        <v>0</v>
      </c>
      <c r="M68" s="15">
        <f t="shared" si="24"/>
        <v>175</v>
      </c>
      <c r="Q68" s="2">
        <v>7</v>
      </c>
      <c r="R68" s="95"/>
      <c r="S68" s="95"/>
      <c r="Y68" s="95"/>
      <c r="Z68" s="95"/>
      <c r="AF68" s="95"/>
      <c r="AG68" s="95"/>
      <c r="AM68" s="95"/>
      <c r="AN68" s="95"/>
      <c r="AR68" s="205" t="s">
        <v>666</v>
      </c>
      <c r="AS68" s="2">
        <f t="shared" si="25"/>
        <v>0</v>
      </c>
      <c r="AT68" s="2">
        <f t="shared" si="26"/>
        <v>0</v>
      </c>
      <c r="AU68" s="2">
        <f t="shared" si="14"/>
        <v>1</v>
      </c>
      <c r="AV68" s="25">
        <f t="shared" si="15"/>
        <v>1.312237552489502</v>
      </c>
      <c r="AW68" s="14">
        <f t="shared" si="16"/>
        <v>4.4000000000000004</v>
      </c>
    </row>
    <row r="69" spans="1:49" x14ac:dyDescent="0.2">
      <c r="A69" s="163" t="s">
        <v>475</v>
      </c>
      <c r="B69" s="15" t="str">
        <f>IFERROR(VLOOKUP(A69,'Validation List'!$A:$G,2,0),"--")</f>
        <v>Jason Leung</v>
      </c>
      <c r="C69" s="15" t="str">
        <f>IFERROR(VLOOKUP(A69,'Validation List'!$A:$G,4,0),"--")</f>
        <v>MVW 391</v>
      </c>
      <c r="D69" s="16" t="str">
        <f>IFERROR(VLOOKUP(A69,'Validation List'!$A:$G,6,0),"--")</f>
        <v>AM</v>
      </c>
      <c r="E69" s="16">
        <f>IFERROR(VLOOKUP(A69,'Validation List'!$A:$G,5,0),"--")</f>
        <v>100034214588190</v>
      </c>
      <c r="F69" s="15">
        <f t="shared" si="17"/>
        <v>32</v>
      </c>
      <c r="G69" s="15">
        <f t="shared" si="18"/>
        <v>40</v>
      </c>
      <c r="H69" s="15">
        <f t="shared" si="19"/>
        <v>40</v>
      </c>
      <c r="I69" s="15">
        <f t="shared" si="20"/>
        <v>40</v>
      </c>
      <c r="J69" s="15">
        <f t="shared" si="21"/>
        <v>24</v>
      </c>
      <c r="K69" s="15">
        <f t="shared" si="22"/>
        <v>176</v>
      </c>
      <c r="L69" s="15">
        <f t="shared" si="23"/>
        <v>0</v>
      </c>
      <c r="M69" s="15">
        <f t="shared" si="24"/>
        <v>176</v>
      </c>
      <c r="R69" s="95"/>
      <c r="S69" s="95"/>
      <c r="Y69" s="95"/>
      <c r="Z69" s="95"/>
      <c r="AF69" s="95"/>
      <c r="AG69" s="95"/>
      <c r="AM69" s="95"/>
      <c r="AN69" s="95"/>
      <c r="AR69" s="205" t="s">
        <v>666</v>
      </c>
      <c r="AS69" s="2">
        <f t="shared" si="25"/>
        <v>0</v>
      </c>
      <c r="AT69" s="2">
        <f t="shared" si="26"/>
        <v>0</v>
      </c>
      <c r="AU69" s="2">
        <f t="shared" si="14"/>
        <v>0</v>
      </c>
      <c r="AV69" s="25">
        <f t="shared" si="15"/>
        <v>1.3197360527894419</v>
      </c>
      <c r="AW69" s="14">
        <f t="shared" si="16"/>
        <v>4.4000000000000004</v>
      </c>
    </row>
    <row r="70" spans="1:49" x14ac:dyDescent="0.2">
      <c r="A70" s="163" t="s">
        <v>477</v>
      </c>
      <c r="B70" s="15" t="str">
        <f>IFERROR(VLOOKUP(A70,'Validation List'!$A:$G,2,0),"--")</f>
        <v>Jason Leung</v>
      </c>
      <c r="C70" s="15" t="str">
        <f>IFERROR(VLOOKUP(A70,'Validation List'!$A:$G,4,0),"--")</f>
        <v>MVW 391</v>
      </c>
      <c r="D70" s="16" t="str">
        <f>IFERROR(VLOOKUP(A70,'Validation List'!$A:$G,6,0),"--")</f>
        <v>AM</v>
      </c>
      <c r="E70" s="16">
        <f>IFERROR(VLOOKUP(A70,'Validation List'!$A:$G,5,0),"--")</f>
        <v>100034272406951</v>
      </c>
      <c r="F70" s="15">
        <f t="shared" si="17"/>
        <v>32</v>
      </c>
      <c r="G70" s="15">
        <f t="shared" si="18"/>
        <v>40</v>
      </c>
      <c r="H70" s="15">
        <f t="shared" si="19"/>
        <v>44</v>
      </c>
      <c r="I70" s="15">
        <f t="shared" si="20"/>
        <v>40</v>
      </c>
      <c r="J70" s="15">
        <f t="shared" si="21"/>
        <v>24</v>
      </c>
      <c r="K70" s="15">
        <f t="shared" si="22"/>
        <v>180</v>
      </c>
      <c r="L70" s="15">
        <f t="shared" si="23"/>
        <v>4</v>
      </c>
      <c r="M70" s="15">
        <f t="shared" si="24"/>
        <v>184</v>
      </c>
      <c r="R70" s="95"/>
      <c r="S70" s="95"/>
      <c r="Y70" s="95"/>
      <c r="Z70" s="95"/>
      <c r="AC70" s="2">
        <v>12</v>
      </c>
      <c r="AF70" s="95"/>
      <c r="AG70" s="95"/>
      <c r="AM70" s="95"/>
      <c r="AN70" s="95"/>
      <c r="AR70" s="205" t="s">
        <v>666</v>
      </c>
      <c r="AS70" s="2">
        <f t="shared" si="25"/>
        <v>0</v>
      </c>
      <c r="AT70" s="2">
        <f t="shared" si="26"/>
        <v>0</v>
      </c>
      <c r="AU70" s="2">
        <f t="shared" ref="AU70:AU75" si="27">((COUNTIFS(N70:AR70,"&gt;0",N70:AR70,"&lt;8")*8)-SUMIFS(N70:AR70,N70:AR70,"&gt;0",N70:AR70,"&lt;8"))</f>
        <v>0</v>
      </c>
      <c r="AV70" s="25">
        <f t="shared" ref="AV70:AV75" si="28">IFERROR((IF(G70="BC Forward",(AW70*1.85)/8,(K70/16.67)/8)),"--")</f>
        <v>1.3497300539892021</v>
      </c>
      <c r="AW70" s="14">
        <f t="shared" ref="AW70:AW75" si="29">($C$1-(COUNTIF(N70:AR70,"NA")))/5</f>
        <v>4.4000000000000004</v>
      </c>
    </row>
    <row r="71" spans="1:49" x14ac:dyDescent="0.2">
      <c r="A71" s="163" t="s">
        <v>479</v>
      </c>
      <c r="B71" s="15" t="str">
        <f>IFERROR(VLOOKUP(A71,'Validation List'!$A:$G,2,0),"--")</f>
        <v>Jason Leung</v>
      </c>
      <c r="C71" s="15" t="str">
        <f>IFERROR(VLOOKUP(A71,'Validation List'!$A:$G,4,0),"--")</f>
        <v>MVW 391</v>
      </c>
      <c r="D71" s="16" t="str">
        <f>IFERROR(VLOOKUP(A71,'Validation List'!$A:$G,6,0),"--")</f>
        <v>AM</v>
      </c>
      <c r="E71" s="16">
        <f>IFERROR(VLOOKUP(A71,'Validation List'!$A:$G,5,0),"--")</f>
        <v>100034175813539</v>
      </c>
      <c r="F71" s="15">
        <f t="shared" si="17"/>
        <v>32</v>
      </c>
      <c r="G71" s="15">
        <f t="shared" si="18"/>
        <v>40</v>
      </c>
      <c r="H71" s="15">
        <f t="shared" si="19"/>
        <v>40</v>
      </c>
      <c r="I71" s="15">
        <f t="shared" si="20"/>
        <v>0</v>
      </c>
      <c r="J71" s="15">
        <f t="shared" si="21"/>
        <v>24</v>
      </c>
      <c r="K71" s="15">
        <f t="shared" si="22"/>
        <v>136</v>
      </c>
      <c r="L71" s="15">
        <f t="shared" si="23"/>
        <v>0</v>
      </c>
      <c r="M71" s="15">
        <f t="shared" si="24"/>
        <v>136</v>
      </c>
      <c r="R71" s="95"/>
      <c r="S71" s="95"/>
      <c r="Y71" s="95"/>
      <c r="Z71" s="95"/>
      <c r="AF71" s="95"/>
      <c r="AG71" s="95"/>
      <c r="AH71" s="2" t="s">
        <v>16</v>
      </c>
      <c r="AI71" s="2" t="s">
        <v>16</v>
      </c>
      <c r="AJ71" s="2" t="s">
        <v>16</v>
      </c>
      <c r="AK71" s="2" t="s">
        <v>16</v>
      </c>
      <c r="AL71" s="2" t="s">
        <v>16</v>
      </c>
      <c r="AM71" s="95"/>
      <c r="AN71" s="95"/>
      <c r="AR71" s="205" t="s">
        <v>666</v>
      </c>
      <c r="AS71" s="2">
        <f t="shared" si="25"/>
        <v>5</v>
      </c>
      <c r="AT71" s="2">
        <f t="shared" si="26"/>
        <v>0</v>
      </c>
      <c r="AU71" s="2">
        <f t="shared" si="27"/>
        <v>0</v>
      </c>
      <c r="AV71" s="25">
        <f t="shared" si="28"/>
        <v>1.0197960407918416</v>
      </c>
      <c r="AW71" s="14">
        <f t="shared" si="29"/>
        <v>4.4000000000000004</v>
      </c>
    </row>
    <row r="72" spans="1:49" x14ac:dyDescent="0.2">
      <c r="A72" s="163" t="s">
        <v>538</v>
      </c>
      <c r="B72" s="15" t="str">
        <f>IFERROR(VLOOKUP(A72,'Validation List'!$A:$G,2,0),"--")</f>
        <v>Maria Obaldo</v>
      </c>
      <c r="C72" s="15" t="str">
        <f>IFERROR(VLOOKUP(A72,'Validation List'!$A:$G,4,0),"--")</f>
        <v>MVW 391</v>
      </c>
      <c r="D72" s="16" t="str">
        <f>IFERROR(VLOOKUP(A72,'Validation List'!$A:$G,6,0),"--")</f>
        <v>PM</v>
      </c>
      <c r="E72" s="16">
        <f>IFERROR(VLOOKUP(A72,'Validation List'!$A:$G,5,0),"--")</f>
        <v>100034228927216</v>
      </c>
      <c r="F72" s="15">
        <f t="shared" si="17"/>
        <v>24</v>
      </c>
      <c r="G72" s="15">
        <f t="shared" si="18"/>
        <v>47</v>
      </c>
      <c r="H72" s="15">
        <f t="shared" si="19"/>
        <v>40</v>
      </c>
      <c r="I72" s="15">
        <f t="shared" si="20"/>
        <v>40</v>
      </c>
      <c r="J72" s="15">
        <f t="shared" si="21"/>
        <v>24</v>
      </c>
      <c r="K72" s="15">
        <f t="shared" si="22"/>
        <v>175</v>
      </c>
      <c r="L72" s="15">
        <f t="shared" si="23"/>
        <v>9</v>
      </c>
      <c r="M72" s="15">
        <f t="shared" si="24"/>
        <v>184</v>
      </c>
      <c r="N72" s="2" t="s">
        <v>17</v>
      </c>
      <c r="R72" s="95"/>
      <c r="S72" s="95"/>
      <c r="V72" s="2">
        <v>6</v>
      </c>
      <c r="W72" s="2">
        <v>11</v>
      </c>
      <c r="X72" s="2">
        <v>14</v>
      </c>
      <c r="Y72" s="95"/>
      <c r="Z72" s="95"/>
      <c r="AF72" s="95"/>
      <c r="AG72" s="95"/>
      <c r="AM72" s="95"/>
      <c r="AN72" s="95"/>
      <c r="AR72" s="205" t="s">
        <v>666</v>
      </c>
      <c r="AS72" s="2">
        <f t="shared" si="25"/>
        <v>0</v>
      </c>
      <c r="AT72" s="2">
        <f t="shared" si="26"/>
        <v>1</v>
      </c>
      <c r="AU72" s="2">
        <f t="shared" si="27"/>
        <v>2</v>
      </c>
      <c r="AV72" s="25">
        <f t="shared" si="28"/>
        <v>1.312237552489502</v>
      </c>
      <c r="AW72" s="14">
        <f t="shared" si="29"/>
        <v>4.4000000000000004</v>
      </c>
    </row>
    <row r="73" spans="1:49" x14ac:dyDescent="0.2">
      <c r="A73" s="163" t="s">
        <v>540</v>
      </c>
      <c r="B73" s="15" t="str">
        <f>IFERROR(VLOOKUP(A73,'Validation List'!$A:$G,2,0),"--")</f>
        <v>Maria Obaldo</v>
      </c>
      <c r="C73" s="15" t="str">
        <f>IFERROR(VLOOKUP(A73,'Validation List'!$A:$G,4,0),"--")</f>
        <v>MVW 391</v>
      </c>
      <c r="D73" s="16" t="str">
        <f>IFERROR(VLOOKUP(A73,'Validation List'!$A:$G,6,0),"--")</f>
        <v>PM</v>
      </c>
      <c r="E73" s="16">
        <f>IFERROR(VLOOKUP(A73,'Validation List'!$A:$G,5,0),"--")</f>
        <v>100034843664340</v>
      </c>
      <c r="F73" s="15">
        <f t="shared" si="17"/>
        <v>32</v>
      </c>
      <c r="G73" s="15">
        <f t="shared" si="18"/>
        <v>32</v>
      </c>
      <c r="H73" s="15">
        <f t="shared" si="19"/>
        <v>40</v>
      </c>
      <c r="I73" s="15">
        <f t="shared" si="20"/>
        <v>40</v>
      </c>
      <c r="J73" s="15">
        <f t="shared" si="21"/>
        <v>24</v>
      </c>
      <c r="K73" s="15">
        <f t="shared" si="22"/>
        <v>168</v>
      </c>
      <c r="L73" s="15">
        <f t="shared" si="23"/>
        <v>0</v>
      </c>
      <c r="M73" s="15">
        <f t="shared" si="24"/>
        <v>168</v>
      </c>
      <c r="N73"/>
      <c r="Q73"/>
      <c r="R73" s="97"/>
      <c r="S73" s="97"/>
      <c r="T73" s="204" t="s">
        <v>17</v>
      </c>
      <c r="W73"/>
      <c r="X73"/>
      <c r="Y73" s="97"/>
      <c r="Z73" s="97"/>
      <c r="AA73"/>
      <c r="AD73"/>
      <c r="AE73"/>
      <c r="AF73" s="97"/>
      <c r="AG73" s="97"/>
      <c r="AH73"/>
      <c r="AK73"/>
      <c r="AL73"/>
      <c r="AM73" s="97"/>
      <c r="AN73" s="97"/>
      <c r="AP73" s="204"/>
      <c r="AQ73" s="26"/>
      <c r="AR73" s="205" t="s">
        <v>666</v>
      </c>
      <c r="AS73" s="2">
        <f t="shared" si="25"/>
        <v>0</v>
      </c>
      <c r="AT73" s="2">
        <f t="shared" si="26"/>
        <v>1</v>
      </c>
      <c r="AU73" s="2">
        <f t="shared" si="27"/>
        <v>0</v>
      </c>
      <c r="AV73" s="25">
        <f t="shared" si="28"/>
        <v>1.2597480503899219</v>
      </c>
      <c r="AW73" s="14">
        <f t="shared" si="29"/>
        <v>4.4000000000000004</v>
      </c>
    </row>
    <row r="74" spans="1:49" x14ac:dyDescent="0.2">
      <c r="A74" s="163" t="s">
        <v>481</v>
      </c>
      <c r="B74" s="15" t="str">
        <f>IFERROR(VLOOKUP(A74,'Validation List'!$A:$G,2,0),"--")</f>
        <v>Jason Leung</v>
      </c>
      <c r="C74" s="15" t="str">
        <f>IFERROR(VLOOKUP(A74,'Validation List'!$A:$G,4,0),"--")</f>
        <v>MVW 391</v>
      </c>
      <c r="D74" s="16" t="str">
        <f>IFERROR(VLOOKUP(A74,'Validation List'!$A:$G,6,0),"--")</f>
        <v>AM</v>
      </c>
      <c r="E74" s="16">
        <f>IFERROR(VLOOKUP(A74,'Validation List'!$A:$G,5,0),"--")</f>
        <v>100034001902734</v>
      </c>
      <c r="F74" s="15">
        <f t="shared" si="17"/>
        <v>32</v>
      </c>
      <c r="G74" s="15">
        <f t="shared" si="18"/>
        <v>40</v>
      </c>
      <c r="H74" s="15">
        <f t="shared" si="19"/>
        <v>40</v>
      </c>
      <c r="I74" s="15">
        <f t="shared" si="20"/>
        <v>40</v>
      </c>
      <c r="J74" s="15">
        <f t="shared" si="21"/>
        <v>24</v>
      </c>
      <c r="K74" s="15">
        <f t="shared" si="22"/>
        <v>176</v>
      </c>
      <c r="L74" s="15">
        <f t="shared" si="23"/>
        <v>0</v>
      </c>
      <c r="M74" s="15">
        <f t="shared" si="24"/>
        <v>176</v>
      </c>
      <c r="R74" s="95"/>
      <c r="S74" s="95"/>
      <c r="X74"/>
      <c r="Y74" s="95"/>
      <c r="Z74" s="95"/>
      <c r="AF74" s="95"/>
      <c r="AG74" s="95"/>
      <c r="AM74" s="95"/>
      <c r="AN74" s="95"/>
      <c r="AR74" s="205" t="s">
        <v>666</v>
      </c>
      <c r="AS74" s="2">
        <f t="shared" si="25"/>
        <v>0</v>
      </c>
      <c r="AT74" s="2">
        <f t="shared" si="26"/>
        <v>0</v>
      </c>
      <c r="AU74" s="2">
        <f t="shared" si="27"/>
        <v>0</v>
      </c>
      <c r="AV74" s="25">
        <f t="shared" si="28"/>
        <v>1.3197360527894419</v>
      </c>
      <c r="AW74" s="14">
        <f t="shared" si="29"/>
        <v>4.4000000000000004</v>
      </c>
    </row>
    <row r="75" spans="1:49" x14ac:dyDescent="0.2">
      <c r="A75" s="148" t="s">
        <v>542</v>
      </c>
      <c r="B75" s="15" t="str">
        <f>IFERROR(VLOOKUP(A75,'Validation List'!$A:$G,2,0),"--")</f>
        <v>Maria Obaldo</v>
      </c>
      <c r="C75" s="15" t="str">
        <f>IFERROR(VLOOKUP(A75,'Validation List'!$A:$G,4,0),"--")</f>
        <v>MVW 391</v>
      </c>
      <c r="D75" s="16" t="str">
        <f>IFERROR(VLOOKUP(A75,'Validation List'!$A:$G,6,0),"--")</f>
        <v>PM</v>
      </c>
      <c r="E75" s="16">
        <f>IFERROR(VLOOKUP(A75,'Validation List'!$A:$G,5,0),"--")</f>
        <v>100035636838551</v>
      </c>
      <c r="F75" s="15">
        <f t="shared" si="17"/>
        <v>32</v>
      </c>
      <c r="G75" s="15">
        <f t="shared" si="18"/>
        <v>40</v>
      </c>
      <c r="H75" s="15">
        <f t="shared" si="19"/>
        <v>40</v>
      </c>
      <c r="I75" s="15">
        <f t="shared" si="20"/>
        <v>40</v>
      </c>
      <c r="J75" s="15">
        <f t="shared" si="21"/>
        <v>24</v>
      </c>
      <c r="K75" s="15">
        <f t="shared" si="22"/>
        <v>176</v>
      </c>
      <c r="L75" s="15">
        <f t="shared" si="23"/>
        <v>0</v>
      </c>
      <c r="M75" s="15">
        <f t="shared" si="24"/>
        <v>176</v>
      </c>
      <c r="R75" s="95"/>
      <c r="S75" s="95"/>
      <c r="Y75" s="95"/>
      <c r="Z75" s="95"/>
      <c r="AF75" s="95"/>
      <c r="AG75" s="95"/>
      <c r="AH75" s="2" t="s">
        <v>16</v>
      </c>
      <c r="AM75" s="95" t="s">
        <v>693</v>
      </c>
      <c r="AN75" s="95"/>
      <c r="AR75" s="205" t="s">
        <v>666</v>
      </c>
      <c r="AS75" s="2">
        <f t="shared" si="25"/>
        <v>1</v>
      </c>
      <c r="AT75" s="2">
        <f t="shared" si="26"/>
        <v>0</v>
      </c>
      <c r="AU75" s="2">
        <f t="shared" si="27"/>
        <v>0</v>
      </c>
      <c r="AV75" s="25">
        <f t="shared" si="28"/>
        <v>1.3197360527894419</v>
      </c>
      <c r="AW75" s="14">
        <f t="shared" si="29"/>
        <v>4.4000000000000004</v>
      </c>
    </row>
    <row r="76" spans="1:49" x14ac:dyDescent="0.2">
      <c r="A76" s="163" t="s">
        <v>621</v>
      </c>
      <c r="B76" s="15" t="str">
        <f>IFERROR(VLOOKUP(A76,'Validation List'!$A:$G,2,0),"--")</f>
        <v>Jason Leung</v>
      </c>
      <c r="C76" s="15" t="str">
        <f>IFERROR(VLOOKUP(A76,'Validation List'!$A:$G,4,0),"--")</f>
        <v>MVW 391</v>
      </c>
      <c r="D76" s="16" t="str">
        <f>IFERROR(VLOOKUP(A76,'Validation List'!$A:$G,6,0),"--")</f>
        <v>ROLL OFF</v>
      </c>
      <c r="E76" s="16">
        <f>IFERROR(VLOOKUP(A76,'Validation List'!$A:$G,5,0),"--")</f>
        <v>100034276384219</v>
      </c>
      <c r="F76" s="15">
        <f t="shared" si="17"/>
        <v>5.5</v>
      </c>
      <c r="G76" s="15">
        <f t="shared" si="18"/>
        <v>0</v>
      </c>
      <c r="H76" s="15">
        <f t="shared" si="19"/>
        <v>0</v>
      </c>
      <c r="I76" s="15">
        <f t="shared" si="20"/>
        <v>0</v>
      </c>
      <c r="J76" s="15">
        <f t="shared" si="21"/>
        <v>8</v>
      </c>
      <c r="K76" s="15">
        <f t="shared" si="22"/>
        <v>13.5</v>
      </c>
      <c r="L76" s="15">
        <f t="shared" si="23"/>
        <v>0</v>
      </c>
      <c r="M76" s="15">
        <f t="shared" si="24"/>
        <v>13.5</v>
      </c>
      <c r="N76" s="2">
        <v>5.5</v>
      </c>
      <c r="O76" s="2" t="s">
        <v>666</v>
      </c>
      <c r="P76" s="2" t="s">
        <v>666</v>
      </c>
      <c r="Q76" s="2" t="s">
        <v>666</v>
      </c>
      <c r="R76" s="95"/>
      <c r="S76" s="95"/>
      <c r="T76" s="2" t="s">
        <v>666</v>
      </c>
      <c r="U76" s="2" t="s">
        <v>666</v>
      </c>
      <c r="V76" s="2" t="s">
        <v>666</v>
      </c>
      <c r="W76" s="2" t="s">
        <v>666</v>
      </c>
      <c r="X76" s="2" t="s">
        <v>666</v>
      </c>
      <c r="Y76" s="95"/>
      <c r="Z76" s="95"/>
      <c r="AA76" s="2" t="s">
        <v>666</v>
      </c>
      <c r="AB76" s="2" t="s">
        <v>666</v>
      </c>
      <c r="AC76" s="2" t="s">
        <v>666</v>
      </c>
      <c r="AD76" s="2" t="s">
        <v>666</v>
      </c>
      <c r="AE76" s="2" t="s">
        <v>666</v>
      </c>
      <c r="AF76" s="95"/>
      <c r="AG76" s="95"/>
      <c r="AH76" s="2" t="s">
        <v>666</v>
      </c>
      <c r="AI76" s="2" t="s">
        <v>666</v>
      </c>
      <c r="AJ76" s="2" t="s">
        <v>666</v>
      </c>
      <c r="AK76" s="2" t="s">
        <v>666</v>
      </c>
      <c r="AL76" s="2" t="s">
        <v>666</v>
      </c>
      <c r="AM76" s="95"/>
      <c r="AN76" s="95"/>
      <c r="AO76" s="2" t="s">
        <v>666</v>
      </c>
      <c r="AP76" s="2" t="s">
        <v>666</v>
      </c>
      <c r="AQ76" s="2" t="s">
        <v>666</v>
      </c>
      <c r="AR76" s="205" t="s">
        <v>665</v>
      </c>
      <c r="AS76" s="2">
        <f t="shared" si="25"/>
        <v>0</v>
      </c>
      <c r="AT76" s="2">
        <f t="shared" si="26"/>
        <v>0</v>
      </c>
      <c r="AU76" s="2">
        <f t="shared" ref="AU76:AU93" si="30">((COUNTIFS(N76:AR76,"&gt;0",N76:AR76,"&lt;8")*8)-SUMIFS(N76:AR76,N76:AR76,"&gt;0",N76:AR76,"&lt;8"))</f>
        <v>2.5</v>
      </c>
      <c r="AV76" s="25">
        <f t="shared" ref="AV76:AV93" si="31">IFERROR((IF(G76="BC Forward",(AW76*1.85)/8,(K76/16.67)/8)),"--")</f>
        <v>0.10122975404919016</v>
      </c>
      <c r="AW76" s="14">
        <f t="shared" ref="AW76:AW93" si="32">($C$1-(COUNTIF(N76:AR76,"NA")))/5</f>
        <v>0.4</v>
      </c>
    </row>
    <row r="77" spans="1:49" x14ac:dyDescent="0.2">
      <c r="A77" s="163" t="s">
        <v>544</v>
      </c>
      <c r="B77" s="15" t="str">
        <f>IFERROR(VLOOKUP(A77,'Validation List'!$A:$G,2,0),"--")</f>
        <v>Maria Obaldo</v>
      </c>
      <c r="C77" s="15" t="str">
        <f>IFERROR(VLOOKUP(A77,'Validation List'!$A:$G,4,0),"--")</f>
        <v>MVW 391</v>
      </c>
      <c r="D77" s="16" t="str">
        <f>IFERROR(VLOOKUP(A77,'Validation List'!$A:$G,6,0),"--")</f>
        <v>PM</v>
      </c>
      <c r="E77" s="16">
        <f>IFERROR(VLOOKUP(A77,'Validation List'!$A:$G,5,0),"--")</f>
        <v>100034130473628</v>
      </c>
      <c r="F77" s="15">
        <f t="shared" si="17"/>
        <v>32</v>
      </c>
      <c r="G77" s="15">
        <f t="shared" si="18"/>
        <v>40</v>
      </c>
      <c r="H77" s="15">
        <f t="shared" si="19"/>
        <v>40</v>
      </c>
      <c r="I77" s="15">
        <f t="shared" si="20"/>
        <v>40</v>
      </c>
      <c r="J77" s="15">
        <f t="shared" si="21"/>
        <v>24</v>
      </c>
      <c r="K77" s="15">
        <f t="shared" si="22"/>
        <v>176</v>
      </c>
      <c r="L77" s="15">
        <f t="shared" si="23"/>
        <v>0</v>
      </c>
      <c r="M77" s="15">
        <f t="shared" si="24"/>
        <v>176</v>
      </c>
      <c r="R77" s="95"/>
      <c r="S77" s="95"/>
      <c r="Y77" s="95"/>
      <c r="Z77" s="95"/>
      <c r="AF77" s="95"/>
      <c r="AG77" s="95"/>
      <c r="AM77" s="95"/>
      <c r="AN77" s="95"/>
      <c r="AR77" s="205" t="s">
        <v>666</v>
      </c>
      <c r="AS77" s="2">
        <f t="shared" si="25"/>
        <v>0</v>
      </c>
      <c r="AT77" s="2">
        <f t="shared" si="26"/>
        <v>0</v>
      </c>
      <c r="AU77" s="2">
        <f t="shared" si="30"/>
        <v>0</v>
      </c>
      <c r="AV77" s="25">
        <f t="shared" si="31"/>
        <v>1.3197360527894419</v>
      </c>
      <c r="AW77" s="14">
        <f t="shared" si="32"/>
        <v>4.4000000000000004</v>
      </c>
    </row>
    <row r="78" spans="1:49" x14ac:dyDescent="0.2">
      <c r="A78" s="163" t="s">
        <v>546</v>
      </c>
      <c r="B78" s="15" t="str">
        <f>IFERROR(VLOOKUP(A78,'Validation List'!$A:$G,2,0),"--")</f>
        <v>Maria Obaldo</v>
      </c>
      <c r="C78" s="15" t="str">
        <f>IFERROR(VLOOKUP(A78,'Validation List'!$A:$G,4,0),"--")</f>
        <v>MVW 391</v>
      </c>
      <c r="D78" s="16" t="str">
        <f>IFERROR(VLOOKUP(A78,'Validation List'!$A:$G,6,0),"--")</f>
        <v>PM</v>
      </c>
      <c r="E78" s="16">
        <f>IFERROR(VLOOKUP(A78,'Validation List'!$A:$G,5,0),"--")</f>
        <v>100034161101676</v>
      </c>
      <c r="F78" s="15">
        <f t="shared" si="17"/>
        <v>32</v>
      </c>
      <c r="G78" s="15">
        <f t="shared" si="18"/>
        <v>40</v>
      </c>
      <c r="H78" s="15">
        <f t="shared" si="19"/>
        <v>40</v>
      </c>
      <c r="I78" s="15">
        <f t="shared" si="20"/>
        <v>40</v>
      </c>
      <c r="J78" s="15">
        <f t="shared" si="21"/>
        <v>32</v>
      </c>
      <c r="K78" s="15">
        <f t="shared" si="22"/>
        <v>184</v>
      </c>
      <c r="L78" s="15">
        <f t="shared" si="23"/>
        <v>0</v>
      </c>
      <c r="M78" s="15">
        <f t="shared" si="24"/>
        <v>184</v>
      </c>
      <c r="R78" s="95"/>
      <c r="S78" s="95"/>
      <c r="Y78" s="95"/>
      <c r="Z78" s="95"/>
      <c r="AF78" s="95"/>
      <c r="AG78" s="95"/>
      <c r="AM78" s="95"/>
      <c r="AN78" s="95"/>
      <c r="AR78" s="205" t="s">
        <v>665</v>
      </c>
      <c r="AS78" s="2">
        <f t="shared" si="25"/>
        <v>0</v>
      </c>
      <c r="AT78" s="2">
        <f t="shared" si="26"/>
        <v>0</v>
      </c>
      <c r="AU78" s="2">
        <f t="shared" si="30"/>
        <v>0</v>
      </c>
      <c r="AV78" s="25">
        <f t="shared" si="31"/>
        <v>1.379724055188962</v>
      </c>
      <c r="AW78" s="14">
        <f t="shared" si="32"/>
        <v>4.5999999999999996</v>
      </c>
    </row>
    <row r="79" spans="1:49" x14ac:dyDescent="0.2">
      <c r="A79" s="148" t="s">
        <v>495</v>
      </c>
      <c r="B79" s="15" t="str">
        <f>IFERROR(VLOOKUP(A79,'Validation List'!$A:$G,2,0),"--")</f>
        <v>Jason Leung</v>
      </c>
      <c r="C79" s="15" t="str">
        <f>IFERROR(VLOOKUP(A79,'Validation List'!$A:$G,4,0),"--")</f>
        <v>MVW 391</v>
      </c>
      <c r="D79" s="16" t="str">
        <f>IFERROR(VLOOKUP(A79,'Validation List'!$A:$G,6,0),"--")</f>
        <v>AM</v>
      </c>
      <c r="E79" s="16">
        <f>IFERROR(VLOOKUP(A79,'Validation List'!$A:$G,5,0),"--")</f>
        <v>100041249646893</v>
      </c>
      <c r="F79" s="15">
        <f t="shared" si="17"/>
        <v>32</v>
      </c>
      <c r="G79" s="15">
        <f t="shared" si="18"/>
        <v>40</v>
      </c>
      <c r="H79" s="15">
        <f t="shared" si="19"/>
        <v>40</v>
      </c>
      <c r="I79" s="15">
        <f t="shared" si="20"/>
        <v>40</v>
      </c>
      <c r="J79" s="15">
        <f t="shared" si="21"/>
        <v>32</v>
      </c>
      <c r="K79" s="15">
        <f t="shared" si="22"/>
        <v>184</v>
      </c>
      <c r="L79" s="15">
        <f t="shared" si="23"/>
        <v>0</v>
      </c>
      <c r="M79" s="15">
        <f t="shared" si="24"/>
        <v>184</v>
      </c>
      <c r="R79" s="95"/>
      <c r="S79" s="95"/>
      <c r="Y79" s="95"/>
      <c r="Z79" s="95"/>
      <c r="AF79" s="95"/>
      <c r="AG79" s="95"/>
      <c r="AM79" s="95"/>
      <c r="AN79" s="95"/>
      <c r="AR79" s="205" t="s">
        <v>665</v>
      </c>
      <c r="AS79" s="2">
        <f t="shared" si="25"/>
        <v>0</v>
      </c>
      <c r="AT79" s="2">
        <f t="shared" si="26"/>
        <v>0</v>
      </c>
      <c r="AU79" s="2">
        <f t="shared" si="30"/>
        <v>0</v>
      </c>
      <c r="AV79" s="25">
        <f t="shared" si="31"/>
        <v>1.379724055188962</v>
      </c>
      <c r="AW79" s="14">
        <f t="shared" si="32"/>
        <v>4.5999999999999996</v>
      </c>
    </row>
    <row r="80" spans="1:49" x14ac:dyDescent="0.2">
      <c r="A80" s="163" t="s">
        <v>483</v>
      </c>
      <c r="B80" s="15" t="str">
        <f>IFERROR(VLOOKUP(A80,'Validation List'!$A:$G,2,0),"--")</f>
        <v>Jason Leung</v>
      </c>
      <c r="C80" s="15" t="str">
        <f>IFERROR(VLOOKUP(A80,'Validation List'!$A:$G,4,0),"--")</f>
        <v>MVW 391</v>
      </c>
      <c r="D80" s="16" t="str">
        <f>IFERROR(VLOOKUP(A80,'Validation List'!$A:$G,6,0),"--")</f>
        <v>AM</v>
      </c>
      <c r="E80" s="16">
        <f>IFERROR(VLOOKUP(A80,'Validation List'!$A:$G,5,0),"--")</f>
        <v>100034026800724</v>
      </c>
      <c r="F80" s="15">
        <f t="shared" si="17"/>
        <v>32</v>
      </c>
      <c r="G80" s="15">
        <f t="shared" si="18"/>
        <v>40</v>
      </c>
      <c r="H80" s="15">
        <f t="shared" si="19"/>
        <v>40</v>
      </c>
      <c r="I80" s="15">
        <f t="shared" si="20"/>
        <v>40</v>
      </c>
      <c r="J80" s="15">
        <f t="shared" si="21"/>
        <v>32</v>
      </c>
      <c r="K80" s="15">
        <f t="shared" si="22"/>
        <v>184</v>
      </c>
      <c r="L80" s="15">
        <f t="shared" si="23"/>
        <v>0</v>
      </c>
      <c r="M80" s="15">
        <f t="shared" si="24"/>
        <v>184</v>
      </c>
      <c r="R80" s="95"/>
      <c r="S80" s="95"/>
      <c r="Y80" s="95"/>
      <c r="Z80" s="95"/>
      <c r="AF80" s="95"/>
      <c r="AG80" s="95"/>
      <c r="AM80" s="95"/>
      <c r="AN80" s="95"/>
      <c r="AR80" s="205" t="s">
        <v>665</v>
      </c>
      <c r="AS80" s="2">
        <f t="shared" si="25"/>
        <v>0</v>
      </c>
      <c r="AT80" s="2">
        <f t="shared" si="26"/>
        <v>0</v>
      </c>
      <c r="AU80" s="2">
        <f t="shared" si="30"/>
        <v>0</v>
      </c>
      <c r="AV80" s="25">
        <f t="shared" si="31"/>
        <v>1.379724055188962</v>
      </c>
      <c r="AW80" s="14">
        <f t="shared" si="32"/>
        <v>4.5999999999999996</v>
      </c>
    </row>
    <row r="81" spans="1:49" x14ac:dyDescent="0.2">
      <c r="A81" s="163" t="s">
        <v>548</v>
      </c>
      <c r="B81" s="15" t="str">
        <f>IFERROR(VLOOKUP(A81,'Validation List'!$A:$G,2,0),"--")</f>
        <v>Maria Obaldo</v>
      </c>
      <c r="C81" s="15" t="str">
        <f>IFERROR(VLOOKUP(A81,'Validation List'!$A:$G,4,0),"--")</f>
        <v>MVW 391</v>
      </c>
      <c r="D81" s="16" t="str">
        <f>IFERROR(VLOOKUP(A81,'Validation List'!$A:$G,6,0),"--")</f>
        <v>PM</v>
      </c>
      <c r="E81" s="16">
        <f>IFERROR(VLOOKUP(A81,'Validation List'!$A:$G,5,0),"--")</f>
        <v>100028957339145</v>
      </c>
      <c r="F81" s="15">
        <f t="shared" si="17"/>
        <v>32</v>
      </c>
      <c r="G81" s="15">
        <f t="shared" si="18"/>
        <v>37.5</v>
      </c>
      <c r="H81" s="15">
        <f t="shared" si="19"/>
        <v>40</v>
      </c>
      <c r="I81" s="15">
        <f t="shared" si="20"/>
        <v>40</v>
      </c>
      <c r="J81" s="15">
        <f t="shared" si="21"/>
        <v>24</v>
      </c>
      <c r="K81" s="15">
        <f t="shared" si="22"/>
        <v>173.5</v>
      </c>
      <c r="L81" s="15">
        <f t="shared" si="23"/>
        <v>0</v>
      </c>
      <c r="M81" s="15">
        <f t="shared" si="24"/>
        <v>173.5</v>
      </c>
      <c r="R81" s="95"/>
      <c r="S81" s="95"/>
      <c r="X81" s="2">
        <v>5.5</v>
      </c>
      <c r="Y81" s="95"/>
      <c r="Z81" s="95"/>
      <c r="AF81" s="95"/>
      <c r="AG81" s="95"/>
      <c r="AM81" s="95"/>
      <c r="AN81" s="95"/>
      <c r="AR81" s="205" t="s">
        <v>666</v>
      </c>
      <c r="AS81" s="2">
        <f t="shared" si="25"/>
        <v>0</v>
      </c>
      <c r="AT81" s="2">
        <f t="shared" si="26"/>
        <v>0</v>
      </c>
      <c r="AU81" s="2">
        <f t="shared" si="30"/>
        <v>2.5</v>
      </c>
      <c r="AV81" s="25">
        <f t="shared" si="31"/>
        <v>1.300989802039592</v>
      </c>
      <c r="AW81" s="14">
        <f t="shared" si="32"/>
        <v>4.4000000000000004</v>
      </c>
    </row>
    <row r="82" spans="1:49" x14ac:dyDescent="0.2">
      <c r="A82" s="163" t="s">
        <v>570</v>
      </c>
      <c r="B82" s="15" t="str">
        <f>IFERROR(VLOOKUP(A82,'Validation List'!$A:$G,2,0),"--")</f>
        <v>Jason Leung</v>
      </c>
      <c r="C82" s="15" t="str">
        <f>IFERROR(VLOOKUP(A82,'Validation List'!$A:$G,4,0),"--")</f>
        <v>MVW 391</v>
      </c>
      <c r="D82" s="16" t="str">
        <f>IFERROR(VLOOKUP(A82,'Validation List'!$A:$G,6,0),"--")</f>
        <v>ROLL OFF</v>
      </c>
      <c r="E82" s="16">
        <f>IFERROR(VLOOKUP(A82,'Validation List'!$A:$G,5,0),"--")</f>
        <v>100029079815841</v>
      </c>
      <c r="F82" s="15">
        <f t="shared" si="17"/>
        <v>32</v>
      </c>
      <c r="G82" s="15">
        <f t="shared" si="18"/>
        <v>0</v>
      </c>
      <c r="H82" s="15">
        <f t="shared" si="19"/>
        <v>0</v>
      </c>
      <c r="I82" s="15">
        <f t="shared" si="20"/>
        <v>0</v>
      </c>
      <c r="J82" s="15">
        <f t="shared" si="21"/>
        <v>8</v>
      </c>
      <c r="K82" s="15">
        <f t="shared" si="22"/>
        <v>40</v>
      </c>
      <c r="L82" s="15">
        <f t="shared" si="23"/>
        <v>0</v>
      </c>
      <c r="M82" s="15">
        <f t="shared" si="24"/>
        <v>40</v>
      </c>
      <c r="R82" s="95"/>
      <c r="S82" s="95"/>
      <c r="T82" s="2" t="s">
        <v>666</v>
      </c>
      <c r="U82" s="2" t="s">
        <v>666</v>
      </c>
      <c r="V82" s="2" t="s">
        <v>666</v>
      </c>
      <c r="W82" s="2" t="s">
        <v>666</v>
      </c>
      <c r="X82" s="2" t="s">
        <v>666</v>
      </c>
      <c r="Y82" s="95"/>
      <c r="Z82" s="95"/>
      <c r="AA82" s="2" t="s">
        <v>666</v>
      </c>
      <c r="AB82" s="2" t="s">
        <v>666</v>
      </c>
      <c r="AC82" s="2" t="s">
        <v>666</v>
      </c>
      <c r="AD82" s="2" t="s">
        <v>666</v>
      </c>
      <c r="AE82" s="2" t="s">
        <v>666</v>
      </c>
      <c r="AF82" s="95"/>
      <c r="AG82" s="95"/>
      <c r="AH82" s="2" t="s">
        <v>666</v>
      </c>
      <c r="AI82" s="2" t="s">
        <v>666</v>
      </c>
      <c r="AJ82" s="2" t="s">
        <v>666</v>
      </c>
      <c r="AK82" s="2" t="s">
        <v>666</v>
      </c>
      <c r="AL82" s="2" t="s">
        <v>666</v>
      </c>
      <c r="AM82" s="95"/>
      <c r="AN82" s="95"/>
      <c r="AO82" s="2" t="s">
        <v>666</v>
      </c>
      <c r="AP82" s="2" t="s">
        <v>666</v>
      </c>
      <c r="AQ82" s="2" t="s">
        <v>666</v>
      </c>
      <c r="AR82" s="205" t="s">
        <v>665</v>
      </c>
      <c r="AS82" s="2">
        <f t="shared" si="25"/>
        <v>0</v>
      </c>
      <c r="AT82" s="2">
        <f t="shared" si="26"/>
        <v>0</v>
      </c>
      <c r="AU82" s="2">
        <f t="shared" si="30"/>
        <v>0</v>
      </c>
      <c r="AV82" s="25">
        <f t="shared" si="31"/>
        <v>0.29994001199760045</v>
      </c>
      <c r="AW82" s="14">
        <f t="shared" si="32"/>
        <v>1</v>
      </c>
    </row>
    <row r="83" spans="1:49" x14ac:dyDescent="0.2">
      <c r="A83" s="163" t="s">
        <v>550</v>
      </c>
      <c r="B83" s="15" t="str">
        <f>IFERROR(VLOOKUP(A83,'Validation List'!$A:$G,2,0),"--")</f>
        <v>Maria Obaldo</v>
      </c>
      <c r="C83" s="15" t="str">
        <f>IFERROR(VLOOKUP(A83,'Validation List'!$A:$G,4,0),"--")</f>
        <v>MVW 391</v>
      </c>
      <c r="D83" s="16" t="str">
        <f>IFERROR(VLOOKUP(A83,'Validation List'!$A:$G,6,0),"--")</f>
        <v>PM</v>
      </c>
      <c r="E83" s="16">
        <f>IFERROR(VLOOKUP(A83,'Validation List'!$A:$G,5,0),"--")</f>
        <v>100028678002286</v>
      </c>
      <c r="F83" s="15">
        <f t="shared" si="17"/>
        <v>32</v>
      </c>
      <c r="G83" s="15">
        <f t="shared" si="18"/>
        <v>40</v>
      </c>
      <c r="H83" s="15">
        <f t="shared" si="19"/>
        <v>32</v>
      </c>
      <c r="I83" s="15">
        <f t="shared" si="20"/>
        <v>40</v>
      </c>
      <c r="J83" s="15">
        <f t="shared" si="21"/>
        <v>24</v>
      </c>
      <c r="K83" s="15">
        <f t="shared" si="22"/>
        <v>168</v>
      </c>
      <c r="L83" s="15">
        <f t="shared" si="23"/>
        <v>0</v>
      </c>
      <c r="M83" s="15">
        <f t="shared" si="24"/>
        <v>168</v>
      </c>
      <c r="R83" s="95"/>
      <c r="S83" s="95"/>
      <c r="Y83" s="95"/>
      <c r="Z83" s="95"/>
      <c r="AC83" s="2" t="s">
        <v>16</v>
      </c>
      <c r="AF83" s="95"/>
      <c r="AG83" s="95"/>
      <c r="AM83" s="95"/>
      <c r="AN83" s="95"/>
      <c r="AR83" s="205" t="s">
        <v>666</v>
      </c>
      <c r="AS83" s="2">
        <f t="shared" si="25"/>
        <v>1</v>
      </c>
      <c r="AT83" s="2">
        <f t="shared" si="26"/>
        <v>0</v>
      </c>
      <c r="AU83" s="2">
        <f t="shared" si="30"/>
        <v>0</v>
      </c>
      <c r="AV83" s="25">
        <f t="shared" si="31"/>
        <v>1.2597480503899219</v>
      </c>
      <c r="AW83" s="14">
        <f t="shared" si="32"/>
        <v>4.4000000000000004</v>
      </c>
    </row>
    <row r="84" spans="1:49" x14ac:dyDescent="0.2">
      <c r="A84" s="163" t="s">
        <v>485</v>
      </c>
      <c r="B84" s="15" t="str">
        <f>IFERROR(VLOOKUP(A84,'Validation List'!$A:$G,2,0),"--")</f>
        <v>Jason Leung</v>
      </c>
      <c r="C84" s="15" t="str">
        <f>IFERROR(VLOOKUP(A84,'Validation List'!$A:$G,4,0),"--")</f>
        <v>MVW 391</v>
      </c>
      <c r="D84" s="16" t="str">
        <f>IFERROR(VLOOKUP(A84,'Validation List'!$A:$G,6,0),"--")</f>
        <v>AM</v>
      </c>
      <c r="E84" s="16">
        <f>IFERROR(VLOOKUP(A84,'Validation List'!$A:$G,5,0),"--")</f>
        <v>100034779559090</v>
      </c>
      <c r="F84" s="15">
        <f t="shared" si="17"/>
        <v>32</v>
      </c>
      <c r="G84" s="15">
        <f t="shared" si="18"/>
        <v>40</v>
      </c>
      <c r="H84" s="15">
        <f t="shared" si="19"/>
        <v>40</v>
      </c>
      <c r="I84" s="15">
        <f t="shared" si="20"/>
        <v>40</v>
      </c>
      <c r="J84" s="15">
        <f t="shared" si="21"/>
        <v>24</v>
      </c>
      <c r="K84" s="15">
        <f t="shared" si="22"/>
        <v>176</v>
      </c>
      <c r="L84" s="15">
        <f t="shared" si="23"/>
        <v>0</v>
      </c>
      <c r="M84" s="15">
        <f t="shared" si="24"/>
        <v>176</v>
      </c>
      <c r="R84" s="95"/>
      <c r="S84" s="95"/>
      <c r="Y84" s="95"/>
      <c r="Z84" s="95"/>
      <c r="AF84" s="95"/>
      <c r="AG84" s="95"/>
      <c r="AM84" s="95"/>
      <c r="AN84" s="95"/>
      <c r="AR84" s="205" t="s">
        <v>666</v>
      </c>
      <c r="AS84" s="2">
        <f t="shared" si="25"/>
        <v>0</v>
      </c>
      <c r="AT84" s="2">
        <f t="shared" si="26"/>
        <v>0</v>
      </c>
      <c r="AU84" s="2">
        <f t="shared" si="30"/>
        <v>0</v>
      </c>
      <c r="AV84" s="25">
        <f t="shared" si="31"/>
        <v>1.3197360527894419</v>
      </c>
      <c r="AW84" s="14">
        <f t="shared" si="32"/>
        <v>4.4000000000000004</v>
      </c>
    </row>
    <row r="85" spans="1:49" x14ac:dyDescent="0.2">
      <c r="A85" s="163" t="s">
        <v>503</v>
      </c>
      <c r="B85" s="15" t="str">
        <f>IFERROR(VLOOKUP(A85,'Validation List'!$A:$G,2,0),"--")</f>
        <v>Jason Leung</v>
      </c>
      <c r="C85" s="15" t="str">
        <f>IFERROR(VLOOKUP(A85,'Validation List'!$A:$G,4,0),"--")</f>
        <v>MVW 391</v>
      </c>
      <c r="D85" s="16" t="str">
        <f>IFERROR(VLOOKUP(A85,'Validation List'!$A:$G,6,0),"--")</f>
        <v>AM</v>
      </c>
      <c r="E85" s="16">
        <f>IFERROR(VLOOKUP(A85,'Validation List'!$A:$G,5,0),"--")</f>
        <v>100028800064303</v>
      </c>
      <c r="F85" s="15">
        <f t="shared" si="17"/>
        <v>32</v>
      </c>
      <c r="G85" s="15">
        <f t="shared" si="18"/>
        <v>40</v>
      </c>
      <c r="H85" s="15">
        <f t="shared" si="19"/>
        <v>40</v>
      </c>
      <c r="I85" s="15">
        <f t="shared" si="20"/>
        <v>40</v>
      </c>
      <c r="J85" s="15">
        <f t="shared" si="21"/>
        <v>24</v>
      </c>
      <c r="K85" s="15">
        <f t="shared" si="22"/>
        <v>176</v>
      </c>
      <c r="L85" s="15">
        <f t="shared" si="23"/>
        <v>0</v>
      </c>
      <c r="M85" s="15">
        <f t="shared" si="24"/>
        <v>176</v>
      </c>
      <c r="R85" s="95"/>
      <c r="S85" s="95"/>
      <c r="Y85" s="95"/>
      <c r="Z85" s="95"/>
      <c r="AF85" s="95"/>
      <c r="AG85" s="95"/>
      <c r="AM85" s="95"/>
      <c r="AN85" s="95"/>
      <c r="AR85" s="205" t="s">
        <v>666</v>
      </c>
      <c r="AS85" s="2">
        <f t="shared" si="25"/>
        <v>0</v>
      </c>
      <c r="AT85" s="2">
        <f t="shared" si="26"/>
        <v>0</v>
      </c>
      <c r="AU85" s="2">
        <f t="shared" si="30"/>
        <v>0</v>
      </c>
      <c r="AV85" s="25">
        <f t="shared" si="31"/>
        <v>1.3197360527894419</v>
      </c>
      <c r="AW85" s="14">
        <f t="shared" si="32"/>
        <v>4.4000000000000004</v>
      </c>
    </row>
    <row r="86" spans="1:49" x14ac:dyDescent="0.2">
      <c r="A86" s="163" t="s">
        <v>552</v>
      </c>
      <c r="B86" s="15" t="str">
        <f>IFERROR(VLOOKUP(A86,'Validation List'!$A:$G,2,0),"--")</f>
        <v>Maria Obaldo</v>
      </c>
      <c r="C86" s="15" t="str">
        <f>IFERROR(VLOOKUP(A86,'Validation List'!$A:$G,4,0),"--")</f>
        <v>MVW 391</v>
      </c>
      <c r="D86" s="16" t="str">
        <f>IFERROR(VLOOKUP(A86,'Validation List'!$A:$G,6,0),"--")</f>
        <v>PM</v>
      </c>
      <c r="E86" s="16">
        <f>IFERROR(VLOOKUP(A86,'Validation List'!$A:$G,5,0),"--")</f>
        <v>100029081885568</v>
      </c>
      <c r="F86" s="15">
        <f t="shared" si="17"/>
        <v>0</v>
      </c>
      <c r="G86" s="15">
        <f t="shared" si="18"/>
        <v>8</v>
      </c>
      <c r="H86" s="15">
        <f t="shared" si="19"/>
        <v>40</v>
      </c>
      <c r="I86" s="15">
        <f t="shared" si="20"/>
        <v>40</v>
      </c>
      <c r="J86" s="15">
        <f t="shared" si="21"/>
        <v>32</v>
      </c>
      <c r="K86" s="15">
        <f t="shared" si="22"/>
        <v>120</v>
      </c>
      <c r="L86" s="15">
        <f t="shared" si="23"/>
        <v>0</v>
      </c>
      <c r="M86" s="15">
        <f t="shared" si="24"/>
        <v>120</v>
      </c>
      <c r="N86" s="2" t="s">
        <v>17</v>
      </c>
      <c r="O86" s="2" t="s">
        <v>16</v>
      </c>
      <c r="P86" s="2" t="s">
        <v>16</v>
      </c>
      <c r="Q86" s="2" t="s">
        <v>16</v>
      </c>
      <c r="R86" s="95"/>
      <c r="S86" s="95"/>
      <c r="T86" s="2" t="s">
        <v>16</v>
      </c>
      <c r="U86" s="2" t="s">
        <v>16</v>
      </c>
      <c r="V86" s="2" t="s">
        <v>16</v>
      </c>
      <c r="W86" s="2" t="s">
        <v>16</v>
      </c>
      <c r="X86" s="2" t="s">
        <v>16</v>
      </c>
      <c r="Y86" s="95" t="s">
        <v>693</v>
      </c>
      <c r="Z86" s="95"/>
      <c r="AF86" s="95"/>
      <c r="AG86" s="95"/>
      <c r="AM86" s="95"/>
      <c r="AN86" s="95"/>
      <c r="AR86" s="205" t="s">
        <v>665</v>
      </c>
      <c r="AS86" s="2">
        <f t="shared" si="25"/>
        <v>8</v>
      </c>
      <c r="AT86" s="2">
        <f t="shared" si="26"/>
        <v>1</v>
      </c>
      <c r="AU86" s="2">
        <f t="shared" si="30"/>
        <v>0</v>
      </c>
      <c r="AV86" s="25">
        <f t="shared" si="31"/>
        <v>0.89982003599280136</v>
      </c>
      <c r="AW86" s="14">
        <f t="shared" si="32"/>
        <v>4.5999999999999996</v>
      </c>
    </row>
    <row r="87" spans="1:49" x14ac:dyDescent="0.2">
      <c r="A87" s="148" t="s">
        <v>487</v>
      </c>
      <c r="B87" s="15" t="str">
        <f>IFERROR(VLOOKUP(A87,'Validation List'!$A:$G,2,0),"--")</f>
        <v>Jason Leung</v>
      </c>
      <c r="C87" s="15" t="str">
        <f>IFERROR(VLOOKUP(A87,'Validation List'!$A:$G,4,0),"--")</f>
        <v>MVW 391</v>
      </c>
      <c r="D87" s="16" t="str">
        <f>IFERROR(VLOOKUP(A87,'Validation List'!$A:$G,6,0),"--")</f>
        <v>AM</v>
      </c>
      <c r="E87" s="16">
        <f>IFERROR(VLOOKUP(A87,'Validation List'!$A:$G,5,0),"--")</f>
        <v>100036941613966</v>
      </c>
      <c r="F87" s="15">
        <f t="shared" si="17"/>
        <v>32</v>
      </c>
      <c r="G87" s="15">
        <f t="shared" si="18"/>
        <v>40</v>
      </c>
      <c r="H87" s="15">
        <f t="shared" si="19"/>
        <v>40</v>
      </c>
      <c r="I87" s="15">
        <f t="shared" si="20"/>
        <v>40</v>
      </c>
      <c r="J87" s="15">
        <f t="shared" si="21"/>
        <v>24</v>
      </c>
      <c r="K87" s="15">
        <f t="shared" si="22"/>
        <v>176</v>
      </c>
      <c r="L87" s="15">
        <f t="shared" si="23"/>
        <v>0</v>
      </c>
      <c r="M87" s="15">
        <f t="shared" si="24"/>
        <v>176</v>
      </c>
      <c r="R87" s="95"/>
      <c r="S87" s="95"/>
      <c r="Y87" s="95"/>
      <c r="Z87" s="95"/>
      <c r="AF87" s="95"/>
      <c r="AG87" s="95"/>
      <c r="AM87" s="95"/>
      <c r="AN87" s="95"/>
      <c r="AR87" s="205" t="s">
        <v>666</v>
      </c>
      <c r="AS87" s="2">
        <f t="shared" si="25"/>
        <v>0</v>
      </c>
      <c r="AT87" s="2">
        <f t="shared" si="26"/>
        <v>0</v>
      </c>
      <c r="AU87" s="2">
        <f t="shared" si="30"/>
        <v>0</v>
      </c>
      <c r="AV87" s="25">
        <f t="shared" si="31"/>
        <v>1.3197360527894419</v>
      </c>
      <c r="AW87" s="14">
        <f t="shared" si="32"/>
        <v>4.4000000000000004</v>
      </c>
    </row>
    <row r="88" spans="1:49" x14ac:dyDescent="0.2">
      <c r="A88" s="163" t="s">
        <v>554</v>
      </c>
      <c r="B88" s="15" t="str">
        <f>IFERROR(VLOOKUP(A88,'Validation List'!$A:$G,2,0),"--")</f>
        <v>Maria Obaldo</v>
      </c>
      <c r="C88" s="15" t="str">
        <f>IFERROR(VLOOKUP(A88,'Validation List'!$A:$G,4,0),"--")</f>
        <v>MVW 391</v>
      </c>
      <c r="D88" s="16" t="str">
        <f>IFERROR(VLOOKUP(A88,'Validation List'!$A:$G,6,0),"--")</f>
        <v>PM</v>
      </c>
      <c r="E88" s="16">
        <f>IFERROR(VLOOKUP(A88,'Validation List'!$A:$G,5,0),"--")</f>
        <v>100034792128190</v>
      </c>
      <c r="F88" s="15">
        <f t="shared" si="17"/>
        <v>32</v>
      </c>
      <c r="G88" s="15">
        <f t="shared" si="18"/>
        <v>40</v>
      </c>
      <c r="H88" s="15">
        <f t="shared" si="19"/>
        <v>41.5</v>
      </c>
      <c r="I88" s="15">
        <f t="shared" si="20"/>
        <v>43</v>
      </c>
      <c r="J88" s="15">
        <f t="shared" si="21"/>
        <v>8</v>
      </c>
      <c r="K88" s="15">
        <f t="shared" ref="K88:K93" si="33">SUM(F88:J88)</f>
        <v>164.5</v>
      </c>
      <c r="L88" s="15">
        <f t="shared" ref="L88:L93" si="34">SUMIFS(N88:AR88,N88:AR88,"&gt;8") - ((COUNTIFS(N88:AR88,"&gt;0",N88:AR88,"&gt;8")*8))</f>
        <v>4.5</v>
      </c>
      <c r="M88" s="15">
        <f t="shared" ref="M88:M93" si="35">L88+K88</f>
        <v>169</v>
      </c>
      <c r="R88" s="95"/>
      <c r="S88" s="95"/>
      <c r="Y88" s="95"/>
      <c r="Z88" s="95"/>
      <c r="AC88" s="2">
        <v>9.5</v>
      </c>
      <c r="AF88" s="95"/>
      <c r="AG88" s="95"/>
      <c r="AJ88" s="2">
        <v>11</v>
      </c>
      <c r="AM88" s="95"/>
      <c r="AN88" s="95"/>
      <c r="AO88" s="2" t="s">
        <v>16</v>
      </c>
      <c r="AP88" s="2" t="s">
        <v>16</v>
      </c>
      <c r="AR88" s="205" t="s">
        <v>666</v>
      </c>
      <c r="AS88" s="2">
        <f t="shared" ref="AS88:AS93" si="36">COUNTIF(N88:AR88,"PD")</f>
        <v>2</v>
      </c>
      <c r="AT88" s="2">
        <f t="shared" ref="AT88:AT93" si="37">COUNTIF(N88:AR88,"UD")</f>
        <v>0</v>
      </c>
      <c r="AU88" s="2">
        <f t="shared" si="30"/>
        <v>0</v>
      </c>
      <c r="AV88" s="25">
        <f t="shared" si="31"/>
        <v>1.2335032993401318</v>
      </c>
      <c r="AW88" s="14">
        <f t="shared" si="32"/>
        <v>4.4000000000000004</v>
      </c>
    </row>
    <row r="89" spans="1:49" x14ac:dyDescent="0.2">
      <c r="A89" s="148" t="s">
        <v>134</v>
      </c>
      <c r="B89" s="15" t="str">
        <f>IFERROR(VLOOKUP(A89,'Validation List'!$A:$G,2,0),"--")</f>
        <v>Maria Obaldo</v>
      </c>
      <c r="C89" s="15" t="str">
        <f>IFERROR(VLOOKUP(A89,'Validation List'!$A:$G,4,0),"--")</f>
        <v>MVW 391</v>
      </c>
      <c r="D89" s="16" t="str">
        <f>IFERROR(VLOOKUP(A89,'Validation List'!$A:$G,6,0),"--")</f>
        <v>PM</v>
      </c>
      <c r="E89" s="16">
        <f>IFERROR(VLOOKUP(A89,'Validation List'!$A:$G,5,0),"--")</f>
        <v>100025786989380</v>
      </c>
      <c r="F89" s="15">
        <f t="shared" ref="F89:F93" si="38">((4*8)-((COUNTIF(N89:S89,"UD")+COUNTIF(N89:S89,"PD")+COUNTIF(N89:S89,"NA"))*8))+(COUNTIF(N89:S89,"Worked")*8) - ((COUNTIFS(N89:S89,"&gt;0",N89:S89,"&lt;8")*8)-SUMIFS(N89:S89,N89:S89,"&gt;0",N89:S89,"&lt;8"))</f>
        <v>32</v>
      </c>
      <c r="G89" s="15">
        <f t="shared" ref="G89:G93" si="39">((5*8)-((COUNTIF(T89:Z89,"UD")+COUNTIF(T89:Z89,"PD")+COUNTIF(T89:Z89,"NA"))*8)) +(COUNTIF(T89:Z89,"Worked")*8)- ((COUNTIF(T89:Z89,"&gt;0")*8)-SUMIF(T89:Z89,"&gt;0"))</f>
        <v>40</v>
      </c>
      <c r="H89" s="15">
        <f t="shared" ref="H89:H93" si="40">((5*8)-((COUNTIF(AA89:AG89,"UD")+COUNTIF(AA89:AG89,"PD")+COUNTIF(AA89:AG89,"NA"))*8)) +(COUNTIF(AA89:AG89,"Worked")*8)- ((COUNTIF(AA89:AG89,"&gt;0")*8)-SUMIF(AA89:AG89,"&gt;0"))</f>
        <v>40</v>
      </c>
      <c r="I89" s="15">
        <f t="shared" ref="I89:I93" si="41">((5*8)-((COUNTIF(AH89:AN89,"UD")+COUNTIF(AH89:AN89,"PD")+COUNTIF(AH89:AN89,"NA"))*8))+(COUNTIF(AH89:AN89,"Worked")*8) - ((COUNTIF(AH89:AN89,"&gt;0")*8)-SUMIF(AH89:AN89,"&gt;0"))</f>
        <v>44</v>
      </c>
      <c r="J89" s="15">
        <f t="shared" ref="J89:J93" si="42">((4*8)-((COUNTIF(AO89:AR89,"UD")+COUNTIF(AO89:AR89,"PD")+COUNTIF(AO89:AR89,"NA"))*8))+(COUNTIF(AO89:AR89,"Worked")*8) - ((COUNTIF(AO89:AR89,"&gt;0")*8)-SUMIF(AO89:AR89,"&gt;0"))</f>
        <v>24</v>
      </c>
      <c r="K89" s="15">
        <f t="shared" si="33"/>
        <v>180</v>
      </c>
      <c r="L89" s="15">
        <f t="shared" si="34"/>
        <v>4</v>
      </c>
      <c r="M89" s="15">
        <f t="shared" si="35"/>
        <v>184</v>
      </c>
      <c r="R89" s="95"/>
      <c r="S89" s="95"/>
      <c r="Y89" s="95"/>
      <c r="Z89" s="95"/>
      <c r="AF89" s="95"/>
      <c r="AG89" s="95"/>
      <c r="AJ89" s="2">
        <v>12</v>
      </c>
      <c r="AM89" s="95"/>
      <c r="AN89" s="95"/>
      <c r="AR89" s="205" t="s">
        <v>666</v>
      </c>
      <c r="AS89" s="2">
        <f t="shared" si="36"/>
        <v>0</v>
      </c>
      <c r="AT89" s="2">
        <f t="shared" si="37"/>
        <v>0</v>
      </c>
      <c r="AU89" s="2">
        <f t="shared" si="30"/>
        <v>0</v>
      </c>
      <c r="AV89" s="25">
        <f t="shared" si="31"/>
        <v>1.3497300539892021</v>
      </c>
      <c r="AW89" s="14">
        <f t="shared" si="32"/>
        <v>4.4000000000000004</v>
      </c>
    </row>
    <row r="90" spans="1:49" x14ac:dyDescent="0.2">
      <c r="A90" s="148" t="s">
        <v>502</v>
      </c>
      <c r="B90" s="15" t="str">
        <f>IFERROR(VLOOKUP(A90,'Validation List'!$A:$G,2,0),"--")</f>
        <v>Jason Leung</v>
      </c>
      <c r="C90" s="15" t="str">
        <f>IFERROR(VLOOKUP(A90,'Validation List'!$A:$G,4,0),"--")</f>
        <v>MVW 391</v>
      </c>
      <c r="D90" s="16" t="str">
        <f>IFERROR(VLOOKUP(A90,'Validation List'!$A:$G,6,0),"--")</f>
        <v>AM</v>
      </c>
      <c r="E90" s="16">
        <f>IFERROR(VLOOKUP(A90,'Validation List'!$A:$G,5,0),"--")</f>
        <v>0</v>
      </c>
      <c r="F90" s="15">
        <f t="shared" si="38"/>
        <v>0</v>
      </c>
      <c r="G90" s="15">
        <f t="shared" si="39"/>
        <v>0</v>
      </c>
      <c r="H90" s="15">
        <f t="shared" si="40"/>
        <v>0</v>
      </c>
      <c r="I90" s="15">
        <f t="shared" si="41"/>
        <v>40</v>
      </c>
      <c r="J90" s="15">
        <f t="shared" si="42"/>
        <v>24</v>
      </c>
      <c r="K90" s="15">
        <f t="shared" si="33"/>
        <v>64</v>
      </c>
      <c r="L90" s="15">
        <f t="shared" si="34"/>
        <v>0</v>
      </c>
      <c r="M90" s="15">
        <f t="shared" si="35"/>
        <v>64</v>
      </c>
      <c r="N90" s="2" t="s">
        <v>666</v>
      </c>
      <c r="O90" s="2" t="s">
        <v>666</v>
      </c>
      <c r="P90" s="2" t="s">
        <v>666</v>
      </c>
      <c r="Q90" s="2" t="s">
        <v>666</v>
      </c>
      <c r="R90" s="95"/>
      <c r="S90" s="95"/>
      <c r="T90" s="2" t="s">
        <v>666</v>
      </c>
      <c r="U90" s="2" t="s">
        <v>666</v>
      </c>
      <c r="V90" s="2" t="s">
        <v>666</v>
      </c>
      <c r="W90" s="2" t="s">
        <v>666</v>
      </c>
      <c r="X90" s="2" t="s">
        <v>666</v>
      </c>
      <c r="Y90" s="95"/>
      <c r="Z90" s="95"/>
      <c r="AA90" s="2" t="s">
        <v>666</v>
      </c>
      <c r="AB90" s="2" t="s">
        <v>666</v>
      </c>
      <c r="AC90" s="2" t="s">
        <v>666</v>
      </c>
      <c r="AD90" s="2" t="s">
        <v>666</v>
      </c>
      <c r="AE90" s="2" t="s">
        <v>666</v>
      </c>
      <c r="AF90" s="95"/>
      <c r="AG90" s="95"/>
      <c r="AM90" s="95"/>
      <c r="AN90" s="95"/>
      <c r="AR90" s="205" t="s">
        <v>666</v>
      </c>
      <c r="AS90" s="2">
        <f t="shared" si="36"/>
        <v>0</v>
      </c>
      <c r="AT90" s="2">
        <f t="shared" si="37"/>
        <v>0</v>
      </c>
      <c r="AU90" s="2">
        <f t="shared" si="30"/>
        <v>0</v>
      </c>
      <c r="AV90" s="25">
        <f t="shared" si="31"/>
        <v>0.47990401919616071</v>
      </c>
      <c r="AW90" s="14">
        <f t="shared" si="32"/>
        <v>1.6</v>
      </c>
    </row>
    <row r="91" spans="1:49" x14ac:dyDescent="0.2">
      <c r="A91" s="163" t="s">
        <v>489</v>
      </c>
      <c r="B91" s="15" t="str">
        <f>IFERROR(VLOOKUP(A91,'Validation List'!$A:$G,2,0),"--")</f>
        <v>Jason Leung</v>
      </c>
      <c r="C91" s="15" t="str">
        <f>IFERROR(VLOOKUP(A91,'Validation List'!$A:$G,4,0),"--")</f>
        <v>MVW 391</v>
      </c>
      <c r="D91" s="16" t="str">
        <f>IFERROR(VLOOKUP(A91,'Validation List'!$A:$G,6,0),"--")</f>
        <v>AM</v>
      </c>
      <c r="E91" s="16">
        <f>IFERROR(VLOOKUP(A91,'Validation List'!$A:$G,5,0),"--")</f>
        <v>100034395606908</v>
      </c>
      <c r="F91" s="15">
        <f t="shared" si="38"/>
        <v>32</v>
      </c>
      <c r="G91" s="15">
        <f t="shared" si="39"/>
        <v>40</v>
      </c>
      <c r="H91" s="15">
        <f t="shared" si="40"/>
        <v>40</v>
      </c>
      <c r="I91" s="15">
        <f t="shared" si="41"/>
        <v>40</v>
      </c>
      <c r="J91" s="15">
        <f t="shared" si="42"/>
        <v>24</v>
      </c>
      <c r="K91" s="15">
        <f t="shared" si="33"/>
        <v>176</v>
      </c>
      <c r="L91" s="15">
        <f t="shared" si="34"/>
        <v>0</v>
      </c>
      <c r="M91" s="15">
        <f t="shared" si="35"/>
        <v>176</v>
      </c>
      <c r="R91" s="95"/>
      <c r="S91" s="95"/>
      <c r="Y91" s="95"/>
      <c r="Z91" s="95"/>
      <c r="AA91" s="2" t="s">
        <v>17</v>
      </c>
      <c r="AF91" s="95" t="s">
        <v>693</v>
      </c>
      <c r="AG91" s="95"/>
      <c r="AM91" s="95"/>
      <c r="AN91" s="95"/>
      <c r="AR91" s="205" t="s">
        <v>666</v>
      </c>
      <c r="AS91" s="2">
        <f t="shared" si="36"/>
        <v>0</v>
      </c>
      <c r="AT91" s="2">
        <f t="shared" si="37"/>
        <v>1</v>
      </c>
      <c r="AU91" s="2">
        <f t="shared" si="30"/>
        <v>0</v>
      </c>
      <c r="AV91" s="25">
        <f t="shared" si="31"/>
        <v>1.3197360527894419</v>
      </c>
      <c r="AW91" s="14">
        <f t="shared" si="32"/>
        <v>4.4000000000000004</v>
      </c>
    </row>
    <row r="92" spans="1:49" x14ac:dyDescent="0.2">
      <c r="A92" s="121" t="s">
        <v>557</v>
      </c>
      <c r="B92" s="15" t="str">
        <f>IFERROR(VLOOKUP(A92,'Validation List'!$A:$G,2,0),"--")</f>
        <v>Maria Obaldo</v>
      </c>
      <c r="C92" s="15" t="str">
        <f>IFERROR(VLOOKUP(A92,'Validation List'!$A:$G,4,0),"--")</f>
        <v>MVW 391</v>
      </c>
      <c r="D92" s="16" t="str">
        <f>IFERROR(VLOOKUP(A92,'Validation List'!$A:$G,6,0),"--")</f>
        <v>PM</v>
      </c>
      <c r="E92" s="16">
        <f>IFERROR(VLOOKUP(A92,'Validation List'!$A:$G,5,0),"--")</f>
        <v>100035602686127</v>
      </c>
      <c r="F92" s="15">
        <f t="shared" si="38"/>
        <v>32</v>
      </c>
      <c r="G92" s="15">
        <f t="shared" si="39"/>
        <v>40</v>
      </c>
      <c r="H92" s="15">
        <f t="shared" si="40"/>
        <v>32</v>
      </c>
      <c r="I92" s="15">
        <f t="shared" si="41"/>
        <v>40</v>
      </c>
      <c r="J92" s="15">
        <f t="shared" si="42"/>
        <v>24</v>
      </c>
      <c r="K92" s="15">
        <f t="shared" si="33"/>
        <v>168</v>
      </c>
      <c r="L92" s="15">
        <f t="shared" si="34"/>
        <v>0</v>
      </c>
      <c r="M92" s="15">
        <f t="shared" si="35"/>
        <v>168</v>
      </c>
      <c r="R92" s="95"/>
      <c r="S92" s="95"/>
      <c r="Y92" s="95"/>
      <c r="Z92" s="95"/>
      <c r="AA92" s="2" t="s">
        <v>16</v>
      </c>
      <c r="AF92" s="95"/>
      <c r="AG92" s="95"/>
      <c r="AM92" s="95"/>
      <c r="AN92" s="95"/>
      <c r="AR92" s="205" t="s">
        <v>666</v>
      </c>
      <c r="AS92" s="2">
        <f t="shared" si="36"/>
        <v>1</v>
      </c>
      <c r="AT92" s="2">
        <f t="shared" si="37"/>
        <v>0</v>
      </c>
      <c r="AU92" s="2">
        <f t="shared" si="30"/>
        <v>0</v>
      </c>
      <c r="AV92" s="25">
        <f t="shared" si="31"/>
        <v>1.2597480503899219</v>
      </c>
      <c r="AW92" s="14">
        <f t="shared" si="32"/>
        <v>4.4000000000000004</v>
      </c>
    </row>
    <row r="93" spans="1:49" x14ac:dyDescent="0.2">
      <c r="A93" s="148" t="s">
        <v>565</v>
      </c>
      <c r="B93" s="15" t="str">
        <f>IFERROR(VLOOKUP(A93,'Validation List'!$A:$G,2,0),"--")</f>
        <v>Maria Obaldo</v>
      </c>
      <c r="C93" s="15" t="str">
        <f>IFERROR(VLOOKUP(A93,'Validation List'!$A:$G,4,0),"--")</f>
        <v>MVW 391</v>
      </c>
      <c r="D93" s="16" t="str">
        <f>IFERROR(VLOOKUP(A93,'Validation List'!$A:$G,6,0),"--")</f>
        <v>PM</v>
      </c>
      <c r="E93" s="16">
        <f>IFERROR(VLOOKUP(A93,'Validation List'!$A:$G,5,0),"--")</f>
        <v>0</v>
      </c>
      <c r="F93" s="15">
        <f t="shared" si="38"/>
        <v>0</v>
      </c>
      <c r="G93" s="15">
        <f t="shared" si="39"/>
        <v>40</v>
      </c>
      <c r="H93" s="15">
        <f t="shared" si="40"/>
        <v>40</v>
      </c>
      <c r="I93" s="15">
        <f t="shared" si="41"/>
        <v>40</v>
      </c>
      <c r="J93" s="15">
        <f t="shared" si="42"/>
        <v>24</v>
      </c>
      <c r="K93" s="15">
        <f t="shared" si="33"/>
        <v>144</v>
      </c>
      <c r="L93" s="15">
        <f t="shared" si="34"/>
        <v>0</v>
      </c>
      <c r="M93" s="15">
        <f t="shared" si="35"/>
        <v>144</v>
      </c>
      <c r="N93" s="2" t="s">
        <v>666</v>
      </c>
      <c r="O93" s="2" t="s">
        <v>666</v>
      </c>
      <c r="P93" s="2" t="s">
        <v>666</v>
      </c>
      <c r="Q93" s="2" t="s">
        <v>666</v>
      </c>
      <c r="R93" s="95"/>
      <c r="S93" s="95"/>
      <c r="Y93" s="95"/>
      <c r="Z93" s="95"/>
      <c r="AF93" s="95"/>
      <c r="AG93" s="95"/>
      <c r="AM93" s="95"/>
      <c r="AN93" s="95"/>
      <c r="AR93" s="205" t="s">
        <v>666</v>
      </c>
      <c r="AS93" s="2">
        <f t="shared" si="36"/>
        <v>0</v>
      </c>
      <c r="AT93" s="2">
        <f t="shared" si="37"/>
        <v>0</v>
      </c>
      <c r="AU93" s="2">
        <f t="shared" si="30"/>
        <v>0</v>
      </c>
      <c r="AV93" s="25">
        <f t="shared" si="31"/>
        <v>1.0797840431913617</v>
      </c>
      <c r="AW93" s="14">
        <f t="shared" si="32"/>
        <v>3.6</v>
      </c>
    </row>
  </sheetData>
  <autoFilter ref="A23:AT68" xr:uid="{CD9C0C2E-79A6-CB48-B080-5CF756631F7A}">
    <sortState xmlns:xlrd2="http://schemas.microsoft.com/office/spreadsheetml/2017/richdata2" ref="A24:AT93">
      <sortCondition ref="A23:A68"/>
    </sortState>
  </autoFilter>
  <mergeCells count="2">
    <mergeCell ref="C5:D5"/>
    <mergeCell ref="F5:G5"/>
  </mergeCells>
  <conditionalFormatting sqref="N24:AA24 AC24:AN24 O33:AN33 N76:O76 R76:S76 Y76:Z76 AF75:AG76 AM75:AN76 N25:AN32 AP24:AR24 N94:AR126 N34:AN74 AP57:AQ74 N77:AQ93 AP25:AQ55">
    <cfRule type="cellIs" dxfId="1007" priority="138" operator="between">
      <formula>0.001</formula>
      <formula>7.999</formula>
    </cfRule>
    <cfRule type="cellIs" dxfId="1006" priority="139" operator="equal">
      <formula>"na"</formula>
    </cfRule>
    <cfRule type="cellIs" dxfId="1005" priority="140" operator="equal">
      <formula>"ud"</formula>
    </cfRule>
    <cfRule type="cellIs" dxfId="1004" priority="141" operator="equal">
      <formula>"pd"</formula>
    </cfRule>
  </conditionalFormatting>
  <conditionalFormatting sqref="O33:AN33 N76:O76 R76:S76 Y76:Z76 AF75:AG76 AM75:AN76 N24:AN32 AP24:AR24 N94:AR158 N34:AN74 AP57:AQ74 N77:AQ93 AP25:AQ55">
    <cfRule type="cellIs" dxfId="1003" priority="142" operator="greaterThan">
      <formula>8</formula>
    </cfRule>
  </conditionalFormatting>
  <conditionalFormatting sqref="L24:L74 L76:L125">
    <cfRule type="cellIs" dxfId="1002" priority="137" operator="greaterThan">
      <formula>0</formula>
    </cfRule>
  </conditionalFormatting>
  <conditionalFormatting sqref="A69">
    <cfRule type="duplicateValues" dxfId="1001" priority="136"/>
  </conditionalFormatting>
  <conditionalFormatting sqref="A70:A71">
    <cfRule type="duplicateValues" dxfId="1000" priority="135"/>
  </conditionalFormatting>
  <conditionalFormatting sqref="AO74">
    <cfRule type="cellIs" dxfId="999" priority="130" operator="between">
      <formula>0.001</formula>
      <formula>7.999</formula>
    </cfRule>
    <cfRule type="cellIs" dxfId="998" priority="131" operator="equal">
      <formula>"na"</formula>
    </cfRule>
    <cfRule type="cellIs" dxfId="997" priority="132" operator="equal">
      <formula>"ud"</formula>
    </cfRule>
    <cfRule type="cellIs" dxfId="996" priority="133" operator="equal">
      <formula>"pd"</formula>
    </cfRule>
  </conditionalFormatting>
  <conditionalFormatting sqref="AO74">
    <cfRule type="cellIs" dxfId="995" priority="134" operator="greaterThan">
      <formula>8</formula>
    </cfRule>
  </conditionalFormatting>
  <conditionalFormatting sqref="AM75">
    <cfRule type="cellIs" dxfId="994" priority="125" operator="between">
      <formula>0.001</formula>
      <formula>7.999</formula>
    </cfRule>
    <cfRule type="cellIs" dxfId="993" priority="126" operator="equal">
      <formula>"na"</formula>
    </cfRule>
    <cfRule type="cellIs" dxfId="992" priority="127" operator="equal">
      <formula>"ud"</formula>
    </cfRule>
    <cfRule type="cellIs" dxfId="991" priority="128" operator="equal">
      <formula>"pd"</formula>
    </cfRule>
  </conditionalFormatting>
  <conditionalFormatting sqref="AM75">
    <cfRule type="cellIs" dxfId="990" priority="129" operator="greaterThan">
      <formula>8</formula>
    </cfRule>
  </conditionalFormatting>
  <conditionalFormatting sqref="AF75:AG75">
    <cfRule type="cellIs" dxfId="989" priority="115" operator="between">
      <formula>0.001</formula>
      <formula>7.999</formula>
    </cfRule>
    <cfRule type="cellIs" dxfId="988" priority="116" operator="equal">
      <formula>"na"</formula>
    </cfRule>
    <cfRule type="cellIs" dxfId="987" priority="117" operator="equal">
      <formula>"ud"</formula>
    </cfRule>
    <cfRule type="cellIs" dxfId="986" priority="118" operator="equal">
      <formula>"pd"</formula>
    </cfRule>
  </conditionalFormatting>
  <conditionalFormatting sqref="AF75:AG75">
    <cfRule type="cellIs" dxfId="985" priority="119" operator="greaterThan">
      <formula>8</formula>
    </cfRule>
  </conditionalFormatting>
  <conditionalFormatting sqref="L75">
    <cfRule type="cellIs" dxfId="984" priority="114" operator="greaterThan">
      <formula>0</formula>
    </cfRule>
  </conditionalFormatting>
  <conditionalFormatting sqref="V75">
    <cfRule type="cellIs" dxfId="983" priority="109" operator="between">
      <formula>0.001</formula>
      <formula>7.999</formula>
    </cfRule>
    <cfRule type="cellIs" dxfId="982" priority="110" operator="equal">
      <formula>"na"</formula>
    </cfRule>
    <cfRule type="cellIs" dxfId="981" priority="111" operator="equal">
      <formula>"ud"</formula>
    </cfRule>
    <cfRule type="cellIs" dxfId="980" priority="112" operator="equal">
      <formula>"pd"</formula>
    </cfRule>
  </conditionalFormatting>
  <conditionalFormatting sqref="V75">
    <cfRule type="cellIs" dxfId="979" priority="113" operator="greaterThan">
      <formula>8</formula>
    </cfRule>
  </conditionalFormatting>
  <conditionalFormatting sqref="R75:S75">
    <cfRule type="cellIs" dxfId="978" priority="89" operator="between">
      <formula>0.001</formula>
      <formula>7.999</formula>
    </cfRule>
    <cfRule type="cellIs" dxfId="977" priority="90" operator="equal">
      <formula>"na"</formula>
    </cfRule>
    <cfRule type="cellIs" dxfId="976" priority="91" operator="equal">
      <formula>"ud"</formula>
    </cfRule>
    <cfRule type="cellIs" dxfId="975" priority="92" operator="equal">
      <formula>"pd"</formula>
    </cfRule>
  </conditionalFormatting>
  <conditionalFormatting sqref="R75:S75">
    <cfRule type="cellIs" dxfId="974" priority="93" operator="greaterThan">
      <formula>8</formula>
    </cfRule>
  </conditionalFormatting>
  <conditionalFormatting sqref="T75:U75">
    <cfRule type="cellIs" dxfId="973" priority="84" operator="between">
      <formula>0.001</formula>
      <formula>7.999</formula>
    </cfRule>
    <cfRule type="cellIs" dxfId="972" priority="85" operator="equal">
      <formula>"na"</formula>
    </cfRule>
    <cfRule type="cellIs" dxfId="971" priority="86" operator="equal">
      <formula>"ud"</formula>
    </cfRule>
    <cfRule type="cellIs" dxfId="970" priority="87" operator="equal">
      <formula>"pd"</formula>
    </cfRule>
  </conditionalFormatting>
  <conditionalFormatting sqref="T75:U75">
    <cfRule type="cellIs" dxfId="969" priority="88" operator="greaterThan">
      <formula>8</formula>
    </cfRule>
  </conditionalFormatting>
  <conditionalFormatting sqref="N75:O75">
    <cfRule type="cellIs" dxfId="968" priority="94" operator="between">
      <formula>0.001</formula>
      <formula>7.999</formula>
    </cfRule>
    <cfRule type="cellIs" dxfId="967" priority="95" operator="equal">
      <formula>"na"</formula>
    </cfRule>
    <cfRule type="cellIs" dxfId="966" priority="96" operator="equal">
      <formula>"ud"</formula>
    </cfRule>
    <cfRule type="cellIs" dxfId="965" priority="97" operator="equal">
      <formula>"pd"</formula>
    </cfRule>
  </conditionalFormatting>
  <conditionalFormatting sqref="N75:O75">
    <cfRule type="cellIs" dxfId="964" priority="98" operator="greaterThan">
      <formula>8</formula>
    </cfRule>
  </conditionalFormatting>
  <conditionalFormatting sqref="Y75:Z75">
    <cfRule type="cellIs" dxfId="963" priority="79" operator="between">
      <formula>0.001</formula>
      <formula>7.999</formula>
    </cfRule>
    <cfRule type="cellIs" dxfId="962" priority="80" operator="equal">
      <formula>"na"</formula>
    </cfRule>
    <cfRule type="cellIs" dxfId="961" priority="81" operator="equal">
      <formula>"ud"</formula>
    </cfRule>
    <cfRule type="cellIs" dxfId="960" priority="82" operator="equal">
      <formula>"pd"</formula>
    </cfRule>
  </conditionalFormatting>
  <conditionalFormatting sqref="Y75:Z75">
    <cfRule type="cellIs" dxfId="959" priority="83" operator="greaterThan">
      <formula>8</formula>
    </cfRule>
  </conditionalFormatting>
  <conditionalFormatting sqref="AN75">
    <cfRule type="cellIs" dxfId="958" priority="74" operator="between">
      <formula>0.001</formula>
      <formula>7.999</formula>
    </cfRule>
    <cfRule type="cellIs" dxfId="957" priority="75" operator="equal">
      <formula>"na"</formula>
    </cfRule>
    <cfRule type="cellIs" dxfId="956" priority="76" operator="equal">
      <formula>"ud"</formula>
    </cfRule>
    <cfRule type="cellIs" dxfId="955" priority="77" operator="equal">
      <formula>"pd"</formula>
    </cfRule>
  </conditionalFormatting>
  <conditionalFormatting sqref="AN75">
    <cfRule type="cellIs" dxfId="954" priority="78" operator="greaterThan">
      <formula>8</formula>
    </cfRule>
  </conditionalFormatting>
  <conditionalFormatting sqref="AO75">
    <cfRule type="cellIs" dxfId="953" priority="64" operator="between">
      <formula>0.001</formula>
      <formula>7.999</formula>
    </cfRule>
    <cfRule type="cellIs" dxfId="952" priority="65" operator="equal">
      <formula>"na"</formula>
    </cfRule>
    <cfRule type="cellIs" dxfId="951" priority="66" operator="equal">
      <formula>"ud"</formula>
    </cfRule>
    <cfRule type="cellIs" dxfId="950" priority="67" operator="equal">
      <formula>"pd"</formula>
    </cfRule>
  </conditionalFormatting>
  <conditionalFormatting sqref="AO75">
    <cfRule type="cellIs" dxfId="949" priority="68" operator="greaterThan">
      <formula>8</formula>
    </cfRule>
  </conditionalFormatting>
  <conditionalFormatting sqref="AP75:AQ75">
    <cfRule type="cellIs" dxfId="948" priority="59" operator="between">
      <formula>0.001</formula>
      <formula>7.999</formula>
    </cfRule>
    <cfRule type="cellIs" dxfId="947" priority="60" operator="equal">
      <formula>"na"</formula>
    </cfRule>
    <cfRule type="cellIs" dxfId="946" priority="61" operator="equal">
      <formula>"ud"</formula>
    </cfRule>
    <cfRule type="cellIs" dxfId="945" priority="62" operator="equal">
      <formula>"pd"</formula>
    </cfRule>
  </conditionalFormatting>
  <conditionalFormatting sqref="AP75:AQ75">
    <cfRule type="cellIs" dxfId="944" priority="63" operator="greaterThan">
      <formula>8</formula>
    </cfRule>
  </conditionalFormatting>
  <conditionalFormatting sqref="A76">
    <cfRule type="duplicateValues" dxfId="943" priority="58"/>
  </conditionalFormatting>
  <conditionalFormatting sqref="AO40">
    <cfRule type="cellIs" dxfId="942" priority="41" operator="between">
      <formula>0.001</formula>
      <formula>7.999</formula>
    </cfRule>
    <cfRule type="cellIs" dxfId="941" priority="42" operator="equal">
      <formula>"na"</formula>
    </cfRule>
    <cfRule type="cellIs" dxfId="940" priority="43" operator="equal">
      <formula>"ud"</formula>
    </cfRule>
    <cfRule type="cellIs" dxfId="939" priority="44" operator="equal">
      <formula>"pd"</formula>
    </cfRule>
  </conditionalFormatting>
  <conditionalFormatting sqref="AO40">
    <cfRule type="cellIs" dxfId="938" priority="45" operator="greaterThan">
      <formula>8</formula>
    </cfRule>
  </conditionalFormatting>
  <conditionalFormatting sqref="AO47">
    <cfRule type="cellIs" dxfId="937" priority="36" operator="between">
      <formula>0.001</formula>
      <formula>7.999</formula>
    </cfRule>
    <cfRule type="cellIs" dxfId="936" priority="37" operator="equal">
      <formula>"na"</formula>
    </cfRule>
    <cfRule type="cellIs" dxfId="935" priority="38" operator="equal">
      <formula>"ud"</formula>
    </cfRule>
    <cfRule type="cellIs" dxfId="934" priority="39" operator="equal">
      <formula>"pd"</formula>
    </cfRule>
  </conditionalFormatting>
  <conditionalFormatting sqref="AO47">
    <cfRule type="cellIs" dxfId="933" priority="40" operator="greaterThan">
      <formula>8</formula>
    </cfRule>
  </conditionalFormatting>
  <conditionalFormatting sqref="P76:Q76">
    <cfRule type="cellIs" dxfId="932" priority="31" operator="between">
      <formula>0.001</formula>
      <formula>7.999</formula>
    </cfRule>
    <cfRule type="cellIs" dxfId="931" priority="32" operator="equal">
      <formula>"na"</formula>
    </cfRule>
    <cfRule type="cellIs" dxfId="930" priority="33" operator="equal">
      <formula>"ud"</formula>
    </cfRule>
    <cfRule type="cellIs" dxfId="929" priority="34" operator="equal">
      <formula>"pd"</formula>
    </cfRule>
  </conditionalFormatting>
  <conditionalFormatting sqref="P76:Q76">
    <cfRule type="cellIs" dxfId="928" priority="35" operator="greaterThan">
      <formula>8</formula>
    </cfRule>
  </conditionalFormatting>
  <conditionalFormatting sqref="T76:X76">
    <cfRule type="cellIs" dxfId="927" priority="26" operator="between">
      <formula>0.001</formula>
      <formula>7.999</formula>
    </cfRule>
    <cfRule type="cellIs" dxfId="926" priority="27" operator="equal">
      <formula>"na"</formula>
    </cfRule>
    <cfRule type="cellIs" dxfId="925" priority="28" operator="equal">
      <formula>"ud"</formula>
    </cfRule>
    <cfRule type="cellIs" dxfId="924" priority="29" operator="equal">
      <formula>"pd"</formula>
    </cfRule>
  </conditionalFormatting>
  <conditionalFormatting sqref="T76:X76">
    <cfRule type="cellIs" dxfId="923" priority="30" operator="greaterThan">
      <formula>8</formula>
    </cfRule>
  </conditionalFormatting>
  <conditionalFormatting sqref="AA76:AE76">
    <cfRule type="cellIs" dxfId="922" priority="21" operator="between">
      <formula>0.001</formula>
      <formula>7.999</formula>
    </cfRule>
    <cfRule type="cellIs" dxfId="921" priority="22" operator="equal">
      <formula>"na"</formula>
    </cfRule>
    <cfRule type="cellIs" dxfId="920" priority="23" operator="equal">
      <formula>"ud"</formula>
    </cfRule>
    <cfRule type="cellIs" dxfId="919" priority="24" operator="equal">
      <formula>"pd"</formula>
    </cfRule>
  </conditionalFormatting>
  <conditionalFormatting sqref="AA76:AE76">
    <cfRule type="cellIs" dxfId="918" priority="25" operator="greaterThan">
      <formula>8</formula>
    </cfRule>
  </conditionalFormatting>
  <conditionalFormatting sqref="AH76:AL76">
    <cfRule type="cellIs" dxfId="917" priority="16" operator="between">
      <formula>0.001</formula>
      <formula>7.999</formula>
    </cfRule>
    <cfRule type="cellIs" dxfId="916" priority="17" operator="equal">
      <formula>"na"</formula>
    </cfRule>
    <cfRule type="cellIs" dxfId="915" priority="18" operator="equal">
      <formula>"ud"</formula>
    </cfRule>
    <cfRule type="cellIs" dxfId="914" priority="19" operator="equal">
      <formula>"pd"</formula>
    </cfRule>
  </conditionalFormatting>
  <conditionalFormatting sqref="AH76:AL76">
    <cfRule type="cellIs" dxfId="913" priority="20" operator="greaterThan">
      <formula>8</formula>
    </cfRule>
  </conditionalFormatting>
  <conditionalFormatting sqref="AO76:AQ76">
    <cfRule type="cellIs" dxfId="912" priority="11" operator="between">
      <formula>0.001</formula>
      <formula>7.999</formula>
    </cfRule>
    <cfRule type="cellIs" dxfId="911" priority="12" operator="equal">
      <formula>"na"</formula>
    </cfRule>
    <cfRule type="cellIs" dxfId="910" priority="13" operator="equal">
      <formula>"ud"</formula>
    </cfRule>
    <cfRule type="cellIs" dxfId="909" priority="14" operator="equal">
      <formula>"pd"</formula>
    </cfRule>
  </conditionalFormatting>
  <conditionalFormatting sqref="AO76:AQ76">
    <cfRule type="cellIs" dxfId="908" priority="15" operator="greaterThan">
      <formula>8</formula>
    </cfRule>
  </conditionalFormatting>
  <conditionalFormatting sqref="AO56:AQ56">
    <cfRule type="cellIs" dxfId="907" priority="6" operator="between">
      <formula>0.001</formula>
      <formula>7.999</formula>
    </cfRule>
    <cfRule type="cellIs" dxfId="906" priority="7" operator="equal">
      <formula>"na"</formula>
    </cfRule>
    <cfRule type="cellIs" dxfId="905" priority="8" operator="equal">
      <formula>"ud"</formula>
    </cfRule>
    <cfRule type="cellIs" dxfId="904" priority="9" operator="equal">
      <formula>"pd"</formula>
    </cfRule>
  </conditionalFormatting>
  <conditionalFormatting sqref="AO56:AQ56">
    <cfRule type="cellIs" dxfId="903" priority="10" operator="greaterThan">
      <formula>8</formula>
    </cfRule>
  </conditionalFormatting>
  <conditionalFormatting sqref="AR25:AR93">
    <cfRule type="cellIs" dxfId="4" priority="1" operator="between">
      <formula>0.001</formula>
      <formula>7.999</formula>
    </cfRule>
    <cfRule type="cellIs" dxfId="3" priority="2" operator="equal">
      <formula>"na"</formula>
    </cfRule>
    <cfRule type="cellIs" dxfId="2" priority="3" operator="equal">
      <formula>"ud"</formula>
    </cfRule>
    <cfRule type="cellIs" dxfId="1" priority="4" operator="equal">
      <formula>"pd"</formula>
    </cfRule>
  </conditionalFormatting>
  <conditionalFormatting sqref="AR25:AR93">
    <cfRule type="cellIs" dxfId="0" priority="5" operator="greaterThan">
      <formula>8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3100-963E-4392-A041-E0CA4617330B}">
  <sheetPr codeName="Sheet3"/>
  <dimension ref="A1:AS49"/>
  <sheetViews>
    <sheetView topLeftCell="A12" zoomScale="110" zoomScaleNormal="110" workbookViewId="0">
      <pane xSplit="1" topLeftCell="B1" activePane="topRight" state="frozen"/>
      <selection pane="topRight" activeCell="A42" sqref="A42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6" width="12.83203125" style="15" bestFit="1" customWidth="1"/>
    <col min="7" max="7" width="11.1640625" style="15" bestFit="1" customWidth="1"/>
    <col min="8" max="8" width="16" style="15" customWidth="1"/>
    <col min="9" max="9" width="11" style="15" customWidth="1"/>
    <col min="10" max="43" width="11.1640625" style="2" customWidth="1"/>
    <col min="44" max="44" width="14.5" style="2" customWidth="1"/>
    <col min="45" max="45" width="19.1640625" style="2" customWidth="1"/>
    <col min="46" max="16384" width="8.6640625" style="26"/>
  </cols>
  <sheetData>
    <row r="1" spans="1:45" ht="14" x14ac:dyDescent="0.2">
      <c r="A1" s="23" t="s">
        <v>623</v>
      </c>
      <c r="B1" s="24"/>
      <c r="C1" s="24">
        <f>NETWORKDAYS(B3,C3,A6:A9)</f>
        <v>22</v>
      </c>
      <c r="D1" s="25">
        <f>C1/5</f>
        <v>4.4000000000000004</v>
      </c>
      <c r="E1" s="14"/>
      <c r="F1" s="2"/>
      <c r="G1" s="2"/>
      <c r="H1" s="2"/>
      <c r="I1" s="2"/>
      <c r="AS1" s="26"/>
    </row>
    <row r="2" spans="1:45" ht="14" x14ac:dyDescent="0.2">
      <c r="A2" s="24" t="s">
        <v>624</v>
      </c>
      <c r="B2" s="24"/>
      <c r="C2" s="24">
        <f>COUNTIF($J:$AN,"NA")</f>
        <v>0</v>
      </c>
      <c r="D2" s="2"/>
      <c r="E2" s="14"/>
      <c r="F2" s="2"/>
      <c r="G2" s="2"/>
      <c r="H2" s="2"/>
      <c r="I2" s="2"/>
      <c r="AS2" s="26"/>
    </row>
    <row r="3" spans="1:45" ht="14" x14ac:dyDescent="0.2">
      <c r="A3" s="24" t="s">
        <v>625</v>
      </c>
      <c r="B3" s="27">
        <v>43466</v>
      </c>
      <c r="C3" s="27">
        <f>DATE(YEAR(B3),MONTH(B3)+1,1)-1</f>
        <v>43496</v>
      </c>
      <c r="D3" s="2"/>
      <c r="E3" s="14"/>
      <c r="F3" s="2"/>
      <c r="G3" s="2"/>
      <c r="H3" s="2"/>
      <c r="I3" s="2"/>
      <c r="AS3" s="26"/>
    </row>
    <row r="4" spans="1:45" ht="14" x14ac:dyDescent="0.2">
      <c r="A4" s="24"/>
      <c r="B4" s="27"/>
      <c r="C4" s="27"/>
      <c r="D4" s="2"/>
      <c r="E4" s="14"/>
      <c r="F4" s="2"/>
      <c r="G4" s="2"/>
      <c r="H4" s="2"/>
      <c r="I4" s="2"/>
      <c r="AS4" s="26"/>
    </row>
    <row r="5" spans="1:45" ht="14" x14ac:dyDescent="0.2">
      <c r="A5" s="28" t="s">
        <v>626</v>
      </c>
      <c r="B5" s="29"/>
      <c r="C5" s="213" t="s">
        <v>627</v>
      </c>
      <c r="D5" s="213"/>
      <c r="E5" s="14"/>
      <c r="F5" s="2"/>
      <c r="G5" s="2"/>
      <c r="H5" s="2"/>
      <c r="I5" s="2"/>
      <c r="AS5" s="26"/>
    </row>
    <row r="6" spans="1:45" ht="14.25" customHeight="1" x14ac:dyDescent="0.2">
      <c r="A6" s="30">
        <v>43466</v>
      </c>
      <c r="B6" s="2"/>
      <c r="C6" s="24">
        <f>COUNTA(A24:A259)</f>
        <v>19</v>
      </c>
      <c r="D6" s="31" t="s">
        <v>629</v>
      </c>
      <c r="E6" s="14"/>
      <c r="F6" s="215" t="s">
        <v>668</v>
      </c>
      <c r="G6" s="216"/>
      <c r="H6" s="216"/>
      <c r="I6" s="216"/>
      <c r="AS6" s="26"/>
    </row>
    <row r="7" spans="1:45" ht="14.25" customHeight="1" x14ac:dyDescent="0.2">
      <c r="A7" s="30"/>
      <c r="B7" s="2"/>
      <c r="C7" s="24">
        <f>COUNTIF($J:$AN,"PD")</f>
        <v>35</v>
      </c>
      <c r="D7" s="31" t="s">
        <v>632</v>
      </c>
      <c r="E7" s="14"/>
      <c r="F7" s="216"/>
      <c r="G7" s="216"/>
      <c r="H7" s="216"/>
      <c r="I7" s="216"/>
      <c r="AS7" s="26"/>
    </row>
    <row r="8" spans="1:45" ht="14.25" customHeight="1" x14ac:dyDescent="0.2">
      <c r="A8" s="30"/>
      <c r="B8" s="2"/>
      <c r="C8" s="24">
        <f>COUNTIF($J:$AN,"UD")</f>
        <v>27</v>
      </c>
      <c r="D8" s="31" t="s">
        <v>634</v>
      </c>
      <c r="E8" s="14"/>
      <c r="F8" s="216"/>
      <c r="G8" s="216"/>
      <c r="H8" s="216"/>
      <c r="I8" s="216"/>
      <c r="AS8" s="26"/>
    </row>
    <row r="9" spans="1:45" ht="14.25" customHeight="1" x14ac:dyDescent="0.2">
      <c r="A9" s="30"/>
      <c r="B9" s="2"/>
      <c r="C9" s="24">
        <f>(C6*C1)-C2</f>
        <v>418</v>
      </c>
      <c r="D9" s="31" t="s">
        <v>636</v>
      </c>
      <c r="E9" s="14"/>
      <c r="F9" s="216"/>
      <c r="G9" s="216"/>
      <c r="H9" s="216"/>
      <c r="I9" s="216"/>
      <c r="AS9" s="26"/>
    </row>
    <row r="10" spans="1:45" ht="14.25" customHeight="1" x14ac:dyDescent="0.2">
      <c r="A10" s="24"/>
      <c r="B10" s="2"/>
      <c r="C10" s="24">
        <f>C9*8</f>
        <v>3344</v>
      </c>
      <c r="D10" s="31" t="s">
        <v>638</v>
      </c>
      <c r="E10" s="14"/>
      <c r="F10" s="216"/>
      <c r="G10" s="216"/>
      <c r="H10" s="216"/>
      <c r="I10" s="216"/>
      <c r="AS10" s="26"/>
    </row>
    <row r="11" spans="1:45" ht="14.25" customHeight="1" x14ac:dyDescent="0.2">
      <c r="A11" s="24"/>
      <c r="B11" s="2"/>
      <c r="C11" s="32">
        <f>C7/C9</f>
        <v>8.3732057416267949E-2</v>
      </c>
      <c r="D11" s="31" t="s">
        <v>640</v>
      </c>
      <c r="E11" s="14"/>
      <c r="F11" s="216"/>
      <c r="G11" s="216"/>
      <c r="H11" s="216"/>
      <c r="I11" s="216"/>
      <c r="AS11" s="26"/>
    </row>
    <row r="12" spans="1:45" ht="14.25" customHeight="1" x14ac:dyDescent="0.2">
      <c r="A12" s="24"/>
      <c r="B12" s="2"/>
      <c r="C12" s="33">
        <f>C8/C9</f>
        <v>6.4593301435406703E-2</v>
      </c>
      <c r="D12" s="31" t="s">
        <v>642</v>
      </c>
      <c r="E12" s="14"/>
      <c r="F12" s="216"/>
      <c r="G12" s="216"/>
      <c r="H12" s="216"/>
      <c r="I12" s="216"/>
      <c r="AS12" s="26"/>
    </row>
    <row r="13" spans="1:45" ht="14" x14ac:dyDescent="0.2">
      <c r="A13" s="24"/>
      <c r="B13" s="2"/>
      <c r="C13" s="34">
        <f>SUM(C7:C8)/C9</f>
        <v>0.14832535885167464</v>
      </c>
      <c r="D13" s="35" t="s">
        <v>644</v>
      </c>
      <c r="E13" s="14"/>
      <c r="F13" s="2"/>
      <c r="G13" s="2"/>
      <c r="H13" s="2"/>
      <c r="I13" s="2"/>
      <c r="AS13" s="26"/>
    </row>
    <row r="14" spans="1:45" ht="14" x14ac:dyDescent="0.2">
      <c r="A14" s="24"/>
      <c r="B14" s="2"/>
      <c r="C14" s="34"/>
      <c r="D14" s="35"/>
      <c r="E14" s="14"/>
      <c r="F14" s="2"/>
      <c r="G14" s="2"/>
      <c r="H14" s="2"/>
      <c r="I14" s="2"/>
      <c r="AS14" s="26"/>
    </row>
    <row r="15" spans="1:45" ht="14" x14ac:dyDescent="0.2">
      <c r="A15" s="36" t="s">
        <v>669</v>
      </c>
      <c r="B15" s="26"/>
      <c r="C15" s="26"/>
      <c r="D15" s="35"/>
      <c r="E15" s="14"/>
      <c r="F15" s="2"/>
      <c r="G15" s="2"/>
      <c r="H15" s="2"/>
      <c r="I15" s="2"/>
      <c r="AS15" s="26"/>
    </row>
    <row r="16" spans="1:45" ht="14" x14ac:dyDescent="0.2">
      <c r="A16" s="37">
        <v>0.25</v>
      </c>
      <c r="B16" s="38" t="s">
        <v>670</v>
      </c>
      <c r="C16" s="26"/>
      <c r="D16" s="35"/>
      <c r="E16" s="14"/>
      <c r="F16" s="2"/>
      <c r="G16" s="2"/>
      <c r="H16" s="2"/>
      <c r="I16" s="39"/>
      <c r="AS16" s="26"/>
    </row>
    <row r="17" spans="1:45" ht="14" x14ac:dyDescent="0.2">
      <c r="A17" s="37">
        <v>0.30208333333333331</v>
      </c>
      <c r="B17" s="38" t="s">
        <v>671</v>
      </c>
      <c r="C17" s="26"/>
      <c r="D17" s="35"/>
      <c r="E17" s="14"/>
      <c r="F17" s="2"/>
      <c r="G17" s="2"/>
      <c r="H17" s="2"/>
      <c r="I17" s="40" t="s">
        <v>645</v>
      </c>
      <c r="J17" s="41">
        <f t="shared" ref="J17:AN17" si="0">(COUNTIF(J24:J50,"&gt;0")*8)-SUMIF(J24:J50023,"&gt;0")</f>
        <v>0</v>
      </c>
      <c r="K17" s="41">
        <f t="shared" si="0"/>
        <v>0</v>
      </c>
      <c r="L17" s="41">
        <f t="shared" si="0"/>
        <v>0</v>
      </c>
      <c r="M17" s="41">
        <f t="shared" si="0"/>
        <v>0</v>
      </c>
      <c r="N17" s="41">
        <f t="shared" si="0"/>
        <v>0</v>
      </c>
      <c r="O17" s="41">
        <f t="shared" si="0"/>
        <v>0</v>
      </c>
      <c r="P17" s="41">
        <f t="shared" si="0"/>
        <v>0</v>
      </c>
      <c r="Q17" s="41">
        <f t="shared" si="0"/>
        <v>1.5</v>
      </c>
      <c r="R17" s="41">
        <f t="shared" si="0"/>
        <v>1.5</v>
      </c>
      <c r="S17" s="41">
        <f t="shared" si="0"/>
        <v>0</v>
      </c>
      <c r="T17" s="41">
        <f t="shared" si="0"/>
        <v>0</v>
      </c>
      <c r="U17" s="41">
        <f t="shared" si="0"/>
        <v>0</v>
      </c>
      <c r="V17" s="41">
        <f t="shared" si="0"/>
        <v>0</v>
      </c>
      <c r="W17" s="41">
        <f t="shared" si="0"/>
        <v>0</v>
      </c>
      <c r="X17" s="41">
        <f t="shared" si="0"/>
        <v>0</v>
      </c>
      <c r="Y17" s="41">
        <f t="shared" si="0"/>
        <v>2.5</v>
      </c>
      <c r="Z17" s="41">
        <f t="shared" si="0"/>
        <v>0</v>
      </c>
      <c r="AA17" s="41">
        <f t="shared" si="0"/>
        <v>2</v>
      </c>
      <c r="AB17" s="41">
        <f t="shared" si="0"/>
        <v>0</v>
      </c>
      <c r="AC17" s="41">
        <f t="shared" si="0"/>
        <v>0</v>
      </c>
      <c r="AD17" s="41">
        <f t="shared" si="0"/>
        <v>0</v>
      </c>
      <c r="AE17" s="41">
        <f t="shared" si="0"/>
        <v>0</v>
      </c>
      <c r="AF17" s="41">
        <f t="shared" si="0"/>
        <v>0</v>
      </c>
      <c r="AG17" s="41">
        <f t="shared" si="0"/>
        <v>0</v>
      </c>
      <c r="AH17" s="41">
        <f t="shared" si="0"/>
        <v>0</v>
      </c>
      <c r="AI17" s="41">
        <f t="shared" si="0"/>
        <v>0</v>
      </c>
      <c r="AJ17" s="41">
        <f t="shared" si="0"/>
        <v>0</v>
      </c>
      <c r="AK17" s="41">
        <f t="shared" si="0"/>
        <v>0.5</v>
      </c>
      <c r="AL17" s="41">
        <f t="shared" si="0"/>
        <v>3.5</v>
      </c>
      <c r="AM17" s="41">
        <f t="shared" si="0"/>
        <v>5</v>
      </c>
      <c r="AN17" s="41">
        <f t="shared" si="0"/>
        <v>9.5</v>
      </c>
      <c r="AS17" s="26"/>
    </row>
    <row r="18" spans="1:45" ht="14" x14ac:dyDescent="0.2">
      <c r="A18" s="42">
        <f>A17-A16</f>
        <v>5.2083333333333315E-2</v>
      </c>
      <c r="B18" s="38" t="s">
        <v>672</v>
      </c>
      <c r="C18" s="26"/>
      <c r="D18" s="35"/>
      <c r="E18" s="14"/>
      <c r="F18" s="2"/>
      <c r="G18" s="2"/>
      <c r="H18" s="2"/>
      <c r="I18" s="43" t="s">
        <v>646</v>
      </c>
      <c r="J18" s="44">
        <f>(COUNTIF(J23:J500,"PD"))</f>
        <v>0</v>
      </c>
      <c r="K18" s="44">
        <f t="shared" ref="K18:AN18" si="1">(COUNTIF(K23:K500,"PD"))</f>
        <v>2</v>
      </c>
      <c r="L18" s="44">
        <f t="shared" si="1"/>
        <v>1</v>
      </c>
      <c r="M18" s="44">
        <f t="shared" si="1"/>
        <v>1</v>
      </c>
      <c r="N18" s="44">
        <f t="shared" si="1"/>
        <v>0</v>
      </c>
      <c r="O18" s="44">
        <f t="shared" si="1"/>
        <v>0</v>
      </c>
      <c r="P18" s="44">
        <f t="shared" si="1"/>
        <v>2</v>
      </c>
      <c r="Q18" s="44">
        <f t="shared" si="1"/>
        <v>1</v>
      </c>
      <c r="R18" s="44">
        <f t="shared" si="1"/>
        <v>1</v>
      </c>
      <c r="S18" s="44">
        <f t="shared" si="1"/>
        <v>2</v>
      </c>
      <c r="T18" s="44">
        <f t="shared" si="1"/>
        <v>2</v>
      </c>
      <c r="U18" s="44">
        <f t="shared" si="1"/>
        <v>0</v>
      </c>
      <c r="V18" s="44">
        <f t="shared" si="1"/>
        <v>0</v>
      </c>
      <c r="W18" s="44">
        <f t="shared" si="1"/>
        <v>1</v>
      </c>
      <c r="X18" s="44">
        <f t="shared" si="1"/>
        <v>1</v>
      </c>
      <c r="Y18" s="44">
        <f t="shared" si="1"/>
        <v>2</v>
      </c>
      <c r="Z18" s="44">
        <f t="shared" si="1"/>
        <v>3</v>
      </c>
      <c r="AA18" s="44">
        <f t="shared" si="1"/>
        <v>3</v>
      </c>
      <c r="AB18" s="44">
        <f t="shared" si="1"/>
        <v>0</v>
      </c>
      <c r="AC18" s="44">
        <f t="shared" si="1"/>
        <v>0</v>
      </c>
      <c r="AD18" s="44">
        <f t="shared" si="1"/>
        <v>2</v>
      </c>
      <c r="AE18" s="44">
        <f t="shared" si="1"/>
        <v>1</v>
      </c>
      <c r="AF18" s="44">
        <f t="shared" si="1"/>
        <v>2</v>
      </c>
      <c r="AG18" s="44">
        <f t="shared" si="1"/>
        <v>2</v>
      </c>
      <c r="AH18" s="44">
        <f t="shared" si="1"/>
        <v>2</v>
      </c>
      <c r="AI18" s="44">
        <f t="shared" si="1"/>
        <v>0</v>
      </c>
      <c r="AJ18" s="44">
        <f t="shared" si="1"/>
        <v>0</v>
      </c>
      <c r="AK18" s="44">
        <f t="shared" si="1"/>
        <v>1</v>
      </c>
      <c r="AL18" s="44">
        <f t="shared" si="1"/>
        <v>1</v>
      </c>
      <c r="AM18" s="44">
        <f t="shared" si="1"/>
        <v>1</v>
      </c>
      <c r="AN18" s="44">
        <f t="shared" si="1"/>
        <v>1</v>
      </c>
      <c r="AS18" s="26"/>
    </row>
    <row r="19" spans="1:45" ht="14" x14ac:dyDescent="0.2">
      <c r="A19" s="45">
        <f>8-($A$18*24)</f>
        <v>6.75</v>
      </c>
      <c r="B19" s="46" t="s">
        <v>673</v>
      </c>
      <c r="C19" s="34"/>
      <c r="D19" s="35"/>
      <c r="E19" s="14"/>
      <c r="F19" s="2"/>
      <c r="G19" s="2"/>
      <c r="H19" s="2"/>
      <c r="I19" s="47" t="s">
        <v>647</v>
      </c>
      <c r="J19" s="48">
        <f>(COUNTIF(J24:J500,"UD"))</f>
        <v>0</v>
      </c>
      <c r="K19" s="48">
        <f t="shared" ref="K19:AN19" si="2">(COUNTIF(K24:K500,"UD"))</f>
        <v>0</v>
      </c>
      <c r="L19" s="48">
        <f t="shared" si="2"/>
        <v>0</v>
      </c>
      <c r="M19" s="48">
        <f t="shared" si="2"/>
        <v>0</v>
      </c>
      <c r="N19" s="48">
        <f t="shared" si="2"/>
        <v>0</v>
      </c>
      <c r="O19" s="48">
        <f t="shared" si="2"/>
        <v>0</v>
      </c>
      <c r="P19" s="48">
        <f t="shared" si="2"/>
        <v>2</v>
      </c>
      <c r="Q19" s="48">
        <f t="shared" si="2"/>
        <v>2</v>
      </c>
      <c r="R19" s="48">
        <f t="shared" si="2"/>
        <v>2</v>
      </c>
      <c r="S19" s="48">
        <f t="shared" si="2"/>
        <v>1</v>
      </c>
      <c r="T19" s="48">
        <f t="shared" si="2"/>
        <v>0</v>
      </c>
      <c r="U19" s="48">
        <f t="shared" si="2"/>
        <v>0</v>
      </c>
      <c r="V19" s="48">
        <f t="shared" si="2"/>
        <v>0</v>
      </c>
      <c r="W19" s="48">
        <f t="shared" si="2"/>
        <v>1</v>
      </c>
      <c r="X19" s="48">
        <f t="shared" si="2"/>
        <v>0</v>
      </c>
      <c r="Y19" s="48">
        <f t="shared" si="2"/>
        <v>1</v>
      </c>
      <c r="Z19" s="48">
        <f t="shared" si="2"/>
        <v>0</v>
      </c>
      <c r="AA19" s="48">
        <f t="shared" si="2"/>
        <v>0</v>
      </c>
      <c r="AB19" s="48">
        <f t="shared" si="2"/>
        <v>0</v>
      </c>
      <c r="AC19" s="48">
        <f t="shared" si="2"/>
        <v>0</v>
      </c>
      <c r="AD19" s="48">
        <f t="shared" si="2"/>
        <v>3</v>
      </c>
      <c r="AE19" s="48">
        <f t="shared" si="2"/>
        <v>0</v>
      </c>
      <c r="AF19" s="48">
        <f t="shared" si="2"/>
        <v>1</v>
      </c>
      <c r="AG19" s="48">
        <f t="shared" si="2"/>
        <v>2</v>
      </c>
      <c r="AH19" s="48">
        <f t="shared" si="2"/>
        <v>2</v>
      </c>
      <c r="AI19" s="48">
        <f t="shared" si="2"/>
        <v>0</v>
      </c>
      <c r="AJ19" s="48">
        <f t="shared" si="2"/>
        <v>0</v>
      </c>
      <c r="AK19" s="48">
        <f t="shared" si="2"/>
        <v>4</v>
      </c>
      <c r="AL19" s="48">
        <f t="shared" si="2"/>
        <v>3</v>
      </c>
      <c r="AM19" s="48">
        <f t="shared" si="2"/>
        <v>2</v>
      </c>
      <c r="AN19" s="48">
        <f t="shared" si="2"/>
        <v>1</v>
      </c>
      <c r="AS19" s="26"/>
    </row>
    <row r="20" spans="1:45" ht="14" x14ac:dyDescent="0.2">
      <c r="A20" s="2"/>
      <c r="B20" s="2"/>
      <c r="C20" s="2"/>
      <c r="D20" s="2"/>
      <c r="E20" s="14"/>
      <c r="F20" s="2"/>
      <c r="G20" s="2"/>
      <c r="H20" s="2"/>
      <c r="I20" s="2" t="s">
        <v>418</v>
      </c>
      <c r="J20" s="49" t="s">
        <v>590</v>
      </c>
      <c r="K20" s="49">
        <f t="shared" ref="K20:AN20" si="3">(($C$1*8)-((COUNTIF(K24:K500,"UD")+COUNTIF(K24:K500,"PD")+COUNTIF(K24:K500,"NA"))*8)) - ((COUNTIF(K24:K500,"&gt;0")*8)-SUMIF(K24:K500,"&gt;0"))</f>
        <v>160</v>
      </c>
      <c r="L20" s="49">
        <f t="shared" si="3"/>
        <v>168</v>
      </c>
      <c r="M20" s="49">
        <f t="shared" si="3"/>
        <v>168</v>
      </c>
      <c r="N20" s="49">
        <f t="shared" si="3"/>
        <v>176</v>
      </c>
      <c r="O20" s="49">
        <f t="shared" si="3"/>
        <v>176</v>
      </c>
      <c r="P20" s="49">
        <f t="shared" si="3"/>
        <v>144</v>
      </c>
      <c r="Q20" s="49">
        <f t="shared" si="3"/>
        <v>150.5</v>
      </c>
      <c r="R20" s="49">
        <f t="shared" si="3"/>
        <v>150.5</v>
      </c>
      <c r="S20" s="49">
        <f t="shared" si="3"/>
        <v>152</v>
      </c>
      <c r="T20" s="49">
        <f t="shared" si="3"/>
        <v>160</v>
      </c>
      <c r="U20" s="49">
        <f t="shared" si="3"/>
        <v>176</v>
      </c>
      <c r="V20" s="49">
        <f t="shared" si="3"/>
        <v>176</v>
      </c>
      <c r="W20" s="49">
        <f t="shared" si="3"/>
        <v>160</v>
      </c>
      <c r="X20" s="49">
        <f t="shared" si="3"/>
        <v>168</v>
      </c>
      <c r="Y20" s="49">
        <f t="shared" si="3"/>
        <v>149.5</v>
      </c>
      <c r="Z20" s="49">
        <f t="shared" si="3"/>
        <v>152</v>
      </c>
      <c r="AA20" s="49">
        <f t="shared" si="3"/>
        <v>150</v>
      </c>
      <c r="AB20" s="49">
        <f t="shared" si="3"/>
        <v>176</v>
      </c>
      <c r="AC20" s="49">
        <f t="shared" si="3"/>
        <v>176</v>
      </c>
      <c r="AD20" s="49">
        <f t="shared" si="3"/>
        <v>136</v>
      </c>
      <c r="AE20" s="49">
        <f t="shared" si="3"/>
        <v>168</v>
      </c>
      <c r="AF20" s="49">
        <f t="shared" si="3"/>
        <v>152</v>
      </c>
      <c r="AG20" s="49">
        <f t="shared" si="3"/>
        <v>144</v>
      </c>
      <c r="AH20" s="49">
        <f t="shared" si="3"/>
        <v>144</v>
      </c>
      <c r="AI20" s="49">
        <f t="shared" si="3"/>
        <v>176</v>
      </c>
      <c r="AJ20" s="49">
        <f t="shared" si="3"/>
        <v>176</v>
      </c>
      <c r="AK20" s="49">
        <f t="shared" si="3"/>
        <v>135.5</v>
      </c>
      <c r="AL20" s="49">
        <f t="shared" si="3"/>
        <v>140.5</v>
      </c>
      <c r="AM20" s="49">
        <f t="shared" si="3"/>
        <v>147</v>
      </c>
      <c r="AN20" s="49">
        <f t="shared" si="3"/>
        <v>150.5</v>
      </c>
      <c r="AS20" s="26"/>
    </row>
    <row r="21" spans="1:45" ht="14" x14ac:dyDescent="0.2">
      <c r="A21" s="2"/>
      <c r="B21" s="2"/>
      <c r="C21" s="2"/>
      <c r="D21" s="2"/>
      <c r="E21" s="14"/>
      <c r="F21" s="2"/>
      <c r="G21" s="2"/>
      <c r="H21" s="2"/>
      <c r="I21" s="2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S21" s="26"/>
    </row>
    <row r="22" spans="1:45" ht="14" x14ac:dyDescent="0.2">
      <c r="A22" s="2"/>
      <c r="B22" s="2"/>
      <c r="C22" s="2"/>
      <c r="D22" s="2"/>
      <c r="E22" s="14"/>
      <c r="F22" s="2"/>
      <c r="G22" s="2"/>
      <c r="H22" s="2"/>
      <c r="I22" s="2"/>
      <c r="J22" s="49" t="s">
        <v>650</v>
      </c>
      <c r="K22" s="49" t="s">
        <v>651</v>
      </c>
      <c r="L22" s="49" t="s">
        <v>652</v>
      </c>
      <c r="M22" s="49" t="s">
        <v>653</v>
      </c>
      <c r="N22" s="49" t="s">
        <v>654</v>
      </c>
      <c r="O22" s="49" t="s">
        <v>648</v>
      </c>
      <c r="P22" s="49" t="s">
        <v>649</v>
      </c>
      <c r="Q22" s="49" t="s">
        <v>650</v>
      </c>
      <c r="R22" s="49" t="s">
        <v>651</v>
      </c>
      <c r="S22" s="49" t="s">
        <v>652</v>
      </c>
      <c r="T22" s="49" t="s">
        <v>653</v>
      </c>
      <c r="U22" s="49" t="s">
        <v>654</v>
      </c>
      <c r="V22" s="49" t="s">
        <v>648</v>
      </c>
      <c r="W22" s="49" t="s">
        <v>649</v>
      </c>
      <c r="X22" s="49" t="s">
        <v>650</v>
      </c>
      <c r="Y22" s="49" t="s">
        <v>651</v>
      </c>
      <c r="Z22" s="49" t="s">
        <v>652</v>
      </c>
      <c r="AA22" s="49" t="s">
        <v>653</v>
      </c>
      <c r="AB22" s="49" t="s">
        <v>654</v>
      </c>
      <c r="AC22" s="49" t="s">
        <v>648</v>
      </c>
      <c r="AD22" s="49" t="s">
        <v>649</v>
      </c>
      <c r="AE22" s="49" t="s">
        <v>650</v>
      </c>
      <c r="AF22" s="49" t="s">
        <v>651</v>
      </c>
      <c r="AG22" s="49" t="s">
        <v>652</v>
      </c>
      <c r="AH22" s="49" t="s">
        <v>653</v>
      </c>
      <c r="AI22" s="49" t="s">
        <v>654</v>
      </c>
      <c r="AJ22" s="49" t="s">
        <v>648</v>
      </c>
      <c r="AK22" s="49" t="s">
        <v>649</v>
      </c>
      <c r="AL22" s="49" t="s">
        <v>650</v>
      </c>
      <c r="AM22" s="49" t="s">
        <v>651</v>
      </c>
      <c r="AN22" s="49" t="s">
        <v>652</v>
      </c>
      <c r="AS22" s="26"/>
    </row>
    <row r="23" spans="1:45" ht="14" x14ac:dyDescent="0.2">
      <c r="A23" s="1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424</v>
      </c>
      <c r="G23" s="17" t="s">
        <v>433</v>
      </c>
      <c r="H23" s="17" t="s">
        <v>434</v>
      </c>
      <c r="I23" s="17" t="s">
        <v>674</v>
      </c>
      <c r="J23" s="19">
        <v>43466</v>
      </c>
      <c r="K23" s="19">
        <f>J23+1</f>
        <v>43467</v>
      </c>
      <c r="L23" s="19">
        <f t="shared" ref="L23:AN23" si="4">K23+1</f>
        <v>43468</v>
      </c>
      <c r="M23" s="19">
        <f t="shared" si="4"/>
        <v>43469</v>
      </c>
      <c r="N23" s="19">
        <f t="shared" si="4"/>
        <v>43470</v>
      </c>
      <c r="O23" s="19">
        <f t="shared" si="4"/>
        <v>43471</v>
      </c>
      <c r="P23" s="19">
        <f t="shared" si="4"/>
        <v>43472</v>
      </c>
      <c r="Q23" s="19">
        <f t="shared" si="4"/>
        <v>43473</v>
      </c>
      <c r="R23" s="19">
        <f t="shared" si="4"/>
        <v>43474</v>
      </c>
      <c r="S23" s="19">
        <f t="shared" si="4"/>
        <v>43475</v>
      </c>
      <c r="T23" s="19">
        <f t="shared" si="4"/>
        <v>43476</v>
      </c>
      <c r="U23" s="19">
        <f t="shared" si="4"/>
        <v>43477</v>
      </c>
      <c r="V23" s="19">
        <f t="shared" si="4"/>
        <v>43478</v>
      </c>
      <c r="W23" s="19">
        <f t="shared" si="4"/>
        <v>43479</v>
      </c>
      <c r="X23" s="19">
        <f t="shared" si="4"/>
        <v>43480</v>
      </c>
      <c r="Y23" s="19">
        <f t="shared" si="4"/>
        <v>43481</v>
      </c>
      <c r="Z23" s="19">
        <f t="shared" si="4"/>
        <v>43482</v>
      </c>
      <c r="AA23" s="19">
        <f t="shared" si="4"/>
        <v>43483</v>
      </c>
      <c r="AB23" s="19">
        <f t="shared" si="4"/>
        <v>43484</v>
      </c>
      <c r="AC23" s="19">
        <f t="shared" si="4"/>
        <v>43485</v>
      </c>
      <c r="AD23" s="19">
        <f t="shared" si="4"/>
        <v>43486</v>
      </c>
      <c r="AE23" s="19">
        <f t="shared" si="4"/>
        <v>43487</v>
      </c>
      <c r="AF23" s="19">
        <f t="shared" si="4"/>
        <v>43488</v>
      </c>
      <c r="AG23" s="19">
        <f t="shared" si="4"/>
        <v>43489</v>
      </c>
      <c r="AH23" s="19">
        <f t="shared" si="4"/>
        <v>43490</v>
      </c>
      <c r="AI23" s="19">
        <f t="shared" si="4"/>
        <v>43491</v>
      </c>
      <c r="AJ23" s="19">
        <f t="shared" si="4"/>
        <v>43492</v>
      </c>
      <c r="AK23" s="19">
        <f t="shared" si="4"/>
        <v>43493</v>
      </c>
      <c r="AL23" s="19">
        <f t="shared" si="4"/>
        <v>43494</v>
      </c>
      <c r="AM23" s="19">
        <f>AL23+1</f>
        <v>43495</v>
      </c>
      <c r="AN23" s="19">
        <f t="shared" si="4"/>
        <v>43496</v>
      </c>
      <c r="AO23" s="20" t="s">
        <v>16</v>
      </c>
      <c r="AP23" s="20" t="s">
        <v>17</v>
      </c>
      <c r="AQ23" s="20" t="s">
        <v>645</v>
      </c>
      <c r="AR23" s="21" t="s">
        <v>663</v>
      </c>
      <c r="AS23" s="21" t="s">
        <v>664</v>
      </c>
    </row>
    <row r="24" spans="1:45" x14ac:dyDescent="0.2">
      <c r="A24" s="50" t="s">
        <v>444</v>
      </c>
      <c r="B24" s="15" t="s">
        <v>675</v>
      </c>
      <c r="C24" s="15" t="str">
        <f>IFERROR(VLOOKUP(A24,'Validation List'!$A:$G,4,0),"--")</f>
        <v>MVW 391</v>
      </c>
      <c r="D24" s="16" t="str">
        <f>IFERROR(VLOOKUP(A24,'Validation List'!$A:$G,6,0),"--")</f>
        <v>AM</v>
      </c>
      <c r="E24" s="16">
        <f>IFERROR(VLOOKUP(A24,'Validation List'!$A:$G,5,0),"--")</f>
        <v>100028569677574</v>
      </c>
      <c r="F24" s="16" t="str">
        <f>IFERROR(VLOOKUP(A24,'Validation List'!$A:$G,3,0),"--")</f>
        <v>Civic</v>
      </c>
      <c r="G24" s="16">
        <f>IFERROR(VLOOKUP(A24,'Validation List'!$A:$L,9,0),"--")</f>
        <v>15</v>
      </c>
      <c r="H24" s="16">
        <f>IFERROR(VLOOKUP(A24,'Validation List'!$A:$M,10,0)," ")</f>
        <v>8.1875</v>
      </c>
      <c r="I24" s="15">
        <f>(($C$1*8)-((COUNTIF(J24:AN24,"UD")+COUNTIF(J24:AN24,"PD")+COUNTIF(J24:AN24,"NA"))*8)) - ((COUNTIF(J24:AN24,"&gt;0")*8)-SUMIF(J24:AN24,"&gt;0"))</f>
        <v>135.5</v>
      </c>
      <c r="J24" s="51" t="s">
        <v>676</v>
      </c>
      <c r="K24" s="204"/>
      <c r="L24" s="204"/>
      <c r="M24" s="204"/>
      <c r="N24" s="52"/>
      <c r="O24" s="52"/>
      <c r="P24" s="204" t="s">
        <v>17</v>
      </c>
      <c r="Q24" s="204">
        <v>7.5</v>
      </c>
      <c r="R24" s="204"/>
      <c r="S24" s="204"/>
      <c r="T24" s="204"/>
      <c r="U24" s="52"/>
      <c r="V24" s="52"/>
      <c r="W24" s="204"/>
      <c r="X24" s="204"/>
      <c r="Y24" s="204"/>
      <c r="Z24" s="204"/>
      <c r="AA24" s="204"/>
      <c r="AB24" s="52"/>
      <c r="AC24" s="52"/>
      <c r="AD24" s="204" t="s">
        <v>17</v>
      </c>
      <c r="AE24" s="204"/>
      <c r="AF24" s="204"/>
      <c r="AG24" s="204"/>
      <c r="AH24" s="204"/>
      <c r="AI24" s="52"/>
      <c r="AJ24" s="52"/>
      <c r="AK24" s="204" t="s">
        <v>17</v>
      </c>
      <c r="AL24" s="204" t="s">
        <v>17</v>
      </c>
      <c r="AM24" s="204" t="s">
        <v>17</v>
      </c>
      <c r="AN24" s="204"/>
      <c r="AO24" s="2">
        <f t="shared" ref="AO24:AO42" si="5">COUNTIF(J24:AN24,"PD")</f>
        <v>0</v>
      </c>
      <c r="AP24" s="2">
        <f t="shared" ref="AP24:AP42" si="6">COUNTIF(J24:AN24,"UD")</f>
        <v>5</v>
      </c>
      <c r="AQ24" s="2">
        <f>((COUNTIF(J24:AN24,"&gt;0")*8)-SUMIF(J24:AN24,"&gt;0"))</f>
        <v>0.5</v>
      </c>
      <c r="AR24" s="25"/>
      <c r="AS24" s="14">
        <f t="shared" ref="AS24:AS42" si="7">($C$1-(COUNTIF(J24:AN24,"NA")))/5</f>
        <v>4.4000000000000004</v>
      </c>
    </row>
    <row r="25" spans="1:45" x14ac:dyDescent="0.2">
      <c r="A25" s="50" t="s">
        <v>582</v>
      </c>
      <c r="B25" s="15" t="s">
        <v>675</v>
      </c>
      <c r="C25" s="15">
        <f>IFERROR(VLOOKUP(A25,'Validation List'!$A:$G,4,0),"--")</f>
        <v>0</v>
      </c>
      <c r="D25" s="16" t="str">
        <f>IFERROR(VLOOKUP(A25,'Validation List'!$A:$G,6,0),"--")</f>
        <v>ROLL OFF</v>
      </c>
      <c r="E25" s="16">
        <f>IFERROR(VLOOKUP(A25,'Validation List'!$A:$G,5,0),"--")</f>
        <v>100028712619785</v>
      </c>
      <c r="F25" s="16" t="str">
        <f>IFERROR(VLOOKUP(A25,'Validation List'!$A:$G,3,0),"--")</f>
        <v>Civic</v>
      </c>
      <c r="G25" s="16">
        <f>IFERROR(VLOOKUP(A25,'Validation List'!$A:$L,9,0),"--")</f>
        <v>17</v>
      </c>
      <c r="H25" s="16">
        <f>IFERROR(VLOOKUP(A25,'Validation List'!$A:$M,10,0)," ")</f>
        <v>6.5625</v>
      </c>
      <c r="I25" s="15">
        <f t="shared" ref="I25:I42" si="8">(($C$1*8)-((COUNTIF(J25:AN25,"UD")+COUNTIF(J25:AN25,"PD")+COUNTIF(J25:AN25,"NA"))*8)) - ((COUNTIF(J25:AN25,"&gt;0")*8)-SUMIF(J25:AN25,"&gt;0"))</f>
        <v>147</v>
      </c>
      <c r="J25" s="51" t="s">
        <v>676</v>
      </c>
      <c r="N25" s="53"/>
      <c r="O25" s="53"/>
      <c r="U25" s="53"/>
      <c r="V25" s="53"/>
      <c r="Y25" s="2">
        <v>6.5</v>
      </c>
      <c r="AB25" s="53"/>
      <c r="AC25" s="53"/>
      <c r="AD25" s="2" t="s">
        <v>17</v>
      </c>
      <c r="AI25" s="53"/>
      <c r="AJ25" s="53"/>
      <c r="AK25" s="2" t="s">
        <v>17</v>
      </c>
      <c r="AL25" s="2">
        <v>4.5</v>
      </c>
      <c r="AN25" s="2" t="s">
        <v>17</v>
      </c>
      <c r="AO25" s="2">
        <f t="shared" si="5"/>
        <v>0</v>
      </c>
      <c r="AP25" s="2">
        <f t="shared" si="6"/>
        <v>3</v>
      </c>
      <c r="AQ25" s="2">
        <f t="shared" ref="AQ25:AQ42" si="9">((COUNTIF(J25:AN25,"&gt;0")*8)-SUMIF(J25:AN25,"&gt;0"))</f>
        <v>5</v>
      </c>
      <c r="AR25" s="25">
        <f t="shared" ref="AR25:AR42" si="10">IFERROR((IF(G25="BC Forward",(AS25*1.85)/8,(I25/16.67)/8)),"--")</f>
        <v>1.1022795440911817</v>
      </c>
      <c r="AS25" s="14">
        <f t="shared" si="7"/>
        <v>4.4000000000000004</v>
      </c>
    </row>
    <row r="26" spans="1:45" x14ac:dyDescent="0.2">
      <c r="A26" s="50" t="s">
        <v>592</v>
      </c>
      <c r="B26" s="15" t="s">
        <v>675</v>
      </c>
      <c r="C26" s="15">
        <f>IFERROR(VLOOKUP(A26,'Validation List'!$A:$G,4,0),"--")</f>
        <v>0</v>
      </c>
      <c r="D26" s="16" t="str">
        <f>IFERROR(VLOOKUP(A26,'Validation List'!$A:$G,6,0),"--")</f>
        <v>ROLL OFF</v>
      </c>
      <c r="E26" s="16">
        <f>IFERROR(VLOOKUP(A26,'Validation List'!$A:$G,5,0),"--")</f>
        <v>100028532811912</v>
      </c>
      <c r="F26" s="16" t="str">
        <f>IFERROR(VLOOKUP(A26,'Validation List'!$A:$G,3,0),"--")</f>
        <v>Civic</v>
      </c>
      <c r="G26" s="16">
        <f>IFERROR(VLOOKUP(A26,'Validation List'!$A:$L,9,0),"--")</f>
        <v>9</v>
      </c>
      <c r="H26" s="16">
        <f>IFERROR(VLOOKUP(A26,'Validation List'!$A:$M,10,0)," ")</f>
        <v>1.625</v>
      </c>
      <c r="I26" s="15">
        <f t="shared" si="8"/>
        <v>159.5</v>
      </c>
      <c r="J26" s="51" t="s">
        <v>676</v>
      </c>
      <c r="N26" s="53"/>
      <c r="O26" s="53"/>
      <c r="U26" s="53"/>
      <c r="V26" s="53"/>
      <c r="AB26" s="53"/>
      <c r="AC26" s="53"/>
      <c r="AD26" s="2" t="s">
        <v>17</v>
      </c>
      <c r="AI26" s="53"/>
      <c r="AJ26" s="53"/>
      <c r="AK26" s="2">
        <v>7.5</v>
      </c>
      <c r="AM26" s="2" t="s">
        <v>17</v>
      </c>
      <c r="AO26" s="2">
        <f t="shared" si="5"/>
        <v>0</v>
      </c>
      <c r="AP26" s="2">
        <f t="shared" si="6"/>
        <v>2</v>
      </c>
      <c r="AQ26" s="2">
        <f t="shared" si="9"/>
        <v>0.5</v>
      </c>
      <c r="AR26" s="25">
        <f t="shared" si="10"/>
        <v>1.1960107978404317</v>
      </c>
      <c r="AS26" s="14">
        <f t="shared" si="7"/>
        <v>4.4000000000000004</v>
      </c>
    </row>
    <row r="27" spans="1:45" x14ac:dyDescent="0.2">
      <c r="A27" s="50" t="s">
        <v>451</v>
      </c>
      <c r="B27" s="15" t="s">
        <v>675</v>
      </c>
      <c r="C27" s="15" t="str">
        <f>IFERROR(VLOOKUP(A27,'Validation List'!$A:$G,4,0),"--")</f>
        <v>MVW 391</v>
      </c>
      <c r="D27" s="16" t="str">
        <f>IFERROR(VLOOKUP(A27,'Validation List'!$A:$G,6,0),"--")</f>
        <v>AM</v>
      </c>
      <c r="E27" s="16">
        <f>IFERROR(VLOOKUP(A27,'Validation List'!$A:$G,5,0),"--")</f>
        <v>100028504043772</v>
      </c>
      <c r="F27" s="16" t="str">
        <f>IFERROR(VLOOKUP(A27,'Validation List'!$A:$G,3,0),"--")</f>
        <v>Civic</v>
      </c>
      <c r="G27" s="16">
        <f>IFERROR(VLOOKUP(A27,'Validation List'!$A:$L,9,0),"--")</f>
        <v>24</v>
      </c>
      <c r="H27" s="16">
        <f>IFERROR(VLOOKUP(A27,'Validation List'!$A:$M,10,0)," ")</f>
        <v>4.96875</v>
      </c>
      <c r="I27" s="15">
        <f t="shared" si="8"/>
        <v>168</v>
      </c>
      <c r="J27" s="51" t="s">
        <v>676</v>
      </c>
      <c r="N27" s="53"/>
      <c r="O27" s="53"/>
      <c r="R27" s="2" t="s">
        <v>17</v>
      </c>
      <c r="U27" s="53"/>
      <c r="V27" s="53"/>
      <c r="AB27" s="53"/>
      <c r="AC27" s="53"/>
      <c r="AI27" s="53"/>
      <c r="AJ27" s="53"/>
      <c r="AO27" s="2">
        <f t="shared" si="5"/>
        <v>0</v>
      </c>
      <c r="AP27" s="2">
        <f t="shared" si="6"/>
        <v>1</v>
      </c>
      <c r="AQ27" s="2">
        <f t="shared" si="9"/>
        <v>0</v>
      </c>
      <c r="AR27" s="25">
        <f t="shared" si="10"/>
        <v>1.2597480503899219</v>
      </c>
      <c r="AS27" s="14">
        <f t="shared" si="7"/>
        <v>4.4000000000000004</v>
      </c>
    </row>
    <row r="28" spans="1:45" x14ac:dyDescent="0.2">
      <c r="A28" s="50" t="s">
        <v>513</v>
      </c>
      <c r="B28" s="15" t="s">
        <v>675</v>
      </c>
      <c r="C28" s="15" t="str">
        <f>IFERROR(VLOOKUP(A28,'Validation List'!$A:$G,4,0),"--")</f>
        <v>MVW 391</v>
      </c>
      <c r="D28" s="16" t="str">
        <f>IFERROR(VLOOKUP(A28,'Validation List'!$A:$G,6,0),"--")</f>
        <v>PM</v>
      </c>
      <c r="E28" s="16">
        <f>IFERROR(VLOOKUP(A28,'Validation List'!$A:$G,5,0),"--")</f>
        <v>100028824242673</v>
      </c>
      <c r="F28" s="16" t="s">
        <v>438</v>
      </c>
      <c r="G28" s="16">
        <f>IFERROR(VLOOKUP(A28,'Validation List'!$A:$L,9,0),"--")</f>
        <v>4</v>
      </c>
      <c r="H28" s="16">
        <f>IFERROR(VLOOKUP(A28,'Validation List'!$A:$M,10,0)," ")</f>
        <v>0.4375</v>
      </c>
      <c r="I28" s="15">
        <f t="shared" si="8"/>
        <v>176</v>
      </c>
      <c r="J28" s="51" t="s">
        <v>676</v>
      </c>
      <c r="N28" s="53"/>
      <c r="O28" s="53"/>
      <c r="U28" s="53"/>
      <c r="V28" s="53"/>
      <c r="AB28" s="53"/>
      <c r="AC28" s="53"/>
      <c r="AI28" s="53"/>
      <c r="AJ28" s="53"/>
      <c r="AO28" s="2">
        <f t="shared" si="5"/>
        <v>0</v>
      </c>
      <c r="AP28" s="2">
        <f t="shared" si="6"/>
        <v>0</v>
      </c>
      <c r="AQ28" s="2">
        <f t="shared" si="9"/>
        <v>0</v>
      </c>
      <c r="AR28" s="25">
        <f t="shared" si="10"/>
        <v>1.3197360527894419</v>
      </c>
      <c r="AS28" s="14">
        <f t="shared" si="7"/>
        <v>4.4000000000000004</v>
      </c>
    </row>
    <row r="29" spans="1:45" x14ac:dyDescent="0.2">
      <c r="A29" s="50" t="s">
        <v>515</v>
      </c>
      <c r="B29" s="15" t="s">
        <v>675</v>
      </c>
      <c r="C29" s="15" t="str">
        <f>IFERROR(VLOOKUP(A29,'Validation List'!$A:$G,4,0),"--")</f>
        <v>MVW 391</v>
      </c>
      <c r="D29" s="16" t="str">
        <f>IFERROR(VLOOKUP(A29,'Validation List'!$A:$G,6,0),"--")</f>
        <v>PM</v>
      </c>
      <c r="E29" s="16">
        <f>IFERROR(VLOOKUP(A29,'Validation List'!$A:$G,5,0),"--")</f>
        <v>100028810803358</v>
      </c>
      <c r="F29" s="16" t="str">
        <f>IFERROR(VLOOKUP(A29,'Validation List'!$A:$G,3,0),"--")</f>
        <v>Civic</v>
      </c>
      <c r="G29" s="16">
        <f>IFERROR(VLOOKUP(A29,'Validation List'!$A:$L,9,0),"--")</f>
        <v>13</v>
      </c>
      <c r="H29" s="16">
        <f>IFERROR(VLOOKUP(A29,'Validation List'!$A:$M,10,0)," ")</f>
        <v>4.46875</v>
      </c>
      <c r="I29" s="15">
        <f t="shared" si="8"/>
        <v>123.5</v>
      </c>
      <c r="J29" s="51" t="s">
        <v>676</v>
      </c>
      <c r="N29" s="53"/>
      <c r="O29" s="53"/>
      <c r="Q29" s="2">
        <v>7</v>
      </c>
      <c r="R29" s="2">
        <v>6.5</v>
      </c>
      <c r="U29" s="53"/>
      <c r="V29" s="53"/>
      <c r="Y29" s="2">
        <v>7</v>
      </c>
      <c r="Z29" s="2" t="s">
        <v>16</v>
      </c>
      <c r="AA29" s="2" t="s">
        <v>16</v>
      </c>
      <c r="AB29" s="53"/>
      <c r="AC29" s="53"/>
      <c r="AD29" s="2" t="s">
        <v>16</v>
      </c>
      <c r="AF29" s="2" t="s">
        <v>16</v>
      </c>
      <c r="AG29" s="2" t="s">
        <v>16</v>
      </c>
      <c r="AH29" s="2" t="s">
        <v>16</v>
      </c>
      <c r="AI29" s="53"/>
      <c r="AJ29" s="53"/>
      <c r="AN29" s="2">
        <v>7</v>
      </c>
      <c r="AO29" s="2">
        <f t="shared" si="5"/>
        <v>6</v>
      </c>
      <c r="AP29" s="2">
        <f t="shared" si="6"/>
        <v>0</v>
      </c>
      <c r="AQ29" s="2">
        <f t="shared" si="9"/>
        <v>4.5</v>
      </c>
      <c r="AR29" s="25">
        <f t="shared" si="10"/>
        <v>0.92606478704259143</v>
      </c>
      <c r="AS29" s="14">
        <f t="shared" si="7"/>
        <v>4.4000000000000004</v>
      </c>
    </row>
    <row r="30" spans="1:45" x14ac:dyDescent="0.2">
      <c r="A30" s="50" t="s">
        <v>457</v>
      </c>
      <c r="B30" s="15" t="s">
        <v>675</v>
      </c>
      <c r="C30" s="15" t="str">
        <f>IFERROR(VLOOKUP(A30,'Validation List'!$A:$G,4,0),"--")</f>
        <v>MVW 391</v>
      </c>
      <c r="D30" s="16" t="str">
        <f>IFERROR(VLOOKUP(A30,'Validation List'!$A:$G,6,0),"--")</f>
        <v>AM</v>
      </c>
      <c r="E30" s="16">
        <f>IFERROR(VLOOKUP(A30,'Validation List'!$A:$G,5,0),"--")</f>
        <v>100028669302473</v>
      </c>
      <c r="F30" s="16" t="str">
        <f>IFERROR(VLOOKUP(A30,'Validation List'!$A:$G,3,0),"--")</f>
        <v>Civic</v>
      </c>
      <c r="G30" s="16">
        <f>IFERROR(VLOOKUP(A30,'Validation List'!$A:$L,9,0),"--")</f>
        <v>12</v>
      </c>
      <c r="H30" s="16">
        <f>IFERROR(VLOOKUP(A30,'Validation List'!$A:$M,10,0)," ")</f>
        <v>3.34375</v>
      </c>
      <c r="I30" s="15">
        <f t="shared" si="8"/>
        <v>160</v>
      </c>
      <c r="J30" s="51" t="s">
        <v>676</v>
      </c>
      <c r="N30" s="53"/>
      <c r="O30" s="53"/>
      <c r="Q30" s="2" t="s">
        <v>17</v>
      </c>
      <c r="U30" s="53"/>
      <c r="V30" s="53"/>
      <c r="AB30" s="53"/>
      <c r="AC30" s="53"/>
      <c r="AI30" s="53"/>
      <c r="AJ30" s="53"/>
      <c r="AL30" s="2" t="s">
        <v>17</v>
      </c>
      <c r="AO30" s="2">
        <f t="shared" si="5"/>
        <v>0</v>
      </c>
      <c r="AP30" s="2">
        <f t="shared" si="6"/>
        <v>2</v>
      </c>
      <c r="AQ30" s="2">
        <f t="shared" si="9"/>
        <v>0</v>
      </c>
      <c r="AR30" s="25">
        <f t="shared" si="10"/>
        <v>1.1997600479904018</v>
      </c>
      <c r="AS30" s="14">
        <f t="shared" si="7"/>
        <v>4.4000000000000004</v>
      </c>
    </row>
    <row r="31" spans="1:45" x14ac:dyDescent="0.2">
      <c r="A31" s="50" t="s">
        <v>263</v>
      </c>
      <c r="B31" s="15" t="s">
        <v>675</v>
      </c>
      <c r="C31" s="15" t="str">
        <f>IFERROR(VLOOKUP(A31,'Validation List'!$A:$G,4,0),"--")</f>
        <v>MVW 391</v>
      </c>
      <c r="D31" s="16" t="str">
        <f>IFERROR(VLOOKUP(A31,'Validation List'!$A:$G,6,0),"--")</f>
        <v>AM</v>
      </c>
      <c r="E31" s="16">
        <f>IFERROR(VLOOKUP(A31,'Validation List'!$A:$G,5,0),"--")</f>
        <v>100019500756569</v>
      </c>
      <c r="F31" s="16" t="str">
        <f>IFERROR(VLOOKUP(A31,'Validation List'!$A:$G,3,0),"--")</f>
        <v>QA</v>
      </c>
      <c r="G31" s="16">
        <f>IFERROR(VLOOKUP(A31,'Validation List'!$A:$L,9,0),"--")</f>
        <v>15</v>
      </c>
      <c r="H31" s="16">
        <f>IFERROR(VLOOKUP(A31,'Validation List'!$A:$M,10,0)," ")</f>
        <v>1.5625</v>
      </c>
      <c r="I31" s="15">
        <f t="shared" si="8"/>
        <v>161.5</v>
      </c>
      <c r="J31" s="51" t="s">
        <v>676</v>
      </c>
      <c r="N31" s="53"/>
      <c r="O31" s="53"/>
      <c r="U31" s="53"/>
      <c r="V31" s="53"/>
      <c r="AB31" s="53"/>
      <c r="AC31" s="53"/>
      <c r="AI31" s="53"/>
      <c r="AJ31" s="53"/>
      <c r="AK31" s="2" t="s">
        <v>17</v>
      </c>
      <c r="AM31" s="2">
        <v>5.5</v>
      </c>
      <c r="AN31" s="2">
        <v>4</v>
      </c>
      <c r="AO31" s="2">
        <f t="shared" si="5"/>
        <v>0</v>
      </c>
      <c r="AP31" s="2">
        <f t="shared" si="6"/>
        <v>1</v>
      </c>
      <c r="AQ31" s="2">
        <f t="shared" si="9"/>
        <v>6.5</v>
      </c>
      <c r="AR31" s="25">
        <f t="shared" si="10"/>
        <v>1.2110077984403118</v>
      </c>
      <c r="AS31" s="14">
        <f t="shared" si="7"/>
        <v>4.4000000000000004</v>
      </c>
    </row>
    <row r="32" spans="1:45" x14ac:dyDescent="0.2">
      <c r="A32" s="50" t="s">
        <v>536</v>
      </c>
      <c r="B32" s="15" t="s">
        <v>675</v>
      </c>
      <c r="C32" s="15" t="str">
        <f>IFERROR(VLOOKUP(A32,'Validation List'!$A:$G,4,0),"--")</f>
        <v>MVW 391</v>
      </c>
      <c r="D32" s="16" t="str">
        <f>IFERROR(VLOOKUP(A32,'Validation List'!$A:$G,6,0),"--")</f>
        <v>PM</v>
      </c>
      <c r="E32" s="16">
        <f>IFERROR(VLOOKUP(A32,'Validation List'!$A:$G,5,0),"--")</f>
        <v>100028591427459</v>
      </c>
      <c r="F32" s="16" t="str">
        <f>IFERROR(VLOOKUP(A32,'Validation List'!$A:$G,3,0),"--")</f>
        <v>Civic</v>
      </c>
      <c r="G32" s="16">
        <f>IFERROR(VLOOKUP(A32,'Validation List'!$A:$L,9,0),"--")</f>
        <v>19</v>
      </c>
      <c r="H32" s="16">
        <f>IFERROR(VLOOKUP(A32,'Validation List'!$A:$M,10,0)," ")</f>
        <v>1.0625</v>
      </c>
      <c r="I32" s="15">
        <f>(($C$1*8)-((COUNTIF(J32:AN32,"UD")+COUNTIF(J32:AN32,"PD")+COUNTIF(J32:AN32,"NA"))*8)) - ((COUNTIF(J32:AN32,"&gt;0")*8)-SUMIF(J32:AN32,"&gt;0"))</f>
        <v>152</v>
      </c>
      <c r="J32" s="51" t="s">
        <v>676</v>
      </c>
      <c r="N32" s="53"/>
      <c r="O32" s="53"/>
      <c r="Q32" s="2" t="s">
        <v>17</v>
      </c>
      <c r="U32" s="53"/>
      <c r="V32" s="53"/>
      <c r="AB32" s="53"/>
      <c r="AC32" s="53"/>
      <c r="AI32" s="53"/>
      <c r="AJ32" s="53"/>
      <c r="AK32" s="2" t="s">
        <v>17</v>
      </c>
      <c r="AL32" s="2" t="s">
        <v>17</v>
      </c>
      <c r="AO32" s="2">
        <f>COUNTIF(J32:AN32,"PD")</f>
        <v>0</v>
      </c>
      <c r="AP32" s="2">
        <f>COUNTIF(J32:AN32,"UD")</f>
        <v>3</v>
      </c>
      <c r="AQ32" s="2">
        <f>((COUNTIF(J32:AN32,"&gt;0")*8)-SUMIF(J32:AN32,"&gt;0"))</f>
        <v>0</v>
      </c>
      <c r="AR32" s="25">
        <f t="shared" si="10"/>
        <v>1.1397720455908817</v>
      </c>
      <c r="AS32" s="14">
        <f>($C$1-(COUNTIF(J32:AN32,"NA")))/5</f>
        <v>4.4000000000000004</v>
      </c>
    </row>
    <row r="33" spans="1:45" x14ac:dyDescent="0.2">
      <c r="A33" s="50" t="s">
        <v>471</v>
      </c>
      <c r="B33" s="15" t="s">
        <v>675</v>
      </c>
      <c r="C33" s="15" t="str">
        <f>IFERROR(VLOOKUP(A33,'Validation List'!$A:$G,4,0),"--")</f>
        <v>MVW 391</v>
      </c>
      <c r="D33" s="16" t="str">
        <f>IFERROR(VLOOKUP(A33,'Validation List'!$A:$G,6,0),"--")</f>
        <v>AM</v>
      </c>
      <c r="E33" s="16">
        <f>IFERROR(VLOOKUP(A33,'Validation List'!$A:$G,5,0),"--")</f>
        <v>100028634685349</v>
      </c>
      <c r="F33" s="16" t="str">
        <f>IFERROR(VLOOKUP(A33,'Validation List'!$A:$G,3,0),"--")</f>
        <v>Civic</v>
      </c>
      <c r="G33" s="16">
        <f>IFERROR(VLOOKUP(A33,'Validation List'!$A:$L,9,0),"--")</f>
        <v>9</v>
      </c>
      <c r="H33" s="16">
        <f>IFERROR(VLOOKUP(A33,'Validation List'!$A:$M,10,0)," ")</f>
        <v>2.375</v>
      </c>
      <c r="I33" s="15">
        <f t="shared" si="8"/>
        <v>160</v>
      </c>
      <c r="J33" s="51" t="s">
        <v>676</v>
      </c>
      <c r="N33" s="53"/>
      <c r="O33" s="53"/>
      <c r="U33" s="53"/>
      <c r="V33" s="53"/>
      <c r="AB33" s="53"/>
      <c r="AC33" s="53"/>
      <c r="AG33" s="2" t="s">
        <v>17</v>
      </c>
      <c r="AH33" s="2" t="s">
        <v>17</v>
      </c>
      <c r="AI33" s="53"/>
      <c r="AJ33" s="53"/>
      <c r="AO33" s="2">
        <f t="shared" si="5"/>
        <v>0</v>
      </c>
      <c r="AP33" s="2">
        <f t="shared" si="6"/>
        <v>2</v>
      </c>
      <c r="AQ33" s="2">
        <f t="shared" si="9"/>
        <v>0</v>
      </c>
      <c r="AR33" s="25">
        <f t="shared" si="10"/>
        <v>1.1997600479904018</v>
      </c>
      <c r="AS33" s="14">
        <f t="shared" si="7"/>
        <v>4.4000000000000004</v>
      </c>
    </row>
    <row r="34" spans="1:45" x14ac:dyDescent="0.2">
      <c r="A34" s="50" t="s">
        <v>548</v>
      </c>
      <c r="B34" s="15" t="s">
        <v>675</v>
      </c>
      <c r="C34" s="15" t="str">
        <f>IFERROR(VLOOKUP(A34,'Validation List'!$A:$G,4,0),"--")</f>
        <v>MVW 391</v>
      </c>
      <c r="D34" s="16" t="str">
        <f>IFERROR(VLOOKUP(A34,'Validation List'!$A:$G,6,0),"--")</f>
        <v>PM</v>
      </c>
      <c r="E34" s="16">
        <f>IFERROR(VLOOKUP(A34,'Validation List'!$A:$G,5,0),"--")</f>
        <v>100028957339145</v>
      </c>
      <c r="F34" s="16" t="str">
        <f>IFERROR(VLOOKUP(A34,'Validation List'!$A:$G,3,0),"--")</f>
        <v>Civic</v>
      </c>
      <c r="G34" s="16">
        <f>IFERROR(VLOOKUP(A34,'Validation List'!$A:$L,9,0),"--")</f>
        <v>22</v>
      </c>
      <c r="H34" s="16">
        <f>IFERROR(VLOOKUP(A34,'Validation List'!$A:$M,10,0)," ")</f>
        <v>1.3125</v>
      </c>
      <c r="I34" s="15">
        <f t="shared" si="8"/>
        <v>64</v>
      </c>
      <c r="J34" s="51" t="s">
        <v>676</v>
      </c>
      <c r="N34" s="53"/>
      <c r="O34" s="53"/>
      <c r="P34" s="2" t="s">
        <v>17</v>
      </c>
      <c r="S34" s="2" t="s">
        <v>17</v>
      </c>
      <c r="U34" s="53"/>
      <c r="V34" s="53"/>
      <c r="Y34" s="2" t="s">
        <v>16</v>
      </c>
      <c r="Z34" s="2" t="s">
        <v>16</v>
      </c>
      <c r="AA34" s="2" t="s">
        <v>16</v>
      </c>
      <c r="AB34" s="53"/>
      <c r="AC34" s="53"/>
      <c r="AD34" s="2" t="s">
        <v>16</v>
      </c>
      <c r="AE34" s="2" t="s">
        <v>16</v>
      </c>
      <c r="AF34" s="2" t="s">
        <v>16</v>
      </c>
      <c r="AG34" s="2" t="s">
        <v>16</v>
      </c>
      <c r="AH34" s="2" t="s">
        <v>16</v>
      </c>
      <c r="AI34" s="53"/>
      <c r="AJ34" s="53"/>
      <c r="AK34" s="2" t="s">
        <v>16</v>
      </c>
      <c r="AL34" s="2" t="s">
        <v>16</v>
      </c>
      <c r="AM34" s="2" t="s">
        <v>16</v>
      </c>
      <c r="AN34" s="2" t="s">
        <v>16</v>
      </c>
      <c r="AO34" s="2">
        <f t="shared" si="5"/>
        <v>12</v>
      </c>
      <c r="AP34" s="2">
        <f t="shared" si="6"/>
        <v>2</v>
      </c>
      <c r="AQ34" s="2">
        <f t="shared" si="9"/>
        <v>0</v>
      </c>
      <c r="AR34" s="25">
        <f t="shared" si="10"/>
        <v>0.47990401919616071</v>
      </c>
      <c r="AS34" s="14">
        <f t="shared" si="7"/>
        <v>4.4000000000000004</v>
      </c>
    </row>
    <row r="35" spans="1:45" x14ac:dyDescent="0.2">
      <c r="A35" s="50" t="s">
        <v>570</v>
      </c>
      <c r="B35" s="15" t="s">
        <v>675</v>
      </c>
      <c r="C35" s="15" t="str">
        <f>IFERROR(VLOOKUP(A35,'Validation List'!$A:$G,4,0),"--")</f>
        <v>MVW 391</v>
      </c>
      <c r="D35" s="16" t="str">
        <f>IFERROR(VLOOKUP(A35,'Validation List'!$A:$G,6,0),"--")</f>
        <v>ROLL OFF</v>
      </c>
      <c r="E35" s="16">
        <f>IFERROR(VLOOKUP(A35,'Validation List'!$A:$G,5,0),"--")</f>
        <v>100029079815841</v>
      </c>
      <c r="F35" s="16" t="str">
        <f>IFERROR(VLOOKUP(A35,'Validation List'!$A:$G,3,0),"--")</f>
        <v>Civic</v>
      </c>
      <c r="G35" s="16">
        <f>IFERROR(VLOOKUP(A35,'Validation List'!$A:$L,9,0),"--")</f>
        <v>18</v>
      </c>
      <c r="H35" s="16">
        <f>IFERROR(VLOOKUP(A35,'Validation List'!$A:$M,10,0)," ")</f>
        <v>1.8125</v>
      </c>
      <c r="I35" s="15">
        <f t="shared" si="8"/>
        <v>152</v>
      </c>
      <c r="J35" s="204"/>
      <c r="N35" s="53"/>
      <c r="O35" s="53"/>
      <c r="P35" s="2" t="s">
        <v>16</v>
      </c>
      <c r="S35" s="2" t="s">
        <v>16</v>
      </c>
      <c r="T35" s="2" t="s">
        <v>16</v>
      </c>
      <c r="U35" s="53"/>
      <c r="V35" s="53"/>
      <c r="AB35" s="53"/>
      <c r="AC35" s="53"/>
      <c r="AI35" s="53"/>
      <c r="AJ35" s="53"/>
      <c r="AO35" s="2">
        <f t="shared" si="5"/>
        <v>3</v>
      </c>
      <c r="AP35" s="2">
        <f t="shared" si="6"/>
        <v>0</v>
      </c>
      <c r="AQ35" s="2">
        <f t="shared" si="9"/>
        <v>0</v>
      </c>
      <c r="AR35" s="25">
        <f t="shared" si="10"/>
        <v>1.1397720455908817</v>
      </c>
      <c r="AS35" s="14">
        <f t="shared" si="7"/>
        <v>4.4000000000000004</v>
      </c>
    </row>
    <row r="36" spans="1:45" x14ac:dyDescent="0.2">
      <c r="A36" s="50" t="s">
        <v>550</v>
      </c>
      <c r="B36" s="15" t="s">
        <v>675</v>
      </c>
      <c r="C36" s="15" t="str">
        <f>IFERROR(VLOOKUP(A36,'Validation List'!$A:$G,4,0),"--")</f>
        <v>MVW 391</v>
      </c>
      <c r="D36" s="16" t="str">
        <f>IFERROR(VLOOKUP(A36,'Validation List'!$A:$G,6,0),"--")</f>
        <v>PM</v>
      </c>
      <c r="E36" s="16">
        <f>IFERROR(VLOOKUP(A36,'Validation List'!$A:$G,5,0),"--")</f>
        <v>100028678002286</v>
      </c>
      <c r="F36" s="16" t="str">
        <f>IFERROR(VLOOKUP(A36,'Validation List'!$A:$G,3,0),"--")</f>
        <v>Civic</v>
      </c>
      <c r="G36" s="16">
        <f>IFERROR(VLOOKUP(A36,'Validation List'!$A:$L,9,0),"--")</f>
        <v>29</v>
      </c>
      <c r="H36" s="16">
        <f>IFERROR(VLOOKUP(A36,'Validation List'!$A:$M,10,0)," ")</f>
        <v>2.1875</v>
      </c>
      <c r="I36" s="15">
        <f t="shared" si="8"/>
        <v>152</v>
      </c>
      <c r="J36" s="204"/>
      <c r="N36" s="53"/>
      <c r="O36" s="53"/>
      <c r="R36" s="2" t="s">
        <v>17</v>
      </c>
      <c r="U36" s="53"/>
      <c r="V36" s="53"/>
      <c r="Y36" s="2" t="s">
        <v>17</v>
      </c>
      <c r="AB36" s="53"/>
      <c r="AC36" s="53"/>
      <c r="AG36" s="2" t="s">
        <v>17</v>
      </c>
      <c r="AI36" s="53"/>
      <c r="AJ36" s="53"/>
      <c r="AO36" s="2">
        <f t="shared" si="5"/>
        <v>0</v>
      </c>
      <c r="AP36" s="2">
        <f t="shared" si="6"/>
        <v>3</v>
      </c>
      <c r="AQ36" s="2">
        <f t="shared" si="9"/>
        <v>0</v>
      </c>
      <c r="AR36" s="25">
        <f t="shared" si="10"/>
        <v>1.1397720455908817</v>
      </c>
      <c r="AS36" s="14">
        <f t="shared" si="7"/>
        <v>4.4000000000000004</v>
      </c>
    </row>
    <row r="37" spans="1:45" x14ac:dyDescent="0.2">
      <c r="A37" s="50" t="s">
        <v>503</v>
      </c>
      <c r="B37" s="15" t="s">
        <v>675</v>
      </c>
      <c r="C37" s="15" t="str">
        <f>IFERROR(VLOOKUP(A37,'Validation List'!$A:$G,4,0),"--")</f>
        <v>MVW 391</v>
      </c>
      <c r="D37" s="16" t="str">
        <f>IFERROR(VLOOKUP(A37,'Validation List'!$A:$G,6,0),"--")</f>
        <v>AM</v>
      </c>
      <c r="E37" s="16">
        <f>IFERROR(VLOOKUP(A37,'Validation List'!$A:$G,5,0),"--")</f>
        <v>100028800064303</v>
      </c>
      <c r="F37" s="16" t="str">
        <f>IFERROR(VLOOKUP(A37,'Validation List'!$A:$G,3,0),"--")</f>
        <v>Civic</v>
      </c>
      <c r="G37" s="16">
        <f>IFERROR(VLOOKUP(A37,'Validation List'!$A:$L,9,0),"--")</f>
        <v>4</v>
      </c>
      <c r="H37" s="16">
        <f>IFERROR(VLOOKUP(A37,'Validation List'!$A:$M,10,0)," ")</f>
        <v>1.1875</v>
      </c>
      <c r="I37" s="15">
        <f t="shared" si="8"/>
        <v>176</v>
      </c>
      <c r="J37" s="51" t="s">
        <v>676</v>
      </c>
      <c r="N37" s="53"/>
      <c r="O37" s="53"/>
      <c r="U37" s="53"/>
      <c r="V37" s="53"/>
      <c r="AB37" s="53"/>
      <c r="AC37" s="53"/>
      <c r="AI37" s="53"/>
      <c r="AJ37" s="53"/>
      <c r="AO37" s="2">
        <f t="shared" si="5"/>
        <v>0</v>
      </c>
      <c r="AP37" s="2">
        <f t="shared" si="6"/>
        <v>0</v>
      </c>
      <c r="AQ37" s="2">
        <f t="shared" si="9"/>
        <v>0</v>
      </c>
      <c r="AR37" s="25">
        <f t="shared" si="10"/>
        <v>1.3197360527894419</v>
      </c>
      <c r="AS37" s="14">
        <f t="shared" si="7"/>
        <v>4.4000000000000004</v>
      </c>
    </row>
    <row r="38" spans="1:45" x14ac:dyDescent="0.2">
      <c r="A38" s="50" t="s">
        <v>552</v>
      </c>
      <c r="B38" s="15" t="s">
        <v>675</v>
      </c>
      <c r="C38" s="15" t="str">
        <f>IFERROR(VLOOKUP(A38,'Validation List'!$A:$G,4,0),"--")</f>
        <v>MVW 391</v>
      </c>
      <c r="D38" s="16" t="str">
        <f>IFERROR(VLOOKUP(A38,'Validation List'!$A:$G,6,0),"--")</f>
        <v>PM</v>
      </c>
      <c r="E38" s="16">
        <f>IFERROR(VLOOKUP(A38,'Validation List'!$A:$G,5,0),"--")</f>
        <v>100029081885568</v>
      </c>
      <c r="F38" s="16" t="str">
        <f>IFERROR(VLOOKUP(A38,'Validation List'!$A:$G,3,0),"--")</f>
        <v>Civic</v>
      </c>
      <c r="G38" s="16">
        <f>IFERROR(VLOOKUP(A38,'Validation List'!$A:$L,9,0),"--")</f>
        <v>20</v>
      </c>
      <c r="H38" s="16">
        <f>IFERROR(VLOOKUP(A38,'Validation List'!$A:$M,10,0)," ")</f>
        <v>4.5</v>
      </c>
      <c r="I38" s="15">
        <f t="shared" si="8"/>
        <v>156</v>
      </c>
      <c r="J38" s="51" t="s">
        <v>676</v>
      </c>
      <c r="N38" s="53"/>
      <c r="O38" s="53"/>
      <c r="U38" s="53"/>
      <c r="V38" s="53"/>
      <c r="W38" s="2" t="s">
        <v>17</v>
      </c>
      <c r="AB38" s="53"/>
      <c r="AC38" s="53"/>
      <c r="AF38" s="2" t="s">
        <v>17</v>
      </c>
      <c r="AI38" s="53"/>
      <c r="AJ38" s="53"/>
      <c r="AN38" s="2">
        <v>4</v>
      </c>
      <c r="AO38" s="2">
        <f t="shared" si="5"/>
        <v>0</v>
      </c>
      <c r="AP38" s="2">
        <f t="shared" si="6"/>
        <v>2</v>
      </c>
      <c r="AQ38" s="2">
        <f t="shared" si="9"/>
        <v>4</v>
      </c>
      <c r="AR38" s="25">
        <f t="shared" si="10"/>
        <v>1.1697660467906417</v>
      </c>
      <c r="AS38" s="14">
        <f t="shared" si="7"/>
        <v>4.4000000000000004</v>
      </c>
    </row>
    <row r="39" spans="1:45" x14ac:dyDescent="0.2">
      <c r="A39" s="50" t="s">
        <v>578</v>
      </c>
      <c r="B39" s="15" t="s">
        <v>675</v>
      </c>
      <c r="C39" s="15" t="str">
        <f>IFERROR(VLOOKUP(A39,'Validation List'!$A:$G,4,0),"--")</f>
        <v>MVW 391</v>
      </c>
      <c r="D39" s="16" t="str">
        <f>IFERROR(VLOOKUP(A39,'Validation List'!$A:$G,6,0),"--")</f>
        <v>ROLL OFF</v>
      </c>
      <c r="E39" s="16">
        <f>IFERROR(VLOOKUP(A39,'Validation List'!$A:$G,5,0),"--")</f>
        <v>100028665312993</v>
      </c>
      <c r="F39" s="16" t="str">
        <f>IFERROR(VLOOKUP(A39,'Validation List'!$A:$G,3,0),"--")</f>
        <v>Civic</v>
      </c>
      <c r="G39" s="16">
        <f>IFERROR(VLOOKUP(A39,'Validation List'!$A:$L,9,0),"--")</f>
        <v>26</v>
      </c>
      <c r="H39" s="16">
        <f>IFERROR(VLOOKUP(A39,'Validation List'!$A:$M,10,0)," ")</f>
        <v>1.84375</v>
      </c>
      <c r="I39" s="15">
        <f t="shared" si="8"/>
        <v>72</v>
      </c>
      <c r="J39" s="51" t="s">
        <v>676</v>
      </c>
      <c r="K39" s="2" t="s">
        <v>16</v>
      </c>
      <c r="L39" s="2" t="s">
        <v>16</v>
      </c>
      <c r="M39" s="2" t="s">
        <v>16</v>
      </c>
      <c r="N39" s="53"/>
      <c r="O39" s="53"/>
      <c r="P39" s="2" t="s">
        <v>16</v>
      </c>
      <c r="Q39" s="2" t="s">
        <v>16</v>
      </c>
      <c r="R39" s="2" t="s">
        <v>16</v>
      </c>
      <c r="S39" s="2" t="s">
        <v>16</v>
      </c>
      <c r="T39" s="2" t="s">
        <v>16</v>
      </c>
      <c r="U39" s="53"/>
      <c r="V39" s="53"/>
      <c r="W39" s="2" t="s">
        <v>16</v>
      </c>
      <c r="X39" s="2" t="s">
        <v>16</v>
      </c>
      <c r="Y39" s="2" t="s">
        <v>16</v>
      </c>
      <c r="Z39" s="2" t="s">
        <v>16</v>
      </c>
      <c r="AA39" s="2" t="s">
        <v>16</v>
      </c>
      <c r="AB39" s="53"/>
      <c r="AC39" s="53"/>
      <c r="AI39" s="53"/>
      <c r="AJ39" s="53"/>
      <c r="AO39" s="2">
        <f t="shared" si="5"/>
        <v>13</v>
      </c>
      <c r="AP39" s="2">
        <f t="shared" si="6"/>
        <v>0</v>
      </c>
      <c r="AQ39" s="2">
        <f t="shared" si="9"/>
        <v>0</v>
      </c>
      <c r="AR39" s="25">
        <f t="shared" si="10"/>
        <v>0.53989202159568084</v>
      </c>
      <c r="AS39" s="14">
        <f t="shared" si="7"/>
        <v>4.4000000000000004</v>
      </c>
    </row>
    <row r="40" spans="1:45" x14ac:dyDescent="0.2">
      <c r="A40" s="50" t="s">
        <v>677</v>
      </c>
      <c r="B40" s="15" t="s">
        <v>675</v>
      </c>
      <c r="C40" s="15">
        <f>IFERROR(VLOOKUP(A40,'Validation List'!$A:$G,4,0),"--")</f>
        <v>0</v>
      </c>
      <c r="D40" s="16" t="str">
        <f>IFERROR(VLOOKUP(A40,'Validation List'!$A:$G,6,0),"--")</f>
        <v>ROLL OFF</v>
      </c>
      <c r="E40" s="16">
        <f>IFERROR(VLOOKUP(A40,'Validation List'!$A:$G,5,0),"--")</f>
        <v>100029106033112</v>
      </c>
      <c r="F40" s="16" t="str">
        <f>IFERROR(VLOOKUP(A40,'Validation List'!$A:$G,3,0),"--")</f>
        <v>Civic</v>
      </c>
      <c r="G40" s="16">
        <f>IFERROR(VLOOKUP(A40,'Validation List'!$A:$L,9,0),"--")</f>
        <v>9</v>
      </c>
      <c r="H40" s="16">
        <f>IFERROR(VLOOKUP(A40,'Validation List'!$A:$M,10,0)," ")</f>
        <v>0.625</v>
      </c>
      <c r="I40" s="15">
        <f t="shared" si="8"/>
        <v>155</v>
      </c>
      <c r="J40" s="51" t="s">
        <v>676</v>
      </c>
      <c r="K40" s="2" t="s">
        <v>16</v>
      </c>
      <c r="N40" s="53"/>
      <c r="O40" s="53"/>
      <c r="U40" s="53"/>
      <c r="V40" s="53"/>
      <c r="AA40" s="2">
        <v>6</v>
      </c>
      <c r="AB40" s="53"/>
      <c r="AC40" s="53"/>
      <c r="AH40" s="2" t="s">
        <v>17</v>
      </c>
      <c r="AI40" s="53"/>
      <c r="AJ40" s="53"/>
      <c r="AM40" s="2">
        <v>5.5</v>
      </c>
      <c r="AN40" s="2">
        <v>7.5</v>
      </c>
      <c r="AO40" s="2">
        <f t="shared" si="5"/>
        <v>1</v>
      </c>
      <c r="AP40" s="2">
        <f t="shared" si="6"/>
        <v>1</v>
      </c>
      <c r="AQ40" s="2">
        <f t="shared" si="9"/>
        <v>5</v>
      </c>
      <c r="AR40" s="25">
        <f t="shared" si="10"/>
        <v>1.1622675464907017</v>
      </c>
      <c r="AS40" s="14">
        <f t="shared" si="7"/>
        <v>4.4000000000000004</v>
      </c>
    </row>
    <row r="41" spans="1:45" x14ac:dyDescent="0.2">
      <c r="A41" s="50" t="s">
        <v>573</v>
      </c>
      <c r="B41" s="15" t="s">
        <v>675</v>
      </c>
      <c r="C41" s="15" t="str">
        <f>IFERROR(VLOOKUP(A41,'Validation List'!$A:$G,4,0),"--")</f>
        <v>MVW 391</v>
      </c>
      <c r="D41" s="16" t="str">
        <f>IFERROR(VLOOKUP(A41,'Validation List'!$A:$G,6,0),"--")</f>
        <v>ROLL OFF</v>
      </c>
      <c r="E41" s="16">
        <f>IFERROR(VLOOKUP(A41,'Validation List'!$A:$G,5,0),"--")</f>
        <v>100028515473323</v>
      </c>
      <c r="F41" s="16" t="str">
        <f>IFERROR(VLOOKUP(A41,'Validation List'!$A:$G,3,0),"--")</f>
        <v>Civic</v>
      </c>
      <c r="G41" s="16">
        <f>IFERROR(VLOOKUP(A41,'Validation List'!$A:$L,9,0),"--")</f>
        <v>20</v>
      </c>
      <c r="H41" s="16">
        <f>IFERROR(VLOOKUP(A41,'Validation List'!$A:$M,10,0)," ")</f>
        <v>6.5</v>
      </c>
      <c r="I41" s="15">
        <f t="shared" si="8"/>
        <v>176</v>
      </c>
      <c r="J41" s="51" t="s">
        <v>676</v>
      </c>
      <c r="N41" s="53"/>
      <c r="O41" s="53"/>
      <c r="U41" s="53"/>
      <c r="V41" s="53"/>
      <c r="AB41" s="53"/>
      <c r="AC41" s="53"/>
      <c r="AI41" s="53"/>
      <c r="AJ41" s="53"/>
      <c r="AO41" s="2">
        <f t="shared" si="5"/>
        <v>0</v>
      </c>
      <c r="AP41" s="2">
        <f t="shared" si="6"/>
        <v>0</v>
      </c>
      <c r="AQ41" s="2">
        <f t="shared" si="9"/>
        <v>0</v>
      </c>
      <c r="AR41" s="25">
        <f t="shared" si="10"/>
        <v>1.3197360527894419</v>
      </c>
      <c r="AS41" s="14">
        <f t="shared" si="7"/>
        <v>4.4000000000000004</v>
      </c>
    </row>
    <row r="42" spans="1:45" x14ac:dyDescent="0.2">
      <c r="A42" s="50" t="s">
        <v>614</v>
      </c>
      <c r="B42" s="15" t="s">
        <v>675</v>
      </c>
      <c r="C42" s="15">
        <f>IFERROR(VLOOKUP(A42,'Validation List'!$A:$G,4,0),"--")</f>
        <v>0</v>
      </c>
      <c r="D42" s="16" t="str">
        <f>IFERROR(VLOOKUP(A42,'Validation List'!$A:$G,6,0),"--")</f>
        <v>ROLL OFF</v>
      </c>
      <c r="E42" s="16">
        <f>IFERROR(VLOOKUP(A42,'Validation List'!$A:$G,5,0),"--")</f>
        <v>100029128411582</v>
      </c>
      <c r="F42" s="16" t="str">
        <f>IFERROR(VLOOKUP(A42,'Validation List'!$A:$G,3,0),"--")</f>
        <v>Civic</v>
      </c>
      <c r="G42" s="16">
        <f>IFERROR(VLOOKUP(A42,'Validation List'!$A:$L,9,0),"--")</f>
        <v>25</v>
      </c>
      <c r="H42" s="16">
        <f>IFERROR(VLOOKUP(A42,'Validation List'!$A:$M,10,0)," ")</f>
        <v>0</v>
      </c>
      <c r="I42" s="15">
        <f t="shared" si="8"/>
        <v>176</v>
      </c>
      <c r="J42" s="51" t="s">
        <v>676</v>
      </c>
      <c r="N42" s="53"/>
      <c r="O42" s="53"/>
      <c r="U42" s="53"/>
      <c r="V42" s="53"/>
      <c r="AB42" s="53"/>
      <c r="AC42" s="53"/>
      <c r="AI42" s="53"/>
      <c r="AJ42" s="53"/>
      <c r="AO42" s="2">
        <f t="shared" si="5"/>
        <v>0</v>
      </c>
      <c r="AP42" s="2">
        <f t="shared" si="6"/>
        <v>0</v>
      </c>
      <c r="AQ42" s="2">
        <f t="shared" si="9"/>
        <v>0</v>
      </c>
      <c r="AR42" s="25">
        <f t="shared" si="10"/>
        <v>1.3197360527894419</v>
      </c>
      <c r="AS42" s="14">
        <f t="shared" si="7"/>
        <v>4.4000000000000004</v>
      </c>
    </row>
    <row r="44" spans="1:45" x14ac:dyDescent="0.15">
      <c r="I44" s="22"/>
    </row>
    <row r="45" spans="1:45" ht="21" x14ac:dyDescent="0.25">
      <c r="H45" s="54"/>
    </row>
    <row r="46" spans="1:45" x14ac:dyDescent="0.2">
      <c r="A46" s="50"/>
      <c r="B46"/>
      <c r="C46"/>
      <c r="D46" s="2"/>
      <c r="E46" s="14"/>
      <c r="F46" s="2"/>
      <c r="G46" s="2"/>
      <c r="H46" s="2"/>
      <c r="I46" s="2"/>
      <c r="AJ46" s="25"/>
      <c r="AK46" s="14"/>
      <c r="AL46" s="26"/>
      <c r="AM46" s="26"/>
      <c r="AN46" s="26"/>
      <c r="AO46" s="26"/>
      <c r="AP46" s="26"/>
      <c r="AQ46" s="26"/>
      <c r="AR46" s="26"/>
      <c r="AS46" s="26"/>
    </row>
    <row r="47" spans="1:45" ht="15" x14ac:dyDescent="0.2">
      <c r="A47"/>
      <c r="B47"/>
      <c r="C47"/>
      <c r="D47"/>
      <c r="E47" s="6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 spans="1:45" x14ac:dyDescent="0.2">
      <c r="A48" s="50"/>
      <c r="B48"/>
      <c r="C48"/>
      <c r="D48" s="2"/>
      <c r="E48" s="14"/>
      <c r="F48" s="2"/>
      <c r="G48" s="2"/>
      <c r="H48" s="2"/>
      <c r="I48" s="2"/>
      <c r="AJ48" s="25"/>
      <c r="AK48" s="14"/>
      <c r="AR48" s="25"/>
      <c r="AS48" s="14"/>
    </row>
    <row r="49" spans="1:45" ht="15" x14ac:dyDescent="0.2">
      <c r="A49"/>
      <c r="B49"/>
      <c r="C49"/>
      <c r="D49"/>
      <c r="E49" s="6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</sheetData>
  <autoFilter ref="A23:AS42" xr:uid="{CD9C0C2E-79A6-CB48-B080-5CF756631F7A}"/>
  <mergeCells count="2">
    <mergeCell ref="C5:D5"/>
    <mergeCell ref="F6:I12"/>
  </mergeCells>
  <conditionalFormatting sqref="C5">
    <cfRule type="cellIs" dxfId="902" priority="92" operator="greaterThan">
      <formula>0</formula>
    </cfRule>
  </conditionalFormatting>
  <conditionalFormatting sqref="J24:AN42">
    <cfRule type="cellIs" dxfId="901" priority="28" operator="between">
      <formula>0.0001</formula>
      <formula>7.999999</formula>
    </cfRule>
    <cfRule type="cellIs" dxfId="900" priority="29" operator="equal">
      <formula>"PD"</formula>
    </cfRule>
    <cfRule type="cellIs" dxfId="899" priority="30" operator="equal">
      <formula>"UD"</formula>
    </cfRule>
    <cfRule type="cellIs" dxfId="898" priority="31" operator="equal">
      <formula>"NA"</formula>
    </cfRule>
  </conditionalFormatting>
  <conditionalFormatting sqref="AL48:AN48">
    <cfRule type="cellIs" dxfId="897" priority="17" operator="between">
      <formula>0.0001</formula>
      <formula>7.999999</formula>
    </cfRule>
    <cfRule type="cellIs" dxfId="896" priority="18" operator="equal">
      <formula>"PD"</formula>
    </cfRule>
    <cfRule type="cellIs" dxfId="895" priority="19" operator="equal">
      <formula>"UD"</formula>
    </cfRule>
    <cfRule type="cellIs" dxfId="894" priority="20" operator="equal">
      <formula>"NA"</formula>
    </cfRule>
  </conditionalFormatting>
  <conditionalFormatting sqref="B48:AF48">
    <cfRule type="cellIs" dxfId="893" priority="13" operator="between">
      <formula>0.0001</formula>
      <formula>7.999999</formula>
    </cfRule>
    <cfRule type="cellIs" dxfId="892" priority="14" operator="equal">
      <formula>"PD"</formula>
    </cfRule>
    <cfRule type="cellIs" dxfId="891" priority="15" operator="equal">
      <formula>"UD"</formula>
    </cfRule>
    <cfRule type="cellIs" dxfId="890" priority="16" operator="equal">
      <formula>"NA"</formula>
    </cfRule>
  </conditionalFormatting>
  <conditionalFormatting sqref="B46">
    <cfRule type="cellIs" dxfId="889" priority="9" operator="between">
      <formula>0.0001</formula>
      <formula>7.999999</formula>
    </cfRule>
    <cfRule type="cellIs" dxfId="888" priority="10" operator="equal">
      <formula>"PD"</formula>
    </cfRule>
    <cfRule type="cellIs" dxfId="887" priority="11" operator="equal">
      <formula>"UD"</formula>
    </cfRule>
    <cfRule type="cellIs" dxfId="886" priority="12" operator="equal">
      <formula>"NA"</formula>
    </cfRule>
  </conditionalFormatting>
  <conditionalFormatting sqref="C46:AG46">
    <cfRule type="cellIs" dxfId="885" priority="5" operator="between">
      <formula>0.0001</formula>
      <formula>7.999999</formula>
    </cfRule>
    <cfRule type="cellIs" dxfId="884" priority="6" operator="equal">
      <formula>"PD"</formula>
    </cfRule>
    <cfRule type="cellIs" dxfId="883" priority="7" operator="equal">
      <formula>"UD"</formula>
    </cfRule>
    <cfRule type="cellIs" dxfId="882" priority="8" operator="equal">
      <formula>"NA"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D86BD936-C7DC-4D40-B7FB-8D7381357070}">
            <xm:f>'/D:/Users/nguyent/Library/Containers/com.microsoft.Excel/Data/Documents/Users/nguyent/Desktop/[SPAM_Attendance_Tracker.xlsx]December'!#REF!&gt;1</xm:f>
            <x14:dxf>
              <fill>
                <patternFill>
                  <bgColor rgb="FFFF0000"/>
                </patternFill>
              </fill>
            </x14:dxf>
          </x14:cfRule>
          <xm:sqref>I44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3906-34D1-4547-9FD2-1202AF7DE1DF}">
  <sheetPr codeName="Sheet4"/>
  <dimension ref="A1:AV75"/>
  <sheetViews>
    <sheetView topLeftCell="A13" zoomScale="110" zoomScaleNormal="110" workbookViewId="0">
      <pane xSplit="1" topLeftCell="Q1" activePane="topRight" state="frozen"/>
      <selection activeCell="A10" sqref="A10"/>
      <selection pane="topRight" activeCell="A24" sqref="A24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6" width="12.83203125" style="15" bestFit="1" customWidth="1"/>
    <col min="7" max="7" width="11.1640625" style="15" bestFit="1" customWidth="1"/>
    <col min="8" max="8" width="16" style="15" customWidth="1"/>
    <col min="9" max="9" width="11" style="15" customWidth="1"/>
    <col min="10" max="38" width="11.1640625" style="2" customWidth="1"/>
    <col min="39" max="39" width="14.5" style="2" customWidth="1"/>
    <col min="40" max="40" width="19.1640625" style="2" customWidth="1"/>
    <col min="41" max="16384" width="8.6640625" style="26"/>
  </cols>
  <sheetData>
    <row r="1" spans="1:40" ht="14" x14ac:dyDescent="0.2">
      <c r="A1" s="23" t="s">
        <v>623</v>
      </c>
      <c r="B1" s="24"/>
      <c r="C1" s="24">
        <f>NETWORKDAYS(B3,C3,A6:A9)</f>
        <v>20</v>
      </c>
      <c r="D1" s="25">
        <f>C1/5</f>
        <v>4</v>
      </c>
      <c r="E1" s="14"/>
      <c r="F1" s="2"/>
      <c r="G1" s="2"/>
      <c r="H1" s="2"/>
      <c r="I1" s="2"/>
      <c r="AN1" s="26"/>
    </row>
    <row r="2" spans="1:40" ht="14" x14ac:dyDescent="0.2">
      <c r="A2" s="24" t="s">
        <v>624</v>
      </c>
      <c r="B2" s="24"/>
      <c r="C2" s="24">
        <f>COUNTIF($J:$AK,"NA")</f>
        <v>350</v>
      </c>
      <c r="D2" s="2"/>
      <c r="E2" s="14"/>
      <c r="F2" s="2"/>
      <c r="G2" s="2"/>
      <c r="H2" s="2"/>
      <c r="I2" s="2"/>
      <c r="AN2" s="26"/>
    </row>
    <row r="3" spans="1:40" ht="14" x14ac:dyDescent="0.2">
      <c r="A3" s="24" t="s">
        <v>625</v>
      </c>
      <c r="B3" s="27">
        <v>43497</v>
      </c>
      <c r="C3" s="27">
        <f>DATE(YEAR(B3),MONTH(B3)+1,1)-1</f>
        <v>43524</v>
      </c>
      <c r="D3" s="2"/>
      <c r="E3" s="14"/>
      <c r="F3" s="2"/>
      <c r="G3" s="2"/>
      <c r="H3" s="2"/>
      <c r="I3" s="2"/>
      <c r="AN3" s="26"/>
    </row>
    <row r="4" spans="1:40" ht="14" x14ac:dyDescent="0.2">
      <c r="A4" s="24"/>
      <c r="B4" s="27"/>
      <c r="C4" s="27"/>
      <c r="D4" s="2"/>
      <c r="E4" s="14"/>
      <c r="F4" s="2"/>
      <c r="G4" s="2"/>
      <c r="H4" s="2"/>
      <c r="I4" s="2"/>
      <c r="AN4" s="26"/>
    </row>
    <row r="5" spans="1:40" ht="14" x14ac:dyDescent="0.2">
      <c r="A5" s="28" t="s">
        <v>626</v>
      </c>
      <c r="B5" s="29"/>
      <c r="C5" s="213" t="s">
        <v>627</v>
      </c>
      <c r="D5" s="213"/>
      <c r="E5" s="14"/>
      <c r="F5" s="2"/>
      <c r="G5" s="2"/>
      <c r="H5" s="2"/>
      <c r="I5" s="2"/>
      <c r="AN5" s="26"/>
    </row>
    <row r="6" spans="1:40" ht="14.25" customHeight="1" x14ac:dyDescent="0.2">
      <c r="A6" s="30"/>
      <c r="B6" s="2"/>
      <c r="C6" s="24">
        <f>COUNTA(A24:A500)</f>
        <v>46</v>
      </c>
      <c r="D6" s="31" t="s">
        <v>629</v>
      </c>
      <c r="E6" s="14"/>
      <c r="F6" s="215" t="s">
        <v>668</v>
      </c>
      <c r="G6" s="216"/>
      <c r="H6" s="216"/>
      <c r="I6" s="216"/>
      <c r="AN6" s="26"/>
    </row>
    <row r="7" spans="1:40" ht="14.25" customHeight="1" x14ac:dyDescent="0.2">
      <c r="A7" s="30"/>
      <c r="B7" s="2"/>
      <c r="C7" s="24">
        <f>COUNTIF($J:$AK,"PD")</f>
        <v>9</v>
      </c>
      <c r="D7" s="31" t="s">
        <v>632</v>
      </c>
      <c r="E7" s="14"/>
      <c r="F7" s="216"/>
      <c r="G7" s="216"/>
      <c r="H7" s="216"/>
      <c r="I7" s="216"/>
      <c r="AN7" s="26"/>
    </row>
    <row r="8" spans="1:40" ht="14.25" customHeight="1" x14ac:dyDescent="0.2">
      <c r="A8" s="30"/>
      <c r="B8" s="2"/>
      <c r="C8" s="24">
        <f>COUNTIF($J:$AK,"UD")</f>
        <v>27</v>
      </c>
      <c r="D8" s="31" t="s">
        <v>634</v>
      </c>
      <c r="E8" s="14"/>
      <c r="F8" s="216"/>
      <c r="G8" s="216"/>
      <c r="H8" s="216"/>
      <c r="I8" s="216"/>
      <c r="AN8" s="26"/>
    </row>
    <row r="9" spans="1:40" ht="14.25" customHeight="1" x14ac:dyDescent="0.2">
      <c r="A9" s="30"/>
      <c r="B9" s="2"/>
      <c r="C9" s="24">
        <f>(C6*C1)-C2</f>
        <v>570</v>
      </c>
      <c r="D9" s="31" t="s">
        <v>636</v>
      </c>
      <c r="E9" s="14"/>
      <c r="F9" s="216"/>
      <c r="G9" s="216"/>
      <c r="H9" s="216"/>
      <c r="I9" s="216"/>
      <c r="AN9" s="26"/>
    </row>
    <row r="10" spans="1:40" ht="14.25" customHeight="1" x14ac:dyDescent="0.2">
      <c r="A10" s="24"/>
      <c r="B10" s="2"/>
      <c r="C10" s="24">
        <f>C9*8</f>
        <v>4560</v>
      </c>
      <c r="D10" s="31" t="s">
        <v>638</v>
      </c>
      <c r="E10" s="14"/>
      <c r="F10" s="216"/>
      <c r="G10" s="216"/>
      <c r="H10" s="216"/>
      <c r="I10" s="216"/>
      <c r="AN10" s="26"/>
    </row>
    <row r="11" spans="1:40" ht="14.25" customHeight="1" x14ac:dyDescent="0.2">
      <c r="A11" s="24"/>
      <c r="B11" s="2"/>
      <c r="C11" s="32">
        <f>C7/C9</f>
        <v>1.5789473684210527E-2</v>
      </c>
      <c r="D11" s="31" t="s">
        <v>640</v>
      </c>
      <c r="E11" s="14"/>
      <c r="F11" s="216"/>
      <c r="G11" s="216"/>
      <c r="H11" s="216"/>
      <c r="I11" s="216"/>
      <c r="AN11" s="26"/>
    </row>
    <row r="12" spans="1:40" ht="14.25" customHeight="1" x14ac:dyDescent="0.2">
      <c r="A12" s="24"/>
      <c r="B12" s="2"/>
      <c r="C12" s="33">
        <f>C8/C9</f>
        <v>4.736842105263158E-2</v>
      </c>
      <c r="D12" s="31" t="s">
        <v>642</v>
      </c>
      <c r="E12" s="14"/>
      <c r="F12" s="216"/>
      <c r="G12" s="216"/>
      <c r="H12" s="216"/>
      <c r="I12" s="216"/>
      <c r="AN12" s="26"/>
    </row>
    <row r="13" spans="1:40" ht="14" x14ac:dyDescent="0.2">
      <c r="A13" s="24"/>
      <c r="B13" s="2"/>
      <c r="C13" s="34">
        <f>SUM(C7:C8)/C9</f>
        <v>6.3157894736842107E-2</v>
      </c>
      <c r="D13" s="35" t="s">
        <v>644</v>
      </c>
      <c r="E13" s="14"/>
      <c r="F13" s="2"/>
      <c r="G13" s="2"/>
      <c r="H13" s="2"/>
      <c r="I13" s="2"/>
      <c r="AN13" s="26"/>
    </row>
    <row r="14" spans="1:40" ht="14" x14ac:dyDescent="0.2">
      <c r="A14" s="24"/>
      <c r="B14" s="2"/>
      <c r="C14" s="34"/>
      <c r="D14" s="35"/>
      <c r="E14" s="14"/>
      <c r="F14" s="2"/>
      <c r="G14" s="2"/>
      <c r="H14" s="2"/>
      <c r="I14" s="2"/>
      <c r="AN14" s="26"/>
    </row>
    <row r="15" spans="1:40" ht="14" x14ac:dyDescent="0.2">
      <c r="A15" s="61"/>
      <c r="B15" s="26"/>
      <c r="C15" s="26"/>
      <c r="D15" s="35"/>
      <c r="E15" s="14"/>
      <c r="F15" s="2"/>
      <c r="G15" s="2"/>
      <c r="H15" s="2"/>
      <c r="I15" s="2"/>
      <c r="AN15" s="26"/>
    </row>
    <row r="16" spans="1:40" ht="14" x14ac:dyDescent="0.2">
      <c r="A16" s="62"/>
      <c r="B16" s="38"/>
      <c r="C16" s="26"/>
      <c r="D16" s="35"/>
      <c r="E16" s="14"/>
      <c r="F16" s="2"/>
      <c r="G16" s="2"/>
      <c r="H16" s="2"/>
      <c r="I16" s="39"/>
      <c r="AN16" s="26"/>
    </row>
    <row r="17" spans="1:43" ht="14" x14ac:dyDescent="0.2">
      <c r="A17" s="62"/>
      <c r="B17" s="38"/>
      <c r="C17" s="26"/>
      <c r="D17" s="35"/>
      <c r="E17" s="14"/>
      <c r="F17" s="2"/>
      <c r="G17" s="2"/>
      <c r="H17" s="2"/>
      <c r="I17" s="40" t="s">
        <v>645</v>
      </c>
      <c r="J17" s="41">
        <f>(COUNTIF(J24:J500,"&gt;0")*8)-SUMIF(J24:J500,"&gt;0")</f>
        <v>0</v>
      </c>
      <c r="K17" s="41">
        <f t="shared" ref="K17:AI17" si="0">(COUNTIF(K24:K500,"&gt;0")*8)-SUMIF(K24:K500,"&gt;0")</f>
        <v>0</v>
      </c>
      <c r="L17" s="41">
        <f t="shared" si="0"/>
        <v>0</v>
      </c>
      <c r="M17" s="41">
        <f t="shared" si="0"/>
        <v>0</v>
      </c>
      <c r="N17" s="41">
        <f t="shared" si="0"/>
        <v>0</v>
      </c>
      <c r="O17" s="41">
        <f t="shared" si="0"/>
        <v>0.5</v>
      </c>
      <c r="P17" s="41">
        <f t="shared" si="0"/>
        <v>6.5</v>
      </c>
      <c r="Q17" s="41">
        <f t="shared" si="0"/>
        <v>1</v>
      </c>
      <c r="R17" s="41">
        <f t="shared" si="0"/>
        <v>0</v>
      </c>
      <c r="S17" s="41">
        <f t="shared" si="0"/>
        <v>0</v>
      </c>
      <c r="T17" s="41">
        <f t="shared" si="0"/>
        <v>3</v>
      </c>
      <c r="U17" s="41">
        <f t="shared" si="0"/>
        <v>0.5</v>
      </c>
      <c r="V17" s="41">
        <f t="shared" si="0"/>
        <v>2.5</v>
      </c>
      <c r="W17" s="41">
        <f t="shared" si="0"/>
        <v>6</v>
      </c>
      <c r="X17" s="41">
        <f t="shared" si="0"/>
        <v>5.5</v>
      </c>
      <c r="Y17" s="41">
        <f t="shared" si="0"/>
        <v>0</v>
      </c>
      <c r="Z17" s="41">
        <f t="shared" si="0"/>
        <v>0</v>
      </c>
      <c r="AA17" s="41">
        <f t="shared" si="0"/>
        <v>3</v>
      </c>
      <c r="AB17" s="41">
        <f t="shared" si="0"/>
        <v>1.5</v>
      </c>
      <c r="AC17" s="41">
        <f t="shared" si="0"/>
        <v>0</v>
      </c>
      <c r="AD17" s="41">
        <f t="shared" si="0"/>
        <v>9</v>
      </c>
      <c r="AE17" s="41">
        <f t="shared" si="0"/>
        <v>3.5</v>
      </c>
      <c r="AF17" s="41">
        <f t="shared" si="0"/>
        <v>0</v>
      </c>
      <c r="AG17" s="41">
        <f t="shared" si="0"/>
        <v>0</v>
      </c>
      <c r="AH17" s="41">
        <f t="shared" si="0"/>
        <v>4</v>
      </c>
      <c r="AI17" s="41">
        <f t="shared" si="0"/>
        <v>6.5</v>
      </c>
      <c r="AJ17" s="41">
        <f>(COUNTIF(AJ24:AJ500,"&gt;0")*8)-SUMIF(AJ24:AJ500,"&gt;0")</f>
        <v>2</v>
      </c>
      <c r="AK17" s="41">
        <f t="shared" ref="AK17" si="1">(COUNTIF(AK24:AK500,"&gt;0")*8)-SUMIF(AK24:AK500,"&gt;0")</f>
        <v>4</v>
      </c>
      <c r="AL17" s="41"/>
      <c r="AN17" s="26"/>
    </row>
    <row r="18" spans="1:43" ht="14" x14ac:dyDescent="0.2">
      <c r="A18" s="42"/>
      <c r="B18" s="38"/>
      <c r="C18" s="26"/>
      <c r="D18" s="35"/>
      <c r="E18" s="14"/>
      <c r="F18" s="2"/>
      <c r="G18" s="2"/>
      <c r="H18" s="2"/>
      <c r="I18" s="43" t="s">
        <v>646</v>
      </c>
      <c r="J18" s="44">
        <f>(COUNTIF(J24:J500,"PD"))</f>
        <v>1</v>
      </c>
      <c r="K18" s="44">
        <f t="shared" ref="K18:AI18" si="2">(COUNTIF(K24:K500,"PD"))</f>
        <v>0</v>
      </c>
      <c r="L18" s="44">
        <f t="shared" si="2"/>
        <v>0</v>
      </c>
      <c r="M18" s="44">
        <f t="shared" si="2"/>
        <v>1</v>
      </c>
      <c r="N18" s="44">
        <f t="shared" si="2"/>
        <v>0</v>
      </c>
      <c r="O18" s="44">
        <f t="shared" si="2"/>
        <v>0</v>
      </c>
      <c r="P18" s="44">
        <f t="shared" si="2"/>
        <v>1</v>
      </c>
      <c r="Q18" s="44">
        <f t="shared" si="2"/>
        <v>2</v>
      </c>
      <c r="R18" s="44">
        <f t="shared" si="2"/>
        <v>0</v>
      </c>
      <c r="S18" s="44">
        <f t="shared" si="2"/>
        <v>0</v>
      </c>
      <c r="T18" s="44">
        <f t="shared" si="2"/>
        <v>1</v>
      </c>
      <c r="U18" s="44">
        <f t="shared" si="2"/>
        <v>0</v>
      </c>
      <c r="V18" s="44">
        <f t="shared" si="2"/>
        <v>0</v>
      </c>
      <c r="W18" s="44">
        <f t="shared" si="2"/>
        <v>0</v>
      </c>
      <c r="X18" s="44">
        <f t="shared" si="2"/>
        <v>0</v>
      </c>
      <c r="Y18" s="44">
        <f t="shared" si="2"/>
        <v>0</v>
      </c>
      <c r="Z18" s="44">
        <f t="shared" si="2"/>
        <v>0</v>
      </c>
      <c r="AA18" s="44">
        <f t="shared" si="2"/>
        <v>0</v>
      </c>
      <c r="AB18" s="44">
        <f t="shared" si="2"/>
        <v>1</v>
      </c>
      <c r="AC18" s="44">
        <f t="shared" si="2"/>
        <v>0</v>
      </c>
      <c r="AD18" s="44">
        <f t="shared" si="2"/>
        <v>0</v>
      </c>
      <c r="AE18" s="44">
        <f t="shared" si="2"/>
        <v>1</v>
      </c>
      <c r="AF18" s="44">
        <f t="shared" si="2"/>
        <v>0</v>
      </c>
      <c r="AG18" s="44">
        <f t="shared" si="2"/>
        <v>0</v>
      </c>
      <c r="AH18" s="44">
        <f t="shared" si="2"/>
        <v>1</v>
      </c>
      <c r="AI18" s="44">
        <f t="shared" si="2"/>
        <v>0</v>
      </c>
      <c r="AJ18" s="44">
        <f>(COUNTIF(AJ24:AJ500,"PD"))</f>
        <v>0</v>
      </c>
      <c r="AK18" s="44">
        <f t="shared" ref="AK18" si="3">(COUNTIF(AK24:AK500,"PD"))</f>
        <v>0</v>
      </c>
      <c r="AL18" s="44"/>
      <c r="AN18" s="26"/>
    </row>
    <row r="19" spans="1:43" ht="14" x14ac:dyDescent="0.2">
      <c r="A19" s="45"/>
      <c r="B19" s="46"/>
      <c r="C19" s="34"/>
      <c r="D19" s="35"/>
      <c r="E19" s="14"/>
      <c r="F19" s="2"/>
      <c r="G19" s="2"/>
      <c r="H19" s="2"/>
      <c r="I19" s="47" t="s">
        <v>647</v>
      </c>
      <c r="J19" s="48">
        <f>(COUNTIF(J24:J500,"UD"))</f>
        <v>3</v>
      </c>
      <c r="K19" s="48">
        <f t="shared" ref="K19:AI19" si="4">(COUNTIF(K24:K500,"UD"))</f>
        <v>0</v>
      </c>
      <c r="L19" s="48">
        <f t="shared" si="4"/>
        <v>0</v>
      </c>
      <c r="M19" s="48">
        <f t="shared" si="4"/>
        <v>0</v>
      </c>
      <c r="N19" s="48">
        <f t="shared" si="4"/>
        <v>0</v>
      </c>
      <c r="O19" s="48">
        <f t="shared" si="4"/>
        <v>0</v>
      </c>
      <c r="P19" s="48">
        <f t="shared" si="4"/>
        <v>1</v>
      </c>
      <c r="Q19" s="48">
        <f t="shared" si="4"/>
        <v>3</v>
      </c>
      <c r="R19" s="48">
        <f t="shared" si="4"/>
        <v>0</v>
      </c>
      <c r="S19" s="48">
        <f t="shared" si="4"/>
        <v>0</v>
      </c>
      <c r="T19" s="48">
        <f t="shared" si="4"/>
        <v>0</v>
      </c>
      <c r="U19" s="48">
        <f t="shared" si="4"/>
        <v>2</v>
      </c>
      <c r="V19" s="48">
        <f t="shared" si="4"/>
        <v>3</v>
      </c>
      <c r="W19" s="48">
        <f t="shared" si="4"/>
        <v>2</v>
      </c>
      <c r="X19" s="48">
        <f t="shared" si="4"/>
        <v>3</v>
      </c>
      <c r="Y19" s="48">
        <f t="shared" si="4"/>
        <v>0</v>
      </c>
      <c r="Z19" s="48">
        <f t="shared" si="4"/>
        <v>0</v>
      </c>
      <c r="AA19" s="48">
        <f t="shared" si="4"/>
        <v>2</v>
      </c>
      <c r="AB19" s="48">
        <f t="shared" si="4"/>
        <v>2</v>
      </c>
      <c r="AC19" s="48">
        <f t="shared" si="4"/>
        <v>0</v>
      </c>
      <c r="AD19" s="48">
        <f t="shared" si="4"/>
        <v>2</v>
      </c>
      <c r="AE19" s="48">
        <f t="shared" si="4"/>
        <v>1</v>
      </c>
      <c r="AF19" s="48">
        <f t="shared" si="4"/>
        <v>0</v>
      </c>
      <c r="AG19" s="48">
        <f t="shared" si="4"/>
        <v>0</v>
      </c>
      <c r="AH19" s="48">
        <f t="shared" si="4"/>
        <v>0</v>
      </c>
      <c r="AI19" s="48">
        <f t="shared" si="4"/>
        <v>0</v>
      </c>
      <c r="AJ19" s="48">
        <f>(COUNTIF(AJ24:AJ500,"UD"))</f>
        <v>2</v>
      </c>
      <c r="AK19" s="48">
        <f t="shared" ref="AK19" si="5">(COUNTIF(AK24:AK500,"UD"))</f>
        <v>1</v>
      </c>
      <c r="AL19" s="48"/>
      <c r="AN19" s="26"/>
    </row>
    <row r="20" spans="1:43" ht="14" x14ac:dyDescent="0.2">
      <c r="A20" s="2"/>
      <c r="B20" s="2"/>
      <c r="C20" s="2"/>
      <c r="D20" s="2"/>
      <c r="E20" s="14"/>
      <c r="F20" s="2"/>
      <c r="G20" s="2"/>
      <c r="H20" s="2"/>
      <c r="I20" s="2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N20" s="26"/>
    </row>
    <row r="21" spans="1:43" ht="14" x14ac:dyDescent="0.2">
      <c r="A21" s="2"/>
      <c r="B21" s="2"/>
      <c r="C21" s="2"/>
      <c r="D21" s="2"/>
      <c r="E21" s="14"/>
      <c r="F21" s="2"/>
      <c r="G21" s="2"/>
      <c r="H21" s="2"/>
      <c r="I21" s="2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N21" s="26"/>
    </row>
    <row r="22" spans="1:43" ht="14" x14ac:dyDescent="0.2">
      <c r="A22" s="2"/>
      <c r="B22" s="2"/>
      <c r="C22" s="2"/>
      <c r="D22" s="2"/>
      <c r="E22" s="14"/>
      <c r="F22" s="2"/>
      <c r="G22" s="2"/>
      <c r="H22" s="2"/>
      <c r="I22" s="2"/>
      <c r="J22" s="49" t="s">
        <v>653</v>
      </c>
      <c r="K22" s="49" t="s">
        <v>654</v>
      </c>
      <c r="L22" s="49" t="s">
        <v>648</v>
      </c>
      <c r="M22" s="49" t="s">
        <v>649</v>
      </c>
      <c r="N22" s="49" t="s">
        <v>650</v>
      </c>
      <c r="O22" s="49" t="s">
        <v>651</v>
      </c>
      <c r="P22" s="49" t="s">
        <v>652</v>
      </c>
      <c r="Q22" s="49" t="s">
        <v>653</v>
      </c>
      <c r="R22" s="49" t="s">
        <v>654</v>
      </c>
      <c r="S22" s="49" t="s">
        <v>648</v>
      </c>
      <c r="T22" s="49" t="s">
        <v>649</v>
      </c>
      <c r="U22" s="49" t="s">
        <v>650</v>
      </c>
      <c r="V22" s="49" t="s">
        <v>651</v>
      </c>
      <c r="W22" s="49" t="s">
        <v>652</v>
      </c>
      <c r="X22" s="49" t="s">
        <v>653</v>
      </c>
      <c r="Y22" s="49" t="s">
        <v>654</v>
      </c>
      <c r="Z22" s="49" t="s">
        <v>648</v>
      </c>
      <c r="AA22" s="49" t="s">
        <v>649</v>
      </c>
      <c r="AB22" s="49" t="s">
        <v>650</v>
      </c>
      <c r="AC22" s="49" t="s">
        <v>651</v>
      </c>
      <c r="AD22" s="49" t="s">
        <v>652</v>
      </c>
      <c r="AE22" s="49" t="s">
        <v>653</v>
      </c>
      <c r="AF22" s="49" t="s">
        <v>654</v>
      </c>
      <c r="AG22" s="49" t="s">
        <v>648</v>
      </c>
      <c r="AH22" s="49" t="s">
        <v>649</v>
      </c>
      <c r="AI22" s="49" t="s">
        <v>650</v>
      </c>
      <c r="AJ22" s="49" t="s">
        <v>651</v>
      </c>
      <c r="AK22" s="49" t="s">
        <v>652</v>
      </c>
      <c r="AL22" s="49"/>
      <c r="AN22" s="26"/>
    </row>
    <row r="23" spans="1:43" ht="14" x14ac:dyDescent="0.2">
      <c r="A23" s="1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424</v>
      </c>
      <c r="G23" s="17" t="s">
        <v>433</v>
      </c>
      <c r="H23" s="17" t="s">
        <v>434</v>
      </c>
      <c r="I23" s="17" t="s">
        <v>674</v>
      </c>
      <c r="J23" s="19">
        <v>43497</v>
      </c>
      <c r="K23" s="19">
        <f>J23+1</f>
        <v>43498</v>
      </c>
      <c r="L23" s="19">
        <f t="shared" ref="L23:AJ23" si="6">K23+1</f>
        <v>43499</v>
      </c>
      <c r="M23" s="19">
        <f t="shared" si="6"/>
        <v>43500</v>
      </c>
      <c r="N23" s="19">
        <f t="shared" si="6"/>
        <v>43501</v>
      </c>
      <c r="O23" s="19">
        <f t="shared" si="6"/>
        <v>43502</v>
      </c>
      <c r="P23" s="19">
        <f t="shared" si="6"/>
        <v>43503</v>
      </c>
      <c r="Q23" s="19">
        <f t="shared" si="6"/>
        <v>43504</v>
      </c>
      <c r="R23" s="19">
        <f t="shared" si="6"/>
        <v>43505</v>
      </c>
      <c r="S23" s="19">
        <f t="shared" si="6"/>
        <v>43506</v>
      </c>
      <c r="T23" s="19">
        <f t="shared" si="6"/>
        <v>43507</v>
      </c>
      <c r="U23" s="19">
        <f t="shared" si="6"/>
        <v>43508</v>
      </c>
      <c r="V23" s="19">
        <f t="shared" si="6"/>
        <v>43509</v>
      </c>
      <c r="W23" s="19">
        <f t="shared" si="6"/>
        <v>43510</v>
      </c>
      <c r="X23" s="19">
        <f t="shared" si="6"/>
        <v>43511</v>
      </c>
      <c r="Y23" s="19">
        <f t="shared" si="6"/>
        <v>43512</v>
      </c>
      <c r="Z23" s="19">
        <f t="shared" si="6"/>
        <v>43513</v>
      </c>
      <c r="AA23" s="19">
        <f t="shared" si="6"/>
        <v>43514</v>
      </c>
      <c r="AB23" s="19">
        <f t="shared" si="6"/>
        <v>43515</v>
      </c>
      <c r="AC23" s="19">
        <f t="shared" si="6"/>
        <v>43516</v>
      </c>
      <c r="AD23" s="19">
        <f t="shared" si="6"/>
        <v>43517</v>
      </c>
      <c r="AE23" s="19">
        <f t="shared" si="6"/>
        <v>43518</v>
      </c>
      <c r="AF23" s="19">
        <f t="shared" si="6"/>
        <v>43519</v>
      </c>
      <c r="AG23" s="19">
        <f t="shared" si="6"/>
        <v>43520</v>
      </c>
      <c r="AH23" s="19">
        <f t="shared" si="6"/>
        <v>43521</v>
      </c>
      <c r="AI23" s="19">
        <f t="shared" si="6"/>
        <v>43522</v>
      </c>
      <c r="AJ23" s="19">
        <f t="shared" si="6"/>
        <v>43523</v>
      </c>
      <c r="AK23" s="19">
        <f>AJ23+1</f>
        <v>43524</v>
      </c>
      <c r="AL23" s="17" t="s">
        <v>674</v>
      </c>
      <c r="AM23" s="20" t="s">
        <v>16</v>
      </c>
      <c r="AN23" s="20" t="s">
        <v>17</v>
      </c>
      <c r="AO23" s="20" t="s">
        <v>645</v>
      </c>
      <c r="AP23" s="21" t="s">
        <v>663</v>
      </c>
      <c r="AQ23" s="21" t="s">
        <v>664</v>
      </c>
    </row>
    <row r="24" spans="1:43" x14ac:dyDescent="0.2">
      <c r="A24" s="55" t="s">
        <v>442</v>
      </c>
      <c r="B24" s="15" t="str">
        <f>IFERROR(VLOOKUP(A24,'Validation List'!$A:$G,2,0),"--")</f>
        <v>Jason Leung</v>
      </c>
      <c r="C24" s="15" t="str">
        <f>IFERROR(VLOOKUP(A24,'Validation List'!$A:$G,4,0),"--")</f>
        <v>MVW 391</v>
      </c>
      <c r="D24" s="16" t="str">
        <f>IFERROR(VLOOKUP(A24,'Validation List'!$A:$G,6,0),"--")</f>
        <v>AM</v>
      </c>
      <c r="E24" s="16">
        <f>IFERROR(VLOOKUP(A24,'Validation List'!$A:$G,5,0),"--")</f>
        <v>100034135453444</v>
      </c>
      <c r="F24" s="16" t="str">
        <f>IFERROR(VLOOKUP(A24,'Validation List'!$A:$G,3,0),"--")</f>
        <v>Civic</v>
      </c>
      <c r="G24" s="16">
        <f>IFERROR(VLOOKUP(A24,'Validation List'!$A:$L,9,0),"--")</f>
        <v>5</v>
      </c>
      <c r="H24" s="16">
        <f>IFERROR(VLOOKUP(A24,'Validation List'!$A:$M,10,0)," ")</f>
        <v>0.75</v>
      </c>
      <c r="I24" s="15">
        <f t="shared" ref="I24:I69" si="7">(($C$1*8)-((COUNTIF(J24:AK24,"UD")+COUNTIF(J24:AK24,"PD")+COUNTIF(J24:AK24,"NA"))*8)) - ((COUNTIF(J24:AK24,"&gt;0")*8)-SUMIF(J24:AK24,"&gt;0"))</f>
        <v>64</v>
      </c>
      <c r="J24" s="2" t="s">
        <v>666</v>
      </c>
      <c r="K24" s="56"/>
      <c r="L24" s="56"/>
      <c r="M24" s="2" t="s">
        <v>666</v>
      </c>
      <c r="N24" s="2" t="s">
        <v>666</v>
      </c>
      <c r="O24" s="2" t="s">
        <v>666</v>
      </c>
      <c r="P24" s="2" t="s">
        <v>666</v>
      </c>
      <c r="Q24" s="2" t="s">
        <v>666</v>
      </c>
      <c r="R24" s="56"/>
      <c r="S24" s="56"/>
      <c r="T24" s="2" t="s">
        <v>666</v>
      </c>
      <c r="U24" s="2" t="s">
        <v>666</v>
      </c>
      <c r="V24" s="2" t="s">
        <v>666</v>
      </c>
      <c r="W24" s="2" t="s">
        <v>666</v>
      </c>
      <c r="X24" s="2" t="s">
        <v>666</v>
      </c>
      <c r="Y24" s="56"/>
      <c r="Z24" s="56"/>
      <c r="AA24" s="2" t="s">
        <v>666</v>
      </c>
      <c r="AB24" s="204"/>
      <c r="AC24" s="204"/>
      <c r="AD24" s="204"/>
      <c r="AE24" s="204"/>
      <c r="AF24" s="56"/>
      <c r="AG24" s="56"/>
      <c r="AH24" s="204"/>
      <c r="AI24" s="204"/>
      <c r="AJ24" s="204"/>
      <c r="AK24" s="204"/>
      <c r="AL24" s="15">
        <f t="shared" ref="AL24:AL69" si="8">(($C$1*8)-((COUNTIF(J24:AK24,"UD")+COUNTIF(J24:AK24,"PD")+COUNTIF(J24:AK24,"NA"))*8)) - ((COUNTIF(J24:AK24,"&gt;0")*8)-SUMIF(J24:AK24,"&gt;0"))</f>
        <v>64</v>
      </c>
      <c r="AM24" s="2">
        <f t="shared" ref="AM24:AM69" si="9">COUNTIF(J24:AK24,"PD")</f>
        <v>0</v>
      </c>
      <c r="AN24" s="2">
        <f t="shared" ref="AN24:AN69" si="10">COUNTIF(J24:AK24,"UD")</f>
        <v>0</v>
      </c>
      <c r="AO24" s="2">
        <f t="shared" ref="AO24:AO69" si="11">((COUNTIF(J24:AK24,"&gt;0")*8)-SUMIF(J24:AK24,"&gt;0"))</f>
        <v>0</v>
      </c>
      <c r="AP24" s="25">
        <f t="shared" ref="AP24:AP69" si="12">IFERROR((IF(G24="BC Forward",(AQ24*1.85)/8,(I24/16.67)/8)),"--")</f>
        <v>0.47990401919616071</v>
      </c>
      <c r="AQ24" s="14">
        <f t="shared" ref="AQ24:AQ69" si="13">($C$1-(COUNTIF(J24:AK24,"NA")))/5</f>
        <v>1.6</v>
      </c>
    </row>
    <row r="25" spans="1:43" x14ac:dyDescent="0.2">
      <c r="A25" s="55" t="s">
        <v>576</v>
      </c>
      <c r="B25" s="15" t="str">
        <f>IFERROR(VLOOKUP(A25,'Validation List'!$A:$G,2,0),"--")</f>
        <v>Jason Leung</v>
      </c>
      <c r="C25" s="15" t="str">
        <f>IFERROR(VLOOKUP(A25,'Validation List'!$A:$G,4,0),"--")</f>
        <v>MVW 391</v>
      </c>
      <c r="D25" s="16" t="str">
        <f>IFERROR(VLOOKUP(A25,'Validation List'!$A:$G,6,0),"--")</f>
        <v>ROLL OFF</v>
      </c>
      <c r="E25" s="16">
        <f>IFERROR(VLOOKUP(A25,'Validation List'!$A:$G,5,0),"--")</f>
        <v>100034362399302</v>
      </c>
      <c r="F25" s="16" t="str">
        <f>IFERROR(VLOOKUP(A25,'Validation List'!$A:$G,3,0),"--")</f>
        <v>Civic</v>
      </c>
      <c r="G25" s="16">
        <f>IFERROR(VLOOKUP(A25,'Validation List'!$A:$L,9,0),"--")</f>
        <v>21</v>
      </c>
      <c r="H25" s="16">
        <f>IFERROR(VLOOKUP(A25,'Validation List'!$A:$M,10,0)," ")</f>
        <v>1.1875</v>
      </c>
      <c r="I25" s="15">
        <f t="shared" si="7"/>
        <v>55.5</v>
      </c>
      <c r="J25" s="2" t="s">
        <v>666</v>
      </c>
      <c r="K25" s="57"/>
      <c r="L25" s="57"/>
      <c r="M25" s="2" t="s">
        <v>666</v>
      </c>
      <c r="N25" s="2" t="s">
        <v>666</v>
      </c>
      <c r="O25" s="2" t="s">
        <v>666</v>
      </c>
      <c r="P25" s="2" t="s">
        <v>666</v>
      </c>
      <c r="Q25" s="2" t="s">
        <v>666</v>
      </c>
      <c r="R25" s="57"/>
      <c r="S25" s="57"/>
      <c r="T25" s="2" t="s">
        <v>666</v>
      </c>
      <c r="U25" s="2" t="s">
        <v>666</v>
      </c>
      <c r="V25" s="2" t="s">
        <v>666</v>
      </c>
      <c r="W25" s="2" t="s">
        <v>666</v>
      </c>
      <c r="X25" s="2" t="s">
        <v>666</v>
      </c>
      <c r="Y25" s="57"/>
      <c r="Z25" s="57"/>
      <c r="AA25" s="2" t="s">
        <v>666</v>
      </c>
      <c r="AD25" s="2" t="s">
        <v>17</v>
      </c>
      <c r="AF25" s="57"/>
      <c r="AG25" s="57"/>
      <c r="AH25" s="2">
        <v>7.5</v>
      </c>
      <c r="AL25" s="15">
        <f t="shared" si="8"/>
        <v>55.5</v>
      </c>
      <c r="AM25" s="2">
        <f t="shared" si="9"/>
        <v>0</v>
      </c>
      <c r="AN25" s="2">
        <f t="shared" si="10"/>
        <v>1</v>
      </c>
      <c r="AO25" s="2">
        <f t="shared" si="11"/>
        <v>0.5</v>
      </c>
      <c r="AP25" s="25">
        <f t="shared" si="12"/>
        <v>0.41616676664667063</v>
      </c>
      <c r="AQ25" s="14">
        <f t="shared" si="13"/>
        <v>1.6</v>
      </c>
    </row>
    <row r="26" spans="1:43" x14ac:dyDescent="0.2">
      <c r="A26" s="55" t="s">
        <v>459</v>
      </c>
      <c r="B26" s="15" t="str">
        <f>IFERROR(VLOOKUP(A26,'Validation List'!$A:$G,2,0),"--")</f>
        <v>Jason Leung</v>
      </c>
      <c r="C26" s="15" t="str">
        <f>IFERROR(VLOOKUP(A26,'Validation List'!$A:$G,4,0),"--")</f>
        <v>MVW 391</v>
      </c>
      <c r="D26" s="16" t="str">
        <f>IFERROR(VLOOKUP(A26,'Validation List'!$A:$G,6,0),"--")</f>
        <v>AM</v>
      </c>
      <c r="E26" s="16">
        <f>IFERROR(VLOOKUP(A26,'Validation List'!$A:$G,5,0),"--")</f>
        <v>100034208288748</v>
      </c>
      <c r="F26" s="16" t="str">
        <f>IFERROR(VLOOKUP(A26,'Validation List'!$A:$G,3,0),"--")</f>
        <v>Civic</v>
      </c>
      <c r="G26" s="16">
        <f>IFERROR(VLOOKUP(A26,'Validation List'!$A:$L,9,0),"--")</f>
        <v>4</v>
      </c>
      <c r="H26" s="16">
        <f>IFERROR(VLOOKUP(A26,'Validation List'!$A:$M,10,0)," ")</f>
        <v>0.9375</v>
      </c>
      <c r="I26" s="15">
        <f t="shared" si="7"/>
        <v>64</v>
      </c>
      <c r="J26" s="2" t="s">
        <v>666</v>
      </c>
      <c r="K26" s="57"/>
      <c r="L26" s="57"/>
      <c r="M26" s="2" t="s">
        <v>666</v>
      </c>
      <c r="N26" s="2" t="s">
        <v>666</v>
      </c>
      <c r="O26" s="2" t="s">
        <v>666</v>
      </c>
      <c r="P26" s="2" t="s">
        <v>666</v>
      </c>
      <c r="Q26" s="2" t="s">
        <v>666</v>
      </c>
      <c r="R26" s="57"/>
      <c r="S26" s="57"/>
      <c r="T26" s="2" t="s">
        <v>666</v>
      </c>
      <c r="U26" s="2" t="s">
        <v>666</v>
      </c>
      <c r="V26" s="2" t="s">
        <v>666</v>
      </c>
      <c r="W26" s="2" t="s">
        <v>666</v>
      </c>
      <c r="X26" s="2" t="s">
        <v>666</v>
      </c>
      <c r="Y26" s="57"/>
      <c r="Z26" s="57"/>
      <c r="AA26" s="2" t="s">
        <v>666</v>
      </c>
      <c r="AF26" s="57"/>
      <c r="AG26" s="57"/>
      <c r="AL26" s="15">
        <f t="shared" si="8"/>
        <v>64</v>
      </c>
      <c r="AM26" s="2">
        <f t="shared" si="9"/>
        <v>0</v>
      </c>
      <c r="AN26" s="2">
        <f t="shared" si="10"/>
        <v>0</v>
      </c>
      <c r="AO26" s="2">
        <f t="shared" si="11"/>
        <v>0</v>
      </c>
      <c r="AP26" s="25">
        <f t="shared" si="12"/>
        <v>0.47990401919616071</v>
      </c>
      <c r="AQ26" s="14">
        <f t="shared" si="13"/>
        <v>1.6</v>
      </c>
    </row>
    <row r="27" spans="1:43" x14ac:dyDescent="0.2">
      <c r="A27" s="55" t="s">
        <v>595</v>
      </c>
      <c r="B27" s="15" t="str">
        <f>IFERROR(VLOOKUP(A27,'Validation List'!$A:$G,2,0),"--")</f>
        <v>Jason Leung</v>
      </c>
      <c r="C27" s="15">
        <f>IFERROR(VLOOKUP(A27,'Validation List'!$A:$G,4,0),"--")</f>
        <v>0</v>
      </c>
      <c r="D27" s="16" t="str">
        <f>IFERROR(VLOOKUP(A27,'Validation List'!$A:$G,6,0),"--")</f>
        <v>ROLL OFF</v>
      </c>
      <c r="E27" s="16">
        <f>IFERROR(VLOOKUP(A27,'Validation List'!$A:$G,5,0),"--")</f>
        <v>100033991043043</v>
      </c>
      <c r="F27" s="16" t="str">
        <f>IFERROR(VLOOKUP(A27,'Validation List'!$A:$G,3,0),"--")</f>
        <v>Civic</v>
      </c>
      <c r="G27" s="16">
        <f>IFERROR(VLOOKUP(A27,'Validation List'!$A:$L,9,0),"--")</f>
        <v>8</v>
      </c>
      <c r="H27" s="16">
        <f>IFERROR(VLOOKUP(A27,'Validation List'!$A:$M,10,0)," ")</f>
        <v>0.6875</v>
      </c>
      <c r="I27" s="15">
        <f t="shared" si="7"/>
        <v>64</v>
      </c>
      <c r="J27" s="2" t="s">
        <v>666</v>
      </c>
      <c r="K27" s="57"/>
      <c r="L27" s="57"/>
      <c r="M27" s="2" t="s">
        <v>666</v>
      </c>
      <c r="N27" s="2" t="s">
        <v>666</v>
      </c>
      <c r="O27" s="2" t="s">
        <v>666</v>
      </c>
      <c r="P27" s="2" t="s">
        <v>666</v>
      </c>
      <c r="Q27" s="2" t="s">
        <v>666</v>
      </c>
      <c r="R27" s="57"/>
      <c r="S27" s="57"/>
      <c r="T27" s="2" t="s">
        <v>666</v>
      </c>
      <c r="U27" s="2" t="s">
        <v>666</v>
      </c>
      <c r="V27" s="2" t="s">
        <v>666</v>
      </c>
      <c r="W27" s="2" t="s">
        <v>666</v>
      </c>
      <c r="X27" s="2" t="s">
        <v>666</v>
      </c>
      <c r="Y27" s="57"/>
      <c r="Z27" s="57"/>
      <c r="AA27" s="2" t="s">
        <v>666</v>
      </c>
      <c r="AF27" s="57"/>
      <c r="AG27" s="57"/>
      <c r="AL27" s="15">
        <f t="shared" si="8"/>
        <v>64</v>
      </c>
      <c r="AM27" s="2">
        <f t="shared" si="9"/>
        <v>0</v>
      </c>
      <c r="AN27" s="2">
        <f t="shared" si="10"/>
        <v>0</v>
      </c>
      <c r="AO27" s="2">
        <f t="shared" si="11"/>
        <v>0</v>
      </c>
      <c r="AP27" s="25">
        <f t="shared" si="12"/>
        <v>0.47990401919616071</v>
      </c>
      <c r="AQ27" s="14">
        <f t="shared" si="13"/>
        <v>1.6</v>
      </c>
    </row>
    <row r="28" spans="1:43" x14ac:dyDescent="0.2">
      <c r="A28" s="55" t="s">
        <v>567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ROLL OFF</v>
      </c>
      <c r="E28" s="16">
        <f>IFERROR(VLOOKUP(A28,'Validation List'!$A:$G,5,0),"--")</f>
        <v>100034415107877</v>
      </c>
      <c r="F28" s="16" t="str">
        <f>IFERROR(VLOOKUP(A28,'Validation List'!$A:$G,3,0),"--")</f>
        <v>Civic</v>
      </c>
      <c r="G28" s="16">
        <f>IFERROR(VLOOKUP(A28,'Validation List'!$A:$L,9,0),"--")</f>
        <v>10</v>
      </c>
      <c r="H28" s="16">
        <f>IFERROR(VLOOKUP(A28,'Validation List'!$A:$M,10,0)," ")</f>
        <v>0</v>
      </c>
      <c r="I28" s="15">
        <f t="shared" si="7"/>
        <v>32</v>
      </c>
      <c r="J28" s="2" t="s">
        <v>666</v>
      </c>
      <c r="K28" s="57"/>
      <c r="L28" s="57"/>
      <c r="M28" s="2" t="s">
        <v>666</v>
      </c>
      <c r="N28" s="2" t="s">
        <v>666</v>
      </c>
      <c r="O28" s="2" t="s">
        <v>666</v>
      </c>
      <c r="P28" s="2" t="s">
        <v>666</v>
      </c>
      <c r="Q28" s="2" t="s">
        <v>666</v>
      </c>
      <c r="R28" s="57"/>
      <c r="S28" s="57"/>
      <c r="T28" s="2" t="s">
        <v>666</v>
      </c>
      <c r="U28" s="2" t="s">
        <v>666</v>
      </c>
      <c r="V28" s="2" t="s">
        <v>666</v>
      </c>
      <c r="W28" s="2" t="s">
        <v>666</v>
      </c>
      <c r="X28" s="2" t="s">
        <v>666</v>
      </c>
      <c r="Y28" s="57"/>
      <c r="Z28" s="57"/>
      <c r="AA28" s="2" t="s">
        <v>666</v>
      </c>
      <c r="AB28" s="2" t="s">
        <v>666</v>
      </c>
      <c r="AC28" s="2" t="s">
        <v>666</v>
      </c>
      <c r="AD28" s="2" t="s">
        <v>666</v>
      </c>
      <c r="AE28" s="2" t="s">
        <v>666</v>
      </c>
      <c r="AF28" s="57"/>
      <c r="AG28" s="57"/>
      <c r="AL28" s="15">
        <f t="shared" si="8"/>
        <v>32</v>
      </c>
      <c r="AM28" s="2">
        <f t="shared" si="9"/>
        <v>0</v>
      </c>
      <c r="AN28" s="2">
        <f t="shared" si="10"/>
        <v>0</v>
      </c>
      <c r="AO28" s="2">
        <f t="shared" si="11"/>
        <v>0</v>
      </c>
      <c r="AP28" s="25">
        <f t="shared" si="12"/>
        <v>0.23995200959808036</v>
      </c>
      <c r="AQ28" s="14">
        <f t="shared" si="13"/>
        <v>0.8</v>
      </c>
    </row>
    <row r="29" spans="1:43" x14ac:dyDescent="0.2">
      <c r="A29" s="55" t="s">
        <v>466</v>
      </c>
      <c r="B29" s="15" t="str">
        <f>IFERROR(VLOOKUP(A29,'Validation List'!$A:$G,2,0),"--")</f>
        <v>Jason Leung</v>
      </c>
      <c r="C29" s="15" t="str">
        <f>IFERROR(VLOOKUP(A29,'Validation List'!$A:$G,4,0),"--")</f>
        <v>MVW 391</v>
      </c>
      <c r="D29" s="16" t="str">
        <f>IFERROR(VLOOKUP(A29,'Validation List'!$A:$G,6,0),"--")</f>
        <v>AM</v>
      </c>
      <c r="E29" s="16">
        <f>IFERROR(VLOOKUP(A29,'Validation List'!$A:$G,5,0),"--")</f>
        <v>100034223437669</v>
      </c>
      <c r="F29" s="16" t="str">
        <f>IFERROR(VLOOKUP(A29,'Validation List'!$A:$G,3,0),"--")</f>
        <v>Civic</v>
      </c>
      <c r="G29" s="16">
        <f>IFERROR(VLOOKUP(A29,'Validation List'!$A:$L,9,0),"--")</f>
        <v>14</v>
      </c>
      <c r="H29" s="16">
        <f>IFERROR(VLOOKUP(A29,'Validation List'!$A:$M,10,0)," ")</f>
        <v>0.5625</v>
      </c>
      <c r="I29" s="15">
        <f t="shared" si="7"/>
        <v>64</v>
      </c>
      <c r="J29" s="2" t="s">
        <v>666</v>
      </c>
      <c r="K29" s="57"/>
      <c r="L29" s="57"/>
      <c r="M29" s="2" t="s">
        <v>666</v>
      </c>
      <c r="N29" s="2" t="s">
        <v>666</v>
      </c>
      <c r="O29" s="2" t="s">
        <v>666</v>
      </c>
      <c r="P29" s="2" t="s">
        <v>666</v>
      </c>
      <c r="Q29" s="2" t="s">
        <v>666</v>
      </c>
      <c r="R29" s="57"/>
      <c r="S29" s="57"/>
      <c r="T29" s="2" t="s">
        <v>666</v>
      </c>
      <c r="U29" s="2" t="s">
        <v>666</v>
      </c>
      <c r="V29" s="2" t="s">
        <v>666</v>
      </c>
      <c r="W29" s="2" t="s">
        <v>666</v>
      </c>
      <c r="X29" s="2" t="s">
        <v>666</v>
      </c>
      <c r="Y29" s="57"/>
      <c r="Z29" s="57"/>
      <c r="AA29" s="2" t="s">
        <v>666</v>
      </c>
      <c r="AF29" s="57"/>
      <c r="AG29" s="57"/>
      <c r="AH29"/>
      <c r="AI29"/>
      <c r="AJ29"/>
      <c r="AK29"/>
      <c r="AL29" s="15">
        <f t="shared" si="8"/>
        <v>64</v>
      </c>
      <c r="AM29" s="2">
        <f t="shared" si="9"/>
        <v>0</v>
      </c>
      <c r="AN29" s="2">
        <f t="shared" si="10"/>
        <v>0</v>
      </c>
      <c r="AO29" s="2">
        <f t="shared" si="11"/>
        <v>0</v>
      </c>
      <c r="AP29" s="25">
        <f t="shared" si="12"/>
        <v>0.47990401919616071</v>
      </c>
      <c r="AQ29" s="14">
        <f t="shared" si="13"/>
        <v>1.6</v>
      </c>
    </row>
    <row r="30" spans="1:43" x14ac:dyDescent="0.2">
      <c r="A30" s="55" t="s">
        <v>475</v>
      </c>
      <c r="B30" s="15" t="str">
        <f>IFERROR(VLOOKUP(A30,'Validation List'!$A:$G,2,0),"--")</f>
        <v>Jason Leung</v>
      </c>
      <c r="C30" s="15" t="str">
        <f>IFERROR(VLOOKUP(A30,'Validation List'!$A:$G,4,0),"--")</f>
        <v>MVW 391</v>
      </c>
      <c r="D30" s="16" t="str">
        <f>IFERROR(VLOOKUP(A30,'Validation List'!$A:$G,6,0),"--")</f>
        <v>AM</v>
      </c>
      <c r="E30" s="16">
        <f>IFERROR(VLOOKUP(A30,'Validation List'!$A:$G,5,0),"--")</f>
        <v>100034214588190</v>
      </c>
      <c r="F30" s="16" t="str">
        <f>IFERROR(VLOOKUP(A30,'Validation List'!$A:$G,3,0),"--")</f>
        <v>Civic</v>
      </c>
      <c r="G30" s="16">
        <f>IFERROR(VLOOKUP(A30,'Validation List'!$A:$L,9,0),"--")</f>
        <v>4</v>
      </c>
      <c r="H30" s="16">
        <f>IFERROR(VLOOKUP(A30,'Validation List'!$A:$M,10,0)," ")</f>
        <v>0.625</v>
      </c>
      <c r="I30" s="15">
        <f t="shared" si="7"/>
        <v>64</v>
      </c>
      <c r="J30" s="2" t="s">
        <v>666</v>
      </c>
      <c r="K30" s="57"/>
      <c r="L30" s="57"/>
      <c r="M30" s="2" t="s">
        <v>666</v>
      </c>
      <c r="N30" s="2" t="s">
        <v>666</v>
      </c>
      <c r="O30" s="2" t="s">
        <v>666</v>
      </c>
      <c r="P30" s="2" t="s">
        <v>666</v>
      </c>
      <c r="Q30" s="2" t="s">
        <v>666</v>
      </c>
      <c r="R30" s="57"/>
      <c r="S30" s="57"/>
      <c r="T30" s="2" t="s">
        <v>666</v>
      </c>
      <c r="U30" s="2" t="s">
        <v>666</v>
      </c>
      <c r="V30" s="2" t="s">
        <v>666</v>
      </c>
      <c r="W30" s="2" t="s">
        <v>666</v>
      </c>
      <c r="X30" s="2" t="s">
        <v>666</v>
      </c>
      <c r="Y30" s="57"/>
      <c r="Z30" s="57"/>
      <c r="AA30" s="2" t="s">
        <v>666</v>
      </c>
      <c r="AF30" s="57"/>
      <c r="AG30" s="57"/>
      <c r="AL30" s="15">
        <f t="shared" si="8"/>
        <v>64</v>
      </c>
      <c r="AM30" s="2">
        <f t="shared" si="9"/>
        <v>0</v>
      </c>
      <c r="AN30" s="2">
        <f t="shared" si="10"/>
        <v>0</v>
      </c>
      <c r="AO30" s="2">
        <f t="shared" si="11"/>
        <v>0</v>
      </c>
      <c r="AP30" s="25">
        <f t="shared" si="12"/>
        <v>0.47990401919616071</v>
      </c>
      <c r="AQ30" s="14">
        <f t="shared" si="13"/>
        <v>1.6</v>
      </c>
    </row>
    <row r="31" spans="1:43" x14ac:dyDescent="0.2">
      <c r="A31" s="55" t="s">
        <v>481</v>
      </c>
      <c r="B31" s="15" t="str">
        <f>IFERROR(VLOOKUP(A31,'Validation List'!$A:$G,2,0),"--")</f>
        <v>Jason Leung</v>
      </c>
      <c r="C31" s="15" t="str">
        <f>IFERROR(VLOOKUP(A31,'Validation List'!$A:$G,4,0),"--")</f>
        <v>MVW 391</v>
      </c>
      <c r="D31" s="16" t="str">
        <f>IFERROR(VLOOKUP(A31,'Validation List'!$A:$G,6,0),"--")</f>
        <v>AM</v>
      </c>
      <c r="E31" s="16">
        <f>IFERROR(VLOOKUP(A31,'Validation List'!$A:$G,5,0),"--")</f>
        <v>100034001902734</v>
      </c>
      <c r="F31" s="16" t="str">
        <f>IFERROR(VLOOKUP(A31,'Validation List'!$A:$G,3,0),"--")</f>
        <v>Civic</v>
      </c>
      <c r="G31" s="16">
        <f>IFERROR(VLOOKUP(A31,'Validation List'!$A:$L,9,0),"--")</f>
        <v>10</v>
      </c>
      <c r="H31" s="16">
        <f>IFERROR(VLOOKUP(A31,'Validation List'!$A:$M,10,0)," ")</f>
        <v>3.0625</v>
      </c>
      <c r="I31" s="15">
        <f t="shared" si="7"/>
        <v>64</v>
      </c>
      <c r="J31" s="2" t="s">
        <v>666</v>
      </c>
      <c r="K31" s="57"/>
      <c r="L31" s="57"/>
      <c r="M31" s="2" t="s">
        <v>666</v>
      </c>
      <c r="N31" s="2" t="s">
        <v>666</v>
      </c>
      <c r="O31" s="2" t="s">
        <v>666</v>
      </c>
      <c r="P31" s="2" t="s">
        <v>666</v>
      </c>
      <c r="Q31" s="2" t="s">
        <v>666</v>
      </c>
      <c r="R31" s="57"/>
      <c r="S31" s="57"/>
      <c r="T31" s="2" t="s">
        <v>666</v>
      </c>
      <c r="U31" s="2" t="s">
        <v>666</v>
      </c>
      <c r="V31" s="2" t="s">
        <v>666</v>
      </c>
      <c r="W31" s="2" t="s">
        <v>666</v>
      </c>
      <c r="X31" s="2" t="s">
        <v>666</v>
      </c>
      <c r="Y31" s="57"/>
      <c r="Z31" s="57"/>
      <c r="AA31" s="2" t="s">
        <v>666</v>
      </c>
      <c r="AF31" s="57"/>
      <c r="AG31" s="57"/>
      <c r="AL31" s="15">
        <f t="shared" si="8"/>
        <v>64</v>
      </c>
      <c r="AM31" s="2">
        <f t="shared" si="9"/>
        <v>0</v>
      </c>
      <c r="AN31" s="2">
        <f t="shared" si="10"/>
        <v>0</v>
      </c>
      <c r="AO31" s="2">
        <f t="shared" si="11"/>
        <v>0</v>
      </c>
      <c r="AP31" s="25">
        <f t="shared" si="12"/>
        <v>0.47990401919616071</v>
      </c>
      <c r="AQ31" s="14">
        <f t="shared" si="13"/>
        <v>1.6</v>
      </c>
    </row>
    <row r="32" spans="1:43" x14ac:dyDescent="0.2">
      <c r="A32" s="55" t="s">
        <v>621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6" t="str">
        <f>IFERROR(VLOOKUP(A32,'Validation List'!$A:$G,6,0),"--")</f>
        <v>ROLL OFF</v>
      </c>
      <c r="E32" s="16">
        <f>IFERROR(VLOOKUP(A32,'Validation List'!$A:$G,5,0),"--")</f>
        <v>100034276384219</v>
      </c>
      <c r="F32" s="16" t="str">
        <f>IFERROR(VLOOKUP(A32,'Validation List'!$A:$G,3,0),"--")</f>
        <v>Civic</v>
      </c>
      <c r="G32" s="16">
        <f>IFERROR(VLOOKUP(A32,'Validation List'!$A:$L,9,0),"--")</f>
        <v>22</v>
      </c>
      <c r="H32" s="16">
        <f>IFERROR(VLOOKUP(A32,'Validation List'!$A:$M,10,0)," ")</f>
        <v>1.625</v>
      </c>
      <c r="I32" s="15">
        <f t="shared" si="7"/>
        <v>64</v>
      </c>
      <c r="J32" s="2" t="s">
        <v>666</v>
      </c>
      <c r="K32" s="57"/>
      <c r="L32" s="57"/>
      <c r="M32" s="2" t="s">
        <v>666</v>
      </c>
      <c r="N32" s="2" t="s">
        <v>666</v>
      </c>
      <c r="O32" s="2" t="s">
        <v>666</v>
      </c>
      <c r="P32" s="2" t="s">
        <v>666</v>
      </c>
      <c r="Q32" s="2" t="s">
        <v>666</v>
      </c>
      <c r="R32" s="57"/>
      <c r="S32" s="57"/>
      <c r="T32" s="2" t="s">
        <v>666</v>
      </c>
      <c r="U32" s="2" t="s">
        <v>666</v>
      </c>
      <c r="V32" s="2" t="s">
        <v>666</v>
      </c>
      <c r="W32" s="2" t="s">
        <v>666</v>
      </c>
      <c r="X32" s="2" t="s">
        <v>666</v>
      </c>
      <c r="Y32" s="57"/>
      <c r="Z32" s="57"/>
      <c r="AA32" s="2" t="s">
        <v>666</v>
      </c>
      <c r="AF32" s="57"/>
      <c r="AG32" s="57"/>
      <c r="AL32" s="15">
        <f t="shared" si="8"/>
        <v>64</v>
      </c>
      <c r="AM32" s="2">
        <f t="shared" si="9"/>
        <v>0</v>
      </c>
      <c r="AN32" s="2">
        <f t="shared" si="10"/>
        <v>0</v>
      </c>
      <c r="AO32" s="2">
        <f t="shared" si="11"/>
        <v>0</v>
      </c>
      <c r="AP32" s="25">
        <f t="shared" si="12"/>
        <v>0.47990401919616071</v>
      </c>
      <c r="AQ32" s="14">
        <f t="shared" si="13"/>
        <v>1.6</v>
      </c>
    </row>
    <row r="33" spans="1:43" x14ac:dyDescent="0.2">
      <c r="A33" s="55" t="s">
        <v>610</v>
      </c>
      <c r="B33" s="15" t="str">
        <f>IFERROR(VLOOKUP(A33,'Validation List'!$A:$G,2,0),"--")</f>
        <v>Jason Leung</v>
      </c>
      <c r="C33" s="15">
        <f>IFERROR(VLOOKUP(A33,'Validation List'!$A:$G,4,0),"--")</f>
        <v>0</v>
      </c>
      <c r="D33" s="16" t="str">
        <f>IFERROR(VLOOKUP(A33,'Validation List'!$A:$G,6,0),"--")</f>
        <v>ROLL OFF</v>
      </c>
      <c r="E33" s="16">
        <f>IFERROR(VLOOKUP(A33,'Validation List'!$A:$G,5,0),"--")</f>
        <v>100034527180717</v>
      </c>
      <c r="F33" s="16" t="str">
        <f>IFERROR(VLOOKUP(A33,'Validation List'!$A:$G,3,0),"--")</f>
        <v>Civic</v>
      </c>
      <c r="G33" s="16">
        <f>IFERROR(VLOOKUP(A33,'Validation List'!$A:$L,9,0),"--")</f>
        <v>8</v>
      </c>
      <c r="H33" s="16">
        <f>IFERROR(VLOOKUP(A33,'Validation List'!$A:$M,10,0)," ")</f>
        <v>0</v>
      </c>
      <c r="I33" s="15">
        <f t="shared" si="7"/>
        <v>64</v>
      </c>
      <c r="J33" s="2" t="s">
        <v>666</v>
      </c>
      <c r="K33" s="57"/>
      <c r="L33" s="57"/>
      <c r="M33" s="2" t="s">
        <v>666</v>
      </c>
      <c r="N33" s="2" t="s">
        <v>666</v>
      </c>
      <c r="O33" s="2" t="s">
        <v>666</v>
      </c>
      <c r="P33" s="2" t="s">
        <v>666</v>
      </c>
      <c r="Q33" s="2" t="s">
        <v>666</v>
      </c>
      <c r="R33" s="57"/>
      <c r="S33" s="57"/>
      <c r="T33" s="2" t="s">
        <v>666</v>
      </c>
      <c r="U33" s="2" t="s">
        <v>666</v>
      </c>
      <c r="V33" s="2" t="s">
        <v>666</v>
      </c>
      <c r="W33" s="2" t="s">
        <v>666</v>
      </c>
      <c r="X33" s="2" t="s">
        <v>666</v>
      </c>
      <c r="Y33" s="57"/>
      <c r="Z33" s="57"/>
      <c r="AA33" s="2" t="s">
        <v>666</v>
      </c>
      <c r="AF33" s="57"/>
      <c r="AG33" s="57"/>
      <c r="AL33" s="15">
        <f t="shared" si="8"/>
        <v>64</v>
      </c>
      <c r="AM33" s="2">
        <f t="shared" si="9"/>
        <v>0</v>
      </c>
      <c r="AN33" s="2">
        <f t="shared" si="10"/>
        <v>0</v>
      </c>
      <c r="AO33" s="2">
        <f t="shared" si="11"/>
        <v>0</v>
      </c>
      <c r="AP33" s="25">
        <f t="shared" si="12"/>
        <v>0.47990401919616071</v>
      </c>
      <c r="AQ33" s="14">
        <f t="shared" si="13"/>
        <v>1.6</v>
      </c>
    </row>
    <row r="34" spans="1:43" x14ac:dyDescent="0.2">
      <c r="A34" s="55" t="s">
        <v>616</v>
      </c>
      <c r="B34" s="15" t="str">
        <f>IFERROR(VLOOKUP(A34,'Validation List'!$A:$G,2,0),"--")</f>
        <v>Jason Leung</v>
      </c>
      <c r="C34" s="15">
        <f>IFERROR(VLOOKUP(A34,'Validation List'!$A:$G,4,0),"--")</f>
        <v>0</v>
      </c>
      <c r="D34" s="16" t="str">
        <f>IFERROR(VLOOKUP(A34,'Validation List'!$A:$G,6,0),"--")</f>
        <v>ROLL OFF</v>
      </c>
      <c r="E34" s="16">
        <f>IFERROR(VLOOKUP(A34,'Validation List'!$A:$G,5,0),"--")</f>
        <v>100034048519356</v>
      </c>
      <c r="F34" s="16" t="str">
        <f>IFERROR(VLOOKUP(A34,'Validation List'!$A:$G,3,0),"--")</f>
        <v>Civic</v>
      </c>
      <c r="G34" s="16">
        <f>IFERROR(VLOOKUP(A34,'Validation List'!$A:$L,9,0),"--")</f>
        <v>32</v>
      </c>
      <c r="H34" s="16">
        <f>IFERROR(VLOOKUP(A34,'Validation List'!$A:$M,10,0)," ")</f>
        <v>0.40625</v>
      </c>
      <c r="I34" s="15">
        <f t="shared" si="7"/>
        <v>64</v>
      </c>
      <c r="J34" s="2" t="s">
        <v>666</v>
      </c>
      <c r="K34" s="57"/>
      <c r="L34" s="57"/>
      <c r="M34" s="2" t="s">
        <v>666</v>
      </c>
      <c r="N34" s="2" t="s">
        <v>666</v>
      </c>
      <c r="O34" s="2" t="s">
        <v>666</v>
      </c>
      <c r="P34" s="2" t="s">
        <v>666</v>
      </c>
      <c r="Q34" s="2" t="s">
        <v>666</v>
      </c>
      <c r="R34" s="57"/>
      <c r="S34" s="57"/>
      <c r="T34" s="2" t="s">
        <v>666</v>
      </c>
      <c r="U34" s="2" t="s">
        <v>666</v>
      </c>
      <c r="V34" s="2" t="s">
        <v>666</v>
      </c>
      <c r="W34" s="2" t="s">
        <v>666</v>
      </c>
      <c r="X34" s="2" t="s">
        <v>666</v>
      </c>
      <c r="Y34" s="57"/>
      <c r="Z34" s="57"/>
      <c r="AA34" s="2" t="s">
        <v>666</v>
      </c>
      <c r="AF34" s="57"/>
      <c r="AG34" s="57"/>
      <c r="AL34" s="15">
        <f t="shared" si="8"/>
        <v>64</v>
      </c>
      <c r="AM34" s="2">
        <f t="shared" si="9"/>
        <v>0</v>
      </c>
      <c r="AN34" s="2">
        <f t="shared" si="10"/>
        <v>0</v>
      </c>
      <c r="AO34" s="2">
        <f t="shared" si="11"/>
        <v>0</v>
      </c>
      <c r="AP34" s="25">
        <f t="shared" si="12"/>
        <v>0.47990401919616071</v>
      </c>
      <c r="AQ34" s="14">
        <f t="shared" si="13"/>
        <v>1.6</v>
      </c>
    </row>
    <row r="35" spans="1:43" x14ac:dyDescent="0.2">
      <c r="A35" s="55" t="s">
        <v>444</v>
      </c>
      <c r="B35" s="15" t="str">
        <f>IFERROR(VLOOKUP(A35,'Validation List'!$A:$G,2,0),"--")</f>
        <v>Jason Leung</v>
      </c>
      <c r="C35" s="15" t="str">
        <f>IFERROR(VLOOKUP(A35,'Validation List'!$A:$G,4,0),"--")</f>
        <v>MVW 391</v>
      </c>
      <c r="D35" s="16" t="str">
        <f>IFERROR(VLOOKUP(A35,'Validation List'!$A:$G,6,0),"--")</f>
        <v>AM</v>
      </c>
      <c r="E35" s="16">
        <f>IFERROR(VLOOKUP(A35,'Validation List'!$A:$G,5,0),"--")</f>
        <v>100028569677574</v>
      </c>
      <c r="F35" s="16" t="str">
        <f>IFERROR(VLOOKUP(A35,'Validation List'!$A:$G,3,0),"--")</f>
        <v>Civic</v>
      </c>
      <c r="G35" s="16">
        <f>IFERROR(VLOOKUP(A35,'Validation List'!$A:$L,9,0),"--")</f>
        <v>15</v>
      </c>
      <c r="H35" s="16">
        <f>IFERROR(VLOOKUP(A35,'Validation List'!$A:$M,10,0)," ")</f>
        <v>8.1875</v>
      </c>
      <c r="I35" s="15">
        <f t="shared" si="7"/>
        <v>146</v>
      </c>
      <c r="J35" s="204"/>
      <c r="K35" s="57"/>
      <c r="L35" s="57"/>
      <c r="R35" s="57"/>
      <c r="S35" s="57"/>
      <c r="U35" s="2">
        <v>7.5</v>
      </c>
      <c r="W35" s="2">
        <v>7.5</v>
      </c>
      <c r="Y35" s="57"/>
      <c r="Z35" s="57"/>
      <c r="AA35" s="2" t="s">
        <v>17</v>
      </c>
      <c r="AB35" s="2">
        <v>6.5</v>
      </c>
      <c r="AF35" s="57"/>
      <c r="AG35" s="57"/>
      <c r="AI35" s="2">
        <v>5</v>
      </c>
      <c r="AK35" s="2">
        <v>7.5</v>
      </c>
      <c r="AL35" s="15">
        <f t="shared" si="8"/>
        <v>146</v>
      </c>
      <c r="AM35" s="2">
        <f t="shared" si="9"/>
        <v>0</v>
      </c>
      <c r="AN35" s="2">
        <f t="shared" si="10"/>
        <v>1</v>
      </c>
      <c r="AO35" s="2">
        <f t="shared" si="11"/>
        <v>6</v>
      </c>
      <c r="AP35" s="25">
        <f t="shared" si="12"/>
        <v>1.0947810437912417</v>
      </c>
      <c r="AQ35" s="14">
        <f t="shared" si="13"/>
        <v>4</v>
      </c>
    </row>
    <row r="36" spans="1:43" x14ac:dyDescent="0.2">
      <c r="A36" s="55" t="s">
        <v>586</v>
      </c>
      <c r="B36" s="15" t="str">
        <f>IFERROR(VLOOKUP(A36,'Validation List'!$A:$G,2,0),"--")</f>
        <v>Jason Leung</v>
      </c>
      <c r="C36" s="15">
        <f>IFERROR(VLOOKUP(A36,'Validation List'!$A:$G,4,0),"--")</f>
        <v>0</v>
      </c>
      <c r="D36" s="16" t="str">
        <f>IFERROR(VLOOKUP(A36,'Validation List'!$A:$G,6,0),"--")</f>
        <v>ROLL OFF</v>
      </c>
      <c r="E36" s="16">
        <f>IFERROR(VLOOKUP(A36,'Validation List'!$A:$G,5,0),"--")</f>
        <v>100034189852498</v>
      </c>
      <c r="F36" s="16" t="str">
        <f>IFERROR(VLOOKUP(A36,'Validation List'!$A:$G,3,0),"--")</f>
        <v>Civic</v>
      </c>
      <c r="G36" s="16">
        <f>IFERROR(VLOOKUP(A36,'Validation List'!$A:$L,9,0),"--")</f>
        <v>16</v>
      </c>
      <c r="H36" s="16">
        <f>IFERROR(VLOOKUP(A36,'Validation List'!$A:$M,10,0)," ")</f>
        <v>0</v>
      </c>
      <c r="I36" s="15">
        <f t="shared" si="7"/>
        <v>32</v>
      </c>
      <c r="J36" s="2" t="s">
        <v>666</v>
      </c>
      <c r="K36" s="57"/>
      <c r="L36" s="57"/>
      <c r="M36" s="2" t="s">
        <v>666</v>
      </c>
      <c r="N36" s="2" t="s">
        <v>666</v>
      </c>
      <c r="O36" s="2" t="s">
        <v>666</v>
      </c>
      <c r="P36" s="2" t="s">
        <v>666</v>
      </c>
      <c r="Q36" s="2" t="s">
        <v>666</v>
      </c>
      <c r="R36" s="57"/>
      <c r="S36" s="57"/>
      <c r="T36" s="2" t="s">
        <v>666</v>
      </c>
      <c r="U36" s="2" t="s">
        <v>666</v>
      </c>
      <c r="V36" s="2" t="s">
        <v>666</v>
      </c>
      <c r="W36" s="2" t="s">
        <v>666</v>
      </c>
      <c r="X36" s="2" t="s">
        <v>666</v>
      </c>
      <c r="Y36" s="57"/>
      <c r="Z36" s="57"/>
      <c r="AA36" s="2" t="s">
        <v>666</v>
      </c>
      <c r="AB36" s="2" t="s">
        <v>666</v>
      </c>
      <c r="AC36" s="2" t="s">
        <v>666</v>
      </c>
      <c r="AD36" s="2" t="s">
        <v>666</v>
      </c>
      <c r="AE36" s="2" t="s">
        <v>666</v>
      </c>
      <c r="AF36" s="57"/>
      <c r="AG36" s="57"/>
      <c r="AL36" s="15">
        <f t="shared" si="8"/>
        <v>32</v>
      </c>
      <c r="AM36" s="2">
        <f t="shared" si="9"/>
        <v>0</v>
      </c>
      <c r="AN36" s="2">
        <f t="shared" si="10"/>
        <v>0</v>
      </c>
      <c r="AO36" s="2">
        <f t="shared" si="11"/>
        <v>0</v>
      </c>
      <c r="AP36" s="25">
        <f t="shared" si="12"/>
        <v>0.23995200959808036</v>
      </c>
      <c r="AQ36" s="14">
        <f t="shared" si="13"/>
        <v>0.8</v>
      </c>
    </row>
    <row r="37" spans="1:43" x14ac:dyDescent="0.2">
      <c r="A37" s="55" t="s">
        <v>507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100034486053373</v>
      </c>
      <c r="F37" s="16" t="str">
        <f>IFERROR(VLOOKUP(A37,'Validation List'!$A:$G,3,0),"--")</f>
        <v>Civic</v>
      </c>
      <c r="G37" s="16">
        <f>IFERROR(VLOOKUP(A37,'Validation List'!$A:$L,9,0),"--")</f>
        <v>6</v>
      </c>
      <c r="H37" s="16">
        <f>IFERROR(VLOOKUP(A37,'Validation List'!$A:$M,10,0)," ")</f>
        <v>2.4375</v>
      </c>
      <c r="I37" s="15">
        <f t="shared" si="7"/>
        <v>32</v>
      </c>
      <c r="J37" s="2" t="s">
        <v>666</v>
      </c>
      <c r="K37" s="57"/>
      <c r="L37" s="57"/>
      <c r="M37" s="2" t="s">
        <v>666</v>
      </c>
      <c r="N37" s="2" t="s">
        <v>666</v>
      </c>
      <c r="O37" s="2" t="s">
        <v>666</v>
      </c>
      <c r="P37" s="2" t="s">
        <v>666</v>
      </c>
      <c r="Q37" s="2" t="s">
        <v>666</v>
      </c>
      <c r="R37" s="57"/>
      <c r="S37" s="57"/>
      <c r="T37" s="2" t="s">
        <v>666</v>
      </c>
      <c r="U37" s="2" t="s">
        <v>666</v>
      </c>
      <c r="V37" s="2" t="s">
        <v>666</v>
      </c>
      <c r="W37" s="2" t="s">
        <v>666</v>
      </c>
      <c r="X37" s="2" t="s">
        <v>666</v>
      </c>
      <c r="Y37" s="57"/>
      <c r="Z37" s="57"/>
      <c r="AA37" s="2" t="s">
        <v>666</v>
      </c>
      <c r="AB37" s="2" t="s">
        <v>666</v>
      </c>
      <c r="AC37" s="2" t="s">
        <v>666</v>
      </c>
      <c r="AD37" s="2" t="s">
        <v>666</v>
      </c>
      <c r="AE37" s="2" t="s">
        <v>666</v>
      </c>
      <c r="AF37" s="57"/>
      <c r="AG37" s="57"/>
      <c r="AL37" s="15">
        <f t="shared" si="8"/>
        <v>32</v>
      </c>
      <c r="AM37" s="2">
        <f t="shared" si="9"/>
        <v>0</v>
      </c>
      <c r="AN37" s="2">
        <f t="shared" si="10"/>
        <v>0</v>
      </c>
      <c r="AO37" s="2">
        <f t="shared" si="11"/>
        <v>0</v>
      </c>
      <c r="AP37" s="25">
        <f t="shared" si="12"/>
        <v>0.23995200959808036</v>
      </c>
      <c r="AQ37" s="14">
        <f t="shared" si="13"/>
        <v>0.8</v>
      </c>
    </row>
    <row r="38" spans="1:43" x14ac:dyDescent="0.2">
      <c r="A38" s="55" t="s">
        <v>582</v>
      </c>
      <c r="B38" s="15" t="str">
        <f>IFERROR(VLOOKUP(A38,'Validation List'!$A:$G,2,0),"--")</f>
        <v>Jason Leung</v>
      </c>
      <c r="C38" s="15">
        <f>IFERROR(VLOOKUP(A38,'Validation List'!$A:$G,4,0),"--")</f>
        <v>0</v>
      </c>
      <c r="D38" s="16" t="str">
        <f>IFERROR(VLOOKUP(A38,'Validation List'!$A:$G,6,0),"--")</f>
        <v>ROLL OFF</v>
      </c>
      <c r="E38" s="16">
        <f>IFERROR(VLOOKUP(A38,'Validation List'!$A:$G,5,0),"--")</f>
        <v>100028712619785</v>
      </c>
      <c r="F38" s="16" t="str">
        <f>IFERROR(VLOOKUP(A38,'Validation List'!$A:$G,3,0),"--")</f>
        <v>Civic</v>
      </c>
      <c r="G38" s="16">
        <f>IFERROR(VLOOKUP(A38,'Validation List'!$A:$L,9,0),"--")</f>
        <v>17</v>
      </c>
      <c r="H38" s="16">
        <f>IFERROR(VLOOKUP(A38,'Validation List'!$A:$M,10,0)," ")</f>
        <v>6.5625</v>
      </c>
      <c r="I38" s="15">
        <f t="shared" si="7"/>
        <v>140.5</v>
      </c>
      <c r="J38" s="204" t="s">
        <v>17</v>
      </c>
      <c r="K38" s="57"/>
      <c r="L38" s="57"/>
      <c r="R38" s="57"/>
      <c r="S38" s="57"/>
      <c r="W38" s="2">
        <v>4.5</v>
      </c>
      <c r="X38" s="2">
        <v>3.5</v>
      </c>
      <c r="Y38" s="57"/>
      <c r="Z38" s="57"/>
      <c r="AE38" s="2">
        <v>4.5</v>
      </c>
      <c r="AF38" s="57"/>
      <c r="AG38" s="57"/>
      <c r="AL38" s="15">
        <f t="shared" si="8"/>
        <v>140.5</v>
      </c>
      <c r="AM38" s="2">
        <f t="shared" si="9"/>
        <v>0</v>
      </c>
      <c r="AN38" s="2">
        <f t="shared" si="10"/>
        <v>1</v>
      </c>
      <c r="AO38" s="2">
        <f t="shared" si="11"/>
        <v>11.5</v>
      </c>
      <c r="AP38" s="25">
        <f t="shared" si="12"/>
        <v>1.0535392921415716</v>
      </c>
      <c r="AQ38" s="14">
        <f t="shared" si="13"/>
        <v>4</v>
      </c>
    </row>
    <row r="39" spans="1:43" x14ac:dyDescent="0.2">
      <c r="A39" s="55" t="s">
        <v>448</v>
      </c>
      <c r="B39" s="15" t="str">
        <f>IFERROR(VLOOKUP(A39,'Validation List'!$A:$G,2,0),"--")</f>
        <v>Jason Leung</v>
      </c>
      <c r="C39" s="15" t="str">
        <f>IFERROR(VLOOKUP(A39,'Validation List'!$A:$G,4,0),"--")</f>
        <v>MVW 391</v>
      </c>
      <c r="D39" s="16" t="str">
        <f>IFERROR(VLOOKUP(A39,'Validation List'!$A:$G,6,0),"--")</f>
        <v>AM</v>
      </c>
      <c r="E39" s="16">
        <f>IFERROR(VLOOKUP(A39,'Validation List'!$A:$G,5,0),"--")</f>
        <v>100034106655387</v>
      </c>
      <c r="F39" s="16" t="str">
        <f>IFERROR(VLOOKUP(A39,'Validation List'!$A:$G,3,0),"--")</f>
        <v>Civic</v>
      </c>
      <c r="G39" s="16">
        <f>IFERROR(VLOOKUP(A39,'Validation List'!$A:$L,9,0),"--")</f>
        <v>9</v>
      </c>
      <c r="H39" s="16">
        <f>IFERROR(VLOOKUP(A39,'Validation List'!$A:$M,10,0)," ")</f>
        <v>2.9375</v>
      </c>
      <c r="I39" s="15">
        <f t="shared" si="7"/>
        <v>64</v>
      </c>
      <c r="J39" s="2" t="s">
        <v>666</v>
      </c>
      <c r="K39" s="57"/>
      <c r="L39" s="57"/>
      <c r="M39" s="2" t="s">
        <v>666</v>
      </c>
      <c r="N39" s="2" t="s">
        <v>666</v>
      </c>
      <c r="O39" s="2" t="s">
        <v>666</v>
      </c>
      <c r="P39" s="2" t="s">
        <v>666</v>
      </c>
      <c r="Q39" s="2" t="s">
        <v>666</v>
      </c>
      <c r="R39" s="57"/>
      <c r="S39" s="57"/>
      <c r="T39" s="2" t="s">
        <v>666</v>
      </c>
      <c r="U39" s="2" t="s">
        <v>666</v>
      </c>
      <c r="V39" s="2" t="s">
        <v>666</v>
      </c>
      <c r="W39" s="2" t="s">
        <v>666</v>
      </c>
      <c r="X39" s="2" t="s">
        <v>666</v>
      </c>
      <c r="Y39" s="57"/>
      <c r="Z39" s="57"/>
      <c r="AA39" s="2" t="s">
        <v>666</v>
      </c>
      <c r="AF39" s="57"/>
      <c r="AG39" s="57"/>
      <c r="AL39" s="15">
        <f t="shared" si="8"/>
        <v>64</v>
      </c>
      <c r="AM39" s="2">
        <f t="shared" si="9"/>
        <v>0</v>
      </c>
      <c r="AN39" s="2">
        <f t="shared" si="10"/>
        <v>0</v>
      </c>
      <c r="AO39" s="2">
        <f t="shared" si="11"/>
        <v>0</v>
      </c>
      <c r="AP39" s="25">
        <f t="shared" si="12"/>
        <v>0.47990401919616071</v>
      </c>
      <c r="AQ39" s="14">
        <f t="shared" si="13"/>
        <v>1.6</v>
      </c>
    </row>
    <row r="40" spans="1:43" x14ac:dyDescent="0.2">
      <c r="A40" s="55" t="s">
        <v>592</v>
      </c>
      <c r="B40" s="15">
        <f>IFERROR(VLOOKUP(A40,'Validation List'!$A:$G,2,0),"--")</f>
        <v>0</v>
      </c>
      <c r="C40" s="15">
        <f>IFERROR(VLOOKUP(A40,'Validation List'!$A:$G,4,0),"--")</f>
        <v>0</v>
      </c>
      <c r="D40" s="16" t="str">
        <f>IFERROR(VLOOKUP(A40,'Validation List'!$A:$G,6,0),"--")</f>
        <v>ROLL OFF</v>
      </c>
      <c r="E40" s="16">
        <f>IFERROR(VLOOKUP(A40,'Validation List'!$A:$G,5,0),"--")</f>
        <v>100028532811912</v>
      </c>
      <c r="F40" s="16" t="str">
        <f>IFERROR(VLOOKUP(A40,'Validation List'!$A:$G,3,0),"--")</f>
        <v>Civic</v>
      </c>
      <c r="G40" s="16">
        <f>IFERROR(VLOOKUP(A40,'Validation List'!$A:$L,9,0),"--")</f>
        <v>9</v>
      </c>
      <c r="H40" s="16">
        <f>IFERROR(VLOOKUP(A40,'Validation List'!$A:$M,10,0)," ")</f>
        <v>1.625</v>
      </c>
      <c r="I40" s="15">
        <f t="shared" si="7"/>
        <v>103.5</v>
      </c>
      <c r="J40" s="204" t="s">
        <v>16</v>
      </c>
      <c r="K40" s="57"/>
      <c r="L40" s="57"/>
      <c r="M40" s="2" t="s">
        <v>16</v>
      </c>
      <c r="N40" s="204"/>
      <c r="O40" s="204"/>
      <c r="P40" s="204"/>
      <c r="Q40" s="204" t="s">
        <v>16</v>
      </c>
      <c r="R40" s="57"/>
      <c r="S40" s="57"/>
      <c r="T40" s="204" t="s">
        <v>16</v>
      </c>
      <c r="U40" s="204"/>
      <c r="V40" s="204"/>
      <c r="W40" s="204"/>
      <c r="X40" s="204"/>
      <c r="Y40" s="57"/>
      <c r="Z40" s="57"/>
      <c r="AA40" s="204"/>
      <c r="AB40" s="204" t="s">
        <v>16</v>
      </c>
      <c r="AC40" s="204"/>
      <c r="AD40" s="204">
        <v>3</v>
      </c>
      <c r="AE40" s="204"/>
      <c r="AF40" s="57"/>
      <c r="AG40" s="57"/>
      <c r="AH40" s="204" t="s">
        <v>16</v>
      </c>
      <c r="AI40" s="204"/>
      <c r="AJ40" s="204">
        <v>6</v>
      </c>
      <c r="AK40" s="204">
        <v>6.5</v>
      </c>
      <c r="AL40" s="15">
        <f t="shared" si="8"/>
        <v>103.5</v>
      </c>
      <c r="AM40" s="2">
        <f t="shared" si="9"/>
        <v>6</v>
      </c>
      <c r="AN40" s="2">
        <f t="shared" si="10"/>
        <v>0</v>
      </c>
      <c r="AO40" s="2">
        <f t="shared" si="11"/>
        <v>8.5</v>
      </c>
      <c r="AP40" s="25">
        <f t="shared" si="12"/>
        <v>0.77609478104379115</v>
      </c>
      <c r="AQ40" s="14">
        <f t="shared" si="13"/>
        <v>4</v>
      </c>
    </row>
    <row r="41" spans="1:43" x14ac:dyDescent="0.2">
      <c r="A41" s="55" t="s">
        <v>451</v>
      </c>
      <c r="B41" s="15" t="str">
        <f>IFERROR(VLOOKUP(A41,'Validation List'!$A:$G,2,0),"--")</f>
        <v>Jason Leung</v>
      </c>
      <c r="C41" s="15" t="str">
        <f>IFERROR(VLOOKUP(A41,'Validation List'!$A:$G,4,0),"--")</f>
        <v>MVW 391</v>
      </c>
      <c r="D41" s="16" t="str">
        <f>IFERROR(VLOOKUP(A41,'Validation List'!$A:$G,6,0),"--")</f>
        <v>AM</v>
      </c>
      <c r="E41" s="16">
        <f>IFERROR(VLOOKUP(A41,'Validation List'!$A:$G,5,0),"--")</f>
        <v>100028504043772</v>
      </c>
      <c r="F41" s="16" t="str">
        <f>IFERROR(VLOOKUP(A41,'Validation List'!$A:$G,3,0),"--")</f>
        <v>Civic</v>
      </c>
      <c r="G41" s="16">
        <f>IFERROR(VLOOKUP(A41,'Validation List'!$A:$L,9,0),"--")</f>
        <v>24</v>
      </c>
      <c r="H41" s="16">
        <f>IFERROR(VLOOKUP(A41,'Validation List'!$A:$M,10,0)," ")</f>
        <v>4.96875</v>
      </c>
      <c r="I41" s="15">
        <f t="shared" si="7"/>
        <v>140.5</v>
      </c>
      <c r="J41" s="204" t="s">
        <v>17</v>
      </c>
      <c r="K41" s="57"/>
      <c r="L41" s="57"/>
      <c r="R41" s="57"/>
      <c r="S41" s="57"/>
      <c r="V41" s="2" t="s">
        <v>17</v>
      </c>
      <c r="W41" s="2">
        <v>6</v>
      </c>
      <c r="Y41" s="57"/>
      <c r="Z41" s="57"/>
      <c r="AA41" s="2">
        <v>6.5</v>
      </c>
      <c r="AF41" s="57"/>
      <c r="AG41" s="57"/>
      <c r="AL41" s="15">
        <f t="shared" si="8"/>
        <v>140.5</v>
      </c>
      <c r="AM41" s="2">
        <f t="shared" si="9"/>
        <v>0</v>
      </c>
      <c r="AN41" s="2">
        <f t="shared" si="10"/>
        <v>2</v>
      </c>
      <c r="AO41" s="2">
        <f t="shared" si="11"/>
        <v>3.5</v>
      </c>
      <c r="AP41" s="25">
        <f t="shared" si="12"/>
        <v>1.0535392921415716</v>
      </c>
      <c r="AQ41" s="14">
        <f t="shared" si="13"/>
        <v>4</v>
      </c>
    </row>
    <row r="42" spans="1:43" x14ac:dyDescent="0.2">
      <c r="A42" s="55" t="s">
        <v>513</v>
      </c>
      <c r="B42" s="15" t="str">
        <f>IFERROR(VLOOKUP(A42,'Validation List'!$A:$G,2,0),"--")</f>
        <v>QA</v>
      </c>
      <c r="C42" s="15" t="str">
        <f>IFERROR(VLOOKUP(A42,'Validation List'!$A:$G,4,0),"--")</f>
        <v>MVW 391</v>
      </c>
      <c r="D42" s="16" t="str">
        <f>IFERROR(VLOOKUP(A42,'Validation List'!$A:$G,6,0),"--")</f>
        <v>PM</v>
      </c>
      <c r="E42" s="16">
        <f>IFERROR(VLOOKUP(A42,'Validation List'!$A:$G,5,0),"--")</f>
        <v>100028824242673</v>
      </c>
      <c r="F42" s="16" t="str">
        <f>IFERROR(VLOOKUP(A42,'Validation List'!$A:$G,3,0),"--")</f>
        <v>QA</v>
      </c>
      <c r="G42" s="16">
        <f>IFERROR(VLOOKUP(A42,'Validation List'!$A:$L,9,0),"--")</f>
        <v>4</v>
      </c>
      <c r="H42" s="16">
        <f>IFERROR(VLOOKUP(A42,'Validation List'!$A:$M,10,0)," ")</f>
        <v>0.4375</v>
      </c>
      <c r="I42" s="15">
        <f t="shared" si="7"/>
        <v>158</v>
      </c>
      <c r="J42" s="204"/>
      <c r="K42" s="57"/>
      <c r="L42" s="57"/>
      <c r="R42" s="57"/>
      <c r="S42" s="57"/>
      <c r="Y42" s="57"/>
      <c r="Z42" s="57"/>
      <c r="AF42" s="57"/>
      <c r="AG42" s="57"/>
      <c r="AI42" s="2">
        <v>6</v>
      </c>
      <c r="AL42" s="15">
        <f t="shared" si="8"/>
        <v>158</v>
      </c>
      <c r="AM42" s="2">
        <f t="shared" si="9"/>
        <v>0</v>
      </c>
      <c r="AN42" s="2">
        <f t="shared" si="10"/>
        <v>0</v>
      </c>
      <c r="AO42" s="2">
        <f t="shared" si="11"/>
        <v>2</v>
      </c>
      <c r="AP42" s="25">
        <f t="shared" si="12"/>
        <v>1.1847630473905217</v>
      </c>
      <c r="AQ42" s="14">
        <f t="shared" si="13"/>
        <v>4</v>
      </c>
    </row>
    <row r="43" spans="1:43" x14ac:dyDescent="0.2">
      <c r="A43" s="55" t="s">
        <v>515</v>
      </c>
      <c r="B43" s="15" t="str">
        <f>IFERROR(VLOOKUP(A43,'Validation List'!$A:$G,2,0),"--")</f>
        <v>Maria Obaldo</v>
      </c>
      <c r="C43" s="15" t="str">
        <f>IFERROR(VLOOKUP(A43,'Validation List'!$A:$G,4,0),"--")</f>
        <v>MVW 391</v>
      </c>
      <c r="D43" s="16" t="str">
        <f>IFERROR(VLOOKUP(A43,'Validation List'!$A:$G,6,0),"--")</f>
        <v>PM</v>
      </c>
      <c r="E43" s="16">
        <f>IFERROR(VLOOKUP(A43,'Validation List'!$A:$G,5,0),"--")</f>
        <v>100028810803358</v>
      </c>
      <c r="F43" s="16" t="str">
        <f>IFERROR(VLOOKUP(A43,'Validation List'!$A:$G,3,0),"--")</f>
        <v>Civic</v>
      </c>
      <c r="G43" s="16">
        <f>IFERROR(VLOOKUP(A43,'Validation List'!$A:$L,9,0),"--")</f>
        <v>13</v>
      </c>
      <c r="H43" s="16">
        <f>IFERROR(VLOOKUP(A43,'Validation List'!$A:$M,10,0)," ")</f>
        <v>4.46875</v>
      </c>
      <c r="I43" s="15">
        <f t="shared" si="7"/>
        <v>155</v>
      </c>
      <c r="J43" s="204"/>
      <c r="K43" s="57"/>
      <c r="L43" s="57"/>
      <c r="O43" s="2">
        <v>7.5</v>
      </c>
      <c r="R43" s="57"/>
      <c r="S43" s="57"/>
      <c r="V43" s="2">
        <v>7</v>
      </c>
      <c r="X43" s="2">
        <v>7</v>
      </c>
      <c r="Y43" s="57"/>
      <c r="Z43" s="57"/>
      <c r="AA43" s="2">
        <v>6.5</v>
      </c>
      <c r="AF43" s="57"/>
      <c r="AG43" s="57"/>
      <c r="AI43" s="2">
        <v>7</v>
      </c>
      <c r="AL43" s="15">
        <f t="shared" si="8"/>
        <v>155</v>
      </c>
      <c r="AM43" s="2">
        <f t="shared" si="9"/>
        <v>0</v>
      </c>
      <c r="AN43" s="2">
        <f t="shared" si="10"/>
        <v>0</v>
      </c>
      <c r="AO43" s="2">
        <f t="shared" si="11"/>
        <v>5</v>
      </c>
      <c r="AP43" s="25">
        <f t="shared" si="12"/>
        <v>1.1622675464907017</v>
      </c>
      <c r="AQ43" s="14">
        <f t="shared" si="13"/>
        <v>4</v>
      </c>
    </row>
    <row r="44" spans="1:43" x14ac:dyDescent="0.2">
      <c r="A44" s="55" t="s">
        <v>517</v>
      </c>
      <c r="B44" s="15" t="str">
        <f>IFERROR(VLOOKUP(A44,'Validation List'!$A:$G,2,0),"--")</f>
        <v>Maria Obaldo</v>
      </c>
      <c r="C44" s="15" t="str">
        <f>IFERROR(VLOOKUP(A44,'Validation List'!$A:$G,4,0),"--")</f>
        <v>MVW 391</v>
      </c>
      <c r="D44" s="16" t="str">
        <f>IFERROR(VLOOKUP(A44,'Validation List'!$A:$G,6,0),"--")</f>
        <v>PM</v>
      </c>
      <c r="E44" s="16">
        <f>IFERROR(VLOOKUP(A44,'Validation List'!$A:$G,5,0),"--")</f>
        <v>100034078605203</v>
      </c>
      <c r="F44" s="16" t="str">
        <f>IFERROR(VLOOKUP(A44,'Validation List'!$A:$G,3,0),"--")</f>
        <v>Civic</v>
      </c>
      <c r="G44" s="16">
        <f>IFERROR(VLOOKUP(A44,'Validation List'!$A:$L,9,0),"--")</f>
        <v>15</v>
      </c>
      <c r="H44" s="16">
        <f>IFERROR(VLOOKUP(A44,'Validation List'!$A:$M,10,0)," ")</f>
        <v>1.8125</v>
      </c>
      <c r="I44" s="15">
        <f t="shared" si="7"/>
        <v>104</v>
      </c>
      <c r="J44" s="2" t="s">
        <v>666</v>
      </c>
      <c r="K44" s="57"/>
      <c r="L44" s="57"/>
      <c r="M44" s="2" t="s">
        <v>666</v>
      </c>
      <c r="N44" s="2" t="s">
        <v>666</v>
      </c>
      <c r="O44" s="2" t="s">
        <v>666</v>
      </c>
      <c r="P44" s="2" t="s">
        <v>666</v>
      </c>
      <c r="Q44" s="2" t="s">
        <v>666</v>
      </c>
      <c r="R44" s="57"/>
      <c r="S44" s="57"/>
      <c r="X44" s="2" t="s">
        <v>17</v>
      </c>
      <c r="Y44" s="57"/>
      <c r="Z44" s="57"/>
      <c r="AF44" s="57"/>
      <c r="AG44" s="57"/>
      <c r="AL44" s="15">
        <f t="shared" si="8"/>
        <v>104</v>
      </c>
      <c r="AM44" s="2">
        <f t="shared" si="9"/>
        <v>0</v>
      </c>
      <c r="AN44" s="2">
        <f t="shared" si="10"/>
        <v>1</v>
      </c>
      <c r="AO44" s="2">
        <f t="shared" si="11"/>
        <v>0</v>
      </c>
      <c r="AP44" s="25">
        <f t="shared" si="12"/>
        <v>0.77984403119376122</v>
      </c>
      <c r="AQ44" s="14">
        <f t="shared" si="13"/>
        <v>2.8</v>
      </c>
    </row>
    <row r="45" spans="1:43" x14ac:dyDescent="0.2">
      <c r="A45" s="55" t="s">
        <v>455</v>
      </c>
      <c r="B45" s="15" t="str">
        <f>IFERROR(VLOOKUP(A45,'Validation List'!$A:$G,2,0),"--")</f>
        <v>Jason Leung</v>
      </c>
      <c r="C45" s="15" t="str">
        <f>IFERROR(VLOOKUP(A45,'Validation List'!$A:$G,4,0),"--")</f>
        <v>MVW 391</v>
      </c>
      <c r="D45" s="16" t="str">
        <f>IFERROR(VLOOKUP(A45,'Validation List'!$A:$G,6,0),"--")</f>
        <v>AM</v>
      </c>
      <c r="E45" s="16">
        <f>IFERROR(VLOOKUP(A45,'Validation List'!$A:$G,5,0),"--")</f>
        <v>100034185502656</v>
      </c>
      <c r="F45" s="16" t="str">
        <f>IFERROR(VLOOKUP(A45,'Validation List'!$A:$G,3,0),"--")</f>
        <v>Civic</v>
      </c>
      <c r="G45" s="16">
        <f>IFERROR(VLOOKUP(A45,'Validation List'!$A:$L,9,0),"--")</f>
        <v>19</v>
      </c>
      <c r="H45" s="16">
        <f>IFERROR(VLOOKUP(A45,'Validation List'!$A:$M,10,0)," ")</f>
        <v>2.5625</v>
      </c>
      <c r="I45" s="15">
        <f t="shared" si="7"/>
        <v>32</v>
      </c>
      <c r="J45" s="2" t="s">
        <v>666</v>
      </c>
      <c r="K45" s="57"/>
      <c r="L45" s="57"/>
      <c r="M45" s="2" t="s">
        <v>666</v>
      </c>
      <c r="N45" s="2" t="s">
        <v>666</v>
      </c>
      <c r="O45" s="2" t="s">
        <v>666</v>
      </c>
      <c r="P45" s="2" t="s">
        <v>666</v>
      </c>
      <c r="Q45" s="2" t="s">
        <v>666</v>
      </c>
      <c r="R45" s="57"/>
      <c r="S45" s="57"/>
      <c r="T45" s="2" t="s">
        <v>666</v>
      </c>
      <c r="U45" s="2" t="s">
        <v>666</v>
      </c>
      <c r="V45" s="2" t="s">
        <v>666</v>
      </c>
      <c r="W45" s="2" t="s">
        <v>666</v>
      </c>
      <c r="X45" s="2" t="s">
        <v>666</v>
      </c>
      <c r="Y45" s="57"/>
      <c r="Z45" s="57"/>
      <c r="AA45" s="2" t="s">
        <v>666</v>
      </c>
      <c r="AB45" s="2" t="s">
        <v>666</v>
      </c>
      <c r="AC45" s="2" t="s">
        <v>666</v>
      </c>
      <c r="AD45" s="2" t="s">
        <v>666</v>
      </c>
      <c r="AE45" s="2" t="s">
        <v>666</v>
      </c>
      <c r="AF45" s="57"/>
      <c r="AG45" s="57"/>
      <c r="AJ45" s="26"/>
      <c r="AL45" s="15">
        <f t="shared" si="8"/>
        <v>32</v>
      </c>
      <c r="AM45" s="2">
        <f t="shared" si="9"/>
        <v>0</v>
      </c>
      <c r="AN45" s="2">
        <f t="shared" si="10"/>
        <v>0</v>
      </c>
      <c r="AO45" s="2">
        <f t="shared" si="11"/>
        <v>0</v>
      </c>
      <c r="AP45" s="25">
        <f t="shared" si="12"/>
        <v>0.23995200959808036</v>
      </c>
      <c r="AQ45" s="14">
        <f t="shared" si="13"/>
        <v>0.8</v>
      </c>
    </row>
    <row r="46" spans="1:43" x14ac:dyDescent="0.2">
      <c r="A46" s="55" t="s">
        <v>457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100028669302473</v>
      </c>
      <c r="F46" s="16" t="str">
        <f>IFERROR(VLOOKUP(A46,'Validation List'!$A:$G,3,0),"--")</f>
        <v>Civic</v>
      </c>
      <c r="G46" s="16">
        <f>IFERROR(VLOOKUP(A46,'Validation List'!$A:$L,9,0),"--")</f>
        <v>12</v>
      </c>
      <c r="H46" s="16">
        <f>IFERROR(VLOOKUP(A46,'Validation List'!$A:$M,10,0)," ")</f>
        <v>3.34375</v>
      </c>
      <c r="I46" s="15">
        <f t="shared" si="7"/>
        <v>136</v>
      </c>
      <c r="J46" s="204"/>
      <c r="K46" s="57"/>
      <c r="L46" s="57"/>
      <c r="Q46" s="2" t="s">
        <v>17</v>
      </c>
      <c r="R46" s="57"/>
      <c r="S46" s="57"/>
      <c r="Y46" s="57"/>
      <c r="Z46" s="57"/>
      <c r="AB46" s="2" t="s">
        <v>17</v>
      </c>
      <c r="AF46" s="57"/>
      <c r="AG46" s="57"/>
      <c r="AJ46" s="2" t="s">
        <v>17</v>
      </c>
      <c r="AL46" s="15">
        <f t="shared" si="8"/>
        <v>136</v>
      </c>
      <c r="AM46" s="2">
        <f t="shared" si="9"/>
        <v>0</v>
      </c>
      <c r="AN46" s="2">
        <f t="shared" si="10"/>
        <v>3</v>
      </c>
      <c r="AO46" s="2">
        <f t="shared" si="11"/>
        <v>0</v>
      </c>
      <c r="AP46" s="25">
        <f t="shared" si="12"/>
        <v>1.0197960407918416</v>
      </c>
      <c r="AQ46" s="14">
        <f t="shared" si="13"/>
        <v>4</v>
      </c>
    </row>
    <row r="47" spans="1:43" x14ac:dyDescent="0.2">
      <c r="A47" s="55" t="s">
        <v>463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AM</v>
      </c>
      <c r="E47" s="16">
        <f>IFERROR(VLOOKUP(A47,'Validation List'!$A:$G,5,0),"--")</f>
        <v>100033980093671</v>
      </c>
      <c r="F47" s="16" t="str">
        <f>IFERROR(VLOOKUP(A47,'Validation List'!$A:$G,3,0),"--")</f>
        <v>Civic</v>
      </c>
      <c r="G47" s="16">
        <f>IFERROR(VLOOKUP(A47,'Validation List'!$A:$L,9,0),"--")</f>
        <v>27</v>
      </c>
      <c r="H47" s="16">
        <f>IFERROR(VLOOKUP(A47,'Validation List'!$A:$M,10,0)," ")</f>
        <v>4.5625</v>
      </c>
      <c r="I47" s="15">
        <f t="shared" si="7"/>
        <v>31.5</v>
      </c>
      <c r="J47" s="2" t="s">
        <v>666</v>
      </c>
      <c r="K47" s="57"/>
      <c r="L47" s="57"/>
      <c r="M47" s="2" t="s">
        <v>666</v>
      </c>
      <c r="N47" s="2" t="s">
        <v>666</v>
      </c>
      <c r="O47" s="2" t="s">
        <v>666</v>
      </c>
      <c r="P47" s="2" t="s">
        <v>666</v>
      </c>
      <c r="Q47" s="2" t="s">
        <v>666</v>
      </c>
      <c r="R47" s="57"/>
      <c r="S47" s="57"/>
      <c r="T47" s="2" t="s">
        <v>666</v>
      </c>
      <c r="U47" s="2" t="s">
        <v>666</v>
      </c>
      <c r="V47" s="2" t="s">
        <v>666</v>
      </c>
      <c r="W47" s="2" t="s">
        <v>666</v>
      </c>
      <c r="X47" s="2" t="s">
        <v>666</v>
      </c>
      <c r="Y47" s="57"/>
      <c r="Z47" s="57"/>
      <c r="AA47" s="2" t="s">
        <v>666</v>
      </c>
      <c r="AB47" s="2" t="s">
        <v>666</v>
      </c>
      <c r="AC47" s="2" t="s">
        <v>666</v>
      </c>
      <c r="AD47" s="2" t="s">
        <v>666</v>
      </c>
      <c r="AE47" s="2" t="s">
        <v>666</v>
      </c>
      <c r="AF47" s="57"/>
      <c r="AG47" s="57"/>
      <c r="AJ47" s="26"/>
      <c r="AK47" s="26">
        <v>7.5</v>
      </c>
      <c r="AL47" s="15">
        <f t="shared" si="8"/>
        <v>31.5</v>
      </c>
      <c r="AM47" s="2">
        <f t="shared" si="9"/>
        <v>0</v>
      </c>
      <c r="AN47" s="2">
        <f t="shared" si="10"/>
        <v>0</v>
      </c>
      <c r="AO47" s="2">
        <f t="shared" si="11"/>
        <v>0.5</v>
      </c>
      <c r="AP47" s="25">
        <f t="shared" si="12"/>
        <v>0.23620275944811037</v>
      </c>
      <c r="AQ47" s="14">
        <f t="shared" si="13"/>
        <v>0.8</v>
      </c>
    </row>
    <row r="48" spans="1:43" x14ac:dyDescent="0.2">
      <c r="A48" s="55" t="s">
        <v>521</v>
      </c>
      <c r="B48" s="15" t="str">
        <f>IFERROR(VLOOKUP(A48,'Validation List'!$A:$G,2,0),"--")</f>
        <v>Maria Obaldo</v>
      </c>
      <c r="C48" s="15" t="str">
        <f>IFERROR(VLOOKUP(A48,'Validation List'!$A:$G,4,0),"--")</f>
        <v>MVW 391</v>
      </c>
      <c r="D48" s="16" t="str">
        <f>IFERROR(VLOOKUP(A48,'Validation List'!$A:$G,6,0),"--")</f>
        <v>PM</v>
      </c>
      <c r="E48" s="16">
        <f>IFERROR(VLOOKUP(A48,'Validation List'!$A:$G,5,0),"--")</f>
        <v>100034307144551</v>
      </c>
      <c r="F48" s="16" t="str">
        <f>IFERROR(VLOOKUP(A48,'Validation List'!$A:$G,3,0),"--")</f>
        <v>Civic</v>
      </c>
      <c r="G48" s="16">
        <f>IFERROR(VLOOKUP(A48,'Validation List'!$A:$L,9,0),"--")</f>
        <v>11</v>
      </c>
      <c r="H48" s="16">
        <f>IFERROR(VLOOKUP(A48,'Validation List'!$A:$M,10,0)," ")</f>
        <v>3.53125</v>
      </c>
      <c r="I48" s="15">
        <f t="shared" si="7"/>
        <v>32</v>
      </c>
      <c r="J48" s="2" t="s">
        <v>666</v>
      </c>
      <c r="K48" s="57"/>
      <c r="L48" s="57"/>
      <c r="M48" s="2" t="s">
        <v>666</v>
      </c>
      <c r="N48" s="2" t="s">
        <v>666</v>
      </c>
      <c r="O48" s="2" t="s">
        <v>666</v>
      </c>
      <c r="P48" s="2" t="s">
        <v>666</v>
      </c>
      <c r="Q48" s="2" t="s">
        <v>666</v>
      </c>
      <c r="R48" s="57"/>
      <c r="S48" s="57"/>
      <c r="T48" s="2" t="s">
        <v>666</v>
      </c>
      <c r="U48" s="2" t="s">
        <v>666</v>
      </c>
      <c r="V48" s="2" t="s">
        <v>666</v>
      </c>
      <c r="W48" s="2" t="s">
        <v>666</v>
      </c>
      <c r="X48" s="2" t="s">
        <v>666</v>
      </c>
      <c r="Y48" s="57"/>
      <c r="Z48" s="57"/>
      <c r="AA48" s="2" t="s">
        <v>666</v>
      </c>
      <c r="AB48" s="2" t="s">
        <v>666</v>
      </c>
      <c r="AC48" s="2" t="s">
        <v>666</v>
      </c>
      <c r="AD48" s="2" t="s">
        <v>666</v>
      </c>
      <c r="AE48" s="2" t="s">
        <v>666</v>
      </c>
      <c r="AF48" s="57"/>
      <c r="AG48" s="57"/>
      <c r="AL48" s="15">
        <f t="shared" si="8"/>
        <v>32</v>
      </c>
      <c r="AM48" s="2">
        <f t="shared" si="9"/>
        <v>0</v>
      </c>
      <c r="AN48" s="2">
        <f t="shared" si="10"/>
        <v>0</v>
      </c>
      <c r="AO48" s="2">
        <f t="shared" si="11"/>
        <v>0</v>
      </c>
      <c r="AP48" s="25">
        <f t="shared" si="12"/>
        <v>0.23995200959808036</v>
      </c>
      <c r="AQ48" s="14">
        <f t="shared" si="13"/>
        <v>0.8</v>
      </c>
    </row>
    <row r="49" spans="1:43" x14ac:dyDescent="0.2">
      <c r="A49" s="55" t="s">
        <v>528</v>
      </c>
      <c r="B49" s="15" t="str">
        <f>IFERROR(VLOOKUP(A49,'Validation List'!$A:$G,2,0),"--")</f>
        <v>Maria Obaldo</v>
      </c>
      <c r="C49" s="15" t="str">
        <f>IFERROR(VLOOKUP(A49,'Validation List'!$A:$G,4,0),"--")</f>
        <v>MVW 391</v>
      </c>
      <c r="D49" s="16" t="str">
        <f>IFERROR(VLOOKUP(A49,'Validation List'!$A:$G,6,0),"--")</f>
        <v>PM</v>
      </c>
      <c r="E49" s="16">
        <f>IFERROR(VLOOKUP(A49,'Validation List'!$A:$G,5,0),"--")</f>
        <v>100034224097559</v>
      </c>
      <c r="F49" s="16" t="str">
        <f>IFERROR(VLOOKUP(A49,'Validation List'!$A:$G,3,0),"--")</f>
        <v>Civic</v>
      </c>
      <c r="G49" s="16">
        <f>IFERROR(VLOOKUP(A49,'Validation List'!$A:$L,9,0),"--")</f>
        <v>10</v>
      </c>
      <c r="H49" s="16">
        <f>IFERROR(VLOOKUP(A49,'Validation List'!$A:$M,10,0)," ")</f>
        <v>0.875</v>
      </c>
      <c r="I49" s="15">
        <f t="shared" si="7"/>
        <v>64</v>
      </c>
      <c r="J49" s="2" t="s">
        <v>666</v>
      </c>
      <c r="K49" s="57"/>
      <c r="L49" s="57"/>
      <c r="M49" s="2" t="s">
        <v>666</v>
      </c>
      <c r="N49" s="2" t="s">
        <v>666</v>
      </c>
      <c r="O49" s="2" t="s">
        <v>666</v>
      </c>
      <c r="P49" s="2" t="s">
        <v>666</v>
      </c>
      <c r="Q49" s="2" t="s">
        <v>666</v>
      </c>
      <c r="R49" s="57"/>
      <c r="S49" s="57"/>
      <c r="T49" s="2" t="s">
        <v>666</v>
      </c>
      <c r="U49" s="2" t="s">
        <v>666</v>
      </c>
      <c r="V49" s="2" t="s">
        <v>666</v>
      </c>
      <c r="W49" s="2" t="s">
        <v>666</v>
      </c>
      <c r="X49" s="2" t="s">
        <v>666</v>
      </c>
      <c r="Y49" s="57"/>
      <c r="Z49" s="57"/>
      <c r="AA49" s="2" t="s">
        <v>666</v>
      </c>
      <c r="AF49" s="57"/>
      <c r="AG49" s="57"/>
      <c r="AJ49" s="25"/>
      <c r="AK49" s="14"/>
      <c r="AL49" s="15">
        <f t="shared" si="8"/>
        <v>64</v>
      </c>
      <c r="AM49" s="2">
        <f t="shared" si="9"/>
        <v>0</v>
      </c>
      <c r="AN49" s="2">
        <f t="shared" si="10"/>
        <v>0</v>
      </c>
      <c r="AO49" s="2">
        <f t="shared" si="11"/>
        <v>0</v>
      </c>
      <c r="AP49" s="25">
        <f t="shared" si="12"/>
        <v>0.47990401919616071</v>
      </c>
      <c r="AQ49" s="14">
        <f t="shared" si="13"/>
        <v>1.6</v>
      </c>
    </row>
    <row r="50" spans="1:43" x14ac:dyDescent="0.2">
      <c r="A50" s="55" t="s">
        <v>580</v>
      </c>
      <c r="B50" s="15" t="str">
        <f>IFERROR(VLOOKUP(A50,'Validation List'!$A:$G,2,0),"--")</f>
        <v>Jason Leung</v>
      </c>
      <c r="C50" s="15" t="str">
        <f>IFERROR(VLOOKUP(A50,'Validation List'!$A:$G,4,0),"--")</f>
        <v>MVW 391</v>
      </c>
      <c r="D50" s="16" t="str">
        <f>IFERROR(VLOOKUP(A50,'Validation List'!$A:$G,6,0),"--")</f>
        <v>ROLL OFF</v>
      </c>
      <c r="E50" s="16">
        <f>IFERROR(VLOOKUP(A50,'Validation List'!$A:$G,5,0),"--")</f>
        <v>100034160861723</v>
      </c>
      <c r="F50" s="16" t="str">
        <f>IFERROR(VLOOKUP(A50,'Validation List'!$A:$G,3,0),"--")</f>
        <v>Civic</v>
      </c>
      <c r="G50" s="16">
        <f>IFERROR(VLOOKUP(A50,'Validation List'!$A:$L,9,0),"--")</f>
        <v>17</v>
      </c>
      <c r="H50" s="16">
        <f>IFERROR(VLOOKUP(A50,'Validation List'!$A:$M,10,0)," ")</f>
        <v>3.84375</v>
      </c>
      <c r="I50" s="15">
        <f t="shared" si="7"/>
        <v>64</v>
      </c>
      <c r="J50" s="2" t="s">
        <v>666</v>
      </c>
      <c r="K50" s="57"/>
      <c r="L50" s="57"/>
      <c r="M50" s="2" t="s">
        <v>666</v>
      </c>
      <c r="N50" s="2" t="s">
        <v>666</v>
      </c>
      <c r="O50" s="2" t="s">
        <v>666</v>
      </c>
      <c r="P50" s="2" t="s">
        <v>666</v>
      </c>
      <c r="Q50" s="2" t="s">
        <v>666</v>
      </c>
      <c r="R50" s="57"/>
      <c r="S50" s="57"/>
      <c r="T50" s="2" t="s">
        <v>666</v>
      </c>
      <c r="U50" s="2" t="s">
        <v>666</v>
      </c>
      <c r="V50" s="2" t="s">
        <v>666</v>
      </c>
      <c r="W50" s="2" t="s">
        <v>666</v>
      </c>
      <c r="X50" s="2" t="s">
        <v>666</v>
      </c>
      <c r="Y50" s="57"/>
      <c r="Z50" s="57"/>
      <c r="AA50" s="2" t="s">
        <v>666</v>
      </c>
      <c r="AF50" s="57"/>
      <c r="AG50" s="57"/>
      <c r="AJ50" s="25"/>
      <c r="AK50" s="14"/>
      <c r="AL50" s="15">
        <f t="shared" si="8"/>
        <v>64</v>
      </c>
      <c r="AM50" s="2">
        <f t="shared" si="9"/>
        <v>0</v>
      </c>
      <c r="AN50" s="2">
        <f t="shared" si="10"/>
        <v>0</v>
      </c>
      <c r="AO50" s="2">
        <f t="shared" si="11"/>
        <v>0</v>
      </c>
      <c r="AP50" s="25">
        <f t="shared" si="12"/>
        <v>0.47990401919616071</v>
      </c>
      <c r="AQ50" s="14">
        <f t="shared" si="13"/>
        <v>1.6</v>
      </c>
    </row>
    <row r="51" spans="1:43" x14ac:dyDescent="0.2">
      <c r="A51" s="55" t="s">
        <v>263</v>
      </c>
      <c r="B51" s="15" t="str">
        <f>IFERROR(VLOOKUP(A51,'Validation List'!$A:$G,2,0),"--")</f>
        <v>QA</v>
      </c>
      <c r="C51" s="15" t="str">
        <f>IFERROR(VLOOKUP(A51,'Validation List'!$A:$G,4,0),"--")</f>
        <v>MVW 391</v>
      </c>
      <c r="D51" s="16" t="str">
        <f>IFERROR(VLOOKUP(A51,'Validation List'!$A:$G,6,0),"--")</f>
        <v>AM</v>
      </c>
      <c r="E51" s="16">
        <f>IFERROR(VLOOKUP(A51,'Validation List'!$A:$G,5,0),"--")</f>
        <v>100019500756569</v>
      </c>
      <c r="F51" s="16" t="str">
        <f>IFERROR(VLOOKUP(A51,'Validation List'!$A:$G,3,0),"--")</f>
        <v>QA</v>
      </c>
      <c r="G51" s="16">
        <f>IFERROR(VLOOKUP(A51,'Validation List'!$A:$L,9,0),"--")</f>
        <v>15</v>
      </c>
      <c r="H51" s="16">
        <f>IFERROR(VLOOKUP(A51,'Validation List'!$A:$M,10,0)," ")</f>
        <v>1.5625</v>
      </c>
      <c r="I51" s="15">
        <f t="shared" si="7"/>
        <v>160</v>
      </c>
      <c r="K51" s="57"/>
      <c r="L51" s="57"/>
      <c r="R51" s="57"/>
      <c r="S51" s="57"/>
      <c r="Y51" s="57"/>
      <c r="Z51" s="57"/>
      <c r="AF51" s="57"/>
      <c r="AG51" s="57"/>
      <c r="AL51" s="15">
        <f t="shared" si="8"/>
        <v>160</v>
      </c>
      <c r="AM51" s="2">
        <f t="shared" si="9"/>
        <v>0</v>
      </c>
      <c r="AN51" s="2">
        <f t="shared" si="10"/>
        <v>0</v>
      </c>
      <c r="AO51" s="2">
        <f t="shared" si="11"/>
        <v>0</v>
      </c>
      <c r="AP51" s="25">
        <f t="shared" si="12"/>
        <v>1.1997600479904018</v>
      </c>
      <c r="AQ51" s="14">
        <f t="shared" si="13"/>
        <v>4</v>
      </c>
    </row>
    <row r="52" spans="1:43" x14ac:dyDescent="0.2">
      <c r="A52" s="55" t="s">
        <v>536</v>
      </c>
      <c r="B52" s="15" t="str">
        <f>IFERROR(VLOOKUP(A52,'Validation List'!$A:$G,2,0),"--")</f>
        <v>Maria Obaldo</v>
      </c>
      <c r="C52" s="15" t="str">
        <f>IFERROR(VLOOKUP(A52,'Validation List'!$A:$G,4,0),"--")</f>
        <v>MVW 391</v>
      </c>
      <c r="D52" s="16" t="str">
        <f>IFERROR(VLOOKUP(A52,'Validation List'!$A:$G,6,0),"--")</f>
        <v>PM</v>
      </c>
      <c r="E52" s="16">
        <f>IFERROR(VLOOKUP(A52,'Validation List'!$A:$G,5,0),"--")</f>
        <v>100028591427459</v>
      </c>
      <c r="F52" s="16" t="str">
        <f>IFERROR(VLOOKUP(A52,'Validation List'!$A:$G,3,0),"--")</f>
        <v>Civic</v>
      </c>
      <c r="G52" s="16">
        <f>IFERROR(VLOOKUP(A52,'Validation List'!$A:$L,9,0),"--")</f>
        <v>19</v>
      </c>
      <c r="H52" s="16">
        <f>IFERROR(VLOOKUP(A52,'Validation List'!$A:$M,10,0)," ")</f>
        <v>1.0625</v>
      </c>
      <c r="I52" s="15">
        <f t="shared" si="7"/>
        <v>160</v>
      </c>
      <c r="K52" s="57"/>
      <c r="L52" s="57"/>
      <c r="R52" s="57"/>
      <c r="S52" s="57"/>
      <c r="Y52" s="57"/>
      <c r="Z52" s="57"/>
      <c r="AF52" s="57"/>
      <c r="AG52" s="57"/>
      <c r="AL52" s="15">
        <f t="shared" si="8"/>
        <v>160</v>
      </c>
      <c r="AM52" s="2">
        <f t="shared" si="9"/>
        <v>0</v>
      </c>
      <c r="AN52" s="2">
        <f t="shared" si="10"/>
        <v>0</v>
      </c>
      <c r="AO52" s="2">
        <f t="shared" si="11"/>
        <v>0</v>
      </c>
      <c r="AP52" s="25">
        <f t="shared" si="12"/>
        <v>1.1997600479904018</v>
      </c>
      <c r="AQ52" s="14">
        <f t="shared" si="13"/>
        <v>4</v>
      </c>
    </row>
    <row r="53" spans="1:43" x14ac:dyDescent="0.2">
      <c r="A53" s="55" t="s">
        <v>471</v>
      </c>
      <c r="B53" s="15" t="str">
        <f>IFERROR(VLOOKUP(A53,'Validation List'!$A:$G,2,0),"--")</f>
        <v>Jason Leung</v>
      </c>
      <c r="C53" s="15" t="str">
        <f>IFERROR(VLOOKUP(A53,'Validation List'!$A:$G,4,0),"--")</f>
        <v>MVW 391</v>
      </c>
      <c r="D53" s="16" t="str">
        <f>IFERROR(VLOOKUP(A53,'Validation List'!$A:$G,6,0),"--")</f>
        <v>AM</v>
      </c>
      <c r="E53" s="16">
        <f>IFERROR(VLOOKUP(A53,'Validation List'!$A:$G,5,0),"--")</f>
        <v>100028634685349</v>
      </c>
      <c r="F53" s="16" t="str">
        <f>IFERROR(VLOOKUP(A53,'Validation List'!$A:$G,3,0),"--")</f>
        <v>Civic</v>
      </c>
      <c r="G53" s="16">
        <f>IFERROR(VLOOKUP(A53,'Validation List'!$A:$L,9,0),"--")</f>
        <v>9</v>
      </c>
      <c r="H53" s="16">
        <f>IFERROR(VLOOKUP(A53,'Validation List'!$A:$M,10,0)," ")</f>
        <v>2.375</v>
      </c>
      <c r="I53" s="15">
        <f t="shared" si="7"/>
        <v>133</v>
      </c>
      <c r="K53" s="57"/>
      <c r="L53" s="57"/>
      <c r="P53" s="2" t="s">
        <v>16</v>
      </c>
      <c r="Q53" s="2" t="s">
        <v>16</v>
      </c>
      <c r="R53" s="57"/>
      <c r="S53" s="57"/>
      <c r="Y53" s="57"/>
      <c r="Z53" s="57"/>
      <c r="AE53" s="2" t="s">
        <v>16</v>
      </c>
      <c r="AF53" s="57"/>
      <c r="AG53" s="57"/>
      <c r="AH53" s="2">
        <v>5</v>
      </c>
      <c r="AL53" s="15">
        <f t="shared" si="8"/>
        <v>133</v>
      </c>
      <c r="AM53" s="2">
        <f t="shared" si="9"/>
        <v>3</v>
      </c>
      <c r="AN53" s="2">
        <f t="shared" si="10"/>
        <v>0</v>
      </c>
      <c r="AO53" s="2">
        <f t="shared" si="11"/>
        <v>3</v>
      </c>
      <c r="AP53" s="25">
        <f t="shared" si="12"/>
        <v>0.9973005398920215</v>
      </c>
      <c r="AQ53" s="14">
        <f t="shared" si="13"/>
        <v>4</v>
      </c>
    </row>
    <row r="54" spans="1:43" x14ac:dyDescent="0.2">
      <c r="A54" s="55" t="s">
        <v>477</v>
      </c>
      <c r="B54" s="15" t="str">
        <f>IFERROR(VLOOKUP(A54,'Validation List'!$A:$G,2,0),"--")</f>
        <v>Jason Leung</v>
      </c>
      <c r="C54" s="15" t="str">
        <f>IFERROR(VLOOKUP(A54,'Validation List'!$A:$G,4,0),"--")</f>
        <v>MVW 391</v>
      </c>
      <c r="D54" s="16" t="str">
        <f>IFERROR(VLOOKUP(A54,'Validation List'!$A:$G,6,0),"--")</f>
        <v>AM</v>
      </c>
      <c r="E54" s="16">
        <f>IFERROR(VLOOKUP(A54,'Validation List'!$A:$G,5,0),"--")</f>
        <v>100034272406951</v>
      </c>
      <c r="F54" s="16" t="str">
        <f>IFERROR(VLOOKUP(A54,'Validation List'!$A:$G,3,0),"--")</f>
        <v>Civic</v>
      </c>
      <c r="G54" s="16">
        <f>IFERROR(VLOOKUP(A54,'Validation List'!$A:$L,9,0),"--")</f>
        <v>12</v>
      </c>
      <c r="H54" s="16">
        <f>IFERROR(VLOOKUP(A54,'Validation List'!$A:$M,10,0)," ")</f>
        <v>1.5625</v>
      </c>
      <c r="I54" s="15">
        <f t="shared" si="7"/>
        <v>32</v>
      </c>
      <c r="J54" s="2" t="s">
        <v>666</v>
      </c>
      <c r="K54" s="57"/>
      <c r="L54" s="57"/>
      <c r="M54" s="2" t="s">
        <v>666</v>
      </c>
      <c r="N54" s="2" t="s">
        <v>666</v>
      </c>
      <c r="O54" s="2" t="s">
        <v>666</v>
      </c>
      <c r="P54" s="2" t="s">
        <v>666</v>
      </c>
      <c r="Q54" s="2" t="s">
        <v>666</v>
      </c>
      <c r="R54" s="57"/>
      <c r="S54" s="57"/>
      <c r="T54" s="2" t="s">
        <v>666</v>
      </c>
      <c r="U54" s="2" t="s">
        <v>666</v>
      </c>
      <c r="V54" s="2" t="s">
        <v>666</v>
      </c>
      <c r="W54" s="2" t="s">
        <v>666</v>
      </c>
      <c r="X54" s="2" t="s">
        <v>666</v>
      </c>
      <c r="Y54" s="57"/>
      <c r="Z54" s="57"/>
      <c r="AA54" s="2" t="s">
        <v>666</v>
      </c>
      <c r="AB54" s="2" t="s">
        <v>666</v>
      </c>
      <c r="AC54" s="2" t="s">
        <v>666</v>
      </c>
      <c r="AD54" s="2" t="s">
        <v>666</v>
      </c>
      <c r="AE54" s="2" t="s">
        <v>666</v>
      </c>
      <c r="AF54" s="57"/>
      <c r="AG54" s="57"/>
      <c r="AL54" s="15">
        <f t="shared" si="8"/>
        <v>32</v>
      </c>
      <c r="AM54" s="2">
        <f t="shared" si="9"/>
        <v>0</v>
      </c>
      <c r="AN54" s="2">
        <f t="shared" si="10"/>
        <v>0</v>
      </c>
      <c r="AO54" s="2">
        <f t="shared" si="11"/>
        <v>0</v>
      </c>
      <c r="AP54" s="25">
        <f t="shared" si="12"/>
        <v>0.23995200959808036</v>
      </c>
      <c r="AQ54" s="14">
        <f t="shared" si="13"/>
        <v>0.8</v>
      </c>
    </row>
    <row r="55" spans="1:43" x14ac:dyDescent="0.2">
      <c r="A55" s="55" t="s">
        <v>479</v>
      </c>
      <c r="B55" s="15" t="str">
        <f>IFERROR(VLOOKUP(A55,'Validation List'!$A:$G,2,0),"--")</f>
        <v>Jason Leung</v>
      </c>
      <c r="C55" s="15" t="str">
        <f>IFERROR(VLOOKUP(A55,'Validation List'!$A:$G,4,0),"--")</f>
        <v>MVW 391</v>
      </c>
      <c r="D55" s="16" t="str">
        <f>IFERROR(VLOOKUP(A55,'Validation List'!$A:$G,6,0),"--")</f>
        <v>AM</v>
      </c>
      <c r="E55" s="16">
        <f>IFERROR(VLOOKUP(A55,'Validation List'!$A:$G,5,0),"--")</f>
        <v>100034175813539</v>
      </c>
      <c r="F55" s="16" t="str">
        <f>IFERROR(VLOOKUP(A55,'Validation List'!$A:$G,3,0),"--")</f>
        <v>Civic</v>
      </c>
      <c r="G55" s="16">
        <f>IFERROR(VLOOKUP(A55,'Validation List'!$A:$L,9,0),"--")</f>
        <v>20</v>
      </c>
      <c r="H55" s="16">
        <f>IFERROR(VLOOKUP(A55,'Validation List'!$A:$M,10,0)," ")</f>
        <v>1.375</v>
      </c>
      <c r="I55" s="15">
        <f t="shared" si="7"/>
        <v>31.5</v>
      </c>
      <c r="J55" s="2" t="s">
        <v>666</v>
      </c>
      <c r="K55" s="57"/>
      <c r="L55" s="57"/>
      <c r="M55" s="2" t="s">
        <v>666</v>
      </c>
      <c r="N55" s="2" t="s">
        <v>666</v>
      </c>
      <c r="O55" s="2" t="s">
        <v>666</v>
      </c>
      <c r="P55" s="2" t="s">
        <v>666</v>
      </c>
      <c r="Q55" s="2" t="s">
        <v>666</v>
      </c>
      <c r="R55" s="57"/>
      <c r="S55" s="57"/>
      <c r="T55" s="2" t="s">
        <v>666</v>
      </c>
      <c r="U55" s="2" t="s">
        <v>666</v>
      </c>
      <c r="V55" s="2" t="s">
        <v>666</v>
      </c>
      <c r="W55" s="2" t="s">
        <v>666</v>
      </c>
      <c r="X55" s="2" t="s">
        <v>666</v>
      </c>
      <c r="Y55" s="57"/>
      <c r="Z55" s="57"/>
      <c r="AA55" s="2" t="s">
        <v>666</v>
      </c>
      <c r="AB55" s="2" t="s">
        <v>666</v>
      </c>
      <c r="AC55" s="2" t="s">
        <v>666</v>
      </c>
      <c r="AD55" s="2" t="s">
        <v>666</v>
      </c>
      <c r="AE55" s="2" t="s">
        <v>666</v>
      </c>
      <c r="AF55" s="57"/>
      <c r="AG55" s="57"/>
      <c r="AI55" s="2">
        <v>7.5</v>
      </c>
      <c r="AL55" s="15">
        <f t="shared" si="8"/>
        <v>31.5</v>
      </c>
      <c r="AM55" s="2">
        <f t="shared" si="9"/>
        <v>0</v>
      </c>
      <c r="AN55" s="2">
        <f t="shared" si="10"/>
        <v>0</v>
      </c>
      <c r="AO55" s="2">
        <f t="shared" si="11"/>
        <v>0.5</v>
      </c>
      <c r="AP55" s="25">
        <f t="shared" si="12"/>
        <v>0.23620275944811037</v>
      </c>
      <c r="AQ55" s="14">
        <f t="shared" si="13"/>
        <v>0.8</v>
      </c>
    </row>
    <row r="56" spans="1:43" x14ac:dyDescent="0.2">
      <c r="A56" s="55" t="s">
        <v>538</v>
      </c>
      <c r="B56" s="15" t="str">
        <f>IFERROR(VLOOKUP(A56,'Validation List'!$A:$G,2,0),"--")</f>
        <v>Maria Obaldo</v>
      </c>
      <c r="C56" s="15" t="str">
        <f>IFERROR(VLOOKUP(A56,'Validation List'!$A:$G,4,0),"--")</f>
        <v>MVW 391</v>
      </c>
      <c r="D56" s="16" t="str">
        <f>IFERROR(VLOOKUP(A56,'Validation List'!$A:$G,6,0),"--")</f>
        <v>PM</v>
      </c>
      <c r="E56" s="16">
        <f>IFERROR(VLOOKUP(A56,'Validation List'!$A:$G,5,0),"--")</f>
        <v>100034228927216</v>
      </c>
      <c r="F56" s="16" t="str">
        <f>IFERROR(VLOOKUP(A56,'Validation List'!$A:$G,3,0),"--")</f>
        <v>Civic</v>
      </c>
      <c r="G56" s="16">
        <f>IFERROR(VLOOKUP(A56,'Validation List'!$A:$L,9,0),"--")</f>
        <v>10</v>
      </c>
      <c r="H56" s="16">
        <f>IFERROR(VLOOKUP(A56,'Validation List'!$A:$M,10,0)," ")</f>
        <v>4.125</v>
      </c>
      <c r="I56" s="15">
        <f t="shared" si="7"/>
        <v>64</v>
      </c>
      <c r="J56" s="2" t="s">
        <v>666</v>
      </c>
      <c r="K56" s="57"/>
      <c r="L56" s="57"/>
      <c r="M56" s="2" t="s">
        <v>666</v>
      </c>
      <c r="N56" s="2" t="s">
        <v>666</v>
      </c>
      <c r="O56" s="2" t="s">
        <v>666</v>
      </c>
      <c r="P56" s="2" t="s">
        <v>666</v>
      </c>
      <c r="Q56" s="2" t="s">
        <v>666</v>
      </c>
      <c r="R56" s="57"/>
      <c r="S56" s="57"/>
      <c r="T56" s="2" t="s">
        <v>666</v>
      </c>
      <c r="U56" s="2" t="s">
        <v>666</v>
      </c>
      <c r="V56" s="2" t="s">
        <v>666</v>
      </c>
      <c r="W56" s="2" t="s">
        <v>666</v>
      </c>
      <c r="X56" s="2" t="s">
        <v>666</v>
      </c>
      <c r="Y56" s="57"/>
      <c r="Z56" s="57"/>
      <c r="AA56" s="2" t="s">
        <v>666</v>
      </c>
      <c r="AF56" s="57"/>
      <c r="AG56" s="57"/>
      <c r="AL56" s="15">
        <f t="shared" si="8"/>
        <v>64</v>
      </c>
      <c r="AM56" s="2">
        <f t="shared" si="9"/>
        <v>0</v>
      </c>
      <c r="AN56" s="2">
        <f t="shared" si="10"/>
        <v>0</v>
      </c>
      <c r="AO56" s="2">
        <f t="shared" si="11"/>
        <v>0</v>
      </c>
      <c r="AP56" s="25">
        <f t="shared" si="12"/>
        <v>0.47990401919616071</v>
      </c>
      <c r="AQ56" s="14">
        <f t="shared" si="13"/>
        <v>1.6</v>
      </c>
    </row>
    <row r="57" spans="1:43" x14ac:dyDescent="0.2">
      <c r="A57" s="55" t="s">
        <v>544</v>
      </c>
      <c r="B57" s="15" t="str">
        <f>IFERROR(VLOOKUP(A57,'Validation List'!$A:$G,2,0),"--")</f>
        <v>Maria Obaldo</v>
      </c>
      <c r="C57" s="15" t="str">
        <f>IFERROR(VLOOKUP(A57,'Validation List'!$A:$G,4,0),"--")</f>
        <v>MVW 391</v>
      </c>
      <c r="D57" s="16" t="str">
        <f>IFERROR(VLOOKUP(A57,'Validation List'!$A:$G,6,0),"--")</f>
        <v>PM</v>
      </c>
      <c r="E57" s="16">
        <f>IFERROR(VLOOKUP(A57,'Validation List'!$A:$G,5,0),"--")</f>
        <v>100034130473628</v>
      </c>
      <c r="F57" s="16" t="str">
        <f>IFERROR(VLOOKUP(A57,'Validation List'!$A:$G,3,0),"--")</f>
        <v>Civic</v>
      </c>
      <c r="G57" s="16">
        <f>IFERROR(VLOOKUP(A57,'Validation List'!$A:$L,9,0),"--")</f>
        <v>13</v>
      </c>
      <c r="H57" s="16">
        <f>IFERROR(VLOOKUP(A57,'Validation List'!$A:$M,10,0)," ")</f>
        <v>0.9375</v>
      </c>
      <c r="I57" s="15">
        <f t="shared" si="7"/>
        <v>64</v>
      </c>
      <c r="J57" s="2" t="s">
        <v>666</v>
      </c>
      <c r="K57" s="57"/>
      <c r="L57" s="57"/>
      <c r="M57" s="2" t="s">
        <v>666</v>
      </c>
      <c r="N57" s="2" t="s">
        <v>666</v>
      </c>
      <c r="O57" s="2" t="s">
        <v>666</v>
      </c>
      <c r="P57" s="2" t="s">
        <v>666</v>
      </c>
      <c r="Q57" s="2" t="s">
        <v>666</v>
      </c>
      <c r="R57" s="57"/>
      <c r="S57" s="57"/>
      <c r="T57" s="2" t="s">
        <v>666</v>
      </c>
      <c r="U57" s="2" t="s">
        <v>666</v>
      </c>
      <c r="V57" s="2" t="s">
        <v>666</v>
      </c>
      <c r="W57" s="2" t="s">
        <v>666</v>
      </c>
      <c r="X57" s="2" t="s">
        <v>666</v>
      </c>
      <c r="Y57" s="57"/>
      <c r="Z57" s="57"/>
      <c r="AA57" s="2" t="s">
        <v>666</v>
      </c>
      <c r="AF57" s="57"/>
      <c r="AG57" s="57"/>
      <c r="AL57" s="15">
        <f t="shared" si="8"/>
        <v>64</v>
      </c>
      <c r="AM57" s="2">
        <f t="shared" si="9"/>
        <v>0</v>
      </c>
      <c r="AN57" s="2">
        <f t="shared" si="10"/>
        <v>0</v>
      </c>
      <c r="AO57" s="2">
        <f t="shared" si="11"/>
        <v>0</v>
      </c>
      <c r="AP57" s="25">
        <f t="shared" si="12"/>
        <v>0.47990401919616071</v>
      </c>
      <c r="AQ57" s="14">
        <f t="shared" si="13"/>
        <v>1.6</v>
      </c>
    </row>
    <row r="58" spans="1:43" x14ac:dyDescent="0.2">
      <c r="A58" s="55" t="s">
        <v>546</v>
      </c>
      <c r="B58" s="15" t="str">
        <f>IFERROR(VLOOKUP(A58,'Validation List'!$A:$G,2,0),"--")</f>
        <v>Maria Obaldo</v>
      </c>
      <c r="C58" s="15" t="str">
        <f>IFERROR(VLOOKUP(A58,'Validation List'!$A:$G,4,0),"--")</f>
        <v>MVW 391</v>
      </c>
      <c r="D58" s="16" t="str">
        <f>IFERROR(VLOOKUP(A58,'Validation List'!$A:$G,6,0),"--")</f>
        <v>PM</v>
      </c>
      <c r="E58" s="16">
        <f>IFERROR(VLOOKUP(A58,'Validation List'!$A:$G,5,0),"--")</f>
        <v>100034161101676</v>
      </c>
      <c r="F58" s="16" t="str">
        <f>IFERROR(VLOOKUP(A58,'Validation List'!$A:$G,3,0),"--")</f>
        <v>Civic</v>
      </c>
      <c r="G58" s="16">
        <f>IFERROR(VLOOKUP(A58,'Validation List'!$A:$L,9,0),"--")</f>
        <v>2</v>
      </c>
      <c r="H58" s="16">
        <f>IFERROR(VLOOKUP(A58,'Validation List'!$A:$M,10,0)," ")</f>
        <v>0</v>
      </c>
      <c r="I58" s="15">
        <f t="shared" si="7"/>
        <v>64</v>
      </c>
      <c r="J58" s="2" t="s">
        <v>666</v>
      </c>
      <c r="K58" s="57"/>
      <c r="L58" s="57"/>
      <c r="M58" s="2" t="s">
        <v>666</v>
      </c>
      <c r="N58" s="2" t="s">
        <v>666</v>
      </c>
      <c r="O58" s="2" t="s">
        <v>666</v>
      </c>
      <c r="P58" s="2" t="s">
        <v>666</v>
      </c>
      <c r="Q58" s="2" t="s">
        <v>666</v>
      </c>
      <c r="R58" s="57"/>
      <c r="S58" s="57"/>
      <c r="T58" s="2" t="s">
        <v>666</v>
      </c>
      <c r="U58" s="2" t="s">
        <v>666</v>
      </c>
      <c r="V58" s="2" t="s">
        <v>666</v>
      </c>
      <c r="W58" s="2" t="s">
        <v>666</v>
      </c>
      <c r="X58" s="2" t="s">
        <v>666</v>
      </c>
      <c r="Y58" s="57"/>
      <c r="Z58" s="57"/>
      <c r="AA58" s="2" t="s">
        <v>666</v>
      </c>
      <c r="AF58" s="57"/>
      <c r="AG58" s="57"/>
      <c r="AL58" s="15">
        <f t="shared" si="8"/>
        <v>64</v>
      </c>
      <c r="AM58" s="2">
        <f t="shared" si="9"/>
        <v>0</v>
      </c>
      <c r="AN58" s="2">
        <f t="shared" si="10"/>
        <v>0</v>
      </c>
      <c r="AO58" s="2">
        <f t="shared" si="11"/>
        <v>0</v>
      </c>
      <c r="AP58" s="25">
        <f t="shared" si="12"/>
        <v>0.47990401919616071</v>
      </c>
      <c r="AQ58" s="14">
        <f t="shared" si="13"/>
        <v>1.6</v>
      </c>
    </row>
    <row r="59" spans="1:43" x14ac:dyDescent="0.2">
      <c r="A59" s="55" t="s">
        <v>483</v>
      </c>
      <c r="B59" s="15" t="str">
        <f>IFERROR(VLOOKUP(A59,'Validation List'!$A:$G,2,0),"--")</f>
        <v>Jason Leung</v>
      </c>
      <c r="C59" s="15" t="str">
        <f>IFERROR(VLOOKUP(A59,'Validation List'!$A:$G,4,0),"--")</f>
        <v>MVW 391</v>
      </c>
      <c r="D59" s="16" t="str">
        <f>IFERROR(VLOOKUP(A59,'Validation List'!$A:$G,6,0),"--")</f>
        <v>AM</v>
      </c>
      <c r="E59" s="16">
        <f>IFERROR(VLOOKUP(A59,'Validation List'!$A:$G,5,0),"--")</f>
        <v>100034026800724</v>
      </c>
      <c r="F59" s="16" t="str">
        <f>IFERROR(VLOOKUP(A59,'Validation List'!$A:$G,3,0),"--")</f>
        <v>Civic</v>
      </c>
      <c r="G59" s="16">
        <f>IFERROR(VLOOKUP(A59,'Validation List'!$A:$L,9,0),"--")</f>
        <v>6</v>
      </c>
      <c r="H59" s="16">
        <f>IFERROR(VLOOKUP(A59,'Validation List'!$A:$M,10,0)," ")</f>
        <v>0.625</v>
      </c>
      <c r="I59" s="15">
        <f t="shared" si="7"/>
        <v>64</v>
      </c>
      <c r="J59" s="2" t="s">
        <v>666</v>
      </c>
      <c r="K59" s="57"/>
      <c r="L59" s="57"/>
      <c r="M59" s="2" t="s">
        <v>666</v>
      </c>
      <c r="N59" s="2" t="s">
        <v>666</v>
      </c>
      <c r="O59" s="2" t="s">
        <v>666</v>
      </c>
      <c r="P59" s="2" t="s">
        <v>666</v>
      </c>
      <c r="Q59" s="2" t="s">
        <v>666</v>
      </c>
      <c r="R59" s="57"/>
      <c r="S59" s="57"/>
      <c r="T59" s="2" t="s">
        <v>666</v>
      </c>
      <c r="U59" s="2" t="s">
        <v>666</v>
      </c>
      <c r="V59" s="2" t="s">
        <v>666</v>
      </c>
      <c r="W59" s="2" t="s">
        <v>666</v>
      </c>
      <c r="X59" s="2" t="s">
        <v>666</v>
      </c>
      <c r="Y59" s="57"/>
      <c r="Z59" s="57"/>
      <c r="AA59" s="2" t="s">
        <v>666</v>
      </c>
      <c r="AF59" s="57"/>
      <c r="AG59" s="57"/>
      <c r="AL59" s="15">
        <f t="shared" si="8"/>
        <v>64</v>
      </c>
      <c r="AM59" s="2">
        <f t="shared" si="9"/>
        <v>0</v>
      </c>
      <c r="AN59" s="2">
        <f t="shared" si="10"/>
        <v>0</v>
      </c>
      <c r="AO59" s="2">
        <f t="shared" si="11"/>
        <v>0</v>
      </c>
      <c r="AP59" s="25">
        <f t="shared" si="12"/>
        <v>0.47990401919616071</v>
      </c>
      <c r="AQ59" s="14">
        <f t="shared" si="13"/>
        <v>1.6</v>
      </c>
    </row>
    <row r="60" spans="1:43" x14ac:dyDescent="0.2">
      <c r="A60" s="55" t="s">
        <v>548</v>
      </c>
      <c r="B60" s="15" t="str">
        <f>IFERROR(VLOOKUP(A60,'Validation List'!$A:$G,2,0),"--")</f>
        <v>Maria Obaldo</v>
      </c>
      <c r="C60" s="15" t="str">
        <f>IFERROR(VLOOKUP(A60,'Validation List'!$A:$G,4,0),"--")</f>
        <v>MVW 391</v>
      </c>
      <c r="D60" s="16" t="str">
        <f>IFERROR(VLOOKUP(A60,'Validation List'!$A:$G,6,0),"--")</f>
        <v>PM</v>
      </c>
      <c r="E60" s="16">
        <f>IFERROR(VLOOKUP(A60,'Validation List'!$A:$G,5,0),"--")</f>
        <v>100028957339145</v>
      </c>
      <c r="F60" s="16" t="str">
        <f>IFERROR(VLOOKUP(A60,'Validation List'!$A:$G,3,0),"--")</f>
        <v>Civic</v>
      </c>
      <c r="G60" s="16">
        <f>IFERROR(VLOOKUP(A60,'Validation List'!$A:$L,9,0),"--")</f>
        <v>22</v>
      </c>
      <c r="H60" s="16">
        <f>IFERROR(VLOOKUP(A60,'Validation List'!$A:$M,10,0)," ")</f>
        <v>1.3125</v>
      </c>
      <c r="I60" s="15">
        <f t="shared" si="7"/>
        <v>152</v>
      </c>
      <c r="K60" s="57"/>
      <c r="L60" s="57"/>
      <c r="R60" s="57"/>
      <c r="S60" s="57"/>
      <c r="Y60" s="57"/>
      <c r="Z60" s="57"/>
      <c r="AD60" s="2" t="s">
        <v>17</v>
      </c>
      <c r="AF60" s="57"/>
      <c r="AG60" s="57"/>
      <c r="AL60" s="15">
        <f t="shared" si="8"/>
        <v>152</v>
      </c>
      <c r="AM60" s="2">
        <f t="shared" si="9"/>
        <v>0</v>
      </c>
      <c r="AN60" s="2">
        <f t="shared" si="10"/>
        <v>1</v>
      </c>
      <c r="AO60" s="2">
        <f t="shared" si="11"/>
        <v>0</v>
      </c>
      <c r="AP60" s="25">
        <f t="shared" si="12"/>
        <v>1.1397720455908817</v>
      </c>
      <c r="AQ60" s="14">
        <f t="shared" si="13"/>
        <v>4</v>
      </c>
    </row>
    <row r="61" spans="1:43" x14ac:dyDescent="0.2">
      <c r="A61" s="55" t="s">
        <v>570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ROLL OFF</v>
      </c>
      <c r="E61" s="16">
        <f>IFERROR(VLOOKUP(A61,'Validation List'!$A:$G,5,0),"--")</f>
        <v>100029079815841</v>
      </c>
      <c r="F61" s="16" t="str">
        <f>IFERROR(VLOOKUP(A61,'Validation List'!$A:$G,3,0),"--")</f>
        <v>Civic</v>
      </c>
      <c r="G61" s="16">
        <f>IFERROR(VLOOKUP(A61,'Validation List'!$A:$L,9,0),"--")</f>
        <v>18</v>
      </c>
      <c r="H61" s="16">
        <f>IFERROR(VLOOKUP(A61,'Validation List'!$A:$M,10,0)," ")</f>
        <v>1.8125</v>
      </c>
      <c r="I61" s="15">
        <f t="shared" si="7"/>
        <v>150</v>
      </c>
      <c r="K61" s="57"/>
      <c r="L61" s="57"/>
      <c r="R61" s="57"/>
      <c r="S61" s="57"/>
      <c r="V61" s="2">
        <v>6.5</v>
      </c>
      <c r="Y61" s="57"/>
      <c r="Z61" s="57"/>
      <c r="AE61" s="2" t="s">
        <v>17</v>
      </c>
      <c r="AF61" s="57"/>
      <c r="AG61" s="57"/>
      <c r="AH61" s="2">
        <v>7.5</v>
      </c>
      <c r="AL61" s="15">
        <f t="shared" si="8"/>
        <v>150</v>
      </c>
      <c r="AM61" s="2">
        <f t="shared" si="9"/>
        <v>0</v>
      </c>
      <c r="AN61" s="2">
        <f t="shared" si="10"/>
        <v>1</v>
      </c>
      <c r="AO61" s="2">
        <f t="shared" si="11"/>
        <v>2</v>
      </c>
      <c r="AP61" s="25">
        <f t="shared" si="12"/>
        <v>1.1247750449910017</v>
      </c>
      <c r="AQ61" s="14">
        <f t="shared" si="13"/>
        <v>4</v>
      </c>
    </row>
    <row r="62" spans="1:43" x14ac:dyDescent="0.2">
      <c r="A62" s="55" t="s">
        <v>550</v>
      </c>
      <c r="B62" s="15" t="str">
        <f>IFERROR(VLOOKUP(A62,'Validation List'!$A:$G,2,0),"--")</f>
        <v>Maria Obaldo</v>
      </c>
      <c r="C62" s="15" t="str">
        <f>IFERROR(VLOOKUP(A62,'Validation List'!$A:$G,4,0),"--")</f>
        <v>MVW 391</v>
      </c>
      <c r="D62" s="16" t="str">
        <f>IFERROR(VLOOKUP(A62,'Validation List'!$A:$G,6,0),"--")</f>
        <v>PM</v>
      </c>
      <c r="E62" s="16">
        <f>IFERROR(VLOOKUP(A62,'Validation List'!$A:$G,5,0),"--")</f>
        <v>100028678002286</v>
      </c>
      <c r="F62" s="16" t="str">
        <f>IFERROR(VLOOKUP(A62,'Validation List'!$A:$G,3,0),"--")</f>
        <v>Civic</v>
      </c>
      <c r="G62" s="16">
        <f>IFERROR(VLOOKUP(A62,'Validation List'!$A:$L,9,0),"--")</f>
        <v>29</v>
      </c>
      <c r="H62" s="16">
        <f>IFERROR(VLOOKUP(A62,'Validation List'!$A:$M,10,0)," ")</f>
        <v>2.1875</v>
      </c>
      <c r="I62" s="15">
        <f t="shared" si="7"/>
        <v>111</v>
      </c>
      <c r="K62" s="57"/>
      <c r="L62" s="57"/>
      <c r="P62" s="2" t="s">
        <v>17</v>
      </c>
      <c r="Q62" s="2">
        <v>7</v>
      </c>
      <c r="R62" s="57"/>
      <c r="S62" s="57"/>
      <c r="U62" s="2" t="s">
        <v>17</v>
      </c>
      <c r="V62" s="2" t="s">
        <v>17</v>
      </c>
      <c r="W62" s="2" t="s">
        <v>17</v>
      </c>
      <c r="X62" s="2" t="s">
        <v>17</v>
      </c>
      <c r="Y62" s="57"/>
      <c r="Z62" s="57"/>
      <c r="AF62" s="57"/>
      <c r="AG62" s="57"/>
      <c r="AJ62" s="2" t="s">
        <v>17</v>
      </c>
      <c r="AL62" s="15">
        <f t="shared" si="8"/>
        <v>111</v>
      </c>
      <c r="AM62" s="2">
        <f t="shared" si="9"/>
        <v>0</v>
      </c>
      <c r="AN62" s="2">
        <f t="shared" si="10"/>
        <v>6</v>
      </c>
      <c r="AO62" s="2">
        <f t="shared" si="11"/>
        <v>1</v>
      </c>
      <c r="AP62" s="25">
        <f t="shared" si="12"/>
        <v>0.83233353329334125</v>
      </c>
      <c r="AQ62" s="14">
        <f t="shared" si="13"/>
        <v>4</v>
      </c>
    </row>
    <row r="63" spans="1:43" x14ac:dyDescent="0.2">
      <c r="A63" s="55" t="s">
        <v>503</v>
      </c>
      <c r="B63" s="15" t="str">
        <f>IFERROR(VLOOKUP(A63,'Validation List'!$A:$G,2,0),"--")</f>
        <v>Jason Leung</v>
      </c>
      <c r="C63" s="15" t="str">
        <f>IFERROR(VLOOKUP(A63,'Validation List'!$A:$G,4,0),"--")</f>
        <v>MVW 391</v>
      </c>
      <c r="D63" s="16" t="str">
        <f>IFERROR(VLOOKUP(A63,'Validation List'!$A:$G,6,0),"--")</f>
        <v>AM</v>
      </c>
      <c r="E63" s="16">
        <f>IFERROR(VLOOKUP(A63,'Validation List'!$A:$G,5,0),"--")</f>
        <v>100028800064303</v>
      </c>
      <c r="F63" s="16" t="str">
        <f>IFERROR(VLOOKUP(A63,'Validation List'!$A:$G,3,0),"--")</f>
        <v>Civic</v>
      </c>
      <c r="G63" s="16">
        <f>IFERROR(VLOOKUP(A63,'Validation List'!$A:$L,9,0),"--")</f>
        <v>4</v>
      </c>
      <c r="H63" s="16">
        <f>IFERROR(VLOOKUP(A63,'Validation List'!$A:$M,10,0)," ")</f>
        <v>1.1875</v>
      </c>
      <c r="I63" s="15">
        <f t="shared" si="7"/>
        <v>160</v>
      </c>
      <c r="K63" s="57"/>
      <c r="L63" s="57"/>
      <c r="R63" s="57"/>
      <c r="S63" s="57"/>
      <c r="Y63" s="57"/>
      <c r="Z63" s="57"/>
      <c r="AF63" s="57"/>
      <c r="AG63" s="57"/>
      <c r="AL63" s="15">
        <f t="shared" si="8"/>
        <v>160</v>
      </c>
      <c r="AM63" s="2">
        <f t="shared" si="9"/>
        <v>0</v>
      </c>
      <c r="AN63" s="2">
        <f t="shared" si="10"/>
        <v>0</v>
      </c>
      <c r="AO63" s="2">
        <f t="shared" si="11"/>
        <v>0</v>
      </c>
      <c r="AP63" s="25">
        <f t="shared" si="12"/>
        <v>1.1997600479904018</v>
      </c>
      <c r="AQ63" s="14">
        <f t="shared" si="13"/>
        <v>4</v>
      </c>
    </row>
    <row r="64" spans="1:43" x14ac:dyDescent="0.2">
      <c r="A64" s="55" t="s">
        <v>552</v>
      </c>
      <c r="B64" s="15" t="str">
        <f>IFERROR(VLOOKUP(A64,'Validation List'!$A:$G,2,0),"--")</f>
        <v>Maria Obaldo</v>
      </c>
      <c r="C64" s="15" t="str">
        <f>IFERROR(VLOOKUP(A64,'Validation List'!$A:$G,4,0),"--")</f>
        <v>MVW 391</v>
      </c>
      <c r="D64" s="16" t="str">
        <f>IFERROR(VLOOKUP(A64,'Validation List'!$A:$G,6,0),"--")</f>
        <v>PM</v>
      </c>
      <c r="E64" s="16">
        <f>IFERROR(VLOOKUP(A64,'Validation List'!$A:$G,5,0),"--")</f>
        <v>100029081885568</v>
      </c>
      <c r="F64" s="16" t="str">
        <f>IFERROR(VLOOKUP(A64,'Validation List'!$A:$G,3,0),"--")</f>
        <v>Civic</v>
      </c>
      <c r="G64" s="16">
        <f>IFERROR(VLOOKUP(A64,'Validation List'!$A:$L,9,0),"--")</f>
        <v>20</v>
      </c>
      <c r="H64" s="16">
        <f>IFERROR(VLOOKUP(A64,'Validation List'!$A:$M,10,0)," ")</f>
        <v>4.5</v>
      </c>
      <c r="I64" s="15">
        <f t="shared" si="7"/>
        <v>119</v>
      </c>
      <c r="K64" s="57"/>
      <c r="L64" s="57"/>
      <c r="P64" s="2">
        <v>3</v>
      </c>
      <c r="Q64" s="2" t="s">
        <v>17</v>
      </c>
      <c r="R64" s="57"/>
      <c r="S64" s="57"/>
      <c r="V64" s="2" t="s">
        <v>17</v>
      </c>
      <c r="W64" s="2" t="s">
        <v>17</v>
      </c>
      <c r="Y64" s="57"/>
      <c r="Z64" s="57"/>
      <c r="AD64" s="2">
        <v>4</v>
      </c>
      <c r="AF64" s="57"/>
      <c r="AG64" s="57"/>
      <c r="AK64" s="2" t="s">
        <v>17</v>
      </c>
      <c r="AL64" s="15">
        <f t="shared" si="8"/>
        <v>119</v>
      </c>
      <c r="AM64" s="2">
        <f t="shared" si="9"/>
        <v>0</v>
      </c>
      <c r="AN64" s="2">
        <f t="shared" si="10"/>
        <v>4</v>
      </c>
      <c r="AO64" s="2">
        <f t="shared" si="11"/>
        <v>9</v>
      </c>
      <c r="AP64" s="25">
        <f t="shared" si="12"/>
        <v>0.89232153569286132</v>
      </c>
      <c r="AQ64" s="14">
        <f t="shared" si="13"/>
        <v>4</v>
      </c>
    </row>
    <row r="65" spans="1:48" x14ac:dyDescent="0.2">
      <c r="A65" s="55" t="s">
        <v>578</v>
      </c>
      <c r="B65" s="15" t="str">
        <f>IFERROR(VLOOKUP(A65,'Validation List'!$A:$G,2,0),"--")</f>
        <v>Jason Leung</v>
      </c>
      <c r="C65" s="15" t="str">
        <f>IFERROR(VLOOKUP(A65,'Validation List'!$A:$G,4,0),"--")</f>
        <v>MVW 391</v>
      </c>
      <c r="D65" s="16" t="str">
        <f>IFERROR(VLOOKUP(A65,'Validation List'!$A:$G,6,0),"--")</f>
        <v>ROLL OFF</v>
      </c>
      <c r="E65" s="16">
        <f>IFERROR(VLOOKUP(A65,'Validation List'!$A:$G,5,0),"--")</f>
        <v>100028665312993</v>
      </c>
      <c r="F65" s="16" t="str">
        <f>IFERROR(VLOOKUP(A65,'Validation List'!$A:$G,3,0),"--")</f>
        <v>Civic</v>
      </c>
      <c r="G65" s="16">
        <f>IFERROR(VLOOKUP(A65,'Validation List'!$A:$L,9,0),"--")</f>
        <v>26</v>
      </c>
      <c r="H65" s="16">
        <f>IFERROR(VLOOKUP(A65,'Validation List'!$A:$M,10,0)," ")</f>
        <v>1.84375</v>
      </c>
      <c r="I65" s="15">
        <f t="shared" si="7"/>
        <v>152</v>
      </c>
      <c r="K65" s="57"/>
      <c r="L65" s="57"/>
      <c r="R65" s="57"/>
      <c r="S65" s="57"/>
      <c r="Y65" s="57"/>
      <c r="Z65" s="57"/>
      <c r="AB65" s="2" t="s">
        <v>17</v>
      </c>
      <c r="AF65" s="57"/>
      <c r="AG65" s="57"/>
      <c r="AL65" s="15">
        <f t="shared" si="8"/>
        <v>152</v>
      </c>
      <c r="AM65" s="2">
        <f t="shared" si="9"/>
        <v>0</v>
      </c>
      <c r="AN65" s="2">
        <f t="shared" si="10"/>
        <v>1</v>
      </c>
      <c r="AO65" s="2">
        <f t="shared" si="11"/>
        <v>0</v>
      </c>
      <c r="AP65" s="25">
        <f t="shared" si="12"/>
        <v>1.1397720455908817</v>
      </c>
      <c r="AQ65" s="14">
        <f t="shared" si="13"/>
        <v>4</v>
      </c>
    </row>
    <row r="66" spans="1:48" x14ac:dyDescent="0.2">
      <c r="A66" s="55" t="s">
        <v>613</v>
      </c>
      <c r="B66" s="15" t="str">
        <f>IFERROR(VLOOKUP(A66,'Validation List'!$A:$G,2,0),"--")</f>
        <v>Jason Leung</v>
      </c>
      <c r="C66" s="15">
        <f>IFERROR(VLOOKUP(A66,'Validation List'!$A:$G,4,0),"--")</f>
        <v>0</v>
      </c>
      <c r="D66" s="16" t="str">
        <f>IFERROR(VLOOKUP(A66,'Validation List'!$A:$G,6,0),"--")</f>
        <v>ROLL OFF</v>
      </c>
      <c r="E66" s="16">
        <f>IFERROR(VLOOKUP(A66,'Validation List'!$A:$G,5,0),"--")</f>
        <v>100029106033112</v>
      </c>
      <c r="F66" s="16" t="str">
        <f>IFERROR(VLOOKUP(A66,'Validation List'!$A:$G,3,0),"--")</f>
        <v>Civic</v>
      </c>
      <c r="G66" s="16">
        <f>IFERROR(VLOOKUP(A66,'Validation List'!$A:$L,9,0),"--")</f>
        <v>9</v>
      </c>
      <c r="H66" s="16">
        <f>IFERROR(VLOOKUP(A66,'Validation List'!$A:$M,10,0)," ")</f>
        <v>0.625</v>
      </c>
      <c r="I66" s="15">
        <f t="shared" si="7"/>
        <v>152</v>
      </c>
      <c r="K66" s="57"/>
      <c r="L66" s="57"/>
      <c r="R66" s="57"/>
      <c r="S66" s="57"/>
      <c r="X66" s="2" t="s">
        <v>17</v>
      </c>
      <c r="Y66" s="57"/>
      <c r="Z66" s="57"/>
      <c r="AF66" s="57"/>
      <c r="AG66" s="57"/>
      <c r="AL66" s="15">
        <f t="shared" si="8"/>
        <v>152</v>
      </c>
      <c r="AM66" s="2">
        <f t="shared" si="9"/>
        <v>0</v>
      </c>
      <c r="AN66" s="2">
        <f t="shared" si="10"/>
        <v>1</v>
      </c>
      <c r="AO66" s="2">
        <f t="shared" si="11"/>
        <v>0</v>
      </c>
      <c r="AP66" s="25">
        <f t="shared" si="12"/>
        <v>1.1397720455908817</v>
      </c>
      <c r="AQ66" s="14">
        <f t="shared" si="13"/>
        <v>4</v>
      </c>
    </row>
    <row r="67" spans="1:48" x14ac:dyDescent="0.2">
      <c r="A67" s="55" t="s">
        <v>573</v>
      </c>
      <c r="B67" s="15" t="str">
        <f>IFERROR(VLOOKUP(A67,'Validation List'!$A:$G,2,0),"--")</f>
        <v>Jason Leung</v>
      </c>
      <c r="C67" s="15" t="str">
        <f>IFERROR(VLOOKUP(A67,'Validation List'!$A:$G,4,0),"--")</f>
        <v>MVW 391</v>
      </c>
      <c r="D67" s="16" t="str">
        <f>IFERROR(VLOOKUP(A67,'Validation List'!$A:$G,6,0),"--")</f>
        <v>ROLL OFF</v>
      </c>
      <c r="E67" s="16">
        <f>IFERROR(VLOOKUP(A67,'Validation List'!$A:$G,5,0),"--")</f>
        <v>100028515473323</v>
      </c>
      <c r="F67" s="16" t="str">
        <f>IFERROR(VLOOKUP(A67,'Validation List'!$A:$G,3,0),"--")</f>
        <v>Civic</v>
      </c>
      <c r="G67" s="16">
        <f>IFERROR(VLOOKUP(A67,'Validation List'!$A:$L,9,0),"--")</f>
        <v>20</v>
      </c>
      <c r="H67" s="16">
        <f>IFERROR(VLOOKUP(A67,'Validation List'!$A:$M,10,0)," ")</f>
        <v>6.5</v>
      </c>
      <c r="I67" s="15">
        <f t="shared" si="7"/>
        <v>122</v>
      </c>
      <c r="J67" s="2" t="s">
        <v>17</v>
      </c>
      <c r="K67" s="57"/>
      <c r="L67" s="57"/>
      <c r="P67" s="2">
        <v>6.5</v>
      </c>
      <c r="Q67" s="2" t="s">
        <v>17</v>
      </c>
      <c r="R67" s="57"/>
      <c r="S67" s="57"/>
      <c r="T67" s="2">
        <v>5</v>
      </c>
      <c r="U67" s="2" t="s">
        <v>17</v>
      </c>
      <c r="Y67" s="57"/>
      <c r="Z67" s="57"/>
      <c r="AA67" s="2" t="s">
        <v>17</v>
      </c>
      <c r="AF67" s="57"/>
      <c r="AG67" s="57"/>
      <c r="AK67" s="2">
        <v>6.5</v>
      </c>
      <c r="AL67" s="15">
        <f t="shared" si="8"/>
        <v>122</v>
      </c>
      <c r="AM67" s="2">
        <f t="shared" si="9"/>
        <v>0</v>
      </c>
      <c r="AN67" s="2">
        <f t="shared" si="10"/>
        <v>4</v>
      </c>
      <c r="AO67" s="2">
        <f t="shared" si="11"/>
        <v>6</v>
      </c>
      <c r="AP67" s="25">
        <f t="shared" si="12"/>
        <v>0.91481703659268132</v>
      </c>
      <c r="AQ67" s="14">
        <f t="shared" si="13"/>
        <v>4</v>
      </c>
    </row>
    <row r="68" spans="1:48" x14ac:dyDescent="0.2">
      <c r="A68" s="55" t="s">
        <v>614</v>
      </c>
      <c r="B68" s="15" t="str">
        <f>IFERROR(VLOOKUP(A68,'Validation List'!$A:$G,2,0),"--")</f>
        <v>Jason Leung</v>
      </c>
      <c r="C68" s="15">
        <f>IFERROR(VLOOKUP(A68,'Validation List'!$A:$G,4,0),"--")</f>
        <v>0</v>
      </c>
      <c r="D68" s="16" t="str">
        <f>IFERROR(VLOOKUP(A68,'Validation List'!$A:$G,6,0),"--")</f>
        <v>ROLL OFF</v>
      </c>
      <c r="E68" s="16">
        <f>IFERROR(VLOOKUP(A68,'Validation List'!$A:$G,5,0),"--")</f>
        <v>100029128411582</v>
      </c>
      <c r="F68" s="16" t="str">
        <f>IFERROR(VLOOKUP(A68,'Validation List'!$A:$G,3,0),"--")</f>
        <v>Civic</v>
      </c>
      <c r="G68" s="16">
        <f>IFERROR(VLOOKUP(A68,'Validation List'!$A:$L,9,0),"--")</f>
        <v>25</v>
      </c>
      <c r="H68" s="16">
        <f>IFERROR(VLOOKUP(A68,'Validation List'!$A:$M,10,0)," ")</f>
        <v>0</v>
      </c>
      <c r="I68" s="15">
        <f t="shared" si="7"/>
        <v>160</v>
      </c>
      <c r="K68" s="57"/>
      <c r="L68" s="57"/>
      <c r="R68" s="57"/>
      <c r="S68" s="57"/>
      <c r="Y68" s="57"/>
      <c r="Z68" s="57"/>
      <c r="AF68" s="57"/>
      <c r="AG68" s="57"/>
      <c r="AL68" s="15">
        <f t="shared" si="8"/>
        <v>160</v>
      </c>
      <c r="AM68" s="2">
        <f t="shared" si="9"/>
        <v>0</v>
      </c>
      <c r="AN68" s="2">
        <f t="shared" si="10"/>
        <v>0</v>
      </c>
      <c r="AO68" s="2">
        <f t="shared" si="11"/>
        <v>0</v>
      </c>
      <c r="AP68" s="25">
        <f t="shared" si="12"/>
        <v>1.1997600479904018</v>
      </c>
      <c r="AQ68" s="14">
        <f t="shared" si="13"/>
        <v>4</v>
      </c>
    </row>
    <row r="69" spans="1:48" x14ac:dyDescent="0.2">
      <c r="A69" s="55" t="s">
        <v>489</v>
      </c>
      <c r="B69" s="15" t="str">
        <f>IFERROR(VLOOKUP(A69,'Validation List'!$A:$G,2,0),"--")</f>
        <v>Jason Leung</v>
      </c>
      <c r="C69" s="15" t="str">
        <f>IFERROR(VLOOKUP(A69,'Validation List'!$A:$G,4,0),"--")</f>
        <v>MVW 391</v>
      </c>
      <c r="D69" s="16" t="str">
        <f>IFERROR(VLOOKUP(A69,'Validation List'!$A:$G,6,0),"--")</f>
        <v>AM</v>
      </c>
      <c r="E69" s="16">
        <f>IFERROR(VLOOKUP(A69,'Validation List'!$A:$G,5,0),"--")</f>
        <v>100034395606908</v>
      </c>
      <c r="F69" s="16" t="str">
        <f>IFERROR(VLOOKUP(A69,'Validation List'!$A:$G,3,0),"--")</f>
        <v>Civic</v>
      </c>
      <c r="G69" s="16">
        <f>IFERROR(VLOOKUP(A69,'Validation List'!$A:$L,9,0),"--")</f>
        <v>9</v>
      </c>
      <c r="H69" s="16">
        <f>IFERROR(VLOOKUP(A69,'Validation List'!$A:$M,10,0)," ")</f>
        <v>0.8125</v>
      </c>
      <c r="I69" s="15">
        <f t="shared" si="7"/>
        <v>64</v>
      </c>
      <c r="J69" s="2" t="s">
        <v>666</v>
      </c>
      <c r="K69" s="57"/>
      <c r="L69" s="57"/>
      <c r="M69" s="2" t="s">
        <v>666</v>
      </c>
      <c r="N69" s="2" t="s">
        <v>666</v>
      </c>
      <c r="O69" s="2" t="s">
        <v>666</v>
      </c>
      <c r="P69" s="2" t="s">
        <v>666</v>
      </c>
      <c r="Q69" s="2" t="s">
        <v>666</v>
      </c>
      <c r="R69" s="57"/>
      <c r="S69" s="57"/>
      <c r="T69" s="2" t="s">
        <v>666</v>
      </c>
      <c r="U69" s="2" t="s">
        <v>666</v>
      </c>
      <c r="V69" s="2" t="s">
        <v>666</v>
      </c>
      <c r="W69" s="2" t="s">
        <v>666</v>
      </c>
      <c r="X69" s="2" t="s">
        <v>666</v>
      </c>
      <c r="Y69" s="57"/>
      <c r="Z69" s="57"/>
      <c r="AA69" s="2" t="s">
        <v>666</v>
      </c>
      <c r="AF69" s="57"/>
      <c r="AG69" s="57"/>
      <c r="AL69" s="15">
        <f t="shared" si="8"/>
        <v>64</v>
      </c>
      <c r="AM69" s="2">
        <f t="shared" si="9"/>
        <v>0</v>
      </c>
      <c r="AN69" s="2">
        <f t="shared" si="10"/>
        <v>0</v>
      </c>
      <c r="AO69" s="2">
        <f t="shared" si="11"/>
        <v>0</v>
      </c>
      <c r="AP69" s="25">
        <f t="shared" si="12"/>
        <v>0.47990401919616071</v>
      </c>
      <c r="AQ69" s="14">
        <f t="shared" si="13"/>
        <v>1.6</v>
      </c>
    </row>
    <row r="74" spans="1:48" s="2" customFormat="1" ht="15" x14ac:dyDescent="0.2">
      <c r="A74" s="204"/>
      <c r="B74" s="204"/>
      <c r="C74" s="204"/>
      <c r="D74" s="204"/>
      <c r="E74" s="65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</row>
    <row r="75" spans="1:48" x14ac:dyDescent="0.2">
      <c r="A75" s="55"/>
      <c r="B75" s="204"/>
      <c r="C75" s="2"/>
      <c r="D75" s="2"/>
      <c r="E75" s="14"/>
      <c r="F75" s="2"/>
      <c r="G75" s="2"/>
      <c r="H75" s="2"/>
      <c r="I75" s="2"/>
      <c r="AD75" s="15"/>
      <c r="AE75" s="26"/>
      <c r="AF75" s="26"/>
      <c r="AG75" s="26"/>
      <c r="AH75" s="26"/>
      <c r="AI75" s="26"/>
      <c r="AJ75" s="26"/>
      <c r="AK75" s="26"/>
      <c r="AL75" s="26"/>
      <c r="AO75" s="2"/>
      <c r="AP75" s="25"/>
      <c r="AQ75" s="14"/>
    </row>
  </sheetData>
  <autoFilter ref="A23:AN69" xr:uid="{CD9C0C2E-79A6-CB48-B080-5CF756631F7A}"/>
  <mergeCells count="2">
    <mergeCell ref="C5:D5"/>
    <mergeCell ref="F6:I12"/>
  </mergeCells>
  <conditionalFormatting sqref="C5">
    <cfRule type="cellIs" dxfId="880" priority="119" operator="greaterThan">
      <formula>0</formula>
    </cfRule>
  </conditionalFormatting>
  <conditionalFormatting sqref="J70:AL73 J54:L69 R54:S69 Y63:AK69 Y54:Z62 AB54:AK62 J76:AL487 J36:AH36 J24:AK35 J45:AI45 AK45 J48:AK53 J47:AI47 J46:AK46 J37:AK44">
    <cfRule type="cellIs" dxfId="879" priority="116" operator="equal">
      <formula>"PD"</formula>
    </cfRule>
    <cfRule type="cellIs" dxfId="878" priority="117" operator="equal">
      <formula>"UD"</formula>
    </cfRule>
  </conditionalFormatting>
  <conditionalFormatting sqref="J46 M46:Q46 T46:X46">
    <cfRule type="cellIs" dxfId="877" priority="111" operator="between">
      <formula>0.0001</formula>
      <formula>7.999999</formula>
    </cfRule>
    <cfRule type="cellIs" dxfId="876" priority="112" operator="equal">
      <formula>"PD"</formula>
    </cfRule>
    <cfRule type="cellIs" dxfId="875" priority="113" operator="equal">
      <formula>"UD"</formula>
    </cfRule>
    <cfRule type="cellIs" dxfId="874" priority="114" operator="equal">
      <formula>"NA"</formula>
    </cfRule>
  </conditionalFormatting>
  <conditionalFormatting sqref="J44 M44:Q44 T44:X44">
    <cfRule type="cellIs" dxfId="873" priority="103" operator="between">
      <formula>0.0001</formula>
      <formula>7.999999</formula>
    </cfRule>
    <cfRule type="cellIs" dxfId="872" priority="104" operator="equal">
      <formula>"PD"</formula>
    </cfRule>
    <cfRule type="cellIs" dxfId="871" priority="105" operator="equal">
      <formula>"UD"</formula>
    </cfRule>
    <cfRule type="cellIs" dxfId="870" priority="106" operator="equal">
      <formula>"NA"</formula>
    </cfRule>
  </conditionalFormatting>
  <conditionalFormatting sqref="J27">
    <cfRule type="cellIs" dxfId="869" priority="99" operator="between">
      <formula>0.0001</formula>
      <formula>7.999999</formula>
    </cfRule>
    <cfRule type="cellIs" dxfId="868" priority="100" operator="equal">
      <formula>"PD"</formula>
    </cfRule>
    <cfRule type="cellIs" dxfId="867" priority="101" operator="equal">
      <formula>"UD"</formula>
    </cfRule>
    <cfRule type="cellIs" dxfId="866" priority="102" operator="equal">
      <formula>"NA"</formula>
    </cfRule>
  </conditionalFormatting>
  <conditionalFormatting sqref="J70:AL73 J54:L69 R54:S69 Y63:AK69 Y54:Z62 AB54:AK62 J76:AL486 J36:AH36 J24:AK35 J45:AI45 AK45 J48:AK53 J47:AI47 J46:AK46 J37:AK44">
    <cfRule type="cellIs" dxfId="865" priority="115" operator="between">
      <formula>0.0001</formula>
      <formula>7.999999</formula>
    </cfRule>
    <cfRule type="cellIs" dxfId="864" priority="118" operator="equal">
      <formula>"NA"</formula>
    </cfRule>
  </conditionalFormatting>
  <conditionalFormatting sqref="M27:Q27">
    <cfRule type="cellIs" dxfId="863" priority="95" operator="between">
      <formula>0.0001</formula>
      <formula>7.999999</formula>
    </cfRule>
    <cfRule type="cellIs" dxfId="862" priority="96" operator="equal">
      <formula>"PD"</formula>
    </cfRule>
    <cfRule type="cellIs" dxfId="861" priority="97" operator="equal">
      <formula>"UD"</formula>
    </cfRule>
    <cfRule type="cellIs" dxfId="860" priority="98" operator="equal">
      <formula>"NA"</formula>
    </cfRule>
  </conditionalFormatting>
  <conditionalFormatting sqref="T27:X27">
    <cfRule type="cellIs" dxfId="859" priority="91" operator="between">
      <formula>0.0001</formula>
      <formula>7.999999</formula>
    </cfRule>
    <cfRule type="cellIs" dxfId="858" priority="92" operator="equal">
      <formula>"PD"</formula>
    </cfRule>
    <cfRule type="cellIs" dxfId="857" priority="93" operator="equal">
      <formula>"UD"</formula>
    </cfRule>
    <cfRule type="cellIs" dxfId="856" priority="94" operator="equal">
      <formula>"NA"</formula>
    </cfRule>
  </conditionalFormatting>
  <conditionalFormatting sqref="AA27:AE27">
    <cfRule type="cellIs" dxfId="855" priority="87" operator="between">
      <formula>0.0001</formula>
      <formula>7.999999</formula>
    </cfRule>
    <cfRule type="cellIs" dxfId="854" priority="88" operator="equal">
      <formula>"PD"</formula>
    </cfRule>
    <cfRule type="cellIs" dxfId="853" priority="89" operator="equal">
      <formula>"UD"</formula>
    </cfRule>
    <cfRule type="cellIs" dxfId="852" priority="90" operator="equal">
      <formula>"NA"</formula>
    </cfRule>
  </conditionalFormatting>
  <conditionalFormatting sqref="AH27:AK27">
    <cfRule type="cellIs" dxfId="851" priority="83" operator="between">
      <formula>0.0001</formula>
      <formula>7.999999</formula>
    </cfRule>
    <cfRule type="cellIs" dxfId="850" priority="84" operator="equal">
      <formula>"PD"</formula>
    </cfRule>
    <cfRule type="cellIs" dxfId="849" priority="85" operator="equal">
      <formula>"UD"</formula>
    </cfRule>
    <cfRule type="cellIs" dxfId="848" priority="86" operator="equal">
      <formula>"NA"</formula>
    </cfRule>
  </conditionalFormatting>
  <conditionalFormatting sqref="AH56">
    <cfRule type="cellIs" dxfId="847" priority="82" operator="equal">
      <formula>"UD"</formula>
    </cfRule>
  </conditionalFormatting>
  <conditionalFormatting sqref="A24 A26:A69">
    <cfRule type="duplicateValues" dxfId="846" priority="231"/>
  </conditionalFormatting>
  <conditionalFormatting sqref="M54:M68">
    <cfRule type="cellIs" dxfId="845" priority="43" operator="equal">
      <formula>"PD"</formula>
    </cfRule>
    <cfRule type="cellIs" dxfId="844" priority="44" operator="equal">
      <formula>"UD"</formula>
    </cfRule>
  </conditionalFormatting>
  <conditionalFormatting sqref="M54:M68">
    <cfRule type="cellIs" dxfId="843" priority="42" operator="between">
      <formula>0.0001</formula>
      <formula>7.999999</formula>
    </cfRule>
    <cfRule type="cellIs" dxfId="842" priority="45" operator="equal">
      <formula>"NA"</formula>
    </cfRule>
  </conditionalFormatting>
  <conditionalFormatting sqref="M69">
    <cfRule type="cellIs" dxfId="841" priority="39" operator="equal">
      <formula>"PD"</formula>
    </cfRule>
    <cfRule type="cellIs" dxfId="840" priority="40" operator="equal">
      <formula>"UD"</formula>
    </cfRule>
  </conditionalFormatting>
  <conditionalFormatting sqref="M69">
    <cfRule type="cellIs" dxfId="839" priority="38" operator="between">
      <formula>0.0001</formula>
      <formula>7.999999</formula>
    </cfRule>
    <cfRule type="cellIs" dxfId="838" priority="41" operator="equal">
      <formula>"NA"</formula>
    </cfRule>
  </conditionalFormatting>
  <conditionalFormatting sqref="N54:Q68">
    <cfRule type="cellIs" dxfId="837" priority="35" operator="equal">
      <formula>"PD"</formula>
    </cfRule>
    <cfRule type="cellIs" dxfId="836" priority="36" operator="equal">
      <formula>"UD"</formula>
    </cfRule>
  </conditionalFormatting>
  <conditionalFormatting sqref="N54:Q68">
    <cfRule type="cellIs" dxfId="835" priority="34" operator="between">
      <formula>0.0001</formula>
      <formula>7.999999</formula>
    </cfRule>
    <cfRule type="cellIs" dxfId="834" priority="37" operator="equal">
      <formula>"NA"</formula>
    </cfRule>
  </conditionalFormatting>
  <conditionalFormatting sqref="N69:Q69">
    <cfRule type="cellIs" dxfId="833" priority="31" operator="equal">
      <formula>"PD"</formula>
    </cfRule>
    <cfRule type="cellIs" dxfId="832" priority="32" operator="equal">
      <formula>"UD"</formula>
    </cfRule>
  </conditionalFormatting>
  <conditionalFormatting sqref="N69:Q69">
    <cfRule type="cellIs" dxfId="831" priority="30" operator="between">
      <formula>0.0001</formula>
      <formula>7.999999</formula>
    </cfRule>
    <cfRule type="cellIs" dxfId="830" priority="33" operator="equal">
      <formula>"NA"</formula>
    </cfRule>
  </conditionalFormatting>
  <conditionalFormatting sqref="T54:X68">
    <cfRule type="cellIs" dxfId="829" priority="27" operator="equal">
      <formula>"PD"</formula>
    </cfRule>
    <cfRule type="cellIs" dxfId="828" priority="28" operator="equal">
      <formula>"UD"</formula>
    </cfRule>
  </conditionalFormatting>
  <conditionalFormatting sqref="T54:X68">
    <cfRule type="cellIs" dxfId="827" priority="26" operator="between">
      <formula>0.0001</formula>
      <formula>7.999999</formula>
    </cfRule>
    <cfRule type="cellIs" dxfId="826" priority="29" operator="equal">
      <formula>"NA"</formula>
    </cfRule>
  </conditionalFormatting>
  <conditionalFormatting sqref="T69:X69">
    <cfRule type="cellIs" dxfId="825" priority="23" operator="equal">
      <formula>"PD"</formula>
    </cfRule>
    <cfRule type="cellIs" dxfId="824" priority="24" operator="equal">
      <formula>"UD"</formula>
    </cfRule>
  </conditionalFormatting>
  <conditionalFormatting sqref="T69:X69">
    <cfRule type="cellIs" dxfId="823" priority="22" operator="between">
      <formula>0.0001</formula>
      <formula>7.999999</formula>
    </cfRule>
    <cfRule type="cellIs" dxfId="822" priority="25" operator="equal">
      <formula>"NA"</formula>
    </cfRule>
  </conditionalFormatting>
  <conditionalFormatting sqref="AA54">
    <cfRule type="cellIs" dxfId="821" priority="19" operator="equal">
      <formula>"PD"</formula>
    </cfRule>
    <cfRule type="cellIs" dxfId="820" priority="20" operator="equal">
      <formula>"UD"</formula>
    </cfRule>
  </conditionalFormatting>
  <conditionalFormatting sqref="AA54">
    <cfRule type="cellIs" dxfId="819" priority="18" operator="between">
      <formula>0.0001</formula>
      <formula>7.999999</formula>
    </cfRule>
    <cfRule type="cellIs" dxfId="818" priority="21" operator="equal">
      <formula>"NA"</formula>
    </cfRule>
  </conditionalFormatting>
  <conditionalFormatting sqref="AA55">
    <cfRule type="cellIs" dxfId="817" priority="15" operator="equal">
      <formula>"PD"</formula>
    </cfRule>
    <cfRule type="cellIs" dxfId="816" priority="16" operator="equal">
      <formula>"UD"</formula>
    </cfRule>
  </conditionalFormatting>
  <conditionalFormatting sqref="AA55">
    <cfRule type="cellIs" dxfId="815" priority="14" operator="between">
      <formula>0.0001</formula>
      <formula>7.999999</formula>
    </cfRule>
    <cfRule type="cellIs" dxfId="814" priority="17" operator="equal">
      <formula>"NA"</formula>
    </cfRule>
  </conditionalFormatting>
  <conditionalFormatting sqref="AA56">
    <cfRule type="cellIs" dxfId="813" priority="11" operator="equal">
      <formula>"PD"</formula>
    </cfRule>
    <cfRule type="cellIs" dxfId="812" priority="12" operator="equal">
      <formula>"UD"</formula>
    </cfRule>
  </conditionalFormatting>
  <conditionalFormatting sqref="AA56">
    <cfRule type="cellIs" dxfId="811" priority="10" operator="between">
      <formula>0.0001</formula>
      <formula>7.999999</formula>
    </cfRule>
    <cfRule type="cellIs" dxfId="810" priority="13" operator="equal">
      <formula>"NA"</formula>
    </cfRule>
  </conditionalFormatting>
  <conditionalFormatting sqref="AA57:AA62">
    <cfRule type="cellIs" dxfId="809" priority="7" operator="equal">
      <formula>"PD"</formula>
    </cfRule>
    <cfRule type="cellIs" dxfId="808" priority="8" operator="equal">
      <formula>"UD"</formula>
    </cfRule>
  </conditionalFormatting>
  <conditionalFormatting sqref="AA57:AA62">
    <cfRule type="cellIs" dxfId="807" priority="6" operator="between">
      <formula>0.0001</formula>
      <formula>7.999999</formula>
    </cfRule>
    <cfRule type="cellIs" dxfId="806" priority="9" operator="equal">
      <formula>"NA"</formula>
    </cfRule>
  </conditionalFormatting>
  <conditionalFormatting sqref="B75:AC75">
    <cfRule type="cellIs" dxfId="805" priority="2" operator="equal">
      <formula>"PD"</formula>
    </cfRule>
    <cfRule type="cellIs" dxfId="804" priority="3" operator="equal">
      <formula>"UD"</formula>
    </cfRule>
  </conditionalFormatting>
  <conditionalFormatting sqref="B75:AC75">
    <cfRule type="cellIs" dxfId="803" priority="1" operator="between">
      <formula>0.0001</formula>
      <formula>7.999999</formula>
    </cfRule>
    <cfRule type="cellIs" dxfId="802" priority="4" operator="equal">
      <formula>"NA"</formula>
    </cfRule>
  </conditionalFormatting>
  <conditionalFormatting sqref="A75">
    <cfRule type="duplicateValues" dxfId="801" priority="5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6539-D89C-B14C-9973-BDD938F5A8D4}">
  <sheetPr codeName="Sheet5"/>
  <dimension ref="A1:AV78"/>
  <sheetViews>
    <sheetView topLeftCell="A50" zoomScale="120" zoomScaleNormal="120" workbookViewId="0">
      <selection activeCell="A78" sqref="A78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6" width="12.83203125" style="15" bestFit="1" customWidth="1"/>
    <col min="7" max="7" width="11.1640625" style="15" bestFit="1" customWidth="1"/>
    <col min="8" max="8" width="16" style="15" customWidth="1"/>
    <col min="9" max="9" width="11" style="15" customWidth="1"/>
    <col min="10" max="41" width="11.1640625" style="2" customWidth="1"/>
    <col min="42" max="42" width="12" style="2" bestFit="1" customWidth="1"/>
    <col min="43" max="43" width="8.33203125" style="2" bestFit="1" customWidth="1"/>
    <col min="44" max="16384" width="8.6640625" style="2"/>
  </cols>
  <sheetData>
    <row r="1" spans="1:41" ht="14" x14ac:dyDescent="0.2">
      <c r="A1" s="23" t="s">
        <v>623</v>
      </c>
      <c r="B1" s="24"/>
      <c r="C1" s="24">
        <f>NETWORKDAYS(B3,C3,A6:A9)</f>
        <v>21</v>
      </c>
      <c r="D1" s="25">
        <f>C1/5</f>
        <v>4.2</v>
      </c>
      <c r="E1" s="14"/>
      <c r="F1" s="2"/>
      <c r="G1" s="2"/>
      <c r="H1" s="2"/>
      <c r="I1" s="2"/>
    </row>
    <row r="2" spans="1:41" ht="14" x14ac:dyDescent="0.2">
      <c r="A2" s="24" t="s">
        <v>624</v>
      </c>
      <c r="B2" s="24"/>
      <c r="C2" s="24">
        <f>COUNTIF($J:$AK,"NA")</f>
        <v>86</v>
      </c>
      <c r="D2" s="2"/>
      <c r="E2" s="14"/>
      <c r="F2" s="2"/>
      <c r="G2" s="2"/>
      <c r="H2" s="2"/>
      <c r="I2" s="2"/>
    </row>
    <row r="3" spans="1:41" ht="14" x14ac:dyDescent="0.2">
      <c r="A3" s="24" t="s">
        <v>625</v>
      </c>
      <c r="B3" s="27">
        <v>43525</v>
      </c>
      <c r="C3" s="27">
        <f>DATE(YEAR(B3),MONTH(B3)+1,1)-1</f>
        <v>43555</v>
      </c>
      <c r="D3" s="2"/>
      <c r="E3" s="14"/>
      <c r="F3" s="2"/>
      <c r="G3" s="2"/>
      <c r="H3" s="2"/>
      <c r="I3" s="2"/>
    </row>
    <row r="4" spans="1:41" ht="14" x14ac:dyDescent="0.2">
      <c r="A4" s="24"/>
      <c r="B4" s="27"/>
      <c r="C4" s="27"/>
      <c r="D4" s="2"/>
      <c r="E4" s="14"/>
      <c r="F4" s="2"/>
      <c r="G4" s="2"/>
      <c r="H4" s="2"/>
      <c r="I4" s="2"/>
    </row>
    <row r="5" spans="1:41" ht="14" x14ac:dyDescent="0.2">
      <c r="A5" s="28" t="s">
        <v>626</v>
      </c>
      <c r="B5" s="29"/>
      <c r="C5" s="213" t="s">
        <v>627</v>
      </c>
      <c r="D5" s="213"/>
      <c r="E5" s="14"/>
      <c r="F5" s="2"/>
      <c r="G5" s="2"/>
      <c r="H5" s="2"/>
      <c r="I5" s="2"/>
    </row>
    <row r="6" spans="1:41" ht="14.25" customHeight="1" x14ac:dyDescent="0.2">
      <c r="A6" s="30"/>
      <c r="B6" s="2"/>
      <c r="C6" s="24">
        <f>COUNTA(A24:A255)</f>
        <v>55</v>
      </c>
      <c r="D6" s="72" t="s">
        <v>629</v>
      </c>
      <c r="E6" s="14"/>
      <c r="F6" s="215" t="s">
        <v>668</v>
      </c>
      <c r="G6" s="216"/>
      <c r="H6" s="216"/>
      <c r="I6" s="216"/>
    </row>
    <row r="7" spans="1:41" ht="14.25" customHeight="1" x14ac:dyDescent="0.2">
      <c r="A7" s="30"/>
      <c r="B7" s="2"/>
      <c r="C7" s="24">
        <f>COUNTIF($J:$AK,"PD")</f>
        <v>35</v>
      </c>
      <c r="D7" s="72" t="s">
        <v>632</v>
      </c>
      <c r="E7" s="14"/>
      <c r="F7" s="216"/>
      <c r="G7" s="216"/>
      <c r="H7" s="216"/>
      <c r="I7" s="216"/>
    </row>
    <row r="8" spans="1:41" ht="14.25" customHeight="1" x14ac:dyDescent="0.2">
      <c r="A8" s="30"/>
      <c r="B8" s="2"/>
      <c r="C8" s="24">
        <f>COUNTIF($J:$AK,"UD")</f>
        <v>28</v>
      </c>
      <c r="D8" s="72" t="s">
        <v>634</v>
      </c>
      <c r="E8" s="14"/>
      <c r="F8" s="216"/>
      <c r="G8" s="216"/>
      <c r="H8" s="216"/>
      <c r="I8" s="216"/>
    </row>
    <row r="9" spans="1:41" ht="14.25" customHeight="1" x14ac:dyDescent="0.2">
      <c r="A9" s="30"/>
      <c r="B9" s="2"/>
      <c r="C9" s="24">
        <f>(C6*C1)-C2</f>
        <v>1069</v>
      </c>
      <c r="D9" s="72" t="s">
        <v>636</v>
      </c>
      <c r="E9" s="14"/>
      <c r="F9" s="216"/>
      <c r="G9" s="216"/>
      <c r="H9" s="216"/>
      <c r="I9" s="216"/>
    </row>
    <row r="10" spans="1:41" ht="14.25" customHeight="1" x14ac:dyDescent="0.2">
      <c r="A10" s="24"/>
      <c r="B10" s="2"/>
      <c r="C10" s="24">
        <f>C9*8</f>
        <v>8552</v>
      </c>
      <c r="D10" s="72" t="s">
        <v>638</v>
      </c>
      <c r="E10" s="14"/>
      <c r="F10" s="216"/>
      <c r="G10" s="216"/>
      <c r="H10" s="216"/>
      <c r="I10" s="216"/>
    </row>
    <row r="11" spans="1:41" ht="14.25" customHeight="1" x14ac:dyDescent="0.2">
      <c r="A11" s="24"/>
      <c r="B11" s="2"/>
      <c r="C11" s="32">
        <f>C7/C9</f>
        <v>3.2740879326473342E-2</v>
      </c>
      <c r="D11" s="72" t="s">
        <v>640</v>
      </c>
      <c r="E11" s="14"/>
      <c r="F11" s="216"/>
      <c r="G11" s="216"/>
      <c r="H11" s="216"/>
      <c r="I11" s="216"/>
    </row>
    <row r="12" spans="1:41" ht="14.25" customHeight="1" x14ac:dyDescent="0.2">
      <c r="A12" s="24"/>
      <c r="B12" s="2"/>
      <c r="C12" s="33">
        <f>C8/C9</f>
        <v>2.6192703461178673E-2</v>
      </c>
      <c r="D12" s="72" t="s">
        <v>642</v>
      </c>
      <c r="E12" s="14"/>
      <c r="F12" s="216"/>
      <c r="G12" s="216"/>
      <c r="H12" s="216"/>
      <c r="I12" s="216"/>
      <c r="K12" s="2">
        <f>COUNTIF(J24:AL78, "NA")</f>
        <v>88</v>
      </c>
    </row>
    <row r="13" spans="1:41" ht="14" x14ac:dyDescent="0.2">
      <c r="A13" s="24"/>
      <c r="B13" s="2"/>
      <c r="C13" s="34">
        <f>SUM(C7:C8)/C9</f>
        <v>5.8933582787652011E-2</v>
      </c>
      <c r="D13" s="23" t="s">
        <v>644</v>
      </c>
      <c r="E13" s="14"/>
      <c r="F13" s="2"/>
      <c r="G13" s="2"/>
      <c r="H13" s="2"/>
      <c r="I13" s="2"/>
    </row>
    <row r="14" spans="1:41" ht="14" x14ac:dyDescent="0.2">
      <c r="A14" s="24"/>
      <c r="B14" s="2"/>
      <c r="C14" s="34"/>
      <c r="D14" s="23"/>
      <c r="E14" s="14"/>
      <c r="F14" s="2"/>
      <c r="G14" s="2"/>
      <c r="H14" s="2"/>
      <c r="I14" s="2"/>
    </row>
    <row r="15" spans="1:41" ht="14" x14ac:dyDescent="0.2">
      <c r="A15" s="61"/>
      <c r="B15" s="2"/>
      <c r="C15" s="2"/>
      <c r="D15" s="23"/>
      <c r="E15" s="14"/>
      <c r="F15" s="2"/>
      <c r="G15" s="2"/>
      <c r="H15" s="2"/>
      <c r="I15" s="2"/>
    </row>
    <row r="16" spans="1:41" ht="14" x14ac:dyDescent="0.2">
      <c r="A16" s="62"/>
      <c r="B16" s="73"/>
      <c r="C16" s="2"/>
      <c r="D16" s="23"/>
      <c r="E16" s="14"/>
      <c r="F16" s="2"/>
      <c r="G16" s="2"/>
      <c r="H16" s="2"/>
      <c r="I16" s="61"/>
      <c r="AO16" s="2" t="s">
        <v>418</v>
      </c>
    </row>
    <row r="17" spans="1:48" ht="14" x14ac:dyDescent="0.2">
      <c r="A17" s="62"/>
      <c r="B17" s="73"/>
      <c r="C17" s="2"/>
      <c r="D17" s="23"/>
      <c r="E17" s="14"/>
      <c r="F17" s="2"/>
      <c r="G17" s="2"/>
      <c r="H17" s="2"/>
      <c r="I17" s="74" t="s">
        <v>645</v>
      </c>
      <c r="J17" s="41">
        <f t="shared" ref="J17:AN17" si="0">(COUNTIF(J24:J498,"&gt;0")*8)-SUMIF(J24:J498,"&gt;0")</f>
        <v>2</v>
      </c>
      <c r="K17" s="41">
        <f t="shared" si="0"/>
        <v>0</v>
      </c>
      <c r="L17" s="41">
        <f t="shared" si="0"/>
        <v>0</v>
      </c>
      <c r="M17" s="41">
        <f t="shared" si="0"/>
        <v>9.5</v>
      </c>
      <c r="N17" s="41">
        <f t="shared" si="0"/>
        <v>6.5</v>
      </c>
      <c r="O17" s="41">
        <f t="shared" si="0"/>
        <v>1.5</v>
      </c>
      <c r="P17" s="41">
        <f t="shared" si="0"/>
        <v>4.25</v>
      </c>
      <c r="Q17" s="41">
        <f t="shared" si="0"/>
        <v>12</v>
      </c>
      <c r="R17" s="41">
        <f t="shared" si="0"/>
        <v>0</v>
      </c>
      <c r="S17" s="41">
        <f t="shared" si="0"/>
        <v>0</v>
      </c>
      <c r="T17" s="41">
        <f t="shared" si="0"/>
        <v>8</v>
      </c>
      <c r="U17" s="41">
        <f t="shared" si="0"/>
        <v>1</v>
      </c>
      <c r="V17" s="41">
        <f t="shared" si="0"/>
        <v>8</v>
      </c>
      <c r="W17" s="41">
        <f t="shared" si="0"/>
        <v>6</v>
      </c>
      <c r="X17" s="41">
        <f t="shared" si="0"/>
        <v>4</v>
      </c>
      <c r="Y17" s="41">
        <f t="shared" si="0"/>
        <v>0</v>
      </c>
      <c r="Z17" s="41">
        <f t="shared" si="0"/>
        <v>0</v>
      </c>
      <c r="AA17" s="41">
        <f t="shared" si="0"/>
        <v>6.5</v>
      </c>
      <c r="AB17" s="41">
        <f t="shared" si="0"/>
        <v>9.5</v>
      </c>
      <c r="AC17" s="41">
        <f t="shared" si="0"/>
        <v>9.75</v>
      </c>
      <c r="AD17" s="41">
        <f t="shared" si="0"/>
        <v>3.5</v>
      </c>
      <c r="AE17" s="41">
        <f t="shared" si="0"/>
        <v>10.25</v>
      </c>
      <c r="AF17" s="41">
        <f t="shared" si="0"/>
        <v>0</v>
      </c>
      <c r="AG17" s="41">
        <f t="shared" si="0"/>
        <v>0</v>
      </c>
      <c r="AH17" s="41">
        <f t="shared" si="0"/>
        <v>0</v>
      </c>
      <c r="AI17" s="41">
        <f t="shared" si="0"/>
        <v>3.5</v>
      </c>
      <c r="AJ17" s="41">
        <f t="shared" si="0"/>
        <v>2.5</v>
      </c>
      <c r="AK17" s="41">
        <f t="shared" si="0"/>
        <v>1</v>
      </c>
      <c r="AL17" s="41">
        <f t="shared" si="0"/>
        <v>3.25</v>
      </c>
      <c r="AM17" s="41">
        <f t="shared" si="0"/>
        <v>0</v>
      </c>
      <c r="AN17" s="41">
        <f t="shared" si="0"/>
        <v>0</v>
      </c>
      <c r="AO17" s="41">
        <f>SUM(J17:AN17)</f>
        <v>112.5</v>
      </c>
      <c r="AP17" s="2" t="s">
        <v>645</v>
      </c>
    </row>
    <row r="18" spans="1:48" ht="14" x14ac:dyDescent="0.2">
      <c r="A18" s="42"/>
      <c r="B18" s="73"/>
      <c r="C18" s="2"/>
      <c r="D18" s="23"/>
      <c r="E18" s="14"/>
      <c r="F18" s="2"/>
      <c r="G18" s="2"/>
      <c r="H18" s="2"/>
      <c r="I18" s="75" t="s">
        <v>646</v>
      </c>
      <c r="J18" s="44">
        <f t="shared" ref="J18:AN18" si="1">(COUNTIF(J23:J496,"PD"))</f>
        <v>2</v>
      </c>
      <c r="K18" s="44">
        <f t="shared" si="1"/>
        <v>0</v>
      </c>
      <c r="L18" s="44">
        <f t="shared" si="1"/>
        <v>0</v>
      </c>
      <c r="M18" s="44">
        <f t="shared" si="1"/>
        <v>2</v>
      </c>
      <c r="N18" s="44">
        <f t="shared" si="1"/>
        <v>2</v>
      </c>
      <c r="O18" s="44">
        <f t="shared" si="1"/>
        <v>1</v>
      </c>
      <c r="P18" s="44">
        <f t="shared" si="1"/>
        <v>1</v>
      </c>
      <c r="Q18" s="44">
        <f t="shared" si="1"/>
        <v>1</v>
      </c>
      <c r="R18" s="44">
        <f t="shared" si="1"/>
        <v>0</v>
      </c>
      <c r="S18" s="44">
        <f t="shared" si="1"/>
        <v>0</v>
      </c>
      <c r="T18" s="44">
        <f t="shared" si="1"/>
        <v>1</v>
      </c>
      <c r="U18" s="44">
        <f t="shared" si="1"/>
        <v>1</v>
      </c>
      <c r="V18" s="44">
        <f t="shared" si="1"/>
        <v>2</v>
      </c>
      <c r="W18" s="44">
        <f t="shared" si="1"/>
        <v>2</v>
      </c>
      <c r="X18" s="44">
        <f t="shared" si="1"/>
        <v>1</v>
      </c>
      <c r="Y18" s="44">
        <f t="shared" si="1"/>
        <v>0</v>
      </c>
      <c r="Z18" s="44">
        <f t="shared" si="1"/>
        <v>0</v>
      </c>
      <c r="AA18" s="44">
        <f t="shared" si="1"/>
        <v>2</v>
      </c>
      <c r="AB18" s="44">
        <f t="shared" si="1"/>
        <v>2</v>
      </c>
      <c r="AC18" s="44">
        <f t="shared" si="1"/>
        <v>3</v>
      </c>
      <c r="AD18" s="44">
        <f t="shared" si="1"/>
        <v>2</v>
      </c>
      <c r="AE18" s="44">
        <f t="shared" si="1"/>
        <v>2</v>
      </c>
      <c r="AF18" s="44">
        <f t="shared" si="1"/>
        <v>0</v>
      </c>
      <c r="AG18" s="44">
        <f t="shared" si="1"/>
        <v>0</v>
      </c>
      <c r="AH18" s="44">
        <f t="shared" si="1"/>
        <v>2</v>
      </c>
      <c r="AI18" s="44">
        <f t="shared" si="1"/>
        <v>2</v>
      </c>
      <c r="AJ18" s="44">
        <f t="shared" si="1"/>
        <v>2</v>
      </c>
      <c r="AK18" s="44">
        <f t="shared" si="1"/>
        <v>2</v>
      </c>
      <c r="AL18" s="44">
        <f t="shared" si="1"/>
        <v>3</v>
      </c>
      <c r="AM18" s="44">
        <f t="shared" si="1"/>
        <v>0</v>
      </c>
      <c r="AN18" s="44">
        <f t="shared" si="1"/>
        <v>0</v>
      </c>
      <c r="AO18" s="44">
        <f t="shared" ref="AO18:AO19" si="2">SUM(J18:AN18)</f>
        <v>38</v>
      </c>
      <c r="AP18" s="2" t="s">
        <v>678</v>
      </c>
    </row>
    <row r="19" spans="1:48" ht="14" x14ac:dyDescent="0.2">
      <c r="A19" s="45"/>
      <c r="B19" s="76"/>
      <c r="C19" s="34"/>
      <c r="D19" s="23"/>
      <c r="E19" s="14"/>
      <c r="F19" s="2"/>
      <c r="G19" s="2"/>
      <c r="H19" s="2"/>
      <c r="I19" s="77" t="s">
        <v>647</v>
      </c>
      <c r="J19" s="48">
        <f>(COUNTIF(J24:J496,"UD"))</f>
        <v>1</v>
      </c>
      <c r="K19" s="48">
        <f>(COUNTIF(K24:K496,"UD"))</f>
        <v>0</v>
      </c>
      <c r="L19" s="48">
        <f t="shared" ref="L19:AN19" si="3">(COUNTIF(L24:L496,"UD"))</f>
        <v>0</v>
      </c>
      <c r="M19" s="48">
        <f>(COUNTIF(M24:M496,"UD"))</f>
        <v>1</v>
      </c>
      <c r="N19" s="48">
        <f t="shared" si="3"/>
        <v>1</v>
      </c>
      <c r="O19" s="48">
        <f t="shared" si="3"/>
        <v>1</v>
      </c>
      <c r="P19" s="48">
        <f t="shared" si="3"/>
        <v>0</v>
      </c>
      <c r="Q19" s="48">
        <f t="shared" si="3"/>
        <v>0</v>
      </c>
      <c r="R19" s="48">
        <f t="shared" si="3"/>
        <v>0</v>
      </c>
      <c r="S19" s="48">
        <f t="shared" si="3"/>
        <v>0</v>
      </c>
      <c r="T19" s="48">
        <f t="shared" si="3"/>
        <v>2</v>
      </c>
      <c r="U19" s="48">
        <f t="shared" si="3"/>
        <v>2</v>
      </c>
      <c r="V19" s="48">
        <f t="shared" si="3"/>
        <v>1</v>
      </c>
      <c r="W19" s="48">
        <f t="shared" si="3"/>
        <v>2</v>
      </c>
      <c r="X19" s="48">
        <f t="shared" si="3"/>
        <v>1</v>
      </c>
      <c r="Y19" s="48">
        <f t="shared" si="3"/>
        <v>0</v>
      </c>
      <c r="Z19" s="48">
        <f t="shared" si="3"/>
        <v>0</v>
      </c>
      <c r="AA19" s="48">
        <f t="shared" si="3"/>
        <v>1</v>
      </c>
      <c r="AB19" s="48">
        <f t="shared" si="3"/>
        <v>1</v>
      </c>
      <c r="AC19" s="48">
        <f t="shared" si="3"/>
        <v>2</v>
      </c>
      <c r="AD19" s="48">
        <f t="shared" si="3"/>
        <v>4</v>
      </c>
      <c r="AE19" s="48">
        <f t="shared" si="3"/>
        <v>2</v>
      </c>
      <c r="AF19" s="48">
        <f t="shared" si="3"/>
        <v>0</v>
      </c>
      <c r="AG19" s="48">
        <f t="shared" si="3"/>
        <v>0</v>
      </c>
      <c r="AH19" s="48">
        <f t="shared" si="3"/>
        <v>1</v>
      </c>
      <c r="AI19" s="48">
        <f t="shared" si="3"/>
        <v>1</v>
      </c>
      <c r="AJ19" s="48">
        <f t="shared" si="3"/>
        <v>4</v>
      </c>
      <c r="AK19" s="48">
        <f t="shared" si="3"/>
        <v>0</v>
      </c>
      <c r="AL19" s="48">
        <f t="shared" si="3"/>
        <v>2</v>
      </c>
      <c r="AM19" s="48">
        <f t="shared" si="3"/>
        <v>0</v>
      </c>
      <c r="AN19" s="48">
        <f t="shared" si="3"/>
        <v>0</v>
      </c>
      <c r="AO19" s="81">
        <f t="shared" si="2"/>
        <v>30</v>
      </c>
      <c r="AP19" s="2" t="s">
        <v>679</v>
      </c>
    </row>
    <row r="20" spans="1:48" ht="14" x14ac:dyDescent="0.2">
      <c r="A20" s="2"/>
      <c r="B20" s="2"/>
      <c r="C20" s="2"/>
      <c r="D20" s="2"/>
      <c r="E20" s="14"/>
      <c r="F20" s="2"/>
      <c r="G20" s="2"/>
      <c r="H20" s="2"/>
      <c r="I20" s="2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</row>
    <row r="21" spans="1:48" ht="14" x14ac:dyDescent="0.2">
      <c r="A21" s="2"/>
      <c r="B21" s="2"/>
      <c r="C21" s="2"/>
      <c r="D21" s="2"/>
      <c r="E21" s="14"/>
      <c r="F21" s="2"/>
      <c r="G21" s="2"/>
      <c r="H21" s="2"/>
      <c r="I21" s="2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</row>
    <row r="22" spans="1:48" ht="14" x14ac:dyDescent="0.2">
      <c r="A22" s="2"/>
      <c r="B22" s="2"/>
      <c r="C22" s="2"/>
      <c r="D22" s="2"/>
      <c r="E22" s="14"/>
      <c r="F22" s="2"/>
      <c r="G22" s="2"/>
      <c r="H22" s="2"/>
      <c r="I22" s="2"/>
      <c r="J22" s="49" t="s">
        <v>653</v>
      </c>
      <c r="K22" s="49" t="s">
        <v>654</v>
      </c>
      <c r="L22" s="49" t="s">
        <v>648</v>
      </c>
      <c r="M22" s="49" t="s">
        <v>649</v>
      </c>
      <c r="N22" s="49" t="s">
        <v>650</v>
      </c>
      <c r="O22" s="49" t="s">
        <v>651</v>
      </c>
      <c r="P22" s="49" t="s">
        <v>652</v>
      </c>
      <c r="Q22" s="49" t="s">
        <v>653</v>
      </c>
      <c r="R22" s="49" t="s">
        <v>654</v>
      </c>
      <c r="S22" s="49" t="s">
        <v>648</v>
      </c>
      <c r="T22" s="49" t="s">
        <v>649</v>
      </c>
      <c r="U22" s="49" t="s">
        <v>650</v>
      </c>
      <c r="V22" s="49" t="s">
        <v>651</v>
      </c>
      <c r="W22" s="49" t="s">
        <v>652</v>
      </c>
      <c r="X22" s="49" t="s">
        <v>653</v>
      </c>
      <c r="Y22" s="49" t="s">
        <v>654</v>
      </c>
      <c r="Z22" s="49" t="s">
        <v>648</v>
      </c>
      <c r="AA22" s="49" t="s">
        <v>649</v>
      </c>
      <c r="AB22" s="49" t="s">
        <v>650</v>
      </c>
      <c r="AC22" s="49" t="s">
        <v>651</v>
      </c>
      <c r="AD22" s="49" t="s">
        <v>652</v>
      </c>
      <c r="AE22" s="49" t="s">
        <v>653</v>
      </c>
      <c r="AF22" s="49" t="s">
        <v>654</v>
      </c>
      <c r="AG22" s="49" t="s">
        <v>648</v>
      </c>
      <c r="AH22" s="49" t="s">
        <v>649</v>
      </c>
      <c r="AI22" s="49" t="s">
        <v>650</v>
      </c>
      <c r="AJ22" s="49" t="s">
        <v>651</v>
      </c>
      <c r="AK22" s="49" t="s">
        <v>652</v>
      </c>
      <c r="AL22" s="49" t="s">
        <v>653</v>
      </c>
      <c r="AM22" s="49" t="s">
        <v>654</v>
      </c>
      <c r="AN22" s="49" t="s">
        <v>648</v>
      </c>
      <c r="AO22" s="49"/>
    </row>
    <row r="23" spans="1:48" ht="14" x14ac:dyDescent="0.2">
      <c r="A23" s="78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424</v>
      </c>
      <c r="G23" s="17" t="s">
        <v>433</v>
      </c>
      <c r="H23" s="17" t="s">
        <v>434</v>
      </c>
      <c r="I23" s="17" t="s">
        <v>674</v>
      </c>
      <c r="J23" s="19">
        <v>43525</v>
      </c>
      <c r="K23" s="19">
        <f>J23+1</f>
        <v>43526</v>
      </c>
      <c r="L23" s="19">
        <f t="shared" ref="L23:AK23" si="4">K23+1</f>
        <v>43527</v>
      </c>
      <c r="M23" s="19">
        <f t="shared" si="4"/>
        <v>43528</v>
      </c>
      <c r="N23" s="19">
        <f t="shared" si="4"/>
        <v>43529</v>
      </c>
      <c r="O23" s="19">
        <f t="shared" si="4"/>
        <v>43530</v>
      </c>
      <c r="P23" s="19">
        <f t="shared" si="4"/>
        <v>43531</v>
      </c>
      <c r="Q23" s="19">
        <f t="shared" si="4"/>
        <v>43532</v>
      </c>
      <c r="R23" s="19">
        <f t="shared" si="4"/>
        <v>43533</v>
      </c>
      <c r="S23" s="19">
        <f t="shared" si="4"/>
        <v>43534</v>
      </c>
      <c r="T23" s="19">
        <f t="shared" si="4"/>
        <v>43535</v>
      </c>
      <c r="U23" s="19">
        <f t="shared" si="4"/>
        <v>43536</v>
      </c>
      <c r="V23" s="19">
        <f t="shared" si="4"/>
        <v>43537</v>
      </c>
      <c r="W23" s="19">
        <f t="shared" si="4"/>
        <v>43538</v>
      </c>
      <c r="X23" s="19">
        <f t="shared" si="4"/>
        <v>43539</v>
      </c>
      <c r="Y23" s="19">
        <f t="shared" si="4"/>
        <v>43540</v>
      </c>
      <c r="Z23" s="19">
        <f t="shared" si="4"/>
        <v>43541</v>
      </c>
      <c r="AA23" s="19">
        <f t="shared" si="4"/>
        <v>43542</v>
      </c>
      <c r="AB23" s="19">
        <f t="shared" si="4"/>
        <v>43543</v>
      </c>
      <c r="AC23" s="19">
        <f t="shared" si="4"/>
        <v>43544</v>
      </c>
      <c r="AD23" s="19">
        <f t="shared" si="4"/>
        <v>43545</v>
      </c>
      <c r="AE23" s="19">
        <f t="shared" si="4"/>
        <v>43546</v>
      </c>
      <c r="AF23" s="19">
        <f t="shared" si="4"/>
        <v>43547</v>
      </c>
      <c r="AG23" s="19">
        <f t="shared" si="4"/>
        <v>43548</v>
      </c>
      <c r="AH23" s="19">
        <f t="shared" si="4"/>
        <v>43549</v>
      </c>
      <c r="AI23" s="19">
        <f t="shared" si="4"/>
        <v>43550</v>
      </c>
      <c r="AJ23" s="19">
        <f t="shared" si="4"/>
        <v>43551</v>
      </c>
      <c r="AK23" s="19">
        <f t="shared" si="4"/>
        <v>43552</v>
      </c>
      <c r="AL23" s="19">
        <f t="shared" ref="AL23" si="5">AK23+1</f>
        <v>43553</v>
      </c>
      <c r="AM23" s="19">
        <f t="shared" ref="AM23" si="6">AL23+1</f>
        <v>43554</v>
      </c>
      <c r="AN23" s="19">
        <f t="shared" ref="AN23" si="7">AM23+1</f>
        <v>43555</v>
      </c>
      <c r="AO23" s="17" t="s">
        <v>674</v>
      </c>
      <c r="AP23" s="20" t="s">
        <v>16</v>
      </c>
      <c r="AQ23" s="20" t="s">
        <v>17</v>
      </c>
      <c r="AR23" s="20" t="s">
        <v>645</v>
      </c>
      <c r="AS23" s="20" t="s">
        <v>643</v>
      </c>
      <c r="AT23" s="21" t="s">
        <v>663</v>
      </c>
      <c r="AU23" s="21" t="s">
        <v>664</v>
      </c>
    </row>
    <row r="24" spans="1:48" x14ac:dyDescent="0.2">
      <c r="A24" s="79" t="s">
        <v>442</v>
      </c>
      <c r="B24" s="15" t="str">
        <f>IFERROR(VLOOKUP(A24,'Validation List'!$A:$G,2,0),"--")</f>
        <v>Jason Leung</v>
      </c>
      <c r="C24" s="15" t="str">
        <f>IFERROR(VLOOKUP(A24,'Validation List'!$A:$G,4,0),"--")</f>
        <v>MVW 391</v>
      </c>
      <c r="D24" s="16" t="str">
        <f>IFERROR(VLOOKUP(A24,'Validation List'!$A:$G,6,0),"--")</f>
        <v>AM</v>
      </c>
      <c r="E24" s="16">
        <f>IFERROR(VLOOKUP(A24,'Validation List'!$A:$G,5,0),"--")</f>
        <v>100034135453444</v>
      </c>
      <c r="F24" s="16" t="str">
        <f>IFERROR(VLOOKUP(A24,'Validation List'!$A:$G,3,0),"--")</f>
        <v>Civic</v>
      </c>
      <c r="G24" s="16">
        <f>IFERROR(VLOOKUP(A24,'Validation List'!$A:$L,9,0),"--")</f>
        <v>5</v>
      </c>
      <c r="H24" s="16">
        <f>IFERROR(VLOOKUP(A24,'Validation List'!$A:$M,10,0)," ")</f>
        <v>0.75</v>
      </c>
      <c r="I24" s="15">
        <f t="shared" ref="I24:I55" si="8">(($C$1*8)-((COUNTIF(J24:AN24,"UD")+COUNTIF(J24:AN24,"PD")+COUNTIF(J24:AN24,"NA"))*8)) - ((COUNTIF(J24:AN24,"&gt;0")*8)-SUMIF(J24:AN24,"&gt;0"))</f>
        <v>167</v>
      </c>
      <c r="J24" s="204"/>
      <c r="K24" s="56"/>
      <c r="L24" s="56"/>
      <c r="M24" s="204"/>
      <c r="N24" s="204"/>
      <c r="O24" s="204"/>
      <c r="P24" s="204"/>
      <c r="Q24" s="204"/>
      <c r="R24" s="56"/>
      <c r="S24" s="56"/>
      <c r="T24" s="204"/>
      <c r="U24" s="204"/>
      <c r="V24" s="204"/>
      <c r="W24" s="204"/>
      <c r="X24" s="204"/>
      <c r="Y24" s="56"/>
      <c r="Z24" s="56"/>
      <c r="AA24" s="204"/>
      <c r="AB24" s="204"/>
      <c r="AC24" s="204"/>
      <c r="AD24" s="204"/>
      <c r="AE24" s="204"/>
      <c r="AF24" s="56"/>
      <c r="AG24" s="56"/>
      <c r="AH24" s="204"/>
      <c r="AI24" s="204"/>
      <c r="AJ24" s="204"/>
      <c r="AK24" s="204"/>
      <c r="AL24" s="2">
        <v>7</v>
      </c>
      <c r="AM24" s="60"/>
      <c r="AN24" s="60"/>
      <c r="AO24" s="2">
        <f t="shared" ref="AO24:AO55" si="9">I24</f>
        <v>167</v>
      </c>
      <c r="AP24" s="2">
        <f t="shared" ref="AP24:AP55" si="10">COUNTIF(J24:AN24,"PD")</f>
        <v>0</v>
      </c>
      <c r="AQ24" s="2">
        <f t="shared" ref="AQ24:AQ55" si="11">COUNTIF(J24:AN24,"UD")</f>
        <v>0</v>
      </c>
      <c r="AR24" s="2">
        <f>((COUNTIF(J24:AN24,"&gt;0")*8)-SUMIF(J24:AN24,"&gt;0"))</f>
        <v>1</v>
      </c>
      <c r="AT24" s="25">
        <f>IFERROR((IF(G24="BC Forward",(AU24*1.85)/8,(I24/16.67)/8)),"--")</f>
        <v>1.252249550089982</v>
      </c>
      <c r="AU24" s="14">
        <f>($C$1-(COUNTIF(J24:AN24,"NA")))/5</f>
        <v>4.2</v>
      </c>
    </row>
    <row r="25" spans="1:48" x14ac:dyDescent="0.2">
      <c r="A25" s="79" t="s">
        <v>444</v>
      </c>
      <c r="B25" s="15" t="str">
        <f>IFERROR(VLOOKUP(A25,'Validation List'!$A:$G,2,0),"--")</f>
        <v>Jason Leung</v>
      </c>
      <c r="C25" s="15" t="str">
        <f>IFERROR(VLOOKUP(A25,'Validation List'!$A:$G,4,0),"--")</f>
        <v>MVW 391</v>
      </c>
      <c r="D25" s="16" t="str">
        <f>IFERROR(VLOOKUP(A25,'Validation List'!$A:$G,6,0),"--")</f>
        <v>AM</v>
      </c>
      <c r="E25" s="16">
        <f>IFERROR(VLOOKUP(A25,'Validation List'!$A:$G,5,0),"--")</f>
        <v>100028569677574</v>
      </c>
      <c r="F25" s="16" t="str">
        <f>IFERROR(VLOOKUP(A25,'Validation List'!$A:$G,3,0),"--")</f>
        <v>Civic</v>
      </c>
      <c r="G25" s="16">
        <f>IFERROR(VLOOKUP(A25,'Validation List'!$A:$L,9,0),"--")</f>
        <v>15</v>
      </c>
      <c r="H25" s="16">
        <f>IFERROR(VLOOKUP(A25,'Validation List'!$A:$M,10,0)," ")</f>
        <v>8.1875</v>
      </c>
      <c r="I25" s="15">
        <f t="shared" si="8"/>
        <v>143.75</v>
      </c>
      <c r="J25" s="204"/>
      <c r="K25" s="57"/>
      <c r="L25" s="57"/>
      <c r="M25" s="2">
        <v>6</v>
      </c>
      <c r="N25" s="2" t="s">
        <v>16</v>
      </c>
      <c r="O25" s="2">
        <v>7.5</v>
      </c>
      <c r="Q25" s="2">
        <v>7</v>
      </c>
      <c r="R25" s="57"/>
      <c r="S25" s="57"/>
      <c r="W25" s="2">
        <v>7</v>
      </c>
      <c r="Y25" s="57"/>
      <c r="Z25" s="57"/>
      <c r="AB25" s="2">
        <v>7</v>
      </c>
      <c r="AD25" s="2">
        <v>6</v>
      </c>
      <c r="AE25" s="2">
        <v>7</v>
      </c>
      <c r="AF25" s="57"/>
      <c r="AG25" s="57"/>
      <c r="AI25" s="2">
        <v>4.5</v>
      </c>
      <c r="AJ25" s="2">
        <v>7</v>
      </c>
      <c r="AK25" s="2">
        <v>7</v>
      </c>
      <c r="AL25" s="2">
        <v>5.75</v>
      </c>
      <c r="AM25" s="60"/>
      <c r="AN25" s="60"/>
      <c r="AO25" s="2">
        <f t="shared" si="9"/>
        <v>143.75</v>
      </c>
      <c r="AP25" s="2">
        <f t="shared" si="10"/>
        <v>1</v>
      </c>
      <c r="AQ25" s="2">
        <f t="shared" si="11"/>
        <v>0</v>
      </c>
      <c r="AR25" s="2">
        <f t="shared" ref="AR25:AR78" si="12">((COUNTIF(J25:AN25,"&gt;0")*8)-SUMIF(J25:AN25,"&gt;0"))</f>
        <v>16.25</v>
      </c>
      <c r="AT25" s="25">
        <f t="shared" ref="AT25:AT55" si="13">IFERROR((IF(G25="BC Forward",(AU25*1.85)/8,(I25/16.67)/8)),"--")</f>
        <v>1.0779094181163766</v>
      </c>
      <c r="AU25" s="14">
        <f t="shared" ref="AU25:AU78" si="14">($C$1-(COUNTIF(J25:AN25,"NA")))/5</f>
        <v>4.2</v>
      </c>
      <c r="AV25"/>
    </row>
    <row r="26" spans="1:48" x14ac:dyDescent="0.2">
      <c r="A26" s="79" t="s">
        <v>586</v>
      </c>
      <c r="B26" s="15" t="str">
        <f>IFERROR(VLOOKUP(A26,'Validation List'!$A:$G,2,0),"--")</f>
        <v>Jason Leung</v>
      </c>
      <c r="C26" s="15">
        <f>IFERROR(VLOOKUP(A26,'Validation List'!$A:$G,4,0),"--")</f>
        <v>0</v>
      </c>
      <c r="D26" s="16" t="str">
        <f>IFERROR(VLOOKUP(A26,'Validation List'!$A:$G,6,0),"--")</f>
        <v>ROLL OFF</v>
      </c>
      <c r="E26" s="16">
        <f>IFERROR(VLOOKUP(A26,'Validation List'!$A:$G,5,0),"--")</f>
        <v>100034189852498</v>
      </c>
      <c r="F26" s="16" t="str">
        <f>IFERROR(VLOOKUP(A26,'Validation List'!$A:$G,3,0),"--")</f>
        <v>Civic</v>
      </c>
      <c r="G26" s="16">
        <f>IFERROR(VLOOKUP(A26,'Validation List'!$A:$L,9,0),"--")</f>
        <v>16</v>
      </c>
      <c r="H26" s="16">
        <f>IFERROR(VLOOKUP(A26,'Validation List'!$A:$M,10,0)," ")</f>
        <v>0</v>
      </c>
      <c r="I26" s="15">
        <f t="shared" si="8"/>
        <v>168</v>
      </c>
      <c r="J26" s="204"/>
      <c r="K26" s="57"/>
      <c r="L26" s="57"/>
      <c r="R26" s="57"/>
      <c r="S26" s="57"/>
      <c r="Y26" s="57"/>
      <c r="Z26" s="57"/>
      <c r="AF26" s="57"/>
      <c r="AG26" s="57"/>
      <c r="AM26" s="60"/>
      <c r="AN26" s="60"/>
      <c r="AO26" s="2">
        <f t="shared" si="9"/>
        <v>168</v>
      </c>
      <c r="AP26" s="2">
        <f t="shared" si="10"/>
        <v>0</v>
      </c>
      <c r="AQ26" s="2">
        <f t="shared" si="11"/>
        <v>0</v>
      </c>
      <c r="AR26" s="2">
        <f t="shared" si="12"/>
        <v>0</v>
      </c>
      <c r="AT26" s="25">
        <f>IFERROR((IF(G26="BC Forward",(AU26*1.85)/8,(I26/16.67)/8)),"--")</f>
        <v>1.2597480503899219</v>
      </c>
      <c r="AU26" s="14">
        <f t="shared" si="14"/>
        <v>4.2</v>
      </c>
      <c r="AV26"/>
    </row>
    <row r="27" spans="1:48" x14ac:dyDescent="0.2">
      <c r="A27" s="79" t="s">
        <v>507</v>
      </c>
      <c r="B27" s="15" t="str">
        <f>IFERROR(VLOOKUP(A27,'Validation List'!$A:$G,2,0),"--")</f>
        <v>Maria Obaldo</v>
      </c>
      <c r="C27" s="15" t="str">
        <f>IFERROR(VLOOKUP(A27,'Validation List'!$A:$G,4,0),"--")</f>
        <v>MVW 391</v>
      </c>
      <c r="D27" s="16" t="str">
        <f>IFERROR(VLOOKUP(A27,'Validation List'!$A:$G,6,0),"--")</f>
        <v>PM</v>
      </c>
      <c r="E27" s="16">
        <f>IFERROR(VLOOKUP(A27,'Validation List'!$A:$G,5,0),"--")</f>
        <v>100034486053373</v>
      </c>
      <c r="F27" s="16" t="str">
        <f>IFERROR(VLOOKUP(A27,'Validation List'!$A:$G,3,0),"--")</f>
        <v>Civic</v>
      </c>
      <c r="G27" s="16">
        <f>IFERROR(VLOOKUP(A27,'Validation List'!$A:$L,9,0),"--")</f>
        <v>6</v>
      </c>
      <c r="H27" s="16">
        <f>IFERROR(VLOOKUP(A27,'Validation List'!$A:$M,10,0)," ")</f>
        <v>2.4375</v>
      </c>
      <c r="I27" s="15">
        <f t="shared" si="8"/>
        <v>168</v>
      </c>
      <c r="J27" s="204"/>
      <c r="K27" s="57"/>
      <c r="L27" s="57"/>
      <c r="R27" s="57"/>
      <c r="S27" s="57"/>
      <c r="Y27" s="57"/>
      <c r="Z27" s="57"/>
      <c r="AF27" s="57"/>
      <c r="AG27" s="57"/>
      <c r="AM27" s="60"/>
      <c r="AN27" s="60"/>
      <c r="AO27" s="2">
        <f t="shared" si="9"/>
        <v>168</v>
      </c>
      <c r="AP27" s="2">
        <f t="shared" si="10"/>
        <v>0</v>
      </c>
      <c r="AQ27" s="2">
        <f t="shared" si="11"/>
        <v>0</v>
      </c>
      <c r="AR27" s="2">
        <f t="shared" si="12"/>
        <v>0</v>
      </c>
      <c r="AT27" s="25">
        <f t="shared" si="13"/>
        <v>1.2597480503899219</v>
      </c>
      <c r="AU27" s="14">
        <f t="shared" si="14"/>
        <v>4.2</v>
      </c>
      <c r="AV27"/>
    </row>
    <row r="28" spans="1:48" x14ac:dyDescent="0.2">
      <c r="A28" s="79" t="s">
        <v>582</v>
      </c>
      <c r="B28" s="15" t="str">
        <f>IFERROR(VLOOKUP(A28,'Validation List'!$A:$G,2,0),"--")</f>
        <v>Jason Leung</v>
      </c>
      <c r="C28" s="15">
        <f>IFERROR(VLOOKUP(A28,'Validation List'!$A:$G,4,0),"--")</f>
        <v>0</v>
      </c>
      <c r="D28" s="16" t="str">
        <f>IFERROR(VLOOKUP(A28,'Validation List'!$A:$G,6,0),"--")</f>
        <v>ROLL OFF</v>
      </c>
      <c r="E28" s="16">
        <f>IFERROR(VLOOKUP(A28,'Validation List'!$A:$G,5,0),"--")</f>
        <v>100028712619785</v>
      </c>
      <c r="F28" s="16" t="str">
        <f>IFERROR(VLOOKUP(A28,'Validation List'!$A:$G,3,0),"--")</f>
        <v>Civic</v>
      </c>
      <c r="G28" s="16">
        <f>IFERROR(VLOOKUP(A28,'Validation List'!$A:$L,9,0),"--")</f>
        <v>17</v>
      </c>
      <c r="H28" s="16">
        <f>IFERROR(VLOOKUP(A28,'Validation List'!$A:$M,10,0)," ")</f>
        <v>6.5625</v>
      </c>
      <c r="I28" s="15">
        <f t="shared" si="8"/>
        <v>147</v>
      </c>
      <c r="J28" s="204"/>
      <c r="K28" s="57"/>
      <c r="L28" s="57"/>
      <c r="M28" s="2">
        <v>4.5</v>
      </c>
      <c r="Q28" s="2">
        <v>1.5</v>
      </c>
      <c r="R28" s="57"/>
      <c r="S28" s="57"/>
      <c r="W28" s="2">
        <v>7</v>
      </c>
      <c r="X28" s="2">
        <v>6</v>
      </c>
      <c r="Y28" s="57"/>
      <c r="Z28" s="57"/>
      <c r="AE28" s="2" t="s">
        <v>17</v>
      </c>
      <c r="AF28" s="57"/>
      <c r="AG28" s="57"/>
      <c r="AI28" s="84" t="s">
        <v>680</v>
      </c>
      <c r="AJ28" s="84" t="s">
        <v>681</v>
      </c>
      <c r="AK28" s="82" t="s">
        <v>682</v>
      </c>
      <c r="AL28" s="84" t="s">
        <v>683</v>
      </c>
      <c r="AM28" s="60"/>
      <c r="AN28" s="60"/>
      <c r="AO28" s="2">
        <f t="shared" si="9"/>
        <v>147</v>
      </c>
      <c r="AP28" s="2">
        <f t="shared" si="10"/>
        <v>0</v>
      </c>
      <c r="AQ28" s="2">
        <f t="shared" si="11"/>
        <v>1</v>
      </c>
      <c r="AR28" s="2">
        <f t="shared" si="12"/>
        <v>13</v>
      </c>
      <c r="AT28" s="25">
        <f t="shared" si="13"/>
        <v>1.1022795440911817</v>
      </c>
      <c r="AU28" s="14">
        <f t="shared" si="14"/>
        <v>4.2</v>
      </c>
      <c r="AV28"/>
    </row>
    <row r="29" spans="1:48" x14ac:dyDescent="0.2">
      <c r="A29" s="79" t="s">
        <v>448</v>
      </c>
      <c r="B29" s="15" t="str">
        <f>IFERROR(VLOOKUP(A29,'Validation List'!$A:$G,2,0),"--")</f>
        <v>Jason Leung</v>
      </c>
      <c r="C29" s="15" t="str">
        <f>IFERROR(VLOOKUP(A29,'Validation List'!$A:$G,4,0),"--")</f>
        <v>MVW 391</v>
      </c>
      <c r="D29" s="16" t="str">
        <f>IFERROR(VLOOKUP(A29,'Validation List'!$A:$G,6,0),"--")</f>
        <v>AM</v>
      </c>
      <c r="E29" s="16">
        <f>IFERROR(VLOOKUP(A29,'Validation List'!$A:$G,5,0),"--")</f>
        <v>100034106655387</v>
      </c>
      <c r="F29" s="16" t="str">
        <f>IFERROR(VLOOKUP(A29,'Validation List'!$A:$G,3,0),"--")</f>
        <v>Civic</v>
      </c>
      <c r="G29" s="16">
        <f>IFERROR(VLOOKUP(A29,'Validation List'!$A:$L,9,0),"--")</f>
        <v>9</v>
      </c>
      <c r="H29" s="16">
        <f>IFERROR(VLOOKUP(A29,'Validation List'!$A:$M,10,0)," ")</f>
        <v>2.9375</v>
      </c>
      <c r="I29" s="15">
        <f t="shared" si="8"/>
        <v>160</v>
      </c>
      <c r="J29" s="204"/>
      <c r="K29" s="57"/>
      <c r="L29" s="57"/>
      <c r="R29" s="57"/>
      <c r="S29" s="57"/>
      <c r="Y29" s="57"/>
      <c r="Z29" s="57"/>
      <c r="AF29" s="57"/>
      <c r="AG29" s="57"/>
      <c r="AJ29" s="2" t="s">
        <v>17</v>
      </c>
      <c r="AM29" s="60"/>
      <c r="AN29" s="60"/>
      <c r="AO29" s="2">
        <f t="shared" si="9"/>
        <v>160</v>
      </c>
      <c r="AP29" s="2">
        <f t="shared" si="10"/>
        <v>0</v>
      </c>
      <c r="AQ29" s="2">
        <f t="shared" si="11"/>
        <v>1</v>
      </c>
      <c r="AR29" s="2">
        <f t="shared" si="12"/>
        <v>0</v>
      </c>
      <c r="AT29" s="25">
        <f t="shared" si="13"/>
        <v>1.1997600479904018</v>
      </c>
      <c r="AU29" s="14">
        <f t="shared" si="14"/>
        <v>4.2</v>
      </c>
      <c r="AV29"/>
    </row>
    <row r="30" spans="1:48" ht="16" customHeight="1" x14ac:dyDescent="0.2">
      <c r="A30" s="55" t="s">
        <v>576</v>
      </c>
      <c r="B30" s="15" t="str">
        <f>IFERROR(VLOOKUP(A30,'Validation List'!$A:$G,2,0),"--")</f>
        <v>Jason Leung</v>
      </c>
      <c r="C30" s="15" t="str">
        <f>IFERROR(VLOOKUP(A30,'Validation List'!$A:$G,4,0),"--")</f>
        <v>MVW 391</v>
      </c>
      <c r="D30" s="16" t="str">
        <f>IFERROR(VLOOKUP(A30,'Validation List'!$A:$G,6,0),"--")</f>
        <v>ROLL OFF</v>
      </c>
      <c r="E30" s="16">
        <f>IFERROR(VLOOKUP(A30,'Validation List'!$A:$G,5,0),"--")</f>
        <v>100034362399302</v>
      </c>
      <c r="F30" s="16" t="str">
        <f>IFERROR(VLOOKUP(A30,'Validation List'!$A:$G,3,0),"--")</f>
        <v>Civic</v>
      </c>
      <c r="G30" s="16">
        <f>IFERROR(VLOOKUP(A30,'Validation List'!$A:$L,9,0),"--")</f>
        <v>21</v>
      </c>
      <c r="H30" s="16">
        <f>IFERROR(VLOOKUP(A30,'Validation List'!$A:$M,10,0)," ")</f>
        <v>1.1875</v>
      </c>
      <c r="I30" s="15">
        <f t="shared" si="8"/>
        <v>165.75</v>
      </c>
      <c r="J30" s="204"/>
      <c r="K30" s="57"/>
      <c r="L30" s="57"/>
      <c r="R30" s="57"/>
      <c r="S30" s="57"/>
      <c r="Y30" s="57"/>
      <c r="Z30" s="57"/>
      <c r="AC30" s="2">
        <v>5.75</v>
      </c>
      <c r="AF30" s="57"/>
      <c r="AG30" s="57"/>
      <c r="AM30" s="60"/>
      <c r="AN30" s="60"/>
      <c r="AO30" s="2">
        <f t="shared" si="9"/>
        <v>165.75</v>
      </c>
      <c r="AP30" s="2">
        <f t="shared" si="10"/>
        <v>0</v>
      </c>
      <c r="AQ30" s="2">
        <f t="shared" si="11"/>
        <v>0</v>
      </c>
      <c r="AR30" s="2">
        <f t="shared" si="12"/>
        <v>2.25</v>
      </c>
      <c r="AT30" s="25">
        <f t="shared" si="13"/>
        <v>1.2428764247150568</v>
      </c>
      <c r="AU30" s="14">
        <f t="shared" si="14"/>
        <v>4.2</v>
      </c>
      <c r="AV30"/>
    </row>
    <row r="31" spans="1:48" x14ac:dyDescent="0.2">
      <c r="A31" s="79" t="s">
        <v>592</v>
      </c>
      <c r="B31" s="15">
        <f>IFERROR(VLOOKUP(A31,'Validation List'!$A:$G,2,0),"--")</f>
        <v>0</v>
      </c>
      <c r="C31" s="15">
        <f>IFERROR(VLOOKUP(A31,'Validation List'!$A:$G,4,0),"--")</f>
        <v>0</v>
      </c>
      <c r="D31" s="16" t="str">
        <f>IFERROR(VLOOKUP(A31,'Validation List'!$A:$G,6,0),"--")</f>
        <v>ROLL OFF</v>
      </c>
      <c r="E31" s="16">
        <f>IFERROR(VLOOKUP(A31,'Validation List'!$A:$G,5,0),"--")</f>
        <v>100028532811912</v>
      </c>
      <c r="F31" s="16" t="str">
        <f>IFERROR(VLOOKUP(A31,'Validation List'!$A:$G,3,0),"--")</f>
        <v>Civic</v>
      </c>
      <c r="G31" s="16">
        <f>IFERROR(VLOOKUP(A31,'Validation List'!$A:$L,9,0),"--")</f>
        <v>9</v>
      </c>
      <c r="H31" s="16">
        <f>IFERROR(VLOOKUP(A31,'Validation List'!$A:$M,10,0)," ")</f>
        <v>1.625</v>
      </c>
      <c r="I31" s="15">
        <f t="shared" si="8"/>
        <v>4</v>
      </c>
      <c r="J31" s="204" t="s">
        <v>16</v>
      </c>
      <c r="K31" s="57"/>
      <c r="L31" s="57"/>
      <c r="M31" s="2">
        <v>4</v>
      </c>
      <c r="N31" s="204" t="s">
        <v>666</v>
      </c>
      <c r="O31" s="204" t="s">
        <v>666</v>
      </c>
      <c r="P31" s="204" t="s">
        <v>666</v>
      </c>
      <c r="Q31" s="204" t="s">
        <v>666</v>
      </c>
      <c r="R31" s="57"/>
      <c r="S31" s="57"/>
      <c r="T31" s="204" t="s">
        <v>666</v>
      </c>
      <c r="U31" s="204" t="s">
        <v>666</v>
      </c>
      <c r="V31" s="204" t="s">
        <v>666</v>
      </c>
      <c r="W31" s="204" t="s">
        <v>666</v>
      </c>
      <c r="X31" s="204" t="s">
        <v>666</v>
      </c>
      <c r="Y31" s="57"/>
      <c r="Z31" s="57"/>
      <c r="AA31" s="204" t="s">
        <v>666</v>
      </c>
      <c r="AB31" s="204" t="s">
        <v>666</v>
      </c>
      <c r="AC31" s="204" t="s">
        <v>666</v>
      </c>
      <c r="AD31" s="204" t="s">
        <v>666</v>
      </c>
      <c r="AE31" s="204" t="s">
        <v>666</v>
      </c>
      <c r="AF31" s="57"/>
      <c r="AG31" s="57"/>
      <c r="AH31" s="204" t="s">
        <v>666</v>
      </c>
      <c r="AI31" s="204" t="s">
        <v>666</v>
      </c>
      <c r="AJ31" s="204" t="s">
        <v>666</v>
      </c>
      <c r="AK31" s="204" t="s">
        <v>666</v>
      </c>
      <c r="AL31" s="204" t="s">
        <v>666</v>
      </c>
      <c r="AM31" s="60"/>
      <c r="AN31" s="60"/>
      <c r="AO31" s="2">
        <f t="shared" si="9"/>
        <v>4</v>
      </c>
      <c r="AP31" s="2">
        <f t="shared" si="10"/>
        <v>1</v>
      </c>
      <c r="AQ31" s="2">
        <f t="shared" si="11"/>
        <v>0</v>
      </c>
      <c r="AR31" s="2">
        <f t="shared" si="12"/>
        <v>4</v>
      </c>
      <c r="AT31" s="25">
        <f t="shared" si="13"/>
        <v>2.9994001199760045E-2</v>
      </c>
      <c r="AU31" s="14">
        <f t="shared" si="14"/>
        <v>0.4</v>
      </c>
      <c r="AV31"/>
    </row>
    <row r="32" spans="1:48" ht="16" customHeight="1" x14ac:dyDescent="0.2">
      <c r="A32" s="79" t="s">
        <v>451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6" t="str">
        <f>IFERROR(VLOOKUP(A32,'Validation List'!$A:$G,6,0),"--")</f>
        <v>AM</v>
      </c>
      <c r="E32" s="16">
        <f>IFERROR(VLOOKUP(A32,'Validation List'!$A:$G,5,0),"--")</f>
        <v>100028504043772</v>
      </c>
      <c r="F32" s="16" t="str">
        <f>IFERROR(VLOOKUP(A32,'Validation List'!$A:$G,3,0),"--")</f>
        <v>Civic</v>
      </c>
      <c r="G32" s="16">
        <f>IFERROR(VLOOKUP(A32,'Validation List'!$A:$L,9,0),"--")</f>
        <v>24</v>
      </c>
      <c r="H32" s="16">
        <f>IFERROR(VLOOKUP(A32,'Validation List'!$A:$M,10,0)," ")</f>
        <v>4.96875</v>
      </c>
      <c r="I32" s="15">
        <f t="shared" si="8"/>
        <v>143.75</v>
      </c>
      <c r="J32" s="204"/>
      <c r="K32" s="57"/>
      <c r="L32" s="57"/>
      <c r="P32" s="2">
        <v>6.75</v>
      </c>
      <c r="R32" s="57"/>
      <c r="S32" s="57"/>
      <c r="V32" s="2">
        <v>5</v>
      </c>
      <c r="W32" s="2" t="s">
        <v>16</v>
      </c>
      <c r="Y32" s="57"/>
      <c r="Z32" s="57"/>
      <c r="AB32" s="2">
        <v>6</v>
      </c>
      <c r="AC32" s="2">
        <v>6</v>
      </c>
      <c r="AF32" s="57"/>
      <c r="AG32" s="57"/>
      <c r="AJ32" s="2" t="s">
        <v>17</v>
      </c>
      <c r="AM32" s="60"/>
      <c r="AN32" s="60"/>
      <c r="AO32" s="2">
        <f t="shared" si="9"/>
        <v>143.75</v>
      </c>
      <c r="AP32" s="2">
        <f t="shared" si="10"/>
        <v>1</v>
      </c>
      <c r="AQ32" s="2">
        <f t="shared" si="11"/>
        <v>1</v>
      </c>
      <c r="AR32" s="2">
        <f t="shared" si="12"/>
        <v>8.25</v>
      </c>
      <c r="AT32" s="25">
        <f t="shared" si="13"/>
        <v>1.0779094181163766</v>
      </c>
      <c r="AU32" s="14">
        <f t="shared" si="14"/>
        <v>4.2</v>
      </c>
      <c r="AV32"/>
    </row>
    <row r="33" spans="1:48" x14ac:dyDescent="0.2">
      <c r="A33" s="79" t="s">
        <v>513</v>
      </c>
      <c r="B33" s="15" t="str">
        <f>IFERROR(VLOOKUP(A33,'Validation List'!$A:$G,2,0),"--")</f>
        <v>QA</v>
      </c>
      <c r="C33" s="15" t="str">
        <f>IFERROR(VLOOKUP(A33,'Validation List'!$A:$G,4,0),"--")</f>
        <v>MVW 391</v>
      </c>
      <c r="D33" s="16" t="str">
        <f>IFERROR(VLOOKUP(A33,'Validation List'!$A:$G,6,0),"--")</f>
        <v>PM</v>
      </c>
      <c r="E33" s="16">
        <f>IFERROR(VLOOKUP(A33,'Validation List'!$A:$G,5,0),"--")</f>
        <v>100028824242673</v>
      </c>
      <c r="F33" s="16" t="str">
        <f>IFERROR(VLOOKUP(A33,'Validation List'!$A:$G,3,0),"--")</f>
        <v>QA</v>
      </c>
      <c r="G33" s="16">
        <f>IFERROR(VLOOKUP(A33,'Validation List'!$A:$L,9,0),"--")</f>
        <v>4</v>
      </c>
      <c r="H33" s="16">
        <f>IFERROR(VLOOKUP(A33,'Validation List'!$A:$M,10,0)," ")</f>
        <v>0.4375</v>
      </c>
      <c r="I33" s="15">
        <f t="shared" si="8"/>
        <v>168</v>
      </c>
      <c r="J33" s="204"/>
      <c r="K33" s="57"/>
      <c r="L33" s="57"/>
      <c r="R33" s="57"/>
      <c r="S33" s="57"/>
      <c r="Y33" s="57"/>
      <c r="Z33" s="57"/>
      <c r="AF33" s="57"/>
      <c r="AG33" s="57"/>
      <c r="AK33" s="82" t="s">
        <v>682</v>
      </c>
      <c r="AL33" s="82" t="s">
        <v>682</v>
      </c>
      <c r="AM33" s="60"/>
      <c r="AN33" s="60"/>
      <c r="AO33" s="2">
        <f t="shared" si="9"/>
        <v>168</v>
      </c>
      <c r="AP33" s="2">
        <f t="shared" si="10"/>
        <v>0</v>
      </c>
      <c r="AQ33" s="2">
        <f t="shared" si="11"/>
        <v>0</v>
      </c>
      <c r="AR33" s="2">
        <f t="shared" si="12"/>
        <v>0</v>
      </c>
      <c r="AT33" s="25">
        <f t="shared" si="13"/>
        <v>1.2597480503899219</v>
      </c>
      <c r="AU33" s="14">
        <f t="shared" si="14"/>
        <v>4.2</v>
      </c>
      <c r="AV33"/>
    </row>
    <row r="34" spans="1:48" x14ac:dyDescent="0.2">
      <c r="A34" s="79" t="s">
        <v>515</v>
      </c>
      <c r="B34" s="15" t="str">
        <f>IFERROR(VLOOKUP(A34,'Validation List'!$A:$G,2,0),"--")</f>
        <v>Maria Obaldo</v>
      </c>
      <c r="C34" s="15" t="str">
        <f>IFERROR(VLOOKUP(A34,'Validation List'!$A:$G,4,0),"--")</f>
        <v>MVW 391</v>
      </c>
      <c r="D34" s="16" t="str">
        <f>IFERROR(VLOOKUP(A34,'Validation List'!$A:$G,6,0),"--")</f>
        <v>PM</v>
      </c>
      <c r="E34" s="16">
        <f>IFERROR(VLOOKUP(A34,'Validation List'!$A:$G,5,0),"--")</f>
        <v>100028810803358</v>
      </c>
      <c r="F34" s="16" t="str">
        <f>IFERROR(VLOOKUP(A34,'Validation List'!$A:$G,3,0),"--")</f>
        <v>Civic</v>
      </c>
      <c r="G34" s="16">
        <f>IFERROR(VLOOKUP(A34,'Validation List'!$A:$L,9,0),"--")</f>
        <v>13</v>
      </c>
      <c r="H34" s="16">
        <f>IFERROR(VLOOKUP(A34,'Validation List'!$A:$M,10,0)," ")</f>
        <v>4.46875</v>
      </c>
      <c r="I34" s="15">
        <f t="shared" si="8"/>
        <v>149</v>
      </c>
      <c r="J34" s="204">
        <v>6</v>
      </c>
      <c r="K34" s="57"/>
      <c r="L34" s="57"/>
      <c r="N34" s="2" t="s">
        <v>17</v>
      </c>
      <c r="R34" s="57"/>
      <c r="S34" s="57"/>
      <c r="T34" s="2" t="s">
        <v>17</v>
      </c>
      <c r="W34" s="2">
        <v>7</v>
      </c>
      <c r="Y34" s="57"/>
      <c r="Z34" s="57"/>
      <c r="AF34" s="57"/>
      <c r="AG34" s="57"/>
      <c r="AI34" s="82" t="s">
        <v>684</v>
      </c>
      <c r="AJ34" s="84" t="s">
        <v>685</v>
      </c>
      <c r="AK34" s="82" t="s">
        <v>686</v>
      </c>
      <c r="AL34" s="82" t="s">
        <v>686</v>
      </c>
      <c r="AM34" s="60"/>
      <c r="AN34" s="60"/>
      <c r="AO34" s="2">
        <f t="shared" si="9"/>
        <v>149</v>
      </c>
      <c r="AP34" s="2">
        <f t="shared" si="10"/>
        <v>0</v>
      </c>
      <c r="AQ34" s="2">
        <f t="shared" si="11"/>
        <v>2</v>
      </c>
      <c r="AR34" s="2">
        <f t="shared" si="12"/>
        <v>3</v>
      </c>
      <c r="AT34" s="25">
        <f t="shared" si="13"/>
        <v>1.1172765446910617</v>
      </c>
      <c r="AU34" s="14">
        <f t="shared" si="14"/>
        <v>4.2</v>
      </c>
      <c r="AV34"/>
    </row>
    <row r="35" spans="1:48" x14ac:dyDescent="0.2">
      <c r="A35" s="79" t="s">
        <v>517</v>
      </c>
      <c r="B35" s="15" t="str">
        <f>IFERROR(VLOOKUP(A35,'Validation List'!$A:$G,2,0),"--")</f>
        <v>Maria Obaldo</v>
      </c>
      <c r="C35" s="15" t="str">
        <f>IFERROR(VLOOKUP(A35,'Validation List'!$A:$G,4,0),"--")</f>
        <v>MVW 391</v>
      </c>
      <c r="D35" s="16" t="str">
        <f>IFERROR(VLOOKUP(A35,'Validation List'!$A:$G,6,0),"--")</f>
        <v>PM</v>
      </c>
      <c r="E35" s="16">
        <f>IFERROR(VLOOKUP(A35,'Validation List'!$A:$G,5,0),"--")</f>
        <v>100034078605203</v>
      </c>
      <c r="F35" s="16" t="str">
        <f>IFERROR(VLOOKUP(A35,'Validation List'!$A:$G,3,0),"--")</f>
        <v>Civic</v>
      </c>
      <c r="G35" s="16">
        <f>IFERROR(VLOOKUP(A35,'Validation List'!$A:$L,9,0),"--")</f>
        <v>15</v>
      </c>
      <c r="H35" s="16">
        <f>IFERROR(VLOOKUP(A35,'Validation List'!$A:$M,10,0)," ")</f>
        <v>1.8125</v>
      </c>
      <c r="I35" s="15">
        <f t="shared" si="8"/>
        <v>159</v>
      </c>
      <c r="J35" s="204"/>
      <c r="K35" s="57"/>
      <c r="L35" s="57"/>
      <c r="R35" s="57"/>
      <c r="S35" s="57"/>
      <c r="W35" s="2" t="s">
        <v>17</v>
      </c>
      <c r="Y35" s="57" t="s">
        <v>687</v>
      </c>
      <c r="Z35" s="57"/>
      <c r="AE35" s="2">
        <v>7</v>
      </c>
      <c r="AF35" s="57"/>
      <c r="AG35" s="57"/>
      <c r="AM35" s="60"/>
      <c r="AN35" s="60"/>
      <c r="AO35" s="2">
        <f t="shared" si="9"/>
        <v>159</v>
      </c>
      <c r="AP35" s="2">
        <f t="shared" si="10"/>
        <v>0</v>
      </c>
      <c r="AQ35" s="2">
        <f t="shared" si="11"/>
        <v>1</v>
      </c>
      <c r="AR35" s="2">
        <f t="shared" si="12"/>
        <v>1</v>
      </c>
      <c r="AT35" s="25">
        <f t="shared" si="13"/>
        <v>1.1922615476904619</v>
      </c>
      <c r="AU35" s="14">
        <f t="shared" si="14"/>
        <v>4.2</v>
      </c>
      <c r="AV35"/>
    </row>
    <row r="36" spans="1:48" x14ac:dyDescent="0.2">
      <c r="A36" s="79" t="s">
        <v>453</v>
      </c>
      <c r="B36" s="15" t="str">
        <f>IFERROR(VLOOKUP(A36,'Validation List'!$A:$G,2,0),"--")</f>
        <v>Jason Leung</v>
      </c>
      <c r="C36" s="15" t="str">
        <f>IFERROR(VLOOKUP(A36,'Validation List'!$A:$G,4,0),"--")</f>
        <v>MVW 391</v>
      </c>
      <c r="D36" s="16" t="str">
        <f>IFERROR(VLOOKUP(A36,'Validation List'!$A:$G,6,0),"--")</f>
        <v>AM</v>
      </c>
      <c r="E36" s="16">
        <f>IFERROR(VLOOKUP(A36,'Validation List'!$A:$G,5,0),"--")</f>
        <v>100035086571606</v>
      </c>
      <c r="F36" s="16" t="str">
        <f>IFERROR(VLOOKUP(A36,'Validation List'!$A:$G,3,0),"--")</f>
        <v>Civic</v>
      </c>
      <c r="G36" s="16">
        <f>IFERROR(VLOOKUP(A36,'Validation List'!$A:$L,9,0),"--")</f>
        <v>24</v>
      </c>
      <c r="H36" s="16">
        <f>IFERROR(VLOOKUP(A36,'Validation List'!$A:$M,10,0)," ")</f>
        <v>2.4375</v>
      </c>
      <c r="I36" s="15">
        <f t="shared" si="8"/>
        <v>160</v>
      </c>
      <c r="J36" s="204" t="s">
        <v>666</v>
      </c>
      <c r="K36" s="57"/>
      <c r="L36" s="57"/>
      <c r="M36" s="204"/>
      <c r="R36" s="57"/>
      <c r="S36" s="57"/>
      <c r="Y36" s="57"/>
      <c r="Z36" s="57"/>
      <c r="AF36" s="57"/>
      <c r="AG36" s="57"/>
      <c r="AM36" s="60"/>
      <c r="AN36" s="60"/>
      <c r="AO36" s="2">
        <f t="shared" si="9"/>
        <v>160</v>
      </c>
      <c r="AP36" s="2">
        <f t="shared" si="10"/>
        <v>0</v>
      </c>
      <c r="AQ36" s="2">
        <f t="shared" si="11"/>
        <v>0</v>
      </c>
      <c r="AR36" s="2">
        <f t="shared" si="12"/>
        <v>0</v>
      </c>
      <c r="AT36" s="25">
        <f t="shared" si="13"/>
        <v>1.1997600479904018</v>
      </c>
      <c r="AU36" s="14">
        <f t="shared" si="14"/>
        <v>4</v>
      </c>
      <c r="AV36"/>
    </row>
    <row r="37" spans="1:48" x14ac:dyDescent="0.2">
      <c r="A37" s="79" t="s">
        <v>519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100034853954107</v>
      </c>
      <c r="F37" s="16" t="str">
        <f>IFERROR(VLOOKUP(A37,'Validation List'!$A:$G,3,0),"--")</f>
        <v>Civic</v>
      </c>
      <c r="G37" s="16">
        <f>IFERROR(VLOOKUP(A37,'Validation List'!$A:$L,9,0),"--")</f>
        <v>15</v>
      </c>
      <c r="H37" s="16">
        <f>IFERROR(VLOOKUP(A37,'Validation List'!$A:$M,10,0)," ")</f>
        <v>0.5625</v>
      </c>
      <c r="I37" s="15">
        <f t="shared" si="8"/>
        <v>118.5</v>
      </c>
      <c r="J37" s="2" t="s">
        <v>688</v>
      </c>
      <c r="K37" s="57"/>
      <c r="L37" s="57"/>
      <c r="M37" s="2" t="s">
        <v>688</v>
      </c>
      <c r="N37" s="2" t="s">
        <v>688</v>
      </c>
      <c r="O37" s="2" t="s">
        <v>688</v>
      </c>
      <c r="P37" s="2" t="s">
        <v>688</v>
      </c>
      <c r="Q37" s="2" t="s">
        <v>688</v>
      </c>
      <c r="R37" s="57"/>
      <c r="S37" s="57"/>
      <c r="Y37" s="57"/>
      <c r="Z37" s="57"/>
      <c r="AD37" s="2">
        <v>6.5</v>
      </c>
      <c r="AF37" s="57"/>
      <c r="AG37" s="57"/>
      <c r="AM37" s="60"/>
      <c r="AN37" s="60"/>
      <c r="AO37" s="2">
        <f t="shared" si="9"/>
        <v>118.5</v>
      </c>
      <c r="AP37" s="2">
        <f t="shared" si="10"/>
        <v>0</v>
      </c>
      <c r="AQ37" s="2">
        <f t="shared" si="11"/>
        <v>0</v>
      </c>
      <c r="AR37" s="2">
        <f t="shared" si="12"/>
        <v>1.5</v>
      </c>
      <c r="AT37" s="25">
        <f t="shared" si="13"/>
        <v>0.88857228554289136</v>
      </c>
      <c r="AU37" s="14">
        <f t="shared" si="14"/>
        <v>3</v>
      </c>
      <c r="AV37"/>
    </row>
    <row r="38" spans="1:48" x14ac:dyDescent="0.2">
      <c r="A38" s="79" t="s">
        <v>455</v>
      </c>
      <c r="B38" s="15" t="str">
        <f>IFERROR(VLOOKUP(A38,'Validation List'!$A:$G,2,0),"--")</f>
        <v>Jason Leung</v>
      </c>
      <c r="C38" s="15" t="str">
        <f>IFERROR(VLOOKUP(A38,'Validation List'!$A:$G,4,0),"--")</f>
        <v>MVW 391</v>
      </c>
      <c r="D38" s="16" t="str">
        <f>IFERROR(VLOOKUP(A38,'Validation List'!$A:$G,6,0),"--")</f>
        <v>AM</v>
      </c>
      <c r="E38" s="16">
        <f>IFERROR(VLOOKUP(A38,'Validation List'!$A:$G,5,0),"--")</f>
        <v>100034185502656</v>
      </c>
      <c r="F38" s="16" t="str">
        <f>IFERROR(VLOOKUP(A38,'Validation List'!$A:$G,3,0),"--")</f>
        <v>Civic</v>
      </c>
      <c r="G38" s="16">
        <f>IFERROR(VLOOKUP(A38,'Validation List'!$A:$L,9,0),"--")</f>
        <v>19</v>
      </c>
      <c r="H38" s="16">
        <f>IFERROR(VLOOKUP(A38,'Validation List'!$A:$M,10,0)," ")</f>
        <v>2.5625</v>
      </c>
      <c r="I38" s="15">
        <f t="shared" si="8"/>
        <v>140.5</v>
      </c>
      <c r="J38" s="204"/>
      <c r="K38" s="57"/>
      <c r="L38" s="57"/>
      <c r="N38" s="2">
        <v>6.5</v>
      </c>
      <c r="P38" s="2">
        <v>6</v>
      </c>
      <c r="R38" s="57"/>
      <c r="S38" s="57"/>
      <c r="Y38" s="57"/>
      <c r="Z38" s="57"/>
      <c r="AB38" s="2" t="s">
        <v>17</v>
      </c>
      <c r="AF38" s="57"/>
      <c r="AG38" s="57"/>
      <c r="AI38" s="2" t="s">
        <v>17</v>
      </c>
      <c r="AL38" s="2" t="s">
        <v>17</v>
      </c>
      <c r="AM38" s="60"/>
      <c r="AN38" s="60"/>
      <c r="AO38" s="2">
        <f t="shared" si="9"/>
        <v>140.5</v>
      </c>
      <c r="AP38" s="2">
        <f t="shared" si="10"/>
        <v>0</v>
      </c>
      <c r="AQ38" s="2">
        <f t="shared" si="11"/>
        <v>3</v>
      </c>
      <c r="AR38" s="2">
        <f t="shared" si="12"/>
        <v>3.5</v>
      </c>
      <c r="AT38" s="25">
        <f t="shared" si="13"/>
        <v>1.0535392921415716</v>
      </c>
      <c r="AU38" s="14">
        <f t="shared" si="14"/>
        <v>4.2</v>
      </c>
      <c r="AV38"/>
    </row>
    <row r="39" spans="1:48" ht="16" customHeight="1" x14ac:dyDescent="0.2">
      <c r="A39" s="79" t="s">
        <v>457</v>
      </c>
      <c r="B39" s="15" t="str">
        <f>IFERROR(VLOOKUP(A39,'Validation List'!$A:$G,2,0),"--")</f>
        <v>Jason Leung</v>
      </c>
      <c r="C39" s="15" t="str">
        <f>IFERROR(VLOOKUP(A39,'Validation List'!$A:$G,4,0),"--")</f>
        <v>MVW 391</v>
      </c>
      <c r="D39" s="16" t="str">
        <f>IFERROR(VLOOKUP(A39,'Validation List'!$A:$G,6,0),"--")</f>
        <v>AM</v>
      </c>
      <c r="E39" s="16">
        <f>IFERROR(VLOOKUP(A39,'Validation List'!$A:$G,5,0),"--")</f>
        <v>100028669302473</v>
      </c>
      <c r="F39" s="16" t="str">
        <f>IFERROR(VLOOKUP(A39,'Validation List'!$A:$G,3,0),"--")</f>
        <v>Civic</v>
      </c>
      <c r="G39" s="16">
        <f>IFERROR(VLOOKUP(A39,'Validation List'!$A:$L,9,0),"--")</f>
        <v>12</v>
      </c>
      <c r="H39" s="16">
        <f>IFERROR(VLOOKUP(A39,'Validation List'!$A:$M,10,0)," ")</f>
        <v>3.34375</v>
      </c>
      <c r="I39" s="15">
        <f t="shared" si="8"/>
        <v>149.5</v>
      </c>
      <c r="J39" s="204"/>
      <c r="K39" s="57"/>
      <c r="L39" s="57"/>
      <c r="O39" s="2" t="s">
        <v>17</v>
      </c>
      <c r="R39" s="57"/>
      <c r="S39" s="57"/>
      <c r="T39" s="2">
        <v>6.5</v>
      </c>
      <c r="U39" s="2">
        <v>7</v>
      </c>
      <c r="Y39" s="57"/>
      <c r="Z39" s="57"/>
      <c r="AF39" s="57"/>
      <c r="AG39" s="57"/>
      <c r="AJ39" s="2" t="s">
        <v>17</v>
      </c>
      <c r="AK39" s="82" t="s">
        <v>682</v>
      </c>
      <c r="AL39" s="82" t="s">
        <v>682</v>
      </c>
      <c r="AM39" s="60"/>
      <c r="AN39" s="60"/>
      <c r="AO39" s="2">
        <f t="shared" si="9"/>
        <v>149.5</v>
      </c>
      <c r="AP39" s="2">
        <f t="shared" si="10"/>
        <v>0</v>
      </c>
      <c r="AQ39" s="2">
        <f t="shared" si="11"/>
        <v>2</v>
      </c>
      <c r="AR39" s="2">
        <f t="shared" si="12"/>
        <v>2.5</v>
      </c>
      <c r="AT39" s="25">
        <f t="shared" si="13"/>
        <v>1.1210257948410316</v>
      </c>
      <c r="AU39" s="14">
        <f t="shared" si="14"/>
        <v>4.2</v>
      </c>
      <c r="AV39"/>
    </row>
    <row r="40" spans="1:48" ht="16" customHeight="1" x14ac:dyDescent="0.2">
      <c r="A40" s="79" t="s">
        <v>459</v>
      </c>
      <c r="B40" s="15" t="str">
        <f>IFERROR(VLOOKUP(A40,'Validation List'!$A:$G,2,0),"--")</f>
        <v>Jason Leung</v>
      </c>
      <c r="C40" s="15" t="str">
        <f>IFERROR(VLOOKUP(A40,'Validation List'!$A:$G,4,0),"--")</f>
        <v>MVW 391</v>
      </c>
      <c r="D40" s="16" t="str">
        <f>IFERROR(VLOOKUP(A40,'Validation List'!$A:$G,6,0),"--")</f>
        <v>AM</v>
      </c>
      <c r="E40" s="16">
        <f>IFERROR(VLOOKUP(A40,'Validation List'!$A:$G,5,0),"--")</f>
        <v>100034208288748</v>
      </c>
      <c r="F40" s="16" t="str">
        <f>IFERROR(VLOOKUP(A40,'Validation List'!$A:$G,3,0),"--")</f>
        <v>Civic</v>
      </c>
      <c r="G40" s="16">
        <f>IFERROR(VLOOKUP(A40,'Validation List'!$A:$L,9,0),"--")</f>
        <v>4</v>
      </c>
      <c r="H40" s="16">
        <f>IFERROR(VLOOKUP(A40,'Validation List'!$A:$M,10,0)," ")</f>
        <v>0.9375</v>
      </c>
      <c r="I40" s="15">
        <f t="shared" si="8"/>
        <v>166</v>
      </c>
      <c r="J40" s="204"/>
      <c r="K40" s="57"/>
      <c r="L40" s="57"/>
      <c r="R40" s="57"/>
      <c r="S40" s="57"/>
      <c r="T40" s="2">
        <v>6</v>
      </c>
      <c r="Y40" s="57"/>
      <c r="Z40" s="57"/>
      <c r="AF40" s="57"/>
      <c r="AG40" s="57"/>
      <c r="AM40" s="60"/>
      <c r="AN40" s="60"/>
      <c r="AO40" s="2">
        <f t="shared" si="9"/>
        <v>166</v>
      </c>
      <c r="AP40" s="2">
        <f t="shared" si="10"/>
        <v>0</v>
      </c>
      <c r="AQ40" s="2">
        <f t="shared" si="11"/>
        <v>0</v>
      </c>
      <c r="AR40" s="2">
        <f t="shared" si="12"/>
        <v>2</v>
      </c>
      <c r="AT40" s="25">
        <f t="shared" si="13"/>
        <v>1.2447510497900418</v>
      </c>
      <c r="AU40" s="14">
        <f t="shared" si="14"/>
        <v>4.2</v>
      </c>
      <c r="AV40"/>
    </row>
    <row r="41" spans="1:48" ht="16" customHeight="1" x14ac:dyDescent="0.2">
      <c r="A41" s="79" t="s">
        <v>595</v>
      </c>
      <c r="B41" s="15" t="str">
        <f>IFERROR(VLOOKUP(A41,'Validation List'!$A:$G,2,0),"--")</f>
        <v>Jason Leung</v>
      </c>
      <c r="C41" s="15">
        <f>IFERROR(VLOOKUP(A41,'Validation List'!$A:$G,4,0),"--")</f>
        <v>0</v>
      </c>
      <c r="D41" s="16" t="str">
        <f>IFERROR(VLOOKUP(A41,'Validation List'!$A:$G,6,0),"--")</f>
        <v>ROLL OFF</v>
      </c>
      <c r="E41" s="16">
        <f>IFERROR(VLOOKUP(A41,'Validation List'!$A:$G,5,0),"--")</f>
        <v>100033991043043</v>
      </c>
      <c r="F41" s="16" t="str">
        <f>IFERROR(VLOOKUP(A41,'Validation List'!$A:$G,3,0),"--")</f>
        <v>Civic</v>
      </c>
      <c r="G41" s="16">
        <f>IFERROR(VLOOKUP(A41,'Validation List'!$A:$L,9,0),"--")</f>
        <v>8</v>
      </c>
      <c r="H41" s="16">
        <f>IFERROR(VLOOKUP(A41,'Validation List'!$A:$M,10,0)," ")</f>
        <v>0.6875</v>
      </c>
      <c r="I41" s="15">
        <f t="shared" si="8"/>
        <v>158</v>
      </c>
      <c r="J41" s="204"/>
      <c r="K41" s="57"/>
      <c r="L41" s="57"/>
      <c r="R41" s="57"/>
      <c r="S41" s="57"/>
      <c r="X41" s="2">
        <v>6</v>
      </c>
      <c r="Y41" s="57"/>
      <c r="Z41" s="57"/>
      <c r="AF41" s="57"/>
      <c r="AG41" s="57"/>
      <c r="AH41" s="2" t="s">
        <v>17</v>
      </c>
      <c r="AM41" s="60"/>
      <c r="AN41" s="60"/>
      <c r="AO41" s="2">
        <f t="shared" si="9"/>
        <v>158</v>
      </c>
      <c r="AP41" s="2">
        <f t="shared" si="10"/>
        <v>0</v>
      </c>
      <c r="AQ41" s="2">
        <f t="shared" si="11"/>
        <v>1</v>
      </c>
      <c r="AR41" s="2">
        <f t="shared" si="12"/>
        <v>2</v>
      </c>
      <c r="AT41" s="25">
        <f t="shared" si="13"/>
        <v>1.1847630473905217</v>
      </c>
      <c r="AU41" s="14">
        <f t="shared" si="14"/>
        <v>4.2</v>
      </c>
      <c r="AV41"/>
    </row>
    <row r="42" spans="1:48" ht="16" customHeight="1" x14ac:dyDescent="0.2">
      <c r="A42" s="79" t="s">
        <v>461</v>
      </c>
      <c r="B42" s="15" t="str">
        <f>IFERROR(VLOOKUP(A42,'Validation List'!$A:$G,2,0),"--")</f>
        <v>Jason Leung</v>
      </c>
      <c r="C42" s="15" t="str">
        <f>IFERROR(VLOOKUP(A42,'Validation List'!$A:$G,4,0),"--")</f>
        <v>MVW 391</v>
      </c>
      <c r="D42" s="16" t="str">
        <f>IFERROR(VLOOKUP(A42,'Validation List'!$A:$G,6,0),"--")</f>
        <v>AM</v>
      </c>
      <c r="E42" s="16">
        <f>IFERROR(VLOOKUP(A42,'Validation List'!$A:$G,5,0),"--")</f>
        <v>100034925675823</v>
      </c>
      <c r="F42" s="16" t="str">
        <f>IFERROR(VLOOKUP(A42,'Validation List'!$A:$G,3,0),"--")</f>
        <v>Civic</v>
      </c>
      <c r="G42" s="16">
        <f>IFERROR(VLOOKUP(A42,'Validation List'!$A:$L,9,0),"--")</f>
        <v>10</v>
      </c>
      <c r="H42" s="16">
        <f>IFERROR(VLOOKUP(A42,'Validation List'!$A:$M,10,0)," ")</f>
        <v>0.4375</v>
      </c>
      <c r="I42" s="15">
        <f t="shared" si="8"/>
        <v>120</v>
      </c>
      <c r="J42" s="2" t="s">
        <v>666</v>
      </c>
      <c r="K42" s="57"/>
      <c r="L42" s="57"/>
      <c r="M42" s="2" t="s">
        <v>688</v>
      </c>
      <c r="N42" s="2" t="s">
        <v>688</v>
      </c>
      <c r="O42" s="2" t="s">
        <v>688</v>
      </c>
      <c r="P42" s="2" t="s">
        <v>688</v>
      </c>
      <c r="Q42" s="2" t="s">
        <v>688</v>
      </c>
      <c r="R42" s="57"/>
      <c r="S42" s="57"/>
      <c r="Y42" s="57"/>
      <c r="Z42" s="57"/>
      <c r="AF42" s="57"/>
      <c r="AG42" s="57"/>
      <c r="AM42" s="60"/>
      <c r="AN42" s="60"/>
      <c r="AO42" s="2">
        <f t="shared" si="9"/>
        <v>120</v>
      </c>
      <c r="AP42" s="2">
        <f t="shared" si="10"/>
        <v>0</v>
      </c>
      <c r="AQ42" s="2">
        <f t="shared" si="11"/>
        <v>0</v>
      </c>
      <c r="AR42" s="2">
        <f t="shared" si="12"/>
        <v>0</v>
      </c>
      <c r="AT42" s="25">
        <f t="shared" si="13"/>
        <v>0.89982003599280136</v>
      </c>
      <c r="AU42" s="14">
        <f t="shared" si="14"/>
        <v>3</v>
      </c>
      <c r="AV42"/>
    </row>
    <row r="43" spans="1:48" x14ac:dyDescent="0.2">
      <c r="A43" s="79" t="s">
        <v>599</v>
      </c>
      <c r="B43" s="15">
        <f>IFERROR(VLOOKUP(A43,'Validation List'!$A:$G,2,0),"--")</f>
        <v>0</v>
      </c>
      <c r="C43" s="15">
        <f>IFERROR(VLOOKUP(A43,'Validation List'!$A:$G,4,0),"--")</f>
        <v>0</v>
      </c>
      <c r="D43" s="16" t="str">
        <f>IFERROR(VLOOKUP(A43,'Validation List'!$A:$G,6,0),"--")</f>
        <v>ROLL OFF</v>
      </c>
      <c r="E43" s="16">
        <f>IFERROR(VLOOKUP(A43,'Validation List'!$A:$G,5,0),"--")</f>
        <v>0</v>
      </c>
      <c r="F43" s="16" t="str">
        <f>IFERROR(VLOOKUP(A43,'Validation List'!$A:$G,3,0),"--")</f>
        <v>Civic</v>
      </c>
      <c r="G43" s="16">
        <f>IFERROR(VLOOKUP(A43,'Validation List'!$A:$L,9,0),"--")</f>
        <v>0</v>
      </c>
      <c r="H43" s="16">
        <f>IFERROR(VLOOKUP(A43,'Validation List'!$A:$M,10,0)," ")</f>
        <v>0</v>
      </c>
      <c r="I43" s="15">
        <f t="shared" si="8"/>
        <v>0</v>
      </c>
      <c r="J43" s="2" t="s">
        <v>688</v>
      </c>
      <c r="K43" s="57"/>
      <c r="L43" s="57"/>
      <c r="M43" s="2" t="s">
        <v>688</v>
      </c>
      <c r="N43" s="2" t="s">
        <v>688</v>
      </c>
      <c r="O43" s="2" t="s">
        <v>688</v>
      </c>
      <c r="P43" s="2" t="s">
        <v>688</v>
      </c>
      <c r="Q43" s="2" t="s">
        <v>688</v>
      </c>
      <c r="R43" s="57"/>
      <c r="S43" s="57"/>
      <c r="T43" s="2" t="s">
        <v>688</v>
      </c>
      <c r="U43" s="2" t="s">
        <v>688</v>
      </c>
      <c r="V43" s="2" t="s">
        <v>688</v>
      </c>
      <c r="W43" s="2" t="s">
        <v>688</v>
      </c>
      <c r="X43" s="2" t="s">
        <v>688</v>
      </c>
      <c r="Y43" s="57"/>
      <c r="Z43" s="57"/>
      <c r="AA43" s="2" t="s">
        <v>666</v>
      </c>
      <c r="AB43" s="2" t="s">
        <v>666</v>
      </c>
      <c r="AC43" s="2" t="s">
        <v>666</v>
      </c>
      <c r="AD43" s="2" t="s">
        <v>666</v>
      </c>
      <c r="AE43" s="2" t="s">
        <v>666</v>
      </c>
      <c r="AF43" s="57"/>
      <c r="AG43" s="57"/>
      <c r="AH43" s="2" t="s">
        <v>666</v>
      </c>
      <c r="AI43" s="2" t="s">
        <v>666</v>
      </c>
      <c r="AJ43" s="2" t="s">
        <v>666</v>
      </c>
      <c r="AK43" s="2" t="s">
        <v>666</v>
      </c>
      <c r="AL43" s="2" t="s">
        <v>666</v>
      </c>
      <c r="AM43" s="60"/>
      <c r="AN43" s="60"/>
      <c r="AO43" s="2">
        <f t="shared" si="9"/>
        <v>0</v>
      </c>
      <c r="AP43" s="2">
        <f t="shared" si="10"/>
        <v>0</v>
      </c>
      <c r="AQ43" s="2">
        <f t="shared" si="11"/>
        <v>0</v>
      </c>
      <c r="AR43" s="2">
        <f t="shared" si="12"/>
        <v>0</v>
      </c>
      <c r="AT43" s="25">
        <f t="shared" si="13"/>
        <v>0</v>
      </c>
      <c r="AU43" s="14">
        <f t="shared" si="14"/>
        <v>0</v>
      </c>
      <c r="AV43"/>
    </row>
    <row r="44" spans="1:48" x14ac:dyDescent="0.2">
      <c r="A44" s="79" t="s">
        <v>463</v>
      </c>
      <c r="B44" s="15" t="str">
        <f>IFERROR(VLOOKUP(A44,'Validation List'!$A:$G,2,0),"--")</f>
        <v>Jason Leung</v>
      </c>
      <c r="C44" s="15" t="str">
        <f>IFERROR(VLOOKUP(A44,'Validation List'!$A:$G,4,0),"--")</f>
        <v>MVW 391</v>
      </c>
      <c r="D44" s="16" t="str">
        <f>IFERROR(VLOOKUP(A44,'Validation List'!$A:$G,6,0),"--")</f>
        <v>AM</v>
      </c>
      <c r="E44" s="16">
        <f>IFERROR(VLOOKUP(A44,'Validation List'!$A:$G,5,0),"--")</f>
        <v>100033980093671</v>
      </c>
      <c r="F44" s="16" t="str">
        <f>IFERROR(VLOOKUP(A44,'Validation List'!$A:$G,3,0),"--")</f>
        <v>Civic</v>
      </c>
      <c r="G44" s="16">
        <f>IFERROR(VLOOKUP(A44,'Validation List'!$A:$L,9,0),"--")</f>
        <v>27</v>
      </c>
      <c r="H44" s="16">
        <f>IFERROR(VLOOKUP(A44,'Validation List'!$A:$M,10,0)," ")</f>
        <v>4.5625</v>
      </c>
      <c r="I44" s="15">
        <f t="shared" si="8"/>
        <v>134</v>
      </c>
      <c r="K44" s="57"/>
      <c r="L44" s="57"/>
      <c r="Q44" s="2">
        <v>7.5</v>
      </c>
      <c r="R44" s="57"/>
      <c r="S44" s="57"/>
      <c r="W44" s="2" t="s">
        <v>17</v>
      </c>
      <c r="Y44" s="57"/>
      <c r="Z44" s="57"/>
      <c r="AC44" s="2" t="s">
        <v>17</v>
      </c>
      <c r="AD44" s="2" t="s">
        <v>17</v>
      </c>
      <c r="AE44" s="2" t="s">
        <v>17</v>
      </c>
      <c r="AF44" s="57"/>
      <c r="AG44" s="57"/>
      <c r="AJ44" s="2">
        <v>6.5</v>
      </c>
      <c r="AM44" s="60"/>
      <c r="AN44" s="60"/>
      <c r="AO44" s="2">
        <f t="shared" si="9"/>
        <v>134</v>
      </c>
      <c r="AP44" s="2">
        <f t="shared" si="10"/>
        <v>0</v>
      </c>
      <c r="AQ44" s="2">
        <f t="shared" si="11"/>
        <v>4</v>
      </c>
      <c r="AR44" s="2">
        <f t="shared" si="12"/>
        <v>2</v>
      </c>
      <c r="AT44" s="25">
        <f t="shared" si="13"/>
        <v>1.0047990401919615</v>
      </c>
      <c r="AU44" s="14">
        <f t="shared" si="14"/>
        <v>4.2</v>
      </c>
      <c r="AV44"/>
    </row>
    <row r="45" spans="1:48" x14ac:dyDescent="0.2">
      <c r="A45" s="79" t="s">
        <v>521</v>
      </c>
      <c r="B45" s="15" t="str">
        <f>IFERROR(VLOOKUP(A45,'Validation List'!$A:$G,2,0),"--")</f>
        <v>Maria Obaldo</v>
      </c>
      <c r="C45" s="15" t="str">
        <f>IFERROR(VLOOKUP(A45,'Validation List'!$A:$G,4,0),"--")</f>
        <v>MVW 391</v>
      </c>
      <c r="D45" s="16" t="str">
        <f>IFERROR(VLOOKUP(A45,'Validation List'!$A:$G,6,0),"--")</f>
        <v>PM</v>
      </c>
      <c r="E45" s="16">
        <f>IFERROR(VLOOKUP(A45,'Validation List'!$A:$G,5,0),"--")</f>
        <v>100034307144551</v>
      </c>
      <c r="F45" s="16" t="str">
        <f>IFERROR(VLOOKUP(A45,'Validation List'!$A:$G,3,0),"--")</f>
        <v>Civic</v>
      </c>
      <c r="G45" s="16">
        <f>IFERROR(VLOOKUP(A45,'Validation List'!$A:$L,9,0),"--")</f>
        <v>11</v>
      </c>
      <c r="H45" s="16">
        <f>IFERROR(VLOOKUP(A45,'Validation List'!$A:$M,10,0)," ")</f>
        <v>3.53125</v>
      </c>
      <c r="I45" s="15">
        <f t="shared" si="8"/>
        <v>145.75</v>
      </c>
      <c r="K45" s="57"/>
      <c r="L45" s="57"/>
      <c r="R45" s="57"/>
      <c r="S45" s="57"/>
      <c r="Y45" s="57"/>
      <c r="Z45" s="57"/>
      <c r="AB45" s="2">
        <v>7.25</v>
      </c>
      <c r="AC45" s="2">
        <v>2.5</v>
      </c>
      <c r="AD45" s="2" t="s">
        <v>17</v>
      </c>
      <c r="AF45" s="57"/>
      <c r="AG45" s="57"/>
      <c r="AL45" s="2" t="s">
        <v>17</v>
      </c>
      <c r="AM45" s="60"/>
      <c r="AN45" s="60"/>
      <c r="AO45" s="2">
        <f t="shared" si="9"/>
        <v>145.75</v>
      </c>
      <c r="AP45" s="2">
        <f t="shared" si="10"/>
        <v>0</v>
      </c>
      <c r="AQ45" s="2">
        <f t="shared" si="11"/>
        <v>2</v>
      </c>
      <c r="AR45" s="2">
        <f t="shared" si="12"/>
        <v>6.25</v>
      </c>
      <c r="AT45" s="25">
        <f t="shared" si="13"/>
        <v>1.0929064187162567</v>
      </c>
      <c r="AU45" s="14">
        <f t="shared" si="14"/>
        <v>4.2</v>
      </c>
      <c r="AV45"/>
    </row>
    <row r="46" spans="1:48" ht="16" customHeight="1" x14ac:dyDescent="0.2">
      <c r="A46" s="79" t="s">
        <v>567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ROLL OFF</v>
      </c>
      <c r="E46" s="16">
        <f>IFERROR(VLOOKUP(A46,'Validation List'!$A:$G,5,0),"--")</f>
        <v>100034415107877</v>
      </c>
      <c r="F46" s="16" t="str">
        <f>IFERROR(VLOOKUP(A46,'Validation List'!$A:$G,3,0),"--")</f>
        <v>Civic</v>
      </c>
      <c r="G46" s="16">
        <f>IFERROR(VLOOKUP(A46,'Validation List'!$A:$L,9,0),"--")</f>
        <v>10</v>
      </c>
      <c r="H46" s="16">
        <f>IFERROR(VLOOKUP(A46,'Validation List'!$A:$M,10,0)," ")</f>
        <v>0</v>
      </c>
      <c r="I46" s="15">
        <f t="shared" si="8"/>
        <v>160</v>
      </c>
      <c r="K46" s="57"/>
      <c r="L46" s="57"/>
      <c r="R46" s="57"/>
      <c r="S46" s="57"/>
      <c r="Y46" s="57"/>
      <c r="Z46" s="57"/>
      <c r="AD46" s="2" t="s">
        <v>17</v>
      </c>
      <c r="AF46" s="57"/>
      <c r="AG46" s="57"/>
      <c r="AM46" s="60"/>
      <c r="AN46" s="60"/>
      <c r="AO46" s="2">
        <f t="shared" si="9"/>
        <v>160</v>
      </c>
      <c r="AP46" s="2">
        <f t="shared" si="10"/>
        <v>0</v>
      </c>
      <c r="AQ46" s="2">
        <f t="shared" si="11"/>
        <v>1</v>
      </c>
      <c r="AR46" s="2">
        <f t="shared" si="12"/>
        <v>0</v>
      </c>
      <c r="AT46" s="25">
        <f t="shared" si="13"/>
        <v>1.1997600479904018</v>
      </c>
      <c r="AU46" s="14">
        <f t="shared" si="14"/>
        <v>4.2</v>
      </c>
      <c r="AV46"/>
    </row>
    <row r="47" spans="1:48" x14ac:dyDescent="0.2">
      <c r="A47" s="79" t="s">
        <v>528</v>
      </c>
      <c r="B47" s="15" t="str">
        <f>IFERROR(VLOOKUP(A47,'Validation List'!$A:$G,2,0),"--")</f>
        <v>Maria Obaldo</v>
      </c>
      <c r="C47" s="15" t="str">
        <f>IFERROR(VLOOKUP(A47,'Validation List'!$A:$G,4,0),"--")</f>
        <v>MVW 391</v>
      </c>
      <c r="D47" s="16" t="str">
        <f>IFERROR(VLOOKUP(A47,'Validation List'!$A:$G,6,0),"--")</f>
        <v>PM</v>
      </c>
      <c r="E47" s="16">
        <f>IFERROR(VLOOKUP(A47,'Validation List'!$A:$G,5,0),"--")</f>
        <v>100034224097559</v>
      </c>
      <c r="F47" s="16" t="str">
        <f>IFERROR(VLOOKUP(A47,'Validation List'!$A:$G,3,0),"--")</f>
        <v>Civic</v>
      </c>
      <c r="G47" s="16">
        <f>IFERROR(VLOOKUP(A47,'Validation List'!$A:$L,9,0),"--")</f>
        <v>10</v>
      </c>
      <c r="H47" s="16">
        <f>IFERROR(VLOOKUP(A47,'Validation List'!$A:$M,10,0)," ")</f>
        <v>0.875</v>
      </c>
      <c r="I47" s="15">
        <f t="shared" si="8"/>
        <v>168</v>
      </c>
      <c r="K47" s="57"/>
      <c r="L47" s="57"/>
      <c r="R47" s="57"/>
      <c r="S47" s="57"/>
      <c r="Y47" s="57"/>
      <c r="Z47" s="57"/>
      <c r="AF47" s="57"/>
      <c r="AG47" s="57"/>
      <c r="AJ47" s="25"/>
      <c r="AK47" s="14"/>
      <c r="AM47" s="60"/>
      <c r="AN47" s="60"/>
      <c r="AO47" s="2">
        <f t="shared" si="9"/>
        <v>168</v>
      </c>
      <c r="AP47" s="2">
        <f t="shared" si="10"/>
        <v>0</v>
      </c>
      <c r="AQ47" s="2">
        <f t="shared" si="11"/>
        <v>0</v>
      </c>
      <c r="AR47" s="2">
        <f t="shared" si="12"/>
        <v>0</v>
      </c>
      <c r="AT47" s="25">
        <f t="shared" si="13"/>
        <v>1.2597480503899219</v>
      </c>
      <c r="AU47" s="14">
        <f t="shared" si="14"/>
        <v>4.2</v>
      </c>
      <c r="AV47"/>
    </row>
    <row r="48" spans="1:48" x14ac:dyDescent="0.2">
      <c r="A48" s="79" t="s">
        <v>580</v>
      </c>
      <c r="B48" s="15" t="str">
        <f>IFERROR(VLOOKUP(A48,'Validation List'!$A:$G,2,0),"--")</f>
        <v>Jason Leung</v>
      </c>
      <c r="C48" s="15" t="str">
        <f>IFERROR(VLOOKUP(A48,'Validation List'!$A:$G,4,0),"--")</f>
        <v>MVW 391</v>
      </c>
      <c r="D48" s="16" t="str">
        <f>IFERROR(VLOOKUP(A48,'Validation List'!$A:$G,6,0),"--")</f>
        <v>ROLL OFF</v>
      </c>
      <c r="E48" s="16">
        <f>IFERROR(VLOOKUP(A48,'Validation List'!$A:$G,5,0),"--")</f>
        <v>100034160861723</v>
      </c>
      <c r="F48" s="16" t="str">
        <f>IFERROR(VLOOKUP(A48,'Validation List'!$A:$G,3,0),"--")</f>
        <v>Civic</v>
      </c>
      <c r="G48" s="16">
        <f>IFERROR(VLOOKUP(A48,'Validation List'!$A:$L,9,0),"--")</f>
        <v>17</v>
      </c>
      <c r="H48" s="16">
        <f>IFERROR(VLOOKUP(A48,'Validation List'!$A:$M,10,0)," ")</f>
        <v>3.84375</v>
      </c>
      <c r="I48" s="15">
        <f t="shared" si="8"/>
        <v>168</v>
      </c>
      <c r="K48" s="57"/>
      <c r="L48" s="57"/>
      <c r="R48" s="57"/>
      <c r="S48" s="57"/>
      <c r="Y48" s="57"/>
      <c r="Z48" s="57"/>
      <c r="AF48" s="57"/>
      <c r="AG48" s="57"/>
      <c r="AJ48" s="25"/>
      <c r="AK48" s="14"/>
      <c r="AM48" s="60"/>
      <c r="AN48" s="60"/>
      <c r="AO48" s="2">
        <f t="shared" si="9"/>
        <v>168</v>
      </c>
      <c r="AP48" s="2">
        <f t="shared" si="10"/>
        <v>0</v>
      </c>
      <c r="AQ48" s="2">
        <f t="shared" si="11"/>
        <v>0</v>
      </c>
      <c r="AR48" s="2">
        <f t="shared" si="12"/>
        <v>0</v>
      </c>
      <c r="AT48" s="25">
        <f t="shared" si="13"/>
        <v>1.2597480503899219</v>
      </c>
      <c r="AU48" s="14">
        <f t="shared" si="14"/>
        <v>4.2</v>
      </c>
      <c r="AV48"/>
    </row>
    <row r="49" spans="1:48" x14ac:dyDescent="0.2">
      <c r="A49" s="79" t="s">
        <v>466</v>
      </c>
      <c r="B49" s="15" t="str">
        <f>IFERROR(VLOOKUP(A49,'Validation List'!$A:$G,2,0),"--")</f>
        <v>Jason Leung</v>
      </c>
      <c r="C49" s="15" t="str">
        <f>IFERROR(VLOOKUP(A49,'Validation List'!$A:$G,4,0),"--")</f>
        <v>MVW 391</v>
      </c>
      <c r="D49" s="16" t="str">
        <f>IFERROR(VLOOKUP(A49,'Validation List'!$A:$G,6,0),"--")</f>
        <v>AM</v>
      </c>
      <c r="E49" s="16">
        <f>IFERROR(VLOOKUP(A49,'Validation List'!$A:$G,5,0),"--")</f>
        <v>100034223437669</v>
      </c>
      <c r="F49" s="16" t="str">
        <f>IFERROR(VLOOKUP(A49,'Validation List'!$A:$G,3,0),"--")</f>
        <v>Civic</v>
      </c>
      <c r="G49" s="16">
        <f>IFERROR(VLOOKUP(A49,'Validation List'!$A:$L,9,0),"--")</f>
        <v>14</v>
      </c>
      <c r="H49" s="16">
        <f>IFERROR(VLOOKUP(A49,'Validation List'!$A:$M,10,0)," ")</f>
        <v>0.5625</v>
      </c>
      <c r="I49" s="15">
        <f t="shared" si="8"/>
        <v>168</v>
      </c>
      <c r="J49" s="204"/>
      <c r="K49" s="57"/>
      <c r="L49" s="57"/>
      <c r="M49" s="204"/>
      <c r="N49" s="204"/>
      <c r="O49" s="204"/>
      <c r="P49" s="204"/>
      <c r="Q49" s="204"/>
      <c r="R49" s="57"/>
      <c r="S49" s="57"/>
      <c r="T49" s="204"/>
      <c r="U49" s="204"/>
      <c r="V49" s="204"/>
      <c r="W49" s="204"/>
      <c r="X49" s="204"/>
      <c r="Y49" s="57"/>
      <c r="Z49" s="57"/>
      <c r="AF49" s="57"/>
      <c r="AG49" s="57"/>
      <c r="AH49" s="204"/>
      <c r="AI49" s="204"/>
      <c r="AJ49" s="204"/>
      <c r="AK49" s="204"/>
      <c r="AM49" s="60"/>
      <c r="AN49" s="60"/>
      <c r="AO49" s="2">
        <f t="shared" si="9"/>
        <v>168</v>
      </c>
      <c r="AP49" s="2">
        <f t="shared" si="10"/>
        <v>0</v>
      </c>
      <c r="AQ49" s="2">
        <f t="shared" si="11"/>
        <v>0</v>
      </c>
      <c r="AR49" s="2">
        <f t="shared" si="12"/>
        <v>0</v>
      </c>
      <c r="AT49" s="25">
        <f t="shared" si="13"/>
        <v>1.2597480503899219</v>
      </c>
      <c r="AU49" s="14">
        <f t="shared" si="14"/>
        <v>4.2</v>
      </c>
      <c r="AV49"/>
    </row>
    <row r="50" spans="1:48" ht="16" customHeight="1" x14ac:dyDescent="0.2">
      <c r="A50" s="79" t="s">
        <v>263</v>
      </c>
      <c r="B50" s="15" t="str">
        <f>IFERROR(VLOOKUP(A50,'Validation List'!$A:$G,2,0),"--")</f>
        <v>QA</v>
      </c>
      <c r="C50" s="15" t="str">
        <f>IFERROR(VLOOKUP(A50,'Validation List'!$A:$G,4,0),"--")</f>
        <v>MVW 391</v>
      </c>
      <c r="D50" s="16" t="str">
        <f>IFERROR(VLOOKUP(A50,'Validation List'!$A:$G,6,0),"--")</f>
        <v>AM</v>
      </c>
      <c r="E50" s="16">
        <f>IFERROR(VLOOKUP(A50,'Validation List'!$A:$G,5,0),"--")</f>
        <v>100019500756569</v>
      </c>
      <c r="F50" s="16" t="str">
        <f>IFERROR(VLOOKUP(A50,'Validation List'!$A:$G,3,0),"--")</f>
        <v>QA</v>
      </c>
      <c r="G50" s="16">
        <f>IFERROR(VLOOKUP(A50,'Validation List'!$A:$L,9,0),"--")</f>
        <v>15</v>
      </c>
      <c r="H50" s="16">
        <f>IFERROR(VLOOKUP(A50,'Validation List'!$A:$M,10,0)," ")</f>
        <v>1.5625</v>
      </c>
      <c r="I50" s="15">
        <f t="shared" si="8"/>
        <v>160</v>
      </c>
      <c r="K50" s="57"/>
      <c r="L50" s="57"/>
      <c r="R50" s="57"/>
      <c r="S50" s="57"/>
      <c r="V50" s="2" t="s">
        <v>16</v>
      </c>
      <c r="Y50" s="57"/>
      <c r="Z50" s="57"/>
      <c r="AF50" s="57"/>
      <c r="AG50" s="57"/>
      <c r="AM50" s="60"/>
      <c r="AN50" s="60"/>
      <c r="AO50" s="2">
        <f t="shared" si="9"/>
        <v>160</v>
      </c>
      <c r="AP50" s="2">
        <f t="shared" si="10"/>
        <v>1</v>
      </c>
      <c r="AQ50" s="2">
        <f t="shared" si="11"/>
        <v>0</v>
      </c>
      <c r="AR50" s="2">
        <f t="shared" si="12"/>
        <v>0</v>
      </c>
      <c r="AT50" s="25">
        <f t="shared" si="13"/>
        <v>1.1997600479904018</v>
      </c>
      <c r="AU50" s="14">
        <f t="shared" si="14"/>
        <v>4.2</v>
      </c>
      <c r="AV50"/>
    </row>
    <row r="51" spans="1:48" x14ac:dyDescent="0.2">
      <c r="A51" s="79" t="s">
        <v>603</v>
      </c>
      <c r="B51" s="15" t="str">
        <f>IFERROR(VLOOKUP(A51,'Validation List'!$A:$G,2,0),"--")</f>
        <v>Jason Leung</v>
      </c>
      <c r="C51" s="15">
        <f>IFERROR(VLOOKUP(A51,'Validation List'!$A:$G,4,0),"--")</f>
        <v>0</v>
      </c>
      <c r="D51" s="16" t="str">
        <f>IFERROR(VLOOKUP(A51,'Validation List'!$A:$G,6,0),"--")</f>
        <v>ROLL OFF</v>
      </c>
      <c r="E51" s="16">
        <f>IFERROR(VLOOKUP(A51,'Validation List'!$A:$G,5,0),"--")</f>
        <v>100034813126814</v>
      </c>
      <c r="F51" s="16" t="str">
        <f>IFERROR(VLOOKUP(A51,'Validation List'!$A:$G,3,0),"--")</f>
        <v>Civic</v>
      </c>
      <c r="G51" s="16">
        <f>IFERROR(VLOOKUP(A51,'Validation List'!$A:$L,9,0),"--")</f>
        <v>11</v>
      </c>
      <c r="H51" s="16">
        <f>IFERROR(VLOOKUP(A51,'Validation List'!$A:$M,10,0)," ")</f>
        <v>1.28125</v>
      </c>
      <c r="I51" s="15">
        <f t="shared" si="8"/>
        <v>91.25</v>
      </c>
      <c r="J51" s="2" t="s">
        <v>666</v>
      </c>
      <c r="K51" s="57"/>
      <c r="L51" s="57"/>
      <c r="M51" s="2" t="s">
        <v>688</v>
      </c>
      <c r="N51" s="2" t="s">
        <v>688</v>
      </c>
      <c r="O51" s="2" t="s">
        <v>688</v>
      </c>
      <c r="P51" s="2" t="s">
        <v>688</v>
      </c>
      <c r="Q51" s="2" t="s">
        <v>688</v>
      </c>
      <c r="R51" s="57"/>
      <c r="S51" s="57"/>
      <c r="U51" s="2" t="s">
        <v>17</v>
      </c>
      <c r="V51" s="2" t="s">
        <v>17</v>
      </c>
      <c r="Y51" s="57"/>
      <c r="Z51" s="57"/>
      <c r="AA51" s="2">
        <v>5</v>
      </c>
      <c r="AD51" s="2" t="s">
        <v>17</v>
      </c>
      <c r="AE51" s="2">
        <v>6.25</v>
      </c>
      <c r="AF51" s="57"/>
      <c r="AG51" s="57"/>
      <c r="AM51" s="60"/>
      <c r="AN51" s="60"/>
      <c r="AO51" s="2">
        <f t="shared" si="9"/>
        <v>91.25</v>
      </c>
      <c r="AP51" s="2">
        <f t="shared" si="10"/>
        <v>0</v>
      </c>
      <c r="AQ51" s="2">
        <f t="shared" si="11"/>
        <v>3</v>
      </c>
      <c r="AR51" s="2">
        <f t="shared" si="12"/>
        <v>4.75</v>
      </c>
      <c r="AT51" s="25">
        <f t="shared" si="13"/>
        <v>0.68423815236952601</v>
      </c>
      <c r="AU51" s="14">
        <f t="shared" si="14"/>
        <v>3</v>
      </c>
      <c r="AV51"/>
    </row>
    <row r="52" spans="1:48" x14ac:dyDescent="0.2">
      <c r="A52" s="79" t="s">
        <v>536</v>
      </c>
      <c r="B52" s="15" t="str">
        <f>IFERROR(VLOOKUP(A52,'Validation List'!$A:$G,2,0),"--")</f>
        <v>Maria Obaldo</v>
      </c>
      <c r="C52" s="15" t="str">
        <f>IFERROR(VLOOKUP(A52,'Validation List'!$A:$G,4,0),"--")</f>
        <v>MVW 391</v>
      </c>
      <c r="D52" s="16" t="str">
        <f>IFERROR(VLOOKUP(A52,'Validation List'!$A:$G,6,0),"--")</f>
        <v>PM</v>
      </c>
      <c r="E52" s="16">
        <f>IFERROR(VLOOKUP(A52,'Validation List'!$A:$G,5,0),"--")</f>
        <v>100028591427459</v>
      </c>
      <c r="F52" s="16" t="str">
        <f>IFERROR(VLOOKUP(A52,'Validation List'!$A:$G,3,0),"--")</f>
        <v>Civic</v>
      </c>
      <c r="G52" s="16">
        <f>IFERROR(VLOOKUP(A52,'Validation List'!$A:$L,9,0),"--")</f>
        <v>19</v>
      </c>
      <c r="H52" s="16">
        <f>IFERROR(VLOOKUP(A52,'Validation List'!$A:$M,10,0)," ")</f>
        <v>1.0625</v>
      </c>
      <c r="I52" s="15">
        <f t="shared" si="8"/>
        <v>160</v>
      </c>
      <c r="K52" s="57"/>
      <c r="L52" s="57"/>
      <c r="R52" s="57"/>
      <c r="S52" s="57"/>
      <c r="T52" s="2" t="s">
        <v>17</v>
      </c>
      <c r="Y52" s="57"/>
      <c r="Z52" s="57"/>
      <c r="AF52" s="57"/>
      <c r="AG52" s="57"/>
      <c r="AL52" s="82" t="s">
        <v>686</v>
      </c>
      <c r="AM52" s="60"/>
      <c r="AN52" s="60"/>
      <c r="AO52" s="2">
        <f t="shared" si="9"/>
        <v>160</v>
      </c>
      <c r="AP52" s="2">
        <f t="shared" si="10"/>
        <v>0</v>
      </c>
      <c r="AQ52" s="2">
        <f t="shared" si="11"/>
        <v>1</v>
      </c>
      <c r="AR52" s="2">
        <f t="shared" si="12"/>
        <v>0</v>
      </c>
      <c r="AT52" s="25">
        <f t="shared" si="13"/>
        <v>1.1997600479904018</v>
      </c>
      <c r="AU52" s="14">
        <f t="shared" si="14"/>
        <v>4.2</v>
      </c>
      <c r="AV52"/>
    </row>
    <row r="53" spans="1:48" x14ac:dyDescent="0.2">
      <c r="A53" s="79" t="s">
        <v>471</v>
      </c>
      <c r="B53" s="15" t="str">
        <f>IFERROR(VLOOKUP(A53,'Validation List'!$A:$G,2,0),"--")</f>
        <v>Jason Leung</v>
      </c>
      <c r="C53" s="15" t="str">
        <f>IFERROR(VLOOKUP(A53,'Validation List'!$A:$G,4,0),"--")</f>
        <v>MVW 391</v>
      </c>
      <c r="D53" s="16" t="str">
        <f>IFERROR(VLOOKUP(A53,'Validation List'!$A:$G,6,0),"--")</f>
        <v>AM</v>
      </c>
      <c r="E53" s="16">
        <f>IFERROR(VLOOKUP(A53,'Validation List'!$A:$G,5,0),"--")</f>
        <v>100028634685349</v>
      </c>
      <c r="F53" s="16" t="str">
        <f>IFERROR(VLOOKUP(A53,'Validation List'!$A:$G,3,0),"--")</f>
        <v>Civic</v>
      </c>
      <c r="G53" s="16">
        <f>IFERROR(VLOOKUP(A53,'Validation List'!$A:$L,9,0),"--")</f>
        <v>9</v>
      </c>
      <c r="H53" s="16">
        <f>IFERROR(VLOOKUP(A53,'Validation List'!$A:$M,10,0)," ")</f>
        <v>2.375</v>
      </c>
      <c r="I53" s="15">
        <f t="shared" si="8"/>
        <v>165</v>
      </c>
      <c r="K53" s="57"/>
      <c r="L53" s="57"/>
      <c r="R53" s="57"/>
      <c r="S53" s="57"/>
      <c r="W53" s="2">
        <v>5</v>
      </c>
      <c r="Y53" s="57"/>
      <c r="Z53" s="57"/>
      <c r="AF53" s="57"/>
      <c r="AG53" s="57"/>
      <c r="AJ53" s="82" t="s">
        <v>686</v>
      </c>
      <c r="AK53" s="82" t="s">
        <v>686</v>
      </c>
      <c r="AL53" s="82" t="s">
        <v>686</v>
      </c>
      <c r="AM53" s="60"/>
      <c r="AN53" s="60"/>
      <c r="AO53" s="2">
        <f t="shared" si="9"/>
        <v>165</v>
      </c>
      <c r="AP53" s="2">
        <f t="shared" si="10"/>
        <v>0</v>
      </c>
      <c r="AQ53" s="2">
        <f t="shared" si="11"/>
        <v>0</v>
      </c>
      <c r="AR53" s="2">
        <f t="shared" si="12"/>
        <v>3</v>
      </c>
      <c r="AT53" s="25">
        <f t="shared" si="13"/>
        <v>1.2372525494901019</v>
      </c>
      <c r="AU53" s="14">
        <f t="shared" si="14"/>
        <v>4.2</v>
      </c>
      <c r="AV53"/>
    </row>
    <row r="54" spans="1:48" x14ac:dyDescent="0.2">
      <c r="A54" s="79" t="s">
        <v>473</v>
      </c>
      <c r="B54" s="15" t="str">
        <f>IFERROR(VLOOKUP(A54,'Validation List'!$A:$G,2,0),"--")</f>
        <v>Jason Leung</v>
      </c>
      <c r="C54" s="15" t="str">
        <f>IFERROR(VLOOKUP(A54,'Validation List'!$A:$G,4,0),"--")</f>
        <v>MVW 391</v>
      </c>
      <c r="D54" s="16" t="str">
        <f>IFERROR(VLOOKUP(A54,'Validation List'!$A:$G,6,0),"--")</f>
        <v>AM</v>
      </c>
      <c r="E54" s="16">
        <f>IFERROR(VLOOKUP(A54,'Validation List'!$A:$G,5,0),"--")</f>
        <v>100034832655723</v>
      </c>
      <c r="F54" s="16" t="str">
        <f>IFERROR(VLOOKUP(A54,'Validation List'!$A:$G,3,0),"--")</f>
        <v>Civic</v>
      </c>
      <c r="G54" s="16">
        <f>IFERROR(VLOOKUP(A54,'Validation List'!$A:$L,9,0),"--")</f>
        <v>7</v>
      </c>
      <c r="H54" s="16">
        <f>IFERROR(VLOOKUP(A54,'Validation List'!$A:$M,10,0)," ")</f>
        <v>1.78125</v>
      </c>
      <c r="I54" s="15">
        <f t="shared" si="8"/>
        <v>120</v>
      </c>
      <c r="J54" s="2" t="s">
        <v>666</v>
      </c>
      <c r="K54" s="57"/>
      <c r="L54" s="57"/>
      <c r="M54" s="2" t="s">
        <v>688</v>
      </c>
      <c r="N54" s="2" t="s">
        <v>688</v>
      </c>
      <c r="O54" s="2" t="s">
        <v>688</v>
      </c>
      <c r="P54" s="2" t="s">
        <v>688</v>
      </c>
      <c r="Q54" s="2" t="s">
        <v>688</v>
      </c>
      <c r="R54" s="57"/>
      <c r="S54" s="57"/>
      <c r="Y54" s="57"/>
      <c r="Z54" s="57"/>
      <c r="AF54" s="57"/>
      <c r="AG54" s="57"/>
      <c r="AM54" s="60"/>
      <c r="AN54" s="60"/>
      <c r="AO54" s="2">
        <f t="shared" si="9"/>
        <v>120</v>
      </c>
      <c r="AP54" s="2">
        <f t="shared" si="10"/>
        <v>0</v>
      </c>
      <c r="AQ54" s="2">
        <f t="shared" si="11"/>
        <v>0</v>
      </c>
      <c r="AR54" s="2">
        <f t="shared" si="12"/>
        <v>0</v>
      </c>
      <c r="AT54" s="25">
        <f t="shared" si="13"/>
        <v>0.89982003599280136</v>
      </c>
      <c r="AU54" s="14">
        <f t="shared" si="14"/>
        <v>3</v>
      </c>
      <c r="AV54"/>
    </row>
    <row r="55" spans="1:48" x14ac:dyDescent="0.2">
      <c r="A55" s="79" t="s">
        <v>475</v>
      </c>
      <c r="B55" s="15" t="str">
        <f>IFERROR(VLOOKUP(A55,'Validation List'!$A:$G,2,0),"--")</f>
        <v>Jason Leung</v>
      </c>
      <c r="C55" s="15" t="str">
        <f>IFERROR(VLOOKUP(A55,'Validation List'!$A:$G,4,0),"--")</f>
        <v>MVW 391</v>
      </c>
      <c r="D55" s="16" t="str">
        <f>IFERROR(VLOOKUP(A55,'Validation List'!$A:$G,6,0),"--")</f>
        <v>AM</v>
      </c>
      <c r="E55" s="16">
        <f>IFERROR(VLOOKUP(A55,'Validation List'!$A:$G,5,0),"--")</f>
        <v>100034214588190</v>
      </c>
      <c r="F55" s="16" t="str">
        <f>IFERROR(VLOOKUP(A55,'Validation List'!$A:$G,3,0),"--")</f>
        <v>Civic</v>
      </c>
      <c r="G55" s="16">
        <f>IFERROR(VLOOKUP(A55,'Validation List'!$A:$L,9,0),"--")</f>
        <v>4</v>
      </c>
      <c r="H55" s="16">
        <f>IFERROR(VLOOKUP(A55,'Validation List'!$A:$M,10,0)," ")</f>
        <v>0.625</v>
      </c>
      <c r="I55" s="15">
        <f t="shared" si="8"/>
        <v>168</v>
      </c>
      <c r="K55" s="57"/>
      <c r="L55" s="57"/>
      <c r="R55" s="57"/>
      <c r="S55" s="57"/>
      <c r="Y55" s="57"/>
      <c r="Z55" s="57"/>
      <c r="AF55" s="57"/>
      <c r="AG55" s="57"/>
      <c r="AM55" s="60"/>
      <c r="AN55" s="60"/>
      <c r="AO55" s="2">
        <f t="shared" si="9"/>
        <v>168</v>
      </c>
      <c r="AP55" s="2">
        <f t="shared" si="10"/>
        <v>0</v>
      </c>
      <c r="AQ55" s="2">
        <f t="shared" si="11"/>
        <v>0</v>
      </c>
      <c r="AR55" s="2">
        <f t="shared" si="12"/>
        <v>0</v>
      </c>
      <c r="AT55" s="25">
        <f t="shared" si="13"/>
        <v>1.2597480503899219</v>
      </c>
      <c r="AU55" s="14">
        <f t="shared" si="14"/>
        <v>4.2</v>
      </c>
      <c r="AV55"/>
    </row>
    <row r="56" spans="1:48" ht="16" customHeight="1" x14ac:dyDescent="0.2">
      <c r="A56" s="79" t="s">
        <v>477</v>
      </c>
      <c r="B56" s="15" t="str">
        <f>IFERROR(VLOOKUP(A56,'Validation List'!$A:$G,2,0),"--")</f>
        <v>Jason Leung</v>
      </c>
      <c r="C56" s="15" t="str">
        <f>IFERROR(VLOOKUP(A56,'Validation List'!$A:$G,4,0),"--")</f>
        <v>MVW 391</v>
      </c>
      <c r="D56" s="16" t="str">
        <f>IFERROR(VLOOKUP(A56,'Validation List'!$A:$G,6,0),"--")</f>
        <v>AM</v>
      </c>
      <c r="E56" s="16">
        <f>IFERROR(VLOOKUP(A56,'Validation List'!$A:$G,5,0),"--")</f>
        <v>100034272406951</v>
      </c>
      <c r="F56" s="16" t="str">
        <f>IFERROR(VLOOKUP(A56,'Validation List'!$A:$G,3,0),"--")</f>
        <v>Civic</v>
      </c>
      <c r="G56" s="16">
        <f>IFERROR(VLOOKUP(A56,'Validation List'!$A:$L,9,0),"--")</f>
        <v>12</v>
      </c>
      <c r="H56" s="16">
        <f>IFERROR(VLOOKUP(A56,'Validation List'!$A:$M,10,0)," ")</f>
        <v>1.5625</v>
      </c>
      <c r="I56" s="15">
        <f t="shared" ref="I56:I78" si="15">(($C$1*8)-((COUNTIF(J56:AN56,"UD")+COUNTIF(J56:AN56,"PD")+COUNTIF(J56:AN56,"NA"))*8)) - ((COUNTIF(J56:AN56,"&gt;0")*8)-SUMIF(J56:AN56,"&gt;0"))</f>
        <v>164</v>
      </c>
      <c r="K56" s="57"/>
      <c r="L56" s="57"/>
      <c r="Q56" s="2">
        <v>4</v>
      </c>
      <c r="R56" s="57"/>
      <c r="S56" s="57"/>
      <c r="Y56" s="57"/>
      <c r="Z56" s="57"/>
      <c r="AF56" s="57"/>
      <c r="AG56" s="57"/>
      <c r="AM56" s="60"/>
      <c r="AN56" s="60"/>
      <c r="AO56" s="2">
        <f t="shared" ref="AO56:AO78" si="16">I56</f>
        <v>164</v>
      </c>
      <c r="AP56" s="2">
        <f t="shared" ref="AP56:AP78" si="17">COUNTIF(J56:AN56,"PD")</f>
        <v>0</v>
      </c>
      <c r="AQ56" s="2">
        <f t="shared" ref="AQ56:AQ78" si="18">COUNTIF(J56:AN56,"UD")</f>
        <v>0</v>
      </c>
      <c r="AR56" s="2">
        <f t="shared" si="12"/>
        <v>4</v>
      </c>
      <c r="AT56" s="25">
        <f t="shared" ref="AT56:AT78" si="19">IFERROR((IF(G56="BC Forward",(AU56*1.85)/8,(I56/16.67)/8)),"--")</f>
        <v>1.2297540491901617</v>
      </c>
      <c r="AU56" s="14">
        <f t="shared" si="14"/>
        <v>4.2</v>
      </c>
      <c r="AV56"/>
    </row>
    <row r="57" spans="1:48" x14ac:dyDescent="0.2">
      <c r="A57" s="79" t="s">
        <v>479</v>
      </c>
      <c r="B57" s="15" t="str">
        <f>IFERROR(VLOOKUP(A57,'Validation List'!$A:$G,2,0),"--")</f>
        <v>Jason Leung</v>
      </c>
      <c r="C57" s="15" t="str">
        <f>IFERROR(VLOOKUP(A57,'Validation List'!$A:$G,4,0),"--")</f>
        <v>MVW 391</v>
      </c>
      <c r="D57" s="16" t="str">
        <f>IFERROR(VLOOKUP(A57,'Validation List'!$A:$G,6,0),"--")</f>
        <v>AM</v>
      </c>
      <c r="E57" s="16">
        <f>IFERROR(VLOOKUP(A57,'Validation List'!$A:$G,5,0),"--")</f>
        <v>100034175813539</v>
      </c>
      <c r="F57" s="16" t="str">
        <f>IFERROR(VLOOKUP(A57,'Validation List'!$A:$G,3,0),"--")</f>
        <v>Civic</v>
      </c>
      <c r="G57" s="16">
        <f>IFERROR(VLOOKUP(A57,'Validation List'!$A:$L,9,0),"--")</f>
        <v>20</v>
      </c>
      <c r="H57" s="16">
        <f>IFERROR(VLOOKUP(A57,'Validation List'!$A:$M,10,0)," ")</f>
        <v>1.375</v>
      </c>
      <c r="I57" s="15">
        <f t="shared" si="15"/>
        <v>160</v>
      </c>
      <c r="K57" s="57"/>
      <c r="L57" s="57"/>
      <c r="R57" s="57"/>
      <c r="S57" s="57"/>
      <c r="Y57" s="57"/>
      <c r="Z57" s="57"/>
      <c r="AC57" s="2" t="s">
        <v>17</v>
      </c>
      <c r="AF57" s="57"/>
      <c r="AG57" s="57"/>
      <c r="AM57" s="60"/>
      <c r="AN57" s="60"/>
      <c r="AO57" s="2">
        <f t="shared" si="16"/>
        <v>160</v>
      </c>
      <c r="AP57" s="2">
        <f t="shared" si="17"/>
        <v>0</v>
      </c>
      <c r="AQ57" s="2">
        <f t="shared" si="18"/>
        <v>1</v>
      </c>
      <c r="AR57" s="2">
        <f t="shared" si="12"/>
        <v>0</v>
      </c>
      <c r="AT57" s="25">
        <f t="shared" si="19"/>
        <v>1.1997600479904018</v>
      </c>
      <c r="AU57" s="14">
        <f t="shared" si="14"/>
        <v>4.2</v>
      </c>
      <c r="AV57"/>
    </row>
    <row r="58" spans="1:48" x14ac:dyDescent="0.2">
      <c r="A58" s="79" t="s">
        <v>538</v>
      </c>
      <c r="B58" s="15" t="str">
        <f>IFERROR(VLOOKUP(A58,'Validation List'!$A:$G,2,0),"--")</f>
        <v>Maria Obaldo</v>
      </c>
      <c r="C58" s="15" t="str">
        <f>IFERROR(VLOOKUP(A58,'Validation List'!$A:$G,4,0),"--")</f>
        <v>MVW 391</v>
      </c>
      <c r="D58" s="16" t="str">
        <f>IFERROR(VLOOKUP(A58,'Validation List'!$A:$G,6,0),"--")</f>
        <v>PM</v>
      </c>
      <c r="E58" s="16">
        <f>IFERROR(VLOOKUP(A58,'Validation List'!$A:$G,5,0),"--")</f>
        <v>100034228927216</v>
      </c>
      <c r="F58" s="16" t="str">
        <f>IFERROR(VLOOKUP(A58,'Validation List'!$A:$G,3,0),"--")</f>
        <v>Civic</v>
      </c>
      <c r="G58" s="16">
        <f>IFERROR(VLOOKUP(A58,'Validation List'!$A:$L,9,0),"--")</f>
        <v>10</v>
      </c>
      <c r="H58" s="16">
        <f>IFERROR(VLOOKUP(A58,'Validation List'!$A:$M,10,0)," ")</f>
        <v>4.125</v>
      </c>
      <c r="I58" s="15">
        <f t="shared" si="15"/>
        <v>168</v>
      </c>
      <c r="K58" s="57"/>
      <c r="L58" s="57"/>
      <c r="R58" s="57"/>
      <c r="S58" s="57"/>
      <c r="Y58" s="57"/>
      <c r="Z58" s="57"/>
      <c r="AF58" s="57"/>
      <c r="AG58" s="57"/>
      <c r="AM58" s="60"/>
      <c r="AN58" s="60"/>
      <c r="AO58" s="2">
        <f t="shared" si="16"/>
        <v>168</v>
      </c>
      <c r="AP58" s="2">
        <f t="shared" si="17"/>
        <v>0</v>
      </c>
      <c r="AQ58" s="2">
        <f t="shared" si="18"/>
        <v>0</v>
      </c>
      <c r="AR58" s="2">
        <f t="shared" si="12"/>
        <v>0</v>
      </c>
      <c r="AT58" s="25">
        <f t="shared" si="19"/>
        <v>1.2597480503899219</v>
      </c>
      <c r="AU58" s="14">
        <f t="shared" si="14"/>
        <v>4.2</v>
      </c>
      <c r="AV58"/>
    </row>
    <row r="59" spans="1:48" x14ac:dyDescent="0.2">
      <c r="A59" s="79" t="s">
        <v>540</v>
      </c>
      <c r="B59" s="15" t="str">
        <f>IFERROR(VLOOKUP(A59,'Validation List'!$A:$G,2,0),"--")</f>
        <v>Maria Obaldo</v>
      </c>
      <c r="C59" s="15" t="str">
        <f>IFERROR(VLOOKUP(A59,'Validation List'!$A:$G,4,0),"--")</f>
        <v>MVW 391</v>
      </c>
      <c r="D59" s="16" t="str">
        <f>IFERROR(VLOOKUP(A59,'Validation List'!$A:$G,6,0),"--")</f>
        <v>PM</v>
      </c>
      <c r="E59" s="16">
        <f>IFERROR(VLOOKUP(A59,'Validation List'!$A:$G,5,0),"--")</f>
        <v>100034843664340</v>
      </c>
      <c r="F59" s="16" t="str">
        <f>IFERROR(VLOOKUP(A59,'Validation List'!$A:$G,3,0),"--")</f>
        <v>Civic</v>
      </c>
      <c r="G59" s="16">
        <f>IFERROR(VLOOKUP(A59,'Validation List'!$A:$L,9,0),"--")</f>
        <v>7</v>
      </c>
      <c r="H59" s="16">
        <f>IFERROR(VLOOKUP(A59,'Validation List'!$A:$M,10,0)," ")</f>
        <v>1.4375</v>
      </c>
      <c r="I59" s="15">
        <f t="shared" si="15"/>
        <v>80</v>
      </c>
      <c r="J59" s="204" t="s">
        <v>688</v>
      </c>
      <c r="K59" s="57"/>
      <c r="L59" s="57"/>
      <c r="M59" s="204" t="s">
        <v>688</v>
      </c>
      <c r="N59" s="204" t="s">
        <v>688</v>
      </c>
      <c r="O59" s="204" t="s">
        <v>688</v>
      </c>
      <c r="P59" s="204" t="s">
        <v>688</v>
      </c>
      <c r="Q59" s="204" t="s">
        <v>688</v>
      </c>
      <c r="R59" s="57"/>
      <c r="S59" s="57"/>
      <c r="T59" s="204" t="s">
        <v>688</v>
      </c>
      <c r="U59" s="204" t="s">
        <v>688</v>
      </c>
      <c r="V59" s="204" t="s">
        <v>688</v>
      </c>
      <c r="W59" s="204" t="s">
        <v>688</v>
      </c>
      <c r="X59" s="204" t="s">
        <v>688</v>
      </c>
      <c r="Y59" s="57"/>
      <c r="Z59" s="57"/>
      <c r="AF59" s="57"/>
      <c r="AG59" s="57"/>
      <c r="AM59" s="60"/>
      <c r="AN59" s="60"/>
      <c r="AO59" s="2">
        <f t="shared" si="16"/>
        <v>80</v>
      </c>
      <c r="AP59" s="2">
        <f t="shared" si="17"/>
        <v>0</v>
      </c>
      <c r="AQ59" s="2">
        <f t="shared" si="18"/>
        <v>0</v>
      </c>
      <c r="AR59" s="2">
        <f t="shared" si="12"/>
        <v>0</v>
      </c>
      <c r="AT59" s="25">
        <f t="shared" si="19"/>
        <v>0.59988002399520091</v>
      </c>
      <c r="AU59" s="14">
        <f t="shared" si="14"/>
        <v>2</v>
      </c>
      <c r="AV59"/>
    </row>
    <row r="60" spans="1:48" ht="16" customHeight="1" x14ac:dyDescent="0.2">
      <c r="A60" s="79" t="s">
        <v>481</v>
      </c>
      <c r="B60" s="15" t="str">
        <f>IFERROR(VLOOKUP(A60,'Validation List'!$A:$G,2,0),"--")</f>
        <v>Jason Leung</v>
      </c>
      <c r="C60" s="15" t="str">
        <f>IFERROR(VLOOKUP(A60,'Validation List'!$A:$G,4,0),"--")</f>
        <v>MVW 391</v>
      </c>
      <c r="D60" s="16" t="str">
        <f>IFERROR(VLOOKUP(A60,'Validation List'!$A:$G,6,0),"--")</f>
        <v>AM</v>
      </c>
      <c r="E60" s="16">
        <f>IFERROR(VLOOKUP(A60,'Validation List'!$A:$G,5,0),"--")</f>
        <v>100034001902734</v>
      </c>
      <c r="F60" s="16" t="str">
        <f>IFERROR(VLOOKUP(A60,'Validation List'!$A:$G,3,0),"--")</f>
        <v>Civic</v>
      </c>
      <c r="G60" s="16">
        <f>IFERROR(VLOOKUP(A60,'Validation List'!$A:$L,9,0),"--")</f>
        <v>10</v>
      </c>
      <c r="H60" s="16">
        <f>IFERROR(VLOOKUP(A60,'Validation List'!$A:$M,10,0)," ")</f>
        <v>3.0625</v>
      </c>
      <c r="I60" s="15">
        <f t="shared" si="15"/>
        <v>154</v>
      </c>
      <c r="K60" s="57"/>
      <c r="L60" s="57"/>
      <c r="N60" s="2">
        <v>3</v>
      </c>
      <c r="P60" s="2">
        <v>7</v>
      </c>
      <c r="R60" s="57"/>
      <c r="S60" s="57"/>
      <c r="U60" s="204"/>
      <c r="Y60" s="57"/>
      <c r="Z60" s="57"/>
      <c r="AA60" s="2" t="s">
        <v>17</v>
      </c>
      <c r="AF60" s="57"/>
      <c r="AG60" s="57"/>
      <c r="AM60" s="60"/>
      <c r="AN60" s="60"/>
      <c r="AO60" s="2">
        <f t="shared" si="16"/>
        <v>154</v>
      </c>
      <c r="AP60" s="2">
        <f t="shared" si="17"/>
        <v>0</v>
      </c>
      <c r="AQ60" s="2">
        <f t="shared" si="18"/>
        <v>1</v>
      </c>
      <c r="AR60" s="2">
        <f t="shared" si="12"/>
        <v>6</v>
      </c>
      <c r="AT60" s="25">
        <f t="shared" si="19"/>
        <v>1.1547690461907618</v>
      </c>
      <c r="AU60" s="14">
        <f t="shared" si="14"/>
        <v>4.2</v>
      </c>
      <c r="AV60"/>
    </row>
    <row r="61" spans="1:48" x14ac:dyDescent="0.2">
      <c r="A61" s="79" t="s">
        <v>621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ROLL OFF</v>
      </c>
      <c r="E61" s="16">
        <f>IFERROR(VLOOKUP(A61,'Validation List'!$A:$G,5,0),"--")</f>
        <v>100034276384219</v>
      </c>
      <c r="F61" s="16" t="str">
        <f>IFERROR(VLOOKUP(A61,'Validation List'!$A:$G,3,0),"--")</f>
        <v>Civic</v>
      </c>
      <c r="G61" s="16">
        <f>IFERROR(VLOOKUP(A61,'Validation List'!$A:$L,9,0),"--")</f>
        <v>22</v>
      </c>
      <c r="H61" s="16">
        <f>IFERROR(VLOOKUP(A61,'Validation List'!$A:$M,10,0)," ")</f>
        <v>1.625</v>
      </c>
      <c r="I61" s="15">
        <f t="shared" si="15"/>
        <v>168</v>
      </c>
      <c r="K61" s="57"/>
      <c r="L61" s="57"/>
      <c r="R61" s="57"/>
      <c r="S61" s="57"/>
      <c r="Y61" s="57"/>
      <c r="Z61" s="57"/>
      <c r="AF61" s="57"/>
      <c r="AG61" s="57"/>
      <c r="AM61" s="60"/>
      <c r="AN61" s="60"/>
      <c r="AO61" s="2">
        <f t="shared" si="16"/>
        <v>168</v>
      </c>
      <c r="AP61" s="2">
        <f t="shared" si="17"/>
        <v>0</v>
      </c>
      <c r="AQ61" s="2">
        <f t="shared" si="18"/>
        <v>0</v>
      </c>
      <c r="AR61" s="2">
        <f t="shared" si="12"/>
        <v>0</v>
      </c>
      <c r="AT61" s="25">
        <f t="shared" si="19"/>
        <v>1.2597480503899219</v>
      </c>
      <c r="AU61" s="14">
        <f t="shared" si="14"/>
        <v>4.2</v>
      </c>
    </row>
    <row r="62" spans="1:48" x14ac:dyDescent="0.2">
      <c r="A62" s="79" t="s">
        <v>544</v>
      </c>
      <c r="B62" s="15" t="str">
        <f>IFERROR(VLOOKUP(A62,'Validation List'!$A:$G,2,0),"--")</f>
        <v>Maria Obaldo</v>
      </c>
      <c r="C62" s="15" t="str">
        <f>IFERROR(VLOOKUP(A62,'Validation List'!$A:$G,4,0),"--")</f>
        <v>MVW 391</v>
      </c>
      <c r="D62" s="16" t="str">
        <f>IFERROR(VLOOKUP(A62,'Validation List'!$A:$G,6,0),"--")</f>
        <v>PM</v>
      </c>
      <c r="E62" s="16">
        <f>IFERROR(VLOOKUP(A62,'Validation List'!$A:$G,5,0),"--")</f>
        <v>100034130473628</v>
      </c>
      <c r="F62" s="16" t="str">
        <f>IFERROR(VLOOKUP(A62,'Validation List'!$A:$G,3,0),"--")</f>
        <v>Civic</v>
      </c>
      <c r="G62" s="16">
        <f>IFERROR(VLOOKUP(A62,'Validation List'!$A:$L,9,0),"--")</f>
        <v>13</v>
      </c>
      <c r="H62" s="16">
        <f>IFERROR(VLOOKUP(A62,'Validation List'!$A:$M,10,0)," ")</f>
        <v>0.9375</v>
      </c>
      <c r="I62" s="15">
        <f t="shared" si="15"/>
        <v>168</v>
      </c>
      <c r="K62" s="57"/>
      <c r="L62" s="57"/>
      <c r="R62" s="57"/>
      <c r="S62" s="57"/>
      <c r="Y62" s="57"/>
      <c r="Z62" s="57"/>
      <c r="AF62" s="57"/>
      <c r="AG62" s="57"/>
      <c r="AM62" s="60"/>
      <c r="AN62" s="60"/>
      <c r="AO62" s="2">
        <f t="shared" si="16"/>
        <v>168</v>
      </c>
      <c r="AP62" s="2">
        <f t="shared" si="17"/>
        <v>0</v>
      </c>
      <c r="AQ62" s="2">
        <f t="shared" si="18"/>
        <v>0</v>
      </c>
      <c r="AR62" s="2">
        <f t="shared" si="12"/>
        <v>0</v>
      </c>
      <c r="AT62" s="25">
        <f t="shared" si="19"/>
        <v>1.2597480503899219</v>
      </c>
      <c r="AU62" s="14">
        <f t="shared" si="14"/>
        <v>4.2</v>
      </c>
    </row>
    <row r="63" spans="1:48" x14ac:dyDescent="0.2">
      <c r="A63" s="79" t="s">
        <v>546</v>
      </c>
      <c r="B63" s="15" t="str">
        <f>IFERROR(VLOOKUP(A63,'Validation List'!$A:$G,2,0),"--")</f>
        <v>Maria Obaldo</v>
      </c>
      <c r="C63" s="15" t="str">
        <f>IFERROR(VLOOKUP(A63,'Validation List'!$A:$G,4,0),"--")</f>
        <v>MVW 391</v>
      </c>
      <c r="D63" s="16" t="str">
        <f>IFERROR(VLOOKUP(A63,'Validation List'!$A:$G,6,0),"--")</f>
        <v>PM</v>
      </c>
      <c r="E63" s="16">
        <f>IFERROR(VLOOKUP(A63,'Validation List'!$A:$G,5,0),"--")</f>
        <v>100034161101676</v>
      </c>
      <c r="F63" s="16" t="str">
        <f>IFERROR(VLOOKUP(A63,'Validation List'!$A:$G,3,0),"--")</f>
        <v>Civic</v>
      </c>
      <c r="G63" s="16">
        <f>IFERROR(VLOOKUP(A63,'Validation List'!$A:$L,9,0),"--")</f>
        <v>2</v>
      </c>
      <c r="H63" s="16">
        <f>IFERROR(VLOOKUP(A63,'Validation List'!$A:$M,10,0)," ")</f>
        <v>0</v>
      </c>
      <c r="I63" s="15">
        <f t="shared" si="15"/>
        <v>168</v>
      </c>
      <c r="K63" s="57"/>
      <c r="L63" s="57"/>
      <c r="R63" s="57"/>
      <c r="S63" s="57"/>
      <c r="Y63" s="57"/>
      <c r="Z63" s="57"/>
      <c r="AF63" s="57"/>
      <c r="AG63" s="57"/>
      <c r="AM63" s="60"/>
      <c r="AN63" s="60"/>
      <c r="AO63" s="2">
        <f t="shared" si="16"/>
        <v>168</v>
      </c>
      <c r="AP63" s="2">
        <f t="shared" si="17"/>
        <v>0</v>
      </c>
      <c r="AQ63" s="2">
        <f t="shared" si="18"/>
        <v>0</v>
      </c>
      <c r="AR63" s="2">
        <f t="shared" si="12"/>
        <v>0</v>
      </c>
      <c r="AT63" s="25">
        <f t="shared" si="19"/>
        <v>1.2597480503899219</v>
      </c>
      <c r="AU63" s="14">
        <f t="shared" si="14"/>
        <v>4.2</v>
      </c>
    </row>
    <row r="64" spans="1:48" x14ac:dyDescent="0.2">
      <c r="A64" s="79" t="s">
        <v>483</v>
      </c>
      <c r="B64" s="15" t="str">
        <f>IFERROR(VLOOKUP(A64,'Validation List'!$A:$G,2,0),"--")</f>
        <v>Jason Leung</v>
      </c>
      <c r="C64" s="15" t="str">
        <f>IFERROR(VLOOKUP(A64,'Validation List'!$A:$G,4,0),"--")</f>
        <v>MVW 391</v>
      </c>
      <c r="D64" s="16" t="str">
        <f>IFERROR(VLOOKUP(A64,'Validation List'!$A:$G,6,0),"--")</f>
        <v>AM</v>
      </c>
      <c r="E64" s="16">
        <f>IFERROR(VLOOKUP(A64,'Validation List'!$A:$G,5,0),"--")</f>
        <v>100034026800724</v>
      </c>
      <c r="F64" s="16" t="str">
        <f>IFERROR(VLOOKUP(A64,'Validation List'!$A:$G,3,0),"--")</f>
        <v>Civic</v>
      </c>
      <c r="G64" s="16">
        <f>IFERROR(VLOOKUP(A64,'Validation List'!$A:$L,9,0),"--")</f>
        <v>6</v>
      </c>
      <c r="H64" s="16">
        <f>IFERROR(VLOOKUP(A64,'Validation List'!$A:$M,10,0)," ")</f>
        <v>0.625</v>
      </c>
      <c r="I64" s="15">
        <f t="shared" si="15"/>
        <v>168</v>
      </c>
      <c r="K64" s="57"/>
      <c r="L64" s="57"/>
      <c r="R64" s="57"/>
      <c r="S64" s="57"/>
      <c r="Y64" s="57"/>
      <c r="Z64" s="57"/>
      <c r="AF64" s="57"/>
      <c r="AG64" s="57"/>
      <c r="AM64" s="60"/>
      <c r="AN64" s="60"/>
      <c r="AO64" s="2">
        <f t="shared" si="16"/>
        <v>168</v>
      </c>
      <c r="AP64" s="2">
        <f t="shared" si="17"/>
        <v>0</v>
      </c>
      <c r="AQ64" s="2">
        <f t="shared" si="18"/>
        <v>0</v>
      </c>
      <c r="AR64" s="2">
        <f t="shared" si="12"/>
        <v>0</v>
      </c>
      <c r="AT64" s="25">
        <f t="shared" si="19"/>
        <v>1.2597480503899219</v>
      </c>
      <c r="AU64" s="14">
        <f t="shared" si="14"/>
        <v>4.2</v>
      </c>
    </row>
    <row r="65" spans="1:47" x14ac:dyDescent="0.2">
      <c r="A65" s="79" t="s">
        <v>548</v>
      </c>
      <c r="B65" s="15" t="str">
        <f>IFERROR(VLOOKUP(A65,'Validation List'!$A:$G,2,0),"--")</f>
        <v>Maria Obaldo</v>
      </c>
      <c r="C65" s="15" t="str">
        <f>IFERROR(VLOOKUP(A65,'Validation List'!$A:$G,4,0),"--")</f>
        <v>MVW 391</v>
      </c>
      <c r="D65" s="16" t="str">
        <f>IFERROR(VLOOKUP(A65,'Validation List'!$A:$G,6,0),"--")</f>
        <v>PM</v>
      </c>
      <c r="E65" s="16">
        <f>IFERROR(VLOOKUP(A65,'Validation List'!$A:$G,5,0),"--")</f>
        <v>100028957339145</v>
      </c>
      <c r="F65" s="16" t="str">
        <f>IFERROR(VLOOKUP(A65,'Validation List'!$A:$G,3,0),"--")</f>
        <v>Civic</v>
      </c>
      <c r="G65" s="16">
        <f>IFERROR(VLOOKUP(A65,'Validation List'!$A:$L,9,0),"--")</f>
        <v>22</v>
      </c>
      <c r="H65" s="16">
        <f>IFERROR(VLOOKUP(A65,'Validation List'!$A:$M,10,0)," ")</f>
        <v>1.3125</v>
      </c>
      <c r="I65" s="15">
        <f t="shared" si="15"/>
        <v>168</v>
      </c>
      <c r="K65" s="57"/>
      <c r="L65" s="57"/>
      <c r="R65" s="57"/>
      <c r="S65" s="57"/>
      <c r="Y65" s="57"/>
      <c r="Z65" s="57"/>
      <c r="AF65" s="57"/>
      <c r="AG65" s="57"/>
      <c r="AM65" s="60"/>
      <c r="AN65" s="85" t="s">
        <v>689</v>
      </c>
      <c r="AO65" s="2">
        <f t="shared" si="16"/>
        <v>168</v>
      </c>
      <c r="AP65" s="2">
        <f t="shared" si="17"/>
        <v>0</v>
      </c>
      <c r="AQ65" s="2">
        <f t="shared" si="18"/>
        <v>0</v>
      </c>
      <c r="AR65" s="2">
        <f t="shared" si="12"/>
        <v>0</v>
      </c>
      <c r="AT65" s="25">
        <f t="shared" si="19"/>
        <v>1.2597480503899219</v>
      </c>
      <c r="AU65" s="14">
        <f t="shared" si="14"/>
        <v>4.2</v>
      </c>
    </row>
    <row r="66" spans="1:47" x14ac:dyDescent="0.2">
      <c r="A66" s="79" t="s">
        <v>570</v>
      </c>
      <c r="B66" s="15" t="str">
        <f>IFERROR(VLOOKUP(A66,'Validation List'!$A:$G,2,0),"--")</f>
        <v>Jason Leung</v>
      </c>
      <c r="C66" s="15" t="str">
        <f>IFERROR(VLOOKUP(A66,'Validation List'!$A:$G,4,0),"--")</f>
        <v>MVW 391</v>
      </c>
      <c r="D66" s="16" t="str">
        <f>IFERROR(VLOOKUP(A66,'Validation List'!$A:$G,6,0),"--")</f>
        <v>ROLL OFF</v>
      </c>
      <c r="E66" s="16">
        <f>IFERROR(VLOOKUP(A66,'Validation List'!$A:$G,5,0),"--")</f>
        <v>100029079815841</v>
      </c>
      <c r="F66" s="16" t="str">
        <f>IFERROR(VLOOKUP(A66,'Validation List'!$A:$G,3,0),"--")</f>
        <v>Civic</v>
      </c>
      <c r="G66" s="16">
        <f>IFERROR(VLOOKUP(A66,'Validation List'!$A:$L,9,0),"--")</f>
        <v>18</v>
      </c>
      <c r="H66" s="16">
        <f>IFERROR(VLOOKUP(A66,'Validation List'!$A:$M,10,0)," ")</f>
        <v>1.8125</v>
      </c>
      <c r="I66" s="15">
        <f t="shared" si="15"/>
        <v>95</v>
      </c>
      <c r="K66" s="57"/>
      <c r="L66" s="57"/>
      <c r="O66" s="2">
        <v>7</v>
      </c>
      <c r="R66" s="57"/>
      <c r="S66" s="57"/>
      <c r="Y66" s="57"/>
      <c r="Z66" s="57"/>
      <c r="AB66" s="2" t="s">
        <v>16</v>
      </c>
      <c r="AC66" s="2" t="s">
        <v>16</v>
      </c>
      <c r="AD66" s="2" t="s">
        <v>16</v>
      </c>
      <c r="AE66" s="2" t="s">
        <v>16</v>
      </c>
      <c r="AF66" s="57"/>
      <c r="AG66" s="57"/>
      <c r="AH66" s="2" t="s">
        <v>16</v>
      </c>
      <c r="AI66" s="2" t="s">
        <v>16</v>
      </c>
      <c r="AJ66" s="2" t="s">
        <v>16</v>
      </c>
      <c r="AK66" s="2" t="s">
        <v>16</v>
      </c>
      <c r="AL66" s="2" t="s">
        <v>16</v>
      </c>
      <c r="AM66" s="60"/>
      <c r="AN66" s="60"/>
      <c r="AO66" s="2">
        <f t="shared" si="16"/>
        <v>95</v>
      </c>
      <c r="AP66" s="2">
        <f t="shared" si="17"/>
        <v>9</v>
      </c>
      <c r="AQ66" s="2">
        <f t="shared" si="18"/>
        <v>0</v>
      </c>
      <c r="AR66" s="2">
        <f t="shared" si="12"/>
        <v>1</v>
      </c>
      <c r="AT66" s="25">
        <f t="shared" si="19"/>
        <v>0.71235752849430112</v>
      </c>
      <c r="AU66" s="14">
        <f t="shared" si="14"/>
        <v>4.2</v>
      </c>
    </row>
    <row r="67" spans="1:47" x14ac:dyDescent="0.2">
      <c r="A67" s="79" t="s">
        <v>610</v>
      </c>
      <c r="B67" s="15" t="str">
        <f>IFERROR(VLOOKUP(A67,'Validation List'!$A:$G,2,0),"--")</f>
        <v>Jason Leung</v>
      </c>
      <c r="C67" s="15">
        <f>IFERROR(VLOOKUP(A67,'Validation List'!$A:$G,4,0),"--")</f>
        <v>0</v>
      </c>
      <c r="D67" s="16" t="str">
        <f>IFERROR(VLOOKUP(A67,'Validation List'!$A:$G,6,0),"--")</f>
        <v>ROLL OFF</v>
      </c>
      <c r="E67" s="16">
        <f>IFERROR(VLOOKUP(A67,'Validation List'!$A:$G,5,0),"--")</f>
        <v>100034527180717</v>
      </c>
      <c r="F67" s="16" t="str">
        <f>IFERROR(VLOOKUP(A67,'Validation List'!$A:$G,3,0),"--")</f>
        <v>Civic</v>
      </c>
      <c r="G67" s="16">
        <f>IFERROR(VLOOKUP(A67,'Validation List'!$A:$L,9,0),"--")</f>
        <v>8</v>
      </c>
      <c r="H67" s="16">
        <f>IFERROR(VLOOKUP(A67,'Validation List'!$A:$M,10,0)," ")</f>
        <v>0</v>
      </c>
      <c r="I67" s="15">
        <f t="shared" si="15"/>
        <v>168</v>
      </c>
      <c r="K67" s="57"/>
      <c r="L67" s="57"/>
      <c r="R67" s="57"/>
      <c r="S67" s="57"/>
      <c r="Y67" s="57"/>
      <c r="Z67" s="57"/>
      <c r="AF67" s="57"/>
      <c r="AG67" s="57"/>
      <c r="AM67" s="60"/>
      <c r="AN67" s="60"/>
      <c r="AO67" s="2">
        <f t="shared" si="16"/>
        <v>168</v>
      </c>
      <c r="AP67" s="2">
        <f t="shared" si="17"/>
        <v>0</v>
      </c>
      <c r="AQ67" s="2">
        <f t="shared" si="18"/>
        <v>0</v>
      </c>
      <c r="AR67" s="2">
        <f t="shared" si="12"/>
        <v>0</v>
      </c>
      <c r="AT67" s="25">
        <f t="shared" si="19"/>
        <v>1.2597480503899219</v>
      </c>
      <c r="AU67" s="14">
        <f t="shared" si="14"/>
        <v>4.2</v>
      </c>
    </row>
    <row r="68" spans="1:47" x14ac:dyDescent="0.2">
      <c r="A68" s="79" t="s">
        <v>550</v>
      </c>
      <c r="B68" s="15" t="str">
        <f>IFERROR(VLOOKUP(A68,'Validation List'!$A:$G,2,0),"--")</f>
        <v>Maria Obaldo</v>
      </c>
      <c r="C68" s="15" t="str">
        <f>IFERROR(VLOOKUP(A68,'Validation List'!$A:$G,4,0),"--")</f>
        <v>MVW 391</v>
      </c>
      <c r="D68" s="16" t="str">
        <f>IFERROR(VLOOKUP(A68,'Validation List'!$A:$G,6,0),"--")</f>
        <v>PM</v>
      </c>
      <c r="E68" s="16">
        <f>IFERROR(VLOOKUP(A68,'Validation List'!$A:$G,5,0),"--")</f>
        <v>100028678002286</v>
      </c>
      <c r="F68" s="16" t="str">
        <f>IFERROR(VLOOKUP(A68,'Validation List'!$A:$G,3,0),"--")</f>
        <v>Civic</v>
      </c>
      <c r="G68" s="16">
        <f>IFERROR(VLOOKUP(A68,'Validation List'!$A:$L,9,0),"--")</f>
        <v>29</v>
      </c>
      <c r="H68" s="16">
        <f>IFERROR(VLOOKUP(A68,'Validation List'!$A:$M,10,0)," ")</f>
        <v>2.1875</v>
      </c>
      <c r="I68" s="15">
        <f t="shared" si="15"/>
        <v>139.5</v>
      </c>
      <c r="J68" s="2" t="s">
        <v>17</v>
      </c>
      <c r="K68" s="57"/>
      <c r="L68" s="57"/>
      <c r="R68" s="57"/>
      <c r="S68" s="57"/>
      <c r="T68" s="2">
        <v>3.5</v>
      </c>
      <c r="U68" s="2" t="s">
        <v>17</v>
      </c>
      <c r="X68" s="2" t="s">
        <v>17</v>
      </c>
      <c r="Y68" s="57"/>
      <c r="Z68" s="57"/>
      <c r="AF68" s="57"/>
      <c r="AG68" s="57"/>
      <c r="AK68" s="82" t="s">
        <v>682</v>
      </c>
      <c r="AL68" s="84" t="s">
        <v>680</v>
      </c>
      <c r="AM68" s="60"/>
      <c r="AN68" s="60"/>
      <c r="AO68" s="2">
        <f t="shared" si="16"/>
        <v>139.5</v>
      </c>
      <c r="AP68" s="2">
        <f t="shared" si="17"/>
        <v>0</v>
      </c>
      <c r="AQ68" s="2">
        <f t="shared" si="18"/>
        <v>3</v>
      </c>
      <c r="AR68" s="2">
        <f t="shared" si="12"/>
        <v>4.5</v>
      </c>
      <c r="AT68" s="25">
        <f t="shared" si="19"/>
        <v>1.0460407918416315</v>
      </c>
      <c r="AU68" s="14">
        <f t="shared" si="14"/>
        <v>4.2</v>
      </c>
    </row>
    <row r="69" spans="1:47" x14ac:dyDescent="0.2">
      <c r="A69" s="79" t="s">
        <v>485</v>
      </c>
      <c r="B69" s="15" t="str">
        <f>IFERROR(VLOOKUP(A69,'Validation List'!$A:$G,2,0),"--")</f>
        <v>Jason Leung</v>
      </c>
      <c r="C69" s="15" t="str">
        <f>IFERROR(VLOOKUP(A69,'Validation List'!$A:$G,4,0),"--")</f>
        <v>MVW 391</v>
      </c>
      <c r="D69" s="16" t="str">
        <f>IFERROR(VLOOKUP(A69,'Validation List'!$A:$G,6,0),"--")</f>
        <v>AM</v>
      </c>
      <c r="E69" s="16">
        <f>IFERROR(VLOOKUP(A69,'Validation List'!$A:$G,5,0),"--")</f>
        <v>100034779559090</v>
      </c>
      <c r="F69" s="16" t="str">
        <f>IFERROR(VLOOKUP(A69,'Validation List'!$A:$G,3,0),"--")</f>
        <v>Civic</v>
      </c>
      <c r="G69" s="16">
        <f>IFERROR(VLOOKUP(A69,'Validation List'!$A:$L,9,0),"--")</f>
        <v>12</v>
      </c>
      <c r="H69" s="16">
        <f>IFERROR(VLOOKUP(A69,'Validation List'!$A:$M,10,0)," ")</f>
        <v>1.125</v>
      </c>
      <c r="I69" s="15">
        <f t="shared" si="15"/>
        <v>120</v>
      </c>
      <c r="J69" s="2" t="s">
        <v>666</v>
      </c>
      <c r="K69" s="57"/>
      <c r="L69" s="57"/>
      <c r="M69" s="2" t="s">
        <v>688</v>
      </c>
      <c r="N69" s="2" t="s">
        <v>688</v>
      </c>
      <c r="O69" s="2" t="s">
        <v>688</v>
      </c>
      <c r="P69" s="2" t="s">
        <v>688</v>
      </c>
      <c r="Q69" s="2" t="s">
        <v>688</v>
      </c>
      <c r="R69" s="57"/>
      <c r="S69" s="57"/>
      <c r="T69" s="71"/>
      <c r="U69" s="71"/>
      <c r="V69" s="71"/>
      <c r="W69" s="71"/>
      <c r="X69" s="71"/>
      <c r="Y69" s="57"/>
      <c r="Z69" s="57"/>
      <c r="AF69" s="57"/>
      <c r="AG69" s="57"/>
      <c r="AM69" s="60"/>
      <c r="AN69" s="60"/>
      <c r="AO69" s="2">
        <f t="shared" si="16"/>
        <v>120</v>
      </c>
      <c r="AP69" s="2">
        <f t="shared" si="17"/>
        <v>0</v>
      </c>
      <c r="AQ69" s="2">
        <f t="shared" si="18"/>
        <v>0</v>
      </c>
      <c r="AR69" s="2">
        <f t="shared" si="12"/>
        <v>0</v>
      </c>
      <c r="AT69" s="25">
        <f t="shared" si="19"/>
        <v>0.89982003599280136</v>
      </c>
      <c r="AU69" s="14">
        <f t="shared" si="14"/>
        <v>3</v>
      </c>
    </row>
    <row r="70" spans="1:47" x14ac:dyDescent="0.2">
      <c r="A70" s="79" t="s">
        <v>503</v>
      </c>
      <c r="B70" s="15" t="str">
        <f>IFERROR(VLOOKUP(A70,'Validation List'!$A:$G,2,0),"--")</f>
        <v>Jason Leung</v>
      </c>
      <c r="C70" s="15" t="str">
        <f>IFERROR(VLOOKUP(A70,'Validation List'!$A:$G,4,0),"--")</f>
        <v>MVW 391</v>
      </c>
      <c r="D70" s="16" t="str">
        <f>IFERROR(VLOOKUP(A70,'Validation List'!$A:$G,6,0),"--")</f>
        <v>AM</v>
      </c>
      <c r="E70" s="16">
        <f>IFERROR(VLOOKUP(A70,'Validation List'!$A:$G,5,0),"--")</f>
        <v>100028800064303</v>
      </c>
      <c r="F70" s="16" t="str">
        <f>IFERROR(VLOOKUP(A70,'Validation List'!$A:$G,3,0),"--")</f>
        <v>Civic</v>
      </c>
      <c r="G70" s="16">
        <f>IFERROR(VLOOKUP(A70,'Validation List'!$A:$L,9,0),"--")</f>
        <v>4</v>
      </c>
      <c r="H70" s="16">
        <f>IFERROR(VLOOKUP(A70,'Validation List'!$A:$M,10,0)," ")</f>
        <v>1.1875</v>
      </c>
      <c r="I70" s="15">
        <f t="shared" si="15"/>
        <v>165</v>
      </c>
      <c r="K70" s="57"/>
      <c r="L70" s="57"/>
      <c r="R70" s="57"/>
      <c r="S70" s="57"/>
      <c r="V70" s="2">
        <v>5</v>
      </c>
      <c r="Y70" s="57"/>
      <c r="Z70" s="57"/>
      <c r="AF70" s="57"/>
      <c r="AG70" s="57"/>
      <c r="AI70" s="82" t="s">
        <v>682</v>
      </c>
      <c r="AJ70" s="82" t="s">
        <v>682</v>
      </c>
      <c r="AK70" s="82" t="s">
        <v>682</v>
      </c>
      <c r="AL70" s="84" t="s">
        <v>680</v>
      </c>
      <c r="AM70" s="60"/>
      <c r="AN70" s="60"/>
      <c r="AO70" s="2">
        <f t="shared" si="16"/>
        <v>165</v>
      </c>
      <c r="AP70" s="2">
        <f t="shared" si="17"/>
        <v>0</v>
      </c>
      <c r="AQ70" s="2">
        <f t="shared" si="18"/>
        <v>0</v>
      </c>
      <c r="AR70" s="2">
        <f t="shared" si="12"/>
        <v>3</v>
      </c>
      <c r="AT70" s="25">
        <f t="shared" si="19"/>
        <v>1.2372525494901019</v>
      </c>
      <c r="AU70" s="14">
        <f t="shared" si="14"/>
        <v>4.2</v>
      </c>
    </row>
    <row r="71" spans="1:47" x14ac:dyDescent="0.2">
      <c r="A71" s="79" t="s">
        <v>552</v>
      </c>
      <c r="B71" s="15" t="str">
        <f>IFERROR(VLOOKUP(A71,'Validation List'!$A:$G,2,0),"--")</f>
        <v>Maria Obaldo</v>
      </c>
      <c r="C71" s="15" t="str">
        <f>IFERROR(VLOOKUP(A71,'Validation List'!$A:$G,4,0),"--")</f>
        <v>MVW 391</v>
      </c>
      <c r="D71" s="16" t="str">
        <f>IFERROR(VLOOKUP(A71,'Validation List'!$A:$G,6,0),"--")</f>
        <v>PM</v>
      </c>
      <c r="E71" s="16">
        <f>IFERROR(VLOOKUP(A71,'Validation List'!$A:$G,5,0),"--")</f>
        <v>100029081885568</v>
      </c>
      <c r="F71" s="16" t="str">
        <f>IFERROR(VLOOKUP(A71,'Validation List'!$A:$G,3,0),"--")</f>
        <v>Civic</v>
      </c>
      <c r="G71" s="16">
        <f>IFERROR(VLOOKUP(A71,'Validation List'!$A:$L,9,0),"--")</f>
        <v>20</v>
      </c>
      <c r="H71" s="16">
        <f>IFERROR(VLOOKUP(A71,'Validation List'!$A:$M,10,0)," ")</f>
        <v>4.5</v>
      </c>
      <c r="I71" s="15">
        <f t="shared" si="15"/>
        <v>152</v>
      </c>
      <c r="J71" s="2" t="s">
        <v>16</v>
      </c>
      <c r="K71" s="57"/>
      <c r="L71" s="57"/>
      <c r="M71" s="2" t="s">
        <v>16</v>
      </c>
      <c r="R71" s="57"/>
      <c r="S71" s="57"/>
      <c r="Y71" s="57"/>
      <c r="Z71" s="57"/>
      <c r="AF71" s="57"/>
      <c r="AG71" s="57"/>
      <c r="AI71" s="82" t="s">
        <v>682</v>
      </c>
      <c r="AJ71" s="82" t="s">
        <v>682</v>
      </c>
      <c r="AK71" s="82" t="s">
        <v>682</v>
      </c>
      <c r="AL71" s="82" t="s">
        <v>686</v>
      </c>
      <c r="AM71" s="60"/>
      <c r="AN71" s="60"/>
      <c r="AO71" s="2">
        <f t="shared" si="16"/>
        <v>152</v>
      </c>
      <c r="AP71" s="2">
        <f t="shared" si="17"/>
        <v>2</v>
      </c>
      <c r="AQ71" s="2">
        <f t="shared" si="18"/>
        <v>0</v>
      </c>
      <c r="AR71" s="2">
        <f t="shared" si="12"/>
        <v>0</v>
      </c>
      <c r="AT71" s="25">
        <f t="shared" si="19"/>
        <v>1.1397720455908817</v>
      </c>
      <c r="AU71" s="14">
        <f t="shared" si="14"/>
        <v>4.2</v>
      </c>
    </row>
    <row r="72" spans="1:47" ht="17" thickBot="1" x14ac:dyDescent="0.25">
      <c r="A72" s="79" t="s">
        <v>554</v>
      </c>
      <c r="B72" s="15" t="str">
        <f>IFERROR(VLOOKUP(A72,'Validation List'!$A:$G,2,0),"--")</f>
        <v>Maria Obaldo</v>
      </c>
      <c r="C72" s="15" t="str">
        <f>IFERROR(VLOOKUP(A72,'Validation List'!$A:$G,4,0),"--")</f>
        <v>MVW 391</v>
      </c>
      <c r="D72" s="16" t="str">
        <f>IFERROR(VLOOKUP(A72,'Validation List'!$A:$G,6,0),"--")</f>
        <v>PM</v>
      </c>
      <c r="E72" s="16">
        <f>IFERROR(VLOOKUP(A72,'Validation List'!$A:$G,5,0),"--")</f>
        <v>100034792128190</v>
      </c>
      <c r="F72" s="16" t="str">
        <f>IFERROR(VLOOKUP(A72,'Validation List'!$A:$G,3,0),"--")</f>
        <v>Civic</v>
      </c>
      <c r="G72" s="16">
        <f>IFERROR(VLOOKUP(A72,'Validation List'!$A:$L,9,0),"--")</f>
        <v>16</v>
      </c>
      <c r="H72" s="16">
        <f>IFERROR(VLOOKUP(A72,'Validation List'!$A:$M,10,0)," ")</f>
        <v>2.0625</v>
      </c>
      <c r="I72" s="15">
        <f t="shared" si="15"/>
        <v>116.5</v>
      </c>
      <c r="J72" s="2" t="s">
        <v>666</v>
      </c>
      <c r="K72" s="57"/>
      <c r="L72" s="57"/>
      <c r="M72" s="2" t="s">
        <v>666</v>
      </c>
      <c r="N72" s="2" t="s">
        <v>666</v>
      </c>
      <c r="O72" s="2" t="s">
        <v>666</v>
      </c>
      <c r="P72" s="2" t="s">
        <v>666</v>
      </c>
      <c r="Q72" s="2" t="s">
        <v>666</v>
      </c>
      <c r="R72" s="57"/>
      <c r="S72" s="57"/>
      <c r="Y72" s="57"/>
      <c r="Z72" s="57"/>
      <c r="AA72" s="2">
        <v>4.5</v>
      </c>
      <c r="AF72" s="57"/>
      <c r="AG72" s="57"/>
      <c r="AM72" s="60"/>
      <c r="AN72" s="60"/>
      <c r="AO72" s="2">
        <f t="shared" si="16"/>
        <v>116.5</v>
      </c>
      <c r="AP72" s="2">
        <f t="shared" si="17"/>
        <v>0</v>
      </c>
      <c r="AQ72" s="2">
        <f t="shared" si="18"/>
        <v>0</v>
      </c>
      <c r="AR72" s="2">
        <f t="shared" si="12"/>
        <v>3.5</v>
      </c>
      <c r="AT72" s="25">
        <f t="shared" si="19"/>
        <v>0.87357528494301129</v>
      </c>
      <c r="AU72" s="14">
        <f t="shared" si="14"/>
        <v>3</v>
      </c>
    </row>
    <row r="73" spans="1:47" ht="17" thickBot="1" x14ac:dyDescent="0.25">
      <c r="A73" s="79" t="s">
        <v>578</v>
      </c>
      <c r="B73" s="15" t="str">
        <f>IFERROR(VLOOKUP(A73,'Validation List'!$A:$G,2,0),"--")</f>
        <v>Jason Leung</v>
      </c>
      <c r="C73" s="15" t="str">
        <f>IFERROR(VLOOKUP(A73,'Validation List'!$A:$G,4,0),"--")</f>
        <v>MVW 391</v>
      </c>
      <c r="D73" s="16" t="str">
        <f>IFERROR(VLOOKUP(A73,'Validation List'!$A:$G,6,0),"--")</f>
        <v>ROLL OFF</v>
      </c>
      <c r="E73" s="16">
        <f>IFERROR(VLOOKUP(A73,'Validation List'!$A:$G,5,0),"--")</f>
        <v>100028665312993</v>
      </c>
      <c r="F73" s="16" t="str">
        <f>IFERROR(VLOOKUP(A73,'Validation List'!$A:$G,3,0),"--")</f>
        <v>Civic</v>
      </c>
      <c r="G73" s="16">
        <f>IFERROR(VLOOKUP(A73,'Validation List'!$A:$L,9,0),"--")</f>
        <v>26</v>
      </c>
      <c r="H73" s="16">
        <f>IFERROR(VLOOKUP(A73,'Validation List'!$A:$M,10,0)," ")</f>
        <v>1.84375</v>
      </c>
      <c r="I73" s="15">
        <f t="shared" si="15"/>
        <v>148.25</v>
      </c>
      <c r="K73" s="57"/>
      <c r="L73" s="57"/>
      <c r="R73" s="57"/>
      <c r="S73" s="57"/>
      <c r="Y73" s="57"/>
      <c r="Z73" s="57"/>
      <c r="AB73" s="2">
        <v>7.25</v>
      </c>
      <c r="AE73" s="2">
        <v>5</v>
      </c>
      <c r="AF73" s="57"/>
      <c r="AG73" s="57"/>
      <c r="AI73" s="83" t="s">
        <v>683</v>
      </c>
      <c r="AJ73" s="2" t="s">
        <v>17</v>
      </c>
      <c r="AK73" s="82" t="s">
        <v>682</v>
      </c>
      <c r="AL73" s="2" t="s">
        <v>16</v>
      </c>
      <c r="AM73" s="60"/>
      <c r="AN73" s="60"/>
      <c r="AO73" s="2">
        <f t="shared" si="16"/>
        <v>148.25</v>
      </c>
      <c r="AP73" s="2">
        <f t="shared" si="17"/>
        <v>1</v>
      </c>
      <c r="AQ73" s="2">
        <f t="shared" si="18"/>
        <v>1</v>
      </c>
      <c r="AR73" s="2">
        <f t="shared" si="12"/>
        <v>3.75</v>
      </c>
      <c r="AT73" s="25">
        <f t="shared" si="19"/>
        <v>1.1116526694661066</v>
      </c>
      <c r="AU73" s="14">
        <f t="shared" si="14"/>
        <v>4.2</v>
      </c>
    </row>
    <row r="74" spans="1:47" x14ac:dyDescent="0.2">
      <c r="A74" s="79" t="s">
        <v>613</v>
      </c>
      <c r="B74" s="15" t="str">
        <f>IFERROR(VLOOKUP(A74,'Validation List'!$A:$G,2,0),"--")</f>
        <v>Jason Leung</v>
      </c>
      <c r="C74" s="15">
        <f>IFERROR(VLOOKUP(A74,'Validation List'!$A:$G,4,0),"--")</f>
        <v>0</v>
      </c>
      <c r="D74" s="16" t="str">
        <f>IFERROR(VLOOKUP(A74,'Validation List'!$A:$G,6,0),"--")</f>
        <v>ROLL OFF</v>
      </c>
      <c r="E74" s="16">
        <f>IFERROR(VLOOKUP(A74,'Validation List'!$A:$G,5,0),"--")</f>
        <v>100029106033112</v>
      </c>
      <c r="F74" s="16" t="str">
        <f>IFERROR(VLOOKUP(A74,'Validation List'!$A:$G,3,0),"--")</f>
        <v>Civic</v>
      </c>
      <c r="G74" s="16">
        <f>IFERROR(VLOOKUP(A74,'Validation List'!$A:$L,9,0),"--")</f>
        <v>9</v>
      </c>
      <c r="H74" s="16">
        <f>IFERROR(VLOOKUP(A74,'Validation List'!$A:$M,10,0)," ")</f>
        <v>0.625</v>
      </c>
      <c r="I74" s="15">
        <f t="shared" si="15"/>
        <v>168</v>
      </c>
      <c r="K74" s="57"/>
      <c r="L74" s="57"/>
      <c r="R74" s="57"/>
      <c r="S74" s="57"/>
      <c r="Y74" s="57"/>
      <c r="Z74" s="57"/>
      <c r="AF74" s="57"/>
      <c r="AG74" s="57"/>
      <c r="AM74" s="60"/>
      <c r="AN74" s="60"/>
      <c r="AO74" s="2">
        <f t="shared" si="16"/>
        <v>168</v>
      </c>
      <c r="AP74" s="2">
        <f t="shared" si="17"/>
        <v>0</v>
      </c>
      <c r="AQ74" s="2">
        <f t="shared" si="18"/>
        <v>0</v>
      </c>
      <c r="AR74" s="2">
        <f t="shared" si="12"/>
        <v>0</v>
      </c>
      <c r="AT74" s="25">
        <f t="shared" si="19"/>
        <v>1.2597480503899219</v>
      </c>
      <c r="AU74" s="14">
        <f t="shared" si="14"/>
        <v>4.2</v>
      </c>
    </row>
    <row r="75" spans="1:47" x14ac:dyDescent="0.2">
      <c r="A75" s="79" t="s">
        <v>573</v>
      </c>
      <c r="B75" s="15" t="str">
        <f>IFERROR(VLOOKUP(A75,'Validation List'!$A:$G,2,0),"--")</f>
        <v>Jason Leung</v>
      </c>
      <c r="C75" s="15" t="str">
        <f>IFERROR(VLOOKUP(A75,'Validation List'!$A:$G,4,0),"--")</f>
        <v>MVW 391</v>
      </c>
      <c r="D75" s="16" t="str">
        <f>IFERROR(VLOOKUP(A75,'Validation List'!$A:$G,6,0),"--")</f>
        <v>ROLL OFF</v>
      </c>
      <c r="E75" s="16">
        <f>IFERROR(VLOOKUP(A75,'Validation List'!$A:$G,5,0),"--")</f>
        <v>100028515473323</v>
      </c>
      <c r="F75" s="16" t="str">
        <f>IFERROR(VLOOKUP(A75,'Validation List'!$A:$G,3,0),"--")</f>
        <v>Civic</v>
      </c>
      <c r="G75" s="16">
        <f>IFERROR(VLOOKUP(A75,'Validation List'!$A:$L,9,0),"--")</f>
        <v>20</v>
      </c>
      <c r="H75" s="16">
        <f>IFERROR(VLOOKUP(A75,'Validation List'!$A:$M,10,0)," ")</f>
        <v>6.5</v>
      </c>
      <c r="I75" s="15">
        <f t="shared" si="15"/>
        <v>133.5</v>
      </c>
      <c r="K75" s="57"/>
      <c r="L75" s="57"/>
      <c r="M75" s="2" t="s">
        <v>17</v>
      </c>
      <c r="R75" s="57"/>
      <c r="S75" s="57"/>
      <c r="V75" s="2">
        <v>6</v>
      </c>
      <c r="Y75" s="57"/>
      <c r="Z75" s="57"/>
      <c r="AA75" s="2" t="s">
        <v>16</v>
      </c>
      <c r="AB75" s="2">
        <v>3</v>
      </c>
      <c r="AC75" s="2" t="s">
        <v>16</v>
      </c>
      <c r="AE75" s="2">
        <v>4.5</v>
      </c>
      <c r="AF75" s="57"/>
      <c r="AG75" s="57"/>
      <c r="AJ75" s="82" t="s">
        <v>690</v>
      </c>
      <c r="AK75" s="82" t="s">
        <v>682</v>
      </c>
      <c r="AL75" s="82" t="s">
        <v>682</v>
      </c>
      <c r="AM75" s="60"/>
      <c r="AN75" s="60"/>
      <c r="AO75" s="2">
        <f t="shared" si="16"/>
        <v>133.5</v>
      </c>
      <c r="AP75" s="2">
        <f t="shared" si="17"/>
        <v>2</v>
      </c>
      <c r="AQ75" s="2">
        <f t="shared" si="18"/>
        <v>1</v>
      </c>
      <c r="AR75" s="2">
        <f t="shared" si="12"/>
        <v>10.5</v>
      </c>
      <c r="AT75" s="25">
        <f t="shared" si="19"/>
        <v>1.0010497900419915</v>
      </c>
      <c r="AU75" s="14">
        <f t="shared" si="14"/>
        <v>4.2</v>
      </c>
    </row>
    <row r="76" spans="1:47" x14ac:dyDescent="0.2">
      <c r="A76" s="79" t="s">
        <v>614</v>
      </c>
      <c r="B76" s="15" t="str">
        <f>IFERROR(VLOOKUP(A76,'Validation List'!$A:$G,2,0),"--")</f>
        <v>Jason Leung</v>
      </c>
      <c r="C76" s="15">
        <f>IFERROR(VLOOKUP(A76,'Validation List'!$A:$G,4,0),"--")</f>
        <v>0</v>
      </c>
      <c r="D76" s="16" t="str">
        <f>IFERROR(VLOOKUP(A76,'Validation List'!$A:$G,6,0),"--")</f>
        <v>ROLL OFF</v>
      </c>
      <c r="E76" s="16">
        <f>IFERROR(VLOOKUP(A76,'Validation List'!$A:$G,5,0),"--")</f>
        <v>100029128411582</v>
      </c>
      <c r="F76" s="16" t="str">
        <f>IFERROR(VLOOKUP(A76,'Validation List'!$A:$G,3,0),"--")</f>
        <v>Civic</v>
      </c>
      <c r="G76" s="16">
        <f>IFERROR(VLOOKUP(A76,'Validation List'!$A:$L,9,0),"--")</f>
        <v>25</v>
      </c>
      <c r="H76" s="16">
        <f>IFERROR(VLOOKUP(A76,'Validation List'!$A:$M,10,0)," ")</f>
        <v>0</v>
      </c>
      <c r="I76" s="15">
        <f t="shared" si="15"/>
        <v>8</v>
      </c>
      <c r="K76" s="57"/>
      <c r="L76" s="57"/>
      <c r="M76" s="2" t="s">
        <v>16</v>
      </c>
      <c r="N76" s="2" t="s">
        <v>16</v>
      </c>
      <c r="O76" s="2" t="s">
        <v>16</v>
      </c>
      <c r="P76" s="2" t="s">
        <v>16</v>
      </c>
      <c r="Q76" s="2" t="s">
        <v>16</v>
      </c>
      <c r="R76" s="57"/>
      <c r="S76" s="57"/>
      <c r="T76" s="2" t="s">
        <v>16</v>
      </c>
      <c r="U76" s="2" t="s">
        <v>16</v>
      </c>
      <c r="V76" s="2" t="s">
        <v>16</v>
      </c>
      <c r="W76" s="2" t="s">
        <v>16</v>
      </c>
      <c r="X76" s="2" t="s">
        <v>16</v>
      </c>
      <c r="Y76" s="57"/>
      <c r="Z76" s="57"/>
      <c r="AA76" s="2" t="s">
        <v>16</v>
      </c>
      <c r="AB76" s="2" t="s">
        <v>16</v>
      </c>
      <c r="AC76" s="2" t="s">
        <v>16</v>
      </c>
      <c r="AD76" s="2" t="s">
        <v>16</v>
      </c>
      <c r="AE76" s="2" t="s">
        <v>16</v>
      </c>
      <c r="AF76" s="57"/>
      <c r="AG76" s="57"/>
      <c r="AH76" s="2" t="s">
        <v>16</v>
      </c>
      <c r="AI76" s="2" t="s">
        <v>16</v>
      </c>
      <c r="AJ76" s="2" t="s">
        <v>16</v>
      </c>
      <c r="AK76" s="2" t="s">
        <v>16</v>
      </c>
      <c r="AL76" s="2" t="s">
        <v>16</v>
      </c>
      <c r="AM76" s="60"/>
      <c r="AN76" s="60"/>
      <c r="AO76" s="2">
        <f t="shared" si="16"/>
        <v>8</v>
      </c>
      <c r="AP76" s="2">
        <f t="shared" si="17"/>
        <v>20</v>
      </c>
      <c r="AQ76" s="2">
        <f t="shared" si="18"/>
        <v>0</v>
      </c>
      <c r="AR76" s="2">
        <f t="shared" si="12"/>
        <v>0</v>
      </c>
      <c r="AT76" s="25">
        <f t="shared" si="19"/>
        <v>5.9988002399520089E-2</v>
      </c>
      <c r="AU76" s="14">
        <f t="shared" si="14"/>
        <v>4.2</v>
      </c>
    </row>
    <row r="77" spans="1:47" x14ac:dyDescent="0.2">
      <c r="A77" s="79" t="s">
        <v>616</v>
      </c>
      <c r="B77" s="15" t="str">
        <f>IFERROR(VLOOKUP(A77,'Validation List'!$A:$G,2,0),"--")</f>
        <v>Jason Leung</v>
      </c>
      <c r="C77" s="15">
        <f>IFERROR(VLOOKUP(A77,'Validation List'!$A:$G,4,0),"--")</f>
        <v>0</v>
      </c>
      <c r="D77" s="16" t="str">
        <f>IFERROR(VLOOKUP(A77,'Validation List'!$A:$G,6,0),"--")</f>
        <v>ROLL OFF</v>
      </c>
      <c r="E77" s="16">
        <f>IFERROR(VLOOKUP(A77,'Validation List'!$A:$G,5,0),"--")</f>
        <v>100034048519356</v>
      </c>
      <c r="F77" s="16" t="str">
        <f>IFERROR(VLOOKUP(A77,'Validation List'!$A:$G,3,0),"--")</f>
        <v>Civic</v>
      </c>
      <c r="G77" s="16">
        <f>IFERROR(VLOOKUP(A77,'Validation List'!$A:$L,9,0),"--")</f>
        <v>32</v>
      </c>
      <c r="H77" s="16">
        <f>IFERROR(VLOOKUP(A77,'Validation List'!$A:$M,10,0)," ")</f>
        <v>0.40625</v>
      </c>
      <c r="I77" s="15">
        <f t="shared" si="15"/>
        <v>168</v>
      </c>
      <c r="K77" s="57"/>
      <c r="L77" s="57"/>
      <c r="R77" s="57"/>
      <c r="S77" s="57"/>
      <c r="Y77" s="57"/>
      <c r="Z77" s="57"/>
      <c r="AF77" s="57"/>
      <c r="AG77" s="57"/>
      <c r="AM77" s="60"/>
      <c r="AN77" s="60"/>
      <c r="AO77" s="2">
        <f t="shared" si="16"/>
        <v>168</v>
      </c>
      <c r="AP77" s="2">
        <f t="shared" si="17"/>
        <v>0</v>
      </c>
      <c r="AQ77" s="2">
        <f t="shared" si="18"/>
        <v>0</v>
      </c>
      <c r="AR77" s="2">
        <f t="shared" si="12"/>
        <v>0</v>
      </c>
      <c r="AT77" s="25">
        <f t="shared" si="19"/>
        <v>1.2597480503899219</v>
      </c>
      <c r="AU77" s="14">
        <f t="shared" si="14"/>
        <v>4.2</v>
      </c>
    </row>
    <row r="78" spans="1:47" x14ac:dyDescent="0.2">
      <c r="A78" s="79" t="s">
        <v>489</v>
      </c>
      <c r="B78" s="15" t="str">
        <f>IFERROR(VLOOKUP(A78,'Validation List'!$A:$G,2,0),"--")</f>
        <v>Jason Leung</v>
      </c>
      <c r="C78" s="15" t="str">
        <f>IFERROR(VLOOKUP(A78,'Validation List'!$A:$G,4,0),"--")</f>
        <v>MVW 391</v>
      </c>
      <c r="D78" s="16" t="str">
        <f>IFERROR(VLOOKUP(A78,'Validation List'!$A:$G,6,0),"--")</f>
        <v>AM</v>
      </c>
      <c r="E78" s="16">
        <f>IFERROR(VLOOKUP(A78,'Validation List'!$A:$G,5,0),"--")</f>
        <v>100034395606908</v>
      </c>
      <c r="F78" s="16" t="str">
        <f>IFERROR(VLOOKUP(A78,'Validation List'!$A:$G,3,0),"--")</f>
        <v>Civic</v>
      </c>
      <c r="G78" s="16">
        <f>IFERROR(VLOOKUP(A78,'Validation List'!$A:$L,9,0),"--")</f>
        <v>9</v>
      </c>
      <c r="H78" s="16">
        <f>IFERROR(VLOOKUP(A78,'Validation List'!$A:$M,10,0)," ")</f>
        <v>0.8125</v>
      </c>
      <c r="I78" s="15">
        <f t="shared" si="15"/>
        <v>168</v>
      </c>
      <c r="K78" s="57"/>
      <c r="L78" s="57"/>
      <c r="R78" s="57"/>
      <c r="S78" s="57"/>
      <c r="Y78" s="57"/>
      <c r="Z78" s="57"/>
      <c r="AF78" s="57"/>
      <c r="AG78" s="57"/>
      <c r="AM78" s="60"/>
      <c r="AN78" s="60"/>
      <c r="AO78" s="2">
        <f t="shared" si="16"/>
        <v>168</v>
      </c>
      <c r="AP78" s="2">
        <f t="shared" si="17"/>
        <v>0</v>
      </c>
      <c r="AQ78" s="2">
        <f t="shared" si="18"/>
        <v>0</v>
      </c>
      <c r="AR78" s="2">
        <f t="shared" si="12"/>
        <v>0</v>
      </c>
      <c r="AT78" s="25">
        <f t="shared" si="19"/>
        <v>1.2597480503899219</v>
      </c>
      <c r="AU78" s="14">
        <f t="shared" si="14"/>
        <v>4.2</v>
      </c>
    </row>
  </sheetData>
  <autoFilter ref="A23:AQ78" xr:uid="{CD9C0C2E-79A6-CB48-B080-5CF756631F7A}">
    <sortState xmlns:xlrd2="http://schemas.microsoft.com/office/spreadsheetml/2017/richdata2" ref="A24:AQ78">
      <sortCondition ref="A23:A78"/>
    </sortState>
  </autoFilter>
  <mergeCells count="2">
    <mergeCell ref="C5:D5"/>
    <mergeCell ref="F6:I12"/>
  </mergeCells>
  <conditionalFormatting sqref="J24:AN150">
    <cfRule type="cellIs" dxfId="800" priority="1" operator="between">
      <formula>0.0001</formula>
      <formula>7.99999</formula>
    </cfRule>
    <cfRule type="cellIs" dxfId="799" priority="3" operator="equal">
      <formula>"ud"</formula>
    </cfRule>
    <cfRule type="cellIs" dxfId="798" priority="4" operator="equal">
      <formula>"pd"</formula>
    </cfRule>
  </conditionalFormatting>
  <conditionalFormatting sqref="J24:AN151">
    <cfRule type="cellIs" dxfId="797" priority="2" operator="equal">
      <formula>"na"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3B68-EFF0-244B-958F-0123FB1E9311}">
  <dimension ref="A1:AW93"/>
  <sheetViews>
    <sheetView topLeftCell="Q66" zoomScale="110" zoomScaleNormal="110" workbookViewId="0">
      <selection activeCell="AG94" sqref="AG94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0.83203125" style="16" bestFit="1" customWidth="1"/>
    <col min="6" max="8" width="15.6640625" style="15" bestFit="1" customWidth="1"/>
    <col min="9" max="9" width="21.83203125" style="15" customWidth="1"/>
    <col min="10" max="10" width="15.6640625" style="15" customWidth="1"/>
    <col min="11" max="11" width="20" style="15" bestFit="1" customWidth="1"/>
    <col min="12" max="13" width="20" style="15" customWidth="1"/>
    <col min="14" max="14" width="10.6640625" style="2" bestFit="1" customWidth="1"/>
    <col min="15" max="44" width="11.1640625" style="2" customWidth="1"/>
    <col min="45" max="45" width="14.5" style="2" customWidth="1"/>
    <col min="46" max="46" width="19.1640625" style="2" customWidth="1"/>
    <col min="47" max="16384" width="8.6640625" style="26"/>
  </cols>
  <sheetData>
    <row r="1" spans="1:46" x14ac:dyDescent="0.2">
      <c r="A1" s="23" t="s">
        <v>623</v>
      </c>
      <c r="B1" s="24"/>
      <c r="C1" s="24">
        <f>NETWORKDAYS(B3,C3,A6:A9)</f>
        <v>22</v>
      </c>
      <c r="D1" s="25">
        <f>C1/5</f>
        <v>4.4000000000000004</v>
      </c>
      <c r="E1" s="14"/>
      <c r="H1" s="2"/>
      <c r="I1" s="2"/>
      <c r="J1" s="2"/>
      <c r="K1" s="2"/>
      <c r="L1" s="2"/>
      <c r="M1" s="2"/>
      <c r="AT1" s="26"/>
    </row>
    <row r="2" spans="1:46" x14ac:dyDescent="0.2">
      <c r="A2" s="24" t="s">
        <v>624</v>
      </c>
      <c r="B2" s="24"/>
      <c r="C2" s="24">
        <f>COUNTIF($N:$AO,"NA")</f>
        <v>90</v>
      </c>
      <c r="D2" s="2"/>
      <c r="E2" s="14"/>
      <c r="H2" s="2"/>
      <c r="I2" s="2"/>
      <c r="J2" s="2"/>
      <c r="K2" s="2"/>
      <c r="L2" s="2"/>
      <c r="M2" s="2"/>
      <c r="AT2" s="26"/>
    </row>
    <row r="3" spans="1:46" x14ac:dyDescent="0.2">
      <c r="A3" s="24" t="s">
        <v>625</v>
      </c>
      <c r="B3" s="27">
        <v>43586</v>
      </c>
      <c r="C3" s="27">
        <f>DATE(YEAR(B3),MONTH(B3)+1,1)-1</f>
        <v>43616</v>
      </c>
      <c r="D3" s="2"/>
      <c r="E3" s="14"/>
      <c r="H3" s="2"/>
      <c r="I3" s="2"/>
      <c r="J3" s="2"/>
      <c r="K3" s="2"/>
      <c r="L3" s="2"/>
      <c r="M3" s="2"/>
      <c r="AT3" s="26"/>
    </row>
    <row r="4" spans="1:46" x14ac:dyDescent="0.2">
      <c r="A4" s="24"/>
      <c r="B4" s="27"/>
      <c r="C4" s="27"/>
      <c r="D4" s="2"/>
      <c r="E4" s="14"/>
      <c r="H4" s="2"/>
      <c r="I4" s="2"/>
      <c r="J4" s="2"/>
      <c r="K4" s="2"/>
      <c r="L4" s="2"/>
      <c r="M4" s="2"/>
      <c r="AT4" s="26"/>
    </row>
    <row r="5" spans="1:46" ht="18" x14ac:dyDescent="0.2">
      <c r="A5" s="28" t="s">
        <v>626</v>
      </c>
      <c r="B5" s="29"/>
      <c r="C5" s="213" t="s">
        <v>627</v>
      </c>
      <c r="D5" s="213"/>
      <c r="E5" s="14"/>
      <c r="F5" s="217" t="s">
        <v>628</v>
      </c>
      <c r="G5" s="214"/>
      <c r="H5" s="2"/>
      <c r="I5" s="2"/>
      <c r="J5" s="2"/>
      <c r="K5" s="2"/>
      <c r="L5" s="2"/>
      <c r="M5" s="2"/>
      <c r="AT5" s="26"/>
    </row>
    <row r="6" spans="1:46" ht="14.25" customHeight="1" x14ac:dyDescent="0.2">
      <c r="A6" s="30">
        <v>43612</v>
      </c>
      <c r="B6" s="2"/>
      <c r="C6" s="24">
        <f>COUNTA(A25:A252)</f>
        <v>69</v>
      </c>
      <c r="D6" s="31" t="s">
        <v>629</v>
      </c>
      <c r="E6" s="14"/>
      <c r="F6" s="145" t="s">
        <v>630</v>
      </c>
      <c r="G6" s="146" t="s">
        <v>697</v>
      </c>
      <c r="H6" s="132" t="s">
        <v>430</v>
      </c>
      <c r="I6" s="132" t="s">
        <v>698</v>
      </c>
      <c r="J6" s="93"/>
      <c r="K6" s="93"/>
      <c r="L6" s="93"/>
      <c r="M6" s="93"/>
      <c r="AT6" s="26"/>
    </row>
    <row r="7" spans="1:46" ht="14.25" customHeight="1" x14ac:dyDescent="0.2">
      <c r="A7" s="30"/>
      <c r="B7" s="2"/>
      <c r="C7" s="24">
        <f>COUNTIF($N:$AO,"PD")</f>
        <v>54</v>
      </c>
      <c r="D7" s="31" t="s">
        <v>632</v>
      </c>
      <c r="E7" s="14"/>
      <c r="F7" s="147" t="s">
        <v>633</v>
      </c>
      <c r="G7" s="134">
        <f>SUM(F25:F149)</f>
        <v>1412.5</v>
      </c>
      <c r="H7" s="135">
        <f>SUM(N19:R20)</f>
        <v>21</v>
      </c>
      <c r="I7" s="135">
        <f>SUM(N18:R18)</f>
        <v>27.5</v>
      </c>
      <c r="J7" s="93"/>
      <c r="K7" s="93"/>
      <c r="L7" s="93"/>
      <c r="M7" s="93"/>
      <c r="AT7" s="26"/>
    </row>
    <row r="8" spans="1:46" ht="14.25" customHeight="1" x14ac:dyDescent="0.2">
      <c r="A8" s="30"/>
      <c r="B8" s="2"/>
      <c r="C8" s="24">
        <f>COUNTIF($N:$AO,"UD")</f>
        <v>50</v>
      </c>
      <c r="D8" s="31" t="s">
        <v>634</v>
      </c>
      <c r="E8" s="14"/>
      <c r="F8" s="136" t="s">
        <v>635</v>
      </c>
      <c r="G8" s="137">
        <f>SUM(G25:G149)</f>
        <v>2467.75</v>
      </c>
      <c r="H8" s="132">
        <f>SUM(S19:Y20)</f>
        <v>23</v>
      </c>
      <c r="I8" s="132">
        <f>SUM(S18:Y18)</f>
        <v>28.25</v>
      </c>
      <c r="J8" s="93"/>
      <c r="K8" s="93"/>
      <c r="L8" s="93"/>
      <c r="M8" s="93"/>
      <c r="AT8" s="26"/>
    </row>
    <row r="9" spans="1:46" ht="14.25" customHeight="1" x14ac:dyDescent="0.2">
      <c r="A9" s="30"/>
      <c r="B9" s="2"/>
      <c r="C9" s="24">
        <f>(C6*C1)-C2</f>
        <v>1428</v>
      </c>
      <c r="D9" s="31" t="s">
        <v>636</v>
      </c>
      <c r="E9" s="14"/>
      <c r="F9" s="133" t="s">
        <v>637</v>
      </c>
      <c r="G9" s="134">
        <f>SUM(H25:H149)</f>
        <v>2473.75</v>
      </c>
      <c r="H9" s="135">
        <f>SUM(Z19:AF20)</f>
        <v>27</v>
      </c>
      <c r="I9" s="135">
        <f>SUM(Z18:AF18)</f>
        <v>38.25</v>
      </c>
      <c r="J9" s="93"/>
      <c r="K9" s="93"/>
      <c r="L9" s="93"/>
      <c r="M9" s="93"/>
      <c r="AT9" s="26"/>
    </row>
    <row r="10" spans="1:46" ht="14.25" customHeight="1" x14ac:dyDescent="0.2">
      <c r="A10" s="24"/>
      <c r="B10" s="2"/>
      <c r="C10" s="24">
        <f>C9*8</f>
        <v>11424</v>
      </c>
      <c r="D10" s="31" t="s">
        <v>638</v>
      </c>
      <c r="E10" s="14"/>
      <c r="F10" s="136" t="s">
        <v>639</v>
      </c>
      <c r="G10" s="137">
        <f>SUM(I25:I149)</f>
        <v>2450.75</v>
      </c>
      <c r="H10" s="132">
        <f>SUM(AG19:AM20)</f>
        <v>29</v>
      </c>
      <c r="I10" s="132">
        <f>SUM(AG18:AM18)</f>
        <v>44.75</v>
      </c>
      <c r="J10" s="93"/>
      <c r="K10" s="93"/>
      <c r="L10" s="93">
        <f>SUM(N18:AR18)</f>
        <v>190.5</v>
      </c>
      <c r="M10" s="93">
        <v>10529.5</v>
      </c>
      <c r="AT10" s="26"/>
    </row>
    <row r="11" spans="1:46" ht="14.25" customHeight="1" x14ac:dyDescent="0.2">
      <c r="A11" s="24"/>
      <c r="B11" s="2"/>
      <c r="C11" s="32">
        <f>C7/C9</f>
        <v>3.7815126050420166E-2</v>
      </c>
      <c r="D11" s="31" t="s">
        <v>640</v>
      </c>
      <c r="E11" s="14"/>
      <c r="F11" s="138" t="s">
        <v>641</v>
      </c>
      <c r="G11" s="139">
        <f>SUM(J25:J149)</f>
        <v>2052.25</v>
      </c>
      <c r="H11" s="135">
        <f>SUM(AN19:AQ20)</f>
        <v>14</v>
      </c>
      <c r="I11" s="135">
        <f>SUM(AN18:AR18)</f>
        <v>51.75</v>
      </c>
      <c r="J11" s="93"/>
      <c r="K11" s="93"/>
      <c r="L11" s="93">
        <f>64*8</f>
        <v>512</v>
      </c>
      <c r="M11" s="93">
        <f>M10+L12</f>
        <v>11232</v>
      </c>
      <c r="AT11" s="26"/>
    </row>
    <row r="12" spans="1:46" ht="14.25" customHeight="1" x14ac:dyDescent="0.2">
      <c r="A12" s="24"/>
      <c r="B12" s="2"/>
      <c r="C12" s="33">
        <f>C8/C9</f>
        <v>3.5014005602240897E-2</v>
      </c>
      <c r="D12" s="31" t="s">
        <v>642</v>
      </c>
      <c r="E12" s="14"/>
      <c r="F12" s="140" t="s">
        <v>643</v>
      </c>
      <c r="G12" s="141">
        <f>SUM(L25:L149)</f>
        <v>0</v>
      </c>
      <c r="H12" s="132"/>
      <c r="I12" s="132"/>
      <c r="J12" s="93"/>
      <c r="K12" s="93"/>
      <c r="L12" s="93">
        <f>SUM(L10:L11)</f>
        <v>702.5</v>
      </c>
      <c r="M12" s="93"/>
      <c r="AT12" s="26"/>
    </row>
    <row r="13" spans="1:46" ht="20" x14ac:dyDescent="0.2">
      <c r="A13" s="24"/>
      <c r="B13" s="2"/>
      <c r="C13" s="34">
        <f>SUM(C7:C8)/C9</f>
        <v>7.2829131652661069E-2</v>
      </c>
      <c r="D13" s="35" t="s">
        <v>644</v>
      </c>
      <c r="E13" s="14"/>
      <c r="F13" s="142" t="s">
        <v>418</v>
      </c>
      <c r="G13" s="143">
        <f>SUM(G7:G12)</f>
        <v>10857</v>
      </c>
      <c r="H13" s="144">
        <f>SUM(H7:H11)</f>
        <v>114</v>
      </c>
      <c r="I13" s="144">
        <f>SUM(I7:I11)</f>
        <v>190.5</v>
      </c>
      <c r="J13" s="2"/>
      <c r="K13" s="2"/>
      <c r="L13" s="2"/>
      <c r="M13" s="2"/>
      <c r="AT13" s="26"/>
    </row>
    <row r="14" spans="1:46" ht="14" x14ac:dyDescent="0.2">
      <c r="A14" s="2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T14" s="26"/>
    </row>
    <row r="15" spans="1:46" ht="19" x14ac:dyDescent="0.25">
      <c r="A15" s="61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T15" s="26"/>
    </row>
    <row r="16" spans="1:46" ht="15" x14ac:dyDescent="0.2">
      <c r="A16" s="62"/>
      <c r="B16" s="38"/>
      <c r="C16" s="26"/>
      <c r="D16" s="35"/>
      <c r="E16" s="14"/>
      <c r="F16" s="2"/>
      <c r="G16" s="2"/>
      <c r="H16" s="2"/>
      <c r="I16" s="90"/>
      <c r="J16" s="2"/>
      <c r="K16" s="39"/>
      <c r="L16" s="39"/>
      <c r="M16" s="39"/>
      <c r="AT16" s="26"/>
    </row>
    <row r="17" spans="1:49" ht="14" x14ac:dyDescent="0.2">
      <c r="A17" s="62"/>
      <c r="B17" s="38"/>
      <c r="C17" s="26"/>
      <c r="D17" s="35"/>
      <c r="E17" s="14"/>
      <c r="F17" s="2"/>
      <c r="G17" s="2"/>
      <c r="H17" s="2"/>
      <c r="I17" s="2"/>
      <c r="J17" s="2"/>
      <c r="K17" s="40" t="s">
        <v>645</v>
      </c>
      <c r="L17" s="40"/>
      <c r="M17" s="40"/>
      <c r="N17" s="41">
        <f t="shared" ref="N17:AQ17" si="0">(COUNTIF(N25:N495,"&gt;0")*8)-SUMIF(N25:N495,"&gt;0")</f>
        <v>7.75</v>
      </c>
      <c r="O17" s="41">
        <f t="shared" si="0"/>
        <v>5.25</v>
      </c>
      <c r="P17" s="41">
        <f t="shared" si="0"/>
        <v>14.5</v>
      </c>
      <c r="Q17" s="41">
        <f t="shared" si="0"/>
        <v>0</v>
      </c>
      <c r="R17" s="41">
        <f t="shared" si="0"/>
        <v>0</v>
      </c>
      <c r="S17" s="41">
        <f t="shared" si="0"/>
        <v>5.5</v>
      </c>
      <c r="T17" s="41">
        <f t="shared" si="0"/>
        <v>7</v>
      </c>
      <c r="U17" s="41">
        <f t="shared" si="0"/>
        <v>5</v>
      </c>
      <c r="V17" s="41">
        <f t="shared" si="0"/>
        <v>4</v>
      </c>
      <c r="W17" s="41">
        <f t="shared" si="0"/>
        <v>6.75</v>
      </c>
      <c r="X17" s="41">
        <f t="shared" si="0"/>
        <v>0</v>
      </c>
      <c r="Y17" s="41">
        <f t="shared" si="0"/>
        <v>0</v>
      </c>
      <c r="Z17" s="41">
        <f t="shared" si="0"/>
        <v>5.5</v>
      </c>
      <c r="AA17" s="41">
        <f t="shared" si="0"/>
        <v>8.5</v>
      </c>
      <c r="AB17" s="41">
        <f t="shared" si="0"/>
        <v>12.5</v>
      </c>
      <c r="AC17" s="41">
        <f t="shared" si="0"/>
        <v>1.75</v>
      </c>
      <c r="AD17" s="41">
        <f t="shared" si="0"/>
        <v>10</v>
      </c>
      <c r="AE17" s="41">
        <f t="shared" si="0"/>
        <v>0</v>
      </c>
      <c r="AF17" s="41">
        <f t="shared" si="0"/>
        <v>0</v>
      </c>
      <c r="AG17" s="41">
        <f t="shared" si="0"/>
        <v>11.5</v>
      </c>
      <c r="AH17" s="41">
        <f t="shared" si="0"/>
        <v>7.75</v>
      </c>
      <c r="AI17" s="41">
        <f t="shared" si="0"/>
        <v>9</v>
      </c>
      <c r="AJ17" s="41">
        <f t="shared" si="0"/>
        <v>9.5</v>
      </c>
      <c r="AK17" s="41">
        <f t="shared" si="0"/>
        <v>5</v>
      </c>
      <c r="AL17" s="41">
        <f t="shared" si="0"/>
        <v>2</v>
      </c>
      <c r="AM17" s="41">
        <f t="shared" si="0"/>
        <v>0</v>
      </c>
      <c r="AN17" s="41">
        <f t="shared" si="0"/>
        <v>16.5</v>
      </c>
      <c r="AO17" s="41">
        <f t="shared" si="0"/>
        <v>6.5</v>
      </c>
      <c r="AP17" s="41">
        <f t="shared" si="0"/>
        <v>8</v>
      </c>
      <c r="AQ17" s="41">
        <f t="shared" si="0"/>
        <v>1.5</v>
      </c>
      <c r="AR17" s="41"/>
      <c r="AT17" s="26"/>
    </row>
    <row r="18" spans="1:49" ht="14" x14ac:dyDescent="0.2">
      <c r="A18" s="62"/>
      <c r="B18" s="38"/>
      <c r="C18" s="26"/>
      <c r="D18" s="35"/>
      <c r="E18" s="14"/>
      <c r="F18" s="2"/>
      <c r="G18" s="2"/>
      <c r="H18" s="2"/>
      <c r="I18" s="2"/>
      <c r="J18" s="2"/>
      <c r="K18" s="40" t="s">
        <v>645</v>
      </c>
      <c r="L18" s="40"/>
      <c r="M18" s="40"/>
      <c r="N18" s="41">
        <f t="shared" ref="N18:AR18" si="1">(COUNTIF(N25:N496,"&gt;0")*8)-SUMIF(N25:N496,"&gt;0")</f>
        <v>7.75</v>
      </c>
      <c r="O18" s="41">
        <f t="shared" si="1"/>
        <v>5.25</v>
      </c>
      <c r="P18" s="41">
        <f>(COUNTIF(P25:P496,"&gt;0")*8)-SUMIF(P25:P496,"&gt;0")</f>
        <v>14.5</v>
      </c>
      <c r="Q18" s="41">
        <f t="shared" si="1"/>
        <v>0</v>
      </c>
      <c r="R18" s="41">
        <f t="shared" si="1"/>
        <v>0</v>
      </c>
      <c r="S18" s="41">
        <f>(COUNTIF(S25:S496,"&gt;0")*8)-SUMIF(S25:S496,"&gt;0")</f>
        <v>5.5</v>
      </c>
      <c r="T18" s="41">
        <f t="shared" si="1"/>
        <v>7</v>
      </c>
      <c r="U18" s="41">
        <f t="shared" si="1"/>
        <v>5</v>
      </c>
      <c r="V18" s="41">
        <f t="shared" si="1"/>
        <v>4</v>
      </c>
      <c r="W18" s="41">
        <f t="shared" si="1"/>
        <v>6.75</v>
      </c>
      <c r="X18" s="41">
        <f t="shared" si="1"/>
        <v>0</v>
      </c>
      <c r="Y18" s="41">
        <f t="shared" si="1"/>
        <v>0</v>
      </c>
      <c r="Z18" s="41">
        <f t="shared" si="1"/>
        <v>5.5</v>
      </c>
      <c r="AA18" s="41">
        <f t="shared" si="1"/>
        <v>8.5</v>
      </c>
      <c r="AB18" s="41">
        <f t="shared" si="1"/>
        <v>12.5</v>
      </c>
      <c r="AC18" s="41">
        <f t="shared" si="1"/>
        <v>1.75</v>
      </c>
      <c r="AD18" s="41">
        <f t="shared" si="1"/>
        <v>10</v>
      </c>
      <c r="AE18" s="41">
        <f t="shared" si="1"/>
        <v>0</v>
      </c>
      <c r="AF18" s="41">
        <f t="shared" si="1"/>
        <v>0</v>
      </c>
      <c r="AG18" s="41">
        <f t="shared" si="1"/>
        <v>11.5</v>
      </c>
      <c r="AH18" s="41">
        <f t="shared" si="1"/>
        <v>7.75</v>
      </c>
      <c r="AI18" s="41">
        <f t="shared" si="1"/>
        <v>9</v>
      </c>
      <c r="AJ18" s="41">
        <f t="shared" si="1"/>
        <v>9.5</v>
      </c>
      <c r="AK18" s="41">
        <f t="shared" si="1"/>
        <v>5</v>
      </c>
      <c r="AL18" s="41">
        <f t="shared" si="1"/>
        <v>2</v>
      </c>
      <c r="AM18" s="41">
        <f t="shared" si="1"/>
        <v>0</v>
      </c>
      <c r="AN18" s="41">
        <f t="shared" si="1"/>
        <v>16.5</v>
      </c>
      <c r="AO18" s="41">
        <f t="shared" si="1"/>
        <v>6.5</v>
      </c>
      <c r="AP18" s="41">
        <f t="shared" si="1"/>
        <v>8</v>
      </c>
      <c r="AQ18" s="41">
        <f t="shared" si="1"/>
        <v>1.5</v>
      </c>
      <c r="AR18" s="41">
        <f t="shared" si="1"/>
        <v>19.25</v>
      </c>
      <c r="AT18" s="26"/>
    </row>
    <row r="19" spans="1:49" ht="14" x14ac:dyDescent="0.2">
      <c r="A19" s="42"/>
      <c r="B19" s="38"/>
      <c r="C19" s="26"/>
      <c r="D19" s="35"/>
      <c r="E19" s="14"/>
      <c r="F19" s="2"/>
      <c r="G19" s="2"/>
      <c r="H19" s="2"/>
      <c r="I19" s="2"/>
      <c r="J19" s="2"/>
      <c r="K19" s="43" t="s">
        <v>646</v>
      </c>
      <c r="L19" s="43"/>
      <c r="M19" s="43"/>
      <c r="N19" s="44">
        <f>(COUNTIF(N24:N493,"PD"))</f>
        <v>4</v>
      </c>
      <c r="O19" s="44">
        <f t="shared" ref="O19:AR19" si="2">(COUNTIF(O24:O493,"PD"))</f>
        <v>4</v>
      </c>
      <c r="P19" s="44">
        <f t="shared" si="2"/>
        <v>4</v>
      </c>
      <c r="Q19" s="44">
        <f t="shared" si="2"/>
        <v>0</v>
      </c>
      <c r="R19" s="44">
        <f t="shared" si="2"/>
        <v>0</v>
      </c>
      <c r="S19" s="44">
        <f t="shared" si="2"/>
        <v>2</v>
      </c>
      <c r="T19" s="44">
        <f t="shared" si="2"/>
        <v>1</v>
      </c>
      <c r="U19" s="44">
        <f t="shared" si="2"/>
        <v>2</v>
      </c>
      <c r="V19" s="44">
        <f t="shared" si="2"/>
        <v>3</v>
      </c>
      <c r="W19" s="44">
        <f t="shared" si="2"/>
        <v>4</v>
      </c>
      <c r="X19" s="44">
        <f t="shared" si="2"/>
        <v>0</v>
      </c>
      <c r="Y19" s="44">
        <f t="shared" si="2"/>
        <v>0</v>
      </c>
      <c r="Z19" s="44">
        <f t="shared" si="2"/>
        <v>2</v>
      </c>
      <c r="AA19" s="44">
        <f t="shared" si="2"/>
        <v>1</v>
      </c>
      <c r="AB19" s="44">
        <f t="shared" si="2"/>
        <v>1</v>
      </c>
      <c r="AC19" s="44">
        <f t="shared" si="2"/>
        <v>4</v>
      </c>
      <c r="AD19" s="44">
        <f t="shared" si="2"/>
        <v>4</v>
      </c>
      <c r="AE19" s="44">
        <f t="shared" si="2"/>
        <v>0</v>
      </c>
      <c r="AF19" s="44">
        <f t="shared" si="2"/>
        <v>0</v>
      </c>
      <c r="AG19" s="44">
        <f t="shared" si="2"/>
        <v>5</v>
      </c>
      <c r="AH19" s="44">
        <f t="shared" si="2"/>
        <v>4</v>
      </c>
      <c r="AI19" s="44">
        <f t="shared" si="2"/>
        <v>2</v>
      </c>
      <c r="AJ19" s="44">
        <f t="shared" si="2"/>
        <v>2</v>
      </c>
      <c r="AK19" s="44">
        <f t="shared" si="2"/>
        <v>4</v>
      </c>
      <c r="AL19" s="44">
        <f t="shared" si="2"/>
        <v>0</v>
      </c>
      <c r="AM19" s="44">
        <f t="shared" si="2"/>
        <v>0</v>
      </c>
      <c r="AN19" s="44">
        <f t="shared" si="2"/>
        <v>0</v>
      </c>
      <c r="AO19" s="44">
        <f t="shared" si="2"/>
        <v>1</v>
      </c>
      <c r="AP19" s="44">
        <f t="shared" si="2"/>
        <v>1</v>
      </c>
      <c r="AQ19" s="44">
        <f t="shared" si="2"/>
        <v>1</v>
      </c>
      <c r="AR19" s="44">
        <f t="shared" si="2"/>
        <v>1</v>
      </c>
      <c r="AT19" s="26"/>
    </row>
    <row r="20" spans="1:49" ht="14" x14ac:dyDescent="0.2">
      <c r="A20" s="45"/>
      <c r="B20" s="46"/>
      <c r="C20" s="34"/>
      <c r="D20" s="35"/>
      <c r="E20" s="14"/>
      <c r="F20" s="2"/>
      <c r="G20" s="2"/>
      <c r="H20" s="2"/>
      <c r="I20" s="2"/>
      <c r="J20" s="2"/>
      <c r="K20" s="47" t="s">
        <v>647</v>
      </c>
      <c r="L20" s="47"/>
      <c r="M20" s="47"/>
      <c r="N20" s="48">
        <f t="shared" ref="N20:AQ20" si="3">(COUNTIF(N25:N493,"UD"))</f>
        <v>4</v>
      </c>
      <c r="O20" s="48">
        <f t="shared" si="3"/>
        <v>2</v>
      </c>
      <c r="P20" s="48">
        <f t="shared" si="3"/>
        <v>3</v>
      </c>
      <c r="Q20" s="48">
        <f t="shared" si="3"/>
        <v>0</v>
      </c>
      <c r="R20" s="48">
        <f t="shared" si="3"/>
        <v>0</v>
      </c>
      <c r="S20" s="48">
        <f t="shared" si="3"/>
        <v>2</v>
      </c>
      <c r="T20" s="48">
        <f t="shared" si="3"/>
        <v>2</v>
      </c>
      <c r="U20" s="48">
        <f t="shared" si="3"/>
        <v>1</v>
      </c>
      <c r="V20" s="48">
        <f t="shared" si="3"/>
        <v>4</v>
      </c>
      <c r="W20" s="48">
        <f t="shared" si="3"/>
        <v>2</v>
      </c>
      <c r="X20" s="48">
        <f t="shared" si="3"/>
        <v>0</v>
      </c>
      <c r="Y20" s="48">
        <f t="shared" si="3"/>
        <v>0</v>
      </c>
      <c r="Z20" s="48">
        <f t="shared" si="3"/>
        <v>5</v>
      </c>
      <c r="AA20" s="48">
        <f t="shared" si="3"/>
        <v>3</v>
      </c>
      <c r="AB20" s="48">
        <f t="shared" si="3"/>
        <v>2</v>
      </c>
      <c r="AC20" s="48">
        <f t="shared" si="3"/>
        <v>3</v>
      </c>
      <c r="AD20" s="48">
        <f t="shared" si="3"/>
        <v>2</v>
      </c>
      <c r="AE20" s="48">
        <f t="shared" si="3"/>
        <v>0</v>
      </c>
      <c r="AF20" s="48">
        <f t="shared" si="3"/>
        <v>0</v>
      </c>
      <c r="AG20" s="48">
        <f t="shared" si="3"/>
        <v>0</v>
      </c>
      <c r="AH20" s="48">
        <f t="shared" si="3"/>
        <v>3</v>
      </c>
      <c r="AI20" s="48">
        <f t="shared" si="3"/>
        <v>2</v>
      </c>
      <c r="AJ20" s="48">
        <f t="shared" si="3"/>
        <v>4</v>
      </c>
      <c r="AK20" s="48">
        <f t="shared" si="3"/>
        <v>3</v>
      </c>
      <c r="AL20" s="48">
        <f t="shared" si="3"/>
        <v>0</v>
      </c>
      <c r="AM20" s="48">
        <f t="shared" si="3"/>
        <v>0</v>
      </c>
      <c r="AN20" s="48">
        <f t="shared" si="3"/>
        <v>0</v>
      </c>
      <c r="AO20" s="48">
        <f t="shared" si="3"/>
        <v>3</v>
      </c>
      <c r="AP20" s="48">
        <f t="shared" si="3"/>
        <v>2</v>
      </c>
      <c r="AQ20" s="48">
        <f t="shared" si="3"/>
        <v>6</v>
      </c>
      <c r="AR20" s="48">
        <f>(COUNTIF(AQ25:AQ493,"UD"))</f>
        <v>6</v>
      </c>
      <c r="AT20" s="26"/>
    </row>
    <row r="21" spans="1:49" ht="14" x14ac:dyDescent="0.2">
      <c r="A21" s="2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T21" s="26"/>
    </row>
    <row r="22" spans="1:49" ht="14" x14ac:dyDescent="0.2">
      <c r="A22" s="2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T22" s="26"/>
    </row>
    <row r="23" spans="1:49" ht="14" x14ac:dyDescent="0.2">
      <c r="A23" s="2"/>
      <c r="B23" s="2"/>
      <c r="C23" s="2"/>
      <c r="D23" s="2"/>
      <c r="E23" s="14"/>
      <c r="F23" s="2"/>
      <c r="G23" s="2"/>
      <c r="H23" s="2"/>
      <c r="I23" s="2"/>
      <c r="J23" s="2"/>
      <c r="K23" s="2"/>
      <c r="L23" s="2"/>
      <c r="M23" s="2"/>
      <c r="N23" s="49" t="s">
        <v>651</v>
      </c>
      <c r="O23" s="49" t="s">
        <v>652</v>
      </c>
      <c r="P23" s="49" t="s">
        <v>653</v>
      </c>
      <c r="Q23" s="49" t="s">
        <v>654</v>
      </c>
      <c r="R23" s="49" t="s">
        <v>648</v>
      </c>
      <c r="S23" s="49" t="s">
        <v>649</v>
      </c>
      <c r="T23" s="49" t="s">
        <v>650</v>
      </c>
      <c r="U23" s="49" t="s">
        <v>651</v>
      </c>
      <c r="V23" s="49" t="s">
        <v>652</v>
      </c>
      <c r="W23" s="49" t="s">
        <v>653</v>
      </c>
      <c r="X23" s="49" t="s">
        <v>654</v>
      </c>
      <c r="Y23" s="49" t="s">
        <v>648</v>
      </c>
      <c r="Z23" s="49" t="s">
        <v>649</v>
      </c>
      <c r="AA23" s="49" t="s">
        <v>650</v>
      </c>
      <c r="AB23" s="49" t="s">
        <v>651</v>
      </c>
      <c r="AC23" s="49" t="s">
        <v>652</v>
      </c>
      <c r="AD23" s="49" t="s">
        <v>653</v>
      </c>
      <c r="AE23" s="49" t="s">
        <v>654</v>
      </c>
      <c r="AF23" s="49" t="s">
        <v>648</v>
      </c>
      <c r="AG23" s="49" t="s">
        <v>649</v>
      </c>
      <c r="AH23" s="49" t="s">
        <v>650</v>
      </c>
      <c r="AI23" s="49" t="s">
        <v>651</v>
      </c>
      <c r="AJ23" s="49" t="s">
        <v>652</v>
      </c>
      <c r="AK23" s="49" t="s">
        <v>653</v>
      </c>
      <c r="AL23" s="49" t="s">
        <v>654</v>
      </c>
      <c r="AM23" s="49" t="s">
        <v>648</v>
      </c>
      <c r="AN23" s="49" t="s">
        <v>649</v>
      </c>
      <c r="AO23" s="49" t="s">
        <v>650</v>
      </c>
      <c r="AP23" s="49" t="s">
        <v>651</v>
      </c>
      <c r="AQ23" s="49" t="s">
        <v>652</v>
      </c>
      <c r="AR23" s="49" t="s">
        <v>653</v>
      </c>
      <c r="AT23" s="26"/>
    </row>
    <row r="24" spans="1:49" ht="14" x14ac:dyDescent="0.2">
      <c r="A24" s="17" t="s">
        <v>0</v>
      </c>
      <c r="B24" s="17" t="s">
        <v>423</v>
      </c>
      <c r="C24" s="17" t="s">
        <v>425</v>
      </c>
      <c r="D24" s="18" t="s">
        <v>427</v>
      </c>
      <c r="E24" s="18" t="s">
        <v>426</v>
      </c>
      <c r="F24" s="17" t="s">
        <v>655</v>
      </c>
      <c r="G24" s="17" t="s">
        <v>656</v>
      </c>
      <c r="H24" s="17" t="s">
        <v>657</v>
      </c>
      <c r="I24" s="17" t="s">
        <v>658</v>
      </c>
      <c r="J24" s="17" t="s">
        <v>641</v>
      </c>
      <c r="K24" s="17" t="s">
        <v>660</v>
      </c>
      <c r="L24" s="17" t="s">
        <v>661</v>
      </c>
      <c r="M24" s="17" t="s">
        <v>662</v>
      </c>
      <c r="N24" s="19">
        <v>43586</v>
      </c>
      <c r="O24" s="19">
        <f>N24+1</f>
        <v>43587</v>
      </c>
      <c r="P24" s="19">
        <f t="shared" ref="P24:AR24" si="4">O24+1</f>
        <v>43588</v>
      </c>
      <c r="Q24" s="19">
        <f t="shared" si="4"/>
        <v>43589</v>
      </c>
      <c r="R24" s="19">
        <f t="shared" si="4"/>
        <v>43590</v>
      </c>
      <c r="S24" s="19">
        <f t="shared" si="4"/>
        <v>43591</v>
      </c>
      <c r="T24" s="19">
        <f t="shared" si="4"/>
        <v>43592</v>
      </c>
      <c r="U24" s="19">
        <f t="shared" si="4"/>
        <v>43593</v>
      </c>
      <c r="V24" s="19">
        <f t="shared" si="4"/>
        <v>43594</v>
      </c>
      <c r="W24" s="19">
        <f t="shared" si="4"/>
        <v>43595</v>
      </c>
      <c r="X24" s="19">
        <f t="shared" si="4"/>
        <v>43596</v>
      </c>
      <c r="Y24" s="19">
        <f t="shared" si="4"/>
        <v>43597</v>
      </c>
      <c r="Z24" s="19">
        <f t="shared" si="4"/>
        <v>43598</v>
      </c>
      <c r="AA24" s="19">
        <f t="shared" si="4"/>
        <v>43599</v>
      </c>
      <c r="AB24" s="19">
        <f t="shared" si="4"/>
        <v>43600</v>
      </c>
      <c r="AC24" s="19">
        <f t="shared" si="4"/>
        <v>43601</v>
      </c>
      <c r="AD24" s="19">
        <f t="shared" si="4"/>
        <v>43602</v>
      </c>
      <c r="AE24" s="19">
        <f t="shared" si="4"/>
        <v>43603</v>
      </c>
      <c r="AF24" s="19">
        <f t="shared" si="4"/>
        <v>43604</v>
      </c>
      <c r="AG24" s="19">
        <f t="shared" si="4"/>
        <v>43605</v>
      </c>
      <c r="AH24" s="19">
        <f t="shared" si="4"/>
        <v>43606</v>
      </c>
      <c r="AI24" s="19">
        <f t="shared" si="4"/>
        <v>43607</v>
      </c>
      <c r="AJ24" s="19">
        <f t="shared" si="4"/>
        <v>43608</v>
      </c>
      <c r="AK24" s="19">
        <f t="shared" si="4"/>
        <v>43609</v>
      </c>
      <c r="AL24" s="19">
        <f t="shared" si="4"/>
        <v>43610</v>
      </c>
      <c r="AM24" s="19">
        <f t="shared" si="4"/>
        <v>43611</v>
      </c>
      <c r="AN24" s="19">
        <f t="shared" si="4"/>
        <v>43612</v>
      </c>
      <c r="AO24" s="19">
        <f t="shared" si="4"/>
        <v>43613</v>
      </c>
      <c r="AP24" s="19">
        <f t="shared" si="4"/>
        <v>43614</v>
      </c>
      <c r="AQ24" s="19">
        <f t="shared" si="4"/>
        <v>43615</v>
      </c>
      <c r="AR24" s="19">
        <f t="shared" si="4"/>
        <v>43616</v>
      </c>
      <c r="AS24" s="20" t="s">
        <v>16</v>
      </c>
      <c r="AT24" s="20" t="s">
        <v>17</v>
      </c>
      <c r="AU24" s="20" t="s">
        <v>645</v>
      </c>
      <c r="AV24" s="21" t="s">
        <v>663</v>
      </c>
      <c r="AW24" s="21" t="s">
        <v>664</v>
      </c>
    </row>
    <row r="25" spans="1:49" x14ac:dyDescent="0.2">
      <c r="A25" s="148" t="s">
        <v>223</v>
      </c>
      <c r="B25" s="15" t="str">
        <f>IFERROR(VLOOKUP(A25,'Validation List'!$A:$G,2,0),"--")</f>
        <v>Jason Leung</v>
      </c>
      <c r="C25" s="15">
        <f>IFERROR(VLOOKUP(A25,'Validation List'!$A:$G,4,0),"--")</f>
        <v>0</v>
      </c>
      <c r="D25" s="16" t="str">
        <f>IFERROR(VLOOKUP(A25,'Validation List'!$A:$G,6,0),"--")</f>
        <v>ROLL OFF</v>
      </c>
      <c r="E25" s="16">
        <f>IFERROR(VLOOKUP(A25,'Validation List'!$A:$G,5,0),"--")</f>
        <v>100028230073847</v>
      </c>
      <c r="F25" s="15">
        <f t="shared" ref="F25:F56" si="5">((3*8)-((COUNTIF(N25:R25,"UD")+COUNTIF(N25:R25,"PD")+COUNTIF(N25:R25,"NA"))*8))+(COUNTIF(N25:R25,"Worked")*8) - ((COUNTIFS(N25:R25,"&gt;0",N25:R25,"&lt;8")*8)-SUMIFS(N25:R25,N25:R25,"&gt;0",N25:R25,"&lt;8"))</f>
        <v>24</v>
      </c>
      <c r="G25" s="15">
        <f t="shared" ref="G25:G56" si="6">((5*8)-((COUNTIF(S25:Y25,"UD")+COUNTIF(S25:Y25,"PD")+COUNTIF(S25:Y25,"NA"))*8))+(COUNTIF(S25:Y25,"Worked")*8) - ((COUNTIF(S25:Y25,"&gt;0")*8)-SUMIF(S25:Y25,"&gt;0"))</f>
        <v>40</v>
      </c>
      <c r="H25" s="15">
        <f t="shared" ref="H25:H56" si="7">((5*8)-((COUNTIF(Z25:AF25,"UD")+COUNTIF(Z25:AF25,"PD")+COUNTIF(Z25:AF25,"NA"))*8))+(COUNTIF(Z25:AF25,"Worked")*8) - ((COUNTIF(Z25:AF25,"&gt;0")*8)-SUMIF(Z25:AF25,"&gt;0"))</f>
        <v>32</v>
      </c>
      <c r="I25" s="15">
        <f t="shared" ref="I25:I49" si="8">((5*8)-((COUNTIF(AG25:AM25,"UD")+COUNTIF(AG25:AM25,"PD")+COUNTIF(AG25:AM25,"NA"))*8))+(COUNTIF(AG25:AM25,"Worked")*8) - ((COUNTIF(AG25:AM25,"&gt;0")*8)-SUMIF(AG25:AM25,"&gt;0"))</f>
        <v>40</v>
      </c>
      <c r="J25" s="15">
        <f t="shared" ref="J25:J56" si="9">((5*8)-((COUNTIF(AN25:AR25,"UD")+COUNTIF(AN25:AR25,"PD")+COUNTIF(AN25:AR25,"NA"))*8))+(COUNTIF(AN25:AR25,"Worked")*8) - ((COUNTIF(AN25:AR25,"&gt;0")*8)-SUMIF(AN25:AR25,"&gt;0"))</f>
        <v>24</v>
      </c>
      <c r="K25" s="15">
        <f t="shared" ref="K25:K56" si="10">SUM(F25:J25)</f>
        <v>160</v>
      </c>
      <c r="L25" s="15">
        <f t="shared" ref="L25:L56" si="11">SUMIFS(N25:AR25,N25:AR25,"&gt;8") - ((COUNTIF(N25:AR25,"&gt;8")*8))</f>
        <v>0</v>
      </c>
      <c r="M25" s="15">
        <f t="shared" ref="M25:M56" si="12">L25+K25</f>
        <v>160</v>
      </c>
      <c r="Q25" s="95"/>
      <c r="R25" s="95"/>
      <c r="X25" s="95"/>
      <c r="Y25" s="95"/>
      <c r="Z25" s="2" t="s">
        <v>16</v>
      </c>
      <c r="AE25" s="95"/>
      <c r="AF25" s="95"/>
      <c r="AL25" s="95"/>
      <c r="AM25" s="95"/>
      <c r="AN25" s="2" t="s">
        <v>666</v>
      </c>
      <c r="AO25" s="2" t="s">
        <v>17</v>
      </c>
      <c r="AS25" s="2">
        <f t="shared" ref="AS25:AS56" si="13">COUNTIF(N25:AR25,"PD")</f>
        <v>1</v>
      </c>
      <c r="AT25" s="2">
        <f t="shared" ref="AT25:AT56" si="14">COUNTIF(N25:AR25,"UD")</f>
        <v>1</v>
      </c>
      <c r="AU25" s="2">
        <f>((COUNTIFS(N25:AR25,"&gt;0",N25:AR25,"&lt;8")*8)-SUMIFS(N25:AR25,N25:AR25,"&gt;0",N25:AR25,"&lt;8"))</f>
        <v>0</v>
      </c>
      <c r="AV25" s="25">
        <f t="shared" ref="AV25:AV55" si="15">IFERROR((IF(G25="BC Forward",(AW25*1.85)/8,(K25/16.67)/8)),"--")</f>
        <v>1.1997600479904018</v>
      </c>
      <c r="AW25" s="14">
        <f t="shared" ref="AW25:AW80" si="16">($C$1-(COUNTIF(N25:AR25,"NA")))/5</f>
        <v>4.2</v>
      </c>
    </row>
    <row r="26" spans="1:49" x14ac:dyDescent="0.2">
      <c r="A26" t="s">
        <v>437</v>
      </c>
      <c r="B26" s="15" t="str">
        <f>IFERROR(VLOOKUP(A26,'Validation List'!$A:$G,2,0),"--")</f>
        <v>Jason Leung</v>
      </c>
      <c r="C26" s="15" t="str">
        <f>IFERROR(VLOOKUP(A26,'Validation List'!$A:$G,4,0),"--")</f>
        <v>MVW 391</v>
      </c>
      <c r="D26" s="16" t="str">
        <f>IFERROR(VLOOKUP(A26,'Validation List'!$A:$G,6,0),"--")</f>
        <v>AM</v>
      </c>
      <c r="E26" s="16">
        <f>IFERROR(VLOOKUP(A26,'Validation List'!$A:$G,5,0),"--")</f>
        <v>100035371671533</v>
      </c>
      <c r="F26" s="15">
        <f t="shared" si="5"/>
        <v>24</v>
      </c>
      <c r="G26" s="15">
        <f t="shared" si="6"/>
        <v>40</v>
      </c>
      <c r="H26" s="15">
        <f t="shared" si="7"/>
        <v>40</v>
      </c>
      <c r="I26" s="15">
        <f t="shared" si="8"/>
        <v>40</v>
      </c>
      <c r="J26" s="15">
        <f t="shared" si="9"/>
        <v>36</v>
      </c>
      <c r="K26" s="15">
        <f t="shared" si="10"/>
        <v>180</v>
      </c>
      <c r="L26" s="15">
        <f t="shared" si="11"/>
        <v>0</v>
      </c>
      <c r="M26" s="15">
        <f t="shared" si="12"/>
        <v>180</v>
      </c>
      <c r="Q26" s="95"/>
      <c r="R26" s="95"/>
      <c r="X26" s="95"/>
      <c r="Y26" s="95"/>
      <c r="AE26" s="95"/>
      <c r="AF26" s="95"/>
      <c r="AL26" s="95"/>
      <c r="AM26" s="95"/>
      <c r="AN26" s="2">
        <v>5</v>
      </c>
      <c r="AR26" s="204">
        <v>7</v>
      </c>
      <c r="AS26" s="2">
        <f t="shared" si="13"/>
        <v>0</v>
      </c>
      <c r="AT26" s="2">
        <f t="shared" si="14"/>
        <v>0</v>
      </c>
      <c r="AU26" s="2">
        <f t="shared" ref="AU26:AU89" si="17">((COUNTIFS(N26:AR26,"&gt;0",N26:AR26,"&lt;8")*8)-SUMIFS(N26:AR26,N26:AR26,"&gt;0",N26:AR26,"&lt;8"))</f>
        <v>4</v>
      </c>
      <c r="AV26" s="25">
        <f t="shared" si="15"/>
        <v>1.3497300539892021</v>
      </c>
      <c r="AW26" s="14">
        <f t="shared" si="16"/>
        <v>4.4000000000000004</v>
      </c>
    </row>
    <row r="27" spans="1:49" x14ac:dyDescent="0.2">
      <c r="A27" s="148" t="s">
        <v>305</v>
      </c>
      <c r="B27" s="15" t="str">
        <f>IFERROR(VLOOKUP(A27,'Validation List'!$A:$G,2,0),"--")</f>
        <v>Maria Obaldo</v>
      </c>
      <c r="C27" s="15" t="str">
        <f>IFERROR(VLOOKUP(A27,'Validation List'!$A:$G,4,0),"--")</f>
        <v>MVW 391</v>
      </c>
      <c r="D27" s="16" t="str">
        <f>IFERROR(VLOOKUP(A27,'Validation List'!$A:$G,6,0),"--")</f>
        <v>PM</v>
      </c>
      <c r="E27" s="16">
        <f>IFERROR(VLOOKUP(A27,'Validation List'!$A:$G,5,0),"--")</f>
        <v>100029975262588</v>
      </c>
      <c r="F27" s="15">
        <f t="shared" si="5"/>
        <v>24</v>
      </c>
      <c r="G27" s="15">
        <f t="shared" si="6"/>
        <v>40</v>
      </c>
      <c r="H27" s="15">
        <f t="shared" si="7"/>
        <v>36</v>
      </c>
      <c r="I27" s="15">
        <f t="shared" si="8"/>
        <v>40</v>
      </c>
      <c r="J27" s="15">
        <f t="shared" si="9"/>
        <v>32</v>
      </c>
      <c r="K27" s="15">
        <f t="shared" si="10"/>
        <v>172</v>
      </c>
      <c r="L27" s="15">
        <f t="shared" si="11"/>
        <v>0</v>
      </c>
      <c r="M27" s="15">
        <f t="shared" si="12"/>
        <v>172</v>
      </c>
      <c r="Q27" s="95"/>
      <c r="R27" s="95"/>
      <c r="X27" s="95"/>
      <c r="Y27" s="95"/>
      <c r="AB27" s="2" t="s">
        <v>666</v>
      </c>
      <c r="AD27" s="2">
        <v>4</v>
      </c>
      <c r="AE27" s="95" t="s">
        <v>694</v>
      </c>
      <c r="AF27" s="95"/>
      <c r="AL27" s="95"/>
      <c r="AM27" s="95"/>
      <c r="AN27" s="2" t="s">
        <v>666</v>
      </c>
      <c r="AS27" s="2">
        <f t="shared" si="13"/>
        <v>0</v>
      </c>
      <c r="AT27" s="2">
        <f t="shared" si="14"/>
        <v>0</v>
      </c>
      <c r="AU27" s="2">
        <f t="shared" si="17"/>
        <v>4</v>
      </c>
      <c r="AV27" s="25">
        <f t="shared" si="15"/>
        <v>1.289742051589682</v>
      </c>
      <c r="AW27" s="14">
        <f t="shared" si="16"/>
        <v>4</v>
      </c>
    </row>
    <row r="28" spans="1:49" x14ac:dyDescent="0.2">
      <c r="A28" s="55" t="s">
        <v>442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AM</v>
      </c>
      <c r="E28" s="16">
        <f>IFERROR(VLOOKUP(A28,'Validation List'!$A:$G,5,0),"--")</f>
        <v>100034135453444</v>
      </c>
      <c r="F28" s="15">
        <f t="shared" si="5"/>
        <v>24</v>
      </c>
      <c r="G28" s="15">
        <f t="shared" si="6"/>
        <v>40</v>
      </c>
      <c r="H28" s="15">
        <f t="shared" si="7"/>
        <v>40</v>
      </c>
      <c r="I28" s="15">
        <f t="shared" si="8"/>
        <v>40</v>
      </c>
      <c r="J28" s="15">
        <f t="shared" si="9"/>
        <v>32</v>
      </c>
      <c r="K28" s="15">
        <f t="shared" si="10"/>
        <v>176</v>
      </c>
      <c r="L28" s="15">
        <f t="shared" si="11"/>
        <v>0</v>
      </c>
      <c r="M28" s="15">
        <f t="shared" si="12"/>
        <v>176</v>
      </c>
      <c r="N28" s="204"/>
      <c r="O28" s="204"/>
      <c r="P28" s="204"/>
      <c r="Q28" s="96"/>
      <c r="R28" s="96"/>
      <c r="S28" s="204"/>
      <c r="T28" s="204"/>
      <c r="U28" s="204"/>
      <c r="V28" s="204"/>
      <c r="W28" s="204"/>
      <c r="X28" s="96"/>
      <c r="Y28" s="96"/>
      <c r="Z28" s="204"/>
      <c r="AA28" s="204"/>
      <c r="AB28" s="204"/>
      <c r="AD28" s="204"/>
      <c r="AE28" s="96"/>
      <c r="AF28" s="96"/>
      <c r="AG28" s="204"/>
      <c r="AH28" s="204"/>
      <c r="AI28" s="204"/>
      <c r="AJ28" s="204"/>
      <c r="AK28" s="204"/>
      <c r="AL28" s="96"/>
      <c r="AM28" s="96"/>
      <c r="AN28" s="2" t="s">
        <v>666</v>
      </c>
      <c r="AR28" s="204"/>
      <c r="AS28" s="2">
        <f t="shared" si="13"/>
        <v>0</v>
      </c>
      <c r="AT28" s="2">
        <f t="shared" si="14"/>
        <v>0</v>
      </c>
      <c r="AU28" s="2">
        <f t="shared" si="17"/>
        <v>0</v>
      </c>
      <c r="AV28" s="25">
        <f t="shared" si="15"/>
        <v>1.3197360527894419</v>
      </c>
      <c r="AW28" s="14">
        <f t="shared" si="16"/>
        <v>4.2</v>
      </c>
    </row>
    <row r="29" spans="1:49" x14ac:dyDescent="0.2">
      <c r="A29" s="55" t="s">
        <v>444</v>
      </c>
      <c r="B29" s="15" t="str">
        <f>IFERROR(VLOOKUP(A29,'Validation List'!$A:$G,2,0),"--")</f>
        <v>Jason Leung</v>
      </c>
      <c r="C29" s="15" t="str">
        <f>IFERROR(VLOOKUP(A29,'Validation List'!$A:$G,4,0),"--")</f>
        <v>MVW 391</v>
      </c>
      <c r="D29" s="16" t="str">
        <f>IFERROR(VLOOKUP(A29,'Validation List'!$A:$G,6,0),"--")</f>
        <v>AM</v>
      </c>
      <c r="E29" s="16">
        <f>IFERROR(VLOOKUP(A29,'Validation List'!$A:$G,5,0),"--")</f>
        <v>100028569677574</v>
      </c>
      <c r="F29" s="15">
        <f t="shared" si="5"/>
        <v>22.25</v>
      </c>
      <c r="G29" s="15">
        <f t="shared" si="6"/>
        <v>40</v>
      </c>
      <c r="H29" s="15">
        <f t="shared" si="7"/>
        <v>24</v>
      </c>
      <c r="I29" s="15">
        <f t="shared" si="8"/>
        <v>32</v>
      </c>
      <c r="J29" s="15">
        <f t="shared" si="9"/>
        <v>40</v>
      </c>
      <c r="K29" s="15">
        <f t="shared" si="10"/>
        <v>158.25</v>
      </c>
      <c r="L29" s="15">
        <f t="shared" si="11"/>
        <v>0</v>
      </c>
      <c r="M29" s="15">
        <f t="shared" si="12"/>
        <v>158.25</v>
      </c>
      <c r="N29" s="204"/>
      <c r="O29" s="2">
        <v>7.25</v>
      </c>
      <c r="P29" s="2">
        <v>7</v>
      </c>
      <c r="Q29" s="95"/>
      <c r="R29" s="95"/>
      <c r="X29" s="95"/>
      <c r="Y29" s="95"/>
      <c r="AC29" s="204" t="s">
        <v>16</v>
      </c>
      <c r="AD29" s="2" t="s">
        <v>16</v>
      </c>
      <c r="AE29" s="95"/>
      <c r="AF29" s="95"/>
      <c r="AG29" s="2" t="s">
        <v>16</v>
      </c>
      <c r="AL29" s="95"/>
      <c r="AM29" s="95"/>
      <c r="AR29" s="204"/>
      <c r="AS29" s="2">
        <f t="shared" si="13"/>
        <v>3</v>
      </c>
      <c r="AT29" s="2">
        <f t="shared" si="14"/>
        <v>0</v>
      </c>
      <c r="AU29" s="2">
        <f t="shared" si="17"/>
        <v>1.75</v>
      </c>
      <c r="AV29" s="25">
        <f t="shared" si="15"/>
        <v>1.1866376724655068</v>
      </c>
      <c r="AW29" s="14">
        <f t="shared" si="16"/>
        <v>4.4000000000000004</v>
      </c>
    </row>
    <row r="30" spans="1:49" x14ac:dyDescent="0.2">
      <c r="A30" s="55" t="s">
        <v>586</v>
      </c>
      <c r="B30" s="15" t="str">
        <f>IFERROR(VLOOKUP(A30,'Validation List'!$A:$G,2,0),"--")</f>
        <v>Jason Leung</v>
      </c>
      <c r="C30" s="15">
        <f>IFERROR(VLOOKUP(A30,'Validation List'!$A:$G,4,0),"--")</f>
        <v>0</v>
      </c>
      <c r="D30" s="16" t="str">
        <f>IFERROR(VLOOKUP(A30,'Validation List'!$A:$G,6,0),"--")</f>
        <v>ROLL OFF</v>
      </c>
      <c r="E30" s="16">
        <f>IFERROR(VLOOKUP(A30,'Validation List'!$A:$G,5,0),"--")</f>
        <v>100034189852498</v>
      </c>
      <c r="F30" s="15">
        <f t="shared" si="5"/>
        <v>16</v>
      </c>
      <c r="G30" s="15">
        <f t="shared" si="6"/>
        <v>40</v>
      </c>
      <c r="H30" s="15">
        <f t="shared" si="7"/>
        <v>40</v>
      </c>
      <c r="I30" s="15">
        <f t="shared" si="8"/>
        <v>40</v>
      </c>
      <c r="J30" s="15">
        <f t="shared" si="9"/>
        <v>0</v>
      </c>
      <c r="K30" s="15">
        <f t="shared" si="10"/>
        <v>136</v>
      </c>
      <c r="L30" s="15">
        <f t="shared" si="11"/>
        <v>0</v>
      </c>
      <c r="M30" s="15">
        <f t="shared" si="12"/>
        <v>136</v>
      </c>
      <c r="N30" s="204"/>
      <c r="P30" s="2" t="s">
        <v>17</v>
      </c>
      <c r="Q30" s="95"/>
      <c r="R30" s="95"/>
      <c r="X30" s="95"/>
      <c r="Y30" s="95"/>
      <c r="AE30" s="95"/>
      <c r="AF30" s="95"/>
      <c r="AL30" s="95"/>
      <c r="AM30" s="95"/>
      <c r="AN30" s="2" t="s">
        <v>666</v>
      </c>
      <c r="AO30" s="2" t="s">
        <v>666</v>
      </c>
      <c r="AP30" s="2" t="s">
        <v>666</v>
      </c>
      <c r="AQ30" s="2" t="s">
        <v>666</v>
      </c>
      <c r="AR30" s="2" t="s">
        <v>666</v>
      </c>
      <c r="AS30" s="2">
        <f t="shared" si="13"/>
        <v>0</v>
      </c>
      <c r="AT30" s="2">
        <f t="shared" si="14"/>
        <v>1</v>
      </c>
      <c r="AU30" s="2">
        <f t="shared" si="17"/>
        <v>0</v>
      </c>
      <c r="AV30" s="25">
        <f t="shared" si="15"/>
        <v>1.0197960407918416</v>
      </c>
      <c r="AW30" s="14">
        <f t="shared" si="16"/>
        <v>3.4</v>
      </c>
    </row>
    <row r="31" spans="1:49" x14ac:dyDescent="0.2">
      <c r="A31" s="55" t="s">
        <v>507</v>
      </c>
      <c r="B31" s="15" t="str">
        <f>IFERROR(VLOOKUP(A31,'Validation List'!$A:$G,2,0),"--")</f>
        <v>Maria Obaldo</v>
      </c>
      <c r="C31" s="15" t="str">
        <f>IFERROR(VLOOKUP(A31,'Validation List'!$A:$G,4,0),"--")</f>
        <v>MVW 391</v>
      </c>
      <c r="D31" s="16" t="str">
        <f>IFERROR(VLOOKUP(A31,'Validation List'!$A:$G,6,0),"--")</f>
        <v>PM</v>
      </c>
      <c r="E31" s="16">
        <f>IFERROR(VLOOKUP(A31,'Validation List'!$A:$G,5,0),"--")</f>
        <v>100034486053373</v>
      </c>
      <c r="F31" s="15">
        <f t="shared" si="5"/>
        <v>23</v>
      </c>
      <c r="G31" s="15">
        <f t="shared" si="6"/>
        <v>40</v>
      </c>
      <c r="H31" s="15">
        <f t="shared" si="7"/>
        <v>40</v>
      </c>
      <c r="I31" s="15">
        <f t="shared" si="8"/>
        <v>35.5</v>
      </c>
      <c r="J31" s="15">
        <f t="shared" si="9"/>
        <v>37.5</v>
      </c>
      <c r="K31" s="15">
        <f t="shared" si="10"/>
        <v>176</v>
      </c>
      <c r="L31" s="15">
        <f t="shared" si="11"/>
        <v>0</v>
      </c>
      <c r="M31" s="15">
        <f t="shared" si="12"/>
        <v>176</v>
      </c>
      <c r="N31" s="204">
        <v>7</v>
      </c>
      <c r="Q31" s="95"/>
      <c r="R31" s="95"/>
      <c r="X31" s="95"/>
      <c r="Y31" s="95"/>
      <c r="AE31" s="95"/>
      <c r="AF31" s="95"/>
      <c r="AJ31" s="2">
        <v>4.5</v>
      </c>
      <c r="AK31" s="2">
        <v>7</v>
      </c>
      <c r="AL31" s="95"/>
      <c r="AM31" s="95"/>
      <c r="AN31" s="2">
        <v>5.5</v>
      </c>
      <c r="AR31" s="204"/>
      <c r="AS31" s="2">
        <f t="shared" si="13"/>
        <v>0</v>
      </c>
      <c r="AT31" s="2">
        <f t="shared" si="14"/>
        <v>0</v>
      </c>
      <c r="AU31" s="2">
        <f t="shared" si="17"/>
        <v>8</v>
      </c>
      <c r="AV31" s="25">
        <f t="shared" si="15"/>
        <v>1.3197360527894419</v>
      </c>
      <c r="AW31" s="14">
        <f t="shared" si="16"/>
        <v>4.4000000000000004</v>
      </c>
    </row>
    <row r="32" spans="1:49" x14ac:dyDescent="0.2">
      <c r="A32" s="55" t="s">
        <v>582</v>
      </c>
      <c r="B32" s="15" t="str">
        <f>IFERROR(VLOOKUP(A32,'Validation List'!$A:$G,2,0),"--")</f>
        <v>Jason Leung</v>
      </c>
      <c r="C32" s="15">
        <f>IFERROR(VLOOKUP(A32,'Validation List'!$A:$G,4,0),"--")</f>
        <v>0</v>
      </c>
      <c r="D32" s="16" t="str">
        <f>IFERROR(VLOOKUP(A32,'Validation List'!$A:$G,6,0),"--")</f>
        <v>ROLL OFF</v>
      </c>
      <c r="E32" s="16">
        <f>IFERROR(VLOOKUP(A32,'Validation List'!$A:$G,5,0),"--")</f>
        <v>100028712619785</v>
      </c>
      <c r="F32" s="15">
        <f t="shared" si="5"/>
        <v>24</v>
      </c>
      <c r="G32" s="15">
        <f t="shared" si="6"/>
        <v>40</v>
      </c>
      <c r="H32" s="15">
        <f t="shared" si="7"/>
        <v>40</v>
      </c>
      <c r="I32" s="15">
        <f t="shared" si="8"/>
        <v>36.5</v>
      </c>
      <c r="J32" s="15">
        <f t="shared" si="9"/>
        <v>20</v>
      </c>
      <c r="K32" s="15">
        <f t="shared" si="10"/>
        <v>160.5</v>
      </c>
      <c r="L32" s="15">
        <f t="shared" si="11"/>
        <v>0</v>
      </c>
      <c r="M32" s="15">
        <f t="shared" si="12"/>
        <v>160.5</v>
      </c>
      <c r="N32" s="204"/>
      <c r="Q32" s="95"/>
      <c r="R32" s="95"/>
      <c r="X32" s="95"/>
      <c r="Y32" s="95"/>
      <c r="AE32" s="95"/>
      <c r="AF32" s="95"/>
      <c r="AG32" s="2">
        <v>4.5</v>
      </c>
      <c r="AL32" s="95"/>
      <c r="AM32" s="95"/>
      <c r="AN32" s="2" t="s">
        <v>666</v>
      </c>
      <c r="AP32" s="2">
        <v>4</v>
      </c>
      <c r="AQ32" s="2" t="s">
        <v>17</v>
      </c>
      <c r="AR32" s="204"/>
      <c r="AS32" s="2">
        <f t="shared" si="13"/>
        <v>0</v>
      </c>
      <c r="AT32" s="2">
        <f t="shared" si="14"/>
        <v>1</v>
      </c>
      <c r="AU32" s="2">
        <f t="shared" si="17"/>
        <v>7.5</v>
      </c>
      <c r="AV32" s="25">
        <f t="shared" si="15"/>
        <v>1.2035092981403719</v>
      </c>
      <c r="AW32" s="14">
        <f t="shared" si="16"/>
        <v>4.2</v>
      </c>
    </row>
    <row r="33" spans="1:49" x14ac:dyDescent="0.2">
      <c r="A33" s="148" t="s">
        <v>66</v>
      </c>
      <c r="B33" s="15" t="str">
        <f>IFERROR(VLOOKUP(A33,'Validation List'!$A:$G,2,0),"--")</f>
        <v>Jason Leung</v>
      </c>
      <c r="C33" s="15">
        <f>IFERROR(VLOOKUP(A33,'Validation List'!$A:$G,4,0),"--")</f>
        <v>0</v>
      </c>
      <c r="D33" s="16" t="str">
        <f>IFERROR(VLOOKUP(A33,'Validation List'!$A:$G,6,0),"--")</f>
        <v>ROLL OFF</v>
      </c>
      <c r="E33" s="16">
        <f>IFERROR(VLOOKUP(A33,'Validation List'!$A:$G,5,0),"--")</f>
        <v>100023332750866</v>
      </c>
      <c r="F33" s="15">
        <f t="shared" si="5"/>
        <v>24</v>
      </c>
      <c r="G33" s="15">
        <f t="shared" si="6"/>
        <v>40</v>
      </c>
      <c r="H33" s="15">
        <f t="shared" si="7"/>
        <v>40</v>
      </c>
      <c r="I33" s="15">
        <f t="shared" si="8"/>
        <v>40</v>
      </c>
      <c r="J33" s="15">
        <f t="shared" si="9"/>
        <v>32</v>
      </c>
      <c r="K33" s="15">
        <f t="shared" si="10"/>
        <v>176</v>
      </c>
      <c r="L33" s="15">
        <f t="shared" si="11"/>
        <v>0</v>
      </c>
      <c r="M33" s="15">
        <f t="shared" si="12"/>
        <v>176</v>
      </c>
      <c r="Q33" s="95"/>
      <c r="R33" s="95"/>
      <c r="X33" s="95"/>
      <c r="Y33" s="95"/>
      <c r="AE33" s="95"/>
      <c r="AF33" s="95"/>
      <c r="AL33" s="95"/>
      <c r="AM33" s="95"/>
      <c r="AR33" s="2" t="s">
        <v>666</v>
      </c>
      <c r="AS33" s="2">
        <f t="shared" si="13"/>
        <v>0</v>
      </c>
      <c r="AT33" s="2">
        <f t="shared" si="14"/>
        <v>0</v>
      </c>
      <c r="AU33" s="2">
        <f t="shared" si="17"/>
        <v>0</v>
      </c>
      <c r="AV33" s="25">
        <f t="shared" si="15"/>
        <v>1.3197360527894419</v>
      </c>
      <c r="AW33" s="14">
        <f t="shared" si="16"/>
        <v>4.2</v>
      </c>
    </row>
    <row r="34" spans="1:49" x14ac:dyDescent="0.2">
      <c r="A34" s="55" t="s">
        <v>448</v>
      </c>
      <c r="B34" s="15" t="str">
        <f>IFERROR(VLOOKUP(A34,'Validation List'!$A:$G,2,0),"--")</f>
        <v>Jason Leung</v>
      </c>
      <c r="C34" s="15" t="str">
        <f>IFERROR(VLOOKUP(A34,'Validation List'!$A:$G,4,0),"--")</f>
        <v>MVW 391</v>
      </c>
      <c r="D34" s="16" t="str">
        <f>IFERROR(VLOOKUP(A34,'Validation List'!$A:$G,6,0),"--")</f>
        <v>AM</v>
      </c>
      <c r="E34" s="16">
        <f>IFERROR(VLOOKUP(A34,'Validation List'!$A:$G,5,0),"--")</f>
        <v>100034106655387</v>
      </c>
      <c r="F34" s="15">
        <f t="shared" si="5"/>
        <v>24</v>
      </c>
      <c r="G34" s="15">
        <f t="shared" si="6"/>
        <v>40</v>
      </c>
      <c r="H34" s="15">
        <f t="shared" si="7"/>
        <v>40</v>
      </c>
      <c r="I34" s="15">
        <f t="shared" si="8"/>
        <v>40</v>
      </c>
      <c r="J34" s="15">
        <f>((5*8)-((COUNTIF(AN34:AR34,"UD")+COUNTIF(AN34:AR34,"PD")+COUNTIF(AN34:AR34,"NA"))*8))+(COUNTIF(AN34:AR34,"Worked")*8) - ((COUNTIF(AN34:AR34,"&gt;0")*8)-SUMIF(AN34:AR34,"&gt;0"))</f>
        <v>36</v>
      </c>
      <c r="K34" s="15">
        <f t="shared" si="10"/>
        <v>180</v>
      </c>
      <c r="L34" s="15">
        <f t="shared" si="11"/>
        <v>0</v>
      </c>
      <c r="M34" s="15">
        <f t="shared" si="12"/>
        <v>180</v>
      </c>
      <c r="N34" s="204"/>
      <c r="Q34" s="95"/>
      <c r="R34" s="95"/>
      <c r="X34" s="95"/>
      <c r="Y34" s="95"/>
      <c r="AE34" s="95"/>
      <c r="AF34" s="95"/>
      <c r="AL34" s="95"/>
      <c r="AM34" s="95"/>
      <c r="AR34" s="204">
        <v>4</v>
      </c>
      <c r="AS34" s="2">
        <f t="shared" si="13"/>
        <v>0</v>
      </c>
      <c r="AT34" s="2">
        <f t="shared" si="14"/>
        <v>0</v>
      </c>
      <c r="AU34" s="2">
        <f t="shared" si="17"/>
        <v>4</v>
      </c>
      <c r="AV34" s="25">
        <f t="shared" si="15"/>
        <v>1.3497300539892021</v>
      </c>
      <c r="AW34" s="14">
        <f t="shared" si="16"/>
        <v>4.4000000000000004</v>
      </c>
    </row>
    <row r="35" spans="1:49" x14ac:dyDescent="0.2">
      <c r="A35" s="148" t="s">
        <v>188</v>
      </c>
      <c r="B35" s="15" t="str">
        <f>IFERROR(VLOOKUP(A35,'Validation List'!$A:$G,2,0),"--")</f>
        <v>Jason Leung</v>
      </c>
      <c r="C35" s="15" t="str">
        <f>IFERROR(VLOOKUP(A35,'Validation List'!$A:$G,4,0),"--")</f>
        <v>MVW 391</v>
      </c>
      <c r="D35" s="16" t="str">
        <f>IFERROR(VLOOKUP(A35,'Validation List'!$A:$G,6,0),"--")</f>
        <v>AM</v>
      </c>
      <c r="E35" s="16">
        <f>IFERROR(VLOOKUP(A35,'Validation List'!$A:$G,5,0),"--")</f>
        <v>100027852192028</v>
      </c>
      <c r="F35" s="15">
        <f t="shared" si="5"/>
        <v>24</v>
      </c>
      <c r="G35" s="15">
        <f t="shared" si="6"/>
        <v>40</v>
      </c>
      <c r="H35" s="15">
        <f t="shared" si="7"/>
        <v>40</v>
      </c>
      <c r="I35" s="15">
        <f t="shared" si="8"/>
        <v>40</v>
      </c>
      <c r="J35" s="15">
        <f t="shared" si="9"/>
        <v>25.5</v>
      </c>
      <c r="K35" s="15">
        <f t="shared" si="10"/>
        <v>169.5</v>
      </c>
      <c r="L35" s="15">
        <f t="shared" si="11"/>
        <v>0</v>
      </c>
      <c r="M35" s="15">
        <f t="shared" si="12"/>
        <v>169.5</v>
      </c>
      <c r="Q35" s="95"/>
      <c r="R35" s="95"/>
      <c r="X35" s="95"/>
      <c r="Y35" s="95"/>
      <c r="AE35" s="95"/>
      <c r="AF35" s="95"/>
      <c r="AL35" s="95"/>
      <c r="AM35" s="95"/>
      <c r="AN35" s="2" t="s">
        <v>666</v>
      </c>
      <c r="AP35" s="2">
        <v>4.5</v>
      </c>
      <c r="AR35" s="2">
        <v>5</v>
      </c>
      <c r="AS35" s="2">
        <f t="shared" si="13"/>
        <v>0</v>
      </c>
      <c r="AT35" s="2">
        <f t="shared" si="14"/>
        <v>0</v>
      </c>
      <c r="AU35" s="2">
        <f t="shared" si="17"/>
        <v>6.5</v>
      </c>
      <c r="AV35" s="25">
        <f t="shared" si="15"/>
        <v>1.2709958008398319</v>
      </c>
      <c r="AW35" s="14">
        <f t="shared" si="16"/>
        <v>4.2</v>
      </c>
    </row>
    <row r="36" spans="1:49" x14ac:dyDescent="0.2">
      <c r="A36" s="55" t="s">
        <v>576</v>
      </c>
      <c r="B36" s="15" t="str">
        <f>IFERROR(VLOOKUP(A36,'Validation List'!$A:$G,2,0),"--")</f>
        <v>Jason Leung</v>
      </c>
      <c r="C36" s="15" t="str">
        <f>IFERROR(VLOOKUP(A36,'Validation List'!$A:$G,4,0),"--")</f>
        <v>MVW 391</v>
      </c>
      <c r="D36" s="16" t="str">
        <f>IFERROR(VLOOKUP(A36,'Validation List'!$A:$G,6,0),"--")</f>
        <v>ROLL OFF</v>
      </c>
      <c r="E36" s="16">
        <f>IFERROR(VLOOKUP(A36,'Validation List'!$A:$G,5,0),"--")</f>
        <v>100034362399302</v>
      </c>
      <c r="F36" s="15">
        <f t="shared" si="5"/>
        <v>24</v>
      </c>
      <c r="G36" s="15">
        <f t="shared" si="6"/>
        <v>37.75</v>
      </c>
      <c r="H36" s="15">
        <f t="shared" si="7"/>
        <v>40</v>
      </c>
      <c r="I36" s="15">
        <f t="shared" si="8"/>
        <v>40</v>
      </c>
      <c r="J36" s="15">
        <f t="shared" si="9"/>
        <v>32</v>
      </c>
      <c r="K36" s="15">
        <f t="shared" si="10"/>
        <v>173.75</v>
      </c>
      <c r="L36" s="15">
        <f t="shared" si="11"/>
        <v>0</v>
      </c>
      <c r="M36" s="15">
        <f t="shared" si="12"/>
        <v>173.75</v>
      </c>
      <c r="N36" s="204"/>
      <c r="Q36" s="95"/>
      <c r="R36" s="95"/>
      <c r="S36" s="2">
        <v>6.25</v>
      </c>
      <c r="U36" s="2">
        <v>7.5</v>
      </c>
      <c r="X36" s="95"/>
      <c r="Y36" s="95"/>
      <c r="AE36" s="95"/>
      <c r="AF36" s="95"/>
      <c r="AL36" s="95"/>
      <c r="AM36" s="95"/>
      <c r="AN36" s="2" t="s">
        <v>666</v>
      </c>
      <c r="AR36" s="204"/>
      <c r="AS36" s="2">
        <f t="shared" si="13"/>
        <v>0</v>
      </c>
      <c r="AT36" s="2">
        <f t="shared" si="14"/>
        <v>0</v>
      </c>
      <c r="AU36" s="2">
        <f t="shared" si="17"/>
        <v>2.25</v>
      </c>
      <c r="AV36" s="25">
        <f t="shared" si="15"/>
        <v>1.3028644271145771</v>
      </c>
      <c r="AW36" s="14">
        <f t="shared" si="16"/>
        <v>4.2</v>
      </c>
    </row>
    <row r="37" spans="1:49" x14ac:dyDescent="0.2">
      <c r="A37" s="148" t="s">
        <v>511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100036721487519</v>
      </c>
      <c r="F37" s="15">
        <f t="shared" si="5"/>
        <v>0</v>
      </c>
      <c r="G37" s="15">
        <f t="shared" si="6"/>
        <v>0</v>
      </c>
      <c r="H37" s="15">
        <f t="shared" si="7"/>
        <v>40</v>
      </c>
      <c r="I37" s="15">
        <f t="shared" si="8"/>
        <v>40</v>
      </c>
      <c r="J37" s="15">
        <f t="shared" si="9"/>
        <v>32</v>
      </c>
      <c r="K37" s="15">
        <f t="shared" si="10"/>
        <v>112</v>
      </c>
      <c r="L37" s="15">
        <f t="shared" si="11"/>
        <v>0</v>
      </c>
      <c r="M37" s="15">
        <f t="shared" si="12"/>
        <v>112</v>
      </c>
      <c r="N37" s="2" t="s">
        <v>666</v>
      </c>
      <c r="O37" s="2" t="s">
        <v>666</v>
      </c>
      <c r="P37" s="2" t="s">
        <v>666</v>
      </c>
      <c r="Q37" s="95"/>
      <c r="R37" s="95"/>
      <c r="S37" s="2" t="s">
        <v>666</v>
      </c>
      <c r="T37" s="2" t="s">
        <v>666</v>
      </c>
      <c r="U37" s="2" t="s">
        <v>666</v>
      </c>
      <c r="V37" s="2" t="s">
        <v>666</v>
      </c>
      <c r="W37" s="2" t="s">
        <v>666</v>
      </c>
      <c r="X37" s="95"/>
      <c r="Y37" s="95"/>
      <c r="AE37" s="95"/>
      <c r="AF37" s="95"/>
      <c r="AL37" s="95"/>
      <c r="AM37" s="95"/>
      <c r="AN37" s="2" t="s">
        <v>666</v>
      </c>
      <c r="AS37" s="2">
        <f t="shared" si="13"/>
        <v>0</v>
      </c>
      <c r="AT37" s="2">
        <f t="shared" si="14"/>
        <v>0</v>
      </c>
      <c r="AU37" s="2">
        <f t="shared" si="17"/>
        <v>0</v>
      </c>
      <c r="AV37" s="25">
        <f t="shared" si="15"/>
        <v>0.83983203359328129</v>
      </c>
      <c r="AW37" s="14">
        <f t="shared" si="16"/>
        <v>2.6</v>
      </c>
    </row>
    <row r="38" spans="1:49" x14ac:dyDescent="0.2">
      <c r="A38" s="148" t="s">
        <v>189</v>
      </c>
      <c r="B38" s="15" t="str">
        <f>IFERROR(VLOOKUP(A38,'Validation List'!$A:$G,2,0),"--")</f>
        <v>Jason Leung</v>
      </c>
      <c r="C38" s="15">
        <f>IFERROR(VLOOKUP(A38,'Validation List'!$A:$G,4,0),"--")</f>
        <v>0</v>
      </c>
      <c r="D38" s="16" t="str">
        <f>IFERROR(VLOOKUP(A38,'Validation List'!$A:$G,6,0),"--")</f>
        <v>ROLL OFF</v>
      </c>
      <c r="E38" s="16">
        <f>IFERROR(VLOOKUP(A38,'Validation List'!$A:$G,5,0),"--")</f>
        <v>100027984993903</v>
      </c>
      <c r="F38" s="15">
        <f t="shared" si="5"/>
        <v>24</v>
      </c>
      <c r="G38" s="15">
        <f t="shared" si="6"/>
        <v>32</v>
      </c>
      <c r="H38" s="15">
        <f t="shared" si="7"/>
        <v>17</v>
      </c>
      <c r="I38" s="15">
        <f t="shared" si="8"/>
        <v>24</v>
      </c>
      <c r="J38" s="15">
        <f t="shared" si="9"/>
        <v>32</v>
      </c>
      <c r="K38" s="15">
        <f t="shared" si="10"/>
        <v>129</v>
      </c>
      <c r="L38" s="15">
        <f t="shared" si="11"/>
        <v>0</v>
      </c>
      <c r="M38" s="15">
        <f t="shared" si="12"/>
        <v>129</v>
      </c>
      <c r="Q38" s="95"/>
      <c r="R38" s="95"/>
      <c r="V38" s="2" t="s">
        <v>17</v>
      </c>
      <c r="X38" s="95"/>
      <c r="Y38" s="95"/>
      <c r="AA38" s="2">
        <v>4</v>
      </c>
      <c r="AB38" s="2" t="s">
        <v>17</v>
      </c>
      <c r="AC38" s="2" t="s">
        <v>17</v>
      </c>
      <c r="AD38" s="2">
        <v>5</v>
      </c>
      <c r="AE38" s="95"/>
      <c r="AF38" s="95"/>
      <c r="AJ38" s="2" t="s">
        <v>17</v>
      </c>
      <c r="AK38" s="2" t="s">
        <v>16</v>
      </c>
      <c r="AL38" s="95"/>
      <c r="AM38" s="95"/>
      <c r="AN38" s="2" t="s">
        <v>666</v>
      </c>
      <c r="AS38" s="2">
        <f t="shared" si="13"/>
        <v>1</v>
      </c>
      <c r="AT38" s="2">
        <f t="shared" si="14"/>
        <v>4</v>
      </c>
      <c r="AU38" s="2">
        <f t="shared" si="17"/>
        <v>7</v>
      </c>
      <c r="AV38" s="25">
        <f t="shared" si="15"/>
        <v>0.96730653869226146</v>
      </c>
      <c r="AW38" s="14">
        <f t="shared" si="16"/>
        <v>4.2</v>
      </c>
    </row>
    <row r="39" spans="1:49" x14ac:dyDescent="0.2">
      <c r="A39" s="55" t="s">
        <v>451</v>
      </c>
      <c r="B39" s="15" t="str">
        <f>IFERROR(VLOOKUP(A39,'Validation List'!$A:$G,2,0),"--")</f>
        <v>Jason Leung</v>
      </c>
      <c r="C39" s="15" t="str">
        <f>IFERROR(VLOOKUP(A39,'Validation List'!$A:$G,4,0),"--")</f>
        <v>MVW 391</v>
      </c>
      <c r="D39" s="16" t="str">
        <f>IFERROR(VLOOKUP(A39,'Validation List'!$A:$G,6,0),"--")</f>
        <v>AM</v>
      </c>
      <c r="E39" s="16">
        <f>IFERROR(VLOOKUP(A39,'Validation List'!$A:$G,5,0),"--")</f>
        <v>100028504043772</v>
      </c>
      <c r="F39" s="15">
        <f t="shared" si="5"/>
        <v>23.5</v>
      </c>
      <c r="G39" s="15">
        <f t="shared" si="6"/>
        <v>37.5</v>
      </c>
      <c r="H39" s="15">
        <f t="shared" si="7"/>
        <v>40</v>
      </c>
      <c r="I39" s="15">
        <f t="shared" si="8"/>
        <v>32</v>
      </c>
      <c r="J39" s="15">
        <f t="shared" si="9"/>
        <v>14</v>
      </c>
      <c r="K39" s="15">
        <f t="shared" si="10"/>
        <v>147</v>
      </c>
      <c r="L39" s="15">
        <f t="shared" si="11"/>
        <v>0</v>
      </c>
      <c r="M39" s="15">
        <f t="shared" si="12"/>
        <v>147</v>
      </c>
      <c r="N39" s="204"/>
      <c r="O39" s="2">
        <v>7.5</v>
      </c>
      <c r="Q39" s="95"/>
      <c r="R39" s="95"/>
      <c r="U39" s="2">
        <v>5.5</v>
      </c>
      <c r="X39" s="95"/>
      <c r="Y39" s="95"/>
      <c r="AE39" s="95"/>
      <c r="AF39" s="95"/>
      <c r="AI39" s="2" t="s">
        <v>17</v>
      </c>
      <c r="AL39" s="95"/>
      <c r="AM39" s="95"/>
      <c r="AN39" s="2">
        <v>6</v>
      </c>
      <c r="AP39" s="2" t="s">
        <v>17</v>
      </c>
      <c r="AQ39" s="2" t="s">
        <v>17</v>
      </c>
      <c r="AR39" s="204" t="s">
        <v>17</v>
      </c>
      <c r="AS39" s="2">
        <f t="shared" si="13"/>
        <v>0</v>
      </c>
      <c r="AT39" s="2">
        <f t="shared" si="14"/>
        <v>4</v>
      </c>
      <c r="AU39" s="2">
        <f t="shared" si="17"/>
        <v>5</v>
      </c>
      <c r="AV39" s="25">
        <f t="shared" si="15"/>
        <v>1.1022795440911817</v>
      </c>
      <c r="AW39" s="14">
        <f t="shared" si="16"/>
        <v>4.4000000000000004</v>
      </c>
    </row>
    <row r="40" spans="1:49" x14ac:dyDescent="0.2">
      <c r="A40" s="55" t="s">
        <v>513</v>
      </c>
      <c r="B40" s="15" t="str">
        <f>IFERROR(VLOOKUP(A40,'Validation List'!$A:$G,2,0),"--")</f>
        <v>QA</v>
      </c>
      <c r="C40" s="15" t="str">
        <f>IFERROR(VLOOKUP(A40,'Validation List'!$A:$G,4,0),"--")</f>
        <v>MVW 391</v>
      </c>
      <c r="D40" s="16" t="str">
        <f>IFERROR(VLOOKUP(A40,'Validation List'!$A:$G,6,0),"--")</f>
        <v>PM</v>
      </c>
      <c r="E40" s="16">
        <f>IFERROR(VLOOKUP(A40,'Validation List'!$A:$G,5,0),"--")</f>
        <v>100028824242673</v>
      </c>
      <c r="F40" s="15">
        <f t="shared" si="5"/>
        <v>24</v>
      </c>
      <c r="G40" s="15">
        <f t="shared" si="6"/>
        <v>40</v>
      </c>
      <c r="H40" s="15">
        <f t="shared" si="7"/>
        <v>40</v>
      </c>
      <c r="I40" s="15">
        <f t="shared" si="8"/>
        <v>39.5</v>
      </c>
      <c r="J40" s="15">
        <f t="shared" si="9"/>
        <v>32</v>
      </c>
      <c r="K40" s="15">
        <f t="shared" si="10"/>
        <v>175.5</v>
      </c>
      <c r="L40" s="15">
        <f t="shared" si="11"/>
        <v>0</v>
      </c>
      <c r="M40" s="15">
        <f t="shared" si="12"/>
        <v>175.5</v>
      </c>
      <c r="N40" s="204"/>
      <c r="Q40" s="95"/>
      <c r="R40" s="95"/>
      <c r="X40" s="95"/>
      <c r="Y40" s="95"/>
      <c r="AE40" s="95"/>
      <c r="AF40" s="95"/>
      <c r="AJ40" s="2">
        <v>7.5</v>
      </c>
      <c r="AL40" s="95"/>
      <c r="AM40" s="95"/>
      <c r="AN40" s="2" t="s">
        <v>666</v>
      </c>
      <c r="AR40" s="204"/>
      <c r="AS40" s="2">
        <f t="shared" si="13"/>
        <v>0</v>
      </c>
      <c r="AT40" s="2">
        <f t="shared" si="14"/>
        <v>0</v>
      </c>
      <c r="AU40" s="2">
        <f t="shared" si="17"/>
        <v>0.5</v>
      </c>
      <c r="AV40" s="25">
        <f t="shared" si="15"/>
        <v>1.3159868026394719</v>
      </c>
      <c r="AW40" s="14">
        <f>($C$1-(COUNTIF(N40:AR40,"NA")))/5</f>
        <v>4.2</v>
      </c>
    </row>
    <row r="41" spans="1:49" x14ac:dyDescent="0.2">
      <c r="A41" s="55" t="s">
        <v>515</v>
      </c>
      <c r="B41" s="15" t="str">
        <f>IFERROR(VLOOKUP(A41,'Validation List'!$A:$G,2,0),"--")</f>
        <v>Maria Obaldo</v>
      </c>
      <c r="C41" s="15" t="str">
        <f>IFERROR(VLOOKUP(A41,'Validation List'!$A:$G,4,0),"--")</f>
        <v>MVW 391</v>
      </c>
      <c r="D41" s="16" t="str">
        <f>IFERROR(VLOOKUP(A41,'Validation List'!$A:$G,6,0),"--")</f>
        <v>PM</v>
      </c>
      <c r="E41" s="16">
        <f>IFERROR(VLOOKUP(A41,'Validation List'!$A:$G,5,0),"--")</f>
        <v>100028810803358</v>
      </c>
      <c r="F41" s="15">
        <f t="shared" si="5"/>
        <v>17</v>
      </c>
      <c r="G41" s="15">
        <f t="shared" si="6"/>
        <v>40</v>
      </c>
      <c r="H41" s="15">
        <f t="shared" si="7"/>
        <v>39.5</v>
      </c>
      <c r="I41" s="15">
        <f t="shared" si="8"/>
        <v>40</v>
      </c>
      <c r="J41" s="15">
        <f t="shared" si="9"/>
        <v>32</v>
      </c>
      <c r="K41" s="15">
        <f t="shared" si="10"/>
        <v>168.5</v>
      </c>
      <c r="L41" s="15">
        <f t="shared" si="11"/>
        <v>0</v>
      </c>
      <c r="M41" s="15">
        <f t="shared" si="12"/>
        <v>168.5</v>
      </c>
      <c r="N41" s="204">
        <v>7</v>
      </c>
      <c r="O41" s="204"/>
      <c r="P41" s="204">
        <v>2</v>
      </c>
      <c r="Q41" s="96"/>
      <c r="R41" s="96"/>
      <c r="U41" s="204"/>
      <c r="W41" s="204"/>
      <c r="X41" s="96"/>
      <c r="Y41" s="96"/>
      <c r="AB41" s="2">
        <v>7.5</v>
      </c>
      <c r="AE41" s="95"/>
      <c r="AF41" s="95"/>
      <c r="AL41" s="95"/>
      <c r="AM41" s="95"/>
      <c r="AN41" s="2" t="s">
        <v>666</v>
      </c>
      <c r="AR41" s="204"/>
      <c r="AS41" s="2">
        <f t="shared" si="13"/>
        <v>0</v>
      </c>
      <c r="AT41" s="2">
        <f t="shared" si="14"/>
        <v>0</v>
      </c>
      <c r="AU41" s="2">
        <f t="shared" si="17"/>
        <v>7.5</v>
      </c>
      <c r="AV41" s="25">
        <f t="shared" si="15"/>
        <v>1.263497300539892</v>
      </c>
      <c r="AW41" s="14">
        <f t="shared" si="16"/>
        <v>4.2</v>
      </c>
    </row>
    <row r="42" spans="1:49" x14ac:dyDescent="0.2">
      <c r="A42" s="55" t="s">
        <v>517</v>
      </c>
      <c r="B42" s="15" t="str">
        <f>IFERROR(VLOOKUP(A42,'Validation List'!$A:$G,2,0),"--")</f>
        <v>Maria Obaldo</v>
      </c>
      <c r="C42" s="15" t="str">
        <f>IFERROR(VLOOKUP(A42,'Validation List'!$A:$G,4,0),"--")</f>
        <v>MVW 391</v>
      </c>
      <c r="D42" s="16" t="str">
        <f>IFERROR(VLOOKUP(A42,'Validation List'!$A:$G,6,0),"--")</f>
        <v>PM</v>
      </c>
      <c r="E42" s="16">
        <f>IFERROR(VLOOKUP(A42,'Validation List'!$A:$G,5,0),"--")</f>
        <v>100034078605203</v>
      </c>
      <c r="F42" s="15">
        <f t="shared" si="5"/>
        <v>24</v>
      </c>
      <c r="G42" s="15">
        <f t="shared" si="6"/>
        <v>24</v>
      </c>
      <c r="H42" s="15">
        <f t="shared" si="7"/>
        <v>29.5</v>
      </c>
      <c r="I42" s="15">
        <f t="shared" si="8"/>
        <v>40</v>
      </c>
      <c r="J42" s="15">
        <f t="shared" si="9"/>
        <v>40</v>
      </c>
      <c r="K42" s="15">
        <f t="shared" si="10"/>
        <v>157.5</v>
      </c>
      <c r="L42" s="15">
        <f t="shared" si="11"/>
        <v>0</v>
      </c>
      <c r="M42" s="15">
        <f t="shared" si="12"/>
        <v>157.5</v>
      </c>
      <c r="N42" s="204"/>
      <c r="Q42" s="95"/>
      <c r="R42" s="95"/>
      <c r="U42" s="204"/>
      <c r="V42" s="2" t="s">
        <v>17</v>
      </c>
      <c r="W42" s="2" t="s">
        <v>17</v>
      </c>
      <c r="X42" s="95"/>
      <c r="Y42" s="95"/>
      <c r="Z42" s="2">
        <v>5.5</v>
      </c>
      <c r="AA42" s="2" t="s">
        <v>17</v>
      </c>
      <c r="AE42" s="95"/>
      <c r="AF42" s="95"/>
      <c r="AL42" s="95"/>
      <c r="AM42" s="95"/>
      <c r="AR42" s="204"/>
      <c r="AS42" s="2">
        <f t="shared" si="13"/>
        <v>0</v>
      </c>
      <c r="AT42" s="2">
        <f t="shared" si="14"/>
        <v>3</v>
      </c>
      <c r="AU42" s="2">
        <f t="shared" si="17"/>
        <v>2.5</v>
      </c>
      <c r="AV42" s="25">
        <f t="shared" si="15"/>
        <v>1.1810137972405517</v>
      </c>
      <c r="AW42" s="14">
        <f t="shared" si="16"/>
        <v>4.4000000000000004</v>
      </c>
    </row>
    <row r="43" spans="1:49" x14ac:dyDescent="0.2">
      <c r="A43" s="55" t="s">
        <v>453</v>
      </c>
      <c r="B43" s="15" t="str">
        <f>IFERROR(VLOOKUP(A43,'Validation List'!$A:$G,2,0),"--")</f>
        <v>Jason Leung</v>
      </c>
      <c r="C43" s="15" t="str">
        <f>IFERROR(VLOOKUP(A43,'Validation List'!$A:$G,4,0),"--")</f>
        <v>MVW 391</v>
      </c>
      <c r="D43" s="16" t="str">
        <f>IFERROR(VLOOKUP(A43,'Validation List'!$A:$G,6,0),"--")</f>
        <v>AM</v>
      </c>
      <c r="E43" s="16">
        <f>IFERROR(VLOOKUP(A43,'Validation List'!$A:$G,5,0),"--")</f>
        <v>100035086571606</v>
      </c>
      <c r="F43" s="15">
        <f t="shared" si="5"/>
        <v>23.25</v>
      </c>
      <c r="G43" s="15">
        <f t="shared" si="6"/>
        <v>8</v>
      </c>
      <c r="H43" s="15">
        <f t="shared" si="7"/>
        <v>0</v>
      </c>
      <c r="I43" s="15">
        <f t="shared" si="8"/>
        <v>7</v>
      </c>
      <c r="J43" s="15">
        <f t="shared" si="9"/>
        <v>30.25</v>
      </c>
      <c r="K43" s="15">
        <f t="shared" si="10"/>
        <v>68.5</v>
      </c>
      <c r="L43" s="15">
        <f t="shared" si="11"/>
        <v>0</v>
      </c>
      <c r="M43" s="15">
        <f t="shared" si="12"/>
        <v>68.5</v>
      </c>
      <c r="N43" s="204">
        <v>7.25</v>
      </c>
      <c r="Q43" s="96"/>
      <c r="R43" s="95"/>
      <c r="T43" s="2" t="s">
        <v>17</v>
      </c>
      <c r="U43" s="204" t="s">
        <v>16</v>
      </c>
      <c r="V43" s="204" t="s">
        <v>16</v>
      </c>
      <c r="W43" s="204" t="s">
        <v>16</v>
      </c>
      <c r="X43" s="95"/>
      <c r="Y43" s="95"/>
      <c r="Z43" s="204" t="s">
        <v>16</v>
      </c>
      <c r="AA43" s="204" t="s">
        <v>16</v>
      </c>
      <c r="AB43" s="204" t="s">
        <v>16</v>
      </c>
      <c r="AC43" s="204" t="s">
        <v>16</v>
      </c>
      <c r="AD43" s="204" t="s">
        <v>16</v>
      </c>
      <c r="AE43" s="95"/>
      <c r="AF43" s="95"/>
      <c r="AG43" s="204" t="s">
        <v>16</v>
      </c>
      <c r="AH43" s="204" t="s">
        <v>16</v>
      </c>
      <c r="AI43" s="204">
        <v>7</v>
      </c>
      <c r="AJ43" s="204" t="s">
        <v>17</v>
      </c>
      <c r="AK43" s="2" t="s">
        <v>17</v>
      </c>
      <c r="AL43" s="95"/>
      <c r="AM43" s="95"/>
      <c r="AN43" s="2" t="s">
        <v>666</v>
      </c>
      <c r="AR43" s="204">
        <v>6.25</v>
      </c>
      <c r="AS43" s="2">
        <f t="shared" si="13"/>
        <v>10</v>
      </c>
      <c r="AT43" s="2">
        <f t="shared" si="14"/>
        <v>3</v>
      </c>
      <c r="AU43" s="2">
        <f t="shared" si="17"/>
        <v>3.5</v>
      </c>
      <c r="AV43" s="25">
        <f t="shared" si="15"/>
        <v>0.51364727054589077</v>
      </c>
      <c r="AW43" s="14">
        <f t="shared" si="16"/>
        <v>4.2</v>
      </c>
    </row>
    <row r="44" spans="1:49" x14ac:dyDescent="0.2">
      <c r="A44" s="79" t="s">
        <v>519</v>
      </c>
      <c r="B44" s="15" t="str">
        <f>IFERROR(VLOOKUP(A44,'Validation List'!$A:$G,2,0),"--")</f>
        <v>Maria Obaldo</v>
      </c>
      <c r="C44" s="15" t="str">
        <f>IFERROR(VLOOKUP(A44,'Validation List'!$A:$G,4,0),"--")</f>
        <v>MVW 391</v>
      </c>
      <c r="D44" s="16" t="str">
        <f>IFERROR(VLOOKUP(A44,'Validation List'!$A:$G,6,0),"--")</f>
        <v>PM</v>
      </c>
      <c r="E44" s="16">
        <f>IFERROR(VLOOKUP(A44,'Validation List'!$A:$G,5,0),"--")</f>
        <v>100034853954107</v>
      </c>
      <c r="F44" s="15">
        <f t="shared" si="5"/>
        <v>24</v>
      </c>
      <c r="G44" s="15">
        <f t="shared" si="6"/>
        <v>40</v>
      </c>
      <c r="H44" s="15">
        <f t="shared" si="7"/>
        <v>39</v>
      </c>
      <c r="I44" s="15">
        <f t="shared" si="8"/>
        <v>39.5</v>
      </c>
      <c r="J44" s="15">
        <f t="shared" si="9"/>
        <v>40</v>
      </c>
      <c r="K44" s="15">
        <f t="shared" si="10"/>
        <v>182.5</v>
      </c>
      <c r="L44" s="15">
        <f t="shared" si="11"/>
        <v>0</v>
      </c>
      <c r="M44" s="15">
        <f t="shared" si="12"/>
        <v>182.5</v>
      </c>
      <c r="Q44" s="95"/>
      <c r="R44" s="95"/>
      <c r="X44" s="95"/>
      <c r="Y44" s="95"/>
      <c r="AA44" s="2">
        <v>7.5</v>
      </c>
      <c r="AC44" s="2">
        <v>7.5</v>
      </c>
      <c r="AE44" s="95"/>
      <c r="AF44" s="95"/>
      <c r="AJ44" s="2">
        <v>7.5</v>
      </c>
      <c r="AL44" s="95"/>
      <c r="AM44" s="95"/>
      <c r="AR44" s="204"/>
      <c r="AS44" s="2">
        <f t="shared" si="13"/>
        <v>0</v>
      </c>
      <c r="AT44" s="2">
        <f t="shared" si="14"/>
        <v>0</v>
      </c>
      <c r="AU44" s="2">
        <f t="shared" si="17"/>
        <v>1.5</v>
      </c>
      <c r="AV44" s="25">
        <f t="shared" si="15"/>
        <v>1.368476304739052</v>
      </c>
      <c r="AW44" s="14">
        <f t="shared" si="16"/>
        <v>4.4000000000000004</v>
      </c>
    </row>
    <row r="45" spans="1:49" x14ac:dyDescent="0.2">
      <c r="A45" s="55" t="s">
        <v>455</v>
      </c>
      <c r="B45" s="15" t="str">
        <f>IFERROR(VLOOKUP(A45,'Validation List'!$A:$G,2,0),"--")</f>
        <v>Jason Leung</v>
      </c>
      <c r="C45" s="15" t="str">
        <f>IFERROR(VLOOKUP(A45,'Validation List'!$A:$G,4,0),"--")</f>
        <v>MVW 391</v>
      </c>
      <c r="D45" s="16" t="str">
        <f>IFERROR(VLOOKUP(A45,'Validation List'!$A:$G,6,0),"--")</f>
        <v>AM</v>
      </c>
      <c r="E45" s="16">
        <f>IFERROR(VLOOKUP(A45,'Validation List'!$A:$G,5,0),"--")</f>
        <v>100034185502656</v>
      </c>
      <c r="F45" s="15">
        <f t="shared" si="5"/>
        <v>23</v>
      </c>
      <c r="G45" s="15">
        <f t="shared" si="6"/>
        <v>32</v>
      </c>
      <c r="H45" s="15">
        <f t="shared" si="7"/>
        <v>38</v>
      </c>
      <c r="I45" s="15">
        <f t="shared" si="8"/>
        <v>28</v>
      </c>
      <c r="J45" s="15">
        <f t="shared" si="9"/>
        <v>31</v>
      </c>
      <c r="K45" s="15">
        <f t="shared" si="10"/>
        <v>152</v>
      </c>
      <c r="L45" s="15">
        <f t="shared" si="11"/>
        <v>0</v>
      </c>
      <c r="M45" s="15">
        <f t="shared" si="12"/>
        <v>152</v>
      </c>
      <c r="N45" s="204">
        <v>7</v>
      </c>
      <c r="Q45" s="95"/>
      <c r="R45" s="95"/>
      <c r="S45" s="61" t="s">
        <v>17</v>
      </c>
      <c r="X45" s="95"/>
      <c r="Y45" s="95"/>
      <c r="AA45" s="2">
        <v>6</v>
      </c>
      <c r="AE45" s="95"/>
      <c r="AF45" s="95"/>
      <c r="AG45" s="2">
        <v>4</v>
      </c>
      <c r="AH45" s="2" t="s">
        <v>17</v>
      </c>
      <c r="AL45" s="95"/>
      <c r="AM45" s="95"/>
      <c r="AN45" s="2" t="s">
        <v>666</v>
      </c>
      <c r="AQ45" s="2">
        <v>7</v>
      </c>
      <c r="AR45" s="204"/>
      <c r="AS45" s="2">
        <f t="shared" si="13"/>
        <v>0</v>
      </c>
      <c r="AT45" s="2">
        <f t="shared" si="14"/>
        <v>2</v>
      </c>
      <c r="AU45" s="2">
        <f t="shared" si="17"/>
        <v>8</v>
      </c>
      <c r="AV45" s="25">
        <f t="shared" si="15"/>
        <v>1.1397720455908817</v>
      </c>
      <c r="AW45" s="14">
        <f t="shared" si="16"/>
        <v>4.2</v>
      </c>
    </row>
    <row r="46" spans="1:49" x14ac:dyDescent="0.2">
      <c r="A46" s="55" t="s">
        <v>457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100028669302473</v>
      </c>
      <c r="F46" s="15">
        <f t="shared" si="5"/>
        <v>21.5</v>
      </c>
      <c r="G46" s="15">
        <f t="shared" si="6"/>
        <v>36</v>
      </c>
      <c r="H46" s="15">
        <f t="shared" si="7"/>
        <v>40</v>
      </c>
      <c r="I46" s="15">
        <f t="shared" si="8"/>
        <v>40</v>
      </c>
      <c r="J46" s="15">
        <f t="shared" si="9"/>
        <v>32</v>
      </c>
      <c r="K46" s="15">
        <f t="shared" si="10"/>
        <v>169.5</v>
      </c>
      <c r="L46" s="15">
        <f t="shared" si="11"/>
        <v>0</v>
      </c>
      <c r="M46" s="15">
        <f t="shared" si="12"/>
        <v>169.5</v>
      </c>
      <c r="N46" s="204">
        <v>5.5</v>
      </c>
      <c r="P46" s="204"/>
      <c r="Q46" s="96"/>
      <c r="R46" s="96"/>
      <c r="U46" s="204"/>
      <c r="V46" s="204">
        <v>4</v>
      </c>
      <c r="W46" s="204"/>
      <c r="X46" s="96"/>
      <c r="Y46" s="96"/>
      <c r="AE46" s="95"/>
      <c r="AF46" s="95"/>
      <c r="AL46" s="95"/>
      <c r="AM46" s="95"/>
      <c r="AN46" s="2" t="s">
        <v>666</v>
      </c>
      <c r="AR46" s="204"/>
      <c r="AS46" s="2">
        <f t="shared" si="13"/>
        <v>0</v>
      </c>
      <c r="AT46" s="2">
        <f t="shared" si="14"/>
        <v>0</v>
      </c>
      <c r="AU46" s="2">
        <f t="shared" si="17"/>
        <v>6.5</v>
      </c>
      <c r="AV46" s="25">
        <f t="shared" si="15"/>
        <v>1.2709958008398319</v>
      </c>
      <c r="AW46" s="14">
        <f t="shared" si="16"/>
        <v>4.2</v>
      </c>
    </row>
    <row r="47" spans="1:49" x14ac:dyDescent="0.2">
      <c r="A47" s="55" t="s">
        <v>459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AM</v>
      </c>
      <c r="E47" s="16">
        <f>IFERROR(VLOOKUP(A47,'Validation List'!$A:$G,5,0),"--")</f>
        <v>100034208288748</v>
      </c>
      <c r="F47" s="15">
        <f t="shared" si="5"/>
        <v>24</v>
      </c>
      <c r="G47" s="15">
        <f t="shared" si="6"/>
        <v>40</v>
      </c>
      <c r="H47" s="15">
        <f t="shared" si="7"/>
        <v>40</v>
      </c>
      <c r="I47" s="15">
        <f t="shared" si="8"/>
        <v>28.5</v>
      </c>
      <c r="J47" s="15">
        <f t="shared" si="9"/>
        <v>40</v>
      </c>
      <c r="K47" s="15">
        <f t="shared" si="10"/>
        <v>172.5</v>
      </c>
      <c r="L47" s="15">
        <f t="shared" si="11"/>
        <v>0</v>
      </c>
      <c r="M47" s="15">
        <f t="shared" si="12"/>
        <v>172.5</v>
      </c>
      <c r="N47" s="204"/>
      <c r="Q47" s="95"/>
      <c r="R47" s="95"/>
      <c r="X47" s="95"/>
      <c r="Y47" s="95"/>
      <c r="AE47" s="95"/>
      <c r="AF47" s="95"/>
      <c r="AG47" s="2">
        <v>5.5</v>
      </c>
      <c r="AH47" s="2" t="s">
        <v>17</v>
      </c>
      <c r="AI47" s="2">
        <v>7</v>
      </c>
      <c r="AL47" s="95"/>
      <c r="AM47" s="95"/>
      <c r="AR47" s="204"/>
      <c r="AS47" s="2">
        <f t="shared" si="13"/>
        <v>0</v>
      </c>
      <c r="AT47" s="2">
        <f t="shared" si="14"/>
        <v>1</v>
      </c>
      <c r="AU47" s="2">
        <f t="shared" si="17"/>
        <v>3.5</v>
      </c>
      <c r="AV47" s="25">
        <f t="shared" si="15"/>
        <v>1.2934913017396519</v>
      </c>
      <c r="AW47" s="14">
        <f t="shared" si="16"/>
        <v>4.4000000000000004</v>
      </c>
    </row>
    <row r="48" spans="1:49" x14ac:dyDescent="0.2">
      <c r="A48" s="55" t="s">
        <v>595</v>
      </c>
      <c r="B48" s="15" t="str">
        <f>IFERROR(VLOOKUP(A48,'Validation List'!$A:$G,2,0),"--")</f>
        <v>Jason Leung</v>
      </c>
      <c r="C48" s="15">
        <f>IFERROR(VLOOKUP(A48,'Validation List'!$A:$G,4,0),"--")</f>
        <v>0</v>
      </c>
      <c r="D48" s="16" t="str">
        <f>IFERROR(VLOOKUP(A48,'Validation List'!$A:$G,6,0),"--")</f>
        <v>ROLL OFF</v>
      </c>
      <c r="E48" s="16">
        <f>IFERROR(VLOOKUP(A48,'Validation List'!$A:$G,5,0),"--")</f>
        <v>100033991043043</v>
      </c>
      <c r="F48" s="15">
        <f t="shared" si="5"/>
        <v>12.5</v>
      </c>
      <c r="G48" s="15">
        <f t="shared" si="6"/>
        <v>24</v>
      </c>
      <c r="H48" s="15">
        <f t="shared" si="7"/>
        <v>40</v>
      </c>
      <c r="I48" s="15">
        <f t="shared" si="8"/>
        <v>32</v>
      </c>
      <c r="J48" s="15">
        <f t="shared" si="9"/>
        <v>32</v>
      </c>
      <c r="K48" s="15">
        <f t="shared" si="10"/>
        <v>140.5</v>
      </c>
      <c r="L48" s="15">
        <f t="shared" si="11"/>
        <v>0</v>
      </c>
      <c r="M48" s="15">
        <f t="shared" si="12"/>
        <v>140.5</v>
      </c>
      <c r="N48" s="204" t="s">
        <v>16</v>
      </c>
      <c r="P48" s="2">
        <v>4.5</v>
      </c>
      <c r="Q48" s="95"/>
      <c r="R48" s="95"/>
      <c r="V48" s="2" t="s">
        <v>16</v>
      </c>
      <c r="W48" s="2" t="s">
        <v>16</v>
      </c>
      <c r="X48" s="95"/>
      <c r="Y48" s="95"/>
      <c r="AE48" s="95"/>
      <c r="AF48" s="95"/>
      <c r="AK48" s="2" t="s">
        <v>17</v>
      </c>
      <c r="AL48" s="95"/>
      <c r="AM48" s="95"/>
      <c r="AN48" s="2" t="s">
        <v>666</v>
      </c>
      <c r="AR48" s="204"/>
      <c r="AS48" s="2">
        <f t="shared" si="13"/>
        <v>3</v>
      </c>
      <c r="AT48" s="2">
        <f t="shared" si="14"/>
        <v>1</v>
      </c>
      <c r="AU48" s="2">
        <f t="shared" si="17"/>
        <v>3.5</v>
      </c>
      <c r="AV48" s="25">
        <f t="shared" si="15"/>
        <v>1.0535392921415716</v>
      </c>
      <c r="AW48" s="14">
        <f t="shared" si="16"/>
        <v>4.2</v>
      </c>
    </row>
    <row r="49" spans="1:49" x14ac:dyDescent="0.2">
      <c r="A49" s="55" t="s">
        <v>461</v>
      </c>
      <c r="B49" s="15" t="str">
        <f>IFERROR(VLOOKUP(A49,'Validation List'!$A:$G,2,0),"--")</f>
        <v>Jason Leung</v>
      </c>
      <c r="C49" s="15" t="str">
        <f>IFERROR(VLOOKUP(A49,'Validation List'!$A:$G,4,0),"--")</f>
        <v>MVW 391</v>
      </c>
      <c r="D49" s="16" t="str">
        <f>IFERROR(VLOOKUP(A49,'Validation List'!$A:$G,6,0),"--")</f>
        <v>AM</v>
      </c>
      <c r="E49" s="16">
        <f>IFERROR(VLOOKUP(A49,'Validation List'!$A:$G,5,0),"--")</f>
        <v>100034925675823</v>
      </c>
      <c r="F49" s="15">
        <f t="shared" si="5"/>
        <v>24</v>
      </c>
      <c r="G49" s="15">
        <f t="shared" si="6"/>
        <v>40</v>
      </c>
      <c r="H49" s="15">
        <f t="shared" si="7"/>
        <v>32</v>
      </c>
      <c r="I49" s="15">
        <f t="shared" si="8"/>
        <v>32</v>
      </c>
      <c r="J49" s="15">
        <f t="shared" si="9"/>
        <v>32</v>
      </c>
      <c r="K49" s="15">
        <f t="shared" si="10"/>
        <v>160</v>
      </c>
      <c r="L49" s="15">
        <f t="shared" si="11"/>
        <v>0</v>
      </c>
      <c r="M49" s="15">
        <f t="shared" si="12"/>
        <v>160</v>
      </c>
      <c r="Q49" s="95"/>
      <c r="R49" s="95"/>
      <c r="X49" s="95"/>
      <c r="Y49" s="95"/>
      <c r="Z49" s="2" t="s">
        <v>17</v>
      </c>
      <c r="AE49" s="95"/>
      <c r="AF49" s="95"/>
      <c r="AJ49" s="2" t="s">
        <v>17</v>
      </c>
      <c r="AL49" s="95"/>
      <c r="AM49" s="95"/>
      <c r="AR49" s="204" t="s">
        <v>17</v>
      </c>
      <c r="AS49" s="2">
        <f t="shared" si="13"/>
        <v>0</v>
      </c>
      <c r="AT49" s="2">
        <f t="shared" si="14"/>
        <v>3</v>
      </c>
      <c r="AU49" s="2">
        <f t="shared" si="17"/>
        <v>0</v>
      </c>
      <c r="AV49" s="25">
        <f t="shared" si="15"/>
        <v>1.1997600479904018</v>
      </c>
      <c r="AW49" s="14">
        <f t="shared" si="16"/>
        <v>4.4000000000000004</v>
      </c>
    </row>
    <row r="50" spans="1:49" x14ac:dyDescent="0.2">
      <c r="A50" s="55" t="s">
        <v>463</v>
      </c>
      <c r="B50" s="15" t="str">
        <f>IFERROR(VLOOKUP(A50,'Validation List'!$A:$G,2,0),"--")</f>
        <v>Jason Leung</v>
      </c>
      <c r="C50" s="15" t="str">
        <f>IFERROR(VLOOKUP(A50,'Validation List'!$A:$G,4,0),"--")</f>
        <v>MVW 391</v>
      </c>
      <c r="D50" s="16" t="str">
        <f>IFERROR(VLOOKUP(A50,'Validation List'!$A:$G,6,0),"--")</f>
        <v>AM</v>
      </c>
      <c r="E50" s="16">
        <f>IFERROR(VLOOKUP(A50,'Validation List'!$A:$G,5,0),"--")</f>
        <v>100033980093671</v>
      </c>
      <c r="F50" s="15">
        <f t="shared" si="5"/>
        <v>23.5</v>
      </c>
      <c r="G50" s="15">
        <f t="shared" si="6"/>
        <v>16</v>
      </c>
      <c r="H50" s="15">
        <f t="shared" si="7"/>
        <v>20.5</v>
      </c>
      <c r="I50" s="15">
        <v>20</v>
      </c>
      <c r="J50" s="15">
        <f t="shared" si="9"/>
        <v>36</v>
      </c>
      <c r="K50" s="15">
        <f t="shared" si="10"/>
        <v>116</v>
      </c>
      <c r="L50" s="15">
        <f t="shared" si="11"/>
        <v>0</v>
      </c>
      <c r="M50" s="15">
        <f t="shared" si="12"/>
        <v>116</v>
      </c>
      <c r="O50" s="2">
        <v>7.5</v>
      </c>
      <c r="Q50" s="95"/>
      <c r="R50" s="95"/>
      <c r="U50" s="2" t="s">
        <v>17</v>
      </c>
      <c r="V50" s="2" t="s">
        <v>17</v>
      </c>
      <c r="W50" s="2" t="s">
        <v>17</v>
      </c>
      <c r="X50" s="95"/>
      <c r="Y50" s="95"/>
      <c r="Z50" s="2">
        <v>6</v>
      </c>
      <c r="AB50" s="2">
        <v>6.5</v>
      </c>
      <c r="AC50" s="2" t="s">
        <v>16</v>
      </c>
      <c r="AD50" s="2" t="s">
        <v>16</v>
      </c>
      <c r="AE50" s="95"/>
      <c r="AF50" s="95"/>
      <c r="AG50" s="2" t="s">
        <v>16</v>
      </c>
      <c r="AH50" s="2" t="s">
        <v>16</v>
      </c>
      <c r="AI50" s="2" t="s">
        <v>16</v>
      </c>
      <c r="AJ50" s="2">
        <v>6.5</v>
      </c>
      <c r="AL50" s="95">
        <v>6</v>
      </c>
      <c r="AM50" s="95"/>
      <c r="AN50" s="2">
        <v>7</v>
      </c>
      <c r="AO50" s="2">
        <v>6.5</v>
      </c>
      <c r="AP50" s="2">
        <v>7.5</v>
      </c>
      <c r="AQ50" s="26"/>
      <c r="AR50" s="204">
        <v>7</v>
      </c>
      <c r="AS50" s="2">
        <f t="shared" si="13"/>
        <v>5</v>
      </c>
      <c r="AT50" s="2">
        <f t="shared" si="14"/>
        <v>3</v>
      </c>
      <c r="AU50" s="2">
        <f t="shared" si="17"/>
        <v>11.5</v>
      </c>
      <c r="AV50" s="25">
        <f t="shared" si="15"/>
        <v>0.86982603479304132</v>
      </c>
      <c r="AW50" s="14">
        <f t="shared" si="16"/>
        <v>4.4000000000000004</v>
      </c>
    </row>
    <row r="51" spans="1:49" x14ac:dyDescent="0.2">
      <c r="A51" s="55" t="s">
        <v>521</v>
      </c>
      <c r="B51" s="15" t="str">
        <f>IFERROR(VLOOKUP(A51,'Validation List'!$A:$G,2,0),"--")</f>
        <v>Maria Obaldo</v>
      </c>
      <c r="C51" s="15" t="str">
        <f>IFERROR(VLOOKUP(A51,'Validation List'!$A:$G,4,0),"--")</f>
        <v>MVW 391</v>
      </c>
      <c r="D51" s="16" t="str">
        <f>IFERROR(VLOOKUP(A51,'Validation List'!$A:$G,6,0),"--")</f>
        <v>PM</v>
      </c>
      <c r="E51" s="16">
        <f>IFERROR(VLOOKUP(A51,'Validation List'!$A:$G,5,0),"--")</f>
        <v>100034307144551</v>
      </c>
      <c r="F51" s="15">
        <f t="shared" si="5"/>
        <v>21</v>
      </c>
      <c r="G51" s="15">
        <f t="shared" si="6"/>
        <v>32</v>
      </c>
      <c r="H51" s="15">
        <f t="shared" si="7"/>
        <v>40</v>
      </c>
      <c r="I51" s="15">
        <f t="shared" ref="I51:I93" si="18">((5*8)-((COUNTIF(AG51:AM51,"UD")+COUNTIF(AG51:AM51,"PD")+COUNTIF(AG51:AM51,"NA"))*8))+(COUNTIF(AG51:AM51,"Worked")*8) - ((COUNTIF(AG51:AM51,"&gt;0")*8)-SUMIF(AG51:AM51,"&gt;0"))</f>
        <v>37.5</v>
      </c>
      <c r="J51" s="15">
        <f t="shared" si="9"/>
        <v>32</v>
      </c>
      <c r="K51" s="15">
        <f t="shared" si="10"/>
        <v>162.5</v>
      </c>
      <c r="L51" s="15">
        <f t="shared" si="11"/>
        <v>0</v>
      </c>
      <c r="M51" s="15">
        <f t="shared" si="12"/>
        <v>162.5</v>
      </c>
      <c r="P51" s="2">
        <v>5</v>
      </c>
      <c r="Q51" s="95"/>
      <c r="R51" s="95"/>
      <c r="T51" s="2" t="s">
        <v>17</v>
      </c>
      <c r="X51" s="95"/>
      <c r="Y51" s="95"/>
      <c r="AE51" s="95"/>
      <c r="AF51" s="95"/>
      <c r="AG51" s="2">
        <v>6.5</v>
      </c>
      <c r="AJ51" s="2">
        <v>7</v>
      </c>
      <c r="AL51" s="95"/>
      <c r="AM51" s="95"/>
      <c r="AN51" s="2" t="s">
        <v>666</v>
      </c>
      <c r="AP51" s="26"/>
      <c r="AQ51" s="26"/>
      <c r="AR51" s="204"/>
      <c r="AS51" s="2">
        <f t="shared" si="13"/>
        <v>0</v>
      </c>
      <c r="AT51" s="2">
        <f t="shared" si="14"/>
        <v>1</v>
      </c>
      <c r="AU51" s="2">
        <f t="shared" si="17"/>
        <v>5.5</v>
      </c>
      <c r="AV51" s="25">
        <f t="shared" si="15"/>
        <v>1.2185062987402517</v>
      </c>
      <c r="AW51" s="14">
        <f t="shared" si="16"/>
        <v>4.2</v>
      </c>
    </row>
    <row r="52" spans="1:49" x14ac:dyDescent="0.2">
      <c r="A52" s="148" t="s">
        <v>332</v>
      </c>
      <c r="B52" s="15" t="str">
        <f>IFERROR(VLOOKUP(A52,'Validation List'!$A:$G,2,0),"--")</f>
        <v>Maria Obaldo</v>
      </c>
      <c r="C52" s="15" t="str">
        <f>IFERROR(VLOOKUP(A52,'Validation List'!$A:$G,4,0),"--")</f>
        <v>MVW 391</v>
      </c>
      <c r="D52" s="16" t="str">
        <f>IFERROR(VLOOKUP(A52,'Validation List'!$A:$G,6,0),"--")</f>
        <v>PM</v>
      </c>
      <c r="E52" s="16">
        <f>IFERROR(VLOOKUP(A52,'Validation List'!$A:$G,5,0),"--")</f>
        <v>100030318500566</v>
      </c>
      <c r="F52" s="15">
        <f t="shared" si="5"/>
        <v>24</v>
      </c>
      <c r="G52" s="15">
        <f t="shared" si="6"/>
        <v>40</v>
      </c>
      <c r="H52" s="15">
        <f t="shared" si="7"/>
        <v>40</v>
      </c>
      <c r="I52" s="15">
        <f t="shared" si="18"/>
        <v>40</v>
      </c>
      <c r="J52" s="15">
        <f t="shared" si="9"/>
        <v>32</v>
      </c>
      <c r="K52" s="15">
        <f t="shared" si="10"/>
        <v>176</v>
      </c>
      <c r="L52" s="15">
        <f t="shared" si="11"/>
        <v>0</v>
      </c>
      <c r="M52" s="15">
        <f t="shared" si="12"/>
        <v>176</v>
      </c>
      <c r="Q52" s="95"/>
      <c r="R52" s="95"/>
      <c r="X52" s="95"/>
      <c r="Y52" s="95"/>
      <c r="AE52" s="95"/>
      <c r="AF52" s="95"/>
      <c r="AL52" s="95"/>
      <c r="AM52" s="95"/>
      <c r="AN52" s="2" t="s">
        <v>666</v>
      </c>
      <c r="AS52" s="2">
        <f t="shared" si="13"/>
        <v>0</v>
      </c>
      <c r="AT52" s="2">
        <f t="shared" si="14"/>
        <v>0</v>
      </c>
      <c r="AU52" s="2">
        <f t="shared" si="17"/>
        <v>0</v>
      </c>
      <c r="AV52" s="25">
        <f t="shared" si="15"/>
        <v>1.3197360527894419</v>
      </c>
      <c r="AW52" s="14">
        <f t="shared" si="16"/>
        <v>4.2</v>
      </c>
    </row>
    <row r="53" spans="1:49" x14ac:dyDescent="0.2">
      <c r="A53" s="55" t="s">
        <v>567</v>
      </c>
      <c r="B53" s="15" t="str">
        <f>IFERROR(VLOOKUP(A53,'Validation List'!$A:$G,2,0),"--")</f>
        <v>Jason Leung</v>
      </c>
      <c r="C53" s="15" t="str">
        <f>IFERROR(VLOOKUP(A53,'Validation List'!$A:$G,4,0),"--")</f>
        <v>MVW 391</v>
      </c>
      <c r="D53" s="16" t="str">
        <f>IFERROR(VLOOKUP(A53,'Validation List'!$A:$G,6,0),"--")</f>
        <v>ROLL OFF</v>
      </c>
      <c r="E53" s="16">
        <f>IFERROR(VLOOKUP(A53,'Validation List'!$A:$G,5,0),"--")</f>
        <v>100034415107877</v>
      </c>
      <c r="F53" s="15">
        <f t="shared" si="5"/>
        <v>24</v>
      </c>
      <c r="G53" s="15">
        <f t="shared" si="6"/>
        <v>40</v>
      </c>
      <c r="H53" s="15">
        <f t="shared" si="7"/>
        <v>40</v>
      </c>
      <c r="I53" s="15">
        <f t="shared" si="18"/>
        <v>40</v>
      </c>
      <c r="J53" s="15">
        <f t="shared" si="9"/>
        <v>32</v>
      </c>
      <c r="K53" s="15">
        <f t="shared" si="10"/>
        <v>176</v>
      </c>
      <c r="L53" s="15">
        <f t="shared" si="11"/>
        <v>0</v>
      </c>
      <c r="M53" s="15">
        <f t="shared" si="12"/>
        <v>176</v>
      </c>
      <c r="Q53" s="95"/>
      <c r="R53" s="95"/>
      <c r="X53" s="95"/>
      <c r="Y53" s="95"/>
      <c r="AE53" s="95"/>
      <c r="AF53" s="95"/>
      <c r="AL53" s="95"/>
      <c r="AM53" s="95"/>
      <c r="AN53" s="2" t="s">
        <v>666</v>
      </c>
      <c r="AP53" s="26"/>
      <c r="AQ53" s="26"/>
      <c r="AR53" s="204"/>
      <c r="AS53" s="2">
        <f t="shared" si="13"/>
        <v>0</v>
      </c>
      <c r="AT53" s="2">
        <f t="shared" si="14"/>
        <v>0</v>
      </c>
      <c r="AU53" s="2">
        <f t="shared" si="17"/>
        <v>0</v>
      </c>
      <c r="AV53" s="25">
        <f t="shared" si="15"/>
        <v>1.3197360527894419</v>
      </c>
      <c r="AW53" s="14">
        <f t="shared" si="16"/>
        <v>4.2</v>
      </c>
    </row>
    <row r="54" spans="1:49" x14ac:dyDescent="0.2">
      <c r="A54" s="55" t="s">
        <v>528</v>
      </c>
      <c r="B54" s="15" t="str">
        <f>IFERROR(VLOOKUP(A54,'Validation List'!$A:$G,2,0),"--")</f>
        <v>Maria Obaldo</v>
      </c>
      <c r="C54" s="15" t="str">
        <f>IFERROR(VLOOKUP(A54,'Validation List'!$A:$G,4,0),"--")</f>
        <v>MVW 391</v>
      </c>
      <c r="D54" s="16" t="str">
        <f>IFERROR(VLOOKUP(A54,'Validation List'!$A:$G,6,0),"--")</f>
        <v>PM</v>
      </c>
      <c r="E54" s="16">
        <f>IFERROR(VLOOKUP(A54,'Validation List'!$A:$G,5,0),"--")</f>
        <v>100034224097559</v>
      </c>
      <c r="F54" s="15">
        <f t="shared" si="5"/>
        <v>24</v>
      </c>
      <c r="G54" s="15">
        <f t="shared" si="6"/>
        <v>39</v>
      </c>
      <c r="H54" s="15">
        <f t="shared" si="7"/>
        <v>31.75</v>
      </c>
      <c r="I54" s="15">
        <f t="shared" si="18"/>
        <v>40</v>
      </c>
      <c r="J54" s="15">
        <f t="shared" si="9"/>
        <v>23.5</v>
      </c>
      <c r="K54" s="15">
        <f t="shared" si="10"/>
        <v>158.25</v>
      </c>
      <c r="L54" s="15">
        <f t="shared" si="11"/>
        <v>0</v>
      </c>
      <c r="M54" s="15">
        <f t="shared" si="12"/>
        <v>158.25</v>
      </c>
      <c r="P54" s="2" t="s">
        <v>666</v>
      </c>
      <c r="Q54" s="95" t="s">
        <v>694</v>
      </c>
      <c r="R54" s="95"/>
      <c r="T54" s="2">
        <v>7</v>
      </c>
      <c r="X54" s="95"/>
      <c r="Y54" s="95"/>
      <c r="AA54" s="2">
        <v>7.75</v>
      </c>
      <c r="AC54" s="2" t="s">
        <v>666</v>
      </c>
      <c r="AE54" s="95"/>
      <c r="AF54" s="95"/>
      <c r="AL54" s="95"/>
      <c r="AM54" s="95"/>
      <c r="AN54" s="2" t="s">
        <v>666</v>
      </c>
      <c r="AO54" s="2">
        <v>7.5</v>
      </c>
      <c r="AP54" s="26"/>
      <c r="AQ54" s="2" t="s">
        <v>17</v>
      </c>
      <c r="AR54" s="204"/>
      <c r="AS54" s="2">
        <f t="shared" si="13"/>
        <v>0</v>
      </c>
      <c r="AT54" s="2">
        <f t="shared" si="14"/>
        <v>1</v>
      </c>
      <c r="AU54" s="2">
        <f t="shared" si="17"/>
        <v>1.75</v>
      </c>
      <c r="AV54" s="25">
        <f t="shared" si="15"/>
        <v>1.1866376724655068</v>
      </c>
      <c r="AW54" s="14">
        <f t="shared" si="16"/>
        <v>3.8</v>
      </c>
    </row>
    <row r="55" spans="1:49" x14ac:dyDescent="0.2">
      <c r="A55" s="55" t="s">
        <v>580</v>
      </c>
      <c r="B55" s="15" t="str">
        <f>IFERROR(VLOOKUP(A55,'Validation List'!$A:$G,2,0),"--")</f>
        <v>Jason Leung</v>
      </c>
      <c r="C55" s="15" t="str">
        <f>IFERROR(VLOOKUP(A55,'Validation List'!$A:$G,4,0),"--")</f>
        <v>MVW 391</v>
      </c>
      <c r="D55" s="16" t="str">
        <f>IFERROR(VLOOKUP(A55,'Validation List'!$A:$G,6,0),"--")</f>
        <v>ROLL OFF</v>
      </c>
      <c r="E55" s="16">
        <f>IFERROR(VLOOKUP(A55,'Validation List'!$A:$G,5,0),"--")</f>
        <v>100034160861723</v>
      </c>
      <c r="F55" s="15">
        <f t="shared" si="5"/>
        <v>24</v>
      </c>
      <c r="G55" s="15">
        <f t="shared" si="6"/>
        <v>40</v>
      </c>
      <c r="H55" s="15">
        <f t="shared" si="7"/>
        <v>39.5</v>
      </c>
      <c r="I55" s="15">
        <f t="shared" si="18"/>
        <v>32</v>
      </c>
      <c r="J55" s="15">
        <f t="shared" si="9"/>
        <v>24</v>
      </c>
      <c r="K55" s="15">
        <f t="shared" si="10"/>
        <v>159.5</v>
      </c>
      <c r="L55" s="15">
        <f t="shared" si="11"/>
        <v>0</v>
      </c>
      <c r="M55" s="15">
        <f t="shared" si="12"/>
        <v>159.5</v>
      </c>
      <c r="Q55" s="95"/>
      <c r="R55" s="95"/>
      <c r="X55" s="95"/>
      <c r="Y55" s="95"/>
      <c r="AA55" s="2">
        <v>7.5</v>
      </c>
      <c r="AE55" s="95"/>
      <c r="AF55" s="95"/>
      <c r="AI55" s="2" t="s">
        <v>17</v>
      </c>
      <c r="AL55" s="95"/>
      <c r="AM55" s="95"/>
      <c r="AN55" s="2" t="s">
        <v>666</v>
      </c>
      <c r="AO55" s="14"/>
      <c r="AP55" s="26"/>
      <c r="AQ55" s="26"/>
      <c r="AR55" s="204" t="s">
        <v>17</v>
      </c>
      <c r="AS55" s="2">
        <f t="shared" si="13"/>
        <v>0</v>
      </c>
      <c r="AT55" s="2">
        <f t="shared" si="14"/>
        <v>2</v>
      </c>
      <c r="AU55" s="2">
        <f t="shared" si="17"/>
        <v>0.5</v>
      </c>
      <c r="AV55" s="25">
        <f t="shared" si="15"/>
        <v>1.1960107978404317</v>
      </c>
      <c r="AW55" s="14">
        <f t="shared" si="16"/>
        <v>4.2</v>
      </c>
    </row>
    <row r="56" spans="1:49" ht="15" customHeight="1" x14ac:dyDescent="0.2">
      <c r="A56" s="55" t="s">
        <v>466</v>
      </c>
      <c r="B56" s="15" t="str">
        <f>IFERROR(VLOOKUP(A56,'Validation List'!$A:$G,2,0),"--")</f>
        <v>Jason Leung</v>
      </c>
      <c r="C56" s="15" t="str">
        <f>IFERROR(VLOOKUP(A56,'Validation List'!$A:$G,4,0),"--")</f>
        <v>MVW 391</v>
      </c>
      <c r="D56" s="16" t="str">
        <f>IFERROR(VLOOKUP(A56,'Validation List'!$A:$G,6,0),"--")</f>
        <v>AM</v>
      </c>
      <c r="E56" s="16">
        <f>IFERROR(VLOOKUP(A56,'Validation List'!$A:$G,5,0),"--")</f>
        <v>100034223437669</v>
      </c>
      <c r="F56" s="15">
        <f t="shared" si="5"/>
        <v>24</v>
      </c>
      <c r="G56" s="15">
        <f t="shared" si="6"/>
        <v>40</v>
      </c>
      <c r="H56" s="15">
        <f t="shared" si="7"/>
        <v>24</v>
      </c>
      <c r="I56" s="15">
        <f t="shared" si="18"/>
        <v>28.5</v>
      </c>
      <c r="J56" s="15">
        <f t="shared" si="9"/>
        <v>40</v>
      </c>
      <c r="K56" s="15">
        <f t="shared" si="10"/>
        <v>156.5</v>
      </c>
      <c r="L56" s="15">
        <f t="shared" si="11"/>
        <v>0</v>
      </c>
      <c r="M56" s="15">
        <f t="shared" si="12"/>
        <v>156.5</v>
      </c>
      <c r="N56"/>
      <c r="Q56" s="97"/>
      <c r="R56" s="97"/>
      <c r="S56"/>
      <c r="T56"/>
      <c r="U56"/>
      <c r="X56" s="97"/>
      <c r="Y56" s="97"/>
      <c r="Z56"/>
      <c r="AA56"/>
      <c r="AB56"/>
      <c r="AC56" s="2" t="s">
        <v>16</v>
      </c>
      <c r="AD56" s="2" t="s">
        <v>16</v>
      </c>
      <c r="AE56" s="95"/>
      <c r="AF56" s="95"/>
      <c r="AG56" s="2" t="s">
        <v>16</v>
      </c>
      <c r="AH56" s="2">
        <v>4.5</v>
      </c>
      <c r="AL56" s="97"/>
      <c r="AM56" s="97"/>
      <c r="AO56"/>
      <c r="AP56" s="26"/>
      <c r="AQ56" s="26"/>
      <c r="AR56" s="204"/>
      <c r="AS56" s="2">
        <f t="shared" si="13"/>
        <v>3</v>
      </c>
      <c r="AT56" s="2">
        <f t="shared" si="14"/>
        <v>0</v>
      </c>
      <c r="AU56" s="2">
        <f t="shared" si="17"/>
        <v>3.5</v>
      </c>
      <c r="AV56" s="25">
        <f t="shared" ref="AV56:AV93" si="19">IFERROR((IF(G56="BC Forward",(AW56*1.85)/8,(K56/16.67)/8)),"--")</f>
        <v>1.1735152969406117</v>
      </c>
      <c r="AW56" s="14">
        <f t="shared" si="16"/>
        <v>4.4000000000000004</v>
      </c>
    </row>
    <row r="57" spans="1:49" x14ac:dyDescent="0.2">
      <c r="A57" s="148" t="s">
        <v>71</v>
      </c>
      <c r="B57" s="15" t="str">
        <f>IFERROR(VLOOKUP(A57,'Validation List'!$A:$G,2,0),"--")</f>
        <v>Jason Leung</v>
      </c>
      <c r="C57" s="15" t="str">
        <f>IFERROR(VLOOKUP(A57,'Validation List'!$A:$G,4,0),"--")</f>
        <v>MVW 391</v>
      </c>
      <c r="D57" s="16" t="str">
        <f>IFERROR(VLOOKUP(A57,'Validation List'!$A:$G,6,0),"--")</f>
        <v>AM</v>
      </c>
      <c r="E57" s="16">
        <f>IFERROR(VLOOKUP(A57,'Validation List'!$A:$G,5,0),"--")</f>
        <v>100023410650965</v>
      </c>
      <c r="F57" s="15">
        <f t="shared" ref="F57:F93" si="20">((3*8)-((COUNTIF(N57:R57,"UD")+COUNTIF(N57:R57,"PD")+COUNTIF(N57:R57,"NA"))*8))+(COUNTIF(N57:R57,"Worked")*8) - ((COUNTIFS(N57:R57,"&gt;0",N57:R57,"&lt;8")*8)-SUMIFS(N57:R57,N57:R57,"&gt;0",N57:R57,"&lt;8"))</f>
        <v>0</v>
      </c>
      <c r="G57" s="15">
        <f t="shared" ref="G57:G93" si="21">((5*8)-((COUNTIF(S57:Y57,"UD")+COUNTIF(S57:Y57,"PD")+COUNTIF(S57:Y57,"NA"))*8))+(COUNTIF(S57:Y57,"Worked")*8) - ((COUNTIF(S57:Y57,"&gt;0")*8)-SUMIF(S57:Y57,"&gt;0"))</f>
        <v>0</v>
      </c>
      <c r="H57" s="15">
        <f t="shared" ref="H57:H93" si="22">((5*8)-((COUNTIF(Z57:AF57,"UD")+COUNTIF(Z57:AF57,"PD")+COUNTIF(Z57:AF57,"NA"))*8))+(COUNTIF(Z57:AF57,"Worked")*8) - ((COUNTIF(Z57:AF57,"&gt;0")*8)-SUMIF(Z57:AF57,"&gt;0"))</f>
        <v>24</v>
      </c>
      <c r="I57" s="15">
        <f t="shared" si="18"/>
        <v>40</v>
      </c>
      <c r="J57" s="15">
        <f t="shared" ref="J57:J93" si="23">((5*8)-((COUNTIF(AN57:AR57,"UD")+COUNTIF(AN57:AR57,"PD")+COUNTIF(AN57:AR57,"NA"))*8))+(COUNTIF(AN57:AR57,"Worked")*8) - ((COUNTIF(AN57:AR57,"&gt;0")*8)-SUMIF(AN57:AR57,"&gt;0"))</f>
        <v>16</v>
      </c>
      <c r="K57" s="15">
        <f t="shared" ref="K57:K88" si="24">SUM(F57:J57)</f>
        <v>80</v>
      </c>
      <c r="L57" s="15">
        <f t="shared" ref="L57:L93" si="25">SUMIFS(N57:AR57,N57:AR57,"&gt;8") - ((COUNTIF(N57:AR57,"&gt;8")*8))</f>
        <v>0</v>
      </c>
      <c r="M57" s="15">
        <f t="shared" ref="M57:M88" si="26">L57+K57</f>
        <v>80</v>
      </c>
      <c r="N57" s="2" t="s">
        <v>16</v>
      </c>
      <c r="O57" s="2" t="s">
        <v>16</v>
      </c>
      <c r="P57" s="2" t="s">
        <v>16</v>
      </c>
      <c r="Q57" s="95"/>
      <c r="R57" s="95"/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X57" s="95"/>
      <c r="Y57" s="95"/>
      <c r="Z57" s="2" t="s">
        <v>17</v>
      </c>
      <c r="AD57" s="2" t="s">
        <v>17</v>
      </c>
      <c r="AE57" s="95"/>
      <c r="AF57" s="95"/>
      <c r="AL57" s="95"/>
      <c r="AM57" s="95"/>
      <c r="AN57" s="2" t="s">
        <v>666</v>
      </c>
      <c r="AO57" s="2" t="s">
        <v>17</v>
      </c>
      <c r="AR57" s="2" t="s">
        <v>17</v>
      </c>
      <c r="AS57" s="2">
        <f t="shared" ref="AS57:AS88" si="27">COUNTIF(N57:AR57,"PD")</f>
        <v>8</v>
      </c>
      <c r="AT57" s="2">
        <f t="shared" ref="AT57:AT93" si="28">COUNTIF(N57:AR57,"UD")</f>
        <v>4</v>
      </c>
      <c r="AU57" s="2">
        <f t="shared" si="17"/>
        <v>0</v>
      </c>
      <c r="AV57" s="25">
        <f t="shared" si="19"/>
        <v>0.59988002399520091</v>
      </c>
      <c r="AW57" s="14">
        <f t="shared" si="16"/>
        <v>4.2</v>
      </c>
    </row>
    <row r="58" spans="1:49" x14ac:dyDescent="0.2">
      <c r="A58" s="55" t="s">
        <v>263</v>
      </c>
      <c r="B58" s="15" t="str">
        <f>IFERROR(VLOOKUP(A58,'Validation List'!$A:$G,2,0),"--")</f>
        <v>QA</v>
      </c>
      <c r="C58" s="15" t="str">
        <f>IFERROR(VLOOKUP(A58,'Validation List'!$A:$G,4,0),"--")</f>
        <v>MVW 391</v>
      </c>
      <c r="D58" s="16" t="str">
        <f>IFERROR(VLOOKUP(A58,'Validation List'!$A:$G,6,0),"--")</f>
        <v>AM</v>
      </c>
      <c r="E58" s="16">
        <f>IFERROR(VLOOKUP(A58,'Validation List'!$A:$G,5,0),"--")</f>
        <v>100019500756569</v>
      </c>
      <c r="F58" s="15">
        <f t="shared" si="20"/>
        <v>0</v>
      </c>
      <c r="G58" s="15">
        <f t="shared" si="21"/>
        <v>40</v>
      </c>
      <c r="H58" s="15">
        <f t="shared" si="22"/>
        <v>40</v>
      </c>
      <c r="I58" s="15">
        <f t="shared" si="18"/>
        <v>40</v>
      </c>
      <c r="J58" s="15">
        <f t="shared" si="23"/>
        <v>32</v>
      </c>
      <c r="K58" s="15">
        <f t="shared" si="24"/>
        <v>152</v>
      </c>
      <c r="L58" s="15">
        <f t="shared" si="25"/>
        <v>0</v>
      </c>
      <c r="M58" s="15">
        <f t="shared" si="26"/>
        <v>152</v>
      </c>
      <c r="N58" s="2" t="s">
        <v>17</v>
      </c>
      <c r="O58" s="2" t="s">
        <v>17</v>
      </c>
      <c r="P58" s="2" t="s">
        <v>17</v>
      </c>
      <c r="Q58" s="95"/>
      <c r="R58" s="95"/>
      <c r="X58" s="95"/>
      <c r="Y58" s="95"/>
      <c r="AE58" s="95"/>
      <c r="AF58" s="95"/>
      <c r="AL58" s="95"/>
      <c r="AM58" s="95"/>
      <c r="AN58" s="2" t="s">
        <v>666</v>
      </c>
      <c r="AP58" s="26"/>
      <c r="AQ58" s="26"/>
      <c r="AR58" s="204"/>
      <c r="AS58" s="2">
        <f t="shared" si="27"/>
        <v>0</v>
      </c>
      <c r="AT58" s="2">
        <f t="shared" si="28"/>
        <v>3</v>
      </c>
      <c r="AU58" s="2">
        <f t="shared" si="17"/>
        <v>0</v>
      </c>
      <c r="AV58" s="25">
        <f t="shared" si="19"/>
        <v>1.1397720455908817</v>
      </c>
      <c r="AW58" s="14">
        <f t="shared" si="16"/>
        <v>4.2</v>
      </c>
    </row>
    <row r="59" spans="1:49" ht="15.75" customHeight="1" x14ac:dyDescent="0.2">
      <c r="A59" s="89" t="s">
        <v>534</v>
      </c>
      <c r="B59" s="15" t="str">
        <f>IFERROR(VLOOKUP(A59,'Validation List'!$A:$G,2,0),"--")</f>
        <v>Maria Obaldo</v>
      </c>
      <c r="C59" s="15" t="str">
        <f>IFERROR(VLOOKUP(A59,'Validation List'!$A:$G,4,0),"--")</f>
        <v>MVW 391</v>
      </c>
      <c r="D59" s="16" t="str">
        <f>IFERROR(VLOOKUP(A59,'Validation List'!$A:$G,6,0),"--")</f>
        <v>PM</v>
      </c>
      <c r="E59" s="16">
        <f>IFERROR(VLOOKUP(A59,'Validation List'!$A:$G,5,0),"--")</f>
        <v>100035201926484</v>
      </c>
      <c r="F59" s="15">
        <f t="shared" si="20"/>
        <v>24</v>
      </c>
      <c r="G59" s="15">
        <f t="shared" si="21"/>
        <v>40</v>
      </c>
      <c r="H59" s="15">
        <f t="shared" si="22"/>
        <v>40</v>
      </c>
      <c r="I59" s="15">
        <f t="shared" si="18"/>
        <v>40</v>
      </c>
      <c r="J59" s="15">
        <f t="shared" si="23"/>
        <v>32</v>
      </c>
      <c r="K59" s="15">
        <f t="shared" si="24"/>
        <v>176</v>
      </c>
      <c r="L59" s="15">
        <f t="shared" si="25"/>
        <v>0</v>
      </c>
      <c r="M59" s="15">
        <f t="shared" si="26"/>
        <v>176</v>
      </c>
      <c r="Q59" s="95"/>
      <c r="R59" s="95"/>
      <c r="X59" s="95"/>
      <c r="Y59" s="95"/>
      <c r="AE59" s="95"/>
      <c r="AF59" s="95"/>
      <c r="AL59" s="95"/>
      <c r="AM59" s="95"/>
      <c r="AN59" s="2" t="s">
        <v>666</v>
      </c>
      <c r="AR59" s="204"/>
      <c r="AS59" s="2">
        <f t="shared" si="27"/>
        <v>0</v>
      </c>
      <c r="AT59" s="2">
        <f t="shared" si="28"/>
        <v>0</v>
      </c>
      <c r="AU59" s="2">
        <f t="shared" si="17"/>
        <v>0</v>
      </c>
      <c r="AV59" s="25">
        <f t="shared" si="19"/>
        <v>1.3197360527894419</v>
      </c>
      <c r="AW59" s="14">
        <f t="shared" si="16"/>
        <v>4.2</v>
      </c>
    </row>
    <row r="60" spans="1:49" x14ac:dyDescent="0.2">
      <c r="A60" s="55" t="s">
        <v>603</v>
      </c>
      <c r="B60" s="15" t="str">
        <f>IFERROR(VLOOKUP(A60,'Validation List'!$A:$G,2,0),"--")</f>
        <v>Jason Leung</v>
      </c>
      <c r="C60" s="15">
        <f>IFERROR(VLOOKUP(A60,'Validation List'!$A:$G,4,0),"--")</f>
        <v>0</v>
      </c>
      <c r="D60" s="16" t="str">
        <f>IFERROR(VLOOKUP(A60,'Validation List'!$A:$G,6,0),"--")</f>
        <v>ROLL OFF</v>
      </c>
      <c r="E60" s="16">
        <f>IFERROR(VLOOKUP(A60,'Validation List'!$A:$G,5,0),"--")</f>
        <v>100034813126814</v>
      </c>
      <c r="F60" s="15">
        <f t="shared" si="20"/>
        <v>8</v>
      </c>
      <c r="G60" s="15">
        <f t="shared" si="21"/>
        <v>38</v>
      </c>
      <c r="H60" s="15">
        <f t="shared" si="22"/>
        <v>0</v>
      </c>
      <c r="I60" s="15">
        <f t="shared" si="18"/>
        <v>0</v>
      </c>
      <c r="J60" s="15">
        <f t="shared" si="23"/>
        <v>0</v>
      </c>
      <c r="K60" s="15">
        <f t="shared" si="24"/>
        <v>46</v>
      </c>
      <c r="L60" s="15">
        <f t="shared" si="25"/>
        <v>0</v>
      </c>
      <c r="M60" s="15">
        <f t="shared" si="26"/>
        <v>46</v>
      </c>
      <c r="O60" s="2" t="s">
        <v>17</v>
      </c>
      <c r="P60" s="2" t="s">
        <v>17</v>
      </c>
      <c r="Q60" s="95"/>
      <c r="R60" s="95"/>
      <c r="U60" s="2">
        <v>6</v>
      </c>
      <c r="X60" s="95"/>
      <c r="Y60" s="95"/>
      <c r="Z60" s="2" t="s">
        <v>17</v>
      </c>
      <c r="AA60" s="2" t="s">
        <v>17</v>
      </c>
      <c r="AB60" s="2" t="s">
        <v>666</v>
      </c>
      <c r="AC60" s="2" t="s">
        <v>666</v>
      </c>
      <c r="AD60" s="2" t="s">
        <v>666</v>
      </c>
      <c r="AE60" s="95"/>
      <c r="AF60" s="95"/>
      <c r="AG60" s="2" t="s">
        <v>666</v>
      </c>
      <c r="AH60" s="2" t="s">
        <v>666</v>
      </c>
      <c r="AI60" s="2" t="s">
        <v>666</v>
      </c>
      <c r="AJ60" s="2" t="s">
        <v>666</v>
      </c>
      <c r="AK60" s="2" t="s">
        <v>666</v>
      </c>
      <c r="AL60" s="95"/>
      <c r="AM60" s="95"/>
      <c r="AN60" s="2" t="s">
        <v>666</v>
      </c>
      <c r="AO60" s="2" t="s">
        <v>666</v>
      </c>
      <c r="AP60" s="2" t="s">
        <v>666</v>
      </c>
      <c r="AQ60" s="2" t="s">
        <v>666</v>
      </c>
      <c r="AR60" s="2" t="s">
        <v>666</v>
      </c>
      <c r="AS60" s="2">
        <f t="shared" si="27"/>
        <v>0</v>
      </c>
      <c r="AT60" s="2">
        <f t="shared" si="28"/>
        <v>4</v>
      </c>
      <c r="AU60" s="2">
        <f t="shared" si="17"/>
        <v>2</v>
      </c>
      <c r="AV60" s="25">
        <f t="shared" si="19"/>
        <v>0.3449310137972405</v>
      </c>
      <c r="AW60" s="14">
        <f t="shared" si="16"/>
        <v>1.8</v>
      </c>
    </row>
    <row r="61" spans="1:49" x14ac:dyDescent="0.2">
      <c r="A61" s="55" t="s">
        <v>536</v>
      </c>
      <c r="B61" s="15" t="str">
        <f>IFERROR(VLOOKUP(A61,'Validation List'!$A:$G,2,0),"--")</f>
        <v>Maria Obaldo</v>
      </c>
      <c r="C61" s="15" t="str">
        <f>IFERROR(VLOOKUP(A61,'Validation List'!$A:$G,4,0),"--")</f>
        <v>MVW 391</v>
      </c>
      <c r="D61" s="16" t="str">
        <f>IFERROR(VLOOKUP(A61,'Validation List'!$A:$G,6,0),"--")</f>
        <v>PM</v>
      </c>
      <c r="E61" s="16">
        <f>IFERROR(VLOOKUP(A61,'Validation List'!$A:$G,5,0),"--")</f>
        <v>100028591427459</v>
      </c>
      <c r="F61" s="15">
        <f t="shared" si="20"/>
        <v>16</v>
      </c>
      <c r="G61" s="15">
        <f t="shared" si="21"/>
        <v>40</v>
      </c>
      <c r="H61" s="15">
        <f t="shared" si="22"/>
        <v>40</v>
      </c>
      <c r="I61" s="15">
        <f t="shared" si="18"/>
        <v>40</v>
      </c>
      <c r="J61" s="15">
        <f t="shared" si="23"/>
        <v>36</v>
      </c>
      <c r="K61" s="15">
        <f t="shared" si="24"/>
        <v>172</v>
      </c>
      <c r="L61" s="15">
        <f t="shared" si="25"/>
        <v>0</v>
      </c>
      <c r="M61" s="15">
        <f t="shared" si="26"/>
        <v>172</v>
      </c>
      <c r="N61" s="2" t="s">
        <v>17</v>
      </c>
      <c r="Q61" s="95"/>
      <c r="R61" s="95"/>
      <c r="X61" s="95"/>
      <c r="Y61" s="95"/>
      <c r="AE61" s="95"/>
      <c r="AF61" s="95"/>
      <c r="AL61" s="95"/>
      <c r="AM61" s="95"/>
      <c r="AN61" s="2">
        <v>4</v>
      </c>
      <c r="AR61" s="204"/>
      <c r="AS61" s="2">
        <f t="shared" si="27"/>
        <v>0</v>
      </c>
      <c r="AT61" s="2">
        <f t="shared" si="28"/>
        <v>1</v>
      </c>
      <c r="AU61" s="2">
        <f t="shared" si="17"/>
        <v>4</v>
      </c>
      <c r="AV61" s="25">
        <f t="shared" si="19"/>
        <v>1.289742051589682</v>
      </c>
      <c r="AW61" s="14">
        <f t="shared" si="16"/>
        <v>4.4000000000000004</v>
      </c>
    </row>
    <row r="62" spans="1:49" x14ac:dyDescent="0.2">
      <c r="A62" s="55" t="s">
        <v>471</v>
      </c>
      <c r="B62" s="15" t="str">
        <f>IFERROR(VLOOKUP(A62,'Validation List'!$A:$G,2,0),"--")</f>
        <v>Jason Leung</v>
      </c>
      <c r="C62" s="15" t="str">
        <f>IFERROR(VLOOKUP(A62,'Validation List'!$A:$G,4,0),"--")</f>
        <v>MVW 391</v>
      </c>
      <c r="D62" s="16" t="str">
        <f>IFERROR(VLOOKUP(A62,'Validation List'!$A:$G,6,0),"--")</f>
        <v>AM</v>
      </c>
      <c r="E62" s="16">
        <f>IFERROR(VLOOKUP(A62,'Validation List'!$A:$G,5,0),"--")</f>
        <v>100028634685349</v>
      </c>
      <c r="F62" s="15">
        <f t="shared" si="20"/>
        <v>24</v>
      </c>
      <c r="G62" s="15">
        <f t="shared" si="21"/>
        <v>40</v>
      </c>
      <c r="H62" s="15">
        <f t="shared" si="22"/>
        <v>36</v>
      </c>
      <c r="I62" s="15">
        <f t="shared" si="18"/>
        <v>32</v>
      </c>
      <c r="J62" s="15">
        <f t="shared" si="23"/>
        <v>32</v>
      </c>
      <c r="K62" s="15">
        <f t="shared" si="24"/>
        <v>164</v>
      </c>
      <c r="L62" s="15">
        <f t="shared" si="25"/>
        <v>0</v>
      </c>
      <c r="M62" s="15">
        <f t="shared" si="26"/>
        <v>164</v>
      </c>
      <c r="Q62" s="95"/>
      <c r="R62" s="95"/>
      <c r="X62" s="95"/>
      <c r="Y62" s="95"/>
      <c r="AB62" s="2">
        <v>4</v>
      </c>
      <c r="AE62" s="95"/>
      <c r="AF62" s="95"/>
      <c r="AK62" s="2" t="s">
        <v>16</v>
      </c>
      <c r="AL62" s="95"/>
      <c r="AM62" s="95"/>
      <c r="AN62" s="2" t="s">
        <v>666</v>
      </c>
      <c r="AR62" s="204"/>
      <c r="AS62" s="2">
        <f t="shared" si="27"/>
        <v>1</v>
      </c>
      <c r="AT62" s="2">
        <f t="shared" si="28"/>
        <v>0</v>
      </c>
      <c r="AU62" s="2">
        <f t="shared" si="17"/>
        <v>4</v>
      </c>
      <c r="AV62" s="25">
        <f t="shared" si="19"/>
        <v>1.2297540491901617</v>
      </c>
      <c r="AW62" s="14">
        <f t="shared" si="16"/>
        <v>4.2</v>
      </c>
    </row>
    <row r="63" spans="1:49" x14ac:dyDescent="0.2">
      <c r="A63" s="55" t="s">
        <v>473</v>
      </c>
      <c r="B63" s="15" t="str">
        <f>IFERROR(VLOOKUP(A63,'Validation List'!$A:$G,2,0),"--")</f>
        <v>Jason Leung</v>
      </c>
      <c r="C63" s="15" t="str">
        <f>IFERROR(VLOOKUP(A63,'Validation List'!$A:$G,4,0),"--")</f>
        <v>MVW 391</v>
      </c>
      <c r="D63" s="16" t="str">
        <f>IFERROR(VLOOKUP(A63,'Validation List'!$A:$G,6,0),"--")</f>
        <v>AM</v>
      </c>
      <c r="E63" s="16">
        <f>IFERROR(VLOOKUP(A63,'Validation List'!$A:$G,5,0),"--")</f>
        <v>100034832655723</v>
      </c>
      <c r="F63" s="15">
        <f t="shared" si="20"/>
        <v>24</v>
      </c>
      <c r="G63" s="15">
        <f t="shared" si="21"/>
        <v>39.5</v>
      </c>
      <c r="H63" s="15">
        <f t="shared" si="22"/>
        <v>40</v>
      </c>
      <c r="I63" s="15">
        <f t="shared" si="18"/>
        <v>40</v>
      </c>
      <c r="J63" s="15">
        <f t="shared" si="23"/>
        <v>30</v>
      </c>
      <c r="K63" s="15">
        <f t="shared" si="24"/>
        <v>173.5</v>
      </c>
      <c r="L63" s="15">
        <f t="shared" si="25"/>
        <v>0</v>
      </c>
      <c r="M63" s="15">
        <f t="shared" si="26"/>
        <v>173.5</v>
      </c>
      <c r="Q63" s="95"/>
      <c r="R63" s="95"/>
      <c r="T63" s="2">
        <v>7.5</v>
      </c>
      <c r="X63" s="95"/>
      <c r="Y63" s="95"/>
      <c r="AE63" s="95"/>
      <c r="AF63" s="95"/>
      <c r="AL63" s="95"/>
      <c r="AM63" s="95"/>
      <c r="AN63" s="2" t="s">
        <v>666</v>
      </c>
      <c r="AR63" s="204">
        <v>6</v>
      </c>
      <c r="AS63" s="2">
        <f t="shared" si="27"/>
        <v>0</v>
      </c>
      <c r="AT63" s="2">
        <f t="shared" si="28"/>
        <v>0</v>
      </c>
      <c r="AU63" s="2">
        <f t="shared" si="17"/>
        <v>2.5</v>
      </c>
      <c r="AV63" s="25">
        <f t="shared" si="19"/>
        <v>1.300989802039592</v>
      </c>
      <c r="AW63" s="14">
        <f t="shared" si="16"/>
        <v>4.2</v>
      </c>
    </row>
    <row r="64" spans="1:49" x14ac:dyDescent="0.2">
      <c r="A64" s="55" t="s">
        <v>475</v>
      </c>
      <c r="B64" s="15" t="str">
        <f>IFERROR(VLOOKUP(A64,'Validation List'!$A:$G,2,0),"--")</f>
        <v>Jason Leung</v>
      </c>
      <c r="C64" s="15" t="str">
        <f>IFERROR(VLOOKUP(A64,'Validation List'!$A:$G,4,0),"--")</f>
        <v>MVW 391</v>
      </c>
      <c r="D64" s="16" t="str">
        <f>IFERROR(VLOOKUP(A64,'Validation List'!$A:$G,6,0),"--")</f>
        <v>AM</v>
      </c>
      <c r="E64" s="16">
        <f>IFERROR(VLOOKUP(A64,'Validation List'!$A:$G,5,0),"--")</f>
        <v>100034214588190</v>
      </c>
      <c r="F64" s="15">
        <f t="shared" si="20"/>
        <v>24</v>
      </c>
      <c r="G64" s="15">
        <f t="shared" si="21"/>
        <v>40</v>
      </c>
      <c r="H64" s="15">
        <f t="shared" si="22"/>
        <v>38</v>
      </c>
      <c r="I64" s="15">
        <f t="shared" si="18"/>
        <v>39.5</v>
      </c>
      <c r="J64" s="15">
        <f t="shared" si="23"/>
        <v>31.5</v>
      </c>
      <c r="K64" s="15">
        <f t="shared" si="24"/>
        <v>173</v>
      </c>
      <c r="L64" s="15">
        <f t="shared" si="25"/>
        <v>0</v>
      </c>
      <c r="M64" s="15">
        <f t="shared" si="26"/>
        <v>173</v>
      </c>
      <c r="Q64" s="95"/>
      <c r="R64" s="95"/>
      <c r="X64" s="95"/>
      <c r="Y64" s="95"/>
      <c r="AD64" s="2">
        <v>6</v>
      </c>
      <c r="AE64" s="95"/>
      <c r="AF64" s="95"/>
      <c r="AJ64" s="2">
        <v>7.5</v>
      </c>
      <c r="AL64" s="95"/>
      <c r="AM64" s="95"/>
      <c r="AN64" s="2" t="s">
        <v>666</v>
      </c>
      <c r="AQ64" s="2">
        <v>7.5</v>
      </c>
      <c r="AR64" s="204"/>
      <c r="AS64" s="2">
        <f t="shared" si="27"/>
        <v>0</v>
      </c>
      <c r="AT64" s="2">
        <f t="shared" si="28"/>
        <v>0</v>
      </c>
      <c r="AU64" s="2">
        <f t="shared" si="17"/>
        <v>3</v>
      </c>
      <c r="AV64" s="25">
        <f t="shared" si="19"/>
        <v>1.297240551889622</v>
      </c>
      <c r="AW64" s="14">
        <f t="shared" si="16"/>
        <v>4.2</v>
      </c>
    </row>
    <row r="65" spans="1:49" x14ac:dyDescent="0.2">
      <c r="A65" s="55" t="s">
        <v>477</v>
      </c>
      <c r="B65" s="15" t="str">
        <f>IFERROR(VLOOKUP(A65,'Validation List'!$A:$G,2,0),"--")</f>
        <v>Jason Leung</v>
      </c>
      <c r="C65" s="15" t="str">
        <f>IFERROR(VLOOKUP(A65,'Validation List'!$A:$G,4,0),"--")</f>
        <v>MVW 391</v>
      </c>
      <c r="D65" s="16" t="str">
        <f>IFERROR(VLOOKUP(A65,'Validation List'!$A:$G,6,0),"--")</f>
        <v>AM</v>
      </c>
      <c r="E65" s="16">
        <f>IFERROR(VLOOKUP(A65,'Validation List'!$A:$G,5,0),"--")</f>
        <v>100034272406951</v>
      </c>
      <c r="F65" s="15">
        <f t="shared" si="20"/>
        <v>24</v>
      </c>
      <c r="G65" s="15">
        <f t="shared" si="21"/>
        <v>40</v>
      </c>
      <c r="H65" s="15">
        <f t="shared" si="22"/>
        <v>38.5</v>
      </c>
      <c r="I65" s="15">
        <f t="shared" si="18"/>
        <v>40</v>
      </c>
      <c r="J65" s="15">
        <f t="shared" si="23"/>
        <v>16</v>
      </c>
      <c r="K65" s="15">
        <f t="shared" si="24"/>
        <v>158.5</v>
      </c>
      <c r="L65" s="15">
        <f t="shared" si="25"/>
        <v>0</v>
      </c>
      <c r="M65" s="15">
        <f t="shared" si="26"/>
        <v>158.5</v>
      </c>
      <c r="Q65" s="95"/>
      <c r="R65" s="95"/>
      <c r="X65" s="95"/>
      <c r="Y65" s="95"/>
      <c r="AB65" s="2">
        <v>6.5</v>
      </c>
      <c r="AE65" s="95"/>
      <c r="AF65" s="95"/>
      <c r="AL65" s="95"/>
      <c r="AM65" s="95"/>
      <c r="AN65" s="2" t="s">
        <v>666</v>
      </c>
      <c r="AO65" s="2" t="s">
        <v>17</v>
      </c>
      <c r="AP65" s="2" t="s">
        <v>17</v>
      </c>
      <c r="AR65" s="204"/>
      <c r="AS65" s="2">
        <f t="shared" si="27"/>
        <v>0</v>
      </c>
      <c r="AT65" s="2">
        <f t="shared" si="28"/>
        <v>2</v>
      </c>
      <c r="AU65" s="2">
        <f t="shared" si="17"/>
        <v>1.5</v>
      </c>
      <c r="AV65" s="25">
        <f t="shared" si="19"/>
        <v>1.1885122975404918</v>
      </c>
      <c r="AW65" s="14">
        <f t="shared" si="16"/>
        <v>4.2</v>
      </c>
    </row>
    <row r="66" spans="1:49" x14ac:dyDescent="0.2">
      <c r="A66" s="55" t="s">
        <v>479</v>
      </c>
      <c r="B66" s="15" t="str">
        <f>IFERROR(VLOOKUP(A66,'Validation List'!$A:$G,2,0),"--")</f>
        <v>Jason Leung</v>
      </c>
      <c r="C66" s="15" t="str">
        <f>IFERROR(VLOOKUP(A66,'Validation List'!$A:$G,4,0),"--")</f>
        <v>MVW 391</v>
      </c>
      <c r="D66" s="16" t="str">
        <f>IFERROR(VLOOKUP(A66,'Validation List'!$A:$G,6,0),"--")</f>
        <v>AM</v>
      </c>
      <c r="E66" s="16">
        <f>IFERROR(VLOOKUP(A66,'Validation List'!$A:$G,5,0),"--")</f>
        <v>100034175813539</v>
      </c>
      <c r="F66" s="15">
        <f t="shared" si="20"/>
        <v>16</v>
      </c>
      <c r="G66" s="15">
        <f t="shared" si="21"/>
        <v>36</v>
      </c>
      <c r="H66" s="15">
        <f t="shared" si="22"/>
        <v>40</v>
      </c>
      <c r="I66" s="15">
        <f t="shared" si="18"/>
        <v>40</v>
      </c>
      <c r="J66" s="15">
        <f t="shared" si="23"/>
        <v>32</v>
      </c>
      <c r="K66" s="15">
        <f t="shared" si="24"/>
        <v>164</v>
      </c>
      <c r="L66" s="15">
        <f t="shared" si="25"/>
        <v>0</v>
      </c>
      <c r="M66" s="15">
        <f t="shared" si="26"/>
        <v>164</v>
      </c>
      <c r="N66" s="2" t="s">
        <v>17</v>
      </c>
      <c r="Q66" s="95"/>
      <c r="R66" s="95"/>
      <c r="T66" s="2">
        <v>4</v>
      </c>
      <c r="X66" s="95"/>
      <c r="Y66" s="95"/>
      <c r="AE66" s="95"/>
      <c r="AF66" s="95"/>
      <c r="AG66" s="2" t="s">
        <v>666</v>
      </c>
      <c r="AL66" s="95" t="s">
        <v>694</v>
      </c>
      <c r="AM66" s="95"/>
      <c r="AN66" s="2" t="s">
        <v>666</v>
      </c>
      <c r="AR66" s="204"/>
      <c r="AS66" s="2">
        <f t="shared" si="27"/>
        <v>0</v>
      </c>
      <c r="AT66" s="2">
        <f t="shared" si="28"/>
        <v>1</v>
      </c>
      <c r="AU66" s="2">
        <f t="shared" si="17"/>
        <v>4</v>
      </c>
      <c r="AV66" s="25">
        <f t="shared" si="19"/>
        <v>1.2297540491901617</v>
      </c>
      <c r="AW66" s="14">
        <f t="shared" si="16"/>
        <v>4</v>
      </c>
    </row>
    <row r="67" spans="1:49" x14ac:dyDescent="0.2">
      <c r="A67" t="s">
        <v>605</v>
      </c>
      <c r="B67" s="15" t="str">
        <f>IFERROR(VLOOKUP(A67,'Validation List'!$A:$G,2,0),"--")</f>
        <v>Jason Leung</v>
      </c>
      <c r="C67" s="15">
        <f>IFERROR(VLOOKUP(A67,'Validation List'!$A:$G,4,0),"--")</f>
        <v>0</v>
      </c>
      <c r="D67" s="16" t="str">
        <f>IFERROR(VLOOKUP(A67,'Validation List'!$A:$G,6,0),"--")</f>
        <v>ROLL OFF</v>
      </c>
      <c r="E67" s="16">
        <f>IFERROR(VLOOKUP(A67,'Validation List'!$A:$G,5,0),"--")</f>
        <v>100035544700072</v>
      </c>
      <c r="F67" s="15">
        <f t="shared" si="20"/>
        <v>24</v>
      </c>
      <c r="G67" s="15">
        <f t="shared" si="21"/>
        <v>32</v>
      </c>
      <c r="H67" s="15">
        <f t="shared" si="22"/>
        <v>40</v>
      </c>
      <c r="I67" s="15">
        <f t="shared" si="18"/>
        <v>40</v>
      </c>
      <c r="J67" s="15">
        <f t="shared" si="23"/>
        <v>32</v>
      </c>
      <c r="K67" s="15">
        <f t="shared" si="24"/>
        <v>168</v>
      </c>
      <c r="L67" s="15">
        <f t="shared" si="25"/>
        <v>0</v>
      </c>
      <c r="M67" s="15">
        <f t="shared" si="26"/>
        <v>168</v>
      </c>
      <c r="Q67" s="95"/>
      <c r="R67" s="95"/>
      <c r="W67" s="2" t="s">
        <v>16</v>
      </c>
      <c r="X67" s="95"/>
      <c r="Y67" s="95"/>
      <c r="AE67" s="95"/>
      <c r="AF67" s="95"/>
      <c r="AL67" s="95"/>
      <c r="AM67" s="95"/>
      <c r="AN67" s="2" t="s">
        <v>666</v>
      </c>
      <c r="AR67" s="204"/>
      <c r="AS67" s="2">
        <f t="shared" si="27"/>
        <v>1</v>
      </c>
      <c r="AT67" s="2">
        <f t="shared" si="28"/>
        <v>0</v>
      </c>
      <c r="AU67" s="2">
        <f t="shared" si="17"/>
        <v>0</v>
      </c>
      <c r="AV67" s="25">
        <f t="shared" si="19"/>
        <v>1.2597480503899219</v>
      </c>
      <c r="AW67" s="14">
        <f t="shared" si="16"/>
        <v>4.2</v>
      </c>
    </row>
    <row r="68" spans="1:49" x14ac:dyDescent="0.2">
      <c r="A68" s="55" t="s">
        <v>538</v>
      </c>
      <c r="B68" s="15" t="str">
        <f>IFERROR(VLOOKUP(A68,'Validation List'!$A:$G,2,0),"--")</f>
        <v>Maria Obaldo</v>
      </c>
      <c r="C68" s="15" t="str">
        <f>IFERROR(VLOOKUP(A68,'Validation List'!$A:$G,4,0),"--")</f>
        <v>MVW 391</v>
      </c>
      <c r="D68" s="16" t="str">
        <f>IFERROR(VLOOKUP(A68,'Validation List'!$A:$G,6,0),"--")</f>
        <v>PM</v>
      </c>
      <c r="E68" s="16">
        <f>IFERROR(VLOOKUP(A68,'Validation List'!$A:$G,5,0),"--")</f>
        <v>100034228927216</v>
      </c>
      <c r="F68" s="15">
        <f t="shared" si="20"/>
        <v>22.5</v>
      </c>
      <c r="G68" s="15">
        <f t="shared" si="21"/>
        <v>40</v>
      </c>
      <c r="H68" s="15">
        <f t="shared" si="22"/>
        <v>40</v>
      </c>
      <c r="I68" s="15">
        <f t="shared" si="18"/>
        <v>40</v>
      </c>
      <c r="J68" s="15">
        <f t="shared" si="23"/>
        <v>36</v>
      </c>
      <c r="K68" s="15">
        <f t="shared" si="24"/>
        <v>178.5</v>
      </c>
      <c r="L68" s="15">
        <f t="shared" si="25"/>
        <v>0</v>
      </c>
      <c r="M68" s="15">
        <f t="shared" si="26"/>
        <v>178.5</v>
      </c>
      <c r="O68" s="2">
        <v>6.5</v>
      </c>
      <c r="Q68" s="95"/>
      <c r="R68" s="95"/>
      <c r="X68" s="95"/>
      <c r="Y68" s="95"/>
      <c r="AE68" s="95"/>
      <c r="AF68" s="95"/>
      <c r="AL68" s="95"/>
      <c r="AM68" s="95"/>
      <c r="AN68" s="2">
        <v>4</v>
      </c>
      <c r="AR68" s="204"/>
      <c r="AS68" s="2">
        <f t="shared" si="27"/>
        <v>0</v>
      </c>
      <c r="AT68" s="2">
        <f t="shared" si="28"/>
        <v>0</v>
      </c>
      <c r="AU68" s="2">
        <f t="shared" si="17"/>
        <v>5.5</v>
      </c>
      <c r="AV68" s="25">
        <f t="shared" si="19"/>
        <v>1.3384823035392921</v>
      </c>
      <c r="AW68" s="14">
        <f t="shared" si="16"/>
        <v>4.4000000000000004</v>
      </c>
    </row>
    <row r="69" spans="1:49" x14ac:dyDescent="0.2">
      <c r="A69" s="55" t="s">
        <v>540</v>
      </c>
      <c r="B69" s="15" t="str">
        <f>IFERROR(VLOOKUP(A69,'Validation List'!$A:$G,2,0),"--")</f>
        <v>Maria Obaldo</v>
      </c>
      <c r="C69" s="15" t="str">
        <f>IFERROR(VLOOKUP(A69,'Validation List'!$A:$G,4,0),"--")</f>
        <v>MVW 391</v>
      </c>
      <c r="D69" s="16" t="str">
        <f>IFERROR(VLOOKUP(A69,'Validation List'!$A:$G,6,0),"--")</f>
        <v>PM</v>
      </c>
      <c r="E69" s="16">
        <f>IFERROR(VLOOKUP(A69,'Validation List'!$A:$G,5,0),"--")</f>
        <v>100034843664340</v>
      </c>
      <c r="F69" s="15">
        <f t="shared" si="20"/>
        <v>24</v>
      </c>
      <c r="G69" s="15">
        <f t="shared" si="21"/>
        <v>40</v>
      </c>
      <c r="H69" s="15">
        <f t="shared" si="22"/>
        <v>40</v>
      </c>
      <c r="I69" s="15">
        <f t="shared" si="18"/>
        <v>38.5</v>
      </c>
      <c r="J69" s="15">
        <f t="shared" si="23"/>
        <v>32</v>
      </c>
      <c r="K69" s="15">
        <f t="shared" si="24"/>
        <v>174.5</v>
      </c>
      <c r="L69" s="15">
        <f t="shared" si="25"/>
        <v>0</v>
      </c>
      <c r="M69" s="15">
        <f t="shared" si="26"/>
        <v>174.5</v>
      </c>
      <c r="N69"/>
      <c r="Q69" s="97"/>
      <c r="R69" s="97"/>
      <c r="S69"/>
      <c r="T69"/>
      <c r="U69"/>
      <c r="X69" s="97"/>
      <c r="Y69" s="97"/>
      <c r="Z69"/>
      <c r="AA69"/>
      <c r="AB69"/>
      <c r="AE69" s="97"/>
      <c r="AF69" s="97"/>
      <c r="AG69"/>
      <c r="AH69" s="1">
        <v>7.5</v>
      </c>
      <c r="AI69" s="204">
        <v>7</v>
      </c>
      <c r="AL69" s="97"/>
      <c r="AM69" s="97"/>
      <c r="AN69" s="2" t="s">
        <v>666</v>
      </c>
      <c r="AO69"/>
      <c r="AP69" s="204"/>
      <c r="AQ69" s="26"/>
      <c r="AR69" s="204"/>
      <c r="AS69" s="2">
        <f t="shared" si="27"/>
        <v>0</v>
      </c>
      <c r="AT69" s="2">
        <f t="shared" si="28"/>
        <v>0</v>
      </c>
      <c r="AU69" s="2">
        <f t="shared" si="17"/>
        <v>1.5</v>
      </c>
      <c r="AV69" s="25">
        <f t="shared" si="19"/>
        <v>1.308488302339532</v>
      </c>
      <c r="AW69" s="14">
        <f t="shared" si="16"/>
        <v>4.2</v>
      </c>
    </row>
    <row r="70" spans="1:49" x14ac:dyDescent="0.2">
      <c r="A70" s="148" t="s">
        <v>234</v>
      </c>
      <c r="B70" s="15" t="str">
        <f>IFERROR(VLOOKUP(A70,'Validation List'!$A:$G,2,0),"--")</f>
        <v>Jason Leung</v>
      </c>
      <c r="C70" s="15">
        <f>IFERROR(VLOOKUP(A70,'Validation List'!$A:$G,4,0),"--")</f>
        <v>0</v>
      </c>
      <c r="D70" s="16" t="str">
        <f>IFERROR(VLOOKUP(A70,'Validation List'!$A:$G,6,0),"--")</f>
        <v>ROLL OFF</v>
      </c>
      <c r="E70" s="16">
        <f>IFERROR(VLOOKUP(A70,'Validation List'!$A:$G,5,0),"--")</f>
        <v>100028201906589</v>
      </c>
      <c r="F70" s="15">
        <f t="shared" si="20"/>
        <v>24</v>
      </c>
      <c r="G70" s="15">
        <f t="shared" si="21"/>
        <v>32</v>
      </c>
      <c r="H70" s="15">
        <f t="shared" si="22"/>
        <v>40</v>
      </c>
      <c r="I70" s="15">
        <f t="shared" si="18"/>
        <v>36</v>
      </c>
      <c r="J70" s="15">
        <f t="shared" si="23"/>
        <v>31</v>
      </c>
      <c r="K70" s="15">
        <f t="shared" si="24"/>
        <v>163</v>
      </c>
      <c r="L70" s="15">
        <f t="shared" si="25"/>
        <v>0</v>
      </c>
      <c r="M70" s="15">
        <f t="shared" si="26"/>
        <v>163</v>
      </c>
      <c r="Q70" s="95"/>
      <c r="R70" s="95"/>
      <c r="V70" s="2" t="s">
        <v>17</v>
      </c>
      <c r="X70" s="95"/>
      <c r="Y70" s="95"/>
      <c r="AE70" s="95"/>
      <c r="AF70" s="95"/>
      <c r="AH70" s="2">
        <v>5</v>
      </c>
      <c r="AJ70" s="2">
        <v>7</v>
      </c>
      <c r="AL70" s="95"/>
      <c r="AM70" s="95"/>
      <c r="AN70" s="2" t="s">
        <v>666</v>
      </c>
      <c r="AR70" s="2">
        <v>7</v>
      </c>
      <c r="AS70" s="2">
        <f t="shared" si="27"/>
        <v>0</v>
      </c>
      <c r="AT70" s="2">
        <f t="shared" si="28"/>
        <v>1</v>
      </c>
      <c r="AU70" s="2">
        <f t="shared" si="17"/>
        <v>5</v>
      </c>
      <c r="AV70" s="25">
        <f t="shared" si="19"/>
        <v>1.2222555488902218</v>
      </c>
      <c r="AW70" s="14">
        <f t="shared" si="16"/>
        <v>4.2</v>
      </c>
    </row>
    <row r="71" spans="1:49" x14ac:dyDescent="0.2">
      <c r="A71" s="55" t="s">
        <v>481</v>
      </c>
      <c r="B71" s="15" t="str">
        <f>IFERROR(VLOOKUP(A71,'Validation List'!$A:$G,2,0),"--")</f>
        <v>Jason Leung</v>
      </c>
      <c r="C71" s="15" t="str">
        <f>IFERROR(VLOOKUP(A71,'Validation List'!$A:$G,4,0),"--")</f>
        <v>MVW 391</v>
      </c>
      <c r="D71" s="16" t="str">
        <f>IFERROR(VLOOKUP(A71,'Validation List'!$A:$G,6,0),"--")</f>
        <v>AM</v>
      </c>
      <c r="E71" s="16">
        <f>IFERROR(VLOOKUP(A71,'Validation List'!$A:$G,5,0),"--")</f>
        <v>100034001902734</v>
      </c>
      <c r="F71" s="15">
        <f t="shared" si="20"/>
        <v>23</v>
      </c>
      <c r="G71" s="15">
        <f t="shared" si="21"/>
        <v>40</v>
      </c>
      <c r="H71" s="15">
        <f t="shared" si="22"/>
        <v>33</v>
      </c>
      <c r="I71" s="15">
        <f t="shared" si="18"/>
        <v>40</v>
      </c>
      <c r="J71" s="15">
        <f t="shared" si="23"/>
        <v>32</v>
      </c>
      <c r="K71" s="15">
        <f t="shared" si="24"/>
        <v>168</v>
      </c>
      <c r="L71" s="15">
        <f t="shared" si="25"/>
        <v>0</v>
      </c>
      <c r="M71" s="15">
        <f t="shared" si="26"/>
        <v>168</v>
      </c>
      <c r="P71" s="2">
        <v>7</v>
      </c>
      <c r="Q71" s="95"/>
      <c r="R71" s="95"/>
      <c r="X71" s="95"/>
      <c r="Y71" s="97"/>
      <c r="Z71" s="2">
        <v>7</v>
      </c>
      <c r="AA71" s="2">
        <v>7</v>
      </c>
      <c r="AB71" s="2">
        <v>3</v>
      </c>
      <c r="AE71" s="95"/>
      <c r="AF71" s="95"/>
      <c r="AL71" s="95"/>
      <c r="AM71" s="95"/>
      <c r="AN71" s="2" t="s">
        <v>666</v>
      </c>
      <c r="AR71" s="204"/>
      <c r="AS71" s="2">
        <f t="shared" si="27"/>
        <v>0</v>
      </c>
      <c r="AT71" s="2">
        <f t="shared" si="28"/>
        <v>0</v>
      </c>
      <c r="AU71" s="2">
        <f t="shared" si="17"/>
        <v>8</v>
      </c>
      <c r="AV71" s="25">
        <f t="shared" si="19"/>
        <v>1.2597480503899219</v>
      </c>
      <c r="AW71" s="14">
        <f t="shared" si="16"/>
        <v>4.2</v>
      </c>
    </row>
    <row r="72" spans="1:49" x14ac:dyDescent="0.2">
      <c r="A72" t="s">
        <v>608</v>
      </c>
      <c r="B72" s="15" t="str">
        <f>IFERROR(VLOOKUP(A72,'Validation List'!$A:$G,2,0),"--")</f>
        <v>Jason Leung</v>
      </c>
      <c r="C72" s="15">
        <f>IFERROR(VLOOKUP(A72,'Validation List'!$A:$G,4,0),"--")</f>
        <v>0</v>
      </c>
      <c r="D72" s="16" t="str">
        <f>IFERROR(VLOOKUP(A72,'Validation List'!$A:$G,6,0),"--")</f>
        <v>ROLL OFF</v>
      </c>
      <c r="E72" s="16">
        <f>IFERROR(VLOOKUP(A72,'Validation List'!$A:$G,5,0),"--")</f>
        <v>100035636838551</v>
      </c>
      <c r="F72" s="15">
        <f t="shared" si="20"/>
        <v>0</v>
      </c>
      <c r="G72" s="15">
        <f t="shared" si="21"/>
        <v>40</v>
      </c>
      <c r="H72" s="15">
        <f t="shared" si="22"/>
        <v>40</v>
      </c>
      <c r="I72" s="15">
        <f t="shared" si="18"/>
        <v>38.5</v>
      </c>
      <c r="J72" s="15">
        <f t="shared" si="23"/>
        <v>31</v>
      </c>
      <c r="K72" s="15">
        <f t="shared" si="24"/>
        <v>149.5</v>
      </c>
      <c r="L72" s="15">
        <f t="shared" si="25"/>
        <v>0</v>
      </c>
      <c r="M72" s="15">
        <f t="shared" si="26"/>
        <v>149.5</v>
      </c>
      <c r="N72" s="2" t="s">
        <v>16</v>
      </c>
      <c r="O72" s="2" t="s">
        <v>16</v>
      </c>
      <c r="P72" s="2" t="s">
        <v>16</v>
      </c>
      <c r="Q72" s="95"/>
      <c r="R72" s="95"/>
      <c r="X72" s="95"/>
      <c r="Y72" s="95"/>
      <c r="AE72" s="95"/>
      <c r="AF72" s="95"/>
      <c r="AI72" s="2">
        <v>7.5</v>
      </c>
      <c r="AJ72" s="2">
        <v>7</v>
      </c>
      <c r="AL72" s="95"/>
      <c r="AM72" s="95"/>
      <c r="AN72" s="2" t="s">
        <v>666</v>
      </c>
      <c r="AO72" s="2">
        <v>7</v>
      </c>
      <c r="AR72" s="204"/>
      <c r="AS72" s="2">
        <f t="shared" si="27"/>
        <v>3</v>
      </c>
      <c r="AT72" s="2">
        <f t="shared" si="28"/>
        <v>0</v>
      </c>
      <c r="AU72" s="2">
        <f t="shared" si="17"/>
        <v>2.5</v>
      </c>
      <c r="AV72" s="25">
        <f t="shared" si="19"/>
        <v>1.1210257948410316</v>
      </c>
      <c r="AW72" s="14">
        <f t="shared" si="16"/>
        <v>4.2</v>
      </c>
    </row>
    <row r="73" spans="1:49" x14ac:dyDescent="0.2">
      <c r="A73" s="55" t="s">
        <v>621</v>
      </c>
      <c r="B73" s="15" t="str">
        <f>IFERROR(VLOOKUP(A73,'Validation List'!$A:$G,2,0),"--")</f>
        <v>Jason Leung</v>
      </c>
      <c r="C73" s="15" t="str">
        <f>IFERROR(VLOOKUP(A73,'Validation List'!$A:$G,4,0),"--")</f>
        <v>MVW 391</v>
      </c>
      <c r="D73" s="16" t="str">
        <f>IFERROR(VLOOKUP(A73,'Validation List'!$A:$G,6,0),"--")</f>
        <v>ROLL OFF</v>
      </c>
      <c r="E73" s="16">
        <f>IFERROR(VLOOKUP(A73,'Validation List'!$A:$G,5,0),"--")</f>
        <v>100034276384219</v>
      </c>
      <c r="F73" s="15">
        <f t="shared" si="20"/>
        <v>24</v>
      </c>
      <c r="G73" s="15">
        <f t="shared" si="21"/>
        <v>40</v>
      </c>
      <c r="H73" s="15">
        <f t="shared" si="22"/>
        <v>39</v>
      </c>
      <c r="I73" s="15">
        <f t="shared" si="18"/>
        <v>40</v>
      </c>
      <c r="J73" s="15">
        <f t="shared" si="23"/>
        <v>31</v>
      </c>
      <c r="K73" s="15">
        <f t="shared" si="24"/>
        <v>174</v>
      </c>
      <c r="L73" s="15">
        <f t="shared" si="25"/>
        <v>0</v>
      </c>
      <c r="M73" s="15">
        <f t="shared" si="26"/>
        <v>174</v>
      </c>
      <c r="Q73" s="95"/>
      <c r="R73" s="95"/>
      <c r="X73" s="95"/>
      <c r="Y73" s="95"/>
      <c r="AD73" s="2">
        <v>7</v>
      </c>
      <c r="AE73" s="95"/>
      <c r="AF73" s="95"/>
      <c r="AK73" s="2" t="s">
        <v>666</v>
      </c>
      <c r="AL73" s="95" t="s">
        <v>694</v>
      </c>
      <c r="AM73" s="95"/>
      <c r="AN73" s="2" t="s">
        <v>666</v>
      </c>
      <c r="AO73" s="2">
        <v>7</v>
      </c>
      <c r="AR73" s="204"/>
      <c r="AS73" s="2">
        <f t="shared" si="27"/>
        <v>0</v>
      </c>
      <c r="AT73" s="2">
        <f t="shared" si="28"/>
        <v>0</v>
      </c>
      <c r="AU73" s="2">
        <f t="shared" si="17"/>
        <v>2</v>
      </c>
      <c r="AV73" s="25">
        <f t="shared" si="19"/>
        <v>1.3047390521895619</v>
      </c>
      <c r="AW73" s="14">
        <f t="shared" si="16"/>
        <v>4</v>
      </c>
    </row>
    <row r="74" spans="1:49" x14ac:dyDescent="0.2">
      <c r="A74" s="55" t="s">
        <v>544</v>
      </c>
      <c r="B74" s="15" t="str">
        <f>IFERROR(VLOOKUP(A74,'Validation List'!$A:$G,2,0),"--")</f>
        <v>Maria Obaldo</v>
      </c>
      <c r="C74" s="15" t="str">
        <f>IFERROR(VLOOKUP(A74,'Validation List'!$A:$G,4,0),"--")</f>
        <v>MVW 391</v>
      </c>
      <c r="D74" s="16" t="str">
        <f>IFERROR(VLOOKUP(A74,'Validation List'!$A:$G,6,0),"--")</f>
        <v>PM</v>
      </c>
      <c r="E74" s="16">
        <f>IFERROR(VLOOKUP(A74,'Validation List'!$A:$G,5,0),"--")</f>
        <v>100034130473628</v>
      </c>
      <c r="F74" s="15">
        <f t="shared" si="20"/>
        <v>24</v>
      </c>
      <c r="G74" s="15">
        <f t="shared" si="21"/>
        <v>39</v>
      </c>
      <c r="H74" s="15">
        <f t="shared" si="22"/>
        <v>39.75</v>
      </c>
      <c r="I74" s="15">
        <f t="shared" si="18"/>
        <v>40</v>
      </c>
      <c r="J74" s="15">
        <f t="shared" si="23"/>
        <v>23.5</v>
      </c>
      <c r="K74" s="15">
        <f t="shared" si="24"/>
        <v>166.25</v>
      </c>
      <c r="L74" s="15">
        <f t="shared" si="25"/>
        <v>0</v>
      </c>
      <c r="M74" s="15">
        <f t="shared" si="26"/>
        <v>166.25</v>
      </c>
      <c r="P74" s="2" t="s">
        <v>666</v>
      </c>
      <c r="Q74" s="95" t="s">
        <v>694</v>
      </c>
      <c r="R74" s="95"/>
      <c r="T74" s="2">
        <v>7</v>
      </c>
      <c r="X74" s="95"/>
      <c r="Y74" s="95"/>
      <c r="AA74" s="2">
        <v>7.75</v>
      </c>
      <c r="AC74" s="2" t="s">
        <v>666</v>
      </c>
      <c r="AE74" s="95" t="s">
        <v>694</v>
      </c>
      <c r="AF74" s="95"/>
      <c r="AL74" s="95"/>
      <c r="AM74" s="95"/>
      <c r="AN74" s="2" t="s">
        <v>666</v>
      </c>
      <c r="AO74" s="2">
        <v>7.5</v>
      </c>
      <c r="AQ74" s="2" t="s">
        <v>17</v>
      </c>
      <c r="AR74" s="204"/>
      <c r="AS74" s="2">
        <f t="shared" si="27"/>
        <v>0</v>
      </c>
      <c r="AT74" s="2">
        <f t="shared" si="28"/>
        <v>1</v>
      </c>
      <c r="AU74" s="2">
        <f t="shared" si="17"/>
        <v>1.75</v>
      </c>
      <c r="AV74" s="25">
        <f t="shared" si="19"/>
        <v>1.2466256748650268</v>
      </c>
      <c r="AW74" s="14">
        <f t="shared" si="16"/>
        <v>3.8</v>
      </c>
    </row>
    <row r="75" spans="1:49" x14ac:dyDescent="0.2">
      <c r="A75" s="55" t="s">
        <v>546</v>
      </c>
      <c r="B75" s="15" t="str">
        <f>IFERROR(VLOOKUP(A75,'Validation List'!$A:$G,2,0),"--")</f>
        <v>Maria Obaldo</v>
      </c>
      <c r="C75" s="15" t="str">
        <f>IFERROR(VLOOKUP(A75,'Validation List'!$A:$G,4,0),"--")</f>
        <v>MVW 391</v>
      </c>
      <c r="D75" s="16" t="str">
        <f>IFERROR(VLOOKUP(A75,'Validation List'!$A:$G,6,0),"--")</f>
        <v>PM</v>
      </c>
      <c r="E75" s="16">
        <f>IFERROR(VLOOKUP(A75,'Validation List'!$A:$G,5,0),"--")</f>
        <v>100034161101676</v>
      </c>
      <c r="F75" s="15">
        <f t="shared" si="20"/>
        <v>24</v>
      </c>
      <c r="G75" s="15">
        <f t="shared" si="21"/>
        <v>40</v>
      </c>
      <c r="H75" s="15">
        <f t="shared" si="22"/>
        <v>40</v>
      </c>
      <c r="I75" s="15">
        <f t="shared" si="18"/>
        <v>32</v>
      </c>
      <c r="J75" s="15">
        <f t="shared" si="23"/>
        <v>16</v>
      </c>
      <c r="K75" s="15">
        <f t="shared" si="24"/>
        <v>152</v>
      </c>
      <c r="L75" s="15">
        <f t="shared" si="25"/>
        <v>0</v>
      </c>
      <c r="M75" s="15">
        <f t="shared" si="26"/>
        <v>152</v>
      </c>
      <c r="Q75" s="95"/>
      <c r="R75" s="95"/>
      <c r="X75" s="95"/>
      <c r="Y75" s="95"/>
      <c r="AE75" s="95"/>
      <c r="AF75" s="95"/>
      <c r="AH75" s="2" t="s">
        <v>16</v>
      </c>
      <c r="AI75" s="2" t="s">
        <v>666</v>
      </c>
      <c r="AL75" s="95" t="s">
        <v>694</v>
      </c>
      <c r="AM75" s="95"/>
      <c r="AN75" s="2" t="s">
        <v>666</v>
      </c>
      <c r="AO75" s="2" t="s">
        <v>666</v>
      </c>
      <c r="AQ75" s="2" t="s">
        <v>17</v>
      </c>
      <c r="AR75" s="204"/>
      <c r="AS75" s="2">
        <f t="shared" si="27"/>
        <v>1</v>
      </c>
      <c r="AT75" s="2">
        <f t="shared" si="28"/>
        <v>1</v>
      </c>
      <c r="AU75" s="2">
        <f t="shared" si="17"/>
        <v>0</v>
      </c>
      <c r="AV75" s="25">
        <f t="shared" si="19"/>
        <v>1.1397720455908817</v>
      </c>
      <c r="AW75" s="14">
        <f t="shared" si="16"/>
        <v>3.8</v>
      </c>
    </row>
    <row r="76" spans="1:49" x14ac:dyDescent="0.2">
      <c r="A76" s="55" t="s">
        <v>483</v>
      </c>
      <c r="B76" s="15" t="str">
        <f>IFERROR(VLOOKUP(A76,'Validation List'!$A:$G,2,0),"--")</f>
        <v>Jason Leung</v>
      </c>
      <c r="C76" s="15" t="str">
        <f>IFERROR(VLOOKUP(A76,'Validation List'!$A:$G,4,0),"--")</f>
        <v>MVW 391</v>
      </c>
      <c r="D76" s="16" t="str">
        <f>IFERROR(VLOOKUP(A76,'Validation List'!$A:$G,6,0),"--")</f>
        <v>AM</v>
      </c>
      <c r="E76" s="16">
        <f>IFERROR(VLOOKUP(A76,'Validation List'!$A:$G,5,0),"--")</f>
        <v>100034026800724</v>
      </c>
      <c r="F76" s="15">
        <f t="shared" si="20"/>
        <v>24</v>
      </c>
      <c r="G76" s="15">
        <f t="shared" si="21"/>
        <v>40</v>
      </c>
      <c r="H76" s="15">
        <f t="shared" si="22"/>
        <v>40</v>
      </c>
      <c r="I76" s="15">
        <f t="shared" si="18"/>
        <v>40</v>
      </c>
      <c r="J76" s="15">
        <f t="shared" si="23"/>
        <v>32</v>
      </c>
      <c r="K76" s="15">
        <f t="shared" si="24"/>
        <v>176</v>
      </c>
      <c r="L76" s="15">
        <f t="shared" si="25"/>
        <v>0</v>
      </c>
      <c r="M76" s="15">
        <f t="shared" si="26"/>
        <v>176</v>
      </c>
      <c r="Q76" s="95"/>
      <c r="R76" s="95"/>
      <c r="X76" s="95"/>
      <c r="Y76" s="95"/>
      <c r="AE76" s="95"/>
      <c r="AF76" s="95"/>
      <c r="AL76" s="95"/>
      <c r="AM76" s="95"/>
      <c r="AN76" s="2" t="s">
        <v>666</v>
      </c>
      <c r="AR76" s="204"/>
      <c r="AS76" s="2">
        <f t="shared" si="27"/>
        <v>0</v>
      </c>
      <c r="AT76" s="2">
        <f t="shared" si="28"/>
        <v>0</v>
      </c>
      <c r="AU76" s="2">
        <f t="shared" si="17"/>
        <v>0</v>
      </c>
      <c r="AV76" s="25">
        <f t="shared" si="19"/>
        <v>1.3197360527894419</v>
      </c>
      <c r="AW76" s="14">
        <f t="shared" si="16"/>
        <v>4.2</v>
      </c>
    </row>
    <row r="77" spans="1:49" x14ac:dyDescent="0.2">
      <c r="A77" s="55" t="s">
        <v>548</v>
      </c>
      <c r="B77" s="15" t="str">
        <f>IFERROR(VLOOKUP(A77,'Validation List'!$A:$G,2,0),"--")</f>
        <v>Maria Obaldo</v>
      </c>
      <c r="C77" s="15" t="str">
        <f>IFERROR(VLOOKUP(A77,'Validation List'!$A:$G,4,0),"--")</f>
        <v>MVW 391</v>
      </c>
      <c r="D77" s="16" t="str">
        <f>IFERROR(VLOOKUP(A77,'Validation List'!$A:$G,6,0),"--")</f>
        <v>PM</v>
      </c>
      <c r="E77" s="16">
        <f>IFERROR(VLOOKUP(A77,'Validation List'!$A:$G,5,0),"--")</f>
        <v>100028957339145</v>
      </c>
      <c r="F77" s="15">
        <f t="shared" si="20"/>
        <v>24</v>
      </c>
      <c r="G77" s="15">
        <f t="shared" si="21"/>
        <v>40</v>
      </c>
      <c r="H77" s="15">
        <f t="shared" si="22"/>
        <v>40</v>
      </c>
      <c r="I77" s="15">
        <f t="shared" si="18"/>
        <v>38</v>
      </c>
      <c r="J77" s="15">
        <f t="shared" si="23"/>
        <v>32</v>
      </c>
      <c r="K77" s="15">
        <f t="shared" si="24"/>
        <v>174</v>
      </c>
      <c r="L77" s="15">
        <f t="shared" si="25"/>
        <v>0</v>
      </c>
      <c r="M77" s="15">
        <f t="shared" si="26"/>
        <v>174</v>
      </c>
      <c r="Q77" s="95"/>
      <c r="R77" s="95"/>
      <c r="X77" s="95"/>
      <c r="Y77" s="95"/>
      <c r="AE77" s="95"/>
      <c r="AF77" s="95"/>
      <c r="AI77" s="2" t="s">
        <v>666</v>
      </c>
      <c r="AK77" s="2">
        <v>6</v>
      </c>
      <c r="AL77" s="95" t="s">
        <v>694</v>
      </c>
      <c r="AM77" s="95"/>
      <c r="AN77" s="2" t="s">
        <v>666</v>
      </c>
      <c r="AR77" s="204"/>
      <c r="AS77" s="2">
        <f t="shared" si="27"/>
        <v>0</v>
      </c>
      <c r="AT77" s="2">
        <f t="shared" si="28"/>
        <v>0</v>
      </c>
      <c r="AU77" s="2">
        <f t="shared" si="17"/>
        <v>2</v>
      </c>
      <c r="AV77" s="25">
        <f t="shared" si="19"/>
        <v>1.3047390521895619</v>
      </c>
      <c r="AW77" s="14">
        <f t="shared" si="16"/>
        <v>4</v>
      </c>
    </row>
    <row r="78" spans="1:49" x14ac:dyDescent="0.2">
      <c r="A78" s="55" t="s">
        <v>570</v>
      </c>
      <c r="B78" s="15" t="str">
        <f>IFERROR(VLOOKUP(A78,'Validation List'!$A:$G,2,0),"--")</f>
        <v>Jason Leung</v>
      </c>
      <c r="C78" s="15" t="str">
        <f>IFERROR(VLOOKUP(A78,'Validation List'!$A:$G,4,0),"--")</f>
        <v>MVW 391</v>
      </c>
      <c r="D78" s="16" t="str">
        <f>IFERROR(VLOOKUP(A78,'Validation List'!$A:$G,6,0),"--")</f>
        <v>ROLL OFF</v>
      </c>
      <c r="E78" s="16">
        <f>IFERROR(VLOOKUP(A78,'Validation List'!$A:$G,5,0),"--")</f>
        <v>100029079815841</v>
      </c>
      <c r="F78" s="15">
        <f t="shared" si="20"/>
        <v>24</v>
      </c>
      <c r="G78" s="15">
        <f t="shared" si="21"/>
        <v>40</v>
      </c>
      <c r="H78" s="15">
        <f t="shared" si="22"/>
        <v>40</v>
      </c>
      <c r="I78" s="15">
        <f t="shared" si="18"/>
        <v>38</v>
      </c>
      <c r="J78" s="15">
        <f t="shared" si="23"/>
        <v>32</v>
      </c>
      <c r="K78" s="15">
        <f t="shared" si="24"/>
        <v>174</v>
      </c>
      <c r="L78" s="15">
        <f t="shared" si="25"/>
        <v>0</v>
      </c>
      <c r="M78" s="15">
        <f t="shared" si="26"/>
        <v>174</v>
      </c>
      <c r="Q78" s="95"/>
      <c r="R78" s="95"/>
      <c r="X78" s="95"/>
      <c r="Y78" s="95"/>
      <c r="AE78" s="95"/>
      <c r="AF78" s="95"/>
      <c r="AH78" s="2" t="s">
        <v>666</v>
      </c>
      <c r="AK78" s="2">
        <v>6</v>
      </c>
      <c r="AL78" s="95" t="s">
        <v>694</v>
      </c>
      <c r="AM78" s="95"/>
      <c r="AN78" s="2" t="s">
        <v>666</v>
      </c>
      <c r="AR78" s="204"/>
      <c r="AS78" s="2">
        <f t="shared" si="27"/>
        <v>0</v>
      </c>
      <c r="AT78" s="2">
        <f t="shared" si="28"/>
        <v>0</v>
      </c>
      <c r="AU78" s="2">
        <f t="shared" si="17"/>
        <v>2</v>
      </c>
      <c r="AV78" s="25">
        <f t="shared" si="19"/>
        <v>1.3047390521895619</v>
      </c>
      <c r="AW78" s="14">
        <f t="shared" si="16"/>
        <v>4</v>
      </c>
    </row>
    <row r="79" spans="1:49" x14ac:dyDescent="0.2">
      <c r="A79" s="55" t="s">
        <v>610</v>
      </c>
      <c r="B79" s="15" t="str">
        <f>IFERROR(VLOOKUP(A79,'Validation List'!$A:$G,2,0),"--")</f>
        <v>Jason Leung</v>
      </c>
      <c r="C79" s="15">
        <f>IFERROR(VLOOKUP(A79,'Validation List'!$A:$G,4,0),"--")</f>
        <v>0</v>
      </c>
      <c r="D79" s="16" t="str">
        <f>IFERROR(VLOOKUP(A79,'Validation List'!$A:$G,6,0),"--")</f>
        <v>ROLL OFF</v>
      </c>
      <c r="E79" s="16">
        <f>IFERROR(VLOOKUP(A79,'Validation List'!$A:$G,5,0),"--")</f>
        <v>100034527180717</v>
      </c>
      <c r="F79" s="15">
        <f t="shared" si="20"/>
        <v>8</v>
      </c>
      <c r="G79" s="15">
        <f t="shared" si="21"/>
        <v>32</v>
      </c>
      <c r="H79" s="15">
        <f t="shared" si="22"/>
        <v>40</v>
      </c>
      <c r="I79" s="15">
        <f t="shared" si="18"/>
        <v>40</v>
      </c>
      <c r="J79" s="15">
        <f t="shared" si="23"/>
        <v>32</v>
      </c>
      <c r="K79" s="15">
        <f t="shared" si="24"/>
        <v>152</v>
      </c>
      <c r="L79" s="15">
        <f t="shared" si="25"/>
        <v>0</v>
      </c>
      <c r="M79" s="15">
        <f t="shared" si="26"/>
        <v>152</v>
      </c>
      <c r="O79" s="2" t="s">
        <v>16</v>
      </c>
      <c r="P79" s="2" t="s">
        <v>16</v>
      </c>
      <c r="Q79" s="95"/>
      <c r="R79" s="95"/>
      <c r="S79" s="2" t="s">
        <v>16</v>
      </c>
      <c r="X79" s="95"/>
      <c r="Y79" s="95"/>
      <c r="AE79" s="95"/>
      <c r="AF79" s="95"/>
      <c r="AG79" s="2" t="s">
        <v>666</v>
      </c>
      <c r="AL79" s="95" t="s">
        <v>694</v>
      </c>
      <c r="AM79" s="95"/>
      <c r="AN79" s="2" t="s">
        <v>666</v>
      </c>
      <c r="AR79" s="204"/>
      <c r="AS79" s="2">
        <f t="shared" si="27"/>
        <v>3</v>
      </c>
      <c r="AT79" s="2">
        <f t="shared" si="28"/>
        <v>0</v>
      </c>
      <c r="AU79" s="2">
        <f t="shared" si="17"/>
        <v>0</v>
      </c>
      <c r="AV79" s="25">
        <f t="shared" si="19"/>
        <v>1.1397720455908817</v>
      </c>
      <c r="AW79" s="14">
        <f t="shared" si="16"/>
        <v>4</v>
      </c>
    </row>
    <row r="80" spans="1:49" x14ac:dyDescent="0.2">
      <c r="A80" s="55" t="s">
        <v>550</v>
      </c>
      <c r="B80" s="15" t="str">
        <f>IFERROR(VLOOKUP(A80,'Validation List'!$A:$G,2,0),"--")</f>
        <v>Maria Obaldo</v>
      </c>
      <c r="C80" s="15" t="str">
        <f>IFERROR(VLOOKUP(A80,'Validation List'!$A:$G,4,0),"--")</f>
        <v>MVW 391</v>
      </c>
      <c r="D80" s="16" t="str">
        <f>IFERROR(VLOOKUP(A80,'Validation List'!$A:$G,6,0),"--")</f>
        <v>PM</v>
      </c>
      <c r="E80" s="16">
        <f>IFERROR(VLOOKUP(A80,'Validation List'!$A:$G,5,0),"--")</f>
        <v>100028678002286</v>
      </c>
      <c r="F80" s="15">
        <f t="shared" si="20"/>
        <v>24</v>
      </c>
      <c r="G80" s="15">
        <f t="shared" si="21"/>
        <v>40</v>
      </c>
      <c r="H80" s="15">
        <f t="shared" si="22"/>
        <v>0</v>
      </c>
      <c r="I80" s="15">
        <f t="shared" si="18"/>
        <v>40</v>
      </c>
      <c r="J80" s="15">
        <f t="shared" si="23"/>
        <v>24</v>
      </c>
      <c r="K80" s="15">
        <f t="shared" si="24"/>
        <v>128</v>
      </c>
      <c r="L80" s="15">
        <f t="shared" si="25"/>
        <v>0</v>
      </c>
      <c r="M80" s="15">
        <f t="shared" si="26"/>
        <v>128</v>
      </c>
      <c r="Q80" s="95"/>
      <c r="R80" s="95"/>
      <c r="X80" s="95"/>
      <c r="Y80" s="95"/>
      <c r="Z80" s="2" t="s">
        <v>17</v>
      </c>
      <c r="AA80" s="2" t="s">
        <v>17</v>
      </c>
      <c r="AB80" s="2" t="s">
        <v>17</v>
      </c>
      <c r="AC80" s="2" t="s">
        <v>17</v>
      </c>
      <c r="AD80" s="2" t="s">
        <v>17</v>
      </c>
      <c r="AE80" s="95"/>
      <c r="AF80" s="95"/>
      <c r="AL80" s="95"/>
      <c r="AM80" s="95"/>
      <c r="AN80" s="2" t="s">
        <v>666</v>
      </c>
      <c r="AR80" s="204" t="s">
        <v>17</v>
      </c>
      <c r="AS80" s="2">
        <f t="shared" si="27"/>
        <v>0</v>
      </c>
      <c r="AT80" s="2">
        <f t="shared" si="28"/>
        <v>6</v>
      </c>
      <c r="AU80" s="2">
        <f t="shared" si="17"/>
        <v>0</v>
      </c>
      <c r="AV80" s="25">
        <f t="shared" si="19"/>
        <v>0.95980803839232143</v>
      </c>
      <c r="AW80" s="14">
        <f t="shared" si="16"/>
        <v>4.2</v>
      </c>
    </row>
    <row r="81" spans="1:49" x14ac:dyDescent="0.2">
      <c r="A81" s="55" t="s">
        <v>485</v>
      </c>
      <c r="B81" s="15" t="str">
        <f>IFERROR(VLOOKUP(A81,'Validation List'!$A:$G,2,0),"--")</f>
        <v>Jason Leung</v>
      </c>
      <c r="C81" s="15" t="str">
        <f>IFERROR(VLOOKUP(A81,'Validation List'!$A:$G,4,0),"--")</f>
        <v>MVW 391</v>
      </c>
      <c r="D81" s="16" t="str">
        <f>IFERROR(VLOOKUP(A81,'Validation List'!$A:$G,6,0),"--")</f>
        <v>AM</v>
      </c>
      <c r="E81" s="16">
        <f>IFERROR(VLOOKUP(A81,'Validation List'!$A:$G,5,0),"--")</f>
        <v>100034779559090</v>
      </c>
      <c r="F81" s="15">
        <f t="shared" si="20"/>
        <v>14.5</v>
      </c>
      <c r="G81" s="15">
        <f t="shared" si="21"/>
        <v>40</v>
      </c>
      <c r="H81" s="15">
        <f t="shared" si="22"/>
        <v>40</v>
      </c>
      <c r="I81" s="15">
        <f t="shared" si="18"/>
        <v>40</v>
      </c>
      <c r="J81" s="15">
        <f t="shared" si="23"/>
        <v>40</v>
      </c>
      <c r="K81" s="15">
        <f t="shared" si="24"/>
        <v>174.5</v>
      </c>
      <c r="L81" s="15">
        <f t="shared" si="25"/>
        <v>0</v>
      </c>
      <c r="M81" s="15">
        <f t="shared" si="26"/>
        <v>174.5</v>
      </c>
      <c r="N81" s="2">
        <v>6.5</v>
      </c>
      <c r="P81" s="2" t="s">
        <v>16</v>
      </c>
      <c r="Q81" s="95"/>
      <c r="R81" s="95"/>
      <c r="X81" s="95"/>
      <c r="Y81" s="95"/>
      <c r="AE81" s="95"/>
      <c r="AF81" s="95"/>
      <c r="AL81" s="95"/>
      <c r="AM81" s="95"/>
      <c r="AR81" s="204"/>
      <c r="AS81" s="2">
        <f t="shared" si="27"/>
        <v>1</v>
      </c>
      <c r="AT81" s="2">
        <f t="shared" si="28"/>
        <v>0</v>
      </c>
      <c r="AU81" s="2">
        <f t="shared" si="17"/>
        <v>1.5</v>
      </c>
      <c r="AV81" s="25">
        <f t="shared" si="19"/>
        <v>1.308488302339532</v>
      </c>
      <c r="AW81" s="14">
        <f t="shared" ref="AW81:AW93" si="29">($C$1-(COUNTIF(N81:AR81,"NA")))/5</f>
        <v>4.4000000000000004</v>
      </c>
    </row>
    <row r="82" spans="1:49" x14ac:dyDescent="0.2">
      <c r="A82" s="55" t="s">
        <v>503</v>
      </c>
      <c r="B82" s="15" t="str">
        <f>IFERROR(VLOOKUP(A82,'Validation List'!$A:$G,2,0),"--")</f>
        <v>Jason Leung</v>
      </c>
      <c r="C82" s="15" t="str">
        <f>IFERROR(VLOOKUP(A82,'Validation List'!$A:$G,4,0),"--")</f>
        <v>MVW 391</v>
      </c>
      <c r="D82" s="16" t="str">
        <f>IFERROR(VLOOKUP(A82,'Validation List'!$A:$G,6,0),"--")</f>
        <v>AM</v>
      </c>
      <c r="E82" s="16">
        <f>IFERROR(VLOOKUP(A82,'Validation List'!$A:$G,5,0),"--")</f>
        <v>100028800064303</v>
      </c>
      <c r="F82" s="15">
        <f t="shared" si="20"/>
        <v>24</v>
      </c>
      <c r="G82" s="15">
        <f t="shared" si="21"/>
        <v>39</v>
      </c>
      <c r="H82" s="15">
        <f t="shared" si="22"/>
        <v>32</v>
      </c>
      <c r="I82" s="15">
        <f t="shared" si="18"/>
        <v>39.5</v>
      </c>
      <c r="J82" s="15">
        <f t="shared" si="23"/>
        <v>40</v>
      </c>
      <c r="K82" s="15">
        <f t="shared" si="24"/>
        <v>174.5</v>
      </c>
      <c r="L82" s="15">
        <f t="shared" si="25"/>
        <v>0</v>
      </c>
      <c r="M82" s="15">
        <f t="shared" si="26"/>
        <v>174.5</v>
      </c>
      <c r="Q82" s="95"/>
      <c r="R82" s="95"/>
      <c r="S82" s="2">
        <v>7</v>
      </c>
      <c r="X82" s="95"/>
      <c r="Y82" s="95"/>
      <c r="AC82" s="2" t="s">
        <v>17</v>
      </c>
      <c r="AE82" s="95"/>
      <c r="AF82" s="95"/>
      <c r="AI82" s="2">
        <v>7.5</v>
      </c>
      <c r="AL82" s="95"/>
      <c r="AM82" s="95"/>
      <c r="AR82" s="204"/>
      <c r="AS82" s="2">
        <f t="shared" si="27"/>
        <v>0</v>
      </c>
      <c r="AT82" s="2">
        <f t="shared" si="28"/>
        <v>1</v>
      </c>
      <c r="AU82" s="2">
        <f t="shared" si="17"/>
        <v>1.5</v>
      </c>
      <c r="AV82" s="25">
        <f t="shared" si="19"/>
        <v>1.308488302339532</v>
      </c>
      <c r="AW82" s="14">
        <f t="shared" si="29"/>
        <v>4.4000000000000004</v>
      </c>
    </row>
    <row r="83" spans="1:49" x14ac:dyDescent="0.2">
      <c r="A83" s="55" t="s">
        <v>552</v>
      </c>
      <c r="B83" s="15" t="str">
        <f>IFERROR(VLOOKUP(A83,'Validation List'!$A:$G,2,0),"--")</f>
        <v>Maria Obaldo</v>
      </c>
      <c r="C83" s="15" t="str">
        <f>IFERROR(VLOOKUP(A83,'Validation List'!$A:$G,4,0),"--")</f>
        <v>MVW 391</v>
      </c>
      <c r="D83" s="16" t="str">
        <f>IFERROR(VLOOKUP(A83,'Validation List'!$A:$G,6,0),"--")</f>
        <v>PM</v>
      </c>
      <c r="E83" s="16">
        <f>IFERROR(VLOOKUP(A83,'Validation List'!$A:$G,5,0),"--")</f>
        <v>100029081885568</v>
      </c>
      <c r="F83" s="15">
        <f t="shared" si="20"/>
        <v>24</v>
      </c>
      <c r="G83" s="15">
        <f t="shared" si="21"/>
        <v>35.25</v>
      </c>
      <c r="H83" s="15">
        <f t="shared" si="22"/>
        <v>39.25</v>
      </c>
      <c r="I83" s="15">
        <f t="shared" si="18"/>
        <v>19</v>
      </c>
      <c r="J83" s="15">
        <f t="shared" si="23"/>
        <v>32</v>
      </c>
      <c r="K83" s="15">
        <f t="shared" si="24"/>
        <v>149.5</v>
      </c>
      <c r="L83" s="15">
        <f t="shared" si="25"/>
        <v>0</v>
      </c>
      <c r="M83" s="15">
        <f t="shared" si="26"/>
        <v>149.5</v>
      </c>
      <c r="Q83" s="95"/>
      <c r="R83" s="95"/>
      <c r="W83" s="2">
        <v>3.25</v>
      </c>
      <c r="X83" s="95"/>
      <c r="Y83" s="95"/>
      <c r="AC83" s="2">
        <v>7.25</v>
      </c>
      <c r="AE83" s="95"/>
      <c r="AF83" s="95"/>
      <c r="AI83" s="2">
        <v>3</v>
      </c>
      <c r="AJ83" s="2" t="s">
        <v>17</v>
      </c>
      <c r="AK83" s="2" t="s">
        <v>16</v>
      </c>
      <c r="AL83" s="95"/>
      <c r="AM83" s="95"/>
      <c r="AN83" s="2" t="s">
        <v>666</v>
      </c>
      <c r="AR83" s="204"/>
      <c r="AS83" s="2">
        <f t="shared" si="27"/>
        <v>1</v>
      </c>
      <c r="AT83" s="2">
        <f t="shared" si="28"/>
        <v>1</v>
      </c>
      <c r="AU83" s="2">
        <f t="shared" si="17"/>
        <v>10.5</v>
      </c>
      <c r="AV83" s="25">
        <f t="shared" si="19"/>
        <v>1.1210257948410316</v>
      </c>
      <c r="AW83" s="14">
        <f t="shared" si="29"/>
        <v>4.2</v>
      </c>
    </row>
    <row r="84" spans="1:49" x14ac:dyDescent="0.2">
      <c r="A84" s="148" t="s">
        <v>487</v>
      </c>
      <c r="B84" s="15" t="str">
        <f>IFERROR(VLOOKUP(A84,'Validation List'!$A:$G,2,0),"--")</f>
        <v>Jason Leung</v>
      </c>
      <c r="C84" s="15" t="str">
        <f>IFERROR(VLOOKUP(A84,'Validation List'!$A:$G,4,0),"--")</f>
        <v>MVW 391</v>
      </c>
      <c r="D84" s="16" t="str">
        <f>IFERROR(VLOOKUP(A84,'Validation List'!$A:$G,6,0),"--")</f>
        <v>AM</v>
      </c>
      <c r="E84" s="16">
        <f>IFERROR(VLOOKUP(A84,'Validation List'!$A:$G,5,0),"--")</f>
        <v>100036941613966</v>
      </c>
      <c r="F84" s="15">
        <f t="shared" si="20"/>
        <v>0</v>
      </c>
      <c r="G84" s="15">
        <f t="shared" si="21"/>
        <v>0</v>
      </c>
      <c r="H84" s="15">
        <f t="shared" si="22"/>
        <v>40</v>
      </c>
      <c r="I84" s="15">
        <f t="shared" si="18"/>
        <v>40</v>
      </c>
      <c r="J84" s="15">
        <f t="shared" si="23"/>
        <v>32</v>
      </c>
      <c r="K84" s="15">
        <f t="shared" si="24"/>
        <v>112</v>
      </c>
      <c r="L84" s="15">
        <f t="shared" si="25"/>
        <v>0</v>
      </c>
      <c r="M84" s="15">
        <f t="shared" si="26"/>
        <v>112</v>
      </c>
      <c r="N84" s="2" t="s">
        <v>666</v>
      </c>
      <c r="O84" s="2" t="s">
        <v>666</v>
      </c>
      <c r="P84" s="2" t="s">
        <v>666</v>
      </c>
      <c r="Q84" s="95"/>
      <c r="R84" s="95"/>
      <c r="S84" s="2" t="s">
        <v>666</v>
      </c>
      <c r="T84" s="2" t="s">
        <v>666</v>
      </c>
      <c r="U84" s="2" t="s">
        <v>666</v>
      </c>
      <c r="V84" s="2" t="s">
        <v>666</v>
      </c>
      <c r="W84" s="2" t="s">
        <v>666</v>
      </c>
      <c r="X84" s="95"/>
      <c r="Y84" s="95"/>
      <c r="AE84" s="95"/>
      <c r="AF84" s="95"/>
      <c r="AL84" s="95"/>
      <c r="AM84" s="95"/>
      <c r="AN84" s="2" t="s">
        <v>666</v>
      </c>
      <c r="AS84" s="2">
        <f t="shared" si="27"/>
        <v>0</v>
      </c>
      <c r="AT84" s="2">
        <f t="shared" si="28"/>
        <v>0</v>
      </c>
      <c r="AU84" s="2">
        <f t="shared" si="17"/>
        <v>0</v>
      </c>
      <c r="AV84" s="25">
        <f t="shared" si="19"/>
        <v>0.83983203359328129</v>
      </c>
      <c r="AW84" s="14">
        <f t="shared" si="29"/>
        <v>2.6</v>
      </c>
    </row>
    <row r="85" spans="1:49" x14ac:dyDescent="0.2">
      <c r="A85" s="55" t="s">
        <v>554</v>
      </c>
      <c r="B85" s="15" t="str">
        <f>IFERROR(VLOOKUP(A85,'Validation List'!$A:$G,2,0),"--")</f>
        <v>Maria Obaldo</v>
      </c>
      <c r="C85" s="15" t="str">
        <f>IFERROR(VLOOKUP(A85,'Validation List'!$A:$G,4,0),"--")</f>
        <v>MVW 391</v>
      </c>
      <c r="D85" s="16" t="str">
        <f>IFERROR(VLOOKUP(A85,'Validation List'!$A:$G,6,0),"--")</f>
        <v>PM</v>
      </c>
      <c r="E85" s="16">
        <f>IFERROR(VLOOKUP(A85,'Validation List'!$A:$G,5,0),"--")</f>
        <v>100034792128190</v>
      </c>
      <c r="F85" s="15">
        <f t="shared" si="20"/>
        <v>16</v>
      </c>
      <c r="G85" s="15">
        <f t="shared" si="21"/>
        <v>32</v>
      </c>
      <c r="H85" s="15">
        <f t="shared" si="22"/>
        <v>40</v>
      </c>
      <c r="I85" s="15">
        <f t="shared" si="18"/>
        <v>39.25</v>
      </c>
      <c r="J85" s="15">
        <f t="shared" si="23"/>
        <v>32</v>
      </c>
      <c r="K85" s="15">
        <f t="shared" si="24"/>
        <v>159.25</v>
      </c>
      <c r="L85" s="15">
        <f t="shared" si="25"/>
        <v>0</v>
      </c>
      <c r="M85" s="15">
        <f t="shared" si="26"/>
        <v>159.25</v>
      </c>
      <c r="N85" s="2" t="s">
        <v>16</v>
      </c>
      <c r="Q85" s="95"/>
      <c r="R85" s="95"/>
      <c r="S85" s="2" t="s">
        <v>17</v>
      </c>
      <c r="X85" s="95"/>
      <c r="Y85" s="95"/>
      <c r="AE85" s="95"/>
      <c r="AF85" s="95"/>
      <c r="AH85" s="2">
        <v>7.25</v>
      </c>
      <c r="AL85" s="95"/>
      <c r="AM85" s="95"/>
      <c r="AN85" s="2" t="s">
        <v>666</v>
      </c>
      <c r="AR85" s="204"/>
      <c r="AS85" s="2">
        <f t="shared" si="27"/>
        <v>1</v>
      </c>
      <c r="AT85" s="2">
        <f t="shared" si="28"/>
        <v>1</v>
      </c>
      <c r="AU85" s="2">
        <f t="shared" si="17"/>
        <v>0.75</v>
      </c>
      <c r="AV85" s="25">
        <f t="shared" si="19"/>
        <v>1.1941361727654467</v>
      </c>
      <c r="AW85" s="14">
        <f t="shared" si="29"/>
        <v>4.2</v>
      </c>
    </row>
    <row r="86" spans="1:49" x14ac:dyDescent="0.2">
      <c r="A86" s="55" t="s">
        <v>578</v>
      </c>
      <c r="B86" s="15" t="str">
        <f>IFERROR(VLOOKUP(A86,'Validation List'!$A:$G,2,0),"--")</f>
        <v>Jason Leung</v>
      </c>
      <c r="C86" s="15" t="str">
        <f>IFERROR(VLOOKUP(A86,'Validation List'!$A:$G,4,0),"--")</f>
        <v>MVW 391</v>
      </c>
      <c r="D86" s="16" t="str">
        <f>IFERROR(VLOOKUP(A86,'Validation List'!$A:$G,6,0),"--")</f>
        <v>ROLL OFF</v>
      </c>
      <c r="E86" s="16">
        <f>IFERROR(VLOOKUP(A86,'Validation List'!$A:$G,5,0),"--")</f>
        <v>100028665312993</v>
      </c>
      <c r="F86" s="15">
        <f t="shared" si="20"/>
        <v>16</v>
      </c>
      <c r="G86" s="15">
        <f t="shared" si="21"/>
        <v>40</v>
      </c>
      <c r="H86" s="15">
        <f t="shared" si="22"/>
        <v>40</v>
      </c>
      <c r="I86" s="15">
        <f t="shared" si="18"/>
        <v>40</v>
      </c>
      <c r="J86" s="15">
        <f t="shared" si="23"/>
        <v>24</v>
      </c>
      <c r="K86" s="15">
        <f t="shared" si="24"/>
        <v>160</v>
      </c>
      <c r="L86" s="15">
        <f t="shared" si="25"/>
        <v>0</v>
      </c>
      <c r="M86" s="15">
        <f t="shared" si="26"/>
        <v>160</v>
      </c>
      <c r="N86" s="2" t="s">
        <v>17</v>
      </c>
      <c r="Q86" s="95"/>
      <c r="R86" s="95"/>
      <c r="X86" s="95"/>
      <c r="Y86" s="95"/>
      <c r="AE86" s="95"/>
      <c r="AF86" s="95"/>
      <c r="AL86" s="95"/>
      <c r="AM86" s="95"/>
      <c r="AN86" s="2" t="s">
        <v>666</v>
      </c>
      <c r="AQ86" s="2" t="s">
        <v>17</v>
      </c>
      <c r="AR86" s="204"/>
      <c r="AS86" s="2">
        <f t="shared" si="27"/>
        <v>0</v>
      </c>
      <c r="AT86" s="2">
        <f t="shared" si="28"/>
        <v>2</v>
      </c>
      <c r="AU86" s="2">
        <f t="shared" si="17"/>
        <v>0</v>
      </c>
      <c r="AV86" s="25">
        <f t="shared" si="19"/>
        <v>1.1997600479904018</v>
      </c>
      <c r="AW86" s="14">
        <f t="shared" si="29"/>
        <v>4.2</v>
      </c>
    </row>
    <row r="87" spans="1:49" x14ac:dyDescent="0.2">
      <c r="A87" s="148" t="s">
        <v>351</v>
      </c>
      <c r="B87" s="15" t="str">
        <f>IFERROR(VLOOKUP(A87,'Validation List'!$A:$G,2,0),"--")</f>
        <v>Jason Leung</v>
      </c>
      <c r="C87" s="15">
        <f>IFERROR(VLOOKUP(A87,'Validation List'!$A:$G,4,0),"--")</f>
        <v>0</v>
      </c>
      <c r="D87" s="16" t="str">
        <f>IFERROR(VLOOKUP(A87,'Validation List'!$A:$G,6,0),"--")</f>
        <v>ROLL OFF</v>
      </c>
      <c r="E87" s="16">
        <f>IFERROR(VLOOKUP(A87,'Validation List'!$A:$G,5,0),"--")</f>
        <v>100015782354348</v>
      </c>
      <c r="F87" s="15">
        <f t="shared" si="20"/>
        <v>24</v>
      </c>
      <c r="G87" s="15">
        <f t="shared" si="21"/>
        <v>40</v>
      </c>
      <c r="H87" s="15">
        <f t="shared" si="22"/>
        <v>40</v>
      </c>
      <c r="I87" s="15">
        <f t="shared" si="18"/>
        <v>40</v>
      </c>
      <c r="J87" s="15">
        <f t="shared" si="23"/>
        <v>40</v>
      </c>
      <c r="K87" s="15">
        <f t="shared" si="24"/>
        <v>184</v>
      </c>
      <c r="L87" s="15">
        <f t="shared" si="25"/>
        <v>0</v>
      </c>
      <c r="M87" s="15">
        <f t="shared" si="26"/>
        <v>184</v>
      </c>
      <c r="Q87" s="95"/>
      <c r="R87" s="95"/>
      <c r="X87" s="95"/>
      <c r="Y87" s="95"/>
      <c r="AE87" s="95"/>
      <c r="AF87" s="95"/>
      <c r="AL87" s="95"/>
      <c r="AM87" s="95"/>
      <c r="AS87" s="2">
        <f t="shared" si="27"/>
        <v>0</v>
      </c>
      <c r="AT87" s="2">
        <f t="shared" si="28"/>
        <v>0</v>
      </c>
      <c r="AU87" s="2">
        <f t="shared" si="17"/>
        <v>0</v>
      </c>
      <c r="AV87" s="25">
        <f t="shared" si="19"/>
        <v>1.379724055188962</v>
      </c>
      <c r="AW87" s="14">
        <f t="shared" si="29"/>
        <v>4.4000000000000004</v>
      </c>
    </row>
    <row r="88" spans="1:49" x14ac:dyDescent="0.2">
      <c r="A88" s="55" t="s">
        <v>573</v>
      </c>
      <c r="B88" s="15" t="str">
        <f>IFERROR(VLOOKUP(A88,'Validation List'!$A:$G,2,0),"--")</f>
        <v>Jason Leung</v>
      </c>
      <c r="C88" s="15" t="str">
        <f>IFERROR(VLOOKUP(A88,'Validation List'!$A:$G,4,0),"--")</f>
        <v>MVW 391</v>
      </c>
      <c r="D88" s="16" t="str">
        <f>IFERROR(VLOOKUP(A88,'Validation List'!$A:$G,6,0),"--")</f>
        <v>ROLL OFF</v>
      </c>
      <c r="E88" s="16">
        <f>IFERROR(VLOOKUP(A88,'Validation List'!$A:$G,5,0),"--")</f>
        <v>100028515473323</v>
      </c>
      <c r="F88" s="15">
        <f t="shared" si="20"/>
        <v>22</v>
      </c>
      <c r="G88" s="15">
        <f t="shared" si="21"/>
        <v>38</v>
      </c>
      <c r="H88" s="15">
        <f t="shared" si="22"/>
        <v>31.5</v>
      </c>
      <c r="I88" s="15">
        <f t="shared" si="18"/>
        <v>40</v>
      </c>
      <c r="J88" s="15">
        <f t="shared" si="23"/>
        <v>25</v>
      </c>
      <c r="K88" s="15">
        <f t="shared" si="24"/>
        <v>156.5</v>
      </c>
      <c r="L88" s="15">
        <f t="shared" si="25"/>
        <v>0</v>
      </c>
      <c r="M88" s="15">
        <f t="shared" si="26"/>
        <v>156.5</v>
      </c>
      <c r="O88" s="2">
        <v>6</v>
      </c>
      <c r="Q88" s="95"/>
      <c r="R88" s="95"/>
      <c r="W88" s="2">
        <v>6</v>
      </c>
      <c r="X88" s="95"/>
      <c r="Y88" s="95"/>
      <c r="Z88" s="2" t="s">
        <v>17</v>
      </c>
      <c r="AC88" s="2">
        <v>7.5</v>
      </c>
      <c r="AE88" s="95"/>
      <c r="AF88" s="95"/>
      <c r="AL88" s="95"/>
      <c r="AM88" s="95"/>
      <c r="AN88" s="2" t="s">
        <v>666</v>
      </c>
      <c r="AO88" s="2">
        <v>6</v>
      </c>
      <c r="AR88" s="204">
        <v>3</v>
      </c>
      <c r="AS88" s="2">
        <f t="shared" si="27"/>
        <v>0</v>
      </c>
      <c r="AT88" s="2">
        <f t="shared" si="28"/>
        <v>1</v>
      </c>
      <c r="AU88" s="2">
        <f t="shared" si="17"/>
        <v>11.5</v>
      </c>
      <c r="AV88" s="25">
        <f t="shared" si="19"/>
        <v>1.1735152969406117</v>
      </c>
      <c r="AW88" s="14">
        <f t="shared" si="29"/>
        <v>4.2</v>
      </c>
    </row>
    <row r="89" spans="1:49" x14ac:dyDescent="0.2">
      <c r="A89" s="148" t="s">
        <v>134</v>
      </c>
      <c r="B89" s="15" t="str">
        <f>IFERROR(VLOOKUP(A89,'Validation List'!$A:$G,2,0),"--")</f>
        <v>Maria Obaldo</v>
      </c>
      <c r="C89" s="15" t="str">
        <f>IFERROR(VLOOKUP(A89,'Validation List'!$A:$G,4,0),"--")</f>
        <v>MVW 391</v>
      </c>
      <c r="D89" s="16" t="str">
        <f>IFERROR(VLOOKUP(A89,'Validation List'!$A:$G,6,0),"--")</f>
        <v>PM</v>
      </c>
      <c r="E89" s="16">
        <f>IFERROR(VLOOKUP(A89,'Validation List'!$A:$G,5,0),"--")</f>
        <v>100025786989380</v>
      </c>
      <c r="F89" s="15">
        <f t="shared" si="20"/>
        <v>24</v>
      </c>
      <c r="G89" s="15">
        <f t="shared" si="21"/>
        <v>40</v>
      </c>
      <c r="H89" s="15">
        <f t="shared" si="22"/>
        <v>40</v>
      </c>
      <c r="I89" s="15">
        <f t="shared" si="18"/>
        <v>32</v>
      </c>
      <c r="J89" s="15">
        <f t="shared" si="23"/>
        <v>31.5</v>
      </c>
      <c r="K89" s="15">
        <f t="shared" ref="K89:K93" si="30">SUM(F89:J89)</f>
        <v>167.5</v>
      </c>
      <c r="L89" s="15">
        <f t="shared" si="25"/>
        <v>0</v>
      </c>
      <c r="M89" s="15">
        <f t="shared" ref="M89:M93" si="31">L89+K89</f>
        <v>167.5</v>
      </c>
      <c r="Q89" s="95"/>
      <c r="R89" s="95"/>
      <c r="X89" s="95"/>
      <c r="Y89" s="95"/>
      <c r="AE89" s="95"/>
      <c r="AF89" s="95"/>
      <c r="AH89" s="2" t="s">
        <v>17</v>
      </c>
      <c r="AL89" s="95"/>
      <c r="AM89" s="95"/>
      <c r="AN89" s="2" t="s">
        <v>666</v>
      </c>
      <c r="AR89" s="2">
        <v>7.5</v>
      </c>
      <c r="AS89" s="2">
        <f t="shared" ref="AS89:AS93" si="32">COUNTIF(N89:AR89,"PD")</f>
        <v>0</v>
      </c>
      <c r="AT89" s="2">
        <f t="shared" si="28"/>
        <v>1</v>
      </c>
      <c r="AU89" s="2">
        <f t="shared" si="17"/>
        <v>0.5</v>
      </c>
      <c r="AV89" s="25">
        <f t="shared" si="19"/>
        <v>1.2559988002399518</v>
      </c>
      <c r="AW89" s="14">
        <f t="shared" si="29"/>
        <v>4.2</v>
      </c>
    </row>
    <row r="90" spans="1:49" x14ac:dyDescent="0.2">
      <c r="A90" s="55" t="s">
        <v>614</v>
      </c>
      <c r="B90" s="15" t="str">
        <f>IFERROR(VLOOKUP(A90,'Validation List'!$A:$G,2,0),"--")</f>
        <v>Jason Leung</v>
      </c>
      <c r="C90" s="15">
        <f>IFERROR(VLOOKUP(A90,'Validation List'!$A:$G,4,0),"--")</f>
        <v>0</v>
      </c>
      <c r="D90" s="16" t="str">
        <f>IFERROR(VLOOKUP(A90,'Validation List'!$A:$G,6,0),"--")</f>
        <v>ROLL OFF</v>
      </c>
      <c r="E90" s="16">
        <f>IFERROR(VLOOKUP(A90,'Validation List'!$A:$G,5,0),"--")</f>
        <v>100029128411582</v>
      </c>
      <c r="F90" s="15">
        <f t="shared" si="20"/>
        <v>24</v>
      </c>
      <c r="G90" s="15">
        <f t="shared" si="21"/>
        <v>40</v>
      </c>
      <c r="H90" s="15">
        <f t="shared" si="22"/>
        <v>40</v>
      </c>
      <c r="I90" s="15">
        <f t="shared" si="18"/>
        <v>40</v>
      </c>
      <c r="J90" s="15">
        <f t="shared" si="23"/>
        <v>32</v>
      </c>
      <c r="K90" s="15">
        <f t="shared" si="30"/>
        <v>176</v>
      </c>
      <c r="L90" s="15">
        <f t="shared" si="25"/>
        <v>0</v>
      </c>
      <c r="M90" s="15">
        <f t="shared" si="31"/>
        <v>176</v>
      </c>
      <c r="Q90" s="95"/>
      <c r="R90" s="95"/>
      <c r="X90" s="95"/>
      <c r="Y90" s="95"/>
      <c r="AE90" s="95"/>
      <c r="AF90" s="95"/>
      <c r="AL90" s="95"/>
      <c r="AM90" s="95"/>
      <c r="AN90" s="2" t="s">
        <v>666</v>
      </c>
      <c r="AR90" s="204"/>
      <c r="AS90" s="2">
        <f t="shared" si="32"/>
        <v>0</v>
      </c>
      <c r="AT90" s="2">
        <f t="shared" si="28"/>
        <v>0</v>
      </c>
      <c r="AU90" s="2">
        <f t="shared" ref="AU90:AU93" si="33">((COUNTIFS(N90:AR90,"&gt;0",N90:AR90,"&lt;8")*8)-SUMIFS(N90:AR90,N90:AR90,"&gt;0",N90:AR90,"&lt;8"))</f>
        <v>0</v>
      </c>
      <c r="AV90" s="25">
        <f t="shared" si="19"/>
        <v>1.3197360527894419</v>
      </c>
      <c r="AW90" s="14">
        <f t="shared" si="29"/>
        <v>4.2</v>
      </c>
    </row>
    <row r="91" spans="1:49" x14ac:dyDescent="0.2">
      <c r="A91" s="55" t="s">
        <v>616</v>
      </c>
      <c r="B91" s="15" t="str">
        <f>IFERROR(VLOOKUP(A91,'Validation List'!$A:$G,2,0),"--")</f>
        <v>Jason Leung</v>
      </c>
      <c r="C91" s="15">
        <f>IFERROR(VLOOKUP(A91,'Validation List'!$A:$G,4,0),"--")</f>
        <v>0</v>
      </c>
      <c r="D91" s="16" t="str">
        <f>IFERROR(VLOOKUP(A91,'Validation List'!$A:$G,6,0),"--")</f>
        <v>ROLL OFF</v>
      </c>
      <c r="E91" s="16">
        <f>IFERROR(VLOOKUP(A91,'Validation List'!$A:$G,5,0),"--")</f>
        <v>100034048519356</v>
      </c>
      <c r="F91" s="15">
        <f t="shared" si="20"/>
        <v>16</v>
      </c>
      <c r="G91" s="15">
        <f t="shared" si="21"/>
        <v>36.75</v>
      </c>
      <c r="H91" s="15">
        <f t="shared" si="22"/>
        <v>40</v>
      </c>
      <c r="I91" s="15">
        <f t="shared" si="18"/>
        <v>0</v>
      </c>
      <c r="J91" s="15">
        <f t="shared" si="23"/>
        <v>0</v>
      </c>
      <c r="K91" s="15">
        <f t="shared" si="30"/>
        <v>92.75</v>
      </c>
      <c r="L91" s="15">
        <f t="shared" si="25"/>
        <v>0</v>
      </c>
      <c r="M91" s="15">
        <f t="shared" si="31"/>
        <v>92.75</v>
      </c>
      <c r="O91" s="2" t="s">
        <v>16</v>
      </c>
      <c r="Q91" s="95"/>
      <c r="R91" s="95"/>
      <c r="S91" s="2">
        <v>5.25</v>
      </c>
      <c r="T91" s="2">
        <v>7.5</v>
      </c>
      <c r="X91" s="95"/>
      <c r="Y91" s="95"/>
      <c r="AE91" s="95"/>
      <c r="AF91" s="95"/>
      <c r="AG91" s="2" t="s">
        <v>16</v>
      </c>
      <c r="AH91" s="2" t="s">
        <v>16</v>
      </c>
      <c r="AI91" s="2" t="s">
        <v>16</v>
      </c>
      <c r="AJ91" s="2" t="s">
        <v>16</v>
      </c>
      <c r="AK91" s="2" t="s">
        <v>16</v>
      </c>
      <c r="AL91" s="95"/>
      <c r="AM91" s="95"/>
      <c r="AN91" s="2" t="s">
        <v>666</v>
      </c>
      <c r="AO91" s="2" t="s">
        <v>16</v>
      </c>
      <c r="AP91" s="2" t="s">
        <v>16</v>
      </c>
      <c r="AQ91" s="2" t="s">
        <v>16</v>
      </c>
      <c r="AR91" s="204" t="s">
        <v>16</v>
      </c>
      <c r="AS91" s="2">
        <f t="shared" si="32"/>
        <v>10</v>
      </c>
      <c r="AT91" s="2">
        <f t="shared" si="28"/>
        <v>0</v>
      </c>
      <c r="AU91" s="2">
        <f t="shared" si="33"/>
        <v>3.25</v>
      </c>
      <c r="AV91" s="25">
        <f t="shared" si="19"/>
        <v>0.69548590281943601</v>
      </c>
      <c r="AW91" s="14">
        <f t="shared" si="29"/>
        <v>4.2</v>
      </c>
    </row>
    <row r="92" spans="1:49" x14ac:dyDescent="0.2">
      <c r="A92" s="55" t="s">
        <v>489</v>
      </c>
      <c r="B92" s="15" t="str">
        <f>IFERROR(VLOOKUP(A92,'Validation List'!$A:$G,2,0),"--")</f>
        <v>Jason Leung</v>
      </c>
      <c r="C92" s="15" t="str">
        <f>IFERROR(VLOOKUP(A92,'Validation List'!$A:$G,4,0),"--")</f>
        <v>MVW 391</v>
      </c>
      <c r="D92" s="16" t="str">
        <f>IFERROR(VLOOKUP(A92,'Validation List'!$A:$G,6,0),"--")</f>
        <v>AM</v>
      </c>
      <c r="E92" s="16">
        <f>IFERROR(VLOOKUP(A92,'Validation List'!$A:$G,5,0),"--")</f>
        <v>100034395606908</v>
      </c>
      <c r="F92" s="15">
        <f t="shared" si="20"/>
        <v>24</v>
      </c>
      <c r="G92" s="15">
        <f t="shared" si="21"/>
        <v>40</v>
      </c>
      <c r="H92" s="15">
        <f t="shared" si="22"/>
        <v>40</v>
      </c>
      <c r="I92" s="15">
        <f t="shared" si="18"/>
        <v>24</v>
      </c>
      <c r="J92" s="15">
        <f t="shared" si="23"/>
        <v>32</v>
      </c>
      <c r="K92" s="15">
        <f t="shared" si="30"/>
        <v>160</v>
      </c>
      <c r="L92" s="15">
        <f t="shared" si="25"/>
        <v>0</v>
      </c>
      <c r="M92" s="15">
        <f t="shared" si="31"/>
        <v>160</v>
      </c>
      <c r="Q92" s="95"/>
      <c r="R92" s="95"/>
      <c r="X92" s="95"/>
      <c r="Y92" s="95"/>
      <c r="AE92" s="95"/>
      <c r="AF92" s="95"/>
      <c r="AJ92" s="2" t="s">
        <v>16</v>
      </c>
      <c r="AK92" s="2" t="s">
        <v>17</v>
      </c>
      <c r="AL92" s="95"/>
      <c r="AM92" s="95"/>
      <c r="AN92" s="2" t="s">
        <v>666</v>
      </c>
      <c r="AR92" s="204"/>
      <c r="AS92" s="2">
        <f t="shared" si="32"/>
        <v>1</v>
      </c>
      <c r="AT92" s="2">
        <f t="shared" si="28"/>
        <v>1</v>
      </c>
      <c r="AU92" s="2">
        <f t="shared" si="33"/>
        <v>0</v>
      </c>
      <c r="AV92" s="25">
        <f t="shared" si="19"/>
        <v>1.1997600479904018</v>
      </c>
      <c r="AW92" s="14">
        <f t="shared" si="29"/>
        <v>4.2</v>
      </c>
    </row>
    <row r="93" spans="1:49" x14ac:dyDescent="0.2">
      <c r="A93" t="s">
        <v>557</v>
      </c>
      <c r="B93" s="15" t="str">
        <f>IFERROR(VLOOKUP(A93,'Validation List'!$A:$G,2,0),"--")</f>
        <v>Maria Obaldo</v>
      </c>
      <c r="C93" s="15" t="str">
        <f>IFERROR(VLOOKUP(A93,'Validation List'!$A:$G,4,0),"--")</f>
        <v>MVW 391</v>
      </c>
      <c r="D93" s="16" t="str">
        <f>IFERROR(VLOOKUP(A93,'Validation List'!$A:$G,6,0),"--")</f>
        <v>PM</v>
      </c>
      <c r="E93" s="16">
        <f>IFERROR(VLOOKUP(A93,'Validation List'!$A:$G,5,0),"--")</f>
        <v>100035602686127</v>
      </c>
      <c r="F93" s="15">
        <f t="shared" si="20"/>
        <v>24</v>
      </c>
      <c r="G93" s="15">
        <f t="shared" si="21"/>
        <v>40</v>
      </c>
      <c r="H93" s="15">
        <f t="shared" si="22"/>
        <v>40</v>
      </c>
      <c r="I93" s="15">
        <f t="shared" si="18"/>
        <v>40</v>
      </c>
      <c r="J93" s="15">
        <f t="shared" si="23"/>
        <v>32</v>
      </c>
      <c r="K93" s="15">
        <f t="shared" si="30"/>
        <v>176</v>
      </c>
      <c r="L93" s="15">
        <f t="shared" si="25"/>
        <v>0</v>
      </c>
      <c r="M93" s="15">
        <f t="shared" si="31"/>
        <v>176</v>
      </c>
      <c r="Q93" s="95"/>
      <c r="R93" s="95"/>
      <c r="X93" s="95"/>
      <c r="Y93" s="95"/>
      <c r="AE93" s="95"/>
      <c r="AF93" s="95"/>
      <c r="AL93" s="95"/>
      <c r="AM93" s="95"/>
      <c r="AN93" s="2" t="s">
        <v>666</v>
      </c>
      <c r="AR93" s="204"/>
      <c r="AS93" s="2">
        <f t="shared" si="32"/>
        <v>0</v>
      </c>
      <c r="AT93" s="2">
        <f t="shared" si="28"/>
        <v>0</v>
      </c>
      <c r="AU93" s="2">
        <f t="shared" si="33"/>
        <v>0</v>
      </c>
      <c r="AV93" s="25">
        <f t="shared" si="19"/>
        <v>1.3197360527894419</v>
      </c>
      <c r="AW93" s="14">
        <f t="shared" si="29"/>
        <v>4.2</v>
      </c>
    </row>
  </sheetData>
  <autoFilter ref="A24:AT80" xr:uid="{CD9C0C2E-79A6-CB48-B080-5CF756631F7A}">
    <sortState xmlns:xlrd2="http://schemas.microsoft.com/office/spreadsheetml/2017/richdata2" ref="A25:AT96">
      <sortCondition ref="A24:A80"/>
    </sortState>
  </autoFilter>
  <mergeCells count="2">
    <mergeCell ref="C5:D5"/>
    <mergeCell ref="F5:G5"/>
  </mergeCells>
  <conditionalFormatting sqref="N26:AB26 AD26:AM26 O39:AM39 N27:AM38 N97:AR148 T81:Y81 AE81:AM81 N40:AM80 S86:W93 N81:R93 Z91:AD93 AG91:AK93 AO90:AR93 N94:AF96 AP27:AR27 AO26:AR26 N25:AR25 AO29:AR81">
    <cfRule type="cellIs" dxfId="796" priority="165" operator="between">
      <formula>0.001</formula>
      <formula>7.999</formula>
    </cfRule>
    <cfRule type="cellIs" dxfId="795" priority="166" operator="equal">
      <formula>"na"</formula>
    </cfRule>
    <cfRule type="cellIs" dxfId="794" priority="167" operator="equal">
      <formula>"ud"</formula>
    </cfRule>
    <cfRule type="cellIs" dxfId="793" priority="168" operator="equal">
      <formula>"pd"</formula>
    </cfRule>
  </conditionalFormatting>
  <conditionalFormatting sqref="O39:AM39 N97:AR180 T81:Y81 AE81:AM81 N40:AM80 S86:W93 N81:R93 Z91:AD93 AG91:AK93 AO90:AR93 N26:AM38 N94:AF96 AP27:AR27 AO26:AR26 N25:AR25 AO29:AR81">
    <cfRule type="cellIs" dxfId="792" priority="169" operator="greaterThan">
      <formula>8</formula>
    </cfRule>
  </conditionalFormatting>
  <conditionalFormatting sqref="L25:L147">
    <cfRule type="cellIs" dxfId="791" priority="164" operator="greaterThan">
      <formula>0</formula>
    </cfRule>
  </conditionalFormatting>
  <conditionalFormatting sqref="A81">
    <cfRule type="duplicateValues" dxfId="790" priority="163"/>
  </conditionalFormatting>
  <conditionalFormatting sqref="N39">
    <cfRule type="cellIs" dxfId="789" priority="158" operator="between">
      <formula>0.001</formula>
      <formula>7.999</formula>
    </cfRule>
    <cfRule type="cellIs" dxfId="788" priority="159" operator="equal">
      <formula>"na"</formula>
    </cfRule>
    <cfRule type="cellIs" dxfId="787" priority="160" operator="equal">
      <formula>"ud"</formula>
    </cfRule>
    <cfRule type="cellIs" dxfId="786" priority="161" operator="equal">
      <formula>"pd"</formula>
    </cfRule>
  </conditionalFormatting>
  <conditionalFormatting sqref="N39">
    <cfRule type="cellIs" dxfId="785" priority="162" operator="greaterThan">
      <formula>8</formula>
    </cfRule>
  </conditionalFormatting>
  <conditionalFormatting sqref="A82">
    <cfRule type="duplicateValues" dxfId="784" priority="157"/>
  </conditionalFormatting>
  <conditionalFormatting sqref="X82:Y93">
    <cfRule type="cellIs" dxfId="783" priority="152" operator="between">
      <formula>0.001</formula>
      <formula>7.999</formula>
    </cfRule>
    <cfRule type="cellIs" dxfId="782" priority="153" operator="equal">
      <formula>"na"</formula>
    </cfRule>
    <cfRule type="cellIs" dxfId="781" priority="154" operator="equal">
      <formula>"ud"</formula>
    </cfRule>
    <cfRule type="cellIs" dxfId="780" priority="155" operator="equal">
      <formula>"pd"</formula>
    </cfRule>
  </conditionalFormatting>
  <conditionalFormatting sqref="X82:Y93">
    <cfRule type="cellIs" dxfId="779" priority="156" operator="greaterThan">
      <formula>8</formula>
    </cfRule>
  </conditionalFormatting>
  <conditionalFormatting sqref="Z81:AD85">
    <cfRule type="cellIs" dxfId="778" priority="147" operator="between">
      <formula>0.001</formula>
      <formula>7.999</formula>
    </cfRule>
    <cfRule type="cellIs" dxfId="777" priority="148" operator="equal">
      <formula>"na"</formula>
    </cfRule>
    <cfRule type="cellIs" dxfId="776" priority="149" operator="equal">
      <formula>"ud"</formula>
    </cfRule>
    <cfRule type="cellIs" dxfId="775" priority="150" operator="equal">
      <formula>"pd"</formula>
    </cfRule>
  </conditionalFormatting>
  <conditionalFormatting sqref="Z81:AD85">
    <cfRule type="cellIs" dxfId="774" priority="151" operator="greaterThan">
      <formula>8</formula>
    </cfRule>
  </conditionalFormatting>
  <conditionalFormatting sqref="AE82:AF93">
    <cfRule type="cellIs" dxfId="773" priority="142" operator="between">
      <formula>0.001</formula>
      <formula>7.999</formula>
    </cfRule>
    <cfRule type="cellIs" dxfId="772" priority="143" operator="equal">
      <formula>"na"</formula>
    </cfRule>
    <cfRule type="cellIs" dxfId="771" priority="144" operator="equal">
      <formula>"ud"</formula>
    </cfRule>
    <cfRule type="cellIs" dxfId="770" priority="145" operator="equal">
      <formula>"pd"</formula>
    </cfRule>
  </conditionalFormatting>
  <conditionalFormatting sqref="AE82:AF93">
    <cfRule type="cellIs" dxfId="769" priority="146" operator="greaterThan">
      <formula>8</formula>
    </cfRule>
  </conditionalFormatting>
  <conditionalFormatting sqref="AG82:AK85">
    <cfRule type="cellIs" dxfId="768" priority="137" operator="between">
      <formula>0.001</formula>
      <formula>7.999</formula>
    </cfRule>
    <cfRule type="cellIs" dxfId="767" priority="138" operator="equal">
      <formula>"na"</formula>
    </cfRule>
    <cfRule type="cellIs" dxfId="766" priority="139" operator="equal">
      <formula>"ud"</formula>
    </cfRule>
    <cfRule type="cellIs" dxfId="765" priority="140" operator="equal">
      <formula>"pd"</formula>
    </cfRule>
  </conditionalFormatting>
  <conditionalFormatting sqref="AG82:AK85">
    <cfRule type="cellIs" dxfId="764" priority="141" operator="greaterThan">
      <formula>8</formula>
    </cfRule>
  </conditionalFormatting>
  <conditionalFormatting sqref="AL82:AM93">
    <cfRule type="cellIs" dxfId="763" priority="132" operator="between">
      <formula>0.001</formula>
      <formula>7.999</formula>
    </cfRule>
    <cfRule type="cellIs" dxfId="762" priority="133" operator="equal">
      <formula>"na"</formula>
    </cfRule>
    <cfRule type="cellIs" dxfId="761" priority="134" operator="equal">
      <formula>"ud"</formula>
    </cfRule>
    <cfRule type="cellIs" dxfId="760" priority="135" operator="equal">
      <formula>"pd"</formula>
    </cfRule>
  </conditionalFormatting>
  <conditionalFormatting sqref="AL82:AM93">
    <cfRule type="cellIs" dxfId="759" priority="136" operator="greaterThan">
      <formula>8</formula>
    </cfRule>
  </conditionalFormatting>
  <conditionalFormatting sqref="AO82:AR85">
    <cfRule type="cellIs" dxfId="758" priority="122" operator="between">
      <formula>0.001</formula>
      <formula>7.999</formula>
    </cfRule>
    <cfRule type="cellIs" dxfId="757" priority="123" operator="equal">
      <formula>"na"</formula>
    </cfRule>
    <cfRule type="cellIs" dxfId="756" priority="124" operator="equal">
      <formula>"ud"</formula>
    </cfRule>
    <cfRule type="cellIs" dxfId="755" priority="125" operator="equal">
      <formula>"pd"</formula>
    </cfRule>
  </conditionalFormatting>
  <conditionalFormatting sqref="AO82:AR85">
    <cfRule type="cellIs" dxfId="754" priority="126" operator="greaterThan">
      <formula>8</formula>
    </cfRule>
  </conditionalFormatting>
  <conditionalFormatting sqref="S82:W83">
    <cfRule type="cellIs" dxfId="753" priority="117" operator="between">
      <formula>0.001</formula>
      <formula>7.999</formula>
    </cfRule>
    <cfRule type="cellIs" dxfId="752" priority="118" operator="equal">
      <formula>"na"</formula>
    </cfRule>
    <cfRule type="cellIs" dxfId="751" priority="119" operator="equal">
      <formula>"ud"</formula>
    </cfRule>
    <cfRule type="cellIs" dxfId="750" priority="120" operator="equal">
      <formula>"pd"</formula>
    </cfRule>
  </conditionalFormatting>
  <conditionalFormatting sqref="S82:W83">
    <cfRule type="cellIs" dxfId="749" priority="121" operator="greaterThan">
      <formula>8</formula>
    </cfRule>
  </conditionalFormatting>
  <conditionalFormatting sqref="A84:A93">
    <cfRule type="duplicateValues" dxfId="748" priority="116"/>
  </conditionalFormatting>
  <conditionalFormatting sqref="Z86:AD90">
    <cfRule type="cellIs" dxfId="747" priority="111" operator="between">
      <formula>0.001</formula>
      <formula>7.999</formula>
    </cfRule>
    <cfRule type="cellIs" dxfId="746" priority="112" operator="equal">
      <formula>"na"</formula>
    </cfRule>
    <cfRule type="cellIs" dxfId="745" priority="113" operator="equal">
      <formula>"ud"</formula>
    </cfRule>
    <cfRule type="cellIs" dxfId="744" priority="114" operator="equal">
      <formula>"pd"</formula>
    </cfRule>
  </conditionalFormatting>
  <conditionalFormatting sqref="Z86:AD90">
    <cfRule type="cellIs" dxfId="743" priority="115" operator="greaterThan">
      <formula>8</formula>
    </cfRule>
  </conditionalFormatting>
  <conditionalFormatting sqref="AG86:AK90">
    <cfRule type="cellIs" dxfId="742" priority="106" operator="between">
      <formula>0.001</formula>
      <formula>7.999</formula>
    </cfRule>
    <cfRule type="cellIs" dxfId="741" priority="107" operator="equal">
      <formula>"na"</formula>
    </cfRule>
    <cfRule type="cellIs" dxfId="740" priority="108" operator="equal">
      <formula>"ud"</formula>
    </cfRule>
    <cfRule type="cellIs" dxfId="739" priority="109" operator="equal">
      <formula>"pd"</formula>
    </cfRule>
  </conditionalFormatting>
  <conditionalFormatting sqref="AG86:AK90">
    <cfRule type="cellIs" dxfId="738" priority="110" operator="greaterThan">
      <formula>8</formula>
    </cfRule>
  </conditionalFormatting>
  <conditionalFormatting sqref="AO86:AR89">
    <cfRule type="cellIs" dxfId="737" priority="101" operator="between">
      <formula>0.001</formula>
      <formula>7.999</formula>
    </cfRule>
    <cfRule type="cellIs" dxfId="736" priority="102" operator="equal">
      <formula>"na"</formula>
    </cfRule>
    <cfRule type="cellIs" dxfId="735" priority="103" operator="equal">
      <formula>"ud"</formula>
    </cfRule>
    <cfRule type="cellIs" dxfId="734" priority="104" operator="equal">
      <formula>"pd"</formula>
    </cfRule>
  </conditionalFormatting>
  <conditionalFormatting sqref="AO86:AR89">
    <cfRule type="cellIs" dxfId="733" priority="105" operator="greaterThan">
      <formula>8</formula>
    </cfRule>
  </conditionalFormatting>
  <conditionalFormatting sqref="AN26 AN29:AN30 AN74:AN85 AN32 AN45:AN48 AN93 AN87:AN91 AN34:AN35 AN39:AN40 AN42 AN37 AN50:AN52 AN61:AN71 AN54:AN59">
    <cfRule type="cellIs" dxfId="732" priority="96" operator="between">
      <formula>0.001</formula>
      <formula>7.999</formula>
    </cfRule>
    <cfRule type="cellIs" dxfId="731" priority="97" operator="equal">
      <formula>"na"</formula>
    </cfRule>
    <cfRule type="cellIs" dxfId="730" priority="98" operator="equal">
      <formula>"ud"</formula>
    </cfRule>
    <cfRule type="cellIs" dxfId="729" priority="99" operator="equal">
      <formula>"pd"</formula>
    </cfRule>
  </conditionalFormatting>
  <conditionalFormatting sqref="AN26 AN29:AN30 AN74:AN85 AN32 AN45:AN48 AN93 AN87:AN91 AN34:AN35 AN39:AN40 AN42 AN37 AN50:AN52 AN61:AN71 AN54:AN59">
    <cfRule type="cellIs" dxfId="728" priority="100" operator="greaterThan">
      <formula>8</formula>
    </cfRule>
  </conditionalFormatting>
  <conditionalFormatting sqref="AN27">
    <cfRule type="cellIs" dxfId="727" priority="91" operator="between">
      <formula>0.001</formula>
      <formula>7.999</formula>
    </cfRule>
    <cfRule type="cellIs" dxfId="726" priority="92" operator="equal">
      <formula>"na"</formula>
    </cfRule>
    <cfRule type="cellIs" dxfId="725" priority="93" operator="equal">
      <formula>"ud"</formula>
    </cfRule>
    <cfRule type="cellIs" dxfId="724" priority="94" operator="equal">
      <formula>"pd"</formula>
    </cfRule>
  </conditionalFormatting>
  <conditionalFormatting sqref="AN27">
    <cfRule type="cellIs" dxfId="723" priority="95" operator="greaterThan">
      <formula>8</formula>
    </cfRule>
  </conditionalFormatting>
  <conditionalFormatting sqref="AN72">
    <cfRule type="cellIs" dxfId="722" priority="86" operator="between">
      <formula>0.001</formula>
      <formula>7.999</formula>
    </cfRule>
    <cfRule type="cellIs" dxfId="721" priority="87" operator="equal">
      <formula>"na"</formula>
    </cfRule>
    <cfRule type="cellIs" dxfId="720" priority="88" operator="equal">
      <formula>"ud"</formula>
    </cfRule>
    <cfRule type="cellIs" dxfId="719" priority="89" operator="equal">
      <formula>"pd"</formula>
    </cfRule>
  </conditionalFormatting>
  <conditionalFormatting sqref="AN72">
    <cfRule type="cellIs" dxfId="718" priority="90" operator="greaterThan">
      <formula>8</formula>
    </cfRule>
  </conditionalFormatting>
  <conditionalFormatting sqref="AN31">
    <cfRule type="cellIs" dxfId="717" priority="81" operator="between">
      <formula>0.001</formula>
      <formula>7.999</formula>
    </cfRule>
    <cfRule type="cellIs" dxfId="716" priority="82" operator="equal">
      <formula>"na"</formula>
    </cfRule>
    <cfRule type="cellIs" dxfId="715" priority="83" operator="equal">
      <formula>"ud"</formula>
    </cfRule>
    <cfRule type="cellIs" dxfId="714" priority="84" operator="equal">
      <formula>"pd"</formula>
    </cfRule>
  </conditionalFormatting>
  <conditionalFormatting sqref="AN31">
    <cfRule type="cellIs" dxfId="713" priority="85" operator="greaterThan">
      <formula>8</formula>
    </cfRule>
  </conditionalFormatting>
  <conditionalFormatting sqref="AN43">
    <cfRule type="cellIs" dxfId="712" priority="76" operator="between">
      <formula>0.001</formula>
      <formula>7.999</formula>
    </cfRule>
    <cfRule type="cellIs" dxfId="711" priority="77" operator="equal">
      <formula>"na"</formula>
    </cfRule>
    <cfRule type="cellIs" dxfId="710" priority="78" operator="equal">
      <formula>"ud"</formula>
    </cfRule>
    <cfRule type="cellIs" dxfId="709" priority="79" operator="equal">
      <formula>"pd"</formula>
    </cfRule>
  </conditionalFormatting>
  <conditionalFormatting sqref="AN43">
    <cfRule type="cellIs" dxfId="708" priority="80" operator="greaterThan">
      <formula>8</formula>
    </cfRule>
  </conditionalFormatting>
  <conditionalFormatting sqref="AN92">
    <cfRule type="cellIs" dxfId="707" priority="71" operator="between">
      <formula>0.001</formula>
      <formula>7.999</formula>
    </cfRule>
    <cfRule type="cellIs" dxfId="706" priority="72" operator="equal">
      <formula>"na"</formula>
    </cfRule>
    <cfRule type="cellIs" dxfId="705" priority="73" operator="equal">
      <formula>"ud"</formula>
    </cfRule>
    <cfRule type="cellIs" dxfId="704" priority="74" operator="equal">
      <formula>"pd"</formula>
    </cfRule>
  </conditionalFormatting>
  <conditionalFormatting sqref="AN92">
    <cfRule type="cellIs" dxfId="703" priority="75" operator="greaterThan">
      <formula>8</formula>
    </cfRule>
  </conditionalFormatting>
  <conditionalFormatting sqref="AN86">
    <cfRule type="cellIs" dxfId="702" priority="66" operator="between">
      <formula>0.001</formula>
      <formula>7.999</formula>
    </cfRule>
    <cfRule type="cellIs" dxfId="701" priority="67" operator="equal">
      <formula>"na"</formula>
    </cfRule>
    <cfRule type="cellIs" dxfId="700" priority="68" operator="equal">
      <formula>"ud"</formula>
    </cfRule>
    <cfRule type="cellIs" dxfId="699" priority="69" operator="equal">
      <formula>"pd"</formula>
    </cfRule>
  </conditionalFormatting>
  <conditionalFormatting sqref="AN86">
    <cfRule type="cellIs" dxfId="698" priority="70" operator="greaterThan">
      <formula>8</formula>
    </cfRule>
  </conditionalFormatting>
  <conditionalFormatting sqref="AN34">
    <cfRule type="cellIs" dxfId="697" priority="61" operator="between">
      <formula>0.001</formula>
      <formula>7.999</formula>
    </cfRule>
    <cfRule type="cellIs" dxfId="696" priority="62" operator="equal">
      <formula>"na"</formula>
    </cfRule>
    <cfRule type="cellIs" dxfId="695" priority="63" operator="equal">
      <formula>"ud"</formula>
    </cfRule>
    <cfRule type="cellIs" dxfId="694" priority="64" operator="equal">
      <formula>"pd"</formula>
    </cfRule>
  </conditionalFormatting>
  <conditionalFormatting sqref="AN34">
    <cfRule type="cellIs" dxfId="693" priority="65" operator="greaterThan">
      <formula>8</formula>
    </cfRule>
  </conditionalFormatting>
  <conditionalFormatting sqref="AN38">
    <cfRule type="cellIs" dxfId="692" priority="56" operator="between">
      <formula>0.001</formula>
      <formula>7.999</formula>
    </cfRule>
    <cfRule type="cellIs" dxfId="691" priority="57" operator="equal">
      <formula>"na"</formula>
    </cfRule>
    <cfRule type="cellIs" dxfId="690" priority="58" operator="equal">
      <formula>"ud"</formula>
    </cfRule>
    <cfRule type="cellIs" dxfId="689" priority="59" operator="equal">
      <formula>"pd"</formula>
    </cfRule>
  </conditionalFormatting>
  <conditionalFormatting sqref="AN38">
    <cfRule type="cellIs" dxfId="688" priority="60" operator="greaterThan">
      <formula>8</formula>
    </cfRule>
  </conditionalFormatting>
  <conditionalFormatting sqref="AN41">
    <cfRule type="cellIs" dxfId="687" priority="51" operator="between">
      <formula>0.001</formula>
      <formula>7.999</formula>
    </cfRule>
    <cfRule type="cellIs" dxfId="686" priority="52" operator="equal">
      <formula>"na"</formula>
    </cfRule>
    <cfRule type="cellIs" dxfId="685" priority="53" operator="equal">
      <formula>"ud"</formula>
    </cfRule>
    <cfRule type="cellIs" dxfId="684" priority="54" operator="equal">
      <formula>"pd"</formula>
    </cfRule>
  </conditionalFormatting>
  <conditionalFormatting sqref="AN41">
    <cfRule type="cellIs" dxfId="683" priority="55" operator="greaterThan">
      <formula>8</formula>
    </cfRule>
  </conditionalFormatting>
  <conditionalFormatting sqref="AN36">
    <cfRule type="cellIs" dxfId="682" priority="46" operator="between">
      <formula>0.001</formula>
      <formula>7.999</formula>
    </cfRule>
    <cfRule type="cellIs" dxfId="681" priority="47" operator="equal">
      <formula>"na"</formula>
    </cfRule>
    <cfRule type="cellIs" dxfId="680" priority="48" operator="equal">
      <formula>"ud"</formula>
    </cfRule>
    <cfRule type="cellIs" dxfId="679" priority="49" operator="equal">
      <formula>"pd"</formula>
    </cfRule>
  </conditionalFormatting>
  <conditionalFormatting sqref="AN36">
    <cfRule type="cellIs" dxfId="678" priority="50" operator="greaterThan">
      <formula>8</formula>
    </cfRule>
  </conditionalFormatting>
  <conditionalFormatting sqref="AN49">
    <cfRule type="cellIs" dxfId="677" priority="41" operator="between">
      <formula>0.001</formula>
      <formula>7.999</formula>
    </cfRule>
    <cfRule type="cellIs" dxfId="676" priority="42" operator="equal">
      <formula>"na"</formula>
    </cfRule>
    <cfRule type="cellIs" dxfId="675" priority="43" operator="equal">
      <formula>"ud"</formula>
    </cfRule>
    <cfRule type="cellIs" dxfId="674" priority="44" operator="equal">
      <formula>"pd"</formula>
    </cfRule>
  </conditionalFormatting>
  <conditionalFormatting sqref="AN49">
    <cfRule type="cellIs" dxfId="673" priority="45" operator="greaterThan">
      <formula>8</formula>
    </cfRule>
  </conditionalFormatting>
  <conditionalFormatting sqref="AN73">
    <cfRule type="cellIs" dxfId="672" priority="36" operator="between">
      <formula>0.001</formula>
      <formula>7.999</formula>
    </cfRule>
    <cfRule type="cellIs" dxfId="671" priority="37" operator="equal">
      <formula>"na"</formula>
    </cfRule>
    <cfRule type="cellIs" dxfId="670" priority="38" operator="equal">
      <formula>"ud"</formula>
    </cfRule>
    <cfRule type="cellIs" dxfId="669" priority="39" operator="equal">
      <formula>"pd"</formula>
    </cfRule>
  </conditionalFormatting>
  <conditionalFormatting sqref="AN73">
    <cfRule type="cellIs" dxfId="668" priority="40" operator="greaterThan">
      <formula>8</formula>
    </cfRule>
  </conditionalFormatting>
  <conditionalFormatting sqref="AN60">
    <cfRule type="cellIs" dxfId="667" priority="31" operator="between">
      <formula>0.001</formula>
      <formula>7.999</formula>
    </cfRule>
    <cfRule type="cellIs" dxfId="666" priority="32" operator="equal">
      <formula>"na"</formula>
    </cfRule>
    <cfRule type="cellIs" dxfId="665" priority="33" operator="equal">
      <formula>"ud"</formula>
    </cfRule>
    <cfRule type="cellIs" dxfId="664" priority="34" operator="equal">
      <formula>"pd"</formula>
    </cfRule>
  </conditionalFormatting>
  <conditionalFormatting sqref="AN60">
    <cfRule type="cellIs" dxfId="663" priority="35" operator="greaterThan">
      <formula>8</formula>
    </cfRule>
  </conditionalFormatting>
  <conditionalFormatting sqref="AN44">
    <cfRule type="cellIs" dxfId="662" priority="26" operator="between">
      <formula>0.001</formula>
      <formula>7.999</formula>
    </cfRule>
    <cfRule type="cellIs" dxfId="661" priority="27" operator="equal">
      <formula>"na"</formula>
    </cfRule>
    <cfRule type="cellIs" dxfId="660" priority="28" operator="equal">
      <formula>"ud"</formula>
    </cfRule>
    <cfRule type="cellIs" dxfId="659" priority="29" operator="equal">
      <formula>"pd"</formula>
    </cfRule>
  </conditionalFormatting>
  <conditionalFormatting sqref="AN44">
    <cfRule type="cellIs" dxfId="658" priority="30" operator="greaterThan">
      <formula>8</formula>
    </cfRule>
  </conditionalFormatting>
  <conditionalFormatting sqref="AN53">
    <cfRule type="cellIs" dxfId="657" priority="21" operator="between">
      <formula>0.001</formula>
      <formula>7.999</formula>
    </cfRule>
    <cfRule type="cellIs" dxfId="656" priority="22" operator="equal">
      <formula>"na"</formula>
    </cfRule>
    <cfRule type="cellIs" dxfId="655" priority="23" operator="equal">
      <formula>"ud"</formula>
    </cfRule>
    <cfRule type="cellIs" dxfId="654" priority="24" operator="equal">
      <formula>"pd"</formula>
    </cfRule>
  </conditionalFormatting>
  <conditionalFormatting sqref="AN53">
    <cfRule type="cellIs" dxfId="653" priority="25" operator="greaterThan">
      <formula>8</formula>
    </cfRule>
  </conditionalFormatting>
  <conditionalFormatting sqref="AN28:AR28">
    <cfRule type="cellIs" dxfId="652" priority="16" operator="between">
      <formula>0.001</formula>
      <formula>7.999</formula>
    </cfRule>
    <cfRule type="cellIs" dxfId="651" priority="17" operator="equal">
      <formula>"na"</formula>
    </cfRule>
    <cfRule type="cellIs" dxfId="650" priority="18" operator="equal">
      <formula>"ud"</formula>
    </cfRule>
    <cfRule type="cellIs" dxfId="649" priority="19" operator="equal">
      <formula>"pd"</formula>
    </cfRule>
  </conditionalFormatting>
  <conditionalFormatting sqref="AN28:AR28">
    <cfRule type="cellIs" dxfId="648" priority="20" operator="greaterThan">
      <formula>8</formula>
    </cfRule>
  </conditionalFormatting>
  <conditionalFormatting sqref="S84:W84">
    <cfRule type="cellIs" dxfId="647" priority="11" operator="between">
      <formula>0.001</formula>
      <formula>7.999</formula>
    </cfRule>
    <cfRule type="cellIs" dxfId="646" priority="12" operator="equal">
      <formula>"na"</formula>
    </cfRule>
    <cfRule type="cellIs" dxfId="645" priority="13" operator="equal">
      <formula>"ud"</formula>
    </cfRule>
    <cfRule type="cellIs" dxfId="644" priority="14" operator="equal">
      <formula>"pd"</formula>
    </cfRule>
  </conditionalFormatting>
  <conditionalFormatting sqref="S84:W84">
    <cfRule type="cellIs" dxfId="643" priority="15" operator="greaterThan">
      <formula>8</formula>
    </cfRule>
  </conditionalFormatting>
  <conditionalFormatting sqref="S85">
    <cfRule type="cellIs" dxfId="642" priority="6" operator="between">
      <formula>0.001</formula>
      <formula>7.999</formula>
    </cfRule>
    <cfRule type="cellIs" dxfId="641" priority="7" operator="equal">
      <formula>"na"</formula>
    </cfRule>
    <cfRule type="cellIs" dxfId="640" priority="8" operator="equal">
      <formula>"ud"</formula>
    </cfRule>
    <cfRule type="cellIs" dxfId="639" priority="9" operator="equal">
      <formula>"pd"</formula>
    </cfRule>
  </conditionalFormatting>
  <conditionalFormatting sqref="S85">
    <cfRule type="cellIs" dxfId="638" priority="10" operator="greaterThan">
      <formula>8</formula>
    </cfRule>
  </conditionalFormatting>
  <conditionalFormatting sqref="AG94:AR96">
    <cfRule type="cellIs" dxfId="637" priority="1" operator="between">
      <formula>0.001</formula>
      <formula>7.999</formula>
    </cfRule>
    <cfRule type="cellIs" dxfId="636" priority="2" operator="equal">
      <formula>"na"</formula>
    </cfRule>
    <cfRule type="cellIs" dxfId="635" priority="3" operator="equal">
      <formula>"ud"</formula>
    </cfRule>
    <cfRule type="cellIs" dxfId="634" priority="4" operator="equal">
      <formula>"pd"</formula>
    </cfRule>
  </conditionalFormatting>
  <conditionalFormatting sqref="AG94:AR96">
    <cfRule type="cellIs" dxfId="633" priority="5" operator="greaterThan">
      <formula>8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70FA-EAA9-9E47-A1C2-D7B397944811}">
  <dimension ref="A1:AW91"/>
  <sheetViews>
    <sheetView zoomScale="110" zoomScaleNormal="110" workbookViewId="0">
      <pane xSplit="1" topLeftCell="AD1" activePane="topRight" state="frozen"/>
      <selection pane="topRight" activeCell="AS24" sqref="AS24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customWidth="1"/>
    <col min="4" max="4" width="18.83203125" style="15" customWidth="1"/>
    <col min="5" max="5" width="21.83203125" style="16" customWidth="1"/>
    <col min="6" max="10" width="15.6640625" style="15" customWidth="1"/>
    <col min="11" max="13" width="20" style="15" customWidth="1"/>
    <col min="14" max="14" width="10.6640625" style="2" customWidth="1"/>
    <col min="15" max="44" width="11.1640625" style="2" customWidth="1"/>
    <col min="45" max="45" width="14.5" style="2" customWidth="1"/>
    <col min="46" max="46" width="19.1640625" style="2" customWidth="1"/>
    <col min="47" max="16384" width="8.6640625" style="26"/>
  </cols>
  <sheetData>
    <row r="1" spans="1:46" x14ac:dyDescent="0.2">
      <c r="A1" s="153" t="s">
        <v>623</v>
      </c>
      <c r="B1" s="24"/>
      <c r="C1" s="24">
        <f>NETWORKDAYS(B3,C3,A6:A9)</f>
        <v>20</v>
      </c>
      <c r="D1" s="25">
        <f>C1/5</f>
        <v>4</v>
      </c>
      <c r="E1" s="14"/>
      <c r="H1" s="2"/>
      <c r="I1" s="2"/>
      <c r="J1" s="2"/>
      <c r="K1" s="2"/>
      <c r="L1" s="2"/>
      <c r="M1" s="2"/>
      <c r="AT1" s="26"/>
    </row>
    <row r="2" spans="1:46" x14ac:dyDescent="0.2">
      <c r="A2" s="154" t="s">
        <v>624</v>
      </c>
      <c r="B2" s="24"/>
      <c r="C2" s="24">
        <f>COUNTIF($N:$AO,"NA")</f>
        <v>52</v>
      </c>
      <c r="D2" s="2"/>
      <c r="E2" s="14"/>
      <c r="H2" s="2"/>
      <c r="I2" s="2"/>
      <c r="J2" s="2"/>
      <c r="K2" s="2"/>
      <c r="L2" s="2"/>
      <c r="M2" s="2"/>
      <c r="AT2" s="26"/>
    </row>
    <row r="3" spans="1:46" x14ac:dyDescent="0.2">
      <c r="A3" s="154" t="s">
        <v>625</v>
      </c>
      <c r="B3" s="27">
        <v>43617</v>
      </c>
      <c r="C3" s="27">
        <f>DATE(YEAR(B3),MONTH(B3)+1,1)-1</f>
        <v>43646</v>
      </c>
      <c r="D3" s="2"/>
      <c r="E3" s="14"/>
      <c r="H3" s="2"/>
      <c r="I3" s="2"/>
      <c r="J3" s="2"/>
      <c r="K3" s="2"/>
      <c r="L3" s="2"/>
      <c r="M3" s="2"/>
      <c r="AT3" s="26"/>
    </row>
    <row r="4" spans="1:46" x14ac:dyDescent="0.2">
      <c r="A4" s="154"/>
      <c r="B4" s="27"/>
      <c r="C4" s="27"/>
      <c r="D4" s="2"/>
      <c r="E4" s="14"/>
      <c r="H4" s="2"/>
      <c r="I4" s="2"/>
      <c r="J4" s="2"/>
      <c r="K4" s="2"/>
      <c r="L4" s="2"/>
      <c r="M4" s="2"/>
      <c r="AT4" s="26"/>
    </row>
    <row r="5" spans="1:46" ht="18" x14ac:dyDescent="0.2">
      <c r="A5" s="155" t="s">
        <v>626</v>
      </c>
      <c r="B5" s="29"/>
      <c r="C5" s="213" t="s">
        <v>627</v>
      </c>
      <c r="D5" s="213"/>
      <c r="E5" s="14"/>
      <c r="F5" s="214" t="s">
        <v>628</v>
      </c>
      <c r="G5" s="214"/>
      <c r="H5" s="2"/>
      <c r="I5" s="2"/>
      <c r="J5" s="2"/>
      <c r="K5" s="2"/>
      <c r="L5" s="2"/>
      <c r="M5" s="2"/>
      <c r="AT5" s="26"/>
    </row>
    <row r="6" spans="1:46" ht="14.25" customHeight="1" x14ac:dyDescent="0.2">
      <c r="A6" s="156"/>
      <c r="B6" s="2"/>
      <c r="C6" s="24">
        <f>COUNTA(A24:A245)</f>
        <v>67</v>
      </c>
      <c r="D6" s="31" t="s">
        <v>629</v>
      </c>
      <c r="E6" s="14"/>
      <c r="F6" s="98" t="s">
        <v>630</v>
      </c>
      <c r="G6" s="98" t="s">
        <v>631</v>
      </c>
      <c r="H6" s="132" t="s">
        <v>430</v>
      </c>
      <c r="I6" s="132" t="s">
        <v>698</v>
      </c>
      <c r="J6" s="93"/>
      <c r="K6" s="93"/>
      <c r="L6" s="93"/>
      <c r="M6" s="93"/>
      <c r="AT6" s="26"/>
    </row>
    <row r="7" spans="1:46" ht="14.25" customHeight="1" x14ac:dyDescent="0.2">
      <c r="A7" s="156"/>
      <c r="B7" s="2"/>
      <c r="C7" s="24">
        <f>COUNTIF($N:$AO,"PD")</f>
        <v>77</v>
      </c>
      <c r="D7" s="31" t="s">
        <v>632</v>
      </c>
      <c r="E7" s="14"/>
      <c r="F7" s="99" t="s">
        <v>633</v>
      </c>
      <c r="G7" s="99">
        <f>SUM(F24:F142)</f>
        <v>8</v>
      </c>
      <c r="H7" s="135">
        <f>SUM(N18:T19)</f>
        <v>18</v>
      </c>
      <c r="I7" s="135">
        <f>SUM(N17:R17)</f>
        <v>19.5</v>
      </c>
      <c r="J7" s="93"/>
      <c r="K7" s="93"/>
      <c r="L7" s="93"/>
      <c r="M7" s="93"/>
      <c r="AT7" s="26"/>
    </row>
    <row r="8" spans="1:46" ht="14.25" customHeight="1" x14ac:dyDescent="0.2">
      <c r="A8" s="156"/>
      <c r="B8" s="2"/>
      <c r="C8" s="24">
        <f>COUNTIF($N:$AO,"UD")</f>
        <v>31</v>
      </c>
      <c r="D8" s="31" t="s">
        <v>634</v>
      </c>
      <c r="E8" s="14"/>
      <c r="F8" s="100" t="s">
        <v>635</v>
      </c>
      <c r="G8" s="100">
        <f>SUM(G24:G142)</f>
        <v>2447</v>
      </c>
      <c r="H8" s="132">
        <f>SUM(W18:AC19)</f>
        <v>28</v>
      </c>
      <c r="I8" s="132">
        <f>SUM(W17:AC17)</f>
        <v>34</v>
      </c>
      <c r="J8" s="93"/>
      <c r="K8" s="93"/>
      <c r="L8" s="93"/>
      <c r="M8" s="93"/>
      <c r="AT8" s="26"/>
    </row>
    <row r="9" spans="1:46" ht="14.25" customHeight="1" x14ac:dyDescent="0.2">
      <c r="A9" s="156"/>
      <c r="B9" s="2"/>
      <c r="C9" s="24">
        <f>(C6*C1)-C2</f>
        <v>1288</v>
      </c>
      <c r="D9" s="31" t="s">
        <v>636</v>
      </c>
      <c r="E9" s="14"/>
      <c r="F9" s="99" t="s">
        <v>637</v>
      </c>
      <c r="G9" s="99">
        <f>SUM(H24:H142)</f>
        <v>2302</v>
      </c>
      <c r="H9" s="135">
        <f>SUM(AD18:AJ19)</f>
        <v>34</v>
      </c>
      <c r="I9" s="135">
        <f>SUM(AD17:AJ17)</f>
        <v>39</v>
      </c>
      <c r="J9" s="93"/>
      <c r="K9" s="93"/>
      <c r="L9" s="93"/>
      <c r="M9" s="93"/>
      <c r="AT9" s="26"/>
    </row>
    <row r="10" spans="1:46" ht="14.25" customHeight="1" x14ac:dyDescent="0.2">
      <c r="A10" s="154"/>
      <c r="B10" s="2"/>
      <c r="C10" s="24">
        <f>C9*8</f>
        <v>10304</v>
      </c>
      <c r="D10" s="31" t="s">
        <v>638</v>
      </c>
      <c r="E10" s="14"/>
      <c r="F10" s="100" t="s">
        <v>639</v>
      </c>
      <c r="G10" s="100">
        <f>SUM(I24:I142)</f>
        <v>2249</v>
      </c>
      <c r="H10" s="132">
        <f>SUM(AK18:AQ19)</f>
        <v>28</v>
      </c>
      <c r="I10" s="132">
        <f>SUM(AK17:AQ17)</f>
        <v>35</v>
      </c>
      <c r="J10" s="93"/>
      <c r="K10" s="93"/>
      <c r="L10" s="93"/>
      <c r="M10" s="93"/>
      <c r="AT10" s="26"/>
    </row>
    <row r="11" spans="1:46" ht="14.25" customHeight="1" x14ac:dyDescent="0.2">
      <c r="A11" s="154"/>
      <c r="B11" s="2"/>
      <c r="C11" s="32">
        <f>C7/C9</f>
        <v>5.9782608695652176E-2</v>
      </c>
      <c r="D11" s="31" t="s">
        <v>640</v>
      </c>
      <c r="E11" s="14"/>
      <c r="F11" s="101" t="s">
        <v>641</v>
      </c>
      <c r="G11" s="101">
        <f>SUM(J24:J142)</f>
        <v>2301</v>
      </c>
      <c r="H11" s="135">
        <f>SUM(AR18:AR19)</f>
        <v>0</v>
      </c>
      <c r="I11" s="135">
        <f>SUM(AR17)</f>
        <v>0</v>
      </c>
      <c r="J11" s="93"/>
      <c r="K11" s="93"/>
      <c r="L11" s="93"/>
      <c r="M11" s="93"/>
      <c r="AT11" s="26"/>
    </row>
    <row r="12" spans="1:46" ht="14.25" customHeight="1" x14ac:dyDescent="0.2">
      <c r="A12" s="154"/>
      <c r="B12" s="2"/>
      <c r="C12" s="33">
        <f>C8/C9</f>
        <v>2.406832298136646E-2</v>
      </c>
      <c r="D12" s="31" t="s">
        <v>642</v>
      </c>
      <c r="E12" s="14"/>
      <c r="F12" s="102" t="s">
        <v>643</v>
      </c>
      <c r="G12" s="102">
        <f>SUM(L24:L142)</f>
        <v>0</v>
      </c>
      <c r="H12" s="132"/>
      <c r="I12" s="132"/>
      <c r="J12" s="93"/>
      <c r="K12" s="93"/>
      <c r="L12" s="93"/>
      <c r="M12" s="93"/>
      <c r="AT12" s="26"/>
    </row>
    <row r="13" spans="1:46" ht="20" x14ac:dyDescent="0.2">
      <c r="A13" s="154"/>
      <c r="B13" s="2"/>
      <c r="C13" s="34">
        <f>SUM(C7:C8)/C9</f>
        <v>8.3850931677018639E-2</v>
      </c>
      <c r="D13" s="35" t="s">
        <v>644</v>
      </c>
      <c r="E13" s="14"/>
      <c r="F13" s="103" t="s">
        <v>418</v>
      </c>
      <c r="G13" s="104">
        <f>SUM(G7:G12)</f>
        <v>9307</v>
      </c>
      <c r="H13" s="144">
        <f>SUM(H7:H11)</f>
        <v>108</v>
      </c>
      <c r="I13" s="144">
        <f>SUM(I7:I11)</f>
        <v>127.5</v>
      </c>
      <c r="J13" s="2"/>
      <c r="K13" s="2"/>
      <c r="L13" s="2"/>
      <c r="M13" s="2"/>
      <c r="AT13" s="26"/>
    </row>
    <row r="14" spans="1:46" x14ac:dyDescent="0.2">
      <c r="A14" s="15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T14" s="26"/>
    </row>
    <row r="15" spans="1:46" ht="19" x14ac:dyDescent="0.25">
      <c r="A15" s="157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T15" s="26"/>
    </row>
    <row r="16" spans="1:46" x14ac:dyDescent="0.2">
      <c r="A16" s="158"/>
      <c r="B16" s="38"/>
      <c r="C16" s="26"/>
      <c r="D16" s="35"/>
      <c r="E16" s="14"/>
      <c r="F16" s="2"/>
      <c r="G16" s="2"/>
      <c r="H16" s="2"/>
      <c r="I16" s="90"/>
      <c r="J16" s="90"/>
      <c r="K16" s="39"/>
      <c r="L16" s="39"/>
      <c r="M16" s="39"/>
      <c r="AT16" s="26"/>
    </row>
    <row r="17" spans="1:49" x14ac:dyDescent="0.2">
      <c r="A17" s="158"/>
      <c r="B17" s="38"/>
      <c r="C17" s="26"/>
      <c r="D17" s="35"/>
      <c r="E17" s="14"/>
      <c r="F17" s="2"/>
      <c r="G17" s="2"/>
      <c r="H17" s="2"/>
      <c r="I17" s="2"/>
      <c r="J17" s="2"/>
      <c r="K17" s="40" t="s">
        <v>645</v>
      </c>
      <c r="L17" s="40"/>
      <c r="M17" s="40"/>
      <c r="N17" s="41">
        <f t="shared" ref="N17:AQ17" si="0">(COUNTIF(N24:N488,"&gt;0")*8)-SUMIF(N24:N488,"&gt;0")</f>
        <v>0</v>
      </c>
      <c r="O17" s="41">
        <f t="shared" si="0"/>
        <v>0</v>
      </c>
      <c r="P17" s="41">
        <f t="shared" si="0"/>
        <v>5.75</v>
      </c>
      <c r="Q17" s="41">
        <f t="shared" si="0"/>
        <v>10</v>
      </c>
      <c r="R17" s="41">
        <f t="shared" si="0"/>
        <v>3.75</v>
      </c>
      <c r="S17" s="41">
        <f t="shared" si="0"/>
        <v>3</v>
      </c>
      <c r="T17" s="41">
        <f t="shared" si="0"/>
        <v>10.5</v>
      </c>
      <c r="U17" s="41">
        <f t="shared" si="0"/>
        <v>0</v>
      </c>
      <c r="V17" s="41">
        <f t="shared" si="0"/>
        <v>0</v>
      </c>
      <c r="W17" s="41">
        <f t="shared" si="0"/>
        <v>3</v>
      </c>
      <c r="X17" s="41">
        <f t="shared" si="0"/>
        <v>4.5</v>
      </c>
      <c r="Y17" s="41">
        <f t="shared" si="0"/>
        <v>6.5</v>
      </c>
      <c r="Z17" s="41">
        <f t="shared" si="0"/>
        <v>17</v>
      </c>
      <c r="AA17" s="41">
        <f t="shared" si="0"/>
        <v>3</v>
      </c>
      <c r="AB17" s="41">
        <f t="shared" si="0"/>
        <v>0</v>
      </c>
      <c r="AC17" s="41">
        <f t="shared" si="0"/>
        <v>0</v>
      </c>
      <c r="AD17" s="41">
        <f t="shared" si="0"/>
        <v>11.75</v>
      </c>
      <c r="AE17" s="41">
        <f t="shared" si="0"/>
        <v>15.25</v>
      </c>
      <c r="AF17" s="41">
        <f t="shared" si="0"/>
        <v>7</v>
      </c>
      <c r="AG17" s="41">
        <f t="shared" si="0"/>
        <v>1</v>
      </c>
      <c r="AH17" s="41">
        <f t="shared" si="0"/>
        <v>4</v>
      </c>
      <c r="AI17" s="41">
        <f t="shared" si="0"/>
        <v>0</v>
      </c>
      <c r="AJ17" s="41">
        <f t="shared" si="0"/>
        <v>0</v>
      </c>
      <c r="AK17" s="41">
        <f t="shared" si="0"/>
        <v>5</v>
      </c>
      <c r="AL17" s="41">
        <f t="shared" si="0"/>
        <v>5</v>
      </c>
      <c r="AM17" s="41">
        <f t="shared" si="0"/>
        <v>17</v>
      </c>
      <c r="AN17" s="41">
        <f t="shared" si="0"/>
        <v>0</v>
      </c>
      <c r="AO17" s="41">
        <f t="shared" si="0"/>
        <v>8</v>
      </c>
      <c r="AP17" s="41">
        <f t="shared" si="0"/>
        <v>0</v>
      </c>
      <c r="AQ17" s="41">
        <f t="shared" si="0"/>
        <v>0</v>
      </c>
      <c r="AR17" s="41"/>
      <c r="AT17" s="26"/>
    </row>
    <row r="18" spans="1:49" x14ac:dyDescent="0.2">
      <c r="A18" s="159"/>
      <c r="B18" s="38"/>
      <c r="C18" s="26"/>
      <c r="D18" s="35"/>
      <c r="E18" s="14"/>
      <c r="F18" s="2"/>
      <c r="G18" s="2"/>
      <c r="H18" s="2"/>
      <c r="I18" s="2"/>
      <c r="J18" s="2"/>
      <c r="K18" s="43" t="s">
        <v>646</v>
      </c>
      <c r="L18" s="43"/>
      <c r="M18" s="43"/>
      <c r="N18" s="44">
        <f t="shared" ref="N18:AQ18" si="1">(COUNTIF(N23:N486,"PD"))</f>
        <v>0</v>
      </c>
      <c r="O18" s="44">
        <f t="shared" si="1"/>
        <v>0</v>
      </c>
      <c r="P18" s="44">
        <f t="shared" si="1"/>
        <v>3</v>
      </c>
      <c r="Q18" s="44">
        <f t="shared" si="1"/>
        <v>2</v>
      </c>
      <c r="R18" s="44">
        <f t="shared" si="1"/>
        <v>1</v>
      </c>
      <c r="S18" s="44">
        <f t="shared" si="1"/>
        <v>4</v>
      </c>
      <c r="T18" s="44">
        <f t="shared" si="1"/>
        <v>4</v>
      </c>
      <c r="U18" s="44">
        <f t="shared" si="1"/>
        <v>0</v>
      </c>
      <c r="V18" s="44">
        <f t="shared" si="1"/>
        <v>0</v>
      </c>
      <c r="W18" s="44">
        <f t="shared" si="1"/>
        <v>2</v>
      </c>
      <c r="X18" s="44">
        <f t="shared" si="1"/>
        <v>2</v>
      </c>
      <c r="Y18" s="44">
        <f t="shared" si="1"/>
        <v>2</v>
      </c>
      <c r="Z18" s="44">
        <f t="shared" si="1"/>
        <v>3</v>
      </c>
      <c r="AA18" s="44">
        <f t="shared" si="1"/>
        <v>7</v>
      </c>
      <c r="AB18" s="44">
        <f t="shared" si="1"/>
        <v>0</v>
      </c>
      <c r="AC18" s="44">
        <f t="shared" si="1"/>
        <v>0</v>
      </c>
      <c r="AD18" s="44">
        <f t="shared" si="1"/>
        <v>7</v>
      </c>
      <c r="AE18" s="44">
        <f t="shared" si="1"/>
        <v>4</v>
      </c>
      <c r="AF18" s="44">
        <f t="shared" si="1"/>
        <v>4</v>
      </c>
      <c r="AG18" s="44">
        <f t="shared" si="1"/>
        <v>4</v>
      </c>
      <c r="AH18" s="44">
        <f t="shared" si="1"/>
        <v>7</v>
      </c>
      <c r="AI18" s="44">
        <f t="shared" si="1"/>
        <v>0</v>
      </c>
      <c r="AJ18" s="44">
        <f t="shared" si="1"/>
        <v>0</v>
      </c>
      <c r="AK18" s="44">
        <f t="shared" si="1"/>
        <v>5</v>
      </c>
      <c r="AL18" s="44">
        <f t="shared" si="1"/>
        <v>3</v>
      </c>
      <c r="AM18" s="44">
        <f t="shared" si="1"/>
        <v>3</v>
      </c>
      <c r="AN18" s="44">
        <f t="shared" si="1"/>
        <v>4</v>
      </c>
      <c r="AO18" s="44">
        <f t="shared" si="1"/>
        <v>6</v>
      </c>
      <c r="AP18" s="44">
        <f t="shared" si="1"/>
        <v>0</v>
      </c>
      <c r="AQ18" s="44">
        <f t="shared" si="1"/>
        <v>0</v>
      </c>
      <c r="AR18" s="44"/>
      <c r="AT18" s="26"/>
    </row>
    <row r="19" spans="1:49" x14ac:dyDescent="0.2">
      <c r="A19" s="160"/>
      <c r="B19" s="46"/>
      <c r="C19" s="34"/>
      <c r="D19" s="35"/>
      <c r="E19" s="14"/>
      <c r="F19" s="2"/>
      <c r="G19" s="2"/>
      <c r="H19" s="2"/>
      <c r="I19" s="2"/>
      <c r="J19" s="2"/>
      <c r="K19" s="47" t="s">
        <v>647</v>
      </c>
      <c r="L19" s="47"/>
      <c r="M19" s="47"/>
      <c r="N19" s="48">
        <f t="shared" ref="N19:AQ19" si="2">(COUNTIF(N24:N486,"UD"))</f>
        <v>0</v>
      </c>
      <c r="O19" s="48">
        <f t="shared" si="2"/>
        <v>0</v>
      </c>
      <c r="P19" s="48">
        <f t="shared" si="2"/>
        <v>1</v>
      </c>
      <c r="Q19" s="48">
        <f t="shared" si="2"/>
        <v>1</v>
      </c>
      <c r="R19" s="48">
        <f t="shared" si="2"/>
        <v>0</v>
      </c>
      <c r="S19" s="48">
        <f t="shared" si="2"/>
        <v>1</v>
      </c>
      <c r="T19" s="48">
        <f t="shared" si="2"/>
        <v>1</v>
      </c>
      <c r="U19" s="48">
        <f t="shared" si="2"/>
        <v>0</v>
      </c>
      <c r="V19" s="48">
        <f t="shared" si="2"/>
        <v>0</v>
      </c>
      <c r="W19" s="48">
        <f t="shared" si="2"/>
        <v>5</v>
      </c>
      <c r="X19" s="48">
        <f t="shared" si="2"/>
        <v>4</v>
      </c>
      <c r="Y19" s="48">
        <f t="shared" si="2"/>
        <v>2</v>
      </c>
      <c r="Z19" s="48">
        <f t="shared" si="2"/>
        <v>0</v>
      </c>
      <c r="AA19" s="48">
        <f t="shared" si="2"/>
        <v>1</v>
      </c>
      <c r="AB19" s="48">
        <f t="shared" si="2"/>
        <v>0</v>
      </c>
      <c r="AC19" s="48">
        <f t="shared" si="2"/>
        <v>0</v>
      </c>
      <c r="AD19" s="48">
        <f t="shared" si="2"/>
        <v>3</v>
      </c>
      <c r="AE19" s="48">
        <f t="shared" si="2"/>
        <v>2</v>
      </c>
      <c r="AF19" s="48">
        <f t="shared" si="2"/>
        <v>0</v>
      </c>
      <c r="AG19" s="48">
        <f t="shared" si="2"/>
        <v>1</v>
      </c>
      <c r="AH19" s="48">
        <f t="shared" si="2"/>
        <v>2</v>
      </c>
      <c r="AI19" s="48">
        <f t="shared" si="2"/>
        <v>0</v>
      </c>
      <c r="AJ19" s="48">
        <f t="shared" si="2"/>
        <v>0</v>
      </c>
      <c r="AK19" s="48">
        <f t="shared" si="2"/>
        <v>0</v>
      </c>
      <c r="AL19" s="48">
        <f t="shared" si="2"/>
        <v>1</v>
      </c>
      <c r="AM19" s="48">
        <f t="shared" si="2"/>
        <v>2</v>
      </c>
      <c r="AN19" s="48">
        <f t="shared" si="2"/>
        <v>1</v>
      </c>
      <c r="AO19" s="48">
        <f t="shared" si="2"/>
        <v>3</v>
      </c>
      <c r="AP19" s="48">
        <f t="shared" si="2"/>
        <v>0</v>
      </c>
      <c r="AQ19" s="48">
        <f t="shared" si="2"/>
        <v>0</v>
      </c>
      <c r="AR19" s="48"/>
      <c r="AT19" s="26"/>
    </row>
    <row r="20" spans="1:49" x14ac:dyDescent="0.2">
      <c r="A20" s="118"/>
      <c r="B20" s="2"/>
      <c r="C20" s="2"/>
      <c r="D20" s="2"/>
      <c r="E20" s="14"/>
      <c r="F20" s="2"/>
      <c r="G20" s="2"/>
      <c r="H20" s="2"/>
      <c r="I20" s="2"/>
      <c r="J20" s="2"/>
      <c r="K20" s="2"/>
      <c r="L20" s="2"/>
      <c r="M20" s="2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T20" s="26"/>
    </row>
    <row r="21" spans="1:49" x14ac:dyDescent="0.2">
      <c r="A21" s="118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T21" s="26"/>
    </row>
    <row r="22" spans="1:49" x14ac:dyDescent="0.2">
      <c r="A22" s="118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 t="s">
        <v>654</v>
      </c>
      <c r="O22" s="49" t="s">
        <v>648</v>
      </c>
      <c r="P22" s="49" t="s">
        <v>649</v>
      </c>
      <c r="Q22" s="49" t="s">
        <v>650</v>
      </c>
      <c r="R22" s="49" t="s">
        <v>651</v>
      </c>
      <c r="S22" s="49" t="s">
        <v>652</v>
      </c>
      <c r="T22" s="49" t="s">
        <v>653</v>
      </c>
      <c r="U22" s="49" t="s">
        <v>654</v>
      </c>
      <c r="V22" s="49" t="s">
        <v>648</v>
      </c>
      <c r="W22" s="49" t="s">
        <v>649</v>
      </c>
      <c r="X22" s="49" t="s">
        <v>650</v>
      </c>
      <c r="Y22" s="49" t="s">
        <v>651</v>
      </c>
      <c r="Z22" s="49" t="s">
        <v>652</v>
      </c>
      <c r="AA22" s="49" t="s">
        <v>653</v>
      </c>
      <c r="AB22" s="49" t="s">
        <v>654</v>
      </c>
      <c r="AC22" s="49" t="s">
        <v>648</v>
      </c>
      <c r="AD22" s="49" t="s">
        <v>649</v>
      </c>
      <c r="AE22" s="49" t="s">
        <v>650</v>
      </c>
      <c r="AF22" s="49" t="s">
        <v>651</v>
      </c>
      <c r="AG22" s="49" t="s">
        <v>652</v>
      </c>
      <c r="AH22" s="49" t="s">
        <v>653</v>
      </c>
      <c r="AI22" s="49" t="s">
        <v>654</v>
      </c>
      <c r="AJ22" s="49" t="s">
        <v>648</v>
      </c>
      <c r="AK22" s="49" t="s">
        <v>649</v>
      </c>
      <c r="AL22" s="49" t="s">
        <v>650</v>
      </c>
      <c r="AM22" s="49" t="s">
        <v>651</v>
      </c>
      <c r="AN22" s="49" t="s">
        <v>652</v>
      </c>
      <c r="AO22" s="49" t="s">
        <v>653</v>
      </c>
      <c r="AP22" s="49" t="s">
        <v>654</v>
      </c>
      <c r="AQ22" s="49" t="s">
        <v>648</v>
      </c>
      <c r="AR22" s="49"/>
      <c r="AT22" s="26"/>
    </row>
    <row r="23" spans="1:49" x14ac:dyDescent="0.2">
      <c r="A23" s="161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655</v>
      </c>
      <c r="G23" s="17" t="s">
        <v>656</v>
      </c>
      <c r="H23" s="17" t="s">
        <v>657</v>
      </c>
      <c r="I23" s="17" t="s">
        <v>658</v>
      </c>
      <c r="J23" s="17" t="s">
        <v>659</v>
      </c>
      <c r="K23" s="17" t="s">
        <v>660</v>
      </c>
      <c r="L23" s="17" t="s">
        <v>661</v>
      </c>
      <c r="M23" s="17" t="s">
        <v>662</v>
      </c>
      <c r="N23" s="19">
        <v>43617</v>
      </c>
      <c r="O23" s="19">
        <f>N23+1</f>
        <v>43618</v>
      </c>
      <c r="P23" s="19">
        <f t="shared" ref="P23:AQ23" si="3">O23+1</f>
        <v>43619</v>
      </c>
      <c r="Q23" s="19">
        <f t="shared" si="3"/>
        <v>43620</v>
      </c>
      <c r="R23" s="19">
        <f t="shared" si="3"/>
        <v>43621</v>
      </c>
      <c r="S23" s="19">
        <f t="shared" si="3"/>
        <v>43622</v>
      </c>
      <c r="T23" s="19">
        <f t="shared" si="3"/>
        <v>43623</v>
      </c>
      <c r="U23" s="19">
        <f t="shared" si="3"/>
        <v>43624</v>
      </c>
      <c r="V23" s="19">
        <f t="shared" si="3"/>
        <v>43625</v>
      </c>
      <c r="W23" s="19">
        <f t="shared" si="3"/>
        <v>43626</v>
      </c>
      <c r="X23" s="19">
        <f t="shared" si="3"/>
        <v>43627</v>
      </c>
      <c r="Y23" s="19">
        <f t="shared" si="3"/>
        <v>43628</v>
      </c>
      <c r="Z23" s="19">
        <f t="shared" si="3"/>
        <v>43629</v>
      </c>
      <c r="AA23" s="19">
        <f t="shared" si="3"/>
        <v>43630</v>
      </c>
      <c r="AB23" s="19">
        <f t="shared" si="3"/>
        <v>43631</v>
      </c>
      <c r="AC23" s="19">
        <f t="shared" si="3"/>
        <v>43632</v>
      </c>
      <c r="AD23" s="19">
        <f t="shared" si="3"/>
        <v>43633</v>
      </c>
      <c r="AE23" s="19">
        <f t="shared" si="3"/>
        <v>43634</v>
      </c>
      <c r="AF23" s="19">
        <f t="shared" si="3"/>
        <v>43635</v>
      </c>
      <c r="AG23" s="19">
        <f t="shared" si="3"/>
        <v>43636</v>
      </c>
      <c r="AH23" s="19">
        <f t="shared" si="3"/>
        <v>43637</v>
      </c>
      <c r="AI23" s="19">
        <f t="shared" si="3"/>
        <v>43638</v>
      </c>
      <c r="AJ23" s="19">
        <f t="shared" si="3"/>
        <v>43639</v>
      </c>
      <c r="AK23" s="19">
        <f t="shared" si="3"/>
        <v>43640</v>
      </c>
      <c r="AL23" s="19">
        <f t="shared" si="3"/>
        <v>43641</v>
      </c>
      <c r="AM23" s="19">
        <f t="shared" si="3"/>
        <v>43642</v>
      </c>
      <c r="AN23" s="19">
        <f t="shared" si="3"/>
        <v>43643</v>
      </c>
      <c r="AO23" s="19">
        <f t="shared" si="3"/>
        <v>43644</v>
      </c>
      <c r="AP23" s="19">
        <f t="shared" si="3"/>
        <v>43645</v>
      </c>
      <c r="AQ23" s="19">
        <f t="shared" si="3"/>
        <v>43646</v>
      </c>
      <c r="AR23" s="19"/>
      <c r="AS23" s="20" t="s">
        <v>16</v>
      </c>
      <c r="AT23" s="20" t="s">
        <v>17</v>
      </c>
      <c r="AU23" s="20" t="s">
        <v>645</v>
      </c>
      <c r="AV23" s="21" t="s">
        <v>663</v>
      </c>
      <c r="AW23" s="21" t="s">
        <v>664</v>
      </c>
    </row>
    <row r="24" spans="1:49" x14ac:dyDescent="0.2">
      <c r="A24" s="80" t="s">
        <v>223</v>
      </c>
      <c r="B24" s="15" t="str">
        <f>IFERROR(VLOOKUP(A24,'Validation List'!$A:$G,2,0),"--")</f>
        <v>Jason Leung</v>
      </c>
      <c r="C24" s="15">
        <f>IFERROR(VLOOKUP(A24,'Validation List'!$A:$G,4,0),"--")</f>
        <v>0</v>
      </c>
      <c r="D24" s="16" t="str">
        <f>IFERROR(VLOOKUP(A24,'Validation List'!$A:$G,6,0),"--")</f>
        <v>ROLL OFF</v>
      </c>
      <c r="E24" s="16">
        <f>IFERROR(VLOOKUP(A24,'Validation List'!$A:$G,5,0),"--")</f>
        <v>100028230073847</v>
      </c>
      <c r="F24" s="15">
        <f t="shared" ref="F24:F55" si="4">((0*8)-((COUNTIF(N24:O24,"UD")+COUNTIF(N24:O24,"PD")+COUNTIF(N24:O24,"NA"))*8))+(COUNTIF(N24:O24,"Worked")*8) - ((COUNTIFS(N24:O24,"&gt;0",N24:O24,"&lt;8")*8)-SUMIFS(N24:O24,N24:O24,"&gt;0",N24:O24,"&lt;8"))</f>
        <v>0</v>
      </c>
      <c r="G24" s="15">
        <f t="shared" ref="G24:G55" si="5">((5*8)-((COUNTIF(P24:V24,"UD")+COUNTIF(P24:V24,"PD")+COUNTIF(P24:V24,"NA"))*8))+(COUNTIF(P24:V24,"Worked")*8) - ((COUNTIF(P24:V24,"&gt;0")*8)-SUMIF(P24:V24,"&gt;0"))</f>
        <v>40</v>
      </c>
      <c r="H24" s="15">
        <f t="shared" ref="H24:H55" si="6">((5*8)-((COUNTIF(W24:AC24,"UD")+COUNTIF(W24:AC24,"PD")+COUNTIF(W24:AC24,"NA"))*8))+(COUNTIF(W24:AC24,"Worked")*8) - ((COUNTIF(W24:AC24,"&gt;0")*8)-SUMIF(W24:AC24,"&gt;0"))</f>
        <v>16</v>
      </c>
      <c r="I24" s="15">
        <f t="shared" ref="I24:I55" si="7">((5*8)-((COUNTIF(AD24:AJ24,"UD")+COUNTIF(AD24:AJ24,"PD")+COUNTIF(AD24:AJ24,"NA"))*8))+(COUNTIF(AD24:AJ24,"Worked")*8) - ((COUNTIF(AD24:AJ24,"&gt;0")*8)-SUMIF(AD24:AJ24,"&gt;0"))</f>
        <v>32</v>
      </c>
      <c r="J24" s="15">
        <f t="shared" ref="J24:J55" si="8">((5*8)-((COUNTIF(AK24:AQ24,"UD")+COUNTIF(AK24:AQ24,"PD")+COUNTIF(AK24:AQ24,"NA"))*8)) +(COUNTIF(AK24:AQ24,"Worked")*8)- ((COUNTIF(AK24:AQ24,"&gt;0")*8)-SUMIF(AK24:AQ24,"&gt;0"))</f>
        <v>32</v>
      </c>
      <c r="K24" s="15">
        <f t="shared" ref="K24:K55" si="9">SUM(F24:J24)</f>
        <v>120</v>
      </c>
      <c r="L24" s="15">
        <f t="shared" ref="L24:L55" si="10">SUMIFS(N24:AR24,N24:AR24,"&gt;8") - ((COUNTIFS(N24:AR24,"&gt;0",N24:AR24,"&gt;8")*8))</f>
        <v>0</v>
      </c>
      <c r="M24" s="15">
        <f t="shared" ref="M24:M55" si="11">L24+K24</f>
        <v>120</v>
      </c>
      <c r="N24" s="95"/>
      <c r="O24" s="95"/>
      <c r="U24" s="95"/>
      <c r="V24" s="95"/>
      <c r="Y24" s="2" t="s">
        <v>16</v>
      </c>
      <c r="Z24" s="2" t="s">
        <v>16</v>
      </c>
      <c r="AA24" s="2" t="s">
        <v>16</v>
      </c>
      <c r="AB24" s="95"/>
      <c r="AC24" s="95"/>
      <c r="AD24" s="2" t="s">
        <v>16</v>
      </c>
      <c r="AI24" s="95"/>
      <c r="AJ24" s="95"/>
      <c r="AM24" s="2" t="s">
        <v>17</v>
      </c>
      <c r="AP24" s="95"/>
      <c r="AQ24" s="95"/>
      <c r="AS24" s="2">
        <f t="shared" ref="AS24:AS55" si="12">COUNTIF(N24:AR24,"PD")</f>
        <v>4</v>
      </c>
      <c r="AT24" s="2">
        <f t="shared" ref="AT24:AT55" si="13">COUNTIF(N24:AR24,"UD")</f>
        <v>1</v>
      </c>
      <c r="AU24" s="2">
        <f>((COUNTIFS(N24:AR24,"&gt;0",N24:AR24,"&lt;8")*8)-SUMIFS(N24:AR24,N24:AR24,"&gt;0",N24:AR24,"&lt;8"))</f>
        <v>0</v>
      </c>
      <c r="AV24" s="25">
        <f t="shared" ref="AV24:AV52" si="14">IFERROR((IF(G24="BC Forward",(AW24*1.85)/8,(K24/16.67)/8)),"--")</f>
        <v>0.89982003599280136</v>
      </c>
      <c r="AW24" s="14">
        <f t="shared" ref="AW24:AW85" si="15">($C$1-(COUNTIF(N24:AR24,"NA")))/5</f>
        <v>4</v>
      </c>
    </row>
    <row r="25" spans="1:49" x14ac:dyDescent="0.2">
      <c r="A25" s="162" t="s">
        <v>437</v>
      </c>
      <c r="B25" s="15" t="str">
        <f>IFERROR(VLOOKUP(A25,'Validation List'!$A:$G,2,0),"--")</f>
        <v>Jason Leung</v>
      </c>
      <c r="C25" s="15" t="str">
        <f>IFERROR(VLOOKUP(A25,'Validation List'!$A:$G,4,0),"--")</f>
        <v>MVW 391</v>
      </c>
      <c r="D25" s="16" t="str">
        <f>IFERROR(VLOOKUP(A25,'Validation List'!$A:$G,6,0),"--")</f>
        <v>AM</v>
      </c>
      <c r="E25" s="16">
        <f>IFERROR(VLOOKUP(A25,'Validation List'!$A:$G,5,0),"--")</f>
        <v>100035371671533</v>
      </c>
      <c r="F25" s="15">
        <f t="shared" si="4"/>
        <v>0</v>
      </c>
      <c r="G25" s="15">
        <f t="shared" si="5"/>
        <v>37</v>
      </c>
      <c r="H25" s="15">
        <f t="shared" si="6"/>
        <v>40</v>
      </c>
      <c r="I25" s="15">
        <f t="shared" si="7"/>
        <v>40</v>
      </c>
      <c r="J25" s="15">
        <f t="shared" si="8"/>
        <v>40</v>
      </c>
      <c r="K25" s="15">
        <f t="shared" si="9"/>
        <v>157</v>
      </c>
      <c r="L25" s="15">
        <f t="shared" si="10"/>
        <v>0</v>
      </c>
      <c r="M25" s="15">
        <f t="shared" si="11"/>
        <v>157</v>
      </c>
      <c r="N25" s="95"/>
      <c r="O25" s="95"/>
      <c r="T25" s="2">
        <v>5</v>
      </c>
      <c r="U25" s="95"/>
      <c r="V25" s="95"/>
      <c r="AB25" s="95"/>
      <c r="AC25" s="95"/>
      <c r="AI25" s="95"/>
      <c r="AJ25" s="95"/>
      <c r="AP25" s="95"/>
      <c r="AQ25" s="95"/>
      <c r="AR25" s="204"/>
      <c r="AS25" s="2">
        <f t="shared" si="12"/>
        <v>0</v>
      </c>
      <c r="AT25" s="2">
        <f t="shared" si="13"/>
        <v>0</v>
      </c>
      <c r="AU25" s="2">
        <f t="shared" ref="AU25:AU86" si="16">((COUNTIFS(N25:AR25,"&gt;0",N25:AR25,"&lt;8")*8)-SUMIFS(N25:AR25,N25:AR25,"&gt;0",N25:AR25,"&lt;8"))</f>
        <v>3</v>
      </c>
      <c r="AV25" s="25">
        <f t="shared" si="14"/>
        <v>1.1772645470905818</v>
      </c>
      <c r="AW25" s="14">
        <f t="shared" si="15"/>
        <v>4</v>
      </c>
    </row>
    <row r="26" spans="1:49" x14ac:dyDescent="0.2">
      <c r="A26" s="80" t="s">
        <v>305</v>
      </c>
      <c r="B26" s="15" t="str">
        <f>IFERROR(VLOOKUP(A26,'Validation List'!$A:$G,2,0),"--")</f>
        <v>Maria Obaldo</v>
      </c>
      <c r="C26" s="15" t="str">
        <f>IFERROR(VLOOKUP(A26,'Validation List'!$A:$G,4,0),"--")</f>
        <v>MVW 391</v>
      </c>
      <c r="D26" s="16" t="str">
        <f>IFERROR(VLOOKUP(A26,'Validation List'!$A:$G,6,0),"--")</f>
        <v>PM</v>
      </c>
      <c r="E26" s="16">
        <f>IFERROR(VLOOKUP(A26,'Validation List'!$A:$G,5,0),"--")</f>
        <v>100029975262588</v>
      </c>
      <c r="F26" s="15">
        <f t="shared" si="4"/>
        <v>0</v>
      </c>
      <c r="G26" s="15">
        <f t="shared" si="5"/>
        <v>40</v>
      </c>
      <c r="H26" s="15">
        <f t="shared" si="6"/>
        <v>32</v>
      </c>
      <c r="I26" s="15">
        <f t="shared" si="7"/>
        <v>40</v>
      </c>
      <c r="J26" s="15">
        <f t="shared" si="8"/>
        <v>40</v>
      </c>
      <c r="K26" s="15">
        <f t="shared" si="9"/>
        <v>152</v>
      </c>
      <c r="L26" s="15">
        <f t="shared" si="10"/>
        <v>0</v>
      </c>
      <c r="M26" s="15">
        <f t="shared" si="11"/>
        <v>152</v>
      </c>
      <c r="N26" s="95"/>
      <c r="O26" s="95"/>
      <c r="U26" s="95"/>
      <c r="V26" s="95"/>
      <c r="X26" s="2" t="s">
        <v>17</v>
      </c>
      <c r="AB26" s="95"/>
      <c r="AC26" s="95"/>
      <c r="AI26" s="95"/>
      <c r="AJ26" s="95"/>
      <c r="AP26" s="95"/>
      <c r="AQ26" s="95"/>
      <c r="AS26" s="2">
        <f t="shared" si="12"/>
        <v>0</v>
      </c>
      <c r="AT26" s="2">
        <f t="shared" si="13"/>
        <v>1</v>
      </c>
      <c r="AU26" s="2">
        <f t="shared" si="16"/>
        <v>0</v>
      </c>
      <c r="AV26" s="25">
        <f t="shared" si="14"/>
        <v>1.1397720455908817</v>
      </c>
      <c r="AW26" s="14">
        <f t="shared" si="15"/>
        <v>4</v>
      </c>
    </row>
    <row r="27" spans="1:49" x14ac:dyDescent="0.2">
      <c r="A27" s="79" t="s">
        <v>442</v>
      </c>
      <c r="B27" s="15" t="str">
        <f>IFERROR(VLOOKUP(A27,'Validation List'!$A:$G,2,0),"--")</f>
        <v>Jason Leung</v>
      </c>
      <c r="C27" s="15" t="str">
        <f>IFERROR(VLOOKUP(A27,'Validation List'!$A:$G,4,0),"--")</f>
        <v>MVW 391</v>
      </c>
      <c r="D27" s="16" t="str">
        <f>IFERROR(VLOOKUP(A27,'Validation List'!$A:$G,6,0),"--")</f>
        <v>AM</v>
      </c>
      <c r="E27" s="16">
        <f>IFERROR(VLOOKUP(A27,'Validation List'!$A:$G,5,0),"--")</f>
        <v>100034135453444</v>
      </c>
      <c r="F27" s="15">
        <f t="shared" si="4"/>
        <v>0</v>
      </c>
      <c r="G27" s="15">
        <f t="shared" si="5"/>
        <v>40</v>
      </c>
      <c r="H27" s="15">
        <f t="shared" si="6"/>
        <v>39.5</v>
      </c>
      <c r="I27" s="15">
        <f t="shared" si="7"/>
        <v>40</v>
      </c>
      <c r="J27" s="15">
        <f t="shared" si="8"/>
        <v>40</v>
      </c>
      <c r="K27" s="15">
        <f t="shared" si="9"/>
        <v>159.5</v>
      </c>
      <c r="L27" s="15">
        <f t="shared" si="10"/>
        <v>0</v>
      </c>
      <c r="M27" s="15">
        <f t="shared" si="11"/>
        <v>159.5</v>
      </c>
      <c r="N27" s="96"/>
      <c r="O27" s="96"/>
      <c r="P27" s="204"/>
      <c r="Q27" s="204"/>
      <c r="R27" s="204"/>
      <c r="S27" s="204"/>
      <c r="T27" s="204"/>
      <c r="U27" s="96"/>
      <c r="V27" s="96"/>
      <c r="W27" s="204"/>
      <c r="X27" s="204"/>
      <c r="Y27" s="204"/>
      <c r="Z27" s="204">
        <v>7.5</v>
      </c>
      <c r="AA27" s="204"/>
      <c r="AB27" s="96"/>
      <c r="AC27" s="95"/>
      <c r="AD27" s="204"/>
      <c r="AE27" s="204"/>
      <c r="AF27" s="204"/>
      <c r="AG27" s="204"/>
      <c r="AH27" s="204"/>
      <c r="AI27" s="96"/>
      <c r="AJ27" s="96"/>
      <c r="AK27" s="204"/>
      <c r="AL27" s="204"/>
      <c r="AM27" s="204"/>
      <c r="AN27" s="204"/>
      <c r="AO27" s="204"/>
      <c r="AP27" s="95"/>
      <c r="AQ27" s="95"/>
      <c r="AR27" s="204"/>
      <c r="AS27" s="2">
        <f t="shared" si="12"/>
        <v>0</v>
      </c>
      <c r="AT27" s="2">
        <f t="shared" si="13"/>
        <v>0</v>
      </c>
      <c r="AU27" s="2">
        <f t="shared" si="16"/>
        <v>0.5</v>
      </c>
      <c r="AV27" s="25">
        <f t="shared" si="14"/>
        <v>1.1960107978404317</v>
      </c>
      <c r="AW27" s="14">
        <f t="shared" si="15"/>
        <v>4</v>
      </c>
    </row>
    <row r="28" spans="1:49" x14ac:dyDescent="0.2">
      <c r="A28" s="79" t="s">
        <v>444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AM</v>
      </c>
      <c r="E28" s="16">
        <f>IFERROR(VLOOKUP(A28,'Validation List'!$A:$G,5,0),"--")</f>
        <v>100028569677574</v>
      </c>
      <c r="F28" s="15">
        <f t="shared" si="4"/>
        <v>0</v>
      </c>
      <c r="G28" s="15">
        <f t="shared" si="5"/>
        <v>40</v>
      </c>
      <c r="H28" s="15">
        <f t="shared" si="6"/>
        <v>38</v>
      </c>
      <c r="I28" s="15">
        <f t="shared" si="7"/>
        <v>40</v>
      </c>
      <c r="J28" s="15">
        <f t="shared" si="8"/>
        <v>40</v>
      </c>
      <c r="K28" s="15">
        <f t="shared" si="9"/>
        <v>158</v>
      </c>
      <c r="L28" s="15">
        <f t="shared" si="10"/>
        <v>0</v>
      </c>
      <c r="M28" s="15">
        <f t="shared" si="11"/>
        <v>158</v>
      </c>
      <c r="N28" s="96"/>
      <c r="O28" s="105"/>
      <c r="U28" s="95"/>
      <c r="V28" s="95"/>
      <c r="Z28" s="2">
        <v>7</v>
      </c>
      <c r="AA28" s="2">
        <v>7</v>
      </c>
      <c r="AB28" s="95"/>
      <c r="AC28" s="96"/>
      <c r="AI28" s="95"/>
      <c r="AJ28" s="95"/>
      <c r="AP28" s="95"/>
      <c r="AQ28" s="95"/>
      <c r="AR28" s="204"/>
      <c r="AS28" s="2">
        <f t="shared" si="12"/>
        <v>0</v>
      </c>
      <c r="AT28" s="2">
        <f t="shared" si="13"/>
        <v>0</v>
      </c>
      <c r="AU28" s="2">
        <f t="shared" si="16"/>
        <v>2</v>
      </c>
      <c r="AV28" s="25">
        <f t="shared" si="14"/>
        <v>1.1847630473905217</v>
      </c>
      <c r="AW28" s="14">
        <f t="shared" si="15"/>
        <v>4</v>
      </c>
    </row>
    <row r="29" spans="1:49" x14ac:dyDescent="0.2">
      <c r="A29" s="79" t="s">
        <v>507</v>
      </c>
      <c r="B29" s="15" t="str">
        <f>IFERROR(VLOOKUP(A29,'Validation List'!$A:$G,2,0),"--")</f>
        <v>Maria Obaldo</v>
      </c>
      <c r="C29" s="15" t="str">
        <f>IFERROR(VLOOKUP(A29,'Validation List'!$A:$G,4,0),"--")</f>
        <v>MVW 391</v>
      </c>
      <c r="D29" s="16" t="str">
        <f>IFERROR(VLOOKUP(A29,'Validation List'!$A:$G,6,0),"--")</f>
        <v>PM</v>
      </c>
      <c r="E29" s="16">
        <f>IFERROR(VLOOKUP(A29,'Validation List'!$A:$G,5,0),"--")</f>
        <v>100034486053373</v>
      </c>
      <c r="F29" s="15">
        <f t="shared" si="4"/>
        <v>0</v>
      </c>
      <c r="G29" s="15">
        <f t="shared" si="5"/>
        <v>40</v>
      </c>
      <c r="H29" s="15">
        <f t="shared" si="6"/>
        <v>38</v>
      </c>
      <c r="I29" s="15">
        <f t="shared" si="7"/>
        <v>40</v>
      </c>
      <c r="J29" s="15">
        <f t="shared" si="8"/>
        <v>40</v>
      </c>
      <c r="K29" s="15">
        <f t="shared" si="9"/>
        <v>158</v>
      </c>
      <c r="L29" s="15">
        <f t="shared" si="10"/>
        <v>0</v>
      </c>
      <c r="M29" s="15">
        <f t="shared" si="11"/>
        <v>158</v>
      </c>
      <c r="N29" s="96"/>
      <c r="O29" s="95"/>
      <c r="U29" s="95"/>
      <c r="V29" s="95"/>
      <c r="AA29" s="2">
        <v>6</v>
      </c>
      <c r="AB29" s="95"/>
      <c r="AC29" s="95"/>
      <c r="AI29" s="95"/>
      <c r="AJ29" s="95"/>
      <c r="AP29" s="95"/>
      <c r="AQ29" s="95"/>
      <c r="AR29" s="204"/>
      <c r="AS29" s="2">
        <f t="shared" si="12"/>
        <v>0</v>
      </c>
      <c r="AT29" s="2">
        <f t="shared" si="13"/>
        <v>0</v>
      </c>
      <c r="AU29" s="2">
        <f t="shared" si="16"/>
        <v>2</v>
      </c>
      <c r="AV29" s="25">
        <f t="shared" si="14"/>
        <v>1.1847630473905217</v>
      </c>
      <c r="AW29" s="14">
        <f t="shared" si="15"/>
        <v>4</v>
      </c>
    </row>
    <row r="30" spans="1:49" x14ac:dyDescent="0.2">
      <c r="A30" s="79" t="s">
        <v>582</v>
      </c>
      <c r="B30" s="15" t="str">
        <f>IFERROR(VLOOKUP(A30,'Validation List'!$A:$G,2,0),"--")</f>
        <v>Jason Leung</v>
      </c>
      <c r="C30" s="15">
        <f>IFERROR(VLOOKUP(A30,'Validation List'!$A:$G,4,0),"--")</f>
        <v>0</v>
      </c>
      <c r="D30" s="16" t="str">
        <f>IFERROR(VLOOKUP(A30,'Validation List'!$A:$G,6,0),"--")</f>
        <v>ROLL OFF</v>
      </c>
      <c r="E30" s="16">
        <f>IFERROR(VLOOKUP(A30,'Validation List'!$A:$G,5,0),"--")</f>
        <v>100028712619785</v>
      </c>
      <c r="F30" s="15">
        <f t="shared" si="4"/>
        <v>0</v>
      </c>
      <c r="G30" s="15">
        <f t="shared" si="5"/>
        <v>39.5</v>
      </c>
      <c r="H30" s="15">
        <f t="shared" si="6"/>
        <v>16</v>
      </c>
      <c r="I30" s="15">
        <f t="shared" si="7"/>
        <v>40</v>
      </c>
      <c r="J30" s="15">
        <f t="shared" si="8"/>
        <v>29.5</v>
      </c>
      <c r="K30" s="15">
        <f t="shared" si="9"/>
        <v>125</v>
      </c>
      <c r="L30" s="15">
        <f t="shared" si="10"/>
        <v>0</v>
      </c>
      <c r="M30" s="15">
        <f t="shared" si="11"/>
        <v>125</v>
      </c>
      <c r="N30" s="96"/>
      <c r="O30" s="95"/>
      <c r="R30" s="2">
        <v>7.5</v>
      </c>
      <c r="U30" s="95"/>
      <c r="V30" s="95"/>
      <c r="W30" s="2" t="s">
        <v>17</v>
      </c>
      <c r="X30" s="2" t="s">
        <v>17</v>
      </c>
      <c r="AA30" s="2" t="s">
        <v>17</v>
      </c>
      <c r="AB30" s="95"/>
      <c r="AC30" s="95"/>
      <c r="AI30" s="95"/>
      <c r="AJ30" s="95"/>
      <c r="AK30" s="2">
        <v>5.5</v>
      </c>
      <c r="AO30" s="2" t="s">
        <v>17</v>
      </c>
      <c r="AP30" s="95"/>
      <c r="AQ30" s="95"/>
      <c r="AR30" s="204"/>
      <c r="AS30" s="2">
        <f t="shared" si="12"/>
        <v>0</v>
      </c>
      <c r="AT30" s="2">
        <f t="shared" si="13"/>
        <v>4</v>
      </c>
      <c r="AU30" s="2">
        <f t="shared" si="16"/>
        <v>3</v>
      </c>
      <c r="AV30" s="25">
        <f t="shared" si="14"/>
        <v>0.93731253749250143</v>
      </c>
      <c r="AW30" s="14">
        <f t="shared" si="15"/>
        <v>4</v>
      </c>
    </row>
    <row r="31" spans="1:49" x14ac:dyDescent="0.2">
      <c r="A31" s="79" t="s">
        <v>448</v>
      </c>
      <c r="B31" s="15" t="str">
        <f>IFERROR(VLOOKUP(A31,'Validation List'!$A:$G,2,0),"--")</f>
        <v>Jason Leung</v>
      </c>
      <c r="C31" s="15" t="str">
        <f>IFERROR(VLOOKUP(A31,'Validation List'!$A:$G,4,0),"--")</f>
        <v>MVW 391</v>
      </c>
      <c r="D31" s="16" t="str">
        <f>IFERROR(VLOOKUP(A31,'Validation List'!$A:$G,6,0),"--")</f>
        <v>AM</v>
      </c>
      <c r="E31" s="16">
        <f>IFERROR(VLOOKUP(A31,'Validation List'!$A:$G,5,0),"--")</f>
        <v>100034106655387</v>
      </c>
      <c r="F31" s="15">
        <f t="shared" si="4"/>
        <v>0</v>
      </c>
      <c r="G31" s="15">
        <f t="shared" si="5"/>
        <v>34</v>
      </c>
      <c r="H31" s="15">
        <f t="shared" si="6"/>
        <v>32</v>
      </c>
      <c r="I31" s="15">
        <f t="shared" si="7"/>
        <v>32</v>
      </c>
      <c r="J31" s="15">
        <f t="shared" si="8"/>
        <v>24</v>
      </c>
      <c r="K31" s="15">
        <f t="shared" si="9"/>
        <v>122</v>
      </c>
      <c r="L31" s="15">
        <f t="shared" si="10"/>
        <v>0</v>
      </c>
      <c r="M31" s="15">
        <f t="shared" si="11"/>
        <v>122</v>
      </c>
      <c r="N31" s="96"/>
      <c r="O31" s="95"/>
      <c r="Q31" s="2">
        <v>6</v>
      </c>
      <c r="T31" s="2">
        <v>4</v>
      </c>
      <c r="U31" s="95"/>
      <c r="V31" s="95"/>
      <c r="AA31" s="2" t="s">
        <v>16</v>
      </c>
      <c r="AB31" s="95"/>
      <c r="AC31" s="95"/>
      <c r="AH31" s="2" t="s">
        <v>17</v>
      </c>
      <c r="AI31" s="95"/>
      <c r="AJ31" s="95"/>
      <c r="AN31" s="2" t="s">
        <v>16</v>
      </c>
      <c r="AO31" s="2" t="s">
        <v>16</v>
      </c>
      <c r="AP31" s="95"/>
      <c r="AQ31" s="95"/>
      <c r="AR31" s="204"/>
      <c r="AS31" s="2">
        <f t="shared" si="12"/>
        <v>3</v>
      </c>
      <c r="AT31" s="2">
        <f t="shared" si="13"/>
        <v>1</v>
      </c>
      <c r="AU31" s="2">
        <f t="shared" si="16"/>
        <v>6</v>
      </c>
      <c r="AV31" s="25">
        <f t="shared" si="14"/>
        <v>0.91481703659268132</v>
      </c>
      <c r="AW31" s="14">
        <f t="shared" si="15"/>
        <v>4</v>
      </c>
    </row>
    <row r="32" spans="1:49" x14ac:dyDescent="0.2">
      <c r="A32" s="80" t="s">
        <v>188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6" t="str">
        <f>IFERROR(VLOOKUP(A32,'Validation List'!$A:$G,6,0),"--")</f>
        <v>AM</v>
      </c>
      <c r="E32" s="16">
        <f>IFERROR(VLOOKUP(A32,'Validation List'!$A:$G,5,0),"--")</f>
        <v>100027852192028</v>
      </c>
      <c r="F32" s="15">
        <f t="shared" si="4"/>
        <v>0</v>
      </c>
      <c r="G32" s="15">
        <f t="shared" si="5"/>
        <v>40</v>
      </c>
      <c r="H32" s="15">
        <f t="shared" si="6"/>
        <v>37</v>
      </c>
      <c r="I32" s="15">
        <f t="shared" si="7"/>
        <v>24</v>
      </c>
      <c r="J32" s="15">
        <f t="shared" si="8"/>
        <v>22</v>
      </c>
      <c r="K32" s="15">
        <f t="shared" si="9"/>
        <v>123</v>
      </c>
      <c r="L32" s="15">
        <f t="shared" si="10"/>
        <v>0</v>
      </c>
      <c r="M32" s="15">
        <f t="shared" si="11"/>
        <v>123</v>
      </c>
      <c r="N32" s="95"/>
      <c r="O32" s="95"/>
      <c r="U32" s="95"/>
      <c r="V32" s="95"/>
      <c r="Z32" s="2">
        <v>5</v>
      </c>
      <c r="AB32" s="95"/>
      <c r="AC32" s="95"/>
      <c r="AG32" s="2" t="s">
        <v>16</v>
      </c>
      <c r="AH32" s="2" t="s">
        <v>16</v>
      </c>
      <c r="AI32" s="95"/>
      <c r="AJ32" s="95"/>
      <c r="AK32" s="2" t="s">
        <v>16</v>
      </c>
      <c r="AL32" s="2" t="s">
        <v>16</v>
      </c>
      <c r="AM32" s="2">
        <v>6</v>
      </c>
      <c r="AP32" s="95"/>
      <c r="AQ32" s="95"/>
      <c r="AS32" s="2">
        <f t="shared" si="12"/>
        <v>4</v>
      </c>
      <c r="AT32" s="2">
        <f t="shared" si="13"/>
        <v>0</v>
      </c>
      <c r="AU32" s="2">
        <f t="shared" si="16"/>
        <v>5</v>
      </c>
      <c r="AV32" s="25">
        <f t="shared" si="14"/>
        <v>0.92231553689262136</v>
      </c>
      <c r="AW32" s="14">
        <f t="shared" si="15"/>
        <v>4</v>
      </c>
    </row>
    <row r="33" spans="1:49" x14ac:dyDescent="0.2">
      <c r="A33" s="55" t="s">
        <v>576</v>
      </c>
      <c r="B33" s="15" t="str">
        <f>IFERROR(VLOOKUP(A33,'Validation List'!$A:$G,2,0),"--")</f>
        <v>Jason Leung</v>
      </c>
      <c r="C33" s="15" t="str">
        <f>IFERROR(VLOOKUP(A33,'Validation List'!$A:$G,4,0),"--")</f>
        <v>MVW 391</v>
      </c>
      <c r="D33" s="16" t="str">
        <f>IFERROR(VLOOKUP(A33,'Validation List'!$A:$G,6,0),"--")</f>
        <v>ROLL OFF</v>
      </c>
      <c r="E33" s="16">
        <f>IFERROR(VLOOKUP(A33,'Validation List'!$A:$G,5,0),"--")</f>
        <v>100034362399302</v>
      </c>
      <c r="F33" s="15">
        <f t="shared" si="4"/>
        <v>0</v>
      </c>
      <c r="G33" s="15">
        <f t="shared" si="5"/>
        <v>37.5</v>
      </c>
      <c r="H33" s="15">
        <f t="shared" si="6"/>
        <v>32</v>
      </c>
      <c r="I33" s="15">
        <f t="shared" si="7"/>
        <v>0</v>
      </c>
      <c r="J33" s="15">
        <f t="shared" si="8"/>
        <v>0</v>
      </c>
      <c r="K33" s="15">
        <f t="shared" si="9"/>
        <v>69.5</v>
      </c>
      <c r="L33" s="15">
        <f t="shared" si="10"/>
        <v>0</v>
      </c>
      <c r="M33" s="15">
        <f t="shared" si="11"/>
        <v>69.5</v>
      </c>
      <c r="N33" s="96"/>
      <c r="O33" s="95"/>
      <c r="Q33" s="2">
        <v>5.5</v>
      </c>
      <c r="U33" s="95"/>
      <c r="V33" s="95"/>
      <c r="AA33" s="2" t="s">
        <v>16</v>
      </c>
      <c r="AB33" s="95"/>
      <c r="AC33" s="95"/>
      <c r="AD33" s="2" t="s">
        <v>16</v>
      </c>
      <c r="AE33" s="2" t="s">
        <v>16</v>
      </c>
      <c r="AF33" s="2" t="s">
        <v>16</v>
      </c>
      <c r="AG33" s="2" t="s">
        <v>16</v>
      </c>
      <c r="AH33" s="2" t="s">
        <v>16</v>
      </c>
      <c r="AI33" s="95"/>
      <c r="AJ33" s="95"/>
      <c r="AK33" s="2" t="s">
        <v>16</v>
      </c>
      <c r="AL33" s="2" t="s">
        <v>16</v>
      </c>
      <c r="AM33" s="2" t="s">
        <v>16</v>
      </c>
      <c r="AN33" s="2" t="s">
        <v>16</v>
      </c>
      <c r="AO33" s="2" t="s">
        <v>16</v>
      </c>
      <c r="AP33" s="95"/>
      <c r="AQ33" s="95"/>
      <c r="AR33" s="204"/>
      <c r="AS33" s="2">
        <f t="shared" si="12"/>
        <v>11</v>
      </c>
      <c r="AT33" s="2">
        <f t="shared" si="13"/>
        <v>0</v>
      </c>
      <c r="AU33" s="2">
        <f t="shared" si="16"/>
        <v>2.5</v>
      </c>
      <c r="AV33" s="25">
        <f t="shared" si="14"/>
        <v>0.5211457708458308</v>
      </c>
      <c r="AW33" s="14">
        <f t="shared" si="15"/>
        <v>4</v>
      </c>
    </row>
    <row r="34" spans="1:49" x14ac:dyDescent="0.2">
      <c r="A34" s="80" t="s">
        <v>511</v>
      </c>
      <c r="B34" s="15" t="str">
        <f>IFERROR(VLOOKUP(A34,'Validation List'!$A:$G,2,0),"--")</f>
        <v>Maria Obaldo</v>
      </c>
      <c r="C34" s="15" t="str">
        <f>IFERROR(VLOOKUP(A34,'Validation List'!$A:$G,4,0),"--")</f>
        <v>MVW 391</v>
      </c>
      <c r="D34" s="16" t="str">
        <f>IFERROR(VLOOKUP(A34,'Validation List'!$A:$G,6,0),"--")</f>
        <v>PM</v>
      </c>
      <c r="E34" s="16">
        <f>IFERROR(VLOOKUP(A34,'Validation List'!$A:$G,5,0),"--")</f>
        <v>100036721487519</v>
      </c>
      <c r="F34" s="15">
        <f t="shared" si="4"/>
        <v>0</v>
      </c>
      <c r="G34" s="15">
        <f t="shared" si="5"/>
        <v>40</v>
      </c>
      <c r="H34" s="15">
        <f t="shared" si="6"/>
        <v>40</v>
      </c>
      <c r="I34" s="15">
        <f t="shared" si="7"/>
        <v>38.5</v>
      </c>
      <c r="J34" s="15">
        <f t="shared" si="8"/>
        <v>40</v>
      </c>
      <c r="K34" s="15">
        <f t="shared" si="9"/>
        <v>158.5</v>
      </c>
      <c r="L34" s="15">
        <f t="shared" si="10"/>
        <v>0</v>
      </c>
      <c r="M34" s="15">
        <f t="shared" si="11"/>
        <v>158.5</v>
      </c>
      <c r="N34" s="95"/>
      <c r="O34" s="95"/>
      <c r="U34" s="95"/>
      <c r="V34" s="95"/>
      <c r="AB34" s="95"/>
      <c r="AC34" s="95"/>
      <c r="AF34" s="2">
        <v>6.5</v>
      </c>
      <c r="AI34" s="95"/>
      <c r="AJ34" s="95"/>
      <c r="AP34" s="95"/>
      <c r="AQ34" s="95"/>
      <c r="AS34" s="2">
        <f t="shared" si="12"/>
        <v>0</v>
      </c>
      <c r="AT34" s="2">
        <f t="shared" si="13"/>
        <v>0</v>
      </c>
      <c r="AU34" s="2">
        <f t="shared" si="16"/>
        <v>1.5</v>
      </c>
      <c r="AV34" s="25">
        <f t="shared" si="14"/>
        <v>1.1885122975404918</v>
      </c>
      <c r="AW34" s="14">
        <f t="shared" si="15"/>
        <v>4</v>
      </c>
    </row>
    <row r="35" spans="1:49" x14ac:dyDescent="0.2">
      <c r="A35" s="80" t="s">
        <v>189</v>
      </c>
      <c r="B35" s="15" t="str">
        <f>IFERROR(VLOOKUP(A35,'Validation List'!$A:$G,2,0),"--")</f>
        <v>Jason Leung</v>
      </c>
      <c r="C35" s="15">
        <f>IFERROR(VLOOKUP(A35,'Validation List'!$A:$G,4,0),"--")</f>
        <v>0</v>
      </c>
      <c r="D35" s="16" t="str">
        <f>IFERROR(VLOOKUP(A35,'Validation List'!$A:$G,6,0),"--")</f>
        <v>ROLL OFF</v>
      </c>
      <c r="E35" s="16">
        <f>IFERROR(VLOOKUP(A35,'Validation List'!$A:$G,5,0),"--")</f>
        <v>100027984993903</v>
      </c>
      <c r="F35" s="15">
        <f t="shared" si="4"/>
        <v>0</v>
      </c>
      <c r="G35" s="15">
        <f t="shared" si="5"/>
        <v>40</v>
      </c>
      <c r="H35" s="15">
        <f t="shared" si="6"/>
        <v>39</v>
      </c>
      <c r="I35" s="15">
        <f t="shared" si="7"/>
        <v>38</v>
      </c>
      <c r="J35" s="15">
        <f t="shared" si="8"/>
        <v>40</v>
      </c>
      <c r="K35" s="15">
        <f t="shared" si="9"/>
        <v>157</v>
      </c>
      <c r="L35" s="15">
        <f t="shared" si="10"/>
        <v>0</v>
      </c>
      <c r="M35" s="15">
        <f t="shared" si="11"/>
        <v>157</v>
      </c>
      <c r="N35" s="95"/>
      <c r="O35" s="95"/>
      <c r="U35" s="95"/>
      <c r="V35" s="95"/>
      <c r="Y35" s="2">
        <v>7</v>
      </c>
      <c r="AB35" s="95"/>
      <c r="AC35" s="95"/>
      <c r="AF35" s="2">
        <v>6</v>
      </c>
      <c r="AI35" s="95"/>
      <c r="AJ35" s="95"/>
      <c r="AP35" s="95"/>
      <c r="AQ35" s="95"/>
      <c r="AS35" s="2">
        <f t="shared" si="12"/>
        <v>0</v>
      </c>
      <c r="AT35" s="2">
        <f t="shared" si="13"/>
        <v>0</v>
      </c>
      <c r="AU35" s="2">
        <f t="shared" si="16"/>
        <v>3</v>
      </c>
      <c r="AV35" s="25">
        <f t="shared" si="14"/>
        <v>1.1772645470905818</v>
      </c>
      <c r="AW35" s="14">
        <f t="shared" si="15"/>
        <v>4</v>
      </c>
    </row>
    <row r="36" spans="1:49" x14ac:dyDescent="0.2">
      <c r="A36" s="79" t="s">
        <v>451</v>
      </c>
      <c r="B36" s="15" t="str">
        <f>IFERROR(VLOOKUP(A36,'Validation List'!$A:$G,2,0),"--")</f>
        <v>Jason Leung</v>
      </c>
      <c r="C36" s="15" t="str">
        <f>IFERROR(VLOOKUP(A36,'Validation List'!$A:$G,4,0),"--")</f>
        <v>MVW 391</v>
      </c>
      <c r="D36" s="16" t="str">
        <f>IFERROR(VLOOKUP(A36,'Validation List'!$A:$G,6,0),"--")</f>
        <v>AM</v>
      </c>
      <c r="E36" s="16">
        <f>IFERROR(VLOOKUP(A36,'Validation List'!$A:$G,5,0),"--")</f>
        <v>100028504043772</v>
      </c>
      <c r="F36" s="15">
        <f t="shared" si="4"/>
        <v>0</v>
      </c>
      <c r="G36" s="15">
        <f t="shared" si="5"/>
        <v>39.5</v>
      </c>
      <c r="H36" s="15">
        <f t="shared" si="6"/>
        <v>32</v>
      </c>
      <c r="I36" s="15">
        <f t="shared" si="7"/>
        <v>39</v>
      </c>
      <c r="J36" s="15">
        <f t="shared" si="8"/>
        <v>35</v>
      </c>
      <c r="K36" s="15">
        <f t="shared" si="9"/>
        <v>145.5</v>
      </c>
      <c r="L36" s="15">
        <f t="shared" si="10"/>
        <v>0</v>
      </c>
      <c r="M36" s="15">
        <f t="shared" si="11"/>
        <v>145.5</v>
      </c>
      <c r="N36" s="96"/>
      <c r="O36" s="95"/>
      <c r="Q36" s="2">
        <v>7.5</v>
      </c>
      <c r="U36" s="95"/>
      <c r="V36" s="95"/>
      <c r="X36" s="2" t="s">
        <v>17</v>
      </c>
      <c r="AB36" s="95"/>
      <c r="AC36" s="95"/>
      <c r="AD36" s="2">
        <v>7.5</v>
      </c>
      <c r="AF36" s="2">
        <v>7.5</v>
      </c>
      <c r="AI36" s="95"/>
      <c r="AJ36" s="95"/>
      <c r="AM36" s="2">
        <v>3</v>
      </c>
      <c r="AP36" s="95"/>
      <c r="AQ36" s="95"/>
      <c r="AR36" s="204"/>
      <c r="AS36" s="2">
        <f t="shared" si="12"/>
        <v>0</v>
      </c>
      <c r="AT36" s="2">
        <f t="shared" si="13"/>
        <v>1</v>
      </c>
      <c r="AU36" s="2">
        <f t="shared" si="16"/>
        <v>6.5</v>
      </c>
      <c r="AV36" s="25">
        <f t="shared" si="14"/>
        <v>1.0910317936412717</v>
      </c>
      <c r="AW36" s="14">
        <f t="shared" si="15"/>
        <v>4</v>
      </c>
    </row>
    <row r="37" spans="1:49" x14ac:dyDescent="0.2">
      <c r="A37" s="79" t="s">
        <v>513</v>
      </c>
      <c r="B37" s="15" t="str">
        <f>IFERROR(VLOOKUP(A37,'Validation List'!$A:$G,2,0),"--")</f>
        <v>QA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100028824242673</v>
      </c>
      <c r="F37" s="15">
        <f t="shared" si="4"/>
        <v>0</v>
      </c>
      <c r="G37" s="15">
        <f t="shared" si="5"/>
        <v>40</v>
      </c>
      <c r="H37" s="15">
        <f t="shared" si="6"/>
        <v>40</v>
      </c>
      <c r="I37" s="15">
        <f t="shared" si="7"/>
        <v>32</v>
      </c>
      <c r="J37" s="15">
        <f t="shared" si="8"/>
        <v>40</v>
      </c>
      <c r="K37" s="15">
        <f t="shared" si="9"/>
        <v>152</v>
      </c>
      <c r="L37" s="15">
        <f t="shared" si="10"/>
        <v>0</v>
      </c>
      <c r="M37" s="15">
        <f t="shared" si="11"/>
        <v>152</v>
      </c>
      <c r="N37" s="96"/>
      <c r="O37" s="95"/>
      <c r="U37" s="95"/>
      <c r="V37" s="95"/>
      <c r="AB37" s="95"/>
      <c r="AC37" s="95"/>
      <c r="AE37" s="2" t="s">
        <v>17</v>
      </c>
      <c r="AI37" s="95"/>
      <c r="AJ37" s="95"/>
      <c r="AP37" s="95"/>
      <c r="AQ37" s="95"/>
      <c r="AR37" s="204"/>
      <c r="AS37" s="2">
        <f t="shared" si="12"/>
        <v>0</v>
      </c>
      <c r="AT37" s="2">
        <f t="shared" si="13"/>
        <v>1</v>
      </c>
      <c r="AU37" s="2">
        <f t="shared" si="16"/>
        <v>0</v>
      </c>
      <c r="AV37" s="25">
        <f t="shared" si="14"/>
        <v>1.1397720455908817</v>
      </c>
      <c r="AW37" s="14">
        <f t="shared" si="15"/>
        <v>4</v>
      </c>
    </row>
    <row r="38" spans="1:49" x14ac:dyDescent="0.2">
      <c r="A38" s="79" t="s">
        <v>515</v>
      </c>
      <c r="B38" s="15" t="str">
        <f>IFERROR(VLOOKUP(A38,'Validation List'!$A:$G,2,0),"--")</f>
        <v>Maria Obaldo</v>
      </c>
      <c r="C38" s="15" t="str">
        <f>IFERROR(VLOOKUP(A38,'Validation List'!$A:$G,4,0),"--")</f>
        <v>MVW 391</v>
      </c>
      <c r="D38" s="16" t="str">
        <f>IFERROR(VLOOKUP(A38,'Validation List'!$A:$G,6,0),"--")</f>
        <v>PM</v>
      </c>
      <c r="E38" s="16">
        <f>IFERROR(VLOOKUP(A38,'Validation List'!$A:$G,5,0),"--")</f>
        <v>100028810803358</v>
      </c>
      <c r="F38" s="15">
        <f t="shared" si="4"/>
        <v>0</v>
      </c>
      <c r="G38" s="15">
        <f t="shared" si="5"/>
        <v>40</v>
      </c>
      <c r="H38" s="15">
        <f t="shared" si="6"/>
        <v>28</v>
      </c>
      <c r="I38" s="15">
        <f t="shared" si="7"/>
        <v>30</v>
      </c>
      <c r="J38" s="15">
        <f t="shared" si="8"/>
        <v>38.5</v>
      </c>
      <c r="K38" s="15">
        <f t="shared" si="9"/>
        <v>136.5</v>
      </c>
      <c r="L38" s="15">
        <f t="shared" si="10"/>
        <v>0</v>
      </c>
      <c r="M38" s="15">
        <f t="shared" si="11"/>
        <v>136.5</v>
      </c>
      <c r="N38" s="96"/>
      <c r="O38" s="96"/>
      <c r="P38" s="204"/>
      <c r="Q38" s="204"/>
      <c r="R38" s="204"/>
      <c r="U38" s="96"/>
      <c r="V38" s="95"/>
      <c r="W38" s="204"/>
      <c r="X38" s="204"/>
      <c r="Y38" s="204">
        <v>4</v>
      </c>
      <c r="AA38" s="2" t="s">
        <v>16</v>
      </c>
      <c r="AB38" s="95"/>
      <c r="AC38" s="95"/>
      <c r="AD38" s="2" t="s">
        <v>16</v>
      </c>
      <c r="AE38" s="2">
        <v>6</v>
      </c>
      <c r="AI38" s="95"/>
      <c r="AJ38" s="95"/>
      <c r="AK38" s="2">
        <v>6.5</v>
      </c>
      <c r="AP38" s="95"/>
      <c r="AQ38" s="95"/>
      <c r="AR38" s="204"/>
      <c r="AS38" s="2">
        <f t="shared" si="12"/>
        <v>2</v>
      </c>
      <c r="AT38" s="2">
        <f t="shared" si="13"/>
        <v>0</v>
      </c>
      <c r="AU38" s="2">
        <f t="shared" si="16"/>
        <v>7.5</v>
      </c>
      <c r="AV38" s="25">
        <f t="shared" si="14"/>
        <v>1.0235452909418115</v>
      </c>
      <c r="AW38" s="14">
        <f>($C$1-(COUNTIF(N38:AR38,"NA")))/5</f>
        <v>4</v>
      </c>
    </row>
    <row r="39" spans="1:49" x14ac:dyDescent="0.2">
      <c r="A39" s="79" t="s">
        <v>517</v>
      </c>
      <c r="B39" s="15" t="str">
        <f>IFERROR(VLOOKUP(A39,'Validation List'!$A:$G,2,0),"--")</f>
        <v>Maria Obaldo</v>
      </c>
      <c r="C39" s="15" t="str">
        <f>IFERROR(VLOOKUP(A39,'Validation List'!$A:$G,4,0),"--")</f>
        <v>MVW 391</v>
      </c>
      <c r="D39" s="16" t="str">
        <f>IFERROR(VLOOKUP(A39,'Validation List'!$A:$G,6,0),"--")</f>
        <v>PM</v>
      </c>
      <c r="E39" s="16">
        <f>IFERROR(VLOOKUP(A39,'Validation List'!$A:$G,5,0),"--")</f>
        <v>100034078605203</v>
      </c>
      <c r="F39" s="15">
        <f t="shared" si="4"/>
        <v>0</v>
      </c>
      <c r="G39" s="15">
        <f t="shared" si="5"/>
        <v>40</v>
      </c>
      <c r="H39" s="15">
        <f t="shared" si="6"/>
        <v>38</v>
      </c>
      <c r="I39" s="15">
        <f t="shared" si="7"/>
        <v>40</v>
      </c>
      <c r="J39" s="15">
        <f t="shared" si="8"/>
        <v>40</v>
      </c>
      <c r="K39" s="15">
        <f t="shared" si="9"/>
        <v>158</v>
      </c>
      <c r="L39" s="15">
        <f t="shared" si="10"/>
        <v>0</v>
      </c>
      <c r="M39" s="15">
        <f t="shared" si="11"/>
        <v>158</v>
      </c>
      <c r="N39" s="96"/>
      <c r="O39" s="95"/>
      <c r="U39" s="96"/>
      <c r="V39" s="95"/>
      <c r="Z39" s="2">
        <v>6</v>
      </c>
      <c r="AB39" s="95"/>
      <c r="AC39" s="95"/>
      <c r="AI39" s="95"/>
      <c r="AJ39" s="95"/>
      <c r="AP39" s="95"/>
      <c r="AQ39" s="95"/>
      <c r="AR39" s="204"/>
      <c r="AS39" s="2">
        <f t="shared" si="12"/>
        <v>0</v>
      </c>
      <c r="AT39" s="2">
        <f t="shared" si="13"/>
        <v>0</v>
      </c>
      <c r="AU39" s="2">
        <f t="shared" si="16"/>
        <v>2</v>
      </c>
      <c r="AV39" s="25">
        <f t="shared" si="14"/>
        <v>1.1847630473905217</v>
      </c>
      <c r="AW39" s="14">
        <f t="shared" si="15"/>
        <v>4</v>
      </c>
    </row>
    <row r="40" spans="1:49" x14ac:dyDescent="0.2">
      <c r="A40" s="79" t="s">
        <v>453</v>
      </c>
      <c r="B40" s="15" t="str">
        <f>IFERROR(VLOOKUP(A40,'Validation List'!$A:$G,2,0),"--")</f>
        <v>Jason Leung</v>
      </c>
      <c r="C40" s="15" t="str">
        <f>IFERROR(VLOOKUP(A40,'Validation List'!$A:$G,4,0),"--")</f>
        <v>MVW 391</v>
      </c>
      <c r="D40" s="16" t="str">
        <f>IFERROR(VLOOKUP(A40,'Validation List'!$A:$G,6,0),"--")</f>
        <v>AM</v>
      </c>
      <c r="E40" s="16">
        <f>IFERROR(VLOOKUP(A40,'Validation List'!$A:$G,5,0),"--")</f>
        <v>100035086571606</v>
      </c>
      <c r="F40" s="15">
        <f t="shared" si="4"/>
        <v>0</v>
      </c>
      <c r="G40" s="15">
        <f t="shared" si="5"/>
        <v>37.5</v>
      </c>
      <c r="H40" s="15">
        <f t="shared" si="6"/>
        <v>31</v>
      </c>
      <c r="I40" s="15">
        <f t="shared" si="7"/>
        <v>39</v>
      </c>
      <c r="J40" s="15">
        <f t="shared" si="8"/>
        <v>36.5</v>
      </c>
      <c r="K40" s="15">
        <f t="shared" si="9"/>
        <v>144</v>
      </c>
      <c r="L40" s="15">
        <f t="shared" si="10"/>
        <v>0</v>
      </c>
      <c r="M40" s="15">
        <f t="shared" si="11"/>
        <v>144</v>
      </c>
      <c r="N40" s="96"/>
      <c r="O40" s="95"/>
      <c r="Q40" s="204">
        <v>6.5</v>
      </c>
      <c r="R40" s="2">
        <v>7</v>
      </c>
      <c r="U40" s="96"/>
      <c r="V40" s="95"/>
      <c r="W40" s="2" t="s">
        <v>17</v>
      </c>
      <c r="Z40" s="2">
        <v>7</v>
      </c>
      <c r="AB40" s="95"/>
      <c r="AC40" s="95"/>
      <c r="AE40" s="2">
        <v>7</v>
      </c>
      <c r="AI40" s="95"/>
      <c r="AJ40" s="95"/>
      <c r="AO40" s="2">
        <v>4.5</v>
      </c>
      <c r="AP40" s="95"/>
      <c r="AQ40" s="95"/>
      <c r="AR40" s="204"/>
      <c r="AS40" s="2">
        <f t="shared" si="12"/>
        <v>0</v>
      </c>
      <c r="AT40" s="2">
        <f t="shared" si="13"/>
        <v>1</v>
      </c>
      <c r="AU40" s="2">
        <f t="shared" si="16"/>
        <v>8</v>
      </c>
      <c r="AV40" s="25">
        <f t="shared" si="14"/>
        <v>1.0797840431913617</v>
      </c>
      <c r="AW40" s="14">
        <f t="shared" si="15"/>
        <v>4</v>
      </c>
    </row>
    <row r="41" spans="1:49" x14ac:dyDescent="0.2">
      <c r="A41" s="79" t="s">
        <v>519</v>
      </c>
      <c r="B41" s="15" t="str">
        <f>IFERROR(VLOOKUP(A41,'Validation List'!$A:$G,2,0),"--")</f>
        <v>Maria Obaldo</v>
      </c>
      <c r="C41" s="15" t="str">
        <f>IFERROR(VLOOKUP(A41,'Validation List'!$A:$G,4,0),"--")</f>
        <v>MVW 391</v>
      </c>
      <c r="D41" s="16" t="str">
        <f>IFERROR(VLOOKUP(A41,'Validation List'!$A:$G,6,0),"--")</f>
        <v>PM</v>
      </c>
      <c r="E41" s="16">
        <f>IFERROR(VLOOKUP(A41,'Validation List'!$A:$G,5,0),"--")</f>
        <v>100034853954107</v>
      </c>
      <c r="F41" s="15">
        <f t="shared" si="4"/>
        <v>0</v>
      </c>
      <c r="G41" s="15">
        <f t="shared" si="5"/>
        <v>32</v>
      </c>
      <c r="H41" s="15">
        <f t="shared" si="6"/>
        <v>40</v>
      </c>
      <c r="I41" s="15">
        <f t="shared" si="7"/>
        <v>32</v>
      </c>
      <c r="J41" s="15">
        <f t="shared" si="8"/>
        <v>40</v>
      </c>
      <c r="K41" s="15">
        <f t="shared" si="9"/>
        <v>144</v>
      </c>
      <c r="L41" s="15">
        <f t="shared" si="10"/>
        <v>0</v>
      </c>
      <c r="M41" s="15">
        <f t="shared" si="11"/>
        <v>144</v>
      </c>
      <c r="N41" s="95"/>
      <c r="O41" s="95"/>
      <c r="S41" s="2" t="s">
        <v>16</v>
      </c>
      <c r="U41" s="95"/>
      <c r="V41" s="95"/>
      <c r="AB41" s="95"/>
      <c r="AC41" s="95"/>
      <c r="AD41" s="2" t="s">
        <v>17</v>
      </c>
      <c r="AI41" s="95"/>
      <c r="AJ41" s="95"/>
      <c r="AP41" s="95"/>
      <c r="AQ41" s="95"/>
      <c r="AR41" s="204"/>
      <c r="AS41" s="2">
        <f t="shared" si="12"/>
        <v>1</v>
      </c>
      <c r="AT41" s="2">
        <f t="shared" si="13"/>
        <v>1</v>
      </c>
      <c r="AU41" s="2">
        <f t="shared" si="16"/>
        <v>0</v>
      </c>
      <c r="AV41" s="25">
        <f t="shared" si="14"/>
        <v>1.0797840431913617</v>
      </c>
      <c r="AW41" s="14">
        <f t="shared" si="15"/>
        <v>4</v>
      </c>
    </row>
    <row r="42" spans="1:49" x14ac:dyDescent="0.2">
      <c r="A42" s="79" t="s">
        <v>455</v>
      </c>
      <c r="B42" s="15" t="str">
        <f>IFERROR(VLOOKUP(A42,'Validation List'!$A:$G,2,0),"--")</f>
        <v>Jason Leung</v>
      </c>
      <c r="C42" s="15" t="str">
        <f>IFERROR(VLOOKUP(A42,'Validation List'!$A:$G,4,0),"--")</f>
        <v>MVW 391</v>
      </c>
      <c r="D42" s="16" t="str">
        <f>IFERROR(VLOOKUP(A42,'Validation List'!$A:$G,6,0),"--")</f>
        <v>AM</v>
      </c>
      <c r="E42" s="16">
        <f>IFERROR(VLOOKUP(A42,'Validation List'!$A:$G,5,0),"--")</f>
        <v>100034185502656</v>
      </c>
      <c r="F42" s="15">
        <f t="shared" si="4"/>
        <v>0</v>
      </c>
      <c r="G42" s="15">
        <f t="shared" si="5"/>
        <v>24</v>
      </c>
      <c r="H42" s="15">
        <f t="shared" si="6"/>
        <v>24</v>
      </c>
      <c r="I42" s="15">
        <f t="shared" si="7"/>
        <v>35</v>
      </c>
      <c r="J42" s="15">
        <f t="shared" si="8"/>
        <v>40</v>
      </c>
      <c r="K42" s="15">
        <f t="shared" si="9"/>
        <v>123</v>
      </c>
      <c r="L42" s="15">
        <f t="shared" si="10"/>
        <v>0</v>
      </c>
      <c r="M42" s="15">
        <f t="shared" si="11"/>
        <v>123</v>
      </c>
      <c r="N42" s="95"/>
      <c r="O42" s="95"/>
      <c r="S42" s="61" t="s">
        <v>17</v>
      </c>
      <c r="T42" s="2" t="s">
        <v>17</v>
      </c>
      <c r="U42" s="95"/>
      <c r="V42" s="95"/>
      <c r="W42" s="2" t="s">
        <v>17</v>
      </c>
      <c r="X42" s="2" t="s">
        <v>17</v>
      </c>
      <c r="AB42" s="95"/>
      <c r="AC42" s="95"/>
      <c r="AE42" s="2">
        <v>3</v>
      </c>
      <c r="AI42" s="95"/>
      <c r="AJ42" s="95"/>
      <c r="AP42" s="95"/>
      <c r="AQ42" s="95"/>
      <c r="AR42" s="204"/>
      <c r="AS42" s="2">
        <f t="shared" si="12"/>
        <v>0</v>
      </c>
      <c r="AT42" s="2">
        <f t="shared" si="13"/>
        <v>4</v>
      </c>
      <c r="AU42" s="2">
        <f t="shared" si="16"/>
        <v>5</v>
      </c>
      <c r="AV42" s="25">
        <f t="shared" si="14"/>
        <v>0.92231553689262136</v>
      </c>
      <c r="AW42" s="14">
        <f t="shared" si="15"/>
        <v>4</v>
      </c>
    </row>
    <row r="43" spans="1:49" x14ac:dyDescent="0.2">
      <c r="A43" s="79" t="s">
        <v>457</v>
      </c>
      <c r="B43" s="15" t="str">
        <f>IFERROR(VLOOKUP(A43,'Validation List'!$A:$G,2,0),"--")</f>
        <v>Jason Leung</v>
      </c>
      <c r="C43" s="15" t="str">
        <f>IFERROR(VLOOKUP(A43,'Validation List'!$A:$G,4,0),"--")</f>
        <v>MVW 391</v>
      </c>
      <c r="D43" s="16" t="str">
        <f>IFERROR(VLOOKUP(A43,'Validation List'!$A:$G,6,0),"--")</f>
        <v>AM</v>
      </c>
      <c r="E43" s="16">
        <f>IFERROR(VLOOKUP(A43,'Validation List'!$A:$G,5,0),"--")</f>
        <v>100028669302473</v>
      </c>
      <c r="F43" s="15">
        <f t="shared" si="4"/>
        <v>0</v>
      </c>
      <c r="G43" s="15">
        <f t="shared" si="5"/>
        <v>39.25</v>
      </c>
      <c r="H43" s="15">
        <f t="shared" si="6"/>
        <v>40</v>
      </c>
      <c r="I43" s="15">
        <f t="shared" si="7"/>
        <v>35</v>
      </c>
      <c r="J43" s="15">
        <f t="shared" si="8"/>
        <v>40</v>
      </c>
      <c r="K43" s="15">
        <f t="shared" si="9"/>
        <v>154.25</v>
      </c>
      <c r="L43" s="15">
        <f t="shared" si="10"/>
        <v>0</v>
      </c>
      <c r="M43" s="15">
        <f t="shared" si="11"/>
        <v>154.25</v>
      </c>
      <c r="N43" s="96"/>
      <c r="O43" s="95"/>
      <c r="P43" s="204"/>
      <c r="Q43" s="204"/>
      <c r="R43" s="204">
        <v>7.25</v>
      </c>
      <c r="U43" s="96"/>
      <c r="V43" s="96"/>
      <c r="W43" s="204"/>
      <c r="X43" s="204"/>
      <c r="Y43" s="204"/>
      <c r="AB43" s="95"/>
      <c r="AC43" s="95"/>
      <c r="AE43" s="2">
        <v>3</v>
      </c>
      <c r="AI43" s="95"/>
      <c r="AJ43" s="95"/>
      <c r="AP43" s="95"/>
      <c r="AQ43" s="95"/>
      <c r="AR43" s="204"/>
      <c r="AS43" s="2">
        <f t="shared" si="12"/>
        <v>0</v>
      </c>
      <c r="AT43" s="2">
        <f t="shared" si="13"/>
        <v>0</v>
      </c>
      <c r="AU43" s="2">
        <f t="shared" si="16"/>
        <v>5.75</v>
      </c>
      <c r="AV43" s="25">
        <f t="shared" si="14"/>
        <v>1.1566436712657466</v>
      </c>
      <c r="AW43" s="14">
        <f t="shared" si="15"/>
        <v>4</v>
      </c>
    </row>
    <row r="44" spans="1:49" x14ac:dyDescent="0.2">
      <c r="A44" s="79" t="s">
        <v>459</v>
      </c>
      <c r="B44" s="15" t="str">
        <f>IFERROR(VLOOKUP(A44,'Validation List'!$A:$G,2,0),"--")</f>
        <v>Jason Leung</v>
      </c>
      <c r="C44" s="15" t="str">
        <f>IFERROR(VLOOKUP(A44,'Validation List'!$A:$G,4,0),"--")</f>
        <v>MVW 391</v>
      </c>
      <c r="D44" s="16" t="str">
        <f>IFERROR(VLOOKUP(A44,'Validation List'!$A:$G,6,0),"--")</f>
        <v>AM</v>
      </c>
      <c r="E44" s="16">
        <f>IFERROR(VLOOKUP(A44,'Validation List'!$A:$G,5,0),"--")</f>
        <v>100034208288748</v>
      </c>
      <c r="F44" s="15">
        <f t="shared" si="4"/>
        <v>0</v>
      </c>
      <c r="G44" s="15">
        <f t="shared" si="5"/>
        <v>40</v>
      </c>
      <c r="H44" s="15">
        <f t="shared" si="6"/>
        <v>40</v>
      </c>
      <c r="I44" s="15">
        <f t="shared" si="7"/>
        <v>40</v>
      </c>
      <c r="J44" s="15">
        <f t="shared" si="8"/>
        <v>40</v>
      </c>
      <c r="K44" s="15">
        <f t="shared" si="9"/>
        <v>160</v>
      </c>
      <c r="L44" s="15">
        <f t="shared" si="10"/>
        <v>0</v>
      </c>
      <c r="M44" s="15">
        <f t="shared" si="11"/>
        <v>160</v>
      </c>
      <c r="N44" s="96"/>
      <c r="O44" s="95"/>
      <c r="U44" s="95"/>
      <c r="V44" s="95"/>
      <c r="AB44" s="95"/>
      <c r="AC44" s="95"/>
      <c r="AI44" s="95"/>
      <c r="AJ44" s="95"/>
      <c r="AP44" s="95"/>
      <c r="AQ44" s="95"/>
      <c r="AR44" s="204"/>
      <c r="AS44" s="2">
        <f t="shared" si="12"/>
        <v>0</v>
      </c>
      <c r="AT44" s="2">
        <f t="shared" si="13"/>
        <v>0</v>
      </c>
      <c r="AU44" s="2">
        <f t="shared" si="16"/>
        <v>0</v>
      </c>
      <c r="AV44" s="25">
        <f t="shared" si="14"/>
        <v>1.1997600479904018</v>
      </c>
      <c r="AW44" s="14">
        <f t="shared" si="15"/>
        <v>4</v>
      </c>
    </row>
    <row r="45" spans="1:49" x14ac:dyDescent="0.2">
      <c r="A45" s="79" t="s">
        <v>595</v>
      </c>
      <c r="B45" s="15" t="str">
        <f>IFERROR(VLOOKUP(A45,'Validation List'!$A:$G,2,0),"--")</f>
        <v>Jason Leung</v>
      </c>
      <c r="C45" s="15">
        <f>IFERROR(VLOOKUP(A45,'Validation List'!$A:$G,4,0),"--")</f>
        <v>0</v>
      </c>
      <c r="D45" s="16" t="str">
        <f>IFERROR(VLOOKUP(A45,'Validation List'!$A:$G,6,0),"--")</f>
        <v>ROLL OFF</v>
      </c>
      <c r="E45" s="16">
        <f>IFERROR(VLOOKUP(A45,'Validation List'!$A:$G,5,0),"--")</f>
        <v>100033991043043</v>
      </c>
      <c r="F45" s="15">
        <f t="shared" si="4"/>
        <v>0</v>
      </c>
      <c r="G45" s="15">
        <f t="shared" si="5"/>
        <v>40</v>
      </c>
      <c r="H45" s="15">
        <f t="shared" si="6"/>
        <v>40</v>
      </c>
      <c r="I45" s="15">
        <f t="shared" si="7"/>
        <v>0</v>
      </c>
      <c r="J45" s="15">
        <f t="shared" si="8"/>
        <v>0</v>
      </c>
      <c r="K45" s="15">
        <f t="shared" si="9"/>
        <v>80</v>
      </c>
      <c r="L45" s="15">
        <f t="shared" si="10"/>
        <v>0</v>
      </c>
      <c r="M45" s="15">
        <f t="shared" si="11"/>
        <v>80</v>
      </c>
      <c r="N45" s="96"/>
      <c r="O45" s="95"/>
      <c r="U45" s="95"/>
      <c r="V45" s="95"/>
      <c r="AB45" s="95"/>
      <c r="AC45" s="95"/>
      <c r="AD45" s="2" t="s">
        <v>688</v>
      </c>
      <c r="AE45" s="2" t="s">
        <v>688</v>
      </c>
      <c r="AF45" s="2" t="s">
        <v>688</v>
      </c>
      <c r="AG45" s="2" t="s">
        <v>688</v>
      </c>
      <c r="AH45" s="2" t="s">
        <v>688</v>
      </c>
      <c r="AI45" s="95"/>
      <c r="AJ45" s="95"/>
      <c r="AK45" s="2" t="s">
        <v>688</v>
      </c>
      <c r="AL45" s="2" t="s">
        <v>688</v>
      </c>
      <c r="AM45" s="2" t="s">
        <v>688</v>
      </c>
      <c r="AN45" s="2" t="s">
        <v>688</v>
      </c>
      <c r="AO45" s="2" t="s">
        <v>688</v>
      </c>
      <c r="AP45" s="95"/>
      <c r="AQ45" s="95"/>
      <c r="AR45" s="204"/>
      <c r="AS45" s="2">
        <f t="shared" si="12"/>
        <v>0</v>
      </c>
      <c r="AT45" s="2">
        <f t="shared" si="13"/>
        <v>0</v>
      </c>
      <c r="AU45" s="2">
        <f t="shared" si="16"/>
        <v>0</v>
      </c>
      <c r="AV45" s="25">
        <f t="shared" si="14"/>
        <v>0.59988002399520091</v>
      </c>
      <c r="AW45" s="14">
        <f t="shared" si="15"/>
        <v>2</v>
      </c>
    </row>
    <row r="46" spans="1:49" x14ac:dyDescent="0.2">
      <c r="A46" s="79" t="s">
        <v>461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100034925675823</v>
      </c>
      <c r="F46" s="15">
        <f t="shared" si="4"/>
        <v>0</v>
      </c>
      <c r="G46" s="15">
        <f t="shared" si="5"/>
        <v>40</v>
      </c>
      <c r="H46" s="15">
        <f t="shared" si="6"/>
        <v>40</v>
      </c>
      <c r="I46" s="15">
        <f t="shared" si="7"/>
        <v>40</v>
      </c>
      <c r="J46" s="15">
        <f t="shared" si="8"/>
        <v>32</v>
      </c>
      <c r="K46" s="15">
        <f t="shared" si="9"/>
        <v>152</v>
      </c>
      <c r="L46" s="15">
        <f t="shared" si="10"/>
        <v>0</v>
      </c>
      <c r="M46" s="15">
        <f t="shared" si="11"/>
        <v>152</v>
      </c>
      <c r="N46" s="95"/>
      <c r="O46" s="95"/>
      <c r="U46" s="95"/>
      <c r="V46" s="95"/>
      <c r="AB46" s="95"/>
      <c r="AC46" s="95"/>
      <c r="AI46" s="95"/>
      <c r="AJ46" s="95"/>
      <c r="AN46" s="2" t="s">
        <v>17</v>
      </c>
      <c r="AP46" s="95"/>
      <c r="AQ46" s="95"/>
      <c r="AR46" s="204"/>
      <c r="AS46" s="2">
        <f t="shared" si="12"/>
        <v>0</v>
      </c>
      <c r="AT46" s="2">
        <f t="shared" si="13"/>
        <v>1</v>
      </c>
      <c r="AU46" s="2">
        <f t="shared" si="16"/>
        <v>0</v>
      </c>
      <c r="AV46" s="25">
        <f t="shared" si="14"/>
        <v>1.1397720455908817</v>
      </c>
      <c r="AW46" s="14">
        <f t="shared" si="15"/>
        <v>4</v>
      </c>
    </row>
    <row r="47" spans="1:49" x14ac:dyDescent="0.2">
      <c r="A47" s="79" t="s">
        <v>463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AM</v>
      </c>
      <c r="E47" s="16">
        <f>IFERROR(VLOOKUP(A47,'Validation List'!$A:$G,5,0),"--")</f>
        <v>100033980093671</v>
      </c>
      <c r="F47" s="15">
        <f t="shared" si="4"/>
        <v>0</v>
      </c>
      <c r="G47" s="15">
        <f t="shared" si="5"/>
        <v>37.5</v>
      </c>
      <c r="H47" s="15">
        <f t="shared" si="6"/>
        <v>32</v>
      </c>
      <c r="I47" s="15">
        <f t="shared" si="7"/>
        <v>29.5</v>
      </c>
      <c r="J47" s="15">
        <f t="shared" si="8"/>
        <v>39</v>
      </c>
      <c r="K47" s="15">
        <f t="shared" si="9"/>
        <v>138</v>
      </c>
      <c r="L47" s="15">
        <f t="shared" si="10"/>
        <v>0</v>
      </c>
      <c r="M47" s="15">
        <f t="shared" si="11"/>
        <v>138</v>
      </c>
      <c r="N47" s="95"/>
      <c r="O47" s="95"/>
      <c r="R47" s="2">
        <v>6.5</v>
      </c>
      <c r="T47" s="2">
        <v>7</v>
      </c>
      <c r="U47" s="95"/>
      <c r="V47" s="95"/>
      <c r="Y47" s="2" t="s">
        <v>17</v>
      </c>
      <c r="AB47" s="95"/>
      <c r="AC47" s="95"/>
      <c r="AD47" s="2" t="s">
        <v>17</v>
      </c>
      <c r="AF47" s="2">
        <v>5.5</v>
      </c>
      <c r="AI47" s="95"/>
      <c r="AJ47" s="95"/>
      <c r="AL47" s="2">
        <v>7</v>
      </c>
      <c r="AP47" s="106"/>
      <c r="AQ47" s="106"/>
      <c r="AR47" s="204"/>
      <c r="AS47" s="2">
        <f t="shared" si="12"/>
        <v>0</v>
      </c>
      <c r="AT47" s="2">
        <f t="shared" si="13"/>
        <v>2</v>
      </c>
      <c r="AU47" s="2">
        <f t="shared" si="16"/>
        <v>6</v>
      </c>
      <c r="AV47" s="25">
        <f t="shared" si="14"/>
        <v>1.0347930413917215</v>
      </c>
      <c r="AW47" s="14">
        <f t="shared" si="15"/>
        <v>4</v>
      </c>
    </row>
    <row r="48" spans="1:49" x14ac:dyDescent="0.2">
      <c r="A48" s="163" t="s">
        <v>521</v>
      </c>
      <c r="B48" s="15" t="str">
        <f>IFERROR(VLOOKUP(A48,'Validation List'!$A:$G,2,0),"--")</f>
        <v>Maria Obaldo</v>
      </c>
      <c r="C48" s="15" t="str">
        <f>IFERROR(VLOOKUP(A48,'Validation List'!$A:$G,4,0),"--")</f>
        <v>MVW 391</v>
      </c>
      <c r="D48" s="16" t="str">
        <f>IFERROR(VLOOKUP(A48,'Validation List'!$A:$G,6,0),"--")</f>
        <v>PM</v>
      </c>
      <c r="E48" s="16">
        <f>IFERROR(VLOOKUP(A48,'Validation List'!$A:$G,5,0),"--")</f>
        <v>100034307144551</v>
      </c>
      <c r="F48" s="15">
        <f t="shared" si="4"/>
        <v>0</v>
      </c>
      <c r="G48" s="15">
        <f t="shared" si="5"/>
        <v>40</v>
      </c>
      <c r="H48" s="15">
        <f t="shared" si="6"/>
        <v>36.5</v>
      </c>
      <c r="I48" s="15">
        <f t="shared" si="7"/>
        <v>16</v>
      </c>
      <c r="J48" s="15">
        <f t="shared" si="8"/>
        <v>39</v>
      </c>
      <c r="K48" s="15">
        <f t="shared" si="9"/>
        <v>131.5</v>
      </c>
      <c r="L48" s="15">
        <f t="shared" si="10"/>
        <v>0</v>
      </c>
      <c r="M48" s="15">
        <f t="shared" si="11"/>
        <v>131.5</v>
      </c>
      <c r="N48" s="95"/>
      <c r="O48" s="95"/>
      <c r="U48" s="95"/>
      <c r="V48" s="95"/>
      <c r="W48" s="2">
        <v>6.5</v>
      </c>
      <c r="X48" s="2">
        <v>7</v>
      </c>
      <c r="Z48" s="2">
        <v>7</v>
      </c>
      <c r="AB48" s="95"/>
      <c r="AC48" s="95"/>
      <c r="AD48" s="2" t="s">
        <v>16</v>
      </c>
      <c r="AE48" s="2" t="s">
        <v>16</v>
      </c>
      <c r="AF48" s="2" t="s">
        <v>16</v>
      </c>
      <c r="AI48" s="95"/>
      <c r="AJ48" s="95"/>
      <c r="AL48" s="2">
        <v>7</v>
      </c>
      <c r="AP48" s="106"/>
      <c r="AQ48" s="106"/>
      <c r="AR48" s="204"/>
      <c r="AS48" s="2">
        <f t="shared" si="12"/>
        <v>3</v>
      </c>
      <c r="AT48" s="2">
        <f t="shared" si="13"/>
        <v>0</v>
      </c>
      <c r="AU48" s="2">
        <f t="shared" si="16"/>
        <v>4.5</v>
      </c>
      <c r="AV48" s="25">
        <f t="shared" si="14"/>
        <v>0.9860527894421115</v>
      </c>
      <c r="AW48" s="14">
        <f t="shared" si="15"/>
        <v>4</v>
      </c>
    </row>
    <row r="49" spans="1:49" x14ac:dyDescent="0.2">
      <c r="A49" s="148" t="s">
        <v>332</v>
      </c>
      <c r="B49" s="15" t="str">
        <f>IFERROR(VLOOKUP(A49,'Validation List'!$A:$G,2,0),"--")</f>
        <v>Maria Obaldo</v>
      </c>
      <c r="C49" s="15" t="str">
        <f>IFERROR(VLOOKUP(A49,'Validation List'!$A:$G,4,0),"--")</f>
        <v>MVW 391</v>
      </c>
      <c r="D49" s="16" t="str">
        <f>IFERROR(VLOOKUP(A49,'Validation List'!$A:$G,6,0),"--")</f>
        <v>PM</v>
      </c>
      <c r="E49" s="16">
        <f>IFERROR(VLOOKUP(A49,'Validation List'!$A:$G,5,0),"--")</f>
        <v>100030318500566</v>
      </c>
      <c r="F49" s="15">
        <f t="shared" si="4"/>
        <v>0</v>
      </c>
      <c r="G49" s="15">
        <f t="shared" si="5"/>
        <v>40</v>
      </c>
      <c r="H49" s="15">
        <f t="shared" si="6"/>
        <v>40</v>
      </c>
      <c r="I49" s="15">
        <f t="shared" si="7"/>
        <v>40</v>
      </c>
      <c r="J49" s="15">
        <f t="shared" si="8"/>
        <v>40</v>
      </c>
      <c r="K49" s="15">
        <f t="shared" si="9"/>
        <v>160</v>
      </c>
      <c r="L49" s="15">
        <f t="shared" si="10"/>
        <v>0</v>
      </c>
      <c r="M49" s="15">
        <f t="shared" si="11"/>
        <v>160</v>
      </c>
      <c r="N49" s="95"/>
      <c r="O49" s="95"/>
      <c r="U49" s="95"/>
      <c r="V49" s="95"/>
      <c r="AB49" s="95"/>
      <c r="AC49" s="95"/>
      <c r="AI49" s="95"/>
      <c r="AJ49" s="95"/>
      <c r="AP49" s="95"/>
      <c r="AQ49" s="95"/>
      <c r="AS49" s="2">
        <f t="shared" si="12"/>
        <v>0</v>
      </c>
      <c r="AT49" s="2">
        <f t="shared" si="13"/>
        <v>0</v>
      </c>
      <c r="AU49" s="2">
        <f t="shared" si="16"/>
        <v>0</v>
      </c>
      <c r="AV49" s="25">
        <f t="shared" si="14"/>
        <v>1.1997600479904018</v>
      </c>
      <c r="AW49" s="14">
        <f t="shared" si="15"/>
        <v>4</v>
      </c>
    </row>
    <row r="50" spans="1:49" x14ac:dyDescent="0.2">
      <c r="A50" s="163" t="s">
        <v>567</v>
      </c>
      <c r="B50" s="15" t="str">
        <f>IFERROR(VLOOKUP(A50,'Validation List'!$A:$G,2,0),"--")</f>
        <v>Jason Leung</v>
      </c>
      <c r="C50" s="15" t="str">
        <f>IFERROR(VLOOKUP(A50,'Validation List'!$A:$G,4,0),"--")</f>
        <v>MVW 391</v>
      </c>
      <c r="D50" s="16" t="str">
        <f>IFERROR(VLOOKUP(A50,'Validation List'!$A:$G,6,0),"--")</f>
        <v>ROLL OFF</v>
      </c>
      <c r="E50" s="16">
        <f>IFERROR(VLOOKUP(A50,'Validation List'!$A:$G,5,0),"--")</f>
        <v>100034415107877</v>
      </c>
      <c r="F50" s="15">
        <f t="shared" si="4"/>
        <v>0</v>
      </c>
      <c r="G50" s="15">
        <f t="shared" si="5"/>
        <v>40</v>
      </c>
      <c r="H50" s="15">
        <f t="shared" si="6"/>
        <v>40</v>
      </c>
      <c r="I50" s="15">
        <f t="shared" si="7"/>
        <v>40</v>
      </c>
      <c r="J50" s="15">
        <f t="shared" si="8"/>
        <v>40</v>
      </c>
      <c r="K50" s="15">
        <f t="shared" si="9"/>
        <v>160</v>
      </c>
      <c r="L50" s="15">
        <f t="shared" si="10"/>
        <v>0</v>
      </c>
      <c r="M50" s="15">
        <f t="shared" si="11"/>
        <v>160</v>
      </c>
      <c r="N50" s="95"/>
      <c r="O50" s="95"/>
      <c r="U50" s="95"/>
      <c r="V50" s="95"/>
      <c r="AB50" s="95"/>
      <c r="AC50" s="95"/>
      <c r="AI50" s="95"/>
      <c r="AJ50" s="95"/>
      <c r="AP50" s="106"/>
      <c r="AQ50" s="106"/>
      <c r="AR50" s="204"/>
      <c r="AS50" s="2">
        <f t="shared" si="12"/>
        <v>0</v>
      </c>
      <c r="AT50" s="2">
        <f t="shared" si="13"/>
        <v>0</v>
      </c>
      <c r="AU50" s="2">
        <f t="shared" si="16"/>
        <v>0</v>
      </c>
      <c r="AV50" s="25">
        <f t="shared" si="14"/>
        <v>1.1997600479904018</v>
      </c>
      <c r="AW50" s="14">
        <f t="shared" si="15"/>
        <v>4</v>
      </c>
    </row>
    <row r="51" spans="1:49" x14ac:dyDescent="0.2">
      <c r="A51" s="148" t="s">
        <v>524</v>
      </c>
      <c r="B51" s="15" t="str">
        <f>IFERROR(VLOOKUP(A51,'Validation List'!$A:$G,2,0),"--")</f>
        <v>Maria Obaldo</v>
      </c>
      <c r="C51" s="15" t="str">
        <f>IFERROR(VLOOKUP(A51,'Validation List'!$A:$G,4,0),"--")</f>
        <v>MVW 391</v>
      </c>
      <c r="D51" s="16" t="str">
        <f>IFERROR(VLOOKUP(A51,'Validation List'!$A:$G,6,0),"--")</f>
        <v>PM</v>
      </c>
      <c r="E51" s="16">
        <f>IFERROR(VLOOKUP(A51,'Validation List'!$A:$G,5,0),"--")</f>
        <v>100038027003123</v>
      </c>
      <c r="F51" s="15">
        <f t="shared" si="4"/>
        <v>0</v>
      </c>
      <c r="G51" s="15">
        <f t="shared" si="5"/>
        <v>0</v>
      </c>
      <c r="H51" s="15">
        <f t="shared" si="6"/>
        <v>0</v>
      </c>
      <c r="I51" s="15">
        <f t="shared" si="7"/>
        <v>40</v>
      </c>
      <c r="J51" s="15">
        <f t="shared" si="8"/>
        <v>40</v>
      </c>
      <c r="K51" s="15">
        <f t="shared" si="9"/>
        <v>80</v>
      </c>
      <c r="L51" s="15">
        <f t="shared" si="10"/>
        <v>0</v>
      </c>
      <c r="M51" s="15">
        <f t="shared" si="11"/>
        <v>80</v>
      </c>
      <c r="N51" s="95"/>
      <c r="O51" s="95"/>
      <c r="P51" s="2" t="s">
        <v>688</v>
      </c>
      <c r="Q51" s="2" t="s">
        <v>688</v>
      </c>
      <c r="R51" s="2" t="s">
        <v>688</v>
      </c>
      <c r="S51" s="2" t="s">
        <v>688</v>
      </c>
      <c r="T51" s="2" t="s">
        <v>688</v>
      </c>
      <c r="U51" s="95"/>
      <c r="V51" s="95"/>
      <c r="W51" s="2" t="s">
        <v>688</v>
      </c>
      <c r="X51" s="2" t="s">
        <v>688</v>
      </c>
      <c r="Y51" s="2" t="s">
        <v>688</v>
      </c>
      <c r="Z51" s="2" t="s">
        <v>688</v>
      </c>
      <c r="AA51" s="2" t="s">
        <v>688</v>
      </c>
      <c r="AB51" s="95"/>
      <c r="AC51" s="95"/>
      <c r="AI51" s="95"/>
      <c r="AJ51" s="95"/>
      <c r="AP51" s="95"/>
      <c r="AQ51" s="95"/>
      <c r="AS51" s="2">
        <f t="shared" si="12"/>
        <v>0</v>
      </c>
      <c r="AT51" s="2">
        <f t="shared" si="13"/>
        <v>0</v>
      </c>
      <c r="AU51" s="2">
        <f t="shared" si="16"/>
        <v>0</v>
      </c>
      <c r="AV51" s="25">
        <f t="shared" si="14"/>
        <v>0.59988002399520091</v>
      </c>
      <c r="AW51" s="14">
        <f t="shared" si="15"/>
        <v>2</v>
      </c>
    </row>
    <row r="52" spans="1:49" x14ac:dyDescent="0.2">
      <c r="A52" s="163" t="s">
        <v>528</v>
      </c>
      <c r="B52" s="15" t="str">
        <f>IFERROR(VLOOKUP(A52,'Validation List'!$A:$G,2,0),"--")</f>
        <v>Maria Obaldo</v>
      </c>
      <c r="C52" s="15" t="str">
        <f>IFERROR(VLOOKUP(A52,'Validation List'!$A:$G,4,0),"--")</f>
        <v>MVW 391</v>
      </c>
      <c r="D52" s="16" t="str">
        <f>IFERROR(VLOOKUP(A52,'Validation List'!$A:$G,6,0),"--")</f>
        <v>PM</v>
      </c>
      <c r="E52" s="16">
        <f>IFERROR(VLOOKUP(A52,'Validation List'!$A:$G,5,0),"--")</f>
        <v>100034224097559</v>
      </c>
      <c r="F52" s="15">
        <f t="shared" si="4"/>
        <v>0</v>
      </c>
      <c r="G52" s="15">
        <f t="shared" si="5"/>
        <v>39.75</v>
      </c>
      <c r="H52" s="15">
        <f t="shared" si="6"/>
        <v>38.75</v>
      </c>
      <c r="I52" s="15">
        <f t="shared" si="7"/>
        <v>39.75</v>
      </c>
      <c r="J52" s="15">
        <f t="shared" si="8"/>
        <v>40</v>
      </c>
      <c r="K52" s="15">
        <f t="shared" si="9"/>
        <v>158.25</v>
      </c>
      <c r="L52" s="15">
        <f t="shared" si="10"/>
        <v>0</v>
      </c>
      <c r="M52" s="15">
        <f t="shared" si="11"/>
        <v>158.25</v>
      </c>
      <c r="N52" s="95"/>
      <c r="O52" s="95"/>
      <c r="P52" s="2">
        <v>7.75</v>
      </c>
      <c r="U52" s="95"/>
      <c r="V52" s="95"/>
      <c r="W52" s="2">
        <v>7.25</v>
      </c>
      <c r="X52" s="2">
        <v>7.5</v>
      </c>
      <c r="AB52" s="95"/>
      <c r="AC52" s="95"/>
      <c r="AD52" s="2">
        <v>7.75</v>
      </c>
      <c r="AI52" s="95"/>
      <c r="AJ52" s="95"/>
      <c r="AN52" s="25"/>
      <c r="AO52" s="14"/>
      <c r="AP52" s="106"/>
      <c r="AQ52" s="106"/>
      <c r="AR52" s="204"/>
      <c r="AS52" s="2">
        <f t="shared" si="12"/>
        <v>0</v>
      </c>
      <c r="AT52" s="2">
        <f t="shared" si="13"/>
        <v>0</v>
      </c>
      <c r="AU52" s="2">
        <f t="shared" si="16"/>
        <v>1.75</v>
      </c>
      <c r="AV52" s="25">
        <f t="shared" si="14"/>
        <v>1.1866376724655068</v>
      </c>
      <c r="AW52" s="14">
        <f t="shared" si="15"/>
        <v>4</v>
      </c>
    </row>
    <row r="53" spans="1:49" x14ac:dyDescent="0.2">
      <c r="A53" s="163" t="s">
        <v>580</v>
      </c>
      <c r="B53" s="15" t="str">
        <f>IFERROR(VLOOKUP(A53,'Validation List'!$A:$G,2,0),"--")</f>
        <v>Jason Leung</v>
      </c>
      <c r="C53" s="15" t="str">
        <f>IFERROR(VLOOKUP(A53,'Validation List'!$A:$G,4,0),"--")</f>
        <v>MVW 391</v>
      </c>
      <c r="D53" s="16" t="str">
        <f>IFERROR(VLOOKUP(A53,'Validation List'!$A:$G,6,0),"--")</f>
        <v>ROLL OFF</v>
      </c>
      <c r="E53" s="16">
        <f>IFERROR(VLOOKUP(A53,'Validation List'!$A:$G,5,0),"--")</f>
        <v>100034160861723</v>
      </c>
      <c r="F53" s="15">
        <f t="shared" si="4"/>
        <v>0</v>
      </c>
      <c r="G53" s="15">
        <f t="shared" si="5"/>
        <v>30</v>
      </c>
      <c r="H53" s="15">
        <f t="shared" si="6"/>
        <v>36</v>
      </c>
      <c r="I53" s="15">
        <f t="shared" si="7"/>
        <v>32</v>
      </c>
      <c r="J53" s="15">
        <f t="shared" si="8"/>
        <v>29.5</v>
      </c>
      <c r="K53" s="15">
        <f t="shared" si="9"/>
        <v>127.5</v>
      </c>
      <c r="L53" s="15">
        <f t="shared" si="10"/>
        <v>0</v>
      </c>
      <c r="M53" s="15">
        <f t="shared" si="11"/>
        <v>127.5</v>
      </c>
      <c r="N53" s="95"/>
      <c r="O53" s="95"/>
      <c r="S53" s="2">
        <v>6</v>
      </c>
      <c r="T53" s="2" t="s">
        <v>16</v>
      </c>
      <c r="U53" s="95"/>
      <c r="V53" s="95"/>
      <c r="Z53" s="2">
        <v>4</v>
      </c>
      <c r="AB53" s="95"/>
      <c r="AC53" s="95"/>
      <c r="AH53" s="2" t="s">
        <v>16</v>
      </c>
      <c r="AI53" s="95"/>
      <c r="AJ53" s="95"/>
      <c r="AL53" s="2">
        <v>5</v>
      </c>
      <c r="AM53" s="2">
        <v>1</v>
      </c>
      <c r="AN53" s="25"/>
      <c r="AO53" s="123">
        <v>7.5</v>
      </c>
      <c r="AP53" s="106"/>
      <c r="AQ53" s="106"/>
      <c r="AR53" s="204"/>
      <c r="AS53" s="2">
        <f t="shared" si="12"/>
        <v>2</v>
      </c>
      <c r="AT53" s="2">
        <f t="shared" si="13"/>
        <v>0</v>
      </c>
      <c r="AU53" s="2">
        <f t="shared" si="16"/>
        <v>16.5</v>
      </c>
      <c r="AV53" s="25">
        <f t="shared" ref="AV53:AV90" si="17">IFERROR((IF(G53="BC Forward",(AW53*1.85)/8,(K53/16.67)/8)),"--")</f>
        <v>0.95605878824235146</v>
      </c>
      <c r="AW53" s="14">
        <f t="shared" si="15"/>
        <v>4</v>
      </c>
    </row>
    <row r="54" spans="1:49" x14ac:dyDescent="0.2">
      <c r="A54" s="79" t="s">
        <v>466</v>
      </c>
      <c r="B54" s="15" t="str">
        <f>IFERROR(VLOOKUP(A54,'Validation List'!$A:$G,2,0),"--")</f>
        <v>Jason Leung</v>
      </c>
      <c r="C54" s="15" t="str">
        <f>IFERROR(VLOOKUP(A54,'Validation List'!$A:$G,4,0),"--")</f>
        <v>MVW 391</v>
      </c>
      <c r="D54" s="16" t="str">
        <f>IFERROR(VLOOKUP(A54,'Validation List'!$A:$G,6,0),"--")</f>
        <v>AM</v>
      </c>
      <c r="E54" s="16">
        <f>IFERROR(VLOOKUP(A54,'Validation List'!$A:$G,5,0),"--")</f>
        <v>100034223437669</v>
      </c>
      <c r="F54" s="15">
        <f t="shared" si="4"/>
        <v>0</v>
      </c>
      <c r="G54" s="15">
        <f t="shared" si="5"/>
        <v>40</v>
      </c>
      <c r="H54" s="15">
        <f t="shared" si="6"/>
        <v>40</v>
      </c>
      <c r="I54" s="15">
        <f t="shared" si="7"/>
        <v>40</v>
      </c>
      <c r="J54" s="15">
        <f t="shared" si="8"/>
        <v>40</v>
      </c>
      <c r="K54" s="15">
        <f t="shared" si="9"/>
        <v>160</v>
      </c>
      <c r="L54" s="15">
        <f t="shared" si="10"/>
        <v>0</v>
      </c>
      <c r="M54" s="15">
        <f t="shared" si="11"/>
        <v>160</v>
      </c>
      <c r="N54" s="97"/>
      <c r="O54" s="95"/>
      <c r="Q54"/>
      <c r="R54"/>
      <c r="S54"/>
      <c r="T54"/>
      <c r="U54" s="97"/>
      <c r="V54" s="95"/>
      <c r="X54"/>
      <c r="Y54"/>
      <c r="Z54"/>
      <c r="AA54"/>
      <c r="AB54" s="97"/>
      <c r="AC54" s="95"/>
      <c r="AI54" s="95"/>
      <c r="AJ54" s="95"/>
      <c r="AL54"/>
      <c r="AM54"/>
      <c r="AN54"/>
      <c r="AO54"/>
      <c r="AP54" s="106"/>
      <c r="AQ54" s="106"/>
      <c r="AR54" s="204"/>
      <c r="AS54" s="2">
        <f t="shared" si="12"/>
        <v>0</v>
      </c>
      <c r="AT54" s="2">
        <f t="shared" si="13"/>
        <v>0</v>
      </c>
      <c r="AU54" s="2">
        <f t="shared" si="16"/>
        <v>0</v>
      </c>
      <c r="AV54" s="25">
        <f t="shared" si="17"/>
        <v>1.1997600479904018</v>
      </c>
      <c r="AW54" s="14">
        <f t="shared" si="15"/>
        <v>4</v>
      </c>
    </row>
    <row r="55" spans="1:49" x14ac:dyDescent="0.2">
      <c r="A55" s="80" t="s">
        <v>71</v>
      </c>
      <c r="B55" s="15" t="str">
        <f>IFERROR(VLOOKUP(A55,'Validation List'!$A:$G,2,0),"--")</f>
        <v>Jason Leung</v>
      </c>
      <c r="C55" s="15" t="str">
        <f>IFERROR(VLOOKUP(A55,'Validation List'!$A:$G,4,0),"--")</f>
        <v>MVW 391</v>
      </c>
      <c r="D55" s="16" t="str">
        <f>IFERROR(VLOOKUP(A55,'Validation List'!$A:$G,6,0),"--")</f>
        <v>AM</v>
      </c>
      <c r="E55" s="16">
        <f>IFERROR(VLOOKUP(A55,'Validation List'!$A:$G,5,0),"--")</f>
        <v>100023410650965</v>
      </c>
      <c r="F55" s="15">
        <f t="shared" si="4"/>
        <v>0</v>
      </c>
      <c r="G55" s="15">
        <f t="shared" si="5"/>
        <v>37.25</v>
      </c>
      <c r="H55" s="15">
        <f t="shared" si="6"/>
        <v>32</v>
      </c>
      <c r="I55" s="15">
        <f t="shared" si="7"/>
        <v>40</v>
      </c>
      <c r="J55" s="15">
        <f t="shared" si="8"/>
        <v>40</v>
      </c>
      <c r="K55" s="15">
        <f t="shared" si="9"/>
        <v>149.25</v>
      </c>
      <c r="L55" s="15">
        <f t="shared" si="10"/>
        <v>0</v>
      </c>
      <c r="M55" s="15">
        <f t="shared" si="11"/>
        <v>149.25</v>
      </c>
      <c r="N55" s="95"/>
      <c r="O55" s="95"/>
      <c r="P55" s="2">
        <v>5.25</v>
      </c>
      <c r="U55" s="95"/>
      <c r="V55" s="95"/>
      <c r="W55" s="2" t="s">
        <v>17</v>
      </c>
      <c r="AB55" s="95"/>
      <c r="AC55" s="95"/>
      <c r="AI55" s="95"/>
      <c r="AJ55" s="95"/>
      <c r="AP55" s="95"/>
      <c r="AQ55" s="95"/>
      <c r="AS55" s="2">
        <f t="shared" si="12"/>
        <v>0</v>
      </c>
      <c r="AT55" s="2">
        <f t="shared" si="13"/>
        <v>1</v>
      </c>
      <c r="AU55" s="2">
        <f t="shared" si="16"/>
        <v>2.75</v>
      </c>
      <c r="AV55" s="25">
        <f t="shared" si="17"/>
        <v>1.1191511697660468</v>
      </c>
      <c r="AW55" s="14">
        <f t="shared" si="15"/>
        <v>4</v>
      </c>
    </row>
    <row r="56" spans="1:49" x14ac:dyDescent="0.2">
      <c r="A56" s="79" t="s">
        <v>263</v>
      </c>
      <c r="B56" s="15" t="str">
        <f>IFERROR(VLOOKUP(A56,'Validation List'!$A:$G,2,0),"--")</f>
        <v>QA</v>
      </c>
      <c r="C56" s="15" t="str">
        <f>IFERROR(VLOOKUP(A56,'Validation List'!$A:$G,4,0),"--")</f>
        <v>MVW 391</v>
      </c>
      <c r="D56" s="16" t="str">
        <f>IFERROR(VLOOKUP(A56,'Validation List'!$A:$G,6,0),"--")</f>
        <v>AM</v>
      </c>
      <c r="E56" s="16">
        <f>IFERROR(VLOOKUP(A56,'Validation List'!$A:$G,5,0),"--")</f>
        <v>100019500756569</v>
      </c>
      <c r="F56" s="15">
        <f t="shared" ref="F56:F90" si="18">((0*8)-((COUNTIF(N56:O56,"UD")+COUNTIF(N56:O56,"PD")+COUNTIF(N56:O56,"NA"))*8))+(COUNTIF(N56:O56,"Worked")*8) - ((COUNTIFS(N56:O56,"&gt;0",N56:O56,"&lt;8")*8)-SUMIFS(N56:O56,N56:O56,"&gt;0",N56:O56,"&lt;8"))</f>
        <v>0</v>
      </c>
      <c r="G56" s="15">
        <f t="shared" ref="G56:G90" si="19">((5*8)-((COUNTIF(P56:V56,"UD")+COUNTIF(P56:V56,"PD")+COUNTIF(P56:V56,"NA"))*8))+(COUNTIF(P56:V56,"Worked")*8) - ((COUNTIF(P56:V56,"&gt;0")*8)-SUMIF(P56:V56,"&gt;0"))</f>
        <v>40</v>
      </c>
      <c r="H56" s="15">
        <f t="shared" ref="H56:H90" si="20">((5*8)-((COUNTIF(W56:AC56,"UD")+COUNTIF(W56:AC56,"PD")+COUNTIF(W56:AC56,"NA"))*8))+(COUNTIF(W56:AC56,"Worked")*8) - ((COUNTIF(W56:AC56,"&gt;0")*8)-SUMIF(W56:AC56,"&gt;0"))</f>
        <v>40</v>
      </c>
      <c r="I56" s="15">
        <f t="shared" ref="I56:I90" si="21">((5*8)-((COUNTIF(AD56:AJ56,"UD")+COUNTIF(AD56:AJ56,"PD")+COUNTIF(AD56:AJ56,"NA"))*8))+(COUNTIF(AD56:AJ56,"Worked")*8) - ((COUNTIF(AD56:AJ56,"&gt;0")*8)-SUMIF(AD56:AJ56,"&gt;0"))</f>
        <v>32</v>
      </c>
      <c r="J56" s="15">
        <f t="shared" ref="J56:J90" si="22">((5*8)-((COUNTIF(AK56:AQ56,"UD")+COUNTIF(AK56:AQ56,"PD")+COUNTIF(AK56:AQ56,"NA"))*8)) +(COUNTIF(AK56:AQ56,"Worked")*8)- ((COUNTIF(AK56:AQ56,"&gt;0")*8)-SUMIF(AK56:AQ56,"&gt;0"))</f>
        <v>40</v>
      </c>
      <c r="K56" s="15">
        <f t="shared" ref="K56:K87" si="23">SUM(F56:J56)</f>
        <v>152</v>
      </c>
      <c r="L56" s="15">
        <f t="shared" ref="L56:L90" si="24">SUMIFS(N56:AR56,N56:AR56,"&gt;8") - ((COUNTIFS(N56:AR56,"&gt;0",N56:AR56,"&gt;8")*8))</f>
        <v>0</v>
      </c>
      <c r="M56" s="15">
        <f t="shared" ref="M56:M87" si="25">L56+K56</f>
        <v>152</v>
      </c>
      <c r="N56" s="95"/>
      <c r="O56" s="95"/>
      <c r="U56" s="95"/>
      <c r="V56" s="95"/>
      <c r="AB56" s="95"/>
      <c r="AC56" s="95"/>
      <c r="AH56" s="2" t="s">
        <v>16</v>
      </c>
      <c r="AI56" s="95"/>
      <c r="AJ56" s="95"/>
      <c r="AP56" s="106"/>
      <c r="AQ56" s="106"/>
      <c r="AR56" s="204"/>
      <c r="AS56" s="2">
        <f t="shared" ref="AS56:AS87" si="26">COUNTIF(N56:AR56,"PD")</f>
        <v>1</v>
      </c>
      <c r="AT56" s="2">
        <f t="shared" ref="AT56:AT90" si="27">COUNTIF(N56:AR56,"UD")</f>
        <v>0</v>
      </c>
      <c r="AU56" s="2">
        <f t="shared" si="16"/>
        <v>0</v>
      </c>
      <c r="AV56" s="25">
        <f t="shared" si="17"/>
        <v>1.1397720455908817</v>
      </c>
      <c r="AW56" s="14">
        <f t="shared" si="15"/>
        <v>4</v>
      </c>
    </row>
    <row r="57" spans="1:49" x14ac:dyDescent="0.2">
      <c r="A57" s="80" t="s">
        <v>534</v>
      </c>
      <c r="B57" s="15" t="str">
        <f>IFERROR(VLOOKUP(A57,'Validation List'!$A:$G,2,0),"--")</f>
        <v>Maria Obaldo</v>
      </c>
      <c r="C57" s="15" t="str">
        <f>IFERROR(VLOOKUP(A57,'Validation List'!$A:$G,4,0),"--")</f>
        <v>MVW 391</v>
      </c>
      <c r="D57" s="16" t="str">
        <f>IFERROR(VLOOKUP(A57,'Validation List'!$A:$G,6,0),"--")</f>
        <v>PM</v>
      </c>
      <c r="E57" s="16">
        <f>IFERROR(VLOOKUP(A57,'Validation List'!$A:$G,5,0),"--")</f>
        <v>100035201926484</v>
      </c>
      <c r="F57" s="15">
        <f t="shared" si="18"/>
        <v>0</v>
      </c>
      <c r="G57" s="15">
        <f t="shared" si="19"/>
        <v>37.5</v>
      </c>
      <c r="H57" s="15">
        <f t="shared" si="20"/>
        <v>40</v>
      </c>
      <c r="I57" s="15">
        <f t="shared" si="21"/>
        <v>32</v>
      </c>
      <c r="J57" s="15">
        <f t="shared" si="22"/>
        <v>39</v>
      </c>
      <c r="K57" s="15">
        <f t="shared" si="23"/>
        <v>148.5</v>
      </c>
      <c r="L57" s="15">
        <f t="shared" si="24"/>
        <v>0</v>
      </c>
      <c r="M57" s="15">
        <f t="shared" si="25"/>
        <v>148.5</v>
      </c>
      <c r="N57" s="95"/>
      <c r="O57" s="95"/>
      <c r="P57" s="2">
        <v>5.5</v>
      </c>
      <c r="U57" s="95"/>
      <c r="V57" s="95"/>
      <c r="AB57" s="95"/>
      <c r="AC57" s="95"/>
      <c r="AE57" s="2" t="s">
        <v>17</v>
      </c>
      <c r="AI57" s="95"/>
      <c r="AJ57" s="95"/>
      <c r="AK57" s="2">
        <v>7</v>
      </c>
      <c r="AP57" s="95"/>
      <c r="AQ57" s="95"/>
      <c r="AR57" s="204"/>
      <c r="AS57" s="2">
        <f t="shared" si="26"/>
        <v>0</v>
      </c>
      <c r="AT57" s="2">
        <f t="shared" si="27"/>
        <v>1</v>
      </c>
      <c r="AU57" s="2">
        <f t="shared" si="16"/>
        <v>3.5</v>
      </c>
      <c r="AV57" s="25">
        <f t="shared" si="17"/>
        <v>1.1135272945410917</v>
      </c>
      <c r="AW57" s="14">
        <f t="shared" si="15"/>
        <v>4</v>
      </c>
    </row>
    <row r="58" spans="1:49" x14ac:dyDescent="0.2">
      <c r="A58" s="79" t="s">
        <v>536</v>
      </c>
      <c r="B58" s="15" t="str">
        <f>IFERROR(VLOOKUP(A58,'Validation List'!$A:$G,2,0),"--")</f>
        <v>Maria Obaldo</v>
      </c>
      <c r="C58" s="15" t="str">
        <f>IFERROR(VLOOKUP(A58,'Validation List'!$A:$G,4,0),"--")</f>
        <v>MVW 391</v>
      </c>
      <c r="D58" s="16" t="str">
        <f>IFERROR(VLOOKUP(A58,'Validation List'!$A:$G,6,0),"--")</f>
        <v>PM</v>
      </c>
      <c r="E58" s="16">
        <f>IFERROR(VLOOKUP(A58,'Validation List'!$A:$G,5,0),"--")</f>
        <v>100028591427459</v>
      </c>
      <c r="F58" s="15">
        <f t="shared" si="18"/>
        <v>0</v>
      </c>
      <c r="G58" s="15">
        <f t="shared" si="19"/>
        <v>32</v>
      </c>
      <c r="H58" s="15">
        <f t="shared" si="20"/>
        <v>40</v>
      </c>
      <c r="I58" s="15">
        <f t="shared" si="21"/>
        <v>40</v>
      </c>
      <c r="J58" s="15">
        <f t="shared" si="22"/>
        <v>40</v>
      </c>
      <c r="K58" s="15">
        <f t="shared" si="23"/>
        <v>152</v>
      </c>
      <c r="L58" s="15">
        <f t="shared" si="24"/>
        <v>0</v>
      </c>
      <c r="M58" s="15">
        <f t="shared" si="25"/>
        <v>152</v>
      </c>
      <c r="N58" s="95"/>
      <c r="O58" s="95"/>
      <c r="P58" s="2" t="s">
        <v>16</v>
      </c>
      <c r="U58" s="95"/>
      <c r="V58" s="95"/>
      <c r="AB58" s="95"/>
      <c r="AC58" s="95"/>
      <c r="AI58" s="95"/>
      <c r="AJ58" s="95"/>
      <c r="AP58" s="95"/>
      <c r="AQ58" s="95"/>
      <c r="AR58" s="204"/>
      <c r="AS58" s="2">
        <f t="shared" si="26"/>
        <v>1</v>
      </c>
      <c r="AT58" s="2">
        <f t="shared" si="27"/>
        <v>0</v>
      </c>
      <c r="AU58" s="2">
        <f t="shared" si="16"/>
        <v>0</v>
      </c>
      <c r="AV58" s="25">
        <f t="shared" si="17"/>
        <v>1.1397720455908817</v>
      </c>
      <c r="AW58" s="14">
        <f t="shared" si="15"/>
        <v>4</v>
      </c>
    </row>
    <row r="59" spans="1:49" x14ac:dyDescent="0.2">
      <c r="A59" s="79" t="s">
        <v>471</v>
      </c>
      <c r="B59" s="15" t="str">
        <f>IFERROR(VLOOKUP(A59,'Validation List'!$A:$G,2,0),"--")</f>
        <v>Jason Leung</v>
      </c>
      <c r="C59" s="15" t="str">
        <f>IFERROR(VLOOKUP(A59,'Validation List'!$A:$G,4,0),"--")</f>
        <v>MVW 391</v>
      </c>
      <c r="D59" s="16" t="str">
        <f>IFERROR(VLOOKUP(A59,'Validation List'!$A:$G,6,0),"--")</f>
        <v>AM</v>
      </c>
      <c r="E59" s="16">
        <f>IFERROR(VLOOKUP(A59,'Validation List'!$A:$G,5,0),"--")</f>
        <v>100028634685349</v>
      </c>
      <c r="F59" s="15">
        <f t="shared" si="18"/>
        <v>0</v>
      </c>
      <c r="G59" s="15">
        <f t="shared" si="19"/>
        <v>40</v>
      </c>
      <c r="H59" s="15">
        <f t="shared" si="20"/>
        <v>40</v>
      </c>
      <c r="I59" s="15">
        <f t="shared" si="21"/>
        <v>40</v>
      </c>
      <c r="J59" s="15">
        <f t="shared" si="22"/>
        <v>40</v>
      </c>
      <c r="K59" s="15">
        <f t="shared" si="23"/>
        <v>160</v>
      </c>
      <c r="L59" s="15">
        <f t="shared" si="24"/>
        <v>0</v>
      </c>
      <c r="M59" s="15">
        <f t="shared" si="25"/>
        <v>160</v>
      </c>
      <c r="N59" s="95"/>
      <c r="O59" s="95"/>
      <c r="U59" s="95"/>
      <c r="V59" s="95"/>
      <c r="AB59" s="95"/>
      <c r="AC59" s="95"/>
      <c r="AI59" s="95"/>
      <c r="AJ59" s="95"/>
      <c r="AP59" s="95"/>
      <c r="AQ59" s="95"/>
      <c r="AR59" s="204"/>
      <c r="AS59" s="2">
        <f t="shared" si="26"/>
        <v>0</v>
      </c>
      <c r="AT59" s="2">
        <f t="shared" si="27"/>
        <v>0</v>
      </c>
      <c r="AU59" s="2">
        <f t="shared" si="16"/>
        <v>0</v>
      </c>
      <c r="AV59" s="25">
        <f t="shared" si="17"/>
        <v>1.1997600479904018</v>
      </c>
      <c r="AW59" s="14">
        <f t="shared" si="15"/>
        <v>4</v>
      </c>
    </row>
    <row r="60" spans="1:49" x14ac:dyDescent="0.2">
      <c r="A60" s="79" t="s">
        <v>473</v>
      </c>
      <c r="B60" s="15" t="str">
        <f>IFERROR(VLOOKUP(A60,'Validation List'!$A:$G,2,0),"--")</f>
        <v>Jason Leung</v>
      </c>
      <c r="C60" s="15" t="str">
        <f>IFERROR(VLOOKUP(A60,'Validation List'!$A:$G,4,0),"--")</f>
        <v>MVW 391</v>
      </c>
      <c r="D60" s="16" t="str">
        <f>IFERROR(VLOOKUP(A60,'Validation List'!$A:$G,6,0),"--")</f>
        <v>AM</v>
      </c>
      <c r="E60" s="16">
        <f>IFERROR(VLOOKUP(A60,'Validation List'!$A:$G,5,0),"--")</f>
        <v>100034832655723</v>
      </c>
      <c r="F60" s="15">
        <f t="shared" si="18"/>
        <v>0</v>
      </c>
      <c r="G60" s="15">
        <f t="shared" si="19"/>
        <v>40</v>
      </c>
      <c r="H60" s="15">
        <f t="shared" si="20"/>
        <v>39.75</v>
      </c>
      <c r="I60" s="15">
        <f t="shared" si="21"/>
        <v>40</v>
      </c>
      <c r="J60" s="15">
        <f t="shared" si="22"/>
        <v>32</v>
      </c>
      <c r="K60" s="15">
        <f t="shared" si="23"/>
        <v>151.75</v>
      </c>
      <c r="L60" s="15">
        <f t="shared" si="24"/>
        <v>0</v>
      </c>
      <c r="M60" s="15">
        <f t="shared" si="25"/>
        <v>151.75</v>
      </c>
      <c r="N60" s="95"/>
      <c r="O60" s="95"/>
      <c r="U60" s="95"/>
      <c r="V60" s="95"/>
      <c r="W60" s="2">
        <v>7.75</v>
      </c>
      <c r="AB60" s="95"/>
      <c r="AC60" s="95"/>
      <c r="AI60" s="95"/>
      <c r="AJ60" s="95"/>
      <c r="AO60" s="2" t="s">
        <v>16</v>
      </c>
      <c r="AP60" s="95"/>
      <c r="AQ60" s="95"/>
      <c r="AR60" s="204"/>
      <c r="AS60" s="2">
        <f t="shared" si="26"/>
        <v>1</v>
      </c>
      <c r="AT60" s="2">
        <f t="shared" si="27"/>
        <v>0</v>
      </c>
      <c r="AU60" s="2">
        <f t="shared" si="16"/>
        <v>0.25</v>
      </c>
      <c r="AV60" s="25">
        <f t="shared" si="17"/>
        <v>1.1378974205158967</v>
      </c>
      <c r="AW60" s="14">
        <f t="shared" si="15"/>
        <v>4</v>
      </c>
    </row>
    <row r="61" spans="1:49" x14ac:dyDescent="0.2">
      <c r="A61" s="79" t="s">
        <v>475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AM</v>
      </c>
      <c r="E61" s="16">
        <f>IFERROR(VLOOKUP(A61,'Validation List'!$A:$G,5,0),"--")</f>
        <v>100034214588190</v>
      </c>
      <c r="F61" s="15">
        <f t="shared" si="18"/>
        <v>0</v>
      </c>
      <c r="G61" s="15">
        <f t="shared" si="19"/>
        <v>39.5</v>
      </c>
      <c r="H61" s="15">
        <f t="shared" si="20"/>
        <v>40</v>
      </c>
      <c r="I61" s="15">
        <f t="shared" si="21"/>
        <v>31</v>
      </c>
      <c r="J61" s="15">
        <f t="shared" si="22"/>
        <v>40</v>
      </c>
      <c r="K61" s="15">
        <f t="shared" si="23"/>
        <v>150.5</v>
      </c>
      <c r="L61" s="15">
        <f t="shared" si="24"/>
        <v>0</v>
      </c>
      <c r="M61" s="15">
        <f t="shared" si="25"/>
        <v>150.5</v>
      </c>
      <c r="N61" s="95"/>
      <c r="O61" s="95"/>
      <c r="Q61" s="2">
        <v>7.5</v>
      </c>
      <c r="U61" s="95"/>
      <c r="V61" s="95"/>
      <c r="AB61" s="95"/>
      <c r="AC61" s="95"/>
      <c r="AD61" s="2" t="s">
        <v>16</v>
      </c>
      <c r="AG61" s="2">
        <v>7</v>
      </c>
      <c r="AI61" s="95"/>
      <c r="AJ61" s="95"/>
      <c r="AP61" s="95"/>
      <c r="AQ61" s="95"/>
      <c r="AR61" s="204"/>
      <c r="AS61" s="2">
        <f t="shared" si="26"/>
        <v>1</v>
      </c>
      <c r="AT61" s="2">
        <f t="shared" si="27"/>
        <v>0</v>
      </c>
      <c r="AU61" s="2">
        <f t="shared" si="16"/>
        <v>1.5</v>
      </c>
      <c r="AV61" s="25">
        <f t="shared" si="17"/>
        <v>1.1285242951409717</v>
      </c>
      <c r="AW61" s="14">
        <f t="shared" si="15"/>
        <v>4</v>
      </c>
    </row>
    <row r="62" spans="1:49" x14ac:dyDescent="0.2">
      <c r="A62" s="79" t="s">
        <v>477</v>
      </c>
      <c r="B62" s="15" t="str">
        <f>IFERROR(VLOOKUP(A62,'Validation List'!$A:$G,2,0),"--")</f>
        <v>Jason Leung</v>
      </c>
      <c r="C62" s="15" t="str">
        <f>IFERROR(VLOOKUP(A62,'Validation List'!$A:$G,4,0),"--")</f>
        <v>MVW 391</v>
      </c>
      <c r="D62" s="16" t="str">
        <f>IFERROR(VLOOKUP(A62,'Validation List'!$A:$G,6,0),"--")</f>
        <v>AM</v>
      </c>
      <c r="E62" s="16">
        <f>IFERROR(VLOOKUP(A62,'Validation List'!$A:$G,5,0),"--")</f>
        <v>100034272406951</v>
      </c>
      <c r="F62" s="15">
        <f t="shared" si="18"/>
        <v>0</v>
      </c>
      <c r="G62" s="15">
        <f t="shared" si="19"/>
        <v>40</v>
      </c>
      <c r="H62" s="15">
        <f t="shared" si="20"/>
        <v>40</v>
      </c>
      <c r="I62" s="15">
        <f t="shared" si="21"/>
        <v>36</v>
      </c>
      <c r="J62" s="15">
        <f t="shared" si="22"/>
        <v>40</v>
      </c>
      <c r="K62" s="15">
        <f t="shared" si="23"/>
        <v>156</v>
      </c>
      <c r="L62" s="15">
        <f t="shared" si="24"/>
        <v>0</v>
      </c>
      <c r="M62" s="15">
        <f t="shared" si="25"/>
        <v>156</v>
      </c>
      <c r="N62" s="95"/>
      <c r="O62" s="95"/>
      <c r="U62" s="95"/>
      <c r="V62" s="95"/>
      <c r="AB62" s="95"/>
      <c r="AC62" s="95"/>
      <c r="AH62" s="2">
        <v>4</v>
      </c>
      <c r="AI62" s="95"/>
      <c r="AJ62" s="95"/>
      <c r="AP62" s="95"/>
      <c r="AQ62" s="95"/>
      <c r="AR62" s="204"/>
      <c r="AS62" s="2">
        <f t="shared" si="26"/>
        <v>0</v>
      </c>
      <c r="AT62" s="2">
        <f t="shared" si="27"/>
        <v>0</v>
      </c>
      <c r="AU62" s="2">
        <f t="shared" si="16"/>
        <v>4</v>
      </c>
      <c r="AV62" s="25">
        <f t="shared" si="17"/>
        <v>1.1697660467906417</v>
      </c>
      <c r="AW62" s="14">
        <f t="shared" si="15"/>
        <v>4</v>
      </c>
    </row>
    <row r="63" spans="1:49" x14ac:dyDescent="0.2">
      <c r="A63" s="79" t="s">
        <v>479</v>
      </c>
      <c r="B63" s="15" t="str">
        <f>IFERROR(VLOOKUP(A63,'Validation List'!$A:$G,2,0),"--")</f>
        <v>Jason Leung</v>
      </c>
      <c r="C63" s="15" t="str">
        <f>IFERROR(VLOOKUP(A63,'Validation List'!$A:$G,4,0),"--")</f>
        <v>MVW 391</v>
      </c>
      <c r="D63" s="16" t="str">
        <f>IFERROR(VLOOKUP(A63,'Validation List'!$A:$G,6,0),"--")</f>
        <v>AM</v>
      </c>
      <c r="E63" s="16">
        <f>IFERROR(VLOOKUP(A63,'Validation List'!$A:$G,5,0),"--")</f>
        <v>100034175813539</v>
      </c>
      <c r="F63" s="15">
        <f t="shared" si="18"/>
        <v>0</v>
      </c>
      <c r="G63" s="15">
        <f t="shared" si="19"/>
        <v>40</v>
      </c>
      <c r="H63" s="15">
        <f t="shared" si="20"/>
        <v>40</v>
      </c>
      <c r="I63" s="15">
        <f t="shared" si="21"/>
        <v>40</v>
      </c>
      <c r="J63" s="15">
        <f t="shared" si="22"/>
        <v>40</v>
      </c>
      <c r="K63" s="15">
        <f t="shared" si="23"/>
        <v>160</v>
      </c>
      <c r="L63" s="15">
        <f t="shared" si="24"/>
        <v>0</v>
      </c>
      <c r="M63" s="15">
        <f t="shared" si="25"/>
        <v>160</v>
      </c>
      <c r="N63" s="95"/>
      <c r="O63" s="95"/>
      <c r="U63" s="95"/>
      <c r="V63" s="95"/>
      <c r="AB63" s="95"/>
      <c r="AC63" s="95"/>
      <c r="AI63" s="95"/>
      <c r="AJ63" s="95"/>
      <c r="AP63" s="95"/>
      <c r="AQ63" s="95"/>
      <c r="AR63" s="204"/>
      <c r="AS63" s="2">
        <f t="shared" si="26"/>
        <v>0</v>
      </c>
      <c r="AT63" s="2">
        <f t="shared" si="27"/>
        <v>0</v>
      </c>
      <c r="AU63" s="2">
        <f t="shared" si="16"/>
        <v>0</v>
      </c>
      <c r="AV63" s="25">
        <f t="shared" si="17"/>
        <v>1.1997600479904018</v>
      </c>
      <c r="AW63" s="14">
        <f t="shared" si="15"/>
        <v>4</v>
      </c>
    </row>
    <row r="64" spans="1:49" x14ac:dyDescent="0.2">
      <c r="A64" s="162" t="s">
        <v>605</v>
      </c>
      <c r="B64" s="15" t="str">
        <f>IFERROR(VLOOKUP(A64,'Validation List'!$A:$G,2,0),"--")</f>
        <v>Jason Leung</v>
      </c>
      <c r="C64" s="15">
        <f>IFERROR(VLOOKUP(A64,'Validation List'!$A:$G,4,0),"--")</f>
        <v>0</v>
      </c>
      <c r="D64" s="16" t="str">
        <f>IFERROR(VLOOKUP(A64,'Validation List'!$A:$G,6,0),"--")</f>
        <v>ROLL OFF</v>
      </c>
      <c r="E64" s="16">
        <f>IFERROR(VLOOKUP(A64,'Validation List'!$A:$G,5,0),"--")</f>
        <v>100035544700072</v>
      </c>
      <c r="F64" s="15">
        <f t="shared" si="18"/>
        <v>0</v>
      </c>
      <c r="G64" s="15">
        <f t="shared" si="19"/>
        <v>24</v>
      </c>
      <c r="H64" s="15">
        <f t="shared" si="20"/>
        <v>0</v>
      </c>
      <c r="I64" s="15">
        <f t="shared" si="21"/>
        <v>0</v>
      </c>
      <c r="J64" s="15">
        <f t="shared" si="22"/>
        <v>0</v>
      </c>
      <c r="K64" s="15">
        <f t="shared" si="23"/>
        <v>24</v>
      </c>
      <c r="L64" s="15">
        <f t="shared" si="24"/>
        <v>0</v>
      </c>
      <c r="M64" s="15">
        <f t="shared" si="25"/>
        <v>24</v>
      </c>
      <c r="N64" s="95"/>
      <c r="O64" s="95"/>
      <c r="S64" s="2" t="s">
        <v>688</v>
      </c>
      <c r="T64" s="2" t="s">
        <v>688</v>
      </c>
      <c r="U64" s="95"/>
      <c r="V64" s="95"/>
      <c r="W64" s="2" t="s">
        <v>688</v>
      </c>
      <c r="X64" s="2" t="s">
        <v>688</v>
      </c>
      <c r="Y64" s="2" t="s">
        <v>688</v>
      </c>
      <c r="Z64" s="2" t="s">
        <v>688</v>
      </c>
      <c r="AA64" s="2" t="s">
        <v>688</v>
      </c>
      <c r="AB64" s="95"/>
      <c r="AC64" s="95"/>
      <c r="AD64" s="2" t="s">
        <v>688</v>
      </c>
      <c r="AE64" s="2" t="s">
        <v>688</v>
      </c>
      <c r="AF64" s="2" t="s">
        <v>688</v>
      </c>
      <c r="AG64" s="2" t="s">
        <v>688</v>
      </c>
      <c r="AH64" s="2" t="s">
        <v>688</v>
      </c>
      <c r="AI64" s="95"/>
      <c r="AJ64" s="95"/>
      <c r="AK64" s="2" t="s">
        <v>688</v>
      </c>
      <c r="AL64" s="2" t="s">
        <v>688</v>
      </c>
      <c r="AM64" s="2" t="s">
        <v>688</v>
      </c>
      <c r="AN64" s="2" t="s">
        <v>688</v>
      </c>
      <c r="AO64" s="2" t="s">
        <v>688</v>
      </c>
      <c r="AP64" s="95"/>
      <c r="AQ64" s="95"/>
      <c r="AR64" s="204"/>
      <c r="AS64" s="2">
        <f t="shared" si="26"/>
        <v>0</v>
      </c>
      <c r="AT64" s="2">
        <f t="shared" si="27"/>
        <v>0</v>
      </c>
      <c r="AU64" s="2">
        <f t="shared" si="16"/>
        <v>0</v>
      </c>
      <c r="AV64" s="25">
        <f t="shared" si="17"/>
        <v>0.17996400719856026</v>
      </c>
      <c r="AW64" s="14">
        <f t="shared" si="15"/>
        <v>0.6</v>
      </c>
    </row>
    <row r="65" spans="1:49" x14ac:dyDescent="0.2">
      <c r="A65" s="79" t="s">
        <v>538</v>
      </c>
      <c r="B65" s="15" t="str">
        <f>IFERROR(VLOOKUP(A65,'Validation List'!$A:$G,2,0),"--")</f>
        <v>Maria Obaldo</v>
      </c>
      <c r="C65" s="15" t="str">
        <f>IFERROR(VLOOKUP(A65,'Validation List'!$A:$G,4,0),"--")</f>
        <v>MVW 391</v>
      </c>
      <c r="D65" s="16" t="str">
        <f>IFERROR(VLOOKUP(A65,'Validation List'!$A:$G,6,0),"--")</f>
        <v>PM</v>
      </c>
      <c r="E65" s="16">
        <f>IFERROR(VLOOKUP(A65,'Validation List'!$A:$G,5,0),"--")</f>
        <v>100034228927216</v>
      </c>
      <c r="F65" s="15">
        <f t="shared" si="18"/>
        <v>0</v>
      </c>
      <c r="G65" s="15">
        <f t="shared" si="19"/>
        <v>40</v>
      </c>
      <c r="H65" s="15">
        <f t="shared" si="20"/>
        <v>37.5</v>
      </c>
      <c r="I65" s="15">
        <f t="shared" si="21"/>
        <v>40</v>
      </c>
      <c r="J65" s="15">
        <f t="shared" si="22"/>
        <v>32</v>
      </c>
      <c r="K65" s="15">
        <f t="shared" si="23"/>
        <v>149.5</v>
      </c>
      <c r="L65" s="15">
        <f t="shared" si="24"/>
        <v>0</v>
      </c>
      <c r="M65" s="15">
        <f t="shared" si="25"/>
        <v>149.5</v>
      </c>
      <c r="N65" s="95"/>
      <c r="O65" s="95"/>
      <c r="U65" s="95"/>
      <c r="V65" s="95"/>
      <c r="X65" s="2">
        <v>5.5</v>
      </c>
      <c r="AB65" s="95"/>
      <c r="AC65" s="95"/>
      <c r="AI65" s="95"/>
      <c r="AJ65" s="95"/>
      <c r="AK65" s="2" t="s">
        <v>16</v>
      </c>
      <c r="AP65" s="95"/>
      <c r="AQ65" s="95"/>
      <c r="AR65" s="204"/>
      <c r="AS65" s="2">
        <f t="shared" si="26"/>
        <v>1</v>
      </c>
      <c r="AT65" s="2">
        <f t="shared" si="27"/>
        <v>0</v>
      </c>
      <c r="AU65" s="2">
        <f t="shared" si="16"/>
        <v>2.5</v>
      </c>
      <c r="AV65" s="25">
        <f t="shared" si="17"/>
        <v>1.1210257948410316</v>
      </c>
      <c r="AW65" s="14">
        <f t="shared" si="15"/>
        <v>4</v>
      </c>
    </row>
    <row r="66" spans="1:49" x14ac:dyDescent="0.2">
      <c r="A66" s="79" t="s">
        <v>540</v>
      </c>
      <c r="B66" s="15" t="str">
        <f>IFERROR(VLOOKUP(A66,'Validation List'!$A:$G,2,0),"--")</f>
        <v>Maria Obaldo</v>
      </c>
      <c r="C66" s="15" t="str">
        <f>IFERROR(VLOOKUP(A66,'Validation List'!$A:$G,4,0),"--")</f>
        <v>MVW 391</v>
      </c>
      <c r="D66" s="16" t="str">
        <f>IFERROR(VLOOKUP(A66,'Validation List'!$A:$G,6,0),"--")</f>
        <v>PM</v>
      </c>
      <c r="E66" s="16">
        <f>IFERROR(VLOOKUP(A66,'Validation List'!$A:$G,5,0),"--")</f>
        <v>100034843664340</v>
      </c>
      <c r="F66" s="15">
        <f t="shared" si="18"/>
        <v>0</v>
      </c>
      <c r="G66" s="15">
        <f t="shared" si="19"/>
        <v>39.5</v>
      </c>
      <c r="H66" s="15">
        <f t="shared" si="20"/>
        <v>40</v>
      </c>
      <c r="I66" s="15">
        <f t="shared" si="21"/>
        <v>32</v>
      </c>
      <c r="J66" s="15">
        <f t="shared" si="22"/>
        <v>24</v>
      </c>
      <c r="K66" s="15">
        <f t="shared" si="23"/>
        <v>135.5</v>
      </c>
      <c r="L66" s="15">
        <f t="shared" si="24"/>
        <v>0</v>
      </c>
      <c r="M66" s="15">
        <f t="shared" si="25"/>
        <v>135.5</v>
      </c>
      <c r="N66" s="97"/>
      <c r="O66" s="95"/>
      <c r="Q66"/>
      <c r="R66"/>
      <c r="S66"/>
      <c r="T66" s="204">
        <v>7.5</v>
      </c>
      <c r="U66" s="97"/>
      <c r="V66" s="95"/>
      <c r="X66"/>
      <c r="Y66"/>
      <c r="Z66"/>
      <c r="AA66"/>
      <c r="AB66" s="97"/>
      <c r="AC66" s="95"/>
      <c r="AE66"/>
      <c r="AF66"/>
      <c r="AG66"/>
      <c r="AH66" s="1" t="s">
        <v>16</v>
      </c>
      <c r="AI66" s="97"/>
      <c r="AJ66" s="95"/>
      <c r="AK66" s="2" t="s">
        <v>16</v>
      </c>
      <c r="AL66" s="204" t="s">
        <v>17</v>
      </c>
      <c r="AM66"/>
      <c r="AN66"/>
      <c r="AO66"/>
      <c r="AP66" s="96"/>
      <c r="AQ66" s="106"/>
      <c r="AR66" s="204"/>
      <c r="AS66" s="2">
        <f t="shared" si="26"/>
        <v>2</v>
      </c>
      <c r="AT66" s="2">
        <f t="shared" si="27"/>
        <v>1</v>
      </c>
      <c r="AU66" s="2">
        <f t="shared" si="16"/>
        <v>0.5</v>
      </c>
      <c r="AV66" s="25">
        <f t="shared" si="17"/>
        <v>1.0160467906418715</v>
      </c>
      <c r="AW66" s="14">
        <f t="shared" si="15"/>
        <v>4</v>
      </c>
    </row>
    <row r="67" spans="1:49" x14ac:dyDescent="0.2">
      <c r="A67" s="80" t="s">
        <v>234</v>
      </c>
      <c r="B67" s="15" t="str">
        <f>IFERROR(VLOOKUP(A67,'Validation List'!$A:$G,2,0),"--")</f>
        <v>Jason Leung</v>
      </c>
      <c r="C67" s="15">
        <f>IFERROR(VLOOKUP(A67,'Validation List'!$A:$G,4,0),"--")</f>
        <v>0</v>
      </c>
      <c r="D67" s="16" t="str">
        <f>IFERROR(VLOOKUP(A67,'Validation List'!$A:$G,6,0),"--")</f>
        <v>ROLL OFF</v>
      </c>
      <c r="E67" s="16">
        <f>IFERROR(VLOOKUP(A67,'Validation List'!$A:$G,5,0),"--")</f>
        <v>100028201906589</v>
      </c>
      <c r="F67" s="15">
        <f t="shared" si="18"/>
        <v>0</v>
      </c>
      <c r="G67" s="15">
        <f t="shared" si="19"/>
        <v>32</v>
      </c>
      <c r="H67" s="15">
        <f t="shared" si="20"/>
        <v>0</v>
      </c>
      <c r="I67" s="15">
        <f t="shared" si="21"/>
        <v>0</v>
      </c>
      <c r="J67" s="15">
        <f t="shared" si="22"/>
        <v>0</v>
      </c>
      <c r="K67" s="15">
        <f t="shared" si="23"/>
        <v>32</v>
      </c>
      <c r="L67" s="15">
        <f t="shared" si="24"/>
        <v>0</v>
      </c>
      <c r="M67" s="15">
        <f t="shared" si="25"/>
        <v>32</v>
      </c>
      <c r="N67" s="95"/>
      <c r="O67" s="95"/>
      <c r="Q67" s="2" t="s">
        <v>16</v>
      </c>
      <c r="U67" s="95"/>
      <c r="V67" s="95"/>
      <c r="W67" s="2" t="s">
        <v>688</v>
      </c>
      <c r="X67" s="2" t="s">
        <v>688</v>
      </c>
      <c r="Y67" s="2" t="s">
        <v>688</v>
      </c>
      <c r="Z67" s="2" t="s">
        <v>688</v>
      </c>
      <c r="AA67" s="2" t="s">
        <v>688</v>
      </c>
      <c r="AB67" s="95"/>
      <c r="AC67" s="95"/>
      <c r="AD67" s="2" t="s">
        <v>688</v>
      </c>
      <c r="AE67" s="2" t="s">
        <v>688</v>
      </c>
      <c r="AF67" s="2" t="s">
        <v>688</v>
      </c>
      <c r="AG67" s="2" t="s">
        <v>688</v>
      </c>
      <c r="AH67" s="2" t="s">
        <v>688</v>
      </c>
      <c r="AI67" s="95"/>
      <c r="AJ67" s="95"/>
      <c r="AK67" s="2" t="s">
        <v>688</v>
      </c>
      <c r="AL67" s="2" t="s">
        <v>688</v>
      </c>
      <c r="AM67" s="2" t="s">
        <v>688</v>
      </c>
      <c r="AN67" s="2" t="s">
        <v>688</v>
      </c>
      <c r="AO67" s="2" t="s">
        <v>688</v>
      </c>
      <c r="AP67" s="95"/>
      <c r="AQ67" s="95"/>
      <c r="AS67" s="2">
        <f t="shared" si="26"/>
        <v>1</v>
      </c>
      <c r="AT67" s="2">
        <f t="shared" si="27"/>
        <v>0</v>
      </c>
      <c r="AU67" s="2">
        <f t="shared" si="16"/>
        <v>0</v>
      </c>
      <c r="AV67" s="25">
        <f t="shared" si="17"/>
        <v>0.23995200959808036</v>
      </c>
      <c r="AW67" s="14">
        <f t="shared" si="15"/>
        <v>1</v>
      </c>
    </row>
    <row r="68" spans="1:49" x14ac:dyDescent="0.2">
      <c r="A68" s="79" t="s">
        <v>481</v>
      </c>
      <c r="B68" s="15" t="str">
        <f>IFERROR(VLOOKUP(A68,'Validation List'!$A:$G,2,0),"--")</f>
        <v>Jason Leung</v>
      </c>
      <c r="C68" s="15" t="str">
        <f>IFERROR(VLOOKUP(A68,'Validation List'!$A:$G,4,0),"--")</f>
        <v>MVW 391</v>
      </c>
      <c r="D68" s="16" t="str">
        <f>IFERROR(VLOOKUP(A68,'Validation List'!$A:$G,6,0),"--")</f>
        <v>AM</v>
      </c>
      <c r="E68" s="16">
        <f>IFERROR(VLOOKUP(A68,'Validation List'!$A:$G,5,0),"--")</f>
        <v>100034001902734</v>
      </c>
      <c r="F68" s="15">
        <f t="shared" si="18"/>
        <v>0</v>
      </c>
      <c r="G68" s="15">
        <f t="shared" si="19"/>
        <v>40</v>
      </c>
      <c r="H68" s="15">
        <f t="shared" si="20"/>
        <v>40</v>
      </c>
      <c r="I68" s="15">
        <f t="shared" si="21"/>
        <v>40</v>
      </c>
      <c r="J68" s="15">
        <f t="shared" si="22"/>
        <v>40</v>
      </c>
      <c r="K68" s="15">
        <f t="shared" si="23"/>
        <v>160</v>
      </c>
      <c r="L68" s="15">
        <f t="shared" si="24"/>
        <v>0</v>
      </c>
      <c r="M68" s="15">
        <f t="shared" si="25"/>
        <v>160</v>
      </c>
      <c r="N68" s="95"/>
      <c r="O68" s="95"/>
      <c r="U68" s="95"/>
      <c r="V68" s="95"/>
      <c r="Y68"/>
      <c r="AB68" s="95"/>
      <c r="AC68" s="95"/>
      <c r="AI68" s="95"/>
      <c r="AJ68" s="95"/>
      <c r="AP68" s="95"/>
      <c r="AQ68" s="95"/>
      <c r="AR68" s="204"/>
      <c r="AS68" s="2">
        <f t="shared" si="26"/>
        <v>0</v>
      </c>
      <c r="AT68" s="2">
        <f t="shared" si="27"/>
        <v>0</v>
      </c>
      <c r="AU68" s="2">
        <f t="shared" si="16"/>
        <v>0</v>
      </c>
      <c r="AV68" s="25">
        <f t="shared" si="17"/>
        <v>1.1997600479904018</v>
      </c>
      <c r="AW68" s="14">
        <f t="shared" si="15"/>
        <v>4</v>
      </c>
    </row>
    <row r="69" spans="1:49" x14ac:dyDescent="0.2">
      <c r="A69" s="79" t="s">
        <v>621</v>
      </c>
      <c r="B69" s="15" t="str">
        <f>IFERROR(VLOOKUP(A69,'Validation List'!$A:$G,2,0),"--")</f>
        <v>Jason Leung</v>
      </c>
      <c r="C69" s="15" t="str">
        <f>IFERROR(VLOOKUP(A69,'Validation List'!$A:$G,4,0),"--")</f>
        <v>MVW 391</v>
      </c>
      <c r="D69" s="16" t="str">
        <f>IFERROR(VLOOKUP(A69,'Validation List'!$A:$G,6,0),"--")</f>
        <v>ROLL OFF</v>
      </c>
      <c r="E69" s="16">
        <f>IFERROR(VLOOKUP(A69,'Validation List'!$A:$G,5,0),"--")</f>
        <v>100034276384219</v>
      </c>
      <c r="F69" s="15">
        <f t="shared" si="18"/>
        <v>0</v>
      </c>
      <c r="G69" s="15">
        <f t="shared" si="19"/>
        <v>40</v>
      </c>
      <c r="H69" s="15">
        <f t="shared" si="20"/>
        <v>40</v>
      </c>
      <c r="I69" s="15">
        <f t="shared" si="21"/>
        <v>32</v>
      </c>
      <c r="J69" s="15">
        <f t="shared" si="22"/>
        <v>16</v>
      </c>
      <c r="K69" s="15">
        <f t="shared" si="23"/>
        <v>128</v>
      </c>
      <c r="L69" s="15">
        <f t="shared" si="24"/>
        <v>0</v>
      </c>
      <c r="M69" s="15">
        <f t="shared" si="25"/>
        <v>128</v>
      </c>
      <c r="N69" s="95"/>
      <c r="O69" s="95"/>
      <c r="U69" s="95"/>
      <c r="V69" s="95"/>
      <c r="AB69" s="95"/>
      <c r="AC69" s="95"/>
      <c r="AD69" s="2" t="s">
        <v>17</v>
      </c>
      <c r="AI69" s="95"/>
      <c r="AJ69" s="95"/>
      <c r="AM69" s="2" t="s">
        <v>16</v>
      </c>
      <c r="AN69" s="2" t="s">
        <v>16</v>
      </c>
      <c r="AO69" s="2" t="s">
        <v>16</v>
      </c>
      <c r="AP69" s="95"/>
      <c r="AQ69" s="95"/>
      <c r="AR69" s="204"/>
      <c r="AS69" s="2">
        <f t="shared" si="26"/>
        <v>3</v>
      </c>
      <c r="AT69" s="2">
        <f t="shared" si="27"/>
        <v>1</v>
      </c>
      <c r="AU69" s="2">
        <f t="shared" si="16"/>
        <v>0</v>
      </c>
      <c r="AV69" s="25">
        <f t="shared" si="17"/>
        <v>0.95980803839232143</v>
      </c>
      <c r="AW69" s="14">
        <f t="shared" si="15"/>
        <v>4</v>
      </c>
    </row>
    <row r="70" spans="1:49" x14ac:dyDescent="0.2">
      <c r="A70" s="79" t="s">
        <v>544</v>
      </c>
      <c r="B70" s="15" t="str">
        <f>IFERROR(VLOOKUP(A70,'Validation List'!$A:$G,2,0),"--")</f>
        <v>Maria Obaldo</v>
      </c>
      <c r="C70" s="15" t="str">
        <f>IFERROR(VLOOKUP(A70,'Validation List'!$A:$G,4,0),"--")</f>
        <v>MVW 391</v>
      </c>
      <c r="D70" s="16" t="str">
        <f>IFERROR(VLOOKUP(A70,'Validation List'!$A:$G,6,0),"--")</f>
        <v>PM</v>
      </c>
      <c r="E70" s="16">
        <f>IFERROR(VLOOKUP(A70,'Validation List'!$A:$G,5,0),"--")</f>
        <v>100034130473628</v>
      </c>
      <c r="F70" s="15">
        <f t="shared" si="18"/>
        <v>0</v>
      </c>
      <c r="G70" s="15">
        <f t="shared" si="19"/>
        <v>39.75</v>
      </c>
      <c r="H70" s="15">
        <f t="shared" si="20"/>
        <v>39</v>
      </c>
      <c r="I70" s="15">
        <f t="shared" si="21"/>
        <v>39.25</v>
      </c>
      <c r="J70" s="15">
        <f t="shared" si="22"/>
        <v>40</v>
      </c>
      <c r="K70" s="15">
        <f t="shared" si="23"/>
        <v>158</v>
      </c>
      <c r="L70" s="15">
        <f t="shared" si="24"/>
        <v>0</v>
      </c>
      <c r="M70" s="15">
        <f t="shared" si="25"/>
        <v>158</v>
      </c>
      <c r="N70" s="95"/>
      <c r="O70" s="95"/>
      <c r="P70" s="2">
        <v>7.75</v>
      </c>
      <c r="U70" s="95"/>
      <c r="V70" s="95"/>
      <c r="W70" s="2">
        <v>7.5</v>
      </c>
      <c r="X70" s="2">
        <v>7.5</v>
      </c>
      <c r="AB70" s="95"/>
      <c r="AC70" s="95"/>
      <c r="AE70" s="2">
        <v>7.75</v>
      </c>
      <c r="AF70" s="2">
        <v>7.5</v>
      </c>
      <c r="AI70" s="95"/>
      <c r="AJ70" s="95"/>
      <c r="AP70" s="95"/>
      <c r="AQ70" s="95"/>
      <c r="AR70" s="204"/>
      <c r="AS70" s="2">
        <f t="shared" si="26"/>
        <v>0</v>
      </c>
      <c r="AT70" s="2">
        <f t="shared" si="27"/>
        <v>0</v>
      </c>
      <c r="AU70" s="2">
        <f t="shared" si="16"/>
        <v>2</v>
      </c>
      <c r="AV70" s="25">
        <f t="shared" si="17"/>
        <v>1.1847630473905217</v>
      </c>
      <c r="AW70" s="14">
        <f t="shared" si="15"/>
        <v>4</v>
      </c>
    </row>
    <row r="71" spans="1:49" x14ac:dyDescent="0.2">
      <c r="A71" s="79" t="s">
        <v>546</v>
      </c>
      <c r="B71" s="15" t="str">
        <f>IFERROR(VLOOKUP(A71,'Validation List'!$A:$G,2,0),"--")</f>
        <v>Maria Obaldo</v>
      </c>
      <c r="C71" s="15" t="str">
        <f>IFERROR(VLOOKUP(A71,'Validation List'!$A:$G,4,0),"--")</f>
        <v>MVW 391</v>
      </c>
      <c r="D71" s="16" t="str">
        <f>IFERROR(VLOOKUP(A71,'Validation List'!$A:$G,6,0),"--")</f>
        <v>PM</v>
      </c>
      <c r="E71" s="16">
        <f>IFERROR(VLOOKUP(A71,'Validation List'!$A:$G,5,0),"--")</f>
        <v>100034161101676</v>
      </c>
      <c r="F71" s="15">
        <f t="shared" si="18"/>
        <v>8</v>
      </c>
      <c r="G71" s="15">
        <f t="shared" si="19"/>
        <v>40</v>
      </c>
      <c r="H71" s="15">
        <f t="shared" si="20"/>
        <v>40</v>
      </c>
      <c r="I71" s="15">
        <f t="shared" si="21"/>
        <v>40</v>
      </c>
      <c r="J71" s="15">
        <f t="shared" si="22"/>
        <v>40</v>
      </c>
      <c r="K71" s="15">
        <f t="shared" si="23"/>
        <v>168</v>
      </c>
      <c r="L71" s="15">
        <f t="shared" si="24"/>
        <v>0</v>
      </c>
      <c r="M71" s="15">
        <f t="shared" si="25"/>
        <v>168</v>
      </c>
      <c r="N71" s="95" t="s">
        <v>694</v>
      </c>
      <c r="O71" s="95"/>
      <c r="U71" s="95"/>
      <c r="V71" s="95"/>
      <c r="AB71" s="95"/>
      <c r="AC71" s="95"/>
      <c r="AI71" s="95"/>
      <c r="AJ71" s="95"/>
      <c r="AP71" s="95"/>
      <c r="AQ71" s="95"/>
      <c r="AR71" s="204"/>
      <c r="AS71" s="2">
        <f t="shared" si="26"/>
        <v>0</v>
      </c>
      <c r="AT71" s="2">
        <f t="shared" si="27"/>
        <v>0</v>
      </c>
      <c r="AU71" s="2">
        <f t="shared" si="16"/>
        <v>0</v>
      </c>
      <c r="AV71" s="25">
        <f t="shared" si="17"/>
        <v>1.2597480503899219</v>
      </c>
      <c r="AW71" s="14">
        <f t="shared" si="15"/>
        <v>4</v>
      </c>
    </row>
    <row r="72" spans="1:49" x14ac:dyDescent="0.2">
      <c r="A72" s="79" t="s">
        <v>483</v>
      </c>
      <c r="B72" s="15" t="str">
        <f>IFERROR(VLOOKUP(A72,'Validation List'!$A:$G,2,0),"--")</f>
        <v>Jason Leung</v>
      </c>
      <c r="C72" s="15" t="str">
        <f>IFERROR(VLOOKUP(A72,'Validation List'!$A:$G,4,0),"--")</f>
        <v>MVW 391</v>
      </c>
      <c r="D72" s="16" t="str">
        <f>IFERROR(VLOOKUP(A72,'Validation List'!$A:$G,6,0),"--")</f>
        <v>AM</v>
      </c>
      <c r="E72" s="16">
        <f>IFERROR(VLOOKUP(A72,'Validation List'!$A:$G,5,0),"--")</f>
        <v>100034026800724</v>
      </c>
      <c r="F72" s="15">
        <f t="shared" si="18"/>
        <v>0</v>
      </c>
      <c r="G72" s="15">
        <f t="shared" si="19"/>
        <v>40</v>
      </c>
      <c r="H72" s="15">
        <f t="shared" si="20"/>
        <v>40</v>
      </c>
      <c r="I72" s="15">
        <f t="shared" si="21"/>
        <v>40</v>
      </c>
      <c r="J72" s="15">
        <f t="shared" si="22"/>
        <v>40</v>
      </c>
      <c r="K72" s="15">
        <f t="shared" si="23"/>
        <v>160</v>
      </c>
      <c r="L72" s="15">
        <f t="shared" si="24"/>
        <v>0</v>
      </c>
      <c r="M72" s="15">
        <f t="shared" si="25"/>
        <v>160</v>
      </c>
      <c r="N72" s="95"/>
      <c r="O72" s="95"/>
      <c r="U72" s="95"/>
      <c r="V72" s="95"/>
      <c r="AB72" s="95"/>
      <c r="AC72" s="95"/>
      <c r="AI72" s="95"/>
      <c r="AJ72" s="95"/>
      <c r="AP72" s="95"/>
      <c r="AQ72" s="95"/>
      <c r="AR72" s="204"/>
      <c r="AS72" s="2">
        <f t="shared" si="26"/>
        <v>0</v>
      </c>
      <c r="AT72" s="2">
        <f t="shared" si="27"/>
        <v>0</v>
      </c>
      <c r="AU72" s="2">
        <f t="shared" si="16"/>
        <v>0</v>
      </c>
      <c r="AV72" s="25">
        <f t="shared" si="17"/>
        <v>1.1997600479904018</v>
      </c>
      <c r="AW72" s="14">
        <f t="shared" si="15"/>
        <v>4</v>
      </c>
    </row>
    <row r="73" spans="1:49" x14ac:dyDescent="0.2">
      <c r="A73" s="79" t="s">
        <v>548</v>
      </c>
      <c r="B73" s="15" t="str">
        <f>IFERROR(VLOOKUP(A73,'Validation List'!$A:$G,2,0),"--")</f>
        <v>Maria Obaldo</v>
      </c>
      <c r="C73" s="15" t="str">
        <f>IFERROR(VLOOKUP(A73,'Validation List'!$A:$G,4,0),"--")</f>
        <v>MVW 391</v>
      </c>
      <c r="D73" s="16" t="str">
        <f>IFERROR(VLOOKUP(A73,'Validation List'!$A:$G,6,0),"--")</f>
        <v>PM</v>
      </c>
      <c r="E73" s="16">
        <f>IFERROR(VLOOKUP(A73,'Validation List'!$A:$G,5,0),"--")</f>
        <v>100028957339145</v>
      </c>
      <c r="F73" s="15">
        <f t="shared" si="18"/>
        <v>0</v>
      </c>
      <c r="G73" s="15">
        <f t="shared" si="19"/>
        <v>39</v>
      </c>
      <c r="H73" s="15">
        <f t="shared" si="20"/>
        <v>40</v>
      </c>
      <c r="I73" s="15">
        <f t="shared" si="21"/>
        <v>40</v>
      </c>
      <c r="J73" s="15">
        <f t="shared" si="22"/>
        <v>40</v>
      </c>
      <c r="K73" s="15">
        <f t="shared" si="23"/>
        <v>159</v>
      </c>
      <c r="L73" s="15">
        <f t="shared" si="24"/>
        <v>0</v>
      </c>
      <c r="M73" s="15">
        <f t="shared" si="25"/>
        <v>159</v>
      </c>
      <c r="N73" s="95"/>
      <c r="O73" s="95"/>
      <c r="S73" s="2">
        <v>7</v>
      </c>
      <c r="U73" s="95"/>
      <c r="V73" s="95"/>
      <c r="AB73" s="95"/>
      <c r="AC73" s="95"/>
      <c r="AI73" s="95"/>
      <c r="AJ73" s="95"/>
      <c r="AP73" s="95"/>
      <c r="AQ73" s="95"/>
      <c r="AR73" s="204"/>
      <c r="AS73" s="2">
        <f t="shared" si="26"/>
        <v>0</v>
      </c>
      <c r="AT73" s="2">
        <f t="shared" si="27"/>
        <v>0</v>
      </c>
      <c r="AU73" s="2">
        <f t="shared" si="16"/>
        <v>1</v>
      </c>
      <c r="AV73" s="25">
        <f t="shared" si="17"/>
        <v>1.1922615476904619</v>
      </c>
      <c r="AW73" s="14">
        <f t="shared" si="15"/>
        <v>4</v>
      </c>
    </row>
    <row r="74" spans="1:49" x14ac:dyDescent="0.2">
      <c r="A74" s="79" t="s">
        <v>570</v>
      </c>
      <c r="B74" s="15" t="str">
        <f>IFERROR(VLOOKUP(A74,'Validation List'!$A:$G,2,0),"--")</f>
        <v>Jason Leung</v>
      </c>
      <c r="C74" s="15" t="str">
        <f>IFERROR(VLOOKUP(A74,'Validation List'!$A:$G,4,0),"--")</f>
        <v>MVW 391</v>
      </c>
      <c r="D74" s="16" t="str">
        <f>IFERROR(VLOOKUP(A74,'Validation List'!$A:$G,6,0),"--")</f>
        <v>ROLL OFF</v>
      </c>
      <c r="E74" s="16">
        <f>IFERROR(VLOOKUP(A74,'Validation List'!$A:$G,5,0),"--")</f>
        <v>100029079815841</v>
      </c>
      <c r="F74" s="15">
        <f t="shared" si="18"/>
        <v>0</v>
      </c>
      <c r="G74" s="15">
        <f t="shared" si="19"/>
        <v>40</v>
      </c>
      <c r="H74" s="15">
        <f t="shared" si="20"/>
        <v>40</v>
      </c>
      <c r="I74" s="15">
        <f t="shared" si="21"/>
        <v>40</v>
      </c>
      <c r="J74" s="15">
        <f t="shared" si="22"/>
        <v>40</v>
      </c>
      <c r="K74" s="15">
        <f t="shared" si="23"/>
        <v>160</v>
      </c>
      <c r="L74" s="15">
        <f t="shared" si="24"/>
        <v>0</v>
      </c>
      <c r="M74" s="15">
        <f t="shared" si="25"/>
        <v>160</v>
      </c>
      <c r="N74" s="95"/>
      <c r="O74" s="95"/>
      <c r="U74" s="95"/>
      <c r="V74" s="95"/>
      <c r="AB74" s="95"/>
      <c r="AC74" s="95"/>
      <c r="AI74" s="95"/>
      <c r="AJ74" s="95"/>
      <c r="AP74" s="95"/>
      <c r="AQ74" s="95"/>
      <c r="AR74" s="204"/>
      <c r="AS74" s="2">
        <f t="shared" si="26"/>
        <v>0</v>
      </c>
      <c r="AT74" s="2">
        <f t="shared" si="27"/>
        <v>0</v>
      </c>
      <c r="AU74" s="2">
        <f t="shared" si="16"/>
        <v>0</v>
      </c>
      <c r="AV74" s="25">
        <f t="shared" si="17"/>
        <v>1.1997600479904018</v>
      </c>
      <c r="AW74" s="14">
        <f t="shared" si="15"/>
        <v>4</v>
      </c>
    </row>
    <row r="75" spans="1:49" x14ac:dyDescent="0.2">
      <c r="A75" s="79" t="s">
        <v>610</v>
      </c>
      <c r="B75" s="15" t="str">
        <f>IFERROR(VLOOKUP(A75,'Validation List'!$A:$G,2,0),"--")</f>
        <v>Jason Leung</v>
      </c>
      <c r="C75" s="15">
        <f>IFERROR(VLOOKUP(A75,'Validation List'!$A:$G,4,0),"--")</f>
        <v>0</v>
      </c>
      <c r="D75" s="16" t="str">
        <f>IFERROR(VLOOKUP(A75,'Validation List'!$A:$G,6,0),"--")</f>
        <v>ROLL OFF</v>
      </c>
      <c r="E75" s="16">
        <f>IFERROR(VLOOKUP(A75,'Validation List'!$A:$G,5,0),"--")</f>
        <v>100034527180717</v>
      </c>
      <c r="F75" s="15">
        <f t="shared" si="18"/>
        <v>0</v>
      </c>
      <c r="G75" s="15">
        <f t="shared" si="19"/>
        <v>24</v>
      </c>
      <c r="H75" s="15">
        <f t="shared" si="20"/>
        <v>24</v>
      </c>
      <c r="I75" s="15">
        <f t="shared" si="21"/>
        <v>40</v>
      </c>
      <c r="J75" s="15">
        <f t="shared" si="22"/>
        <v>40</v>
      </c>
      <c r="K75" s="15">
        <f t="shared" si="23"/>
        <v>128</v>
      </c>
      <c r="L75" s="15">
        <f t="shared" si="24"/>
        <v>0</v>
      </c>
      <c r="M75" s="15">
        <f t="shared" si="25"/>
        <v>128</v>
      </c>
      <c r="N75" s="95"/>
      <c r="O75" s="95"/>
      <c r="S75" s="2" t="s">
        <v>16</v>
      </c>
      <c r="T75" s="2" t="s">
        <v>16</v>
      </c>
      <c r="U75" s="95"/>
      <c r="V75" s="95"/>
      <c r="Z75" s="2" t="s">
        <v>16</v>
      </c>
      <c r="AA75" s="2" t="s">
        <v>16</v>
      </c>
      <c r="AB75" s="95"/>
      <c r="AC75" s="95"/>
      <c r="AI75" s="95"/>
      <c r="AJ75" s="95"/>
      <c r="AP75" s="95"/>
      <c r="AQ75" s="95"/>
      <c r="AR75" s="204"/>
      <c r="AS75" s="2">
        <f t="shared" si="26"/>
        <v>4</v>
      </c>
      <c r="AT75" s="2">
        <f t="shared" si="27"/>
        <v>0</v>
      </c>
      <c r="AU75" s="2">
        <f t="shared" si="16"/>
        <v>0</v>
      </c>
      <c r="AV75" s="25">
        <f t="shared" si="17"/>
        <v>0.95980803839232143</v>
      </c>
      <c r="AW75" s="14">
        <f t="shared" si="15"/>
        <v>4</v>
      </c>
    </row>
    <row r="76" spans="1:49" x14ac:dyDescent="0.2">
      <c r="A76" s="79" t="s">
        <v>550</v>
      </c>
      <c r="B76" s="15" t="str">
        <f>IFERROR(VLOOKUP(A76,'Validation List'!$A:$G,2,0),"--")</f>
        <v>Maria Obaldo</v>
      </c>
      <c r="C76" s="15" t="str">
        <f>IFERROR(VLOOKUP(A76,'Validation List'!$A:$G,4,0),"--")</f>
        <v>MVW 391</v>
      </c>
      <c r="D76" s="16" t="str">
        <f>IFERROR(VLOOKUP(A76,'Validation List'!$A:$G,6,0),"--")</f>
        <v>PM</v>
      </c>
      <c r="E76" s="16">
        <f>IFERROR(VLOOKUP(A76,'Validation List'!$A:$G,5,0),"--")</f>
        <v>100028678002286</v>
      </c>
      <c r="F76" s="15">
        <f t="shared" si="18"/>
        <v>0</v>
      </c>
      <c r="G76" s="15">
        <f t="shared" si="19"/>
        <v>38</v>
      </c>
      <c r="H76" s="15">
        <f t="shared" si="20"/>
        <v>32</v>
      </c>
      <c r="I76" s="15">
        <f t="shared" si="21"/>
        <v>40</v>
      </c>
      <c r="J76" s="15">
        <f t="shared" si="22"/>
        <v>40</v>
      </c>
      <c r="K76" s="15">
        <f t="shared" si="23"/>
        <v>150</v>
      </c>
      <c r="L76" s="15">
        <f t="shared" si="24"/>
        <v>0</v>
      </c>
      <c r="M76" s="15">
        <f t="shared" si="25"/>
        <v>150</v>
      </c>
      <c r="N76" s="95"/>
      <c r="O76" s="95"/>
      <c r="T76" s="2">
        <v>6</v>
      </c>
      <c r="U76" s="95"/>
      <c r="V76" s="95"/>
      <c r="Y76" s="2" t="s">
        <v>17</v>
      </c>
      <c r="AB76" s="95"/>
      <c r="AC76" s="95"/>
      <c r="AI76" s="95"/>
      <c r="AJ76" s="95"/>
      <c r="AP76" s="95"/>
      <c r="AQ76" s="95"/>
      <c r="AR76" s="204"/>
      <c r="AS76" s="2">
        <f t="shared" si="26"/>
        <v>0</v>
      </c>
      <c r="AT76" s="2">
        <f t="shared" si="27"/>
        <v>1</v>
      </c>
      <c r="AU76" s="2">
        <f t="shared" si="16"/>
        <v>2</v>
      </c>
      <c r="AV76" s="25">
        <f t="shared" si="17"/>
        <v>1.1247750449910017</v>
      </c>
      <c r="AW76" s="14">
        <f t="shared" si="15"/>
        <v>4</v>
      </c>
    </row>
    <row r="77" spans="1:49" x14ac:dyDescent="0.2">
      <c r="A77" s="79" t="s">
        <v>485</v>
      </c>
      <c r="B77" s="15" t="str">
        <f>IFERROR(VLOOKUP(A77,'Validation List'!$A:$G,2,0),"--")</f>
        <v>Jason Leung</v>
      </c>
      <c r="C77" s="15" t="str">
        <f>IFERROR(VLOOKUP(A77,'Validation List'!$A:$G,4,0),"--")</f>
        <v>MVW 391</v>
      </c>
      <c r="D77" s="16" t="str">
        <f>IFERROR(VLOOKUP(A77,'Validation List'!$A:$G,6,0),"--")</f>
        <v>AM</v>
      </c>
      <c r="E77" s="16">
        <f>IFERROR(VLOOKUP(A77,'Validation List'!$A:$G,5,0),"--")</f>
        <v>100034779559090</v>
      </c>
      <c r="F77" s="15">
        <f t="shared" si="18"/>
        <v>0</v>
      </c>
      <c r="G77" s="15">
        <f t="shared" si="19"/>
        <v>24</v>
      </c>
      <c r="H77" s="15">
        <f t="shared" si="20"/>
        <v>22.5</v>
      </c>
      <c r="I77" s="15">
        <f t="shared" si="21"/>
        <v>32</v>
      </c>
      <c r="J77" s="15">
        <f t="shared" si="22"/>
        <v>34</v>
      </c>
      <c r="K77" s="15">
        <f t="shared" si="23"/>
        <v>112.5</v>
      </c>
      <c r="L77" s="15">
        <f t="shared" si="24"/>
        <v>0</v>
      </c>
      <c r="M77" s="15">
        <f t="shared" si="25"/>
        <v>112.5</v>
      </c>
      <c r="N77" s="95"/>
      <c r="O77" s="95"/>
      <c r="S77" s="2" t="s">
        <v>16</v>
      </c>
      <c r="T77" s="2" t="s">
        <v>16</v>
      </c>
      <c r="U77" s="95"/>
      <c r="V77" s="95"/>
      <c r="W77" s="2" t="s">
        <v>16</v>
      </c>
      <c r="X77" s="2" t="s">
        <v>16</v>
      </c>
      <c r="Z77" s="2">
        <v>6.5</v>
      </c>
      <c r="AB77" s="95"/>
      <c r="AC77" s="95"/>
      <c r="AG77" s="2" t="s">
        <v>17</v>
      </c>
      <c r="AI77" s="95"/>
      <c r="AJ77" s="95"/>
      <c r="AM77" s="2">
        <v>6</v>
      </c>
      <c r="AO77" s="2">
        <v>4</v>
      </c>
      <c r="AP77" s="95"/>
      <c r="AQ77" s="95"/>
      <c r="AR77" s="204"/>
      <c r="AS77" s="2">
        <f t="shared" si="26"/>
        <v>4</v>
      </c>
      <c r="AT77" s="2">
        <f t="shared" si="27"/>
        <v>1</v>
      </c>
      <c r="AU77" s="2">
        <f t="shared" si="16"/>
        <v>7.5</v>
      </c>
      <c r="AV77" s="25">
        <f t="shared" si="17"/>
        <v>0.84358128374325125</v>
      </c>
      <c r="AW77" s="14">
        <f t="shared" si="15"/>
        <v>4</v>
      </c>
    </row>
    <row r="78" spans="1:49" x14ac:dyDescent="0.2">
      <c r="A78" s="79" t="s">
        <v>503</v>
      </c>
      <c r="B78" s="15" t="str">
        <f>IFERROR(VLOOKUP(A78,'Validation List'!$A:$G,2,0),"--")</f>
        <v>Jason Leung</v>
      </c>
      <c r="C78" s="15" t="str">
        <f>IFERROR(VLOOKUP(A78,'Validation List'!$A:$G,4,0),"--")</f>
        <v>MVW 391</v>
      </c>
      <c r="D78" s="16" t="str">
        <f>IFERROR(VLOOKUP(A78,'Validation List'!$A:$G,6,0),"--")</f>
        <v>AM</v>
      </c>
      <c r="E78" s="16">
        <f>IFERROR(VLOOKUP(A78,'Validation List'!$A:$G,5,0),"--")</f>
        <v>100028800064303</v>
      </c>
      <c r="F78" s="15">
        <f t="shared" si="18"/>
        <v>0</v>
      </c>
      <c r="G78" s="15">
        <f t="shared" si="19"/>
        <v>40</v>
      </c>
      <c r="H78" s="15">
        <f t="shared" si="20"/>
        <v>38.5</v>
      </c>
      <c r="I78" s="15">
        <f t="shared" si="21"/>
        <v>40</v>
      </c>
      <c r="J78" s="15">
        <f t="shared" si="22"/>
        <v>32</v>
      </c>
      <c r="K78" s="15">
        <f t="shared" si="23"/>
        <v>150.5</v>
      </c>
      <c r="L78" s="15">
        <f t="shared" si="24"/>
        <v>0</v>
      </c>
      <c r="M78" s="15">
        <f t="shared" si="25"/>
        <v>150.5</v>
      </c>
      <c r="N78" s="95"/>
      <c r="O78" s="95"/>
      <c r="U78" s="95"/>
      <c r="V78" s="95"/>
      <c r="Y78" s="2">
        <v>6.5</v>
      </c>
      <c r="AB78" s="95"/>
      <c r="AC78" s="95"/>
      <c r="AI78" s="95"/>
      <c r="AJ78" s="95"/>
      <c r="AM78" s="2" t="s">
        <v>17</v>
      </c>
      <c r="AP78" s="95"/>
      <c r="AQ78" s="95"/>
      <c r="AR78" s="204"/>
      <c r="AS78" s="2">
        <f t="shared" si="26"/>
        <v>0</v>
      </c>
      <c r="AT78" s="2">
        <f t="shared" si="27"/>
        <v>1</v>
      </c>
      <c r="AU78" s="2">
        <f t="shared" si="16"/>
        <v>1.5</v>
      </c>
      <c r="AV78" s="25">
        <f t="shared" si="17"/>
        <v>1.1285242951409717</v>
      </c>
      <c r="AW78" s="14">
        <f t="shared" si="15"/>
        <v>4</v>
      </c>
    </row>
    <row r="79" spans="1:49" x14ac:dyDescent="0.2">
      <c r="A79" s="79" t="s">
        <v>552</v>
      </c>
      <c r="B79" s="15" t="str">
        <f>IFERROR(VLOOKUP(A79,'Validation List'!$A:$G,2,0),"--")</f>
        <v>Maria Obaldo</v>
      </c>
      <c r="C79" s="15" t="str">
        <f>IFERROR(VLOOKUP(A79,'Validation List'!$A:$G,4,0),"--")</f>
        <v>MVW 391</v>
      </c>
      <c r="D79" s="16" t="str">
        <f>IFERROR(VLOOKUP(A79,'Validation List'!$A:$G,6,0),"--")</f>
        <v>PM</v>
      </c>
      <c r="E79" s="16">
        <f>IFERROR(VLOOKUP(A79,'Validation List'!$A:$G,5,0),"--")</f>
        <v>100029081885568</v>
      </c>
      <c r="F79" s="15">
        <f t="shared" si="18"/>
        <v>0</v>
      </c>
      <c r="G79" s="15">
        <f t="shared" si="19"/>
        <v>40</v>
      </c>
      <c r="H79" s="15">
        <f t="shared" si="20"/>
        <v>40</v>
      </c>
      <c r="I79" s="15">
        <f t="shared" si="21"/>
        <v>38</v>
      </c>
      <c r="J79" s="15">
        <f t="shared" si="22"/>
        <v>40</v>
      </c>
      <c r="K79" s="15">
        <f t="shared" si="23"/>
        <v>158</v>
      </c>
      <c r="L79" s="15">
        <f t="shared" si="24"/>
        <v>0</v>
      </c>
      <c r="M79" s="15">
        <f t="shared" si="25"/>
        <v>158</v>
      </c>
      <c r="N79" s="95"/>
      <c r="O79" s="95"/>
      <c r="U79" s="95"/>
      <c r="V79" s="95"/>
      <c r="AB79" s="95"/>
      <c r="AC79" s="95"/>
      <c r="AE79" s="2">
        <v>6</v>
      </c>
      <c r="AI79" s="95"/>
      <c r="AJ79" s="95"/>
      <c r="AP79" s="95"/>
      <c r="AQ79" s="95"/>
      <c r="AR79" s="204"/>
      <c r="AS79" s="2">
        <f t="shared" si="26"/>
        <v>0</v>
      </c>
      <c r="AT79" s="2">
        <f t="shared" si="27"/>
        <v>0</v>
      </c>
      <c r="AU79" s="2">
        <f t="shared" si="16"/>
        <v>2</v>
      </c>
      <c r="AV79" s="25">
        <f t="shared" si="17"/>
        <v>1.1847630473905217</v>
      </c>
      <c r="AW79" s="14">
        <f t="shared" si="15"/>
        <v>4</v>
      </c>
    </row>
    <row r="80" spans="1:49" ht="15" customHeight="1" x14ac:dyDescent="0.2">
      <c r="A80" s="80" t="s">
        <v>487</v>
      </c>
      <c r="B80" s="15" t="str">
        <f>IFERROR(VLOOKUP(A80,'Validation List'!$A:$G,2,0),"--")</f>
        <v>Jason Leung</v>
      </c>
      <c r="C80" s="15" t="str">
        <f>IFERROR(VLOOKUP(A80,'Validation List'!$A:$G,4,0),"--")</f>
        <v>MVW 391</v>
      </c>
      <c r="D80" s="16" t="str">
        <f>IFERROR(VLOOKUP(A80,'Validation List'!$A:$G,6,0),"--")</f>
        <v>AM</v>
      </c>
      <c r="E80" s="16">
        <f>IFERROR(VLOOKUP(A80,'Validation List'!$A:$G,5,0),"--")</f>
        <v>100036941613966</v>
      </c>
      <c r="F80" s="15">
        <f t="shared" si="18"/>
        <v>0</v>
      </c>
      <c r="G80" s="15">
        <f t="shared" si="19"/>
        <v>29</v>
      </c>
      <c r="H80" s="15">
        <f t="shared" si="20"/>
        <v>39</v>
      </c>
      <c r="I80" s="15">
        <f t="shared" si="21"/>
        <v>32</v>
      </c>
      <c r="J80" s="15">
        <f t="shared" si="22"/>
        <v>40</v>
      </c>
      <c r="K80" s="15">
        <f t="shared" si="23"/>
        <v>140</v>
      </c>
      <c r="L80" s="15">
        <f t="shared" si="24"/>
        <v>0</v>
      </c>
      <c r="M80" s="15">
        <f t="shared" si="25"/>
        <v>140</v>
      </c>
      <c r="N80" s="95"/>
      <c r="O80" s="95"/>
      <c r="P80" s="2" t="s">
        <v>17</v>
      </c>
      <c r="Q80" s="2">
        <v>5</v>
      </c>
      <c r="U80" s="95"/>
      <c r="V80" s="95"/>
      <c r="Z80" s="2">
        <v>7</v>
      </c>
      <c r="AB80" s="95"/>
      <c r="AC80" s="95"/>
      <c r="AH80" s="2" t="s">
        <v>17</v>
      </c>
      <c r="AI80" s="95"/>
      <c r="AJ80" s="95"/>
      <c r="AP80" s="95"/>
      <c r="AQ80" s="95"/>
      <c r="AS80" s="2">
        <f t="shared" si="26"/>
        <v>0</v>
      </c>
      <c r="AT80" s="2">
        <f t="shared" si="27"/>
        <v>2</v>
      </c>
      <c r="AU80" s="2">
        <f t="shared" si="16"/>
        <v>4</v>
      </c>
      <c r="AV80" s="25">
        <f t="shared" si="17"/>
        <v>1.0497900419916015</v>
      </c>
      <c r="AW80" s="14">
        <f t="shared" si="15"/>
        <v>4</v>
      </c>
    </row>
    <row r="81" spans="1:49" x14ac:dyDescent="0.2">
      <c r="A81" s="79" t="s">
        <v>554</v>
      </c>
      <c r="B81" s="15" t="str">
        <f>IFERROR(VLOOKUP(A81,'Validation List'!$A:$G,2,0),"--")</f>
        <v>Maria Obaldo</v>
      </c>
      <c r="C81" s="15" t="str">
        <f>IFERROR(VLOOKUP(A81,'Validation List'!$A:$G,4,0),"--")</f>
        <v>MVW 391</v>
      </c>
      <c r="D81" s="16" t="str">
        <f>IFERROR(VLOOKUP(A81,'Validation List'!$A:$G,6,0),"--")</f>
        <v>PM</v>
      </c>
      <c r="E81" s="16">
        <f>IFERROR(VLOOKUP(A81,'Validation List'!$A:$G,5,0),"--")</f>
        <v>100034792128190</v>
      </c>
      <c r="F81" s="15">
        <f t="shared" si="18"/>
        <v>0</v>
      </c>
      <c r="G81" s="15">
        <f t="shared" si="19"/>
        <v>40</v>
      </c>
      <c r="H81" s="15">
        <f t="shared" si="20"/>
        <v>32</v>
      </c>
      <c r="I81" s="15">
        <f t="shared" si="21"/>
        <v>35</v>
      </c>
      <c r="J81" s="15">
        <f t="shared" si="22"/>
        <v>40</v>
      </c>
      <c r="K81" s="15">
        <f t="shared" si="23"/>
        <v>147</v>
      </c>
      <c r="L81" s="15">
        <f t="shared" si="24"/>
        <v>0</v>
      </c>
      <c r="M81" s="15">
        <f t="shared" si="25"/>
        <v>147</v>
      </c>
      <c r="N81" s="95"/>
      <c r="O81" s="95"/>
      <c r="U81" s="95"/>
      <c r="V81" s="95"/>
      <c r="W81" s="2" t="s">
        <v>17</v>
      </c>
      <c r="AB81" s="95"/>
      <c r="AC81" s="95"/>
      <c r="AD81" s="2">
        <v>3</v>
      </c>
      <c r="AI81" s="95"/>
      <c r="AJ81" s="95"/>
      <c r="AP81" s="95"/>
      <c r="AQ81" s="95"/>
      <c r="AR81" s="204"/>
      <c r="AS81" s="2">
        <f t="shared" si="26"/>
        <v>0</v>
      </c>
      <c r="AT81" s="2">
        <f t="shared" si="27"/>
        <v>1</v>
      </c>
      <c r="AU81" s="2">
        <f t="shared" si="16"/>
        <v>5</v>
      </c>
      <c r="AV81" s="25">
        <f t="shared" si="17"/>
        <v>1.1022795440911817</v>
      </c>
      <c r="AW81" s="14">
        <f t="shared" si="15"/>
        <v>4</v>
      </c>
    </row>
    <row r="82" spans="1:49" x14ac:dyDescent="0.2">
      <c r="A82" s="79" t="s">
        <v>578</v>
      </c>
      <c r="B82" s="15" t="str">
        <f>IFERROR(VLOOKUP(A82,'Validation List'!$A:$G,2,0),"--")</f>
        <v>Jason Leung</v>
      </c>
      <c r="C82" s="15" t="str">
        <f>IFERROR(VLOOKUP(A82,'Validation List'!$A:$G,4,0),"--")</f>
        <v>MVW 391</v>
      </c>
      <c r="D82" s="16" t="str">
        <f>IFERROR(VLOOKUP(A82,'Validation List'!$A:$G,6,0),"--")</f>
        <v>ROLL OFF</v>
      </c>
      <c r="E82" s="16">
        <f>IFERROR(VLOOKUP(A82,'Validation List'!$A:$G,5,0),"--")</f>
        <v>100028665312993</v>
      </c>
      <c r="F82" s="15">
        <f t="shared" si="18"/>
        <v>0</v>
      </c>
      <c r="G82" s="15">
        <f t="shared" si="19"/>
        <v>40</v>
      </c>
      <c r="H82" s="15">
        <f t="shared" si="20"/>
        <v>40</v>
      </c>
      <c r="I82" s="15">
        <f t="shared" si="21"/>
        <v>40</v>
      </c>
      <c r="J82" s="15">
        <f t="shared" si="22"/>
        <v>32</v>
      </c>
      <c r="K82" s="15">
        <f t="shared" si="23"/>
        <v>152</v>
      </c>
      <c r="L82" s="15">
        <f t="shared" si="24"/>
        <v>0</v>
      </c>
      <c r="M82" s="15">
        <f t="shared" si="25"/>
        <v>152</v>
      </c>
      <c r="N82" s="95"/>
      <c r="O82" s="95"/>
      <c r="U82" s="95"/>
      <c r="V82" s="95"/>
      <c r="AB82" s="95"/>
      <c r="AC82" s="95"/>
      <c r="AI82" s="95"/>
      <c r="AJ82" s="95"/>
      <c r="AO82" s="2" t="s">
        <v>17</v>
      </c>
      <c r="AP82" s="95"/>
      <c r="AQ82" s="95"/>
      <c r="AR82" s="204"/>
      <c r="AS82" s="2">
        <f t="shared" si="26"/>
        <v>0</v>
      </c>
      <c r="AT82" s="2">
        <f t="shared" si="27"/>
        <v>1</v>
      </c>
      <c r="AU82" s="2">
        <f t="shared" si="16"/>
        <v>0</v>
      </c>
      <c r="AV82" s="25">
        <f t="shared" si="17"/>
        <v>1.1397720455908817</v>
      </c>
      <c r="AW82" s="14">
        <f t="shared" si="15"/>
        <v>4</v>
      </c>
    </row>
    <row r="83" spans="1:49" x14ac:dyDescent="0.2">
      <c r="A83" s="80" t="s">
        <v>351</v>
      </c>
      <c r="B83" s="15" t="str">
        <f>IFERROR(VLOOKUP(A83,'Validation List'!$A:$G,2,0),"--")</f>
        <v>Jason Leung</v>
      </c>
      <c r="C83" s="15">
        <f>IFERROR(VLOOKUP(A83,'Validation List'!$A:$G,4,0),"--")</f>
        <v>0</v>
      </c>
      <c r="D83" s="16" t="str">
        <f>IFERROR(VLOOKUP(A83,'Validation List'!$A:$G,6,0),"--")</f>
        <v>ROLL OFF</v>
      </c>
      <c r="E83" s="16">
        <f>IFERROR(VLOOKUP(A83,'Validation List'!$A:$G,5,0),"--")</f>
        <v>100015782354348</v>
      </c>
      <c r="F83" s="15">
        <f t="shared" si="18"/>
        <v>0</v>
      </c>
      <c r="G83" s="15">
        <f t="shared" si="19"/>
        <v>40</v>
      </c>
      <c r="H83" s="15">
        <f t="shared" si="20"/>
        <v>40</v>
      </c>
      <c r="I83" s="15">
        <f t="shared" si="21"/>
        <v>40</v>
      </c>
      <c r="J83" s="15">
        <f t="shared" si="22"/>
        <v>40</v>
      </c>
      <c r="K83" s="15">
        <f t="shared" si="23"/>
        <v>160</v>
      </c>
      <c r="L83" s="15">
        <f t="shared" si="24"/>
        <v>0</v>
      </c>
      <c r="M83" s="15">
        <f t="shared" si="25"/>
        <v>160</v>
      </c>
      <c r="N83" s="95"/>
      <c r="O83" s="95"/>
      <c r="U83" s="95"/>
      <c r="V83" s="95"/>
      <c r="AB83" s="95"/>
      <c r="AC83" s="95"/>
      <c r="AI83" s="95"/>
      <c r="AJ83" s="95"/>
      <c r="AP83" s="95"/>
      <c r="AQ83" s="95"/>
      <c r="AS83" s="2">
        <f t="shared" si="26"/>
        <v>0</v>
      </c>
      <c r="AT83" s="2">
        <f t="shared" si="27"/>
        <v>0</v>
      </c>
      <c r="AU83" s="2">
        <f t="shared" si="16"/>
        <v>0</v>
      </c>
      <c r="AV83" s="25">
        <f t="shared" si="17"/>
        <v>1.1997600479904018</v>
      </c>
      <c r="AW83" s="14">
        <f t="shared" si="15"/>
        <v>4</v>
      </c>
    </row>
    <row r="84" spans="1:49" x14ac:dyDescent="0.2">
      <c r="A84" s="79" t="s">
        <v>573</v>
      </c>
      <c r="B84" s="15" t="str">
        <f>IFERROR(VLOOKUP(A84,'Validation List'!$A:$G,2,0),"--")</f>
        <v>Jason Leung</v>
      </c>
      <c r="C84" s="15" t="str">
        <f>IFERROR(VLOOKUP(A84,'Validation List'!$A:$G,4,0),"--")</f>
        <v>MVW 391</v>
      </c>
      <c r="D84" s="16" t="str">
        <f>IFERROR(VLOOKUP(A84,'Validation List'!$A:$G,6,0),"--")</f>
        <v>ROLL OFF</v>
      </c>
      <c r="E84" s="16">
        <f>IFERROR(VLOOKUP(A84,'Validation List'!$A:$G,5,0),"--")</f>
        <v>100028515473323</v>
      </c>
      <c r="F84" s="15">
        <f t="shared" si="18"/>
        <v>0</v>
      </c>
      <c r="G84" s="15">
        <f t="shared" si="19"/>
        <v>32</v>
      </c>
      <c r="H84" s="15">
        <f t="shared" si="20"/>
        <v>40</v>
      </c>
      <c r="I84" s="15">
        <f t="shared" si="21"/>
        <v>35</v>
      </c>
      <c r="J84" s="15">
        <f t="shared" si="22"/>
        <v>32</v>
      </c>
      <c r="K84" s="15">
        <f t="shared" si="23"/>
        <v>139</v>
      </c>
      <c r="L84" s="15">
        <f t="shared" si="24"/>
        <v>0</v>
      </c>
      <c r="M84" s="15">
        <f t="shared" si="25"/>
        <v>139</v>
      </c>
      <c r="N84" s="95"/>
      <c r="O84" s="95"/>
      <c r="Q84" s="2" t="s">
        <v>17</v>
      </c>
      <c r="U84" s="95"/>
      <c r="V84" s="95"/>
      <c r="AB84" s="95"/>
      <c r="AC84" s="95"/>
      <c r="AD84" s="2">
        <v>3</v>
      </c>
      <c r="AI84" s="95"/>
      <c r="AJ84" s="95"/>
      <c r="AO84" s="2" t="s">
        <v>17</v>
      </c>
      <c r="AP84" s="95"/>
      <c r="AQ84" s="95"/>
      <c r="AR84" s="204"/>
      <c r="AS84" s="2">
        <f t="shared" si="26"/>
        <v>0</v>
      </c>
      <c r="AT84" s="2">
        <f t="shared" si="27"/>
        <v>2</v>
      </c>
      <c r="AU84" s="2">
        <f t="shared" si="16"/>
        <v>5</v>
      </c>
      <c r="AV84" s="25">
        <f t="shared" si="17"/>
        <v>1.0422915416916616</v>
      </c>
      <c r="AW84" s="14">
        <f t="shared" si="15"/>
        <v>4</v>
      </c>
    </row>
    <row r="85" spans="1:49" x14ac:dyDescent="0.2">
      <c r="A85" s="80" t="s">
        <v>134</v>
      </c>
      <c r="B85" s="15" t="str">
        <f>IFERROR(VLOOKUP(A85,'Validation List'!$A:$G,2,0),"--")</f>
        <v>Maria Obaldo</v>
      </c>
      <c r="C85" s="15" t="str">
        <f>IFERROR(VLOOKUP(A85,'Validation List'!$A:$G,4,0),"--")</f>
        <v>MVW 391</v>
      </c>
      <c r="D85" s="16" t="str">
        <f>IFERROR(VLOOKUP(A85,'Validation List'!$A:$G,6,0),"--")</f>
        <v>PM</v>
      </c>
      <c r="E85" s="16">
        <f>IFERROR(VLOOKUP(A85,'Validation List'!$A:$G,5,0),"--")</f>
        <v>100025786989380</v>
      </c>
      <c r="F85" s="15">
        <f t="shared" si="18"/>
        <v>0</v>
      </c>
      <c r="G85" s="15">
        <f t="shared" si="19"/>
        <v>32</v>
      </c>
      <c r="H85" s="15">
        <f t="shared" si="20"/>
        <v>38</v>
      </c>
      <c r="I85" s="15">
        <f t="shared" si="21"/>
        <v>40</v>
      </c>
      <c r="J85" s="15">
        <f t="shared" si="22"/>
        <v>40</v>
      </c>
      <c r="K85" s="15">
        <f t="shared" si="23"/>
        <v>150</v>
      </c>
      <c r="L85" s="15">
        <f t="shared" si="24"/>
        <v>0</v>
      </c>
      <c r="M85" s="15">
        <f t="shared" si="25"/>
        <v>150</v>
      </c>
      <c r="N85" s="95"/>
      <c r="O85" s="95"/>
      <c r="P85" s="2" t="s">
        <v>16</v>
      </c>
      <c r="U85" s="95"/>
      <c r="V85" s="95"/>
      <c r="Z85" s="2">
        <v>6</v>
      </c>
      <c r="AB85" s="95"/>
      <c r="AC85" s="95"/>
      <c r="AI85" s="95"/>
      <c r="AJ85" s="95"/>
      <c r="AP85" s="95"/>
      <c r="AQ85" s="95"/>
      <c r="AS85" s="2">
        <f t="shared" si="26"/>
        <v>1</v>
      </c>
      <c r="AT85" s="2">
        <f t="shared" si="27"/>
        <v>0</v>
      </c>
      <c r="AU85" s="2">
        <f t="shared" si="16"/>
        <v>2</v>
      </c>
      <c r="AV85" s="25">
        <f t="shared" si="17"/>
        <v>1.1247750449910017</v>
      </c>
      <c r="AW85" s="14">
        <f t="shared" si="15"/>
        <v>4</v>
      </c>
    </row>
    <row r="86" spans="1:49" x14ac:dyDescent="0.2">
      <c r="A86" s="79" t="s">
        <v>614</v>
      </c>
      <c r="B86" s="15" t="str">
        <f>IFERROR(VLOOKUP(A86,'Validation List'!$A:$G,2,0),"--")</f>
        <v>Jason Leung</v>
      </c>
      <c r="C86" s="15">
        <f>IFERROR(VLOOKUP(A86,'Validation List'!$A:$G,4,0),"--")</f>
        <v>0</v>
      </c>
      <c r="D86" s="16" t="str">
        <f>IFERROR(VLOOKUP(A86,'Validation List'!$A:$G,6,0),"--")</f>
        <v>ROLL OFF</v>
      </c>
      <c r="E86" s="16">
        <f>IFERROR(VLOOKUP(A86,'Validation List'!$A:$G,5,0),"--")</f>
        <v>100029128411582</v>
      </c>
      <c r="F86" s="15">
        <f t="shared" si="18"/>
        <v>0</v>
      </c>
      <c r="G86" s="15">
        <f t="shared" si="19"/>
        <v>40</v>
      </c>
      <c r="H86" s="15">
        <f t="shared" si="20"/>
        <v>40</v>
      </c>
      <c r="I86" s="15">
        <f t="shared" si="21"/>
        <v>40</v>
      </c>
      <c r="J86" s="15">
        <f t="shared" si="22"/>
        <v>40</v>
      </c>
      <c r="K86" s="15">
        <f t="shared" si="23"/>
        <v>160</v>
      </c>
      <c r="L86" s="15">
        <f t="shared" si="24"/>
        <v>0</v>
      </c>
      <c r="M86" s="15">
        <f t="shared" si="25"/>
        <v>160</v>
      </c>
      <c r="N86" s="95"/>
      <c r="O86" s="95"/>
      <c r="U86" s="95"/>
      <c r="V86" s="95"/>
      <c r="AB86" s="95"/>
      <c r="AC86" s="95"/>
      <c r="AI86" s="95"/>
      <c r="AJ86" s="95"/>
      <c r="AP86" s="95"/>
      <c r="AQ86" s="95"/>
      <c r="AR86" s="204"/>
      <c r="AS86" s="2">
        <f t="shared" si="26"/>
        <v>0</v>
      </c>
      <c r="AT86" s="2">
        <f t="shared" si="27"/>
        <v>0</v>
      </c>
      <c r="AU86" s="2">
        <f t="shared" si="16"/>
        <v>0</v>
      </c>
      <c r="AV86" s="25">
        <f t="shared" si="17"/>
        <v>1.1997600479904018</v>
      </c>
      <c r="AW86" s="14">
        <f t="shared" ref="AW86:AW90" si="28">($C$1-(COUNTIF(N86:AR86,"NA")))/5</f>
        <v>4</v>
      </c>
    </row>
    <row r="87" spans="1:49" x14ac:dyDescent="0.2">
      <c r="A87" s="79" t="s">
        <v>616</v>
      </c>
      <c r="B87" s="15" t="str">
        <f>IFERROR(VLOOKUP(A87,'Validation List'!$A:$G,2,0),"--")</f>
        <v>Jason Leung</v>
      </c>
      <c r="C87" s="15">
        <f>IFERROR(VLOOKUP(A87,'Validation List'!$A:$G,4,0),"--")</f>
        <v>0</v>
      </c>
      <c r="D87" s="16" t="str">
        <f>IFERROR(VLOOKUP(A87,'Validation List'!$A:$G,6,0),"--")</f>
        <v>ROLL OFF</v>
      </c>
      <c r="E87" s="16">
        <f>IFERROR(VLOOKUP(A87,'Validation List'!$A:$G,5,0),"--")</f>
        <v>100034048519356</v>
      </c>
      <c r="F87" s="15">
        <f t="shared" si="18"/>
        <v>0</v>
      </c>
      <c r="G87" s="15">
        <f t="shared" si="19"/>
        <v>0</v>
      </c>
      <c r="H87" s="15">
        <f t="shared" si="20"/>
        <v>0</v>
      </c>
      <c r="I87" s="15">
        <f t="shared" si="21"/>
        <v>0</v>
      </c>
      <c r="J87" s="15">
        <f t="shared" si="22"/>
        <v>0</v>
      </c>
      <c r="K87" s="15">
        <f t="shared" si="23"/>
        <v>0</v>
      </c>
      <c r="L87" s="15">
        <f t="shared" si="24"/>
        <v>0</v>
      </c>
      <c r="M87" s="15">
        <f t="shared" si="25"/>
        <v>0</v>
      </c>
      <c r="N87" s="95"/>
      <c r="O87" s="95"/>
      <c r="P87" s="2" t="s">
        <v>16</v>
      </c>
      <c r="Q87" s="2" t="s">
        <v>16</v>
      </c>
      <c r="R87" s="2" t="s">
        <v>16</v>
      </c>
      <c r="S87" s="2" t="s">
        <v>16</v>
      </c>
      <c r="T87" s="2" t="s">
        <v>16</v>
      </c>
      <c r="U87" s="95"/>
      <c r="V87" s="95"/>
      <c r="W87" s="2" t="s">
        <v>16</v>
      </c>
      <c r="X87" s="2" t="s">
        <v>16</v>
      </c>
      <c r="Y87" s="2" t="s">
        <v>16</v>
      </c>
      <c r="Z87" s="2" t="s">
        <v>16</v>
      </c>
      <c r="AA87" s="2" t="s">
        <v>16</v>
      </c>
      <c r="AB87" s="95"/>
      <c r="AC87" s="95"/>
      <c r="AD87" s="2" t="s">
        <v>16</v>
      </c>
      <c r="AE87" s="2" t="s">
        <v>16</v>
      </c>
      <c r="AF87" s="2" t="s">
        <v>16</v>
      </c>
      <c r="AG87" s="2" t="s">
        <v>16</v>
      </c>
      <c r="AH87" s="2" t="s">
        <v>16</v>
      </c>
      <c r="AI87" s="95"/>
      <c r="AJ87" s="95"/>
      <c r="AK87" s="2" t="s">
        <v>16</v>
      </c>
      <c r="AL87" s="2" t="s">
        <v>16</v>
      </c>
      <c r="AM87" s="2" t="s">
        <v>16</v>
      </c>
      <c r="AN87" s="2" t="s">
        <v>16</v>
      </c>
      <c r="AO87" s="2" t="s">
        <v>16</v>
      </c>
      <c r="AP87" s="95"/>
      <c r="AQ87" s="95"/>
      <c r="AR87" s="204"/>
      <c r="AS87" s="2">
        <f t="shared" si="26"/>
        <v>20</v>
      </c>
      <c r="AT87" s="2">
        <f t="shared" si="27"/>
        <v>0</v>
      </c>
      <c r="AU87" s="2">
        <f t="shared" ref="AU87:AU90" si="29">((COUNTIFS(N87:AR87,"&gt;0",N87:AR87,"&lt;8")*8)-SUMIFS(N87:AR87,N87:AR87,"&gt;0",N87:AR87,"&lt;8"))</f>
        <v>0</v>
      </c>
      <c r="AV87" s="25">
        <f t="shared" si="17"/>
        <v>0</v>
      </c>
      <c r="AW87" s="14">
        <f t="shared" si="28"/>
        <v>4</v>
      </c>
    </row>
    <row r="88" spans="1:49" x14ac:dyDescent="0.2">
      <c r="A88" s="59" t="s">
        <v>619</v>
      </c>
      <c r="B88" s="15" t="str">
        <f>IFERROR(VLOOKUP(A88,'Validation List'!$A:$G,2,0),"--")</f>
        <v>Jason Leung</v>
      </c>
      <c r="C88" s="15">
        <f>IFERROR(VLOOKUP(A88,'Validation List'!$A:$G,4,0),"--")</f>
        <v>0</v>
      </c>
      <c r="D88" s="16" t="str">
        <f>IFERROR(VLOOKUP(A88,'Validation List'!$A:$G,6,0),"--")</f>
        <v>ROLL OFF</v>
      </c>
      <c r="E88" s="16">
        <f>IFERROR(VLOOKUP(A88,'Validation List'!$A:$G,5,0),"--")</f>
        <v>100029942495936</v>
      </c>
      <c r="F88" s="15">
        <f t="shared" si="18"/>
        <v>0</v>
      </c>
      <c r="G88" s="15">
        <f t="shared" si="19"/>
        <v>40</v>
      </c>
      <c r="H88" s="15">
        <f t="shared" si="20"/>
        <v>40</v>
      </c>
      <c r="I88" s="15">
        <f t="shared" si="21"/>
        <v>0</v>
      </c>
      <c r="J88" s="15">
        <f t="shared" si="22"/>
        <v>39</v>
      </c>
      <c r="K88" s="15">
        <f t="shared" ref="K88:K90" si="30">SUM(F88:J88)</f>
        <v>119</v>
      </c>
      <c r="L88" s="15">
        <f t="shared" si="24"/>
        <v>0</v>
      </c>
      <c r="M88" s="15">
        <f t="shared" ref="M88:M90" si="31">L88+K88</f>
        <v>119</v>
      </c>
      <c r="N88" s="95"/>
      <c r="O88" s="95"/>
      <c r="U88" s="95"/>
      <c r="V88" s="95"/>
      <c r="AB88" s="95"/>
      <c r="AC88" s="95"/>
      <c r="AD88" s="2" t="s">
        <v>16</v>
      </c>
      <c r="AE88" s="2" t="s">
        <v>16</v>
      </c>
      <c r="AF88" s="2" t="s">
        <v>16</v>
      </c>
      <c r="AG88" s="2" t="s">
        <v>16</v>
      </c>
      <c r="AH88" s="2" t="s">
        <v>16</v>
      </c>
      <c r="AI88" s="95"/>
      <c r="AJ88" s="95"/>
      <c r="AM88" s="2">
        <v>7</v>
      </c>
      <c r="AP88" s="95"/>
      <c r="AQ88" s="95"/>
      <c r="AS88" s="2">
        <f t="shared" ref="AS88:AS90" si="32">COUNTIF(N88:AR88,"PD")</f>
        <v>5</v>
      </c>
      <c r="AT88" s="2">
        <f t="shared" si="27"/>
        <v>0</v>
      </c>
      <c r="AU88" s="2">
        <f t="shared" si="29"/>
        <v>1</v>
      </c>
      <c r="AV88" s="25">
        <f t="shared" si="17"/>
        <v>0.89232153569286132</v>
      </c>
      <c r="AW88" s="14">
        <f t="shared" si="28"/>
        <v>4</v>
      </c>
    </row>
    <row r="89" spans="1:49" x14ac:dyDescent="0.2">
      <c r="A89" s="79" t="s">
        <v>489</v>
      </c>
      <c r="B89" s="15" t="str">
        <f>IFERROR(VLOOKUP(A89,'Validation List'!$A:$G,2,0),"--")</f>
        <v>Jason Leung</v>
      </c>
      <c r="C89" s="15" t="str">
        <f>IFERROR(VLOOKUP(A89,'Validation List'!$A:$G,4,0),"--")</f>
        <v>MVW 391</v>
      </c>
      <c r="D89" s="16" t="str">
        <f>IFERROR(VLOOKUP(A89,'Validation List'!$A:$G,6,0),"--")</f>
        <v>AM</v>
      </c>
      <c r="E89" s="16">
        <f>IFERROR(VLOOKUP(A89,'Validation List'!$A:$G,5,0),"--")</f>
        <v>100034395606908</v>
      </c>
      <c r="F89" s="15">
        <f t="shared" si="18"/>
        <v>0</v>
      </c>
      <c r="G89" s="15">
        <f t="shared" si="19"/>
        <v>40</v>
      </c>
      <c r="H89" s="15">
        <f t="shared" si="20"/>
        <v>32</v>
      </c>
      <c r="I89" s="15">
        <f t="shared" si="21"/>
        <v>39</v>
      </c>
      <c r="J89" s="15">
        <f t="shared" si="22"/>
        <v>40</v>
      </c>
      <c r="K89" s="15">
        <f t="shared" si="30"/>
        <v>151</v>
      </c>
      <c r="L89" s="15">
        <f t="shared" si="24"/>
        <v>0</v>
      </c>
      <c r="M89" s="15">
        <f t="shared" si="31"/>
        <v>151</v>
      </c>
      <c r="N89" s="95"/>
      <c r="O89" s="95"/>
      <c r="U89" s="95"/>
      <c r="V89" s="95"/>
      <c r="AA89" s="2" t="s">
        <v>16</v>
      </c>
      <c r="AB89" s="95"/>
      <c r="AC89" s="95"/>
      <c r="AD89" s="2">
        <v>7</v>
      </c>
      <c r="AI89" s="95"/>
      <c r="AJ89" s="95"/>
      <c r="AP89" s="95"/>
      <c r="AQ89" s="95"/>
      <c r="AR89" s="204"/>
      <c r="AS89" s="2">
        <f t="shared" si="32"/>
        <v>1</v>
      </c>
      <c r="AT89" s="2">
        <f t="shared" si="27"/>
        <v>0</v>
      </c>
      <c r="AU89" s="2">
        <f t="shared" si="29"/>
        <v>1</v>
      </c>
      <c r="AV89" s="25">
        <f t="shared" si="17"/>
        <v>1.1322735452909416</v>
      </c>
      <c r="AW89" s="14">
        <f t="shared" si="28"/>
        <v>4</v>
      </c>
    </row>
    <row r="90" spans="1:49" x14ac:dyDescent="0.2">
      <c r="A90" s="162" t="s">
        <v>557</v>
      </c>
      <c r="B90" s="15" t="str">
        <f>IFERROR(VLOOKUP(A90,'Validation List'!$A:$G,2,0),"--")</f>
        <v>Maria Obaldo</v>
      </c>
      <c r="C90" s="15" t="str">
        <f>IFERROR(VLOOKUP(A90,'Validation List'!$A:$G,4,0),"--")</f>
        <v>MVW 391</v>
      </c>
      <c r="D90" s="16" t="str">
        <f>IFERROR(VLOOKUP(A90,'Validation List'!$A:$G,6,0),"--")</f>
        <v>PM</v>
      </c>
      <c r="E90" s="16">
        <f>IFERROR(VLOOKUP(A90,'Validation List'!$A:$G,5,0),"--")</f>
        <v>100035602686127</v>
      </c>
      <c r="F90" s="15">
        <f t="shared" si="18"/>
        <v>0</v>
      </c>
      <c r="G90" s="15">
        <f t="shared" si="19"/>
        <v>40</v>
      </c>
      <c r="H90" s="15">
        <f t="shared" si="20"/>
        <v>40</v>
      </c>
      <c r="I90" s="15">
        <f t="shared" si="21"/>
        <v>40</v>
      </c>
      <c r="J90" s="15">
        <f t="shared" si="22"/>
        <v>32</v>
      </c>
      <c r="K90" s="15">
        <f t="shared" si="30"/>
        <v>152</v>
      </c>
      <c r="L90" s="15">
        <f t="shared" si="24"/>
        <v>0</v>
      </c>
      <c r="M90" s="15">
        <f t="shared" si="31"/>
        <v>152</v>
      </c>
      <c r="N90" s="95"/>
      <c r="O90" s="95"/>
      <c r="U90" s="95"/>
      <c r="V90" s="95"/>
      <c r="AB90" s="95"/>
      <c r="AC90" s="95"/>
      <c r="AI90" s="95"/>
      <c r="AJ90" s="95"/>
      <c r="AO90" s="2" t="s">
        <v>16</v>
      </c>
      <c r="AP90" s="95"/>
      <c r="AQ90" s="95"/>
      <c r="AR90" s="204"/>
      <c r="AS90" s="2">
        <f t="shared" si="32"/>
        <v>1</v>
      </c>
      <c r="AT90" s="2">
        <f t="shared" si="27"/>
        <v>0</v>
      </c>
      <c r="AU90" s="2">
        <f t="shared" si="29"/>
        <v>0</v>
      </c>
      <c r="AV90" s="25">
        <f t="shared" si="17"/>
        <v>1.1397720455908817</v>
      </c>
      <c r="AW90" s="14">
        <f t="shared" si="28"/>
        <v>4</v>
      </c>
    </row>
    <row r="91" spans="1:49" x14ac:dyDescent="0.2">
      <c r="D91" s="16"/>
    </row>
  </sheetData>
  <autoFilter ref="A23:AT76" xr:uid="{CD9C0C2E-79A6-CB48-B080-5CF756631F7A}">
    <sortState xmlns:xlrd2="http://schemas.microsoft.com/office/spreadsheetml/2017/richdata2" ref="A24:AT90">
      <sortCondition ref="A23:A76"/>
    </sortState>
  </autoFilter>
  <mergeCells count="2">
    <mergeCell ref="C5:D5"/>
    <mergeCell ref="F5:G5"/>
  </mergeCells>
  <conditionalFormatting sqref="N25:AB25 AD25:AR25 O37:AR37 N24:AR24 N26:AR36 N80:AG80 AI80:AR80 N38:AR79 N81:AR141">
    <cfRule type="cellIs" dxfId="632" priority="11" operator="between">
      <formula>0.001</formula>
      <formula>7.999</formula>
    </cfRule>
    <cfRule type="cellIs" dxfId="631" priority="12" operator="equal">
      <formula>"na"</formula>
    </cfRule>
    <cfRule type="cellIs" dxfId="630" priority="13" operator="equal">
      <formula>"ud"</formula>
    </cfRule>
    <cfRule type="cellIs" dxfId="629" priority="14" operator="equal">
      <formula>"pd"</formula>
    </cfRule>
  </conditionalFormatting>
  <conditionalFormatting sqref="O37:AR37 N24:AR36 N80:AG80 AI80:AR80 N38:AR79 N81:AR173">
    <cfRule type="cellIs" dxfId="628" priority="15" operator="greaterThan">
      <formula>8</formula>
    </cfRule>
  </conditionalFormatting>
  <conditionalFormatting sqref="L24:L140">
    <cfRule type="cellIs" dxfId="627" priority="10" operator="greaterThan">
      <formula>0</formula>
    </cfRule>
  </conditionalFormatting>
  <conditionalFormatting sqref="A77">
    <cfRule type="duplicateValues" dxfId="626" priority="9"/>
  </conditionalFormatting>
  <conditionalFormatting sqref="A78:A79">
    <cfRule type="duplicateValues" dxfId="625" priority="8"/>
  </conditionalFormatting>
  <conditionalFormatting sqref="A89">
    <cfRule type="duplicateValues" dxfId="624" priority="6"/>
  </conditionalFormatting>
  <conditionalFormatting sqref="A80:A88">
    <cfRule type="duplicateValues" dxfId="623" priority="250"/>
  </conditionalFormatting>
  <conditionalFormatting sqref="AH80">
    <cfRule type="cellIs" dxfId="622" priority="1" operator="between">
      <formula>0.001</formula>
      <formula>7.999</formula>
    </cfRule>
    <cfRule type="cellIs" dxfId="621" priority="2" operator="equal">
      <formula>"na"</formula>
    </cfRule>
    <cfRule type="cellIs" dxfId="620" priority="3" operator="equal">
      <formula>"ud"</formula>
    </cfRule>
    <cfRule type="cellIs" dxfId="619" priority="4" operator="equal">
      <formula>"pd"</formula>
    </cfRule>
  </conditionalFormatting>
  <conditionalFormatting sqref="AH80">
    <cfRule type="cellIs" dxfId="618" priority="5" operator="greaterThan">
      <formula>8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B3DF-B9C4-0145-BD6B-136A1946D78B}">
  <sheetPr filterMode="1"/>
  <dimension ref="A1:AW94"/>
  <sheetViews>
    <sheetView zoomScale="110" zoomScaleNormal="110" workbookViewId="0">
      <pane xSplit="1" topLeftCell="Z1" activePane="topRight" state="frozen"/>
      <selection pane="topRight" activeCell="AS24" sqref="AS24"/>
    </sheetView>
  </sheetViews>
  <sheetFormatPr baseColWidth="10" defaultColWidth="9.1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9" width="15.6640625" style="15" bestFit="1" customWidth="1"/>
    <col min="10" max="10" width="15.6640625" style="15" customWidth="1"/>
    <col min="11" max="11" width="20" style="15" bestFit="1" customWidth="1"/>
    <col min="12" max="13" width="20" style="15" customWidth="1"/>
    <col min="14" max="14" width="10.6640625" style="2" bestFit="1" customWidth="1"/>
    <col min="15" max="44" width="11.1640625" style="2" customWidth="1"/>
    <col min="45" max="45" width="14.5" style="2" customWidth="1"/>
    <col min="46" max="46" width="19.1640625" style="2" customWidth="1"/>
    <col min="47" max="16384" width="9.1640625" style="26"/>
  </cols>
  <sheetData>
    <row r="1" spans="1:46" x14ac:dyDescent="0.2">
      <c r="A1" s="23" t="s">
        <v>623</v>
      </c>
      <c r="B1" s="24"/>
      <c r="C1" s="24">
        <f>NETWORKDAYS(B3,C3,A6:A9)</f>
        <v>22</v>
      </c>
      <c r="D1" s="25">
        <f>C1/5</f>
        <v>4.4000000000000004</v>
      </c>
      <c r="E1" s="14"/>
      <c r="H1" s="2"/>
      <c r="I1" s="2"/>
      <c r="J1" s="2"/>
      <c r="K1" s="2"/>
      <c r="L1" s="2"/>
      <c r="M1" s="2"/>
      <c r="AT1" s="26"/>
    </row>
    <row r="2" spans="1:46" x14ac:dyDescent="0.2">
      <c r="A2" s="24" t="s">
        <v>624</v>
      </c>
      <c r="B2" s="24"/>
      <c r="C2" s="24">
        <f>COUNTIF($N:$AO,"NA")</f>
        <v>161</v>
      </c>
      <c r="D2" s="2"/>
      <c r="E2" s="14"/>
      <c r="H2" s="2"/>
      <c r="I2" s="2"/>
      <c r="J2" s="2"/>
      <c r="K2" s="2"/>
      <c r="L2" s="2"/>
      <c r="M2" s="2"/>
      <c r="AT2" s="26"/>
    </row>
    <row r="3" spans="1:46" x14ac:dyDescent="0.2">
      <c r="A3" s="24" t="s">
        <v>625</v>
      </c>
      <c r="B3" s="27">
        <v>43647</v>
      </c>
      <c r="C3" s="27">
        <f>DATE(YEAR(B3),MONTH(B3)+1,1)-1</f>
        <v>43677</v>
      </c>
      <c r="D3" s="2"/>
      <c r="E3" s="14"/>
      <c r="H3" s="2"/>
      <c r="I3" s="2"/>
      <c r="J3" s="2"/>
      <c r="K3" s="2"/>
      <c r="L3" s="2"/>
      <c r="M3" s="2"/>
      <c r="AT3" s="26"/>
    </row>
    <row r="4" spans="1:46" x14ac:dyDescent="0.2">
      <c r="A4" s="24"/>
      <c r="B4" s="27"/>
      <c r="C4" s="27"/>
      <c r="D4" s="2"/>
      <c r="E4" s="14"/>
      <c r="H4" s="2"/>
      <c r="I4" s="2"/>
      <c r="J4" s="2"/>
      <c r="K4" s="2"/>
      <c r="L4" s="2"/>
      <c r="M4" s="2"/>
      <c r="AT4" s="26"/>
    </row>
    <row r="5" spans="1:46" ht="18" x14ac:dyDescent="0.2">
      <c r="A5" s="28" t="s">
        <v>626</v>
      </c>
      <c r="B5" s="29"/>
      <c r="C5" s="213" t="s">
        <v>627</v>
      </c>
      <c r="D5" s="213"/>
      <c r="E5" s="14"/>
      <c r="F5" s="214" t="s">
        <v>628</v>
      </c>
      <c r="G5" s="214"/>
      <c r="H5" s="2"/>
      <c r="I5" s="2"/>
      <c r="J5" s="2"/>
      <c r="K5" s="2"/>
      <c r="L5" s="2"/>
      <c r="M5" s="2"/>
      <c r="AT5" s="26"/>
    </row>
    <row r="6" spans="1:46" ht="14.25" customHeight="1" x14ac:dyDescent="0.2">
      <c r="A6" s="30">
        <v>43650</v>
      </c>
      <c r="B6" s="2"/>
      <c r="C6" s="24">
        <f>COUNTA(A24:A242)</f>
        <v>71</v>
      </c>
      <c r="D6" s="31" t="s">
        <v>629</v>
      </c>
      <c r="E6" s="14"/>
      <c r="F6" s="98" t="s">
        <v>630</v>
      </c>
      <c r="G6" s="98" t="s">
        <v>631</v>
      </c>
      <c r="H6" s="93" t="s">
        <v>699</v>
      </c>
      <c r="I6" s="93" t="s">
        <v>700</v>
      </c>
      <c r="J6" s="40" t="s">
        <v>701</v>
      </c>
      <c r="K6" s="93"/>
      <c r="L6" s="93"/>
      <c r="M6" s="93"/>
      <c r="AT6" s="26"/>
    </row>
    <row r="7" spans="1:46" ht="14.25" customHeight="1" x14ac:dyDescent="0.2">
      <c r="A7" s="30"/>
      <c r="B7" s="2"/>
      <c r="C7" s="24">
        <f>COUNTIF($N:$AO,"PD")</f>
        <v>39</v>
      </c>
      <c r="D7" s="31" t="s">
        <v>632</v>
      </c>
      <c r="E7" s="14"/>
      <c r="F7" s="99" t="s">
        <v>633</v>
      </c>
      <c r="G7" s="99">
        <f>SUM(F24:F139)</f>
        <v>1876.5</v>
      </c>
      <c r="H7" s="93">
        <f>SUM(N18:T18)*8</f>
        <v>136</v>
      </c>
      <c r="I7" s="93">
        <f>SUM(U19:AA19)*8</f>
        <v>40</v>
      </c>
      <c r="J7" s="93">
        <f>SUM(N17:T17)</f>
        <v>19.5</v>
      </c>
      <c r="K7" s="93"/>
      <c r="L7" s="93"/>
      <c r="M7" s="93"/>
      <c r="AT7" s="26"/>
    </row>
    <row r="8" spans="1:46" ht="14.25" customHeight="1" x14ac:dyDescent="0.2">
      <c r="A8" s="30"/>
      <c r="B8" s="2"/>
      <c r="C8" s="24">
        <f>COUNTIF($N:$AO,"UD")</f>
        <v>38</v>
      </c>
      <c r="D8" s="31" t="s">
        <v>634</v>
      </c>
      <c r="E8" s="14"/>
      <c r="F8" s="100" t="s">
        <v>635</v>
      </c>
      <c r="G8" s="100">
        <f>SUM(G24:G139)</f>
        <v>2328.25</v>
      </c>
      <c r="H8" s="93">
        <f>SUM(U18:AA18)*8</f>
        <v>136</v>
      </c>
      <c r="I8" s="93">
        <f>SUM(AB19:AH19)*8</f>
        <v>96</v>
      </c>
      <c r="J8" s="93"/>
      <c r="K8" s="93"/>
      <c r="L8" s="93"/>
      <c r="M8" s="93"/>
      <c r="AT8" s="26"/>
    </row>
    <row r="9" spans="1:46" ht="14.25" customHeight="1" x14ac:dyDescent="0.2">
      <c r="A9" s="30"/>
      <c r="B9" s="2"/>
      <c r="C9" s="24">
        <f>(C6*C1)-C2</f>
        <v>1401</v>
      </c>
      <c r="D9" s="31" t="s">
        <v>636</v>
      </c>
      <c r="E9" s="14"/>
      <c r="F9" s="99" t="s">
        <v>637</v>
      </c>
      <c r="G9" s="99">
        <f>SUM(H24:H139)</f>
        <v>2533</v>
      </c>
      <c r="H9" s="93">
        <f>SUM(AB18:AH18)*8</f>
        <v>8</v>
      </c>
      <c r="I9" s="93">
        <f>SUM(AI19:AO19)*8</f>
        <v>88</v>
      </c>
      <c r="J9" s="93"/>
      <c r="K9" s="93"/>
      <c r="L9" s="93"/>
      <c r="M9" s="93"/>
      <c r="AT9" s="26"/>
    </row>
    <row r="10" spans="1:46" ht="14.25" customHeight="1" x14ac:dyDescent="0.2">
      <c r="A10" s="24"/>
      <c r="B10" s="2"/>
      <c r="C10" s="24">
        <f>C9*8</f>
        <v>11208</v>
      </c>
      <c r="D10" s="31" t="s">
        <v>638</v>
      </c>
      <c r="E10" s="14"/>
      <c r="F10" s="100" t="s">
        <v>639</v>
      </c>
      <c r="G10" s="100">
        <f>SUM(I24:I139)</f>
        <v>2620.75</v>
      </c>
      <c r="H10" s="93">
        <f>SUM(AI18:AO18)*8</f>
        <v>32</v>
      </c>
      <c r="I10" s="93">
        <f>SUM(AP19:AR19)*8</f>
        <v>64</v>
      </c>
      <c r="J10" s="93"/>
      <c r="K10" s="93"/>
      <c r="L10" s="93"/>
      <c r="M10" s="93"/>
      <c r="AT10" s="26"/>
    </row>
    <row r="11" spans="1:46" ht="14.25" customHeight="1" x14ac:dyDescent="0.2">
      <c r="A11" s="24"/>
      <c r="B11" s="2"/>
      <c r="C11" s="32">
        <f>C7/C9</f>
        <v>2.7837259100642397E-2</v>
      </c>
      <c r="D11" s="31" t="s">
        <v>640</v>
      </c>
      <c r="E11" s="14"/>
      <c r="F11" s="101" t="s">
        <v>641</v>
      </c>
      <c r="G11" s="101">
        <f>SUM(J24:J139)</f>
        <v>1537</v>
      </c>
      <c r="H11" s="93">
        <f>SUM(AP18:AR18)*8</f>
        <v>0</v>
      </c>
      <c r="I11" s="173">
        <f>SUM(AP19:AR19)*8</f>
        <v>64</v>
      </c>
      <c r="J11" s="93"/>
      <c r="K11" s="93"/>
      <c r="L11" s="93"/>
      <c r="M11" s="93"/>
      <c r="AT11" s="26"/>
    </row>
    <row r="12" spans="1:46" ht="14.25" customHeight="1" x14ac:dyDescent="0.2">
      <c r="A12" s="24"/>
      <c r="B12" s="2"/>
      <c r="C12" s="33">
        <f>C8/C9</f>
        <v>2.7123483226266953E-2</v>
      </c>
      <c r="D12" s="31" t="s">
        <v>642</v>
      </c>
      <c r="E12" s="14"/>
      <c r="F12" s="102" t="s">
        <v>643</v>
      </c>
      <c r="G12" s="102">
        <f>SUM(L24:L139)</f>
        <v>0</v>
      </c>
      <c r="H12" s="172"/>
      <c r="I12" s="172"/>
      <c r="J12" s="172"/>
      <c r="K12" s="93"/>
      <c r="L12" s="93"/>
      <c r="M12" s="93"/>
      <c r="AT12" s="26"/>
    </row>
    <row r="13" spans="1:46" ht="20" x14ac:dyDescent="0.2">
      <c r="A13" s="24"/>
      <c r="B13" s="2"/>
      <c r="C13" s="34">
        <f>SUM(C7:C8)/C9</f>
        <v>5.4960742326909354E-2</v>
      </c>
      <c r="D13" s="35" t="s">
        <v>644</v>
      </c>
      <c r="E13" s="14"/>
      <c r="F13" s="103" t="s">
        <v>418</v>
      </c>
      <c r="G13" s="104">
        <f>SUM(G7:G12)</f>
        <v>10895.5</v>
      </c>
      <c r="H13" s="2">
        <f>SUM(H7:H11)</f>
        <v>312</v>
      </c>
      <c r="I13" s="2"/>
      <c r="J13" s="2"/>
      <c r="K13" s="2"/>
      <c r="L13" s="2"/>
      <c r="M13" s="2"/>
      <c r="AT13" s="26"/>
    </row>
    <row r="14" spans="1:46" ht="14" x14ac:dyDescent="0.2">
      <c r="A14" s="2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T14" s="26"/>
    </row>
    <row r="15" spans="1:46" ht="19" x14ac:dyDescent="0.25">
      <c r="A15" s="61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T15" s="26"/>
    </row>
    <row r="16" spans="1:46" ht="15" x14ac:dyDescent="0.2">
      <c r="A16" s="62"/>
      <c r="B16" s="38"/>
      <c r="C16" s="26"/>
      <c r="D16" s="35"/>
      <c r="E16" s="14"/>
      <c r="F16" s="2"/>
      <c r="G16" s="2"/>
      <c r="H16" s="2"/>
      <c r="I16" s="90"/>
      <c r="J16" s="90"/>
      <c r="K16" s="39"/>
      <c r="L16" s="39"/>
      <c r="M16" s="39"/>
      <c r="AT16" s="26"/>
    </row>
    <row r="17" spans="1:49" ht="14" x14ac:dyDescent="0.2">
      <c r="A17" s="62"/>
      <c r="B17" s="38"/>
      <c r="C17" s="26"/>
      <c r="D17" s="35"/>
      <c r="E17" s="14"/>
      <c r="F17" s="2"/>
      <c r="G17" s="2"/>
      <c r="H17" s="2"/>
      <c r="I17" s="2"/>
      <c r="J17" s="2"/>
      <c r="K17" s="40" t="s">
        <v>701</v>
      </c>
      <c r="L17" s="40"/>
      <c r="M17" s="40"/>
      <c r="N17" s="41">
        <f t="shared" ref="N17:AQ17" si="0">(COUNTIF(N24:N485,"&gt;0")*8)-SUMIF(N24:N485,"&gt;0")</f>
        <v>4</v>
      </c>
      <c r="O17" s="41">
        <f t="shared" si="0"/>
        <v>0</v>
      </c>
      <c r="P17" s="41">
        <f t="shared" si="0"/>
        <v>5.5</v>
      </c>
      <c r="Q17" s="41">
        <f t="shared" si="0"/>
        <v>2</v>
      </c>
      <c r="R17" s="41">
        <f t="shared" si="0"/>
        <v>8</v>
      </c>
      <c r="S17" s="41">
        <f t="shared" si="0"/>
        <v>0</v>
      </c>
      <c r="T17" s="41">
        <f t="shared" si="0"/>
        <v>0</v>
      </c>
      <c r="U17" s="41">
        <f t="shared" si="0"/>
        <v>1.75</v>
      </c>
      <c r="V17" s="41">
        <f t="shared" si="0"/>
        <v>2</v>
      </c>
      <c r="W17" s="41">
        <f t="shared" si="0"/>
        <v>1</v>
      </c>
      <c r="X17" s="41">
        <f t="shared" si="0"/>
        <v>9.5</v>
      </c>
      <c r="Y17" s="41">
        <f t="shared" si="0"/>
        <v>1.5</v>
      </c>
      <c r="Z17" s="41">
        <f t="shared" si="0"/>
        <v>0</v>
      </c>
      <c r="AA17" s="41">
        <f t="shared" si="0"/>
        <v>0</v>
      </c>
      <c r="AB17" s="41">
        <f t="shared" si="0"/>
        <v>3</v>
      </c>
      <c r="AC17" s="41">
        <f t="shared" si="0"/>
        <v>17.5</v>
      </c>
      <c r="AD17" s="41">
        <f t="shared" si="0"/>
        <v>8.5</v>
      </c>
      <c r="AE17" s="41">
        <f t="shared" si="0"/>
        <v>10</v>
      </c>
      <c r="AF17" s="41">
        <f t="shared" si="0"/>
        <v>4</v>
      </c>
      <c r="AG17" s="41">
        <f t="shared" si="0"/>
        <v>0</v>
      </c>
      <c r="AH17" s="41">
        <f t="shared" si="0"/>
        <v>0</v>
      </c>
      <c r="AI17" s="41">
        <f t="shared" si="0"/>
        <v>8.25</v>
      </c>
      <c r="AJ17" s="41">
        <f t="shared" si="0"/>
        <v>4</v>
      </c>
      <c r="AK17" s="41">
        <f t="shared" si="0"/>
        <v>1</v>
      </c>
      <c r="AL17" s="41">
        <f t="shared" si="0"/>
        <v>4</v>
      </c>
      <c r="AM17" s="41">
        <f t="shared" si="0"/>
        <v>2</v>
      </c>
      <c r="AN17" s="41">
        <f t="shared" si="0"/>
        <v>0</v>
      </c>
      <c r="AO17" s="41">
        <f t="shared" si="0"/>
        <v>0</v>
      </c>
      <c r="AP17" s="41">
        <f t="shared" si="0"/>
        <v>6.5</v>
      </c>
      <c r="AQ17" s="41">
        <f t="shared" si="0"/>
        <v>12</v>
      </c>
      <c r="AR17" s="41">
        <f>(COUNTIF(AR24:AR485,"&gt;0")*8)-SUMIF(AR24:AR485,"&gt;0")</f>
        <v>12.5</v>
      </c>
      <c r="AT17" s="26"/>
    </row>
    <row r="18" spans="1:49" ht="14" x14ac:dyDescent="0.2">
      <c r="A18" s="42"/>
      <c r="B18" s="38"/>
      <c r="C18" s="26"/>
      <c r="D18" s="35"/>
      <c r="E18" s="14"/>
      <c r="F18" s="2"/>
      <c r="G18" s="2"/>
      <c r="H18" s="2"/>
      <c r="I18" s="2"/>
      <c r="J18" s="2"/>
      <c r="K18" s="43" t="s">
        <v>646</v>
      </c>
      <c r="L18" s="43"/>
      <c r="M18" s="43"/>
      <c r="N18" s="44">
        <f t="shared" ref="N18:AQ18" si="1">(COUNTIF(N23:N483,"PD"))</f>
        <v>3</v>
      </c>
      <c r="O18" s="44">
        <f t="shared" si="1"/>
        <v>2</v>
      </c>
      <c r="P18" s="44">
        <f t="shared" si="1"/>
        <v>5</v>
      </c>
      <c r="Q18" s="44">
        <f t="shared" si="1"/>
        <v>0</v>
      </c>
      <c r="R18" s="44">
        <f t="shared" si="1"/>
        <v>7</v>
      </c>
      <c r="S18" s="44">
        <f t="shared" si="1"/>
        <v>0</v>
      </c>
      <c r="T18" s="44">
        <f t="shared" si="1"/>
        <v>0</v>
      </c>
      <c r="U18" s="44">
        <f t="shared" si="1"/>
        <v>4</v>
      </c>
      <c r="V18" s="44">
        <f t="shared" si="1"/>
        <v>3</v>
      </c>
      <c r="W18" s="44">
        <f t="shared" si="1"/>
        <v>2</v>
      </c>
      <c r="X18" s="44">
        <f t="shared" si="1"/>
        <v>3</v>
      </c>
      <c r="Y18" s="44">
        <f t="shared" si="1"/>
        <v>5</v>
      </c>
      <c r="Z18" s="44">
        <f t="shared" si="1"/>
        <v>0</v>
      </c>
      <c r="AA18" s="44">
        <f t="shared" si="1"/>
        <v>0</v>
      </c>
      <c r="AB18" s="44">
        <f t="shared" si="1"/>
        <v>1</v>
      </c>
      <c r="AC18" s="44">
        <f t="shared" si="1"/>
        <v>0</v>
      </c>
      <c r="AD18" s="44">
        <f t="shared" si="1"/>
        <v>0</v>
      </c>
      <c r="AE18" s="44">
        <f t="shared" si="1"/>
        <v>0</v>
      </c>
      <c r="AF18" s="44">
        <f t="shared" si="1"/>
        <v>0</v>
      </c>
      <c r="AG18" s="44">
        <f t="shared" si="1"/>
        <v>0</v>
      </c>
      <c r="AH18" s="44">
        <f t="shared" si="1"/>
        <v>0</v>
      </c>
      <c r="AI18" s="44">
        <f t="shared" si="1"/>
        <v>0</v>
      </c>
      <c r="AJ18" s="44">
        <f t="shared" si="1"/>
        <v>1</v>
      </c>
      <c r="AK18" s="44">
        <f t="shared" si="1"/>
        <v>1</v>
      </c>
      <c r="AL18" s="44">
        <f t="shared" si="1"/>
        <v>0</v>
      </c>
      <c r="AM18" s="44">
        <f t="shared" si="1"/>
        <v>2</v>
      </c>
      <c r="AN18" s="44">
        <f t="shared" si="1"/>
        <v>0</v>
      </c>
      <c r="AO18" s="44">
        <f t="shared" si="1"/>
        <v>0</v>
      </c>
      <c r="AP18" s="44">
        <f t="shared" si="1"/>
        <v>0</v>
      </c>
      <c r="AQ18" s="44">
        <f t="shared" si="1"/>
        <v>0</v>
      </c>
      <c r="AR18" s="44">
        <f>(COUNTIF(AR23:AR483,"PD"))</f>
        <v>0</v>
      </c>
      <c r="AT18" s="26"/>
    </row>
    <row r="19" spans="1:49" ht="14" x14ac:dyDescent="0.2">
      <c r="A19" s="45"/>
      <c r="B19" s="46"/>
      <c r="C19" s="34"/>
      <c r="D19" s="35"/>
      <c r="E19" s="14"/>
      <c r="F19" s="2"/>
      <c r="G19" s="2"/>
      <c r="H19" s="2"/>
      <c r="I19" s="2"/>
      <c r="J19" s="2"/>
      <c r="K19" s="47" t="s">
        <v>647</v>
      </c>
      <c r="L19" s="47"/>
      <c r="M19" s="47"/>
      <c r="N19" s="48">
        <f t="shared" ref="N19:AQ19" si="2">(COUNTIF(N24:N483,"UD"))</f>
        <v>1</v>
      </c>
      <c r="O19" s="48">
        <f t="shared" si="2"/>
        <v>1</v>
      </c>
      <c r="P19" s="48">
        <f t="shared" si="2"/>
        <v>1</v>
      </c>
      <c r="Q19" s="48">
        <f t="shared" si="2"/>
        <v>0</v>
      </c>
      <c r="R19" s="48">
        <f t="shared" si="2"/>
        <v>7</v>
      </c>
      <c r="S19" s="48">
        <f t="shared" si="2"/>
        <v>0</v>
      </c>
      <c r="T19" s="48">
        <f t="shared" si="2"/>
        <v>0</v>
      </c>
      <c r="U19" s="48">
        <f t="shared" si="2"/>
        <v>0</v>
      </c>
      <c r="V19" s="48">
        <f t="shared" si="2"/>
        <v>3</v>
      </c>
      <c r="W19" s="48">
        <f t="shared" si="2"/>
        <v>2</v>
      </c>
      <c r="X19" s="48">
        <f t="shared" si="2"/>
        <v>0</v>
      </c>
      <c r="Y19" s="48">
        <f t="shared" si="2"/>
        <v>0</v>
      </c>
      <c r="Z19" s="48">
        <f t="shared" si="2"/>
        <v>0</v>
      </c>
      <c r="AA19" s="48">
        <f t="shared" si="2"/>
        <v>0</v>
      </c>
      <c r="AB19" s="48">
        <f t="shared" si="2"/>
        <v>5</v>
      </c>
      <c r="AC19" s="48">
        <f t="shared" si="2"/>
        <v>3</v>
      </c>
      <c r="AD19" s="48">
        <f t="shared" si="2"/>
        <v>1</v>
      </c>
      <c r="AE19" s="48">
        <f t="shared" si="2"/>
        <v>0</v>
      </c>
      <c r="AF19" s="48">
        <f t="shared" si="2"/>
        <v>3</v>
      </c>
      <c r="AG19" s="48">
        <f t="shared" si="2"/>
        <v>0</v>
      </c>
      <c r="AH19" s="48">
        <f t="shared" si="2"/>
        <v>0</v>
      </c>
      <c r="AI19" s="48">
        <f t="shared" si="2"/>
        <v>5</v>
      </c>
      <c r="AJ19" s="48">
        <f t="shared" si="2"/>
        <v>1</v>
      </c>
      <c r="AK19" s="48">
        <f t="shared" si="2"/>
        <v>1</v>
      </c>
      <c r="AL19" s="48">
        <f t="shared" si="2"/>
        <v>2</v>
      </c>
      <c r="AM19" s="48">
        <f t="shared" si="2"/>
        <v>2</v>
      </c>
      <c r="AN19" s="48">
        <f t="shared" si="2"/>
        <v>0</v>
      </c>
      <c r="AO19" s="48">
        <f t="shared" si="2"/>
        <v>0</v>
      </c>
      <c r="AP19" s="48">
        <f t="shared" si="2"/>
        <v>1</v>
      </c>
      <c r="AQ19" s="48">
        <f t="shared" si="2"/>
        <v>5</v>
      </c>
      <c r="AR19" s="48">
        <f>(COUNTIF(AR24:AR483,"UD"))</f>
        <v>2</v>
      </c>
      <c r="AT19" s="26"/>
    </row>
    <row r="20" spans="1:49" ht="14" x14ac:dyDescent="0.2">
      <c r="A20" s="2"/>
      <c r="B20" s="2"/>
      <c r="C20" s="2"/>
      <c r="D20" s="2"/>
      <c r="E20" s="14"/>
      <c r="F20" s="2"/>
      <c r="G20" s="2"/>
      <c r="H20" s="2"/>
      <c r="I20" s="2"/>
      <c r="J20" s="2"/>
      <c r="K20" s="2"/>
      <c r="L20" s="2"/>
      <c r="M20" s="2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T20" s="26"/>
    </row>
    <row r="21" spans="1:49" ht="14" x14ac:dyDescent="0.2">
      <c r="A21" s="2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T21" s="26"/>
    </row>
    <row r="22" spans="1:49" ht="14" x14ac:dyDescent="0.2">
      <c r="A22" s="2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 t="s">
        <v>649</v>
      </c>
      <c r="O22" s="49" t="s">
        <v>650</v>
      </c>
      <c r="P22" s="49" t="s">
        <v>651</v>
      </c>
      <c r="Q22" s="49" t="s">
        <v>652</v>
      </c>
      <c r="R22" s="49" t="s">
        <v>653</v>
      </c>
      <c r="S22" s="49" t="s">
        <v>654</v>
      </c>
      <c r="T22" s="49" t="s">
        <v>648</v>
      </c>
      <c r="U22" s="49" t="s">
        <v>649</v>
      </c>
      <c r="V22" s="49" t="s">
        <v>650</v>
      </c>
      <c r="W22" s="49" t="s">
        <v>651</v>
      </c>
      <c r="X22" s="49" t="s">
        <v>652</v>
      </c>
      <c r="Y22" s="49" t="s">
        <v>653</v>
      </c>
      <c r="Z22" s="49" t="s">
        <v>654</v>
      </c>
      <c r="AA22" s="49" t="s">
        <v>648</v>
      </c>
      <c r="AB22" s="49" t="s">
        <v>649</v>
      </c>
      <c r="AC22" s="49" t="s">
        <v>650</v>
      </c>
      <c r="AD22" s="49" t="s">
        <v>651</v>
      </c>
      <c r="AE22" s="49" t="s">
        <v>652</v>
      </c>
      <c r="AF22" s="49" t="s">
        <v>653</v>
      </c>
      <c r="AG22" s="49" t="s">
        <v>654</v>
      </c>
      <c r="AH22" s="49" t="s">
        <v>648</v>
      </c>
      <c r="AI22" s="49" t="s">
        <v>649</v>
      </c>
      <c r="AJ22" s="49" t="s">
        <v>650</v>
      </c>
      <c r="AK22" s="49" t="s">
        <v>651</v>
      </c>
      <c r="AL22" s="49" t="s">
        <v>652</v>
      </c>
      <c r="AM22" s="49" t="s">
        <v>653</v>
      </c>
      <c r="AN22" s="49" t="s">
        <v>654</v>
      </c>
      <c r="AO22" s="49" t="s">
        <v>648</v>
      </c>
      <c r="AP22" s="49" t="s">
        <v>649</v>
      </c>
      <c r="AQ22" s="49" t="s">
        <v>650</v>
      </c>
      <c r="AR22" s="49" t="s">
        <v>651</v>
      </c>
      <c r="AT22" s="26"/>
    </row>
    <row r="23" spans="1:49" ht="14" x14ac:dyDescent="0.2">
      <c r="A23" s="1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655</v>
      </c>
      <c r="G23" s="17" t="s">
        <v>656</v>
      </c>
      <c r="H23" s="17" t="s">
        <v>657</v>
      </c>
      <c r="I23" s="17" t="s">
        <v>658</v>
      </c>
      <c r="J23" s="17" t="s">
        <v>659</v>
      </c>
      <c r="K23" s="17" t="s">
        <v>660</v>
      </c>
      <c r="L23" s="17" t="s">
        <v>661</v>
      </c>
      <c r="M23" s="17" t="s">
        <v>662</v>
      </c>
      <c r="N23" s="19">
        <v>43647</v>
      </c>
      <c r="O23" s="19">
        <f>N23+1</f>
        <v>43648</v>
      </c>
      <c r="P23" s="19">
        <f t="shared" ref="P23:AR23" si="3">O23+1</f>
        <v>43649</v>
      </c>
      <c r="Q23" s="19">
        <f t="shared" si="3"/>
        <v>43650</v>
      </c>
      <c r="R23" s="19">
        <f t="shared" si="3"/>
        <v>43651</v>
      </c>
      <c r="S23" s="19">
        <f t="shared" si="3"/>
        <v>43652</v>
      </c>
      <c r="T23" s="19">
        <f t="shared" si="3"/>
        <v>43653</v>
      </c>
      <c r="U23" s="19">
        <f t="shared" si="3"/>
        <v>43654</v>
      </c>
      <c r="V23" s="19">
        <f t="shared" si="3"/>
        <v>43655</v>
      </c>
      <c r="W23" s="19">
        <f t="shared" si="3"/>
        <v>43656</v>
      </c>
      <c r="X23" s="19">
        <f t="shared" si="3"/>
        <v>43657</v>
      </c>
      <c r="Y23" s="19">
        <f t="shared" si="3"/>
        <v>43658</v>
      </c>
      <c r="Z23" s="19">
        <f t="shared" si="3"/>
        <v>43659</v>
      </c>
      <c r="AA23" s="19">
        <f t="shared" si="3"/>
        <v>43660</v>
      </c>
      <c r="AB23" s="19">
        <f t="shared" si="3"/>
        <v>43661</v>
      </c>
      <c r="AC23" s="19">
        <f t="shared" si="3"/>
        <v>43662</v>
      </c>
      <c r="AD23" s="19">
        <f t="shared" si="3"/>
        <v>43663</v>
      </c>
      <c r="AE23" s="19">
        <f t="shared" si="3"/>
        <v>43664</v>
      </c>
      <c r="AF23" s="19">
        <f t="shared" si="3"/>
        <v>43665</v>
      </c>
      <c r="AG23" s="19">
        <f t="shared" si="3"/>
        <v>43666</v>
      </c>
      <c r="AH23" s="19">
        <f t="shared" si="3"/>
        <v>43667</v>
      </c>
      <c r="AI23" s="19">
        <f t="shared" si="3"/>
        <v>43668</v>
      </c>
      <c r="AJ23" s="19">
        <f t="shared" si="3"/>
        <v>43669</v>
      </c>
      <c r="AK23" s="19">
        <f t="shared" si="3"/>
        <v>43670</v>
      </c>
      <c r="AL23" s="19">
        <f t="shared" si="3"/>
        <v>43671</v>
      </c>
      <c r="AM23" s="19">
        <f t="shared" si="3"/>
        <v>43672</v>
      </c>
      <c r="AN23" s="19">
        <f t="shared" si="3"/>
        <v>43673</v>
      </c>
      <c r="AO23" s="19">
        <f t="shared" si="3"/>
        <v>43674</v>
      </c>
      <c r="AP23" s="19">
        <f t="shared" si="3"/>
        <v>43675</v>
      </c>
      <c r="AQ23" s="19">
        <f t="shared" si="3"/>
        <v>43676</v>
      </c>
      <c r="AR23" s="19">
        <f t="shared" si="3"/>
        <v>43677</v>
      </c>
      <c r="AS23" s="20" t="s">
        <v>16</v>
      </c>
      <c r="AT23" s="20" t="s">
        <v>17</v>
      </c>
      <c r="AU23" s="20" t="s">
        <v>645</v>
      </c>
      <c r="AV23" s="21" t="s">
        <v>663</v>
      </c>
      <c r="AW23" s="21" t="s">
        <v>664</v>
      </c>
    </row>
    <row r="24" spans="1:49" x14ac:dyDescent="0.2">
      <c r="A24" s="80" t="s">
        <v>223</v>
      </c>
      <c r="B24" s="15" t="str">
        <f>IFERROR(VLOOKUP(A24,'Validation List'!$A:$G,2,0),"--")</f>
        <v>Jason Leung</v>
      </c>
      <c r="C24" s="15">
        <f>IFERROR(VLOOKUP(A24,'Validation List'!$A:$G,4,0),"--")</f>
        <v>0</v>
      </c>
      <c r="D24" s="16" t="str">
        <f>IFERROR(VLOOKUP(A24,'Validation List'!$A:$G,6,0),"--")</f>
        <v>ROLL OFF</v>
      </c>
      <c r="E24" s="16">
        <f>IFERROR(VLOOKUP(A24,'Validation List'!$A:$G,5,0),"--")</f>
        <v>100028230073847</v>
      </c>
      <c r="F24" s="15">
        <f t="shared" ref="F24:F88" si="4">((5*8)-((COUNTIF(N24:T24,"UD")+COUNTIF(N24:T24,"PD")+COUNTIF(N24:T24,"NA"))*8))+(COUNTIF(N24:T24,"Worked")*8) - ((COUNTIFS(N24:T24,"&gt;0",N24:T24,"&lt;8")*8)-SUMIFS(N24:T24,N24:T24,"&gt;0",N24:T24,"&lt;8"))</f>
        <v>32</v>
      </c>
      <c r="G24" s="15">
        <f t="shared" ref="G24:G86" si="5">((5*8)-((COUNTIF(U24:AA24,"UD")+COUNTIF(U24:AA24,"PD")+COUNTIF(U24:AA24,"NA"))*8))+(COUNTIF(U24:AA24,"Worked")*8) - ((COUNTIF(U24:AA24,"&gt;0")*8)-SUMIF(U24:AA24,"&gt;0"))</f>
        <v>39</v>
      </c>
      <c r="H24" s="15">
        <f t="shared" ref="H24:H49" si="6">((5*8)-((COUNTIF(AB24:AH24,"UD")+COUNTIF(AB24:AH24,"PD")+COUNTIF(AB24:AH24,"NA"))*8))+(COUNTIF(AB24:AH24,"Worked")*8) - ((COUNTIF(AB24:AH24,"&gt;0")*8)-SUMIF(AB24:AH24,"&gt;0"))</f>
        <v>40</v>
      </c>
      <c r="I24" s="15">
        <f t="shared" ref="I24:I49" si="7">((5*8)-((COUNTIF(AI24:AO24,"UD")+COUNTIF(AI24:AO24,"PD")+COUNTIF(AI24:AO24,"NA"))*8))+(COUNTIF(AI24:AO24,"Worked")*8) - ((COUNTIF(AI24:AO24,"&gt;0")*8)-SUMIF(AI24:AO24,"&gt;0"))</f>
        <v>32</v>
      </c>
      <c r="J24" s="15">
        <f t="shared" ref="J24:J51" si="8">((3*8)-((COUNTIF(AP24:AR24,"UD")+COUNTIF(AP24:AR24,"PD")+COUNTIF(AP24:AR24,"NA"))*8))+(COUNTIF(AP24:AR24,"Worked")*8) - ((COUNTIF(AP24:AR24,"&gt;0")*8)-SUMIF(AP24:AR24,"&gt;0"))</f>
        <v>24</v>
      </c>
      <c r="K24" s="15">
        <f t="shared" ref="K24:K54" si="9">SUM(F24:J24)</f>
        <v>167</v>
      </c>
      <c r="L24" s="15">
        <f t="shared" ref="L24:L54" si="10">SUMIFS(N24:AR24,N24:AR24,"&gt;8") - ((COUNTIFS(N24:AR24,"&gt;0",N24:AR24,"&gt;8")*8))</f>
        <v>0</v>
      </c>
      <c r="M24" s="15">
        <f t="shared" ref="M24:M54" si="11">L24+K24</f>
        <v>167</v>
      </c>
      <c r="Q24" s="69" t="s">
        <v>666</v>
      </c>
      <c r="S24" s="95"/>
      <c r="T24" s="95"/>
      <c r="W24" s="2">
        <v>7</v>
      </c>
      <c r="Z24" s="95"/>
      <c r="AA24" s="95"/>
      <c r="AG24" s="95"/>
      <c r="AH24" s="95"/>
      <c r="AI24" s="2" t="s">
        <v>17</v>
      </c>
      <c r="AN24" s="95"/>
      <c r="AO24" s="95"/>
      <c r="AR24" s="204"/>
      <c r="AS24" s="2">
        <f t="shared" ref="AS24:AS54" si="12">COUNTIF(N24:AR24,"PD")</f>
        <v>0</v>
      </c>
      <c r="AT24" s="2">
        <f t="shared" ref="AT24:AT54" si="13">COUNTIF(N24:AR24,"UD")</f>
        <v>1</v>
      </c>
      <c r="AU24" s="2">
        <f t="shared" ref="AU24:AU51" si="14">((COUNTIF(N24:AR24,"&gt;0")*8)-SUMIF(N24:AR24,"&gt;0"))</f>
        <v>1</v>
      </c>
      <c r="AV24" s="25">
        <f t="shared" ref="AV24:AV51" si="15">IFERROR((IF(G24="BC Forward",(AW24*1.85)/8,(K24/16.67)/8)),"--")</f>
        <v>1.252249550089982</v>
      </c>
      <c r="AW24" s="14">
        <f t="shared" ref="AW24:AW72" si="16">($C$1-(COUNTIF(N24:AR24,"NA")))/5</f>
        <v>4.2</v>
      </c>
    </row>
    <row r="25" spans="1:49" x14ac:dyDescent="0.2">
      <c r="A25" s="121" t="s">
        <v>437</v>
      </c>
      <c r="B25" s="15" t="str">
        <f>IFERROR(VLOOKUP(A25,'Validation List'!$A:$G,2,0),"--")</f>
        <v>Jason Leung</v>
      </c>
      <c r="C25" s="15" t="str">
        <f>IFERROR(VLOOKUP(A25,'Validation List'!$A:$G,4,0),"--")</f>
        <v>MVW 391</v>
      </c>
      <c r="D25" s="16" t="str">
        <f>IFERROR(VLOOKUP(A25,'Validation List'!$A:$G,6,0),"--")</f>
        <v>AM</v>
      </c>
      <c r="E25" s="16">
        <f>IFERROR(VLOOKUP(A25,'Validation List'!$A:$G,5,0),"--")</f>
        <v>100035371671533</v>
      </c>
      <c r="F25" s="15">
        <f t="shared" si="4"/>
        <v>32</v>
      </c>
      <c r="G25" s="15">
        <f t="shared" si="5"/>
        <v>40</v>
      </c>
      <c r="H25" s="15">
        <f t="shared" si="6"/>
        <v>37</v>
      </c>
      <c r="I25" s="15">
        <f t="shared" si="7"/>
        <v>32</v>
      </c>
      <c r="J25" s="15">
        <f t="shared" si="8"/>
        <v>24</v>
      </c>
      <c r="K25" s="15">
        <f t="shared" si="9"/>
        <v>165</v>
      </c>
      <c r="L25" s="15">
        <f t="shared" si="10"/>
        <v>0</v>
      </c>
      <c r="M25" s="15">
        <f t="shared" si="11"/>
        <v>165</v>
      </c>
      <c r="Q25" s="69" t="s">
        <v>666</v>
      </c>
      <c r="S25" s="95"/>
      <c r="T25" s="95"/>
      <c r="Z25" s="95"/>
      <c r="AA25" s="95"/>
      <c r="AF25" s="2">
        <v>5</v>
      </c>
      <c r="AG25" s="95"/>
      <c r="AH25" s="95"/>
      <c r="AI25" s="2" t="s">
        <v>17</v>
      </c>
      <c r="AN25" s="95"/>
      <c r="AO25" s="95"/>
      <c r="AR25" s="204"/>
      <c r="AS25" s="2">
        <f t="shared" si="12"/>
        <v>0</v>
      </c>
      <c r="AT25" s="2">
        <f t="shared" si="13"/>
        <v>1</v>
      </c>
      <c r="AU25" s="2">
        <f t="shared" si="14"/>
        <v>3</v>
      </c>
      <c r="AV25" s="25">
        <f t="shared" si="15"/>
        <v>1.2372525494901019</v>
      </c>
      <c r="AW25" s="14">
        <f t="shared" si="16"/>
        <v>4.2</v>
      </c>
    </row>
    <row r="26" spans="1:49" x14ac:dyDescent="0.2">
      <c r="A26" s="80" t="s">
        <v>305</v>
      </c>
      <c r="B26" s="15" t="str">
        <f>IFERROR(VLOOKUP(A26,'Validation List'!$A:$G,2,0),"--")</f>
        <v>Maria Obaldo</v>
      </c>
      <c r="C26" s="15" t="str">
        <f>IFERROR(VLOOKUP(A26,'Validation List'!$A:$G,4,0),"--")</f>
        <v>MVW 391</v>
      </c>
      <c r="D26" s="16" t="str">
        <f>IFERROR(VLOOKUP(A26,'Validation List'!$A:$G,6,0),"--")</f>
        <v>PM</v>
      </c>
      <c r="E26" s="16">
        <f>IFERROR(VLOOKUP(A26,'Validation List'!$A:$G,5,0),"--")</f>
        <v>100029975262588</v>
      </c>
      <c r="F26" s="15">
        <f t="shared" si="4"/>
        <v>40</v>
      </c>
      <c r="G26" s="15">
        <f t="shared" si="5"/>
        <v>40</v>
      </c>
      <c r="H26" s="15">
        <f t="shared" si="6"/>
        <v>40</v>
      </c>
      <c r="I26" s="15">
        <f t="shared" si="7"/>
        <v>40</v>
      </c>
      <c r="J26" s="15">
        <f t="shared" si="8"/>
        <v>24</v>
      </c>
      <c r="K26" s="15">
        <f t="shared" si="9"/>
        <v>184</v>
      </c>
      <c r="L26" s="15">
        <f t="shared" si="10"/>
        <v>0</v>
      </c>
      <c r="M26" s="15">
        <f t="shared" si="11"/>
        <v>184</v>
      </c>
      <c r="Q26" s="2" t="s">
        <v>665</v>
      </c>
      <c r="S26" s="95"/>
      <c r="T26" s="95"/>
      <c r="Z26" s="95"/>
      <c r="AA26" s="95"/>
      <c r="AG26" s="95"/>
      <c r="AH26" s="95"/>
      <c r="AN26" s="95"/>
      <c r="AO26" s="95"/>
      <c r="AR26" s="204"/>
      <c r="AS26" s="2">
        <f t="shared" si="12"/>
        <v>0</v>
      </c>
      <c r="AT26" s="2">
        <f t="shared" si="13"/>
        <v>0</v>
      </c>
      <c r="AU26" s="2">
        <f t="shared" si="14"/>
        <v>0</v>
      </c>
      <c r="AV26" s="25">
        <f t="shared" si="15"/>
        <v>1.379724055188962</v>
      </c>
      <c r="AW26" s="14">
        <f t="shared" si="16"/>
        <v>4.4000000000000004</v>
      </c>
    </row>
    <row r="27" spans="1:49" x14ac:dyDescent="0.2">
      <c r="A27" s="55" t="s">
        <v>442</v>
      </c>
      <c r="B27" s="15" t="str">
        <f>IFERROR(VLOOKUP(A27,'Validation List'!$A:$G,2,0),"--")</f>
        <v>Jason Leung</v>
      </c>
      <c r="C27" s="15" t="str">
        <f>IFERROR(VLOOKUP(A27,'Validation List'!$A:$G,4,0),"--")</f>
        <v>MVW 391</v>
      </c>
      <c r="D27" s="16" t="str">
        <f>IFERROR(VLOOKUP(A27,'Validation List'!$A:$G,6,0),"--")</f>
        <v>AM</v>
      </c>
      <c r="E27" s="16">
        <f>IFERROR(VLOOKUP(A27,'Validation List'!$A:$G,5,0),"--")</f>
        <v>100034135453444</v>
      </c>
      <c r="F27" s="15">
        <f t="shared" si="4"/>
        <v>32</v>
      </c>
      <c r="G27" s="15">
        <f t="shared" si="5"/>
        <v>40</v>
      </c>
      <c r="H27" s="15">
        <f t="shared" si="6"/>
        <v>40</v>
      </c>
      <c r="I27" s="15">
        <f t="shared" si="7"/>
        <v>32</v>
      </c>
      <c r="J27" s="15">
        <f t="shared" si="8"/>
        <v>24</v>
      </c>
      <c r="K27" s="15">
        <f t="shared" si="9"/>
        <v>168</v>
      </c>
      <c r="L27" s="15">
        <f t="shared" si="10"/>
        <v>0</v>
      </c>
      <c r="M27" s="15">
        <f t="shared" si="11"/>
        <v>168</v>
      </c>
      <c r="N27" s="204"/>
      <c r="O27" s="204"/>
      <c r="P27" s="204"/>
      <c r="Q27" s="69" t="s">
        <v>666</v>
      </c>
      <c r="R27" s="204"/>
      <c r="S27" s="96"/>
      <c r="T27" s="96"/>
      <c r="U27" s="204"/>
      <c r="V27" s="204"/>
      <c r="W27" s="204"/>
      <c r="X27" s="204"/>
      <c r="Y27" s="204"/>
      <c r="Z27" s="96"/>
      <c r="AA27" s="96"/>
      <c r="AB27" s="204"/>
      <c r="AD27" s="204"/>
      <c r="AE27" s="204"/>
      <c r="AF27" s="204"/>
      <c r="AG27" s="96"/>
      <c r="AH27" s="96"/>
      <c r="AI27" s="204"/>
      <c r="AJ27" s="204"/>
      <c r="AK27" s="204"/>
      <c r="AL27" s="204"/>
      <c r="AM27" s="204" t="s">
        <v>16</v>
      </c>
      <c r="AN27" s="96"/>
      <c r="AO27" s="96"/>
      <c r="AR27" s="204"/>
      <c r="AS27" s="2">
        <f t="shared" si="12"/>
        <v>1</v>
      </c>
      <c r="AT27" s="2">
        <f t="shared" si="13"/>
        <v>0</v>
      </c>
      <c r="AU27" s="2">
        <f t="shared" si="14"/>
        <v>0</v>
      </c>
      <c r="AV27" s="25">
        <f t="shared" si="15"/>
        <v>1.2597480503899219</v>
      </c>
      <c r="AW27" s="14">
        <f t="shared" si="16"/>
        <v>4.2</v>
      </c>
    </row>
    <row r="28" spans="1:49" ht="14.25" customHeight="1" x14ac:dyDescent="0.2">
      <c r="A28" s="55" t="s">
        <v>444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AM</v>
      </c>
      <c r="E28" s="16">
        <f>IFERROR(VLOOKUP(A28,'Validation List'!$A:$G,5,0),"--")</f>
        <v>100028569677574</v>
      </c>
      <c r="F28" s="15">
        <f t="shared" si="4"/>
        <v>28</v>
      </c>
      <c r="G28" s="15">
        <f t="shared" si="5"/>
        <v>38</v>
      </c>
      <c r="H28" s="15">
        <f t="shared" si="6"/>
        <v>37</v>
      </c>
      <c r="I28" s="15">
        <f t="shared" si="7"/>
        <v>38</v>
      </c>
      <c r="J28" s="15">
        <f t="shared" si="8"/>
        <v>24</v>
      </c>
      <c r="K28" s="15">
        <f t="shared" si="9"/>
        <v>165</v>
      </c>
      <c r="L28" s="15">
        <f t="shared" si="10"/>
        <v>0</v>
      </c>
      <c r="M28" s="15">
        <f t="shared" si="11"/>
        <v>165</v>
      </c>
      <c r="N28" s="204">
        <v>7.5</v>
      </c>
      <c r="O28" s="94"/>
      <c r="Q28" s="69" t="s">
        <v>666</v>
      </c>
      <c r="R28" s="2">
        <v>4.5</v>
      </c>
      <c r="S28" s="95"/>
      <c r="T28" s="95"/>
      <c r="X28" s="2">
        <v>7</v>
      </c>
      <c r="Y28" s="2">
        <v>7</v>
      </c>
      <c r="Z28" s="95"/>
      <c r="AA28" s="95"/>
      <c r="AC28" s="204"/>
      <c r="AD28" s="2">
        <v>7</v>
      </c>
      <c r="AE28" s="2">
        <v>7</v>
      </c>
      <c r="AF28" s="2">
        <v>7</v>
      </c>
      <c r="AG28" s="95"/>
      <c r="AH28" s="95"/>
      <c r="AI28" s="2">
        <v>7.5</v>
      </c>
      <c r="AK28" s="2">
        <v>7.5</v>
      </c>
      <c r="AL28" s="2">
        <v>7.5</v>
      </c>
      <c r="AM28" s="2">
        <v>7.5</v>
      </c>
      <c r="AN28" s="95"/>
      <c r="AO28" s="95"/>
      <c r="AR28" s="204"/>
      <c r="AS28" s="2">
        <f t="shared" si="12"/>
        <v>0</v>
      </c>
      <c r="AT28" s="2">
        <f t="shared" si="13"/>
        <v>0</v>
      </c>
      <c r="AU28" s="2">
        <f t="shared" si="14"/>
        <v>11</v>
      </c>
      <c r="AV28" s="25">
        <f t="shared" si="15"/>
        <v>1.2372525494901019</v>
      </c>
      <c r="AW28" s="14">
        <f t="shared" si="16"/>
        <v>4.2</v>
      </c>
    </row>
    <row r="29" spans="1:49" x14ac:dyDescent="0.2">
      <c r="A29" s="55" t="s">
        <v>507</v>
      </c>
      <c r="B29" s="15" t="str">
        <f>IFERROR(VLOOKUP(A29,'Validation List'!$A:$G,2,0),"--")</f>
        <v>Maria Obaldo</v>
      </c>
      <c r="C29" s="15" t="str">
        <f>IFERROR(VLOOKUP(A29,'Validation List'!$A:$G,4,0),"--")</f>
        <v>MVW 391</v>
      </c>
      <c r="D29" s="16" t="str">
        <f>IFERROR(VLOOKUP(A29,'Validation List'!$A:$G,6,0),"--")</f>
        <v>PM</v>
      </c>
      <c r="E29" s="16">
        <f>IFERROR(VLOOKUP(A29,'Validation List'!$A:$G,5,0),"--")</f>
        <v>100034486053373</v>
      </c>
      <c r="F29" s="15">
        <f t="shared" si="4"/>
        <v>32</v>
      </c>
      <c r="G29" s="15">
        <f t="shared" si="5"/>
        <v>39</v>
      </c>
      <c r="H29" s="15">
        <f t="shared" si="6"/>
        <v>39</v>
      </c>
      <c r="I29" s="15">
        <f t="shared" si="7"/>
        <v>39.5</v>
      </c>
      <c r="J29" s="15">
        <f t="shared" si="8"/>
        <v>24</v>
      </c>
      <c r="K29" s="15">
        <f t="shared" si="9"/>
        <v>173.5</v>
      </c>
      <c r="L29" s="15">
        <f t="shared" si="10"/>
        <v>0</v>
      </c>
      <c r="M29" s="15">
        <f t="shared" si="11"/>
        <v>173.5</v>
      </c>
      <c r="N29" s="204"/>
      <c r="Q29" s="69" t="s">
        <v>666</v>
      </c>
      <c r="S29" s="95"/>
      <c r="T29" s="95"/>
      <c r="X29" s="2">
        <v>7</v>
      </c>
      <c r="Z29" s="95"/>
      <c r="AA29" s="95"/>
      <c r="AE29" s="2">
        <v>7</v>
      </c>
      <c r="AG29" s="95"/>
      <c r="AH29" s="95"/>
      <c r="AL29" s="2">
        <v>7.5</v>
      </c>
      <c r="AN29" s="95"/>
      <c r="AO29" s="95"/>
      <c r="AR29" s="204"/>
      <c r="AS29" s="2">
        <f t="shared" si="12"/>
        <v>0</v>
      </c>
      <c r="AT29" s="2">
        <f t="shared" si="13"/>
        <v>0</v>
      </c>
      <c r="AU29" s="2">
        <f t="shared" si="14"/>
        <v>2.5</v>
      </c>
      <c r="AV29" s="25">
        <f t="shared" si="15"/>
        <v>1.300989802039592</v>
      </c>
      <c r="AW29" s="14">
        <f t="shared" si="16"/>
        <v>4.2</v>
      </c>
    </row>
    <row r="30" spans="1:49" x14ac:dyDescent="0.2">
      <c r="A30" s="55" t="s">
        <v>582</v>
      </c>
      <c r="B30" s="15" t="str">
        <f>IFERROR(VLOOKUP(A30,'Validation List'!$A:$G,2,0),"--")</f>
        <v>Jason Leung</v>
      </c>
      <c r="C30" s="15">
        <f>IFERROR(VLOOKUP(A30,'Validation List'!$A:$G,4,0),"--")</f>
        <v>0</v>
      </c>
      <c r="D30" s="16" t="str">
        <f>IFERROR(VLOOKUP(A30,'Validation List'!$A:$G,6,0),"--")</f>
        <v>ROLL OFF</v>
      </c>
      <c r="E30" s="16">
        <f>IFERROR(VLOOKUP(A30,'Validation List'!$A:$G,5,0),"--")</f>
        <v>100028712619785</v>
      </c>
      <c r="F30" s="15">
        <f t="shared" si="4"/>
        <v>38</v>
      </c>
      <c r="G30" s="15">
        <f t="shared" si="5"/>
        <v>38.5</v>
      </c>
      <c r="H30" s="15">
        <f t="shared" si="6"/>
        <v>37.5</v>
      </c>
      <c r="I30" s="15">
        <f t="shared" si="7"/>
        <v>39.5</v>
      </c>
      <c r="J30" s="15">
        <f t="shared" si="8"/>
        <v>18</v>
      </c>
      <c r="K30" s="15">
        <f t="shared" si="9"/>
        <v>171.5</v>
      </c>
      <c r="L30" s="15">
        <f t="shared" si="10"/>
        <v>0</v>
      </c>
      <c r="M30" s="15">
        <f t="shared" si="11"/>
        <v>171.5</v>
      </c>
      <c r="N30" s="204"/>
      <c r="Q30" s="69">
        <v>6</v>
      </c>
      <c r="S30" s="95"/>
      <c r="T30" s="95"/>
      <c r="X30" s="2">
        <v>6.5</v>
      </c>
      <c r="Z30" s="95"/>
      <c r="AA30" s="95"/>
      <c r="AC30" s="2">
        <v>5.5</v>
      </c>
      <c r="AG30" s="95"/>
      <c r="AH30" s="95"/>
      <c r="AK30" s="2">
        <v>7.5</v>
      </c>
      <c r="AN30" s="95"/>
      <c r="AO30" s="95"/>
      <c r="AQ30" s="2">
        <v>2</v>
      </c>
      <c r="AR30" s="204"/>
      <c r="AS30" s="2">
        <f t="shared" si="12"/>
        <v>0</v>
      </c>
      <c r="AT30" s="2">
        <f t="shared" si="13"/>
        <v>0</v>
      </c>
      <c r="AU30" s="2">
        <f t="shared" si="14"/>
        <v>12.5</v>
      </c>
      <c r="AV30" s="25">
        <f t="shared" si="15"/>
        <v>1.285992801439712</v>
      </c>
      <c r="AW30" s="14">
        <f t="shared" si="16"/>
        <v>4.4000000000000004</v>
      </c>
    </row>
    <row r="31" spans="1:49" x14ac:dyDescent="0.2">
      <c r="A31" s="55" t="s">
        <v>448</v>
      </c>
      <c r="B31" s="15" t="str">
        <f>IFERROR(VLOOKUP(A31,'Validation List'!$A:$G,2,0),"--")</f>
        <v>Jason Leung</v>
      </c>
      <c r="C31" s="15" t="str">
        <f>IFERROR(VLOOKUP(A31,'Validation List'!$A:$G,4,0),"--")</f>
        <v>MVW 391</v>
      </c>
      <c r="D31" s="16" t="str">
        <f>IFERROR(VLOOKUP(A31,'Validation List'!$A:$G,6,0),"--")</f>
        <v>AM</v>
      </c>
      <c r="E31" s="16">
        <f>IFERROR(VLOOKUP(A31,'Validation List'!$A:$G,5,0),"--")</f>
        <v>100034106655387</v>
      </c>
      <c r="F31" s="15">
        <f t="shared" si="4"/>
        <v>32</v>
      </c>
      <c r="G31" s="15">
        <f t="shared" si="5"/>
        <v>40</v>
      </c>
      <c r="H31" s="15">
        <f t="shared" si="6"/>
        <v>40</v>
      </c>
      <c r="I31" s="15">
        <f t="shared" si="7"/>
        <v>40</v>
      </c>
      <c r="J31" s="15">
        <f t="shared" si="8"/>
        <v>16</v>
      </c>
      <c r="K31" s="15">
        <f t="shared" si="9"/>
        <v>168</v>
      </c>
      <c r="L31" s="15">
        <f t="shared" si="10"/>
        <v>0</v>
      </c>
      <c r="M31" s="15">
        <f t="shared" si="11"/>
        <v>168</v>
      </c>
      <c r="N31" s="204"/>
      <c r="P31" s="2" t="s">
        <v>16</v>
      </c>
      <c r="Q31" s="2" t="s">
        <v>665</v>
      </c>
      <c r="S31" s="95"/>
      <c r="T31" s="95"/>
      <c r="Z31" s="95"/>
      <c r="AA31" s="95"/>
      <c r="AG31" s="95"/>
      <c r="AH31" s="95"/>
      <c r="AN31" s="95"/>
      <c r="AO31" s="95"/>
      <c r="AP31" s="2" t="s">
        <v>17</v>
      </c>
      <c r="AR31" s="204"/>
      <c r="AS31" s="2">
        <f t="shared" si="12"/>
        <v>1</v>
      </c>
      <c r="AT31" s="2">
        <f t="shared" si="13"/>
        <v>1</v>
      </c>
      <c r="AU31" s="2">
        <f t="shared" si="14"/>
        <v>0</v>
      </c>
      <c r="AV31" s="25">
        <f t="shared" si="15"/>
        <v>1.2597480503899219</v>
      </c>
      <c r="AW31" s="14">
        <f t="shared" si="16"/>
        <v>4.4000000000000004</v>
      </c>
    </row>
    <row r="32" spans="1:49" x14ac:dyDescent="0.2">
      <c r="A32" s="80" t="s">
        <v>188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6" t="str">
        <f>IFERROR(VLOOKUP(A32,'Validation List'!$A:$G,6,0),"--")</f>
        <v>AM</v>
      </c>
      <c r="E32" s="16">
        <f>IFERROR(VLOOKUP(A32,'Validation List'!$A:$G,5,0),"--")</f>
        <v>100027852192028</v>
      </c>
      <c r="F32" s="15">
        <f t="shared" si="4"/>
        <v>32</v>
      </c>
      <c r="G32" s="15">
        <f t="shared" si="5"/>
        <v>40</v>
      </c>
      <c r="H32" s="15">
        <f t="shared" si="6"/>
        <v>40</v>
      </c>
      <c r="I32" s="15">
        <f t="shared" si="7"/>
        <v>40</v>
      </c>
      <c r="J32" s="15">
        <f t="shared" si="8"/>
        <v>24</v>
      </c>
      <c r="K32" s="15">
        <f t="shared" si="9"/>
        <v>176</v>
      </c>
      <c r="L32" s="15">
        <f t="shared" si="10"/>
        <v>0</v>
      </c>
      <c r="M32" s="15">
        <f t="shared" si="11"/>
        <v>176</v>
      </c>
      <c r="Q32" s="69" t="s">
        <v>666</v>
      </c>
      <c r="S32" s="95"/>
      <c r="T32" s="95"/>
      <c r="Z32" s="95"/>
      <c r="AA32" s="95"/>
      <c r="AG32" s="95"/>
      <c r="AH32" s="95"/>
      <c r="AN32" s="95"/>
      <c r="AO32" s="95"/>
      <c r="AR32" s="204"/>
      <c r="AS32" s="2">
        <f t="shared" si="12"/>
        <v>0</v>
      </c>
      <c r="AT32" s="2">
        <f t="shared" si="13"/>
        <v>0</v>
      </c>
      <c r="AU32" s="2">
        <f t="shared" si="14"/>
        <v>0</v>
      </c>
      <c r="AV32" s="25">
        <f t="shared" si="15"/>
        <v>1.3197360527894419</v>
      </c>
      <c r="AW32" s="14">
        <f t="shared" si="16"/>
        <v>4.2</v>
      </c>
    </row>
    <row r="33" spans="1:49" x14ac:dyDescent="0.2">
      <c r="A33" s="55" t="s">
        <v>576</v>
      </c>
      <c r="B33" s="15" t="str">
        <f>IFERROR(VLOOKUP(A33,'Validation List'!$A:$G,2,0),"--")</f>
        <v>Jason Leung</v>
      </c>
      <c r="C33" s="15" t="str">
        <f>IFERROR(VLOOKUP(A33,'Validation List'!$A:$G,4,0),"--")</f>
        <v>MVW 391</v>
      </c>
      <c r="D33" s="16" t="str">
        <f>IFERROR(VLOOKUP(A33,'Validation List'!$A:$G,6,0),"--")</f>
        <v>ROLL OFF</v>
      </c>
      <c r="E33" s="16">
        <f>IFERROR(VLOOKUP(A33,'Validation List'!$A:$G,5,0),"--")</f>
        <v>100034362399302</v>
      </c>
      <c r="F33" s="15">
        <f t="shared" si="4"/>
        <v>0</v>
      </c>
      <c r="G33" s="15">
        <f t="shared" si="5"/>
        <v>24</v>
      </c>
      <c r="H33" s="15">
        <f t="shared" si="6"/>
        <v>40</v>
      </c>
      <c r="I33" s="15">
        <f t="shared" si="7"/>
        <v>40</v>
      </c>
      <c r="J33" s="15">
        <f t="shared" si="8"/>
        <v>24</v>
      </c>
      <c r="K33" s="15">
        <f t="shared" si="9"/>
        <v>128</v>
      </c>
      <c r="L33" s="15">
        <f t="shared" si="10"/>
        <v>0</v>
      </c>
      <c r="M33" s="15">
        <f t="shared" si="11"/>
        <v>128</v>
      </c>
      <c r="N33" s="204" t="s">
        <v>16</v>
      </c>
      <c r="O33" s="2" t="s">
        <v>16</v>
      </c>
      <c r="P33" s="2" t="s">
        <v>16</v>
      </c>
      <c r="Q33" s="69" t="s">
        <v>666</v>
      </c>
      <c r="R33" s="2" t="s">
        <v>16</v>
      </c>
      <c r="S33" s="95"/>
      <c r="T33" s="95"/>
      <c r="U33" s="2" t="s">
        <v>16</v>
      </c>
      <c r="V33" s="2" t="s">
        <v>16</v>
      </c>
      <c r="Z33" s="95"/>
      <c r="AA33" s="95"/>
      <c r="AG33" s="95"/>
      <c r="AH33" s="95"/>
      <c r="AN33" s="95"/>
      <c r="AO33" s="95"/>
      <c r="AR33" s="204"/>
      <c r="AS33" s="2">
        <f t="shared" si="12"/>
        <v>6</v>
      </c>
      <c r="AT33" s="2">
        <f t="shared" si="13"/>
        <v>0</v>
      </c>
      <c r="AU33" s="2">
        <f t="shared" si="14"/>
        <v>0</v>
      </c>
      <c r="AV33" s="25">
        <f t="shared" si="15"/>
        <v>0.95980803839232143</v>
      </c>
      <c r="AW33" s="14">
        <f t="shared" si="16"/>
        <v>4.2</v>
      </c>
    </row>
    <row r="34" spans="1:49" x14ac:dyDescent="0.2">
      <c r="A34" s="80" t="s">
        <v>511</v>
      </c>
      <c r="B34" s="15" t="str">
        <f>IFERROR(VLOOKUP(A34,'Validation List'!$A:$G,2,0),"--")</f>
        <v>Maria Obaldo</v>
      </c>
      <c r="C34" s="15" t="str">
        <f>IFERROR(VLOOKUP(A34,'Validation List'!$A:$G,4,0),"--")</f>
        <v>MVW 391</v>
      </c>
      <c r="D34" s="16" t="str">
        <f>IFERROR(VLOOKUP(A34,'Validation List'!$A:$G,6,0),"--")</f>
        <v>PM</v>
      </c>
      <c r="E34" s="16">
        <f>IFERROR(VLOOKUP(A34,'Validation List'!$A:$G,5,0),"--")</f>
        <v>100036721487519</v>
      </c>
      <c r="F34" s="15">
        <f t="shared" si="4"/>
        <v>32</v>
      </c>
      <c r="G34" s="15">
        <f t="shared" si="5"/>
        <v>40</v>
      </c>
      <c r="H34" s="15">
        <f t="shared" si="6"/>
        <v>40</v>
      </c>
      <c r="I34" s="15">
        <f t="shared" si="7"/>
        <v>40</v>
      </c>
      <c r="J34" s="15">
        <f t="shared" si="8"/>
        <v>24</v>
      </c>
      <c r="K34" s="15">
        <f t="shared" si="9"/>
        <v>176</v>
      </c>
      <c r="L34" s="15">
        <f t="shared" si="10"/>
        <v>0</v>
      </c>
      <c r="M34" s="15">
        <f t="shared" si="11"/>
        <v>176</v>
      </c>
      <c r="Q34" s="69" t="s">
        <v>666</v>
      </c>
      <c r="S34" s="95"/>
      <c r="T34" s="95"/>
      <c r="Z34" s="95"/>
      <c r="AA34" s="95"/>
      <c r="AG34" s="95"/>
      <c r="AH34" s="95"/>
      <c r="AN34" s="95"/>
      <c r="AO34" s="95"/>
      <c r="AR34" s="204"/>
      <c r="AS34" s="2">
        <f t="shared" si="12"/>
        <v>0</v>
      </c>
      <c r="AT34" s="2">
        <f t="shared" si="13"/>
        <v>0</v>
      </c>
      <c r="AU34" s="2">
        <f t="shared" si="14"/>
        <v>0</v>
      </c>
      <c r="AV34" s="25">
        <f t="shared" si="15"/>
        <v>1.3197360527894419</v>
      </c>
      <c r="AW34" s="14">
        <f t="shared" si="16"/>
        <v>4.2</v>
      </c>
    </row>
    <row r="35" spans="1:49" x14ac:dyDescent="0.2">
      <c r="A35" s="80" t="s">
        <v>189</v>
      </c>
      <c r="B35" s="15" t="str">
        <f>IFERROR(VLOOKUP(A35,'Validation List'!$A:$G,2,0),"--")</f>
        <v>Jason Leung</v>
      </c>
      <c r="C35" s="15">
        <f>IFERROR(VLOOKUP(A35,'Validation List'!$A:$G,4,0),"--")</f>
        <v>0</v>
      </c>
      <c r="D35" s="16" t="str">
        <f>IFERROR(VLOOKUP(A35,'Validation List'!$A:$G,6,0),"--")</f>
        <v>ROLL OFF</v>
      </c>
      <c r="E35" s="16">
        <f>IFERROR(VLOOKUP(A35,'Validation List'!$A:$G,5,0),"--")</f>
        <v>100027984993903</v>
      </c>
      <c r="F35" s="15">
        <f t="shared" si="4"/>
        <v>32</v>
      </c>
      <c r="G35" s="15">
        <f t="shared" si="5"/>
        <v>36</v>
      </c>
      <c r="H35" s="15">
        <f t="shared" si="6"/>
        <v>32</v>
      </c>
      <c r="I35" s="15">
        <f t="shared" si="7"/>
        <v>22</v>
      </c>
      <c r="J35" s="15">
        <f t="shared" si="8"/>
        <v>0</v>
      </c>
      <c r="K35" s="15">
        <f t="shared" si="9"/>
        <v>122</v>
      </c>
      <c r="L35" s="15">
        <f t="shared" si="10"/>
        <v>0</v>
      </c>
      <c r="M35" s="15">
        <f t="shared" si="11"/>
        <v>122</v>
      </c>
      <c r="Q35" s="69" t="s">
        <v>666</v>
      </c>
      <c r="S35" s="95"/>
      <c r="T35" s="95"/>
      <c r="X35" s="2">
        <v>4</v>
      </c>
      <c r="Z35" s="95"/>
      <c r="AA35" s="95"/>
      <c r="AC35" s="2" t="s">
        <v>17</v>
      </c>
      <c r="AG35" s="95"/>
      <c r="AH35" s="95"/>
      <c r="AI35" s="2">
        <v>6</v>
      </c>
      <c r="AJ35" s="2" t="s">
        <v>16</v>
      </c>
      <c r="AK35" s="2" t="s">
        <v>16</v>
      </c>
      <c r="AN35" s="95"/>
      <c r="AO35" s="95"/>
      <c r="AP35" s="2" t="s">
        <v>666</v>
      </c>
      <c r="AQ35" s="2" t="s">
        <v>666</v>
      </c>
      <c r="AR35" s="204" t="s">
        <v>666</v>
      </c>
      <c r="AS35" s="2">
        <f t="shared" si="12"/>
        <v>2</v>
      </c>
      <c r="AT35" s="2">
        <f t="shared" si="13"/>
        <v>1</v>
      </c>
      <c r="AU35" s="2">
        <f t="shared" si="14"/>
        <v>6</v>
      </c>
      <c r="AV35" s="25">
        <f t="shared" si="15"/>
        <v>0.91481703659268132</v>
      </c>
      <c r="AW35" s="14">
        <f t="shared" si="16"/>
        <v>3.6</v>
      </c>
    </row>
    <row r="36" spans="1:49" x14ac:dyDescent="0.2">
      <c r="A36" s="55" t="s">
        <v>451</v>
      </c>
      <c r="B36" s="15" t="str">
        <f>IFERROR(VLOOKUP(A36,'Validation List'!$A:$G,2,0),"--")</f>
        <v>Jason Leung</v>
      </c>
      <c r="C36" s="15" t="str">
        <f>IFERROR(VLOOKUP(A36,'Validation List'!$A:$G,4,0),"--")</f>
        <v>MVW 391</v>
      </c>
      <c r="D36" s="16" t="str">
        <f>IFERROR(VLOOKUP(A36,'Validation List'!$A:$G,6,0),"--")</f>
        <v>AM</v>
      </c>
      <c r="E36" s="16">
        <f>IFERROR(VLOOKUP(A36,'Validation List'!$A:$G,5,0),"--")</f>
        <v>100028504043772</v>
      </c>
      <c r="F36" s="15">
        <f t="shared" si="4"/>
        <v>28.5</v>
      </c>
      <c r="G36" s="15">
        <f t="shared" si="5"/>
        <v>38.5</v>
      </c>
      <c r="H36" s="15">
        <f t="shared" si="6"/>
        <v>39.5</v>
      </c>
      <c r="I36" s="15">
        <f t="shared" si="7"/>
        <v>40</v>
      </c>
      <c r="J36" s="15">
        <f t="shared" si="8"/>
        <v>24</v>
      </c>
      <c r="K36" s="15">
        <f t="shared" si="9"/>
        <v>170.5</v>
      </c>
      <c r="L36" s="15">
        <f t="shared" si="10"/>
        <v>0</v>
      </c>
      <c r="M36" s="15">
        <f t="shared" si="11"/>
        <v>170.5</v>
      </c>
      <c r="N36" s="204">
        <v>5</v>
      </c>
      <c r="Q36" s="69" t="s">
        <v>666</v>
      </c>
      <c r="R36" s="2">
        <v>7.5</v>
      </c>
      <c r="S36" s="95"/>
      <c r="T36" s="95"/>
      <c r="U36" s="2">
        <v>7</v>
      </c>
      <c r="X36" s="2">
        <v>7.5</v>
      </c>
      <c r="Z36" s="95"/>
      <c r="AA36" s="95"/>
      <c r="AB36" s="2">
        <v>7.5</v>
      </c>
      <c r="AG36" s="95"/>
      <c r="AH36" s="95"/>
      <c r="AN36" s="95"/>
      <c r="AO36" s="95"/>
      <c r="AR36" s="204"/>
      <c r="AS36" s="2">
        <f t="shared" si="12"/>
        <v>0</v>
      </c>
      <c r="AT36" s="2">
        <f t="shared" si="13"/>
        <v>0</v>
      </c>
      <c r="AU36" s="2">
        <f t="shared" si="14"/>
        <v>5.5</v>
      </c>
      <c r="AV36" s="25">
        <f t="shared" si="15"/>
        <v>1.2784943011397718</v>
      </c>
      <c r="AW36" s="14">
        <f t="shared" si="16"/>
        <v>4.2</v>
      </c>
    </row>
    <row r="37" spans="1:49" x14ac:dyDescent="0.2">
      <c r="A37" s="55" t="s">
        <v>513</v>
      </c>
      <c r="B37" s="15" t="str">
        <f>IFERROR(VLOOKUP(A37,'Validation List'!$A:$G,2,0),"--")</f>
        <v>QA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100028824242673</v>
      </c>
      <c r="F37" s="15">
        <f t="shared" si="4"/>
        <v>40</v>
      </c>
      <c r="G37" s="15">
        <f t="shared" si="5"/>
        <v>40</v>
      </c>
      <c r="H37" s="15">
        <f t="shared" si="6"/>
        <v>40</v>
      </c>
      <c r="I37" s="15">
        <f t="shared" si="7"/>
        <v>40</v>
      </c>
      <c r="J37" s="15">
        <f t="shared" si="8"/>
        <v>24</v>
      </c>
      <c r="K37" s="15">
        <f t="shared" si="9"/>
        <v>184</v>
      </c>
      <c r="L37" s="15">
        <f t="shared" si="10"/>
        <v>0</v>
      </c>
      <c r="M37" s="15">
        <f t="shared" si="11"/>
        <v>184</v>
      </c>
      <c r="N37" s="204"/>
      <c r="S37" s="95"/>
      <c r="T37" s="95"/>
      <c r="Z37" s="95"/>
      <c r="AA37" s="95"/>
      <c r="AG37" s="95"/>
      <c r="AH37" s="95"/>
      <c r="AN37" s="95"/>
      <c r="AO37" s="95"/>
      <c r="AR37" s="204"/>
      <c r="AS37" s="2">
        <f t="shared" si="12"/>
        <v>0</v>
      </c>
      <c r="AT37" s="2">
        <f t="shared" si="13"/>
        <v>0</v>
      </c>
      <c r="AU37" s="2">
        <f t="shared" si="14"/>
        <v>0</v>
      </c>
      <c r="AV37" s="25">
        <f t="shared" si="15"/>
        <v>1.379724055188962</v>
      </c>
      <c r="AW37" s="14">
        <f>($C$1-(COUNTIF(N37:AR37,"NA")))/5</f>
        <v>4.4000000000000004</v>
      </c>
    </row>
    <row r="38" spans="1:49" x14ac:dyDescent="0.2">
      <c r="A38" s="55" t="s">
        <v>515</v>
      </c>
      <c r="B38" s="15" t="str">
        <f>IFERROR(VLOOKUP(A38,'Validation List'!$A:$G,2,0),"--")</f>
        <v>Maria Obaldo</v>
      </c>
      <c r="C38" s="15" t="str">
        <f>IFERROR(VLOOKUP(A38,'Validation List'!$A:$G,4,0),"--")</f>
        <v>MVW 391</v>
      </c>
      <c r="D38" s="16" t="str">
        <f>IFERROR(VLOOKUP(A38,'Validation List'!$A:$G,6,0),"--")</f>
        <v>PM</v>
      </c>
      <c r="E38" s="16">
        <f>IFERROR(VLOOKUP(A38,'Validation List'!$A:$G,5,0),"--")</f>
        <v>100028810803358</v>
      </c>
      <c r="F38" s="15">
        <f t="shared" si="4"/>
        <v>31.5</v>
      </c>
      <c r="G38" s="15">
        <f t="shared" si="5"/>
        <v>31.25</v>
      </c>
      <c r="H38" s="15">
        <f t="shared" si="6"/>
        <v>40</v>
      </c>
      <c r="I38" s="15">
        <f t="shared" si="7"/>
        <v>40</v>
      </c>
      <c r="J38" s="15">
        <f t="shared" si="8"/>
        <v>24</v>
      </c>
      <c r="K38" s="15">
        <f t="shared" si="9"/>
        <v>166.75</v>
      </c>
      <c r="L38" s="15">
        <f t="shared" si="10"/>
        <v>0</v>
      </c>
      <c r="M38" s="15">
        <f t="shared" si="11"/>
        <v>166.75</v>
      </c>
      <c r="N38" s="204">
        <v>7.5</v>
      </c>
      <c r="O38" s="204"/>
      <c r="P38" s="204"/>
      <c r="Q38" s="69" t="s">
        <v>666</v>
      </c>
      <c r="R38" s="204"/>
      <c r="S38" s="95"/>
      <c r="T38" s="95"/>
      <c r="U38" s="204">
        <v>7.25</v>
      </c>
      <c r="V38" s="2" t="s">
        <v>17</v>
      </c>
      <c r="W38" s="204"/>
      <c r="X38" s="204"/>
      <c r="Y38" s="204"/>
      <c r="Z38" s="95"/>
      <c r="AA38" s="95"/>
      <c r="AG38" s="95"/>
      <c r="AH38" s="95"/>
      <c r="AN38" s="95"/>
      <c r="AO38" s="95"/>
      <c r="AR38" s="204"/>
      <c r="AS38" s="2">
        <f t="shared" si="12"/>
        <v>0</v>
      </c>
      <c r="AT38" s="2">
        <f t="shared" si="13"/>
        <v>1</v>
      </c>
      <c r="AU38" s="2">
        <f t="shared" si="14"/>
        <v>1.25</v>
      </c>
      <c r="AV38" s="25">
        <f t="shared" si="15"/>
        <v>1.2503749250149969</v>
      </c>
      <c r="AW38" s="14">
        <f t="shared" si="16"/>
        <v>4.2</v>
      </c>
    </row>
    <row r="39" spans="1:49" x14ac:dyDescent="0.2">
      <c r="A39" s="55" t="s">
        <v>517</v>
      </c>
      <c r="B39" s="15" t="str">
        <f>IFERROR(VLOOKUP(A39,'Validation List'!$A:$G,2,0),"--")</f>
        <v>Maria Obaldo</v>
      </c>
      <c r="C39" s="15" t="str">
        <f>IFERROR(VLOOKUP(A39,'Validation List'!$A:$G,4,0),"--")</f>
        <v>MVW 391</v>
      </c>
      <c r="D39" s="16" t="str">
        <f>IFERROR(VLOOKUP(A39,'Validation List'!$A:$G,6,0),"--")</f>
        <v>PM</v>
      </c>
      <c r="E39" s="16">
        <f>IFERROR(VLOOKUP(A39,'Validation List'!$A:$G,5,0),"--")</f>
        <v>100034078605203</v>
      </c>
      <c r="F39" s="15">
        <f t="shared" si="4"/>
        <v>24</v>
      </c>
      <c r="G39" s="15">
        <f t="shared" si="5"/>
        <v>40</v>
      </c>
      <c r="H39" s="15">
        <f t="shared" si="6"/>
        <v>32</v>
      </c>
      <c r="I39" s="15">
        <f t="shared" si="7"/>
        <v>30</v>
      </c>
      <c r="J39" s="15">
        <f t="shared" si="8"/>
        <v>24</v>
      </c>
      <c r="K39" s="15">
        <f t="shared" si="9"/>
        <v>150</v>
      </c>
      <c r="L39" s="15">
        <f t="shared" si="10"/>
        <v>0</v>
      </c>
      <c r="M39" s="15">
        <f t="shared" si="11"/>
        <v>150</v>
      </c>
      <c r="N39" s="204"/>
      <c r="Q39" s="69" t="s">
        <v>666</v>
      </c>
      <c r="R39" s="2" t="s">
        <v>17</v>
      </c>
      <c r="S39" s="95"/>
      <c r="T39" s="95"/>
      <c r="U39" s="204"/>
      <c r="Z39" s="95"/>
      <c r="AA39" s="95"/>
      <c r="AC39" s="2" t="s">
        <v>17</v>
      </c>
      <c r="AG39" s="95"/>
      <c r="AH39" s="95"/>
      <c r="AI39" s="2">
        <v>6</v>
      </c>
      <c r="AM39" s="2" t="s">
        <v>17</v>
      </c>
      <c r="AN39" s="95"/>
      <c r="AO39" s="95"/>
      <c r="AR39" s="204"/>
      <c r="AS39" s="2">
        <f t="shared" si="12"/>
        <v>0</v>
      </c>
      <c r="AT39" s="2">
        <f t="shared" si="13"/>
        <v>3</v>
      </c>
      <c r="AU39" s="2">
        <f t="shared" si="14"/>
        <v>2</v>
      </c>
      <c r="AV39" s="25">
        <f t="shared" si="15"/>
        <v>1.1247750449910017</v>
      </c>
      <c r="AW39" s="14">
        <f t="shared" si="16"/>
        <v>4.2</v>
      </c>
    </row>
    <row r="40" spans="1:49" x14ac:dyDescent="0.2">
      <c r="A40" s="55" t="s">
        <v>453</v>
      </c>
      <c r="B40" s="15" t="str">
        <f>IFERROR(VLOOKUP(A40,'Validation List'!$A:$G,2,0),"--")</f>
        <v>Jason Leung</v>
      </c>
      <c r="C40" s="15" t="str">
        <f>IFERROR(VLOOKUP(A40,'Validation List'!$A:$G,4,0),"--")</f>
        <v>MVW 391</v>
      </c>
      <c r="D40" s="16" t="str">
        <f>IFERROR(VLOOKUP(A40,'Validation List'!$A:$G,6,0),"--")</f>
        <v>AM</v>
      </c>
      <c r="E40" s="16">
        <f>IFERROR(VLOOKUP(A40,'Validation List'!$A:$G,5,0),"--")</f>
        <v>100035086571606</v>
      </c>
      <c r="F40" s="15">
        <f t="shared" si="4"/>
        <v>32</v>
      </c>
      <c r="G40" s="15">
        <f t="shared" si="5"/>
        <v>40</v>
      </c>
      <c r="H40" s="15">
        <f t="shared" si="6"/>
        <v>32</v>
      </c>
      <c r="I40" s="15">
        <f t="shared" si="7"/>
        <v>32</v>
      </c>
      <c r="J40" s="15">
        <f t="shared" si="8"/>
        <v>16</v>
      </c>
      <c r="K40" s="15">
        <f t="shared" si="9"/>
        <v>152</v>
      </c>
      <c r="L40" s="15">
        <f t="shared" si="10"/>
        <v>0</v>
      </c>
      <c r="M40" s="15">
        <f t="shared" si="11"/>
        <v>152</v>
      </c>
      <c r="N40" s="204"/>
      <c r="Q40" s="69" t="s">
        <v>666</v>
      </c>
      <c r="S40" s="95"/>
      <c r="T40" s="95"/>
      <c r="U40" s="204"/>
      <c r="Z40" s="95"/>
      <c r="AA40" s="95"/>
      <c r="AB40" s="2" t="s">
        <v>17</v>
      </c>
      <c r="AG40" s="95"/>
      <c r="AH40" s="95"/>
      <c r="AL40" s="2" t="s">
        <v>17</v>
      </c>
      <c r="AN40" s="95"/>
      <c r="AO40" s="95"/>
      <c r="AQ40" s="2" t="s">
        <v>17</v>
      </c>
      <c r="AR40" s="204"/>
      <c r="AS40" s="2">
        <f t="shared" si="12"/>
        <v>0</v>
      </c>
      <c r="AT40" s="2">
        <f t="shared" si="13"/>
        <v>3</v>
      </c>
      <c r="AU40" s="2">
        <f t="shared" si="14"/>
        <v>0</v>
      </c>
      <c r="AV40" s="25">
        <f t="shared" si="15"/>
        <v>1.1397720455908817</v>
      </c>
      <c r="AW40" s="14">
        <f t="shared" si="16"/>
        <v>4.2</v>
      </c>
    </row>
    <row r="41" spans="1:49" x14ac:dyDescent="0.2">
      <c r="A41" s="79" t="s">
        <v>519</v>
      </c>
      <c r="B41" s="15" t="str">
        <f>IFERROR(VLOOKUP(A41,'Validation List'!$A:$G,2,0),"--")</f>
        <v>Maria Obaldo</v>
      </c>
      <c r="C41" s="15" t="str">
        <f>IFERROR(VLOOKUP(A41,'Validation List'!$A:$G,4,0),"--")</f>
        <v>MVW 391</v>
      </c>
      <c r="D41" s="16" t="str">
        <f>IFERROR(VLOOKUP(A41,'Validation List'!$A:$G,6,0),"--")</f>
        <v>PM</v>
      </c>
      <c r="E41" s="16">
        <f>IFERROR(VLOOKUP(A41,'Validation List'!$A:$G,5,0),"--")</f>
        <v>100034853954107</v>
      </c>
      <c r="F41" s="15">
        <f t="shared" si="4"/>
        <v>24</v>
      </c>
      <c r="G41" s="15">
        <f t="shared" si="5"/>
        <v>40</v>
      </c>
      <c r="H41" s="15">
        <f t="shared" si="6"/>
        <v>40</v>
      </c>
      <c r="I41" s="15">
        <f t="shared" si="7"/>
        <v>40</v>
      </c>
      <c r="J41" s="15">
        <f t="shared" si="8"/>
        <v>24</v>
      </c>
      <c r="K41" s="15">
        <f t="shared" si="9"/>
        <v>168</v>
      </c>
      <c r="L41" s="15">
        <f t="shared" si="10"/>
        <v>0</v>
      </c>
      <c r="M41" s="15">
        <f t="shared" si="11"/>
        <v>168</v>
      </c>
      <c r="Q41" s="69" t="s">
        <v>666</v>
      </c>
      <c r="R41" s="2" t="s">
        <v>17</v>
      </c>
      <c r="S41" s="95"/>
      <c r="T41" s="95"/>
      <c r="Z41" s="95"/>
      <c r="AA41" s="95"/>
      <c r="AG41" s="95"/>
      <c r="AH41" s="95"/>
      <c r="AN41" s="95"/>
      <c r="AO41" s="95"/>
      <c r="AR41" s="204"/>
      <c r="AS41" s="2">
        <f t="shared" si="12"/>
        <v>0</v>
      </c>
      <c r="AT41" s="2">
        <f t="shared" si="13"/>
        <v>1</v>
      </c>
      <c r="AU41" s="2">
        <f t="shared" si="14"/>
        <v>0</v>
      </c>
      <c r="AV41" s="25">
        <f t="shared" si="15"/>
        <v>1.2597480503899219</v>
      </c>
      <c r="AW41" s="14">
        <f t="shared" si="16"/>
        <v>4.2</v>
      </c>
    </row>
    <row r="42" spans="1:49" x14ac:dyDescent="0.2">
      <c r="A42" s="55" t="s">
        <v>455</v>
      </c>
      <c r="B42" s="15" t="str">
        <f>IFERROR(VLOOKUP(A42,'Validation List'!$A:$G,2,0),"--")</f>
        <v>Jason Leung</v>
      </c>
      <c r="C42" s="15" t="str">
        <f>IFERROR(VLOOKUP(A42,'Validation List'!$A:$G,4,0),"--")</f>
        <v>MVW 391</v>
      </c>
      <c r="D42" s="16" t="str">
        <f>IFERROR(VLOOKUP(A42,'Validation List'!$A:$G,6,0),"--")</f>
        <v>AM</v>
      </c>
      <c r="E42" s="16">
        <f>IFERROR(VLOOKUP(A42,'Validation List'!$A:$G,5,0),"--")</f>
        <v>100034185502656</v>
      </c>
      <c r="F42" s="15">
        <f t="shared" si="4"/>
        <v>32</v>
      </c>
      <c r="G42" s="15">
        <f t="shared" si="5"/>
        <v>40</v>
      </c>
      <c r="H42" s="15">
        <f t="shared" si="6"/>
        <v>32</v>
      </c>
      <c r="I42" s="15">
        <f t="shared" si="7"/>
        <v>40</v>
      </c>
      <c r="J42" s="15">
        <f t="shared" si="8"/>
        <v>24</v>
      </c>
      <c r="K42" s="15">
        <f t="shared" si="9"/>
        <v>168</v>
      </c>
      <c r="L42" s="15">
        <f t="shared" si="10"/>
        <v>0</v>
      </c>
      <c r="M42" s="15">
        <f t="shared" si="11"/>
        <v>168</v>
      </c>
      <c r="Q42" s="69" t="s">
        <v>666</v>
      </c>
      <c r="S42" s="108"/>
      <c r="T42" s="95"/>
      <c r="Z42" s="95"/>
      <c r="AA42" s="95"/>
      <c r="AB42" s="2" t="s">
        <v>17</v>
      </c>
      <c r="AG42" s="95"/>
      <c r="AH42" s="95"/>
      <c r="AN42" s="95"/>
      <c r="AO42" s="95"/>
      <c r="AR42" s="204"/>
      <c r="AS42" s="2">
        <f t="shared" si="12"/>
        <v>0</v>
      </c>
      <c r="AT42" s="2">
        <f t="shared" si="13"/>
        <v>1</v>
      </c>
      <c r="AU42" s="2">
        <f t="shared" si="14"/>
        <v>0</v>
      </c>
      <c r="AV42" s="25">
        <f t="shared" si="15"/>
        <v>1.2597480503899219</v>
      </c>
      <c r="AW42" s="14">
        <f t="shared" si="16"/>
        <v>4.2</v>
      </c>
    </row>
    <row r="43" spans="1:49" x14ac:dyDescent="0.2">
      <c r="A43" s="55" t="s">
        <v>457</v>
      </c>
      <c r="B43" s="15" t="str">
        <f>IFERROR(VLOOKUP(A43,'Validation List'!$A:$G,2,0),"--")</f>
        <v>Jason Leung</v>
      </c>
      <c r="C43" s="15" t="str">
        <f>IFERROR(VLOOKUP(A43,'Validation List'!$A:$G,4,0),"--")</f>
        <v>MVW 391</v>
      </c>
      <c r="D43" s="16" t="str">
        <f>IFERROR(VLOOKUP(A43,'Validation List'!$A:$G,6,0),"--")</f>
        <v>AM</v>
      </c>
      <c r="E43" s="16">
        <f>IFERROR(VLOOKUP(A43,'Validation List'!$A:$G,5,0),"--")</f>
        <v>100028669302473</v>
      </c>
      <c r="F43" s="15">
        <f t="shared" si="4"/>
        <v>40</v>
      </c>
      <c r="G43" s="15">
        <f t="shared" si="5"/>
        <v>40</v>
      </c>
      <c r="H43" s="15">
        <f t="shared" si="6"/>
        <v>40</v>
      </c>
      <c r="I43" s="15">
        <f t="shared" si="7"/>
        <v>38</v>
      </c>
      <c r="J43" s="15">
        <f t="shared" si="8"/>
        <v>24</v>
      </c>
      <c r="K43" s="15">
        <f t="shared" si="9"/>
        <v>182</v>
      </c>
      <c r="L43" s="15">
        <f t="shared" si="10"/>
        <v>0</v>
      </c>
      <c r="M43" s="15">
        <f t="shared" si="11"/>
        <v>182</v>
      </c>
      <c r="N43" s="204"/>
      <c r="P43" s="204"/>
      <c r="Q43" s="2" t="s">
        <v>665</v>
      </c>
      <c r="R43" s="204"/>
      <c r="S43" s="95"/>
      <c r="T43" s="95"/>
      <c r="U43" s="204"/>
      <c r="V43" s="204"/>
      <c r="W43" s="204"/>
      <c r="X43" s="204"/>
      <c r="Y43" s="204"/>
      <c r="Z43" s="95"/>
      <c r="AA43" s="95"/>
      <c r="AG43" s="95"/>
      <c r="AH43" s="95"/>
      <c r="AJ43" s="2">
        <v>6</v>
      </c>
      <c r="AN43" s="95"/>
      <c r="AO43" s="95"/>
      <c r="AR43" s="204"/>
      <c r="AS43" s="2">
        <f t="shared" si="12"/>
        <v>0</v>
      </c>
      <c r="AT43" s="2">
        <f t="shared" si="13"/>
        <v>0</v>
      </c>
      <c r="AU43" s="2">
        <f t="shared" si="14"/>
        <v>2</v>
      </c>
      <c r="AV43" s="25">
        <f t="shared" si="15"/>
        <v>1.3647270545890819</v>
      </c>
      <c r="AW43" s="14">
        <f t="shared" si="16"/>
        <v>4.4000000000000004</v>
      </c>
    </row>
    <row r="44" spans="1:49" x14ac:dyDescent="0.2">
      <c r="A44" s="55" t="s">
        <v>459</v>
      </c>
      <c r="B44" s="15" t="str">
        <f>IFERROR(VLOOKUP(A44,'Validation List'!$A:$G,2,0),"--")</f>
        <v>Jason Leung</v>
      </c>
      <c r="C44" s="15" t="str">
        <f>IFERROR(VLOOKUP(A44,'Validation List'!$A:$G,4,0),"--")</f>
        <v>MVW 391</v>
      </c>
      <c r="D44" s="16" t="str">
        <f>IFERROR(VLOOKUP(A44,'Validation List'!$A:$G,6,0),"--")</f>
        <v>AM</v>
      </c>
      <c r="E44" s="16">
        <f>IFERROR(VLOOKUP(A44,'Validation List'!$A:$G,5,0),"--")</f>
        <v>100034208288748</v>
      </c>
      <c r="F44" s="15">
        <f t="shared" si="4"/>
        <v>32</v>
      </c>
      <c r="G44" s="15">
        <f t="shared" si="5"/>
        <v>40</v>
      </c>
      <c r="H44" s="15">
        <f t="shared" si="6"/>
        <v>40</v>
      </c>
      <c r="I44" s="15">
        <f t="shared" si="7"/>
        <v>40</v>
      </c>
      <c r="J44" s="15">
        <f t="shared" si="8"/>
        <v>24</v>
      </c>
      <c r="K44" s="15">
        <f t="shared" si="9"/>
        <v>176</v>
      </c>
      <c r="L44" s="15">
        <f t="shared" si="10"/>
        <v>0</v>
      </c>
      <c r="M44" s="15">
        <f t="shared" si="11"/>
        <v>176</v>
      </c>
      <c r="N44" s="204"/>
      <c r="Q44" s="69" t="s">
        <v>666</v>
      </c>
      <c r="S44" s="95"/>
      <c r="T44" s="95"/>
      <c r="Z44" s="95"/>
      <c r="AA44" s="95"/>
      <c r="AG44" s="95"/>
      <c r="AH44" s="95"/>
      <c r="AN44" s="95"/>
      <c r="AO44" s="95"/>
      <c r="AR44" s="204"/>
      <c r="AS44" s="2">
        <f t="shared" si="12"/>
        <v>0</v>
      </c>
      <c r="AT44" s="2">
        <f t="shared" si="13"/>
        <v>0</v>
      </c>
      <c r="AU44" s="2">
        <f t="shared" si="14"/>
        <v>0</v>
      </c>
      <c r="AV44" s="25">
        <f t="shared" si="15"/>
        <v>1.3197360527894419</v>
      </c>
      <c r="AW44" s="14">
        <f t="shared" si="16"/>
        <v>4.2</v>
      </c>
    </row>
    <row r="45" spans="1:49" x14ac:dyDescent="0.2">
      <c r="A45" s="55" t="s">
        <v>461</v>
      </c>
      <c r="B45" s="15" t="str">
        <f>IFERROR(VLOOKUP(A45,'Validation List'!$A:$G,2,0),"--")</f>
        <v>Jason Leung</v>
      </c>
      <c r="C45" s="15" t="str">
        <f>IFERROR(VLOOKUP(A45,'Validation List'!$A:$G,4,0),"--")</f>
        <v>MVW 391</v>
      </c>
      <c r="D45" s="16" t="str">
        <f>IFERROR(VLOOKUP(A45,'Validation List'!$A:$G,6,0),"--")</f>
        <v>AM</v>
      </c>
      <c r="E45" s="16">
        <f>IFERROR(VLOOKUP(A45,'Validation List'!$A:$G,5,0),"--")</f>
        <v>100034925675823</v>
      </c>
      <c r="F45" s="15">
        <f t="shared" si="4"/>
        <v>32</v>
      </c>
      <c r="G45" s="15">
        <f t="shared" si="5"/>
        <v>39.5</v>
      </c>
      <c r="H45" s="15">
        <f t="shared" si="6"/>
        <v>32</v>
      </c>
      <c r="I45" s="15">
        <f t="shared" si="7"/>
        <v>40</v>
      </c>
      <c r="J45" s="15">
        <f t="shared" si="8"/>
        <v>24</v>
      </c>
      <c r="K45" s="15">
        <f t="shared" si="9"/>
        <v>167.5</v>
      </c>
      <c r="L45" s="15">
        <f t="shared" si="10"/>
        <v>0</v>
      </c>
      <c r="M45" s="15">
        <f t="shared" si="11"/>
        <v>167.5</v>
      </c>
      <c r="Q45" s="69" t="s">
        <v>666</v>
      </c>
      <c r="S45" s="95"/>
      <c r="T45" s="95"/>
      <c r="Y45" s="2">
        <v>7.5</v>
      </c>
      <c r="Z45" s="95"/>
      <c r="AA45" s="95"/>
      <c r="AB45" s="2" t="s">
        <v>17</v>
      </c>
      <c r="AG45" s="95"/>
      <c r="AH45" s="95"/>
      <c r="AN45" s="95"/>
      <c r="AO45" s="95"/>
      <c r="AR45" s="204"/>
      <c r="AS45" s="2">
        <f t="shared" si="12"/>
        <v>0</v>
      </c>
      <c r="AT45" s="2">
        <f t="shared" si="13"/>
        <v>1</v>
      </c>
      <c r="AU45" s="2">
        <f t="shared" si="14"/>
        <v>0.5</v>
      </c>
      <c r="AV45" s="25">
        <f t="shared" si="15"/>
        <v>1.2559988002399518</v>
      </c>
      <c r="AW45" s="14">
        <f t="shared" si="16"/>
        <v>4.2</v>
      </c>
    </row>
    <row r="46" spans="1:49" x14ac:dyDescent="0.2">
      <c r="A46" s="55" t="s">
        <v>463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100033980093671</v>
      </c>
      <c r="F46" s="15">
        <f t="shared" si="4"/>
        <v>31</v>
      </c>
      <c r="G46" s="15">
        <f t="shared" si="5"/>
        <v>40</v>
      </c>
      <c r="H46" s="15">
        <f t="shared" si="6"/>
        <v>40</v>
      </c>
      <c r="I46" s="15">
        <f t="shared" si="7"/>
        <v>38.5</v>
      </c>
      <c r="J46" s="15">
        <f t="shared" si="8"/>
        <v>20.5</v>
      </c>
      <c r="K46" s="15">
        <f t="shared" si="9"/>
        <v>170</v>
      </c>
      <c r="L46" s="15">
        <f t="shared" si="10"/>
        <v>0</v>
      </c>
      <c r="M46" s="15">
        <f t="shared" si="11"/>
        <v>170</v>
      </c>
      <c r="P46" s="2">
        <v>7</v>
      </c>
      <c r="Q46" s="69" t="s">
        <v>666</v>
      </c>
      <c r="S46" s="95"/>
      <c r="T46" s="95"/>
      <c r="Z46" s="95"/>
      <c r="AA46" s="95"/>
      <c r="AG46" s="95"/>
      <c r="AH46" s="95"/>
      <c r="AJ46" s="2">
        <v>6.5</v>
      </c>
      <c r="AN46" s="95"/>
      <c r="AO46" s="95"/>
      <c r="AP46" s="26"/>
      <c r="AQ46" s="2">
        <v>4.5</v>
      </c>
      <c r="AR46" s="204"/>
      <c r="AS46" s="2">
        <f t="shared" si="12"/>
        <v>0</v>
      </c>
      <c r="AT46" s="2">
        <f t="shared" si="13"/>
        <v>0</v>
      </c>
      <c r="AU46" s="2">
        <f t="shared" si="14"/>
        <v>6</v>
      </c>
      <c r="AV46" s="25">
        <f t="shared" si="15"/>
        <v>1.274745050989802</v>
      </c>
      <c r="AW46" s="14">
        <f t="shared" si="16"/>
        <v>4.2</v>
      </c>
    </row>
    <row r="47" spans="1:49" x14ac:dyDescent="0.2">
      <c r="A47" s="55" t="s">
        <v>521</v>
      </c>
      <c r="B47" s="15" t="str">
        <f>IFERROR(VLOOKUP(A47,'Validation List'!$A:$G,2,0),"--")</f>
        <v>Maria Obaldo</v>
      </c>
      <c r="C47" s="15" t="str">
        <f>IFERROR(VLOOKUP(A47,'Validation List'!$A:$G,4,0),"--")</f>
        <v>MVW 391</v>
      </c>
      <c r="D47" s="16" t="str">
        <f>IFERROR(VLOOKUP(A47,'Validation List'!$A:$G,6,0),"--")</f>
        <v>PM</v>
      </c>
      <c r="E47" s="16">
        <f>IFERROR(VLOOKUP(A47,'Validation List'!$A:$G,5,0),"--")</f>
        <v>100034307144551</v>
      </c>
      <c r="F47" s="15">
        <f t="shared" si="4"/>
        <v>32</v>
      </c>
      <c r="G47" s="15">
        <f t="shared" si="5"/>
        <v>38.5</v>
      </c>
      <c r="H47" s="15">
        <f t="shared" si="6"/>
        <v>40</v>
      </c>
      <c r="I47" s="15">
        <f t="shared" si="7"/>
        <v>40</v>
      </c>
      <c r="J47" s="15">
        <f t="shared" si="8"/>
        <v>24</v>
      </c>
      <c r="K47" s="15">
        <f t="shared" si="9"/>
        <v>174.5</v>
      </c>
      <c r="L47" s="15">
        <f t="shared" si="10"/>
        <v>0</v>
      </c>
      <c r="M47" s="15">
        <f t="shared" si="11"/>
        <v>174.5</v>
      </c>
      <c r="Q47" s="69" t="s">
        <v>666</v>
      </c>
      <c r="S47" s="95"/>
      <c r="T47" s="95"/>
      <c r="X47" s="2">
        <v>6.5</v>
      </c>
      <c r="Z47" s="95"/>
      <c r="AA47" s="95"/>
      <c r="AG47" s="95"/>
      <c r="AH47" s="95"/>
      <c r="AN47" s="95"/>
      <c r="AO47" s="95"/>
      <c r="AP47" s="26"/>
      <c r="AQ47" s="26"/>
      <c r="AR47" s="204"/>
      <c r="AS47" s="2">
        <f t="shared" si="12"/>
        <v>0</v>
      </c>
      <c r="AT47" s="2">
        <f t="shared" si="13"/>
        <v>0</v>
      </c>
      <c r="AU47" s="2">
        <f t="shared" si="14"/>
        <v>1.5</v>
      </c>
      <c r="AV47" s="25">
        <f t="shared" si="15"/>
        <v>1.308488302339532</v>
      </c>
      <c r="AW47" s="14">
        <f t="shared" si="16"/>
        <v>4.2</v>
      </c>
    </row>
    <row r="48" spans="1:49" x14ac:dyDescent="0.2">
      <c r="A48" s="80" t="s">
        <v>332</v>
      </c>
      <c r="B48" s="15" t="str">
        <f>IFERROR(VLOOKUP(A48,'Validation List'!$A:$G,2,0),"--")</f>
        <v>Maria Obaldo</v>
      </c>
      <c r="C48" s="15" t="str">
        <f>IFERROR(VLOOKUP(A48,'Validation List'!$A:$G,4,0),"--")</f>
        <v>MVW 391</v>
      </c>
      <c r="D48" s="16" t="str">
        <f>IFERROR(VLOOKUP(A48,'Validation List'!$A:$G,6,0),"--")</f>
        <v>PM</v>
      </c>
      <c r="E48" s="16">
        <f>IFERROR(VLOOKUP(A48,'Validation List'!$A:$G,5,0),"--")</f>
        <v>100030318500566</v>
      </c>
      <c r="F48" s="15">
        <f t="shared" si="4"/>
        <v>32</v>
      </c>
      <c r="G48" s="15">
        <f t="shared" si="5"/>
        <v>40</v>
      </c>
      <c r="H48" s="15">
        <f t="shared" si="6"/>
        <v>40</v>
      </c>
      <c r="I48" s="15">
        <f t="shared" si="7"/>
        <v>40</v>
      </c>
      <c r="J48" s="15">
        <f t="shared" si="8"/>
        <v>24</v>
      </c>
      <c r="K48" s="15">
        <f t="shared" si="9"/>
        <v>176</v>
      </c>
      <c r="L48" s="15">
        <f t="shared" si="10"/>
        <v>0</v>
      </c>
      <c r="M48" s="15">
        <f t="shared" si="11"/>
        <v>176</v>
      </c>
      <c r="Q48" s="69" t="s">
        <v>666</v>
      </c>
      <c r="S48" s="95"/>
      <c r="T48" s="95"/>
      <c r="Z48" s="95"/>
      <c r="AA48" s="95"/>
      <c r="AG48" s="95"/>
      <c r="AH48" s="95"/>
      <c r="AN48" s="95"/>
      <c r="AO48" s="95"/>
      <c r="AR48" s="204"/>
      <c r="AS48" s="2">
        <f t="shared" si="12"/>
        <v>0</v>
      </c>
      <c r="AT48" s="2">
        <f t="shared" si="13"/>
        <v>0</v>
      </c>
      <c r="AU48" s="2">
        <f t="shared" si="14"/>
        <v>0</v>
      </c>
      <c r="AV48" s="25">
        <f t="shared" si="15"/>
        <v>1.3197360527894419</v>
      </c>
      <c r="AW48" s="14">
        <f t="shared" si="16"/>
        <v>4.2</v>
      </c>
    </row>
    <row r="49" spans="1:49" x14ac:dyDescent="0.2">
      <c r="A49" s="55" t="s">
        <v>567</v>
      </c>
      <c r="B49" s="15" t="str">
        <f>IFERROR(VLOOKUP(A49,'Validation List'!$A:$G,2,0),"--")</f>
        <v>Jason Leung</v>
      </c>
      <c r="C49" s="15" t="str">
        <f>IFERROR(VLOOKUP(A49,'Validation List'!$A:$G,4,0),"--")</f>
        <v>MVW 391</v>
      </c>
      <c r="D49" s="16" t="str">
        <f>IFERROR(VLOOKUP(A49,'Validation List'!$A:$G,6,0),"--")</f>
        <v>ROLL OFF</v>
      </c>
      <c r="E49" s="16">
        <f>IFERROR(VLOOKUP(A49,'Validation List'!$A:$G,5,0),"--")</f>
        <v>100034415107877</v>
      </c>
      <c r="F49" s="15">
        <f t="shared" si="4"/>
        <v>32</v>
      </c>
      <c r="G49" s="15">
        <f t="shared" si="5"/>
        <v>40</v>
      </c>
      <c r="H49" s="15">
        <f t="shared" si="6"/>
        <v>40</v>
      </c>
      <c r="I49" s="15">
        <f t="shared" si="7"/>
        <v>40</v>
      </c>
      <c r="J49" s="15">
        <f t="shared" si="8"/>
        <v>24</v>
      </c>
      <c r="K49" s="15">
        <f t="shared" si="9"/>
        <v>176</v>
      </c>
      <c r="L49" s="15">
        <f t="shared" si="10"/>
        <v>0</v>
      </c>
      <c r="M49" s="15">
        <f t="shared" si="11"/>
        <v>176</v>
      </c>
      <c r="Q49" s="69" t="s">
        <v>666</v>
      </c>
      <c r="S49" s="95"/>
      <c r="T49" s="95"/>
      <c r="Z49" s="95"/>
      <c r="AA49" s="95"/>
      <c r="AG49" s="95"/>
      <c r="AH49" s="95"/>
      <c r="AN49" s="95"/>
      <c r="AO49" s="95"/>
      <c r="AP49" s="26"/>
      <c r="AQ49" s="26"/>
      <c r="AR49" s="204"/>
      <c r="AS49" s="2">
        <f t="shared" si="12"/>
        <v>0</v>
      </c>
      <c r="AT49" s="2">
        <f t="shared" si="13"/>
        <v>0</v>
      </c>
      <c r="AU49" s="2">
        <f t="shared" si="14"/>
        <v>0</v>
      </c>
      <c r="AV49" s="25">
        <f t="shared" si="15"/>
        <v>1.3197360527894419</v>
      </c>
      <c r="AW49" s="14">
        <f t="shared" si="16"/>
        <v>4.2</v>
      </c>
    </row>
    <row r="50" spans="1:49" x14ac:dyDescent="0.2">
      <c r="A50" s="148" t="s">
        <v>524</v>
      </c>
      <c r="B50" s="15" t="str">
        <f>IFERROR(VLOOKUP(A50,'Validation List'!$A:$G,2,0),"--")</f>
        <v>Maria Obaldo</v>
      </c>
      <c r="C50" s="15" t="str">
        <f>IFERROR(VLOOKUP(A50,'Validation List'!$A:$G,4,0),"--")</f>
        <v>MVW 391</v>
      </c>
      <c r="D50" s="16" t="str">
        <f>IFERROR(VLOOKUP(A50,'Validation List'!$A:$G,6,0),"--")</f>
        <v>PM</v>
      </c>
      <c r="E50" s="16">
        <f>IFERROR(VLOOKUP(A50,'Validation List'!$A:$G,5,0),"--")</f>
        <v>100038027003123</v>
      </c>
      <c r="F50" s="15">
        <f t="shared" si="4"/>
        <v>32</v>
      </c>
      <c r="G50" s="15">
        <f t="shared" si="5"/>
        <v>40</v>
      </c>
      <c r="H50" s="15">
        <f>((5*8)-((COUNTIF(W50:AA50,"UD")+COUNTIF(W50:AA50,"PD")+COUNTIF(W50:AA50,"NA"))*8))+(COUNTIF(W50:AA50,"Worked")*8) - ((COUNTIF(W50:AA50,"&gt;0")*8)-SUMIF(W50:AA50,"&gt;0"))</f>
        <v>40</v>
      </c>
      <c r="I50" s="15">
        <f>((5*8)-((COUNTIF(AD50:AH50,"UD")+COUNTIF(AD50:AH50,"PD")+COUNTIF(AD50:AH50,"NA"))*8))+(COUNTIF(AD50:AH50,"Worked")*8) - ((COUNTIF(AD50:AH50,"&gt;0")*8)-SUMIF(AD50:AH50,"&gt;0"))</f>
        <v>40</v>
      </c>
      <c r="J50" s="15">
        <f t="shared" si="8"/>
        <v>24</v>
      </c>
      <c r="K50" s="15">
        <f t="shared" si="9"/>
        <v>176</v>
      </c>
      <c r="L50" s="15">
        <f t="shared" si="10"/>
        <v>0</v>
      </c>
      <c r="M50" s="15">
        <f t="shared" si="11"/>
        <v>176</v>
      </c>
      <c r="Q50" s="69" t="s">
        <v>666</v>
      </c>
      <c r="S50" s="95"/>
      <c r="T50" s="95"/>
      <c r="Z50" s="95"/>
      <c r="AA50" s="95"/>
      <c r="AB50" s="26"/>
      <c r="AC50" s="26"/>
      <c r="AG50" s="95"/>
      <c r="AH50" s="95"/>
      <c r="AI50" s="26"/>
      <c r="AJ50" s="26"/>
      <c r="AN50" s="95"/>
      <c r="AO50" s="95"/>
      <c r="AP50" s="26"/>
      <c r="AQ50" s="26"/>
      <c r="AS50" s="2">
        <f t="shared" si="12"/>
        <v>0</v>
      </c>
      <c r="AT50" s="2">
        <f t="shared" si="13"/>
        <v>0</v>
      </c>
      <c r="AU50" s="2">
        <f t="shared" si="14"/>
        <v>0</v>
      </c>
      <c r="AV50" s="25">
        <f t="shared" si="15"/>
        <v>1.3197360527894419</v>
      </c>
      <c r="AW50" s="14">
        <f t="shared" si="16"/>
        <v>4.2</v>
      </c>
    </row>
    <row r="51" spans="1:49" x14ac:dyDescent="0.2">
      <c r="A51" s="55" t="s">
        <v>528</v>
      </c>
      <c r="B51" s="15" t="str">
        <f>IFERROR(VLOOKUP(A51,'Validation List'!$A:$G,2,0),"--")</f>
        <v>Maria Obaldo</v>
      </c>
      <c r="C51" s="15" t="str">
        <f>IFERROR(VLOOKUP(A51,'Validation List'!$A:$G,4,0),"--")</f>
        <v>MVW 391</v>
      </c>
      <c r="D51" s="16" t="str">
        <f>IFERROR(VLOOKUP(A51,'Validation List'!$A:$G,6,0),"--")</f>
        <v>PM</v>
      </c>
      <c r="E51" s="16">
        <f>IFERROR(VLOOKUP(A51,'Validation List'!$A:$G,5,0),"--")</f>
        <v>100034224097559</v>
      </c>
      <c r="F51" s="15">
        <f t="shared" si="4"/>
        <v>40</v>
      </c>
      <c r="G51" s="15">
        <f t="shared" si="5"/>
        <v>24</v>
      </c>
      <c r="H51" s="15">
        <f t="shared" ref="H51:H94" si="17">((5*8)-((COUNTIF(AB51:AH51,"UD")+COUNTIF(AB51:AH51,"PD")+COUNTIF(AB51:AH51,"NA"))*8))+(COUNTIF(AB51:AH51,"Worked")*8) - ((COUNTIF(AB51:AH51,"&gt;0")*8)-SUMIF(AB51:AH51,"&gt;0"))</f>
        <v>39.5</v>
      </c>
      <c r="I51" s="15">
        <f t="shared" ref="I51:I94" si="18">((5*8)-((COUNTIF(AI51:AO51,"UD")+COUNTIF(AI51:AO51,"PD")+COUNTIF(AI51:AO51,"NA"))*8))+(COUNTIF(AI51:AO51,"Worked")*8) - ((COUNTIF(AI51:AO51,"&gt;0")*8)-SUMIF(AI51:AO51,"&gt;0"))</f>
        <v>38.5</v>
      </c>
      <c r="J51" s="15">
        <f t="shared" si="8"/>
        <v>24</v>
      </c>
      <c r="K51" s="15">
        <f t="shared" si="9"/>
        <v>166</v>
      </c>
      <c r="L51" s="15">
        <f t="shared" si="10"/>
        <v>0</v>
      </c>
      <c r="M51" s="15">
        <f t="shared" si="11"/>
        <v>166</v>
      </c>
      <c r="Q51" s="2" t="s">
        <v>665</v>
      </c>
      <c r="S51" s="95"/>
      <c r="T51" s="95"/>
      <c r="U51" s="2" t="s">
        <v>16</v>
      </c>
      <c r="Y51" s="2" t="s">
        <v>16</v>
      </c>
      <c r="Z51" s="95"/>
      <c r="AA51" s="95"/>
      <c r="AC51" s="2">
        <v>7.5</v>
      </c>
      <c r="AG51" s="95"/>
      <c r="AH51" s="95"/>
      <c r="AL51" s="2">
        <v>6.5</v>
      </c>
      <c r="AN51" s="109"/>
      <c r="AO51" s="110"/>
      <c r="AP51" s="26"/>
      <c r="AQ51" s="26"/>
      <c r="AR51" s="204"/>
      <c r="AS51" s="2">
        <f t="shared" si="12"/>
        <v>2</v>
      </c>
      <c r="AT51" s="2">
        <f t="shared" si="13"/>
        <v>0</v>
      </c>
      <c r="AU51" s="2">
        <f t="shared" si="14"/>
        <v>2</v>
      </c>
      <c r="AV51" s="25">
        <f t="shared" si="15"/>
        <v>1.2447510497900418</v>
      </c>
      <c r="AW51" s="14">
        <f t="shared" si="16"/>
        <v>4.4000000000000004</v>
      </c>
    </row>
    <row r="52" spans="1:49" x14ac:dyDescent="0.2">
      <c r="A52" s="55" t="s">
        <v>580</v>
      </c>
      <c r="B52" s="15" t="str">
        <f>IFERROR(VLOOKUP(A52,'Validation List'!$A:$G,2,0),"--")</f>
        <v>Jason Leung</v>
      </c>
      <c r="C52" s="15" t="str">
        <f>IFERROR(VLOOKUP(A52,'Validation List'!$A:$G,4,0),"--")</f>
        <v>MVW 391</v>
      </c>
      <c r="D52" s="16" t="str">
        <f>IFERROR(VLOOKUP(A52,'Validation List'!$A:$G,6,0),"--")</f>
        <v>ROLL OFF</v>
      </c>
      <c r="E52" s="16">
        <f>IFERROR(VLOOKUP(A52,'Validation List'!$A:$G,5,0),"--")</f>
        <v>100034160861723</v>
      </c>
      <c r="F52" s="15">
        <f t="shared" si="4"/>
        <v>32</v>
      </c>
      <c r="G52" s="15">
        <f t="shared" si="5"/>
        <v>24</v>
      </c>
      <c r="H52" s="15">
        <f t="shared" si="17"/>
        <v>28.5</v>
      </c>
      <c r="I52" s="15">
        <f t="shared" si="18"/>
        <v>32</v>
      </c>
      <c r="J52" s="15">
        <f t="shared" ref="J52:J94" si="19">((3*8)-((COUNTIF(AP52:AR52,"UD")+COUNTIF(AP52:AR52,"PD")+COUNTIF(AP52:AR52,"NA"))*8))+(COUNTIF(AP52:AR52,"Worked")*8) - ((COUNTIF(AP52:AR52,"&gt;0")*8)-SUMIF(AP52:AR52,"&gt;0"))</f>
        <v>24</v>
      </c>
      <c r="K52" s="15">
        <f t="shared" si="9"/>
        <v>140.5</v>
      </c>
      <c r="L52" s="15">
        <f t="shared" si="10"/>
        <v>0</v>
      </c>
      <c r="M52" s="15">
        <f t="shared" si="11"/>
        <v>140.5</v>
      </c>
      <c r="Q52" s="69" t="s">
        <v>666</v>
      </c>
      <c r="S52" s="95"/>
      <c r="T52" s="95"/>
      <c r="X52" s="2" t="s">
        <v>16</v>
      </c>
      <c r="Y52" s="2" t="s">
        <v>16</v>
      </c>
      <c r="Z52" s="95"/>
      <c r="AA52" s="95"/>
      <c r="AE52" s="2">
        <v>4.5</v>
      </c>
      <c r="AF52" s="2" t="s">
        <v>17</v>
      </c>
      <c r="AG52" s="95"/>
      <c r="AH52" s="95"/>
      <c r="AM52" s="2" t="s">
        <v>17</v>
      </c>
      <c r="AN52" s="109"/>
      <c r="AO52" s="110"/>
      <c r="AP52" s="26"/>
      <c r="AQ52" s="26"/>
      <c r="AR52" s="204"/>
      <c r="AS52" s="2">
        <f t="shared" si="12"/>
        <v>2</v>
      </c>
      <c r="AT52" s="2">
        <f t="shared" si="13"/>
        <v>2</v>
      </c>
      <c r="AU52" s="2">
        <f t="shared" ref="AU52:AU72" si="20">((COUNTIF(N52:AR52,"&gt;0")*8)-SUMIF(N52:AR52,"&gt;0"))</f>
        <v>3.5</v>
      </c>
      <c r="AV52" s="25">
        <f t="shared" ref="AV52:AV72" si="21">IFERROR((IF(G52="BC Forward",(AW52*1.85)/8,(K52/16.67)/8)),"--")</f>
        <v>1.0535392921415716</v>
      </c>
      <c r="AW52" s="14">
        <f t="shared" si="16"/>
        <v>4.2</v>
      </c>
    </row>
    <row r="53" spans="1:49" x14ac:dyDescent="0.2">
      <c r="A53" s="55" t="s">
        <v>466</v>
      </c>
      <c r="B53" s="15" t="str">
        <f>IFERROR(VLOOKUP(A53,'Validation List'!$A:$G,2,0),"--")</f>
        <v>Jason Leung</v>
      </c>
      <c r="C53" s="15" t="str">
        <f>IFERROR(VLOOKUP(A53,'Validation List'!$A:$G,4,0),"--")</f>
        <v>MVW 391</v>
      </c>
      <c r="D53" s="16" t="str">
        <f>IFERROR(VLOOKUP(A53,'Validation List'!$A:$G,6,0),"--")</f>
        <v>AM</v>
      </c>
      <c r="E53" s="16">
        <f>IFERROR(VLOOKUP(A53,'Validation List'!$A:$G,5,0),"--")</f>
        <v>100034223437669</v>
      </c>
      <c r="F53" s="15">
        <f t="shared" si="4"/>
        <v>24</v>
      </c>
      <c r="G53" s="15">
        <f t="shared" si="5"/>
        <v>40</v>
      </c>
      <c r="H53" s="15">
        <f t="shared" si="17"/>
        <v>40</v>
      </c>
      <c r="I53" s="15">
        <f t="shared" si="18"/>
        <v>40</v>
      </c>
      <c r="J53" s="15">
        <f t="shared" si="19"/>
        <v>24</v>
      </c>
      <c r="K53" s="15">
        <f t="shared" si="9"/>
        <v>168</v>
      </c>
      <c r="L53" s="15">
        <f t="shared" si="10"/>
        <v>0</v>
      </c>
      <c r="M53" s="15">
        <f t="shared" si="11"/>
        <v>168</v>
      </c>
      <c r="N53"/>
      <c r="Q53" s="69" t="s">
        <v>666</v>
      </c>
      <c r="R53" s="204" t="s">
        <v>17</v>
      </c>
      <c r="S53" s="97"/>
      <c r="T53" s="97"/>
      <c r="U53"/>
      <c r="X53"/>
      <c r="Y53"/>
      <c r="Z53" s="97"/>
      <c r="AA53" s="97"/>
      <c r="AB53"/>
      <c r="AG53" s="95"/>
      <c r="AH53" s="95"/>
      <c r="AL53"/>
      <c r="AM53"/>
      <c r="AN53" s="97"/>
      <c r="AO53" s="97"/>
      <c r="AP53" s="26"/>
      <c r="AQ53" s="26"/>
      <c r="AR53" s="204"/>
      <c r="AS53" s="2">
        <f t="shared" si="12"/>
        <v>0</v>
      </c>
      <c r="AT53" s="2">
        <f t="shared" si="13"/>
        <v>1</v>
      </c>
      <c r="AU53" s="2">
        <f t="shared" si="20"/>
        <v>0</v>
      </c>
      <c r="AV53" s="25">
        <f t="shared" si="21"/>
        <v>1.2597480503899219</v>
      </c>
      <c r="AW53" s="14">
        <f t="shared" si="16"/>
        <v>4.2</v>
      </c>
    </row>
    <row r="54" spans="1:49" x14ac:dyDescent="0.2">
      <c r="A54" s="80" t="s">
        <v>71</v>
      </c>
      <c r="B54" s="15" t="str">
        <f>IFERROR(VLOOKUP(A54,'Validation List'!$A:$G,2,0),"--")</f>
        <v>Jason Leung</v>
      </c>
      <c r="C54" s="15" t="str">
        <f>IFERROR(VLOOKUP(A54,'Validation List'!$A:$G,4,0),"--")</f>
        <v>MVW 391</v>
      </c>
      <c r="D54" s="16" t="str">
        <f>IFERROR(VLOOKUP(A54,'Validation List'!$A:$G,6,0),"--")</f>
        <v>AM</v>
      </c>
      <c r="E54" s="16">
        <f>IFERROR(VLOOKUP(A54,'Validation List'!$A:$G,5,0),"--")</f>
        <v>100023410650965</v>
      </c>
      <c r="F54" s="15">
        <f t="shared" si="4"/>
        <v>32</v>
      </c>
      <c r="G54" s="15">
        <f t="shared" si="5"/>
        <v>32</v>
      </c>
      <c r="H54" s="15">
        <f t="shared" si="17"/>
        <v>32</v>
      </c>
      <c r="I54" s="15">
        <f t="shared" si="18"/>
        <v>32</v>
      </c>
      <c r="J54" s="15">
        <f t="shared" si="19"/>
        <v>24</v>
      </c>
      <c r="K54" s="15">
        <f t="shared" si="9"/>
        <v>152</v>
      </c>
      <c r="L54" s="15">
        <f t="shared" si="10"/>
        <v>0</v>
      </c>
      <c r="M54" s="15">
        <f t="shared" si="11"/>
        <v>152</v>
      </c>
      <c r="Q54" s="69" t="s">
        <v>666</v>
      </c>
      <c r="S54" s="95"/>
      <c r="T54" s="95"/>
      <c r="W54" s="2" t="s">
        <v>17</v>
      </c>
      <c r="Z54" s="95"/>
      <c r="AA54" s="95"/>
      <c r="AB54" s="2" t="s">
        <v>17</v>
      </c>
      <c r="AG54" s="95"/>
      <c r="AH54" s="95"/>
      <c r="AI54" s="2" t="s">
        <v>17</v>
      </c>
      <c r="AN54" s="95"/>
      <c r="AO54" s="95"/>
      <c r="AR54" s="204"/>
      <c r="AS54" s="2">
        <f t="shared" si="12"/>
        <v>0</v>
      </c>
      <c r="AT54" s="2">
        <f t="shared" si="13"/>
        <v>3</v>
      </c>
      <c r="AU54" s="2">
        <f t="shared" si="20"/>
        <v>0</v>
      </c>
      <c r="AV54" s="25">
        <f t="shared" si="21"/>
        <v>1.1397720455908817</v>
      </c>
      <c r="AW54" s="14">
        <f t="shared" si="16"/>
        <v>4.2</v>
      </c>
    </row>
    <row r="55" spans="1:49" x14ac:dyDescent="0.2">
      <c r="A55" s="55" t="s">
        <v>263</v>
      </c>
      <c r="B55" s="15" t="str">
        <f>IFERROR(VLOOKUP(A55,'Validation List'!$A:$G,2,0),"--")</f>
        <v>QA</v>
      </c>
      <c r="C55" s="15" t="str">
        <f>IFERROR(VLOOKUP(A55,'Validation List'!$A:$G,4,0),"--")</f>
        <v>MVW 391</v>
      </c>
      <c r="D55" s="16" t="str">
        <f>IFERROR(VLOOKUP(A55,'Validation List'!$A:$G,6,0),"--")</f>
        <v>AM</v>
      </c>
      <c r="E55" s="16">
        <f>IFERROR(VLOOKUP(A55,'Validation List'!$A:$G,5,0),"--")</f>
        <v>100019500756569</v>
      </c>
      <c r="F55" s="15">
        <f t="shared" si="4"/>
        <v>32</v>
      </c>
      <c r="G55" s="15">
        <f t="shared" si="5"/>
        <v>40</v>
      </c>
      <c r="H55" s="15">
        <f t="shared" si="17"/>
        <v>16</v>
      </c>
      <c r="I55" s="15">
        <f t="shared" si="18"/>
        <v>40</v>
      </c>
      <c r="J55" s="15">
        <f t="shared" si="19"/>
        <v>24</v>
      </c>
      <c r="K55" s="15">
        <f t="shared" ref="K55:K83" si="22">SUM(F55:J55)</f>
        <v>152</v>
      </c>
      <c r="L55" s="15">
        <f t="shared" ref="L55:L94" si="23">SUMIFS(N55:AR55,N55:AR55,"&gt;8") - ((COUNTIFS(N55:AR55,"&gt;0",N55:AR55,"&gt;8")*8))</f>
        <v>0</v>
      </c>
      <c r="M55" s="15">
        <f t="shared" ref="M55:M83" si="24">L55+K55</f>
        <v>152</v>
      </c>
      <c r="Q55" s="69" t="s">
        <v>666</v>
      </c>
      <c r="S55" s="95"/>
      <c r="T55" s="95"/>
      <c r="Z55" s="95"/>
      <c r="AA55" s="95"/>
      <c r="AB55" s="2" t="s">
        <v>17</v>
      </c>
      <c r="AC55" s="2" t="s">
        <v>17</v>
      </c>
      <c r="AD55" s="2" t="s">
        <v>17</v>
      </c>
      <c r="AG55" s="95"/>
      <c r="AH55" s="95"/>
      <c r="AN55" s="95"/>
      <c r="AO55" s="95"/>
      <c r="AP55" s="26"/>
      <c r="AQ55" s="26"/>
      <c r="AR55" s="204"/>
      <c r="AS55" s="2">
        <f t="shared" ref="AS55:AS83" si="25">COUNTIF(N55:AR55,"PD")</f>
        <v>0</v>
      </c>
      <c r="AT55" s="2">
        <f t="shared" ref="AT55:AT94" si="26">COUNTIF(N55:AR55,"UD")</f>
        <v>3</v>
      </c>
      <c r="AU55" s="2">
        <f t="shared" si="20"/>
        <v>0</v>
      </c>
      <c r="AV55" s="25">
        <f t="shared" si="21"/>
        <v>1.1397720455908817</v>
      </c>
      <c r="AW55" s="14">
        <f t="shared" si="16"/>
        <v>4.2</v>
      </c>
    </row>
    <row r="56" spans="1:49" x14ac:dyDescent="0.2">
      <c r="A56" s="80" t="s">
        <v>534</v>
      </c>
      <c r="B56" s="15" t="str">
        <f>IFERROR(VLOOKUP(A56,'Validation List'!$A:$G,2,0),"--")</f>
        <v>Maria Obaldo</v>
      </c>
      <c r="C56" s="15" t="str">
        <f>IFERROR(VLOOKUP(A56,'Validation List'!$A:$G,4,0),"--")</f>
        <v>MVW 391</v>
      </c>
      <c r="D56" s="16" t="str">
        <f>IFERROR(VLOOKUP(A56,'Validation List'!$A:$G,6,0),"--")</f>
        <v>PM</v>
      </c>
      <c r="E56" s="16">
        <f>IFERROR(VLOOKUP(A56,'Validation List'!$A:$G,5,0),"--")</f>
        <v>100035201926484</v>
      </c>
      <c r="F56" s="15">
        <f t="shared" si="4"/>
        <v>24</v>
      </c>
      <c r="G56" s="15">
        <f t="shared" si="5"/>
        <v>32</v>
      </c>
      <c r="H56" s="15">
        <f t="shared" si="17"/>
        <v>37.5</v>
      </c>
      <c r="I56" s="15">
        <f t="shared" si="18"/>
        <v>24</v>
      </c>
      <c r="J56" s="15">
        <f t="shared" si="19"/>
        <v>24</v>
      </c>
      <c r="K56" s="15">
        <f t="shared" si="22"/>
        <v>141.5</v>
      </c>
      <c r="L56" s="15">
        <f t="shared" si="23"/>
        <v>0</v>
      </c>
      <c r="M56" s="15">
        <f t="shared" si="24"/>
        <v>141.5</v>
      </c>
      <c r="Q56" s="69" t="s">
        <v>666</v>
      </c>
      <c r="R56" s="2" t="s">
        <v>17</v>
      </c>
      <c r="S56" s="95"/>
      <c r="T56" s="95"/>
      <c r="V56" s="2" t="s">
        <v>17</v>
      </c>
      <c r="Z56" s="95"/>
      <c r="AA56" s="95"/>
      <c r="AE56" s="2">
        <v>5.5</v>
      </c>
      <c r="AG56" s="95"/>
      <c r="AH56" s="95"/>
      <c r="AI56" s="2" t="s">
        <v>17</v>
      </c>
      <c r="AJ56" s="2" t="s">
        <v>17</v>
      </c>
      <c r="AN56" s="95"/>
      <c r="AO56" s="95"/>
      <c r="AR56" s="204"/>
      <c r="AS56" s="2">
        <f t="shared" si="25"/>
        <v>0</v>
      </c>
      <c r="AT56" s="2">
        <f t="shared" si="26"/>
        <v>4</v>
      </c>
      <c r="AU56" s="2">
        <f t="shared" si="20"/>
        <v>2.5</v>
      </c>
      <c r="AV56" s="25">
        <f t="shared" si="21"/>
        <v>1.0610377924415115</v>
      </c>
      <c r="AW56" s="14">
        <f t="shared" si="16"/>
        <v>4.2</v>
      </c>
    </row>
    <row r="57" spans="1:49" x14ac:dyDescent="0.2">
      <c r="A57" s="55" t="s">
        <v>536</v>
      </c>
      <c r="B57" s="15" t="str">
        <f>IFERROR(VLOOKUP(A57,'Validation List'!$A:$G,2,0),"--")</f>
        <v>Maria Obaldo</v>
      </c>
      <c r="C57" s="15" t="str">
        <f>IFERROR(VLOOKUP(A57,'Validation List'!$A:$G,4,0),"--")</f>
        <v>MVW 391</v>
      </c>
      <c r="D57" s="16" t="str">
        <f>IFERROR(VLOOKUP(A57,'Validation List'!$A:$G,6,0),"--")</f>
        <v>PM</v>
      </c>
      <c r="E57" s="16">
        <f>IFERROR(VLOOKUP(A57,'Validation List'!$A:$G,5,0),"--")</f>
        <v>100028591427459</v>
      </c>
      <c r="F57" s="15">
        <f t="shared" si="4"/>
        <v>40</v>
      </c>
      <c r="G57" s="15">
        <f t="shared" si="5"/>
        <v>40</v>
      </c>
      <c r="H57" s="15">
        <f t="shared" si="17"/>
        <v>35.5</v>
      </c>
      <c r="I57" s="15">
        <f t="shared" si="18"/>
        <v>40</v>
      </c>
      <c r="J57" s="15">
        <f t="shared" si="19"/>
        <v>24</v>
      </c>
      <c r="K57" s="15">
        <f t="shared" si="22"/>
        <v>179.5</v>
      </c>
      <c r="L57" s="15">
        <f t="shared" si="23"/>
        <v>0</v>
      </c>
      <c r="M57" s="15">
        <f t="shared" si="24"/>
        <v>179.5</v>
      </c>
      <c r="Q57" s="2" t="s">
        <v>665</v>
      </c>
      <c r="S57" s="95"/>
      <c r="T57" s="95"/>
      <c r="Z57" s="95"/>
      <c r="AA57" s="95"/>
      <c r="AC57" s="2">
        <v>3.5</v>
      </c>
      <c r="AG57" s="95"/>
      <c r="AH57" s="95"/>
      <c r="AN57" s="95"/>
      <c r="AO57" s="95"/>
      <c r="AR57" s="204"/>
      <c r="AS57" s="2">
        <f t="shared" si="25"/>
        <v>0</v>
      </c>
      <c r="AT57" s="2">
        <f t="shared" si="26"/>
        <v>0</v>
      </c>
      <c r="AU57" s="2">
        <f t="shared" si="20"/>
        <v>4.5</v>
      </c>
      <c r="AV57" s="25">
        <f t="shared" si="21"/>
        <v>1.345980803839232</v>
      </c>
      <c r="AW57" s="14">
        <f t="shared" si="16"/>
        <v>4.4000000000000004</v>
      </c>
    </row>
    <row r="58" spans="1:49" x14ac:dyDescent="0.2">
      <c r="A58" s="55" t="s">
        <v>471</v>
      </c>
      <c r="B58" s="15" t="str">
        <f>IFERROR(VLOOKUP(A58,'Validation List'!$A:$G,2,0),"--")</f>
        <v>Jason Leung</v>
      </c>
      <c r="C58" s="15" t="str">
        <f>IFERROR(VLOOKUP(A58,'Validation List'!$A:$G,4,0),"--")</f>
        <v>MVW 391</v>
      </c>
      <c r="D58" s="16" t="str">
        <f>IFERROR(VLOOKUP(A58,'Validation List'!$A:$G,6,0),"--")</f>
        <v>AM</v>
      </c>
      <c r="E58" s="16">
        <f>IFERROR(VLOOKUP(A58,'Validation List'!$A:$G,5,0),"--")</f>
        <v>100028634685349</v>
      </c>
      <c r="F58" s="15">
        <f t="shared" si="4"/>
        <v>32</v>
      </c>
      <c r="G58" s="15">
        <f t="shared" si="5"/>
        <v>40</v>
      </c>
      <c r="H58" s="15">
        <f t="shared" si="17"/>
        <v>38</v>
      </c>
      <c r="I58" s="15">
        <f t="shared" si="18"/>
        <v>40</v>
      </c>
      <c r="J58" s="15">
        <f t="shared" si="19"/>
        <v>24</v>
      </c>
      <c r="K58" s="15">
        <f t="shared" si="22"/>
        <v>174</v>
      </c>
      <c r="L58" s="15">
        <f t="shared" si="23"/>
        <v>0</v>
      </c>
      <c r="M58" s="15">
        <f t="shared" si="24"/>
        <v>174</v>
      </c>
      <c r="Q58" s="69" t="s">
        <v>666</v>
      </c>
      <c r="S58" s="95"/>
      <c r="T58" s="95"/>
      <c r="Z58" s="95"/>
      <c r="AA58" s="95"/>
      <c r="AD58" s="2">
        <v>6</v>
      </c>
      <c r="AG58" s="95"/>
      <c r="AH58" s="95"/>
      <c r="AN58" s="95"/>
      <c r="AO58" s="95"/>
      <c r="AR58" s="204"/>
      <c r="AS58" s="2">
        <f t="shared" si="25"/>
        <v>0</v>
      </c>
      <c r="AT58" s="2">
        <f t="shared" si="26"/>
        <v>0</v>
      </c>
      <c r="AU58" s="2">
        <f t="shared" si="20"/>
        <v>2</v>
      </c>
      <c r="AV58" s="25">
        <f t="shared" si="21"/>
        <v>1.3047390521895619</v>
      </c>
      <c r="AW58" s="14">
        <f t="shared" si="16"/>
        <v>4.2</v>
      </c>
    </row>
    <row r="59" spans="1:49" x14ac:dyDescent="0.2">
      <c r="A59" s="55" t="s">
        <v>473</v>
      </c>
      <c r="B59" s="15" t="str">
        <f>IFERROR(VLOOKUP(A59,'Validation List'!$A:$G,2,0),"--")</f>
        <v>Jason Leung</v>
      </c>
      <c r="C59" s="15" t="str">
        <f>IFERROR(VLOOKUP(A59,'Validation List'!$A:$G,4,0),"--")</f>
        <v>MVW 391</v>
      </c>
      <c r="D59" s="16" t="str">
        <f>IFERROR(VLOOKUP(A59,'Validation List'!$A:$G,6,0),"--")</f>
        <v>AM</v>
      </c>
      <c r="E59" s="16">
        <f>IFERROR(VLOOKUP(A59,'Validation List'!$A:$G,5,0),"--")</f>
        <v>100034832655723</v>
      </c>
      <c r="F59" s="15">
        <f t="shared" si="4"/>
        <v>16</v>
      </c>
      <c r="G59" s="15">
        <f t="shared" si="5"/>
        <v>40</v>
      </c>
      <c r="H59" s="15">
        <f t="shared" si="17"/>
        <v>40</v>
      </c>
      <c r="I59" s="15">
        <f t="shared" si="18"/>
        <v>40</v>
      </c>
      <c r="J59" s="15">
        <f t="shared" si="19"/>
        <v>24</v>
      </c>
      <c r="K59" s="15">
        <f t="shared" si="22"/>
        <v>160</v>
      </c>
      <c r="L59" s="15">
        <f t="shared" si="23"/>
        <v>0</v>
      </c>
      <c r="M59" s="15">
        <f t="shared" si="24"/>
        <v>160</v>
      </c>
      <c r="O59" s="2" t="s">
        <v>17</v>
      </c>
      <c r="Q59" s="69" t="s">
        <v>666</v>
      </c>
      <c r="R59" s="2" t="s">
        <v>16</v>
      </c>
      <c r="S59" s="95"/>
      <c r="T59" s="95"/>
      <c r="Z59" s="95"/>
      <c r="AA59" s="95"/>
      <c r="AG59" s="95"/>
      <c r="AH59" s="95"/>
      <c r="AN59" s="95"/>
      <c r="AO59" s="95"/>
      <c r="AR59" s="204"/>
      <c r="AS59" s="2">
        <f t="shared" si="25"/>
        <v>1</v>
      </c>
      <c r="AT59" s="2">
        <f t="shared" si="26"/>
        <v>1</v>
      </c>
      <c r="AU59" s="2">
        <f t="shared" si="20"/>
        <v>0</v>
      </c>
      <c r="AV59" s="25">
        <f t="shared" si="21"/>
        <v>1.1997600479904018</v>
      </c>
      <c r="AW59" s="14">
        <f t="shared" si="16"/>
        <v>4.2</v>
      </c>
    </row>
    <row r="60" spans="1:49" x14ac:dyDescent="0.2">
      <c r="A60" s="55" t="s">
        <v>475</v>
      </c>
      <c r="B60" s="15" t="str">
        <f>IFERROR(VLOOKUP(A60,'Validation List'!$A:$G,2,0),"--")</f>
        <v>Jason Leung</v>
      </c>
      <c r="C60" s="15" t="str">
        <f>IFERROR(VLOOKUP(A60,'Validation List'!$A:$G,4,0),"--")</f>
        <v>MVW 391</v>
      </c>
      <c r="D60" s="16" t="str">
        <f>IFERROR(VLOOKUP(A60,'Validation List'!$A:$G,6,0),"--")</f>
        <v>AM</v>
      </c>
      <c r="E60" s="16">
        <f>IFERROR(VLOOKUP(A60,'Validation List'!$A:$G,5,0),"--")</f>
        <v>100034214588190</v>
      </c>
      <c r="F60" s="15">
        <f t="shared" si="4"/>
        <v>32</v>
      </c>
      <c r="G60" s="15">
        <f t="shared" si="5"/>
        <v>40</v>
      </c>
      <c r="H60" s="15">
        <f t="shared" si="17"/>
        <v>40</v>
      </c>
      <c r="I60" s="15">
        <f t="shared" si="18"/>
        <v>32</v>
      </c>
      <c r="J60" s="15">
        <f t="shared" si="19"/>
        <v>24</v>
      </c>
      <c r="K60" s="15">
        <f t="shared" si="22"/>
        <v>168</v>
      </c>
      <c r="L60" s="15">
        <f t="shared" si="23"/>
        <v>0</v>
      </c>
      <c r="M60" s="15">
        <f t="shared" si="24"/>
        <v>168</v>
      </c>
      <c r="Q60" s="69" t="s">
        <v>666</v>
      </c>
      <c r="S60" s="95"/>
      <c r="T60" s="95"/>
      <c r="Z60" s="95"/>
      <c r="AA60" s="95"/>
      <c r="AG60" s="95"/>
      <c r="AH60" s="95"/>
      <c r="AM60" s="2" t="s">
        <v>16</v>
      </c>
      <c r="AN60" s="95"/>
      <c r="AO60" s="95"/>
      <c r="AR60" s="204"/>
      <c r="AS60" s="2">
        <f t="shared" si="25"/>
        <v>1</v>
      </c>
      <c r="AT60" s="2">
        <f t="shared" si="26"/>
        <v>0</v>
      </c>
      <c r="AU60" s="2">
        <f t="shared" si="20"/>
        <v>0</v>
      </c>
      <c r="AV60" s="25">
        <f t="shared" si="21"/>
        <v>1.2597480503899219</v>
      </c>
      <c r="AW60" s="14">
        <f t="shared" si="16"/>
        <v>4.2</v>
      </c>
    </row>
    <row r="61" spans="1:49" x14ac:dyDescent="0.2">
      <c r="A61" s="55" t="s">
        <v>477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AM</v>
      </c>
      <c r="E61" s="16">
        <f>IFERROR(VLOOKUP(A61,'Validation List'!$A:$G,5,0),"--")</f>
        <v>100034272406951</v>
      </c>
      <c r="F61" s="15">
        <f t="shared" si="4"/>
        <v>16</v>
      </c>
      <c r="G61" s="15">
        <f t="shared" si="5"/>
        <v>40</v>
      </c>
      <c r="H61" s="15">
        <f t="shared" si="17"/>
        <v>40</v>
      </c>
      <c r="I61" s="15">
        <f t="shared" si="18"/>
        <v>40</v>
      </c>
      <c r="J61" s="15">
        <f t="shared" si="19"/>
        <v>24</v>
      </c>
      <c r="K61" s="15">
        <f t="shared" si="22"/>
        <v>160</v>
      </c>
      <c r="L61" s="15">
        <f t="shared" si="23"/>
        <v>0</v>
      </c>
      <c r="M61" s="15">
        <f t="shared" si="24"/>
        <v>160</v>
      </c>
      <c r="P61" s="2" t="s">
        <v>16</v>
      </c>
      <c r="Q61" s="69" t="s">
        <v>666</v>
      </c>
      <c r="R61" s="2" t="s">
        <v>16</v>
      </c>
      <c r="S61" s="95"/>
      <c r="T61" s="95"/>
      <c r="Z61" s="95"/>
      <c r="AA61" s="95"/>
      <c r="AG61" s="95"/>
      <c r="AH61" s="95"/>
      <c r="AN61" s="95"/>
      <c r="AO61" s="95"/>
      <c r="AR61" s="204"/>
      <c r="AS61" s="2">
        <f t="shared" si="25"/>
        <v>2</v>
      </c>
      <c r="AT61" s="2">
        <f t="shared" si="26"/>
        <v>0</v>
      </c>
      <c r="AU61" s="2">
        <f t="shared" si="20"/>
        <v>0</v>
      </c>
      <c r="AV61" s="25">
        <f t="shared" si="21"/>
        <v>1.1997600479904018</v>
      </c>
      <c r="AW61" s="14">
        <f t="shared" si="16"/>
        <v>4.2</v>
      </c>
    </row>
    <row r="62" spans="1:49" x14ac:dyDescent="0.2">
      <c r="A62" s="55" t="s">
        <v>479</v>
      </c>
      <c r="B62" s="15" t="str">
        <f>IFERROR(VLOOKUP(A62,'Validation List'!$A:$G,2,0),"--")</f>
        <v>Jason Leung</v>
      </c>
      <c r="C62" s="15" t="str">
        <f>IFERROR(VLOOKUP(A62,'Validation List'!$A:$G,4,0),"--")</f>
        <v>MVW 391</v>
      </c>
      <c r="D62" s="16" t="str">
        <f>IFERROR(VLOOKUP(A62,'Validation List'!$A:$G,6,0),"--")</f>
        <v>AM</v>
      </c>
      <c r="E62" s="16">
        <f>IFERROR(VLOOKUP(A62,'Validation List'!$A:$G,5,0),"--")</f>
        <v>100034175813539</v>
      </c>
      <c r="F62" s="15">
        <f t="shared" si="4"/>
        <v>32</v>
      </c>
      <c r="G62" s="15">
        <f t="shared" si="5"/>
        <v>32</v>
      </c>
      <c r="H62" s="15">
        <f t="shared" si="17"/>
        <v>40</v>
      </c>
      <c r="I62" s="15">
        <f t="shared" si="18"/>
        <v>38.5</v>
      </c>
      <c r="J62" s="15">
        <f t="shared" si="19"/>
        <v>24</v>
      </c>
      <c r="K62" s="15">
        <f t="shared" si="22"/>
        <v>166.5</v>
      </c>
      <c r="L62" s="15">
        <f t="shared" si="23"/>
        <v>0</v>
      </c>
      <c r="M62" s="15">
        <f t="shared" si="24"/>
        <v>166.5</v>
      </c>
      <c r="Q62" s="69" t="s">
        <v>666</v>
      </c>
      <c r="S62" s="95"/>
      <c r="T62" s="95"/>
      <c r="V62" s="2" t="s">
        <v>17</v>
      </c>
      <c r="Z62" s="95"/>
      <c r="AA62" s="95"/>
      <c r="AG62" s="95"/>
      <c r="AH62" s="95"/>
      <c r="AM62" s="2">
        <v>6.5</v>
      </c>
      <c r="AN62" s="95"/>
      <c r="AO62" s="95"/>
      <c r="AR62" s="204"/>
      <c r="AS62" s="2">
        <f t="shared" si="25"/>
        <v>0</v>
      </c>
      <c r="AT62" s="2">
        <f t="shared" si="26"/>
        <v>1</v>
      </c>
      <c r="AU62" s="2">
        <f t="shared" si="20"/>
        <v>1.5</v>
      </c>
      <c r="AV62" s="25">
        <f t="shared" si="21"/>
        <v>1.2485002999400119</v>
      </c>
      <c r="AW62" s="14">
        <f t="shared" si="16"/>
        <v>4.2</v>
      </c>
    </row>
    <row r="63" spans="1:49" x14ac:dyDescent="0.2">
      <c r="A63" s="55" t="s">
        <v>538</v>
      </c>
      <c r="B63" s="15" t="str">
        <f>IFERROR(VLOOKUP(A63,'Validation List'!$A:$G,2,0),"--")</f>
        <v>Maria Obaldo</v>
      </c>
      <c r="C63" s="15" t="str">
        <f>IFERROR(VLOOKUP(A63,'Validation List'!$A:$G,4,0),"--")</f>
        <v>MVW 391</v>
      </c>
      <c r="D63" s="16" t="str">
        <f>IFERROR(VLOOKUP(A63,'Validation List'!$A:$G,6,0),"--")</f>
        <v>PM</v>
      </c>
      <c r="E63" s="16">
        <f>IFERROR(VLOOKUP(A63,'Validation List'!$A:$G,5,0),"--")</f>
        <v>100034228927216</v>
      </c>
      <c r="F63" s="15">
        <f t="shared" si="4"/>
        <v>32</v>
      </c>
      <c r="G63" s="15">
        <f t="shared" si="5"/>
        <v>40</v>
      </c>
      <c r="H63" s="15">
        <f t="shared" si="17"/>
        <v>33.5</v>
      </c>
      <c r="I63" s="15">
        <f t="shared" si="18"/>
        <v>40</v>
      </c>
      <c r="J63" s="15">
        <f t="shared" si="19"/>
        <v>9.5</v>
      </c>
      <c r="K63" s="15">
        <f t="shared" si="22"/>
        <v>155</v>
      </c>
      <c r="L63" s="15">
        <f t="shared" si="23"/>
        <v>0</v>
      </c>
      <c r="M63" s="15">
        <f t="shared" si="24"/>
        <v>155</v>
      </c>
      <c r="Q63" s="69" t="s">
        <v>666</v>
      </c>
      <c r="S63" s="95"/>
      <c r="T63" s="95"/>
      <c r="Z63" s="95"/>
      <c r="AA63" s="95"/>
      <c r="AB63" s="2">
        <v>5.5</v>
      </c>
      <c r="AD63" s="2">
        <v>4</v>
      </c>
      <c r="AG63" s="95"/>
      <c r="AH63" s="95"/>
      <c r="AN63" s="95"/>
      <c r="AO63" s="95"/>
      <c r="AQ63" s="2" t="s">
        <v>17</v>
      </c>
      <c r="AR63" s="204">
        <v>1.5</v>
      </c>
      <c r="AS63" s="2">
        <f t="shared" si="25"/>
        <v>0</v>
      </c>
      <c r="AT63" s="2">
        <f t="shared" si="26"/>
        <v>1</v>
      </c>
      <c r="AU63" s="2">
        <f t="shared" si="20"/>
        <v>13</v>
      </c>
      <c r="AV63" s="25">
        <f t="shared" si="21"/>
        <v>1.1622675464907017</v>
      </c>
      <c r="AW63" s="14">
        <f t="shared" si="16"/>
        <v>4.2</v>
      </c>
    </row>
    <row r="64" spans="1:49" x14ac:dyDescent="0.2">
      <c r="A64" s="55" t="s">
        <v>540</v>
      </c>
      <c r="B64" s="15" t="str">
        <f>IFERROR(VLOOKUP(A64,'Validation List'!$A:$G,2,0),"--")</f>
        <v>Maria Obaldo</v>
      </c>
      <c r="C64" s="15" t="str">
        <f>IFERROR(VLOOKUP(A64,'Validation List'!$A:$G,4,0),"--")</f>
        <v>MVW 391</v>
      </c>
      <c r="D64" s="16" t="str">
        <f>IFERROR(VLOOKUP(A64,'Validation List'!$A:$G,6,0),"--")</f>
        <v>PM</v>
      </c>
      <c r="E64" s="16">
        <f>IFERROR(VLOOKUP(A64,'Validation List'!$A:$G,5,0),"--")</f>
        <v>100034843664340</v>
      </c>
      <c r="F64" s="15">
        <f t="shared" si="4"/>
        <v>40</v>
      </c>
      <c r="G64" s="15">
        <f t="shared" si="5"/>
        <v>38</v>
      </c>
      <c r="H64" s="15">
        <f t="shared" si="17"/>
        <v>40</v>
      </c>
      <c r="I64" s="15">
        <f t="shared" si="18"/>
        <v>40</v>
      </c>
      <c r="J64" s="15">
        <f t="shared" si="19"/>
        <v>24</v>
      </c>
      <c r="K64" s="15">
        <f t="shared" si="22"/>
        <v>182</v>
      </c>
      <c r="L64" s="15">
        <f t="shared" si="23"/>
        <v>0</v>
      </c>
      <c r="M64" s="15">
        <f t="shared" si="24"/>
        <v>182</v>
      </c>
      <c r="N64"/>
      <c r="Q64" s="2" t="s">
        <v>665</v>
      </c>
      <c r="R64"/>
      <c r="S64" s="97"/>
      <c r="T64" s="97"/>
      <c r="U64"/>
      <c r="V64" s="2">
        <v>6</v>
      </c>
      <c r="X64"/>
      <c r="Y64"/>
      <c r="Z64" s="97"/>
      <c r="AA64" s="97"/>
      <c r="AB64"/>
      <c r="AE64"/>
      <c r="AF64"/>
      <c r="AG64" s="97"/>
      <c r="AH64" s="97"/>
      <c r="AI64"/>
      <c r="AL64"/>
      <c r="AM64"/>
      <c r="AN64" s="97"/>
      <c r="AO64" s="97"/>
      <c r="AP64" s="204"/>
      <c r="AQ64" s="26"/>
      <c r="AR64" s="204"/>
      <c r="AS64" s="2">
        <f t="shared" si="25"/>
        <v>0</v>
      </c>
      <c r="AT64" s="2">
        <f t="shared" si="26"/>
        <v>0</v>
      </c>
      <c r="AU64" s="2">
        <f t="shared" si="20"/>
        <v>2</v>
      </c>
      <c r="AV64" s="25">
        <f t="shared" si="21"/>
        <v>1.3647270545890819</v>
      </c>
      <c r="AW64" s="14">
        <f t="shared" si="16"/>
        <v>4.4000000000000004</v>
      </c>
    </row>
    <row r="65" spans="1:49" x14ac:dyDescent="0.2">
      <c r="A65" s="55" t="s">
        <v>481</v>
      </c>
      <c r="B65" s="15" t="str">
        <f>IFERROR(VLOOKUP(A65,'Validation List'!$A:$G,2,0),"--")</f>
        <v>Jason Leung</v>
      </c>
      <c r="C65" s="15" t="str">
        <f>IFERROR(VLOOKUP(A65,'Validation List'!$A:$G,4,0),"--")</f>
        <v>MVW 391</v>
      </c>
      <c r="D65" s="16" t="str">
        <f>IFERROR(VLOOKUP(A65,'Validation List'!$A:$G,6,0),"--")</f>
        <v>AM</v>
      </c>
      <c r="E65" s="16">
        <f>IFERROR(VLOOKUP(A65,'Validation List'!$A:$G,5,0),"--")</f>
        <v>100034001902734</v>
      </c>
      <c r="F65" s="15">
        <f t="shared" si="4"/>
        <v>32</v>
      </c>
      <c r="G65" s="15">
        <f t="shared" si="5"/>
        <v>40</v>
      </c>
      <c r="H65" s="15">
        <f t="shared" si="17"/>
        <v>40</v>
      </c>
      <c r="I65" s="15">
        <f t="shared" si="18"/>
        <v>40</v>
      </c>
      <c r="J65" s="15">
        <f t="shared" si="19"/>
        <v>24</v>
      </c>
      <c r="K65" s="15">
        <f t="shared" si="22"/>
        <v>176</v>
      </c>
      <c r="L65" s="15">
        <f t="shared" si="23"/>
        <v>0</v>
      </c>
      <c r="M65" s="15">
        <f t="shared" si="24"/>
        <v>176</v>
      </c>
      <c r="Q65" s="69" t="s">
        <v>666</v>
      </c>
      <c r="S65" s="95"/>
      <c r="T65" s="95"/>
      <c r="Y65"/>
      <c r="Z65" s="95"/>
      <c r="AA65" s="95"/>
      <c r="AG65" s="95"/>
      <c r="AH65" s="95"/>
      <c r="AN65" s="95"/>
      <c r="AO65" s="95"/>
      <c r="AR65" s="204"/>
      <c r="AS65" s="2">
        <f t="shared" si="25"/>
        <v>0</v>
      </c>
      <c r="AT65" s="2">
        <f t="shared" si="26"/>
        <v>0</v>
      </c>
      <c r="AU65" s="2">
        <f t="shared" si="20"/>
        <v>0</v>
      </c>
      <c r="AV65" s="25">
        <f t="shared" si="21"/>
        <v>1.3197360527894419</v>
      </c>
      <c r="AW65" s="14">
        <f t="shared" si="16"/>
        <v>4.2</v>
      </c>
    </row>
    <row r="66" spans="1:49" x14ac:dyDescent="0.2">
      <c r="A66" s="55" t="s">
        <v>621</v>
      </c>
      <c r="B66" s="15" t="str">
        <f>IFERROR(VLOOKUP(A66,'Validation List'!$A:$G,2,0),"--")</f>
        <v>Jason Leung</v>
      </c>
      <c r="C66" s="15" t="str">
        <f>IFERROR(VLOOKUP(A66,'Validation List'!$A:$G,4,0),"--")</f>
        <v>MVW 391</v>
      </c>
      <c r="D66" s="16" t="str">
        <f>IFERROR(VLOOKUP(A66,'Validation List'!$A:$G,6,0),"--")</f>
        <v>ROLL OFF</v>
      </c>
      <c r="E66" s="16">
        <f>IFERROR(VLOOKUP(A66,'Validation List'!$A:$G,5,0),"--")</f>
        <v>100034276384219</v>
      </c>
      <c r="F66" s="15">
        <f t="shared" si="4"/>
        <v>0</v>
      </c>
      <c r="G66" s="15">
        <f t="shared" si="5"/>
        <v>0</v>
      </c>
      <c r="H66" s="15">
        <f t="shared" si="17"/>
        <v>40</v>
      </c>
      <c r="I66" s="15">
        <f t="shared" si="18"/>
        <v>40</v>
      </c>
      <c r="J66" s="15">
        <f t="shared" si="19"/>
        <v>21.5</v>
      </c>
      <c r="K66" s="15">
        <f t="shared" si="22"/>
        <v>101.5</v>
      </c>
      <c r="L66" s="15">
        <f t="shared" si="23"/>
        <v>0</v>
      </c>
      <c r="M66" s="15">
        <f t="shared" si="24"/>
        <v>101.5</v>
      </c>
      <c r="N66" s="2" t="s">
        <v>16</v>
      </c>
      <c r="O66" s="2" t="s">
        <v>16</v>
      </c>
      <c r="P66" s="2" t="s">
        <v>16</v>
      </c>
      <c r="Q66" s="69" t="s">
        <v>666</v>
      </c>
      <c r="R66" s="2" t="s">
        <v>16</v>
      </c>
      <c r="S66" s="95"/>
      <c r="T66" s="95"/>
      <c r="U66" s="2" t="s">
        <v>16</v>
      </c>
      <c r="V66" s="2" t="s">
        <v>16</v>
      </c>
      <c r="W66" s="2" t="s">
        <v>16</v>
      </c>
      <c r="X66" s="2" t="s">
        <v>16</v>
      </c>
      <c r="Y66" s="2" t="s">
        <v>16</v>
      </c>
      <c r="Z66" s="95"/>
      <c r="AA66" s="95"/>
      <c r="AG66" s="95"/>
      <c r="AH66" s="95"/>
      <c r="AN66" s="95"/>
      <c r="AO66" s="95"/>
      <c r="AQ66" s="2">
        <v>5.5</v>
      </c>
      <c r="AR66" s="204"/>
      <c r="AS66" s="2">
        <f t="shared" si="25"/>
        <v>9</v>
      </c>
      <c r="AT66" s="2">
        <f t="shared" si="26"/>
        <v>0</v>
      </c>
      <c r="AU66" s="2">
        <f t="shared" si="20"/>
        <v>2.5</v>
      </c>
      <c r="AV66" s="25">
        <f t="shared" si="21"/>
        <v>0.76109778044391119</v>
      </c>
      <c r="AW66" s="14">
        <f t="shared" si="16"/>
        <v>4.2</v>
      </c>
    </row>
    <row r="67" spans="1:49" x14ac:dyDescent="0.2">
      <c r="A67" s="55" t="s">
        <v>544</v>
      </c>
      <c r="B67" s="15" t="str">
        <f>IFERROR(VLOOKUP(A67,'Validation List'!$A:$G,2,0),"--")</f>
        <v>Maria Obaldo</v>
      </c>
      <c r="C67" s="15" t="str">
        <f>IFERROR(VLOOKUP(A67,'Validation List'!$A:$G,4,0),"--")</f>
        <v>MVW 391</v>
      </c>
      <c r="D67" s="16" t="str">
        <f>IFERROR(VLOOKUP(A67,'Validation List'!$A:$G,6,0),"--")</f>
        <v>PM</v>
      </c>
      <c r="E67" s="16">
        <f>IFERROR(VLOOKUP(A67,'Validation List'!$A:$G,5,0),"--")</f>
        <v>100034130473628</v>
      </c>
      <c r="F67" s="15">
        <f t="shared" si="4"/>
        <v>32</v>
      </c>
      <c r="G67" s="15">
        <f t="shared" si="5"/>
        <v>0</v>
      </c>
      <c r="H67" s="15">
        <f t="shared" si="17"/>
        <v>39.5</v>
      </c>
      <c r="I67" s="15">
        <f t="shared" si="18"/>
        <v>30.75</v>
      </c>
      <c r="J67" s="15">
        <f t="shared" si="19"/>
        <v>24</v>
      </c>
      <c r="K67" s="15">
        <f t="shared" si="22"/>
        <v>126.25</v>
      </c>
      <c r="L67" s="15">
        <f t="shared" si="23"/>
        <v>0</v>
      </c>
      <c r="M67" s="15">
        <f t="shared" si="24"/>
        <v>126.25</v>
      </c>
      <c r="N67" s="2" t="s">
        <v>17</v>
      </c>
      <c r="Q67" s="2" t="s">
        <v>665</v>
      </c>
      <c r="S67" s="95"/>
      <c r="T67" s="95"/>
      <c r="U67" s="2" t="s">
        <v>16</v>
      </c>
      <c r="V67" s="2" t="s">
        <v>16</v>
      </c>
      <c r="W67" s="2" t="s">
        <v>16</v>
      </c>
      <c r="X67" s="2" t="s">
        <v>16</v>
      </c>
      <c r="Y67" s="2" t="s">
        <v>16</v>
      </c>
      <c r="Z67" s="95"/>
      <c r="AA67" s="95"/>
      <c r="AC67" s="2">
        <v>7.5</v>
      </c>
      <c r="AG67" s="95"/>
      <c r="AH67" s="95"/>
      <c r="AI67" s="2">
        <v>7.25</v>
      </c>
      <c r="AJ67" s="2">
        <v>7.5</v>
      </c>
      <c r="AL67" s="2" t="s">
        <v>17</v>
      </c>
      <c r="AN67" s="95"/>
      <c r="AO67" s="95"/>
      <c r="AR67" s="204"/>
      <c r="AS67" s="2">
        <f t="shared" si="25"/>
        <v>5</v>
      </c>
      <c r="AT67" s="2">
        <f t="shared" si="26"/>
        <v>2</v>
      </c>
      <c r="AU67" s="2">
        <f t="shared" si="20"/>
        <v>1.75</v>
      </c>
      <c r="AV67" s="25">
        <f t="shared" si="21"/>
        <v>0.94668566286742639</v>
      </c>
      <c r="AW67" s="14">
        <f t="shared" si="16"/>
        <v>4.4000000000000004</v>
      </c>
    </row>
    <row r="68" spans="1:49" x14ac:dyDescent="0.2">
      <c r="A68" s="55" t="s">
        <v>546</v>
      </c>
      <c r="B68" s="15" t="str">
        <f>IFERROR(VLOOKUP(A68,'Validation List'!$A:$G,2,0),"--")</f>
        <v>Maria Obaldo</v>
      </c>
      <c r="C68" s="15" t="str">
        <f>IFERROR(VLOOKUP(A68,'Validation List'!$A:$G,4,0),"--")</f>
        <v>MVW 391</v>
      </c>
      <c r="D68" s="16" t="str">
        <f>IFERROR(VLOOKUP(A68,'Validation List'!$A:$G,6,0),"--")</f>
        <v>PM</v>
      </c>
      <c r="E68" s="16">
        <f>IFERROR(VLOOKUP(A68,'Validation List'!$A:$G,5,0),"--")</f>
        <v>100034161101676</v>
      </c>
      <c r="F68" s="15">
        <f t="shared" si="4"/>
        <v>40</v>
      </c>
      <c r="G68" s="15">
        <f t="shared" si="5"/>
        <v>40</v>
      </c>
      <c r="H68" s="15">
        <f t="shared" si="17"/>
        <v>40</v>
      </c>
      <c r="I68" s="15">
        <f t="shared" si="18"/>
        <v>40</v>
      </c>
      <c r="J68" s="15">
        <f t="shared" si="19"/>
        <v>24</v>
      </c>
      <c r="K68" s="15">
        <f t="shared" si="22"/>
        <v>184</v>
      </c>
      <c r="L68" s="15">
        <f t="shared" si="23"/>
        <v>0</v>
      </c>
      <c r="M68" s="15">
        <f t="shared" si="24"/>
        <v>184</v>
      </c>
      <c r="Q68" s="2" t="s">
        <v>665</v>
      </c>
      <c r="S68" s="95"/>
      <c r="T68" s="95"/>
      <c r="Z68" s="95"/>
      <c r="AA68" s="95"/>
      <c r="AG68" s="95"/>
      <c r="AH68" s="95"/>
      <c r="AN68" s="95"/>
      <c r="AO68" s="95"/>
      <c r="AR68" s="204"/>
      <c r="AS68" s="2">
        <f t="shared" si="25"/>
        <v>0</v>
      </c>
      <c r="AT68" s="2">
        <f t="shared" si="26"/>
        <v>0</v>
      </c>
      <c r="AU68" s="2">
        <f t="shared" si="20"/>
        <v>0</v>
      </c>
      <c r="AV68" s="25">
        <f t="shared" si="21"/>
        <v>1.379724055188962</v>
      </c>
      <c r="AW68" s="14">
        <f t="shared" si="16"/>
        <v>4.4000000000000004</v>
      </c>
    </row>
    <row r="69" spans="1:49" x14ac:dyDescent="0.2">
      <c r="A69" s="55" t="s">
        <v>483</v>
      </c>
      <c r="B69" s="15" t="str">
        <f>IFERROR(VLOOKUP(A69,'Validation List'!$A:$G,2,0),"--")</f>
        <v>Jason Leung</v>
      </c>
      <c r="C69" s="15" t="str">
        <f>IFERROR(VLOOKUP(A69,'Validation List'!$A:$G,4,0),"--")</f>
        <v>MVW 391</v>
      </c>
      <c r="D69" s="16" t="str">
        <f>IFERROR(VLOOKUP(A69,'Validation List'!$A:$G,6,0),"--")</f>
        <v>AM</v>
      </c>
      <c r="E69" s="16">
        <f>IFERROR(VLOOKUP(A69,'Validation List'!$A:$G,5,0),"--")</f>
        <v>100034026800724</v>
      </c>
      <c r="F69" s="15">
        <f t="shared" si="4"/>
        <v>32</v>
      </c>
      <c r="G69" s="15">
        <f t="shared" si="5"/>
        <v>40</v>
      </c>
      <c r="H69" s="15">
        <f t="shared" si="17"/>
        <v>40</v>
      </c>
      <c r="I69" s="15">
        <f t="shared" si="18"/>
        <v>40</v>
      </c>
      <c r="J69" s="15">
        <f t="shared" si="19"/>
        <v>24</v>
      </c>
      <c r="K69" s="15">
        <f t="shared" si="22"/>
        <v>176</v>
      </c>
      <c r="L69" s="15">
        <f t="shared" si="23"/>
        <v>0</v>
      </c>
      <c r="M69" s="15">
        <f t="shared" si="24"/>
        <v>176</v>
      </c>
      <c r="Q69" s="69" t="s">
        <v>666</v>
      </c>
      <c r="S69" s="95"/>
      <c r="T69" s="95"/>
      <c r="Z69" s="95"/>
      <c r="AA69" s="95"/>
      <c r="AG69" s="95"/>
      <c r="AH69" s="95"/>
      <c r="AN69" s="95"/>
      <c r="AO69" s="95"/>
      <c r="AR69" s="204"/>
      <c r="AS69" s="2">
        <f t="shared" si="25"/>
        <v>0</v>
      </c>
      <c r="AT69" s="2">
        <f t="shared" si="26"/>
        <v>0</v>
      </c>
      <c r="AU69" s="2">
        <f t="shared" si="20"/>
        <v>0</v>
      </c>
      <c r="AV69" s="25">
        <f t="shared" si="21"/>
        <v>1.3197360527894419</v>
      </c>
      <c r="AW69" s="14">
        <f t="shared" si="16"/>
        <v>4.2</v>
      </c>
    </row>
    <row r="70" spans="1:49" x14ac:dyDescent="0.2">
      <c r="A70" s="55" t="s">
        <v>548</v>
      </c>
      <c r="B70" s="15" t="str">
        <f>IFERROR(VLOOKUP(A70,'Validation List'!$A:$G,2,0),"--")</f>
        <v>Maria Obaldo</v>
      </c>
      <c r="C70" s="15" t="str">
        <f>IFERROR(VLOOKUP(A70,'Validation List'!$A:$G,4,0),"--")</f>
        <v>MVW 391</v>
      </c>
      <c r="D70" s="16" t="str">
        <f>IFERROR(VLOOKUP(A70,'Validation List'!$A:$G,6,0),"--")</f>
        <v>PM</v>
      </c>
      <c r="E70" s="16">
        <f>IFERROR(VLOOKUP(A70,'Validation List'!$A:$G,5,0),"--")</f>
        <v>100028957339145</v>
      </c>
      <c r="F70" s="15">
        <f t="shared" si="4"/>
        <v>36</v>
      </c>
      <c r="G70" s="15">
        <f t="shared" si="5"/>
        <v>40</v>
      </c>
      <c r="H70" s="15">
        <f t="shared" si="17"/>
        <v>32</v>
      </c>
      <c r="I70" s="15">
        <f t="shared" si="18"/>
        <v>40</v>
      </c>
      <c r="J70" s="15">
        <f t="shared" si="19"/>
        <v>24</v>
      </c>
      <c r="K70" s="15">
        <f t="shared" si="22"/>
        <v>172</v>
      </c>
      <c r="L70" s="15">
        <f t="shared" si="23"/>
        <v>0</v>
      </c>
      <c r="M70" s="15">
        <f t="shared" si="24"/>
        <v>172</v>
      </c>
      <c r="Q70" s="2" t="s">
        <v>665</v>
      </c>
      <c r="R70" s="2">
        <v>4</v>
      </c>
      <c r="S70" s="95"/>
      <c r="T70" s="95"/>
      <c r="Z70" s="95"/>
      <c r="AA70" s="95"/>
      <c r="AF70" s="2" t="s">
        <v>17</v>
      </c>
      <c r="AG70" s="95"/>
      <c r="AH70" s="95"/>
      <c r="AN70" s="95"/>
      <c r="AO70" s="95"/>
      <c r="AR70" s="204"/>
      <c r="AS70" s="2">
        <f t="shared" si="25"/>
        <v>0</v>
      </c>
      <c r="AT70" s="2">
        <f t="shared" si="26"/>
        <v>1</v>
      </c>
      <c r="AU70" s="2">
        <f t="shared" si="20"/>
        <v>4</v>
      </c>
      <c r="AV70" s="25">
        <f t="shared" si="21"/>
        <v>1.289742051589682</v>
      </c>
      <c r="AW70" s="14">
        <f t="shared" si="16"/>
        <v>4.4000000000000004</v>
      </c>
    </row>
    <row r="71" spans="1:49" x14ac:dyDescent="0.2">
      <c r="A71" s="55" t="s">
        <v>570</v>
      </c>
      <c r="B71" s="15" t="str">
        <f>IFERROR(VLOOKUP(A71,'Validation List'!$A:$G,2,0),"--")</f>
        <v>Jason Leung</v>
      </c>
      <c r="C71" s="15" t="str">
        <f>IFERROR(VLOOKUP(A71,'Validation List'!$A:$G,4,0),"--")</f>
        <v>MVW 391</v>
      </c>
      <c r="D71" s="16" t="str">
        <f>IFERROR(VLOOKUP(A71,'Validation List'!$A:$G,6,0),"--")</f>
        <v>ROLL OFF</v>
      </c>
      <c r="E71" s="16">
        <f>IFERROR(VLOOKUP(A71,'Validation List'!$A:$G,5,0),"--")</f>
        <v>100029079815841</v>
      </c>
      <c r="F71" s="15">
        <f t="shared" si="4"/>
        <v>40</v>
      </c>
      <c r="G71" s="15">
        <f t="shared" si="5"/>
        <v>40</v>
      </c>
      <c r="H71" s="15">
        <f t="shared" si="17"/>
        <v>40</v>
      </c>
      <c r="I71" s="15">
        <f t="shared" si="18"/>
        <v>38.5</v>
      </c>
      <c r="J71" s="15">
        <f t="shared" si="19"/>
        <v>24</v>
      </c>
      <c r="K71" s="15">
        <f t="shared" si="22"/>
        <v>182.5</v>
      </c>
      <c r="L71" s="15">
        <f t="shared" si="23"/>
        <v>0</v>
      </c>
      <c r="M71" s="15">
        <f t="shared" si="24"/>
        <v>182.5</v>
      </c>
      <c r="Q71" s="2" t="s">
        <v>665</v>
      </c>
      <c r="S71" s="95"/>
      <c r="T71" s="95"/>
      <c r="Z71" s="95"/>
      <c r="AA71" s="95"/>
      <c r="AG71" s="95"/>
      <c r="AH71" s="95"/>
      <c r="AL71" s="2">
        <v>6.5</v>
      </c>
      <c r="AN71" s="95"/>
      <c r="AO71" s="95"/>
      <c r="AR71" s="204"/>
      <c r="AS71" s="2">
        <f t="shared" si="25"/>
        <v>0</v>
      </c>
      <c r="AT71" s="2">
        <f t="shared" si="26"/>
        <v>0</v>
      </c>
      <c r="AU71" s="2">
        <f t="shared" si="20"/>
        <v>1.5</v>
      </c>
      <c r="AV71" s="25">
        <f t="shared" si="21"/>
        <v>1.368476304739052</v>
      </c>
      <c r="AW71" s="14">
        <f t="shared" si="16"/>
        <v>4.4000000000000004</v>
      </c>
    </row>
    <row r="72" spans="1:49" x14ac:dyDescent="0.2">
      <c r="A72" s="55" t="s">
        <v>550</v>
      </c>
      <c r="B72" s="15" t="str">
        <f>IFERROR(VLOOKUP(A72,'Validation List'!$A:$G,2,0),"--")</f>
        <v>Maria Obaldo</v>
      </c>
      <c r="C72" s="15" t="str">
        <f>IFERROR(VLOOKUP(A72,'Validation List'!$A:$G,4,0),"--")</f>
        <v>MVW 391</v>
      </c>
      <c r="D72" s="16" t="str">
        <f>IFERROR(VLOOKUP(A72,'Validation List'!$A:$G,6,0),"--")</f>
        <v>PM</v>
      </c>
      <c r="E72" s="16">
        <f>IFERROR(VLOOKUP(A72,'Validation List'!$A:$G,5,0),"--")</f>
        <v>100028678002286</v>
      </c>
      <c r="F72" s="15">
        <f t="shared" si="4"/>
        <v>39</v>
      </c>
      <c r="G72" s="15">
        <f t="shared" si="5"/>
        <v>40</v>
      </c>
      <c r="H72" s="15">
        <f t="shared" si="17"/>
        <v>38.5</v>
      </c>
      <c r="I72" s="15">
        <f t="shared" si="18"/>
        <v>32</v>
      </c>
      <c r="J72" s="15">
        <f t="shared" si="19"/>
        <v>8</v>
      </c>
      <c r="K72" s="15">
        <f t="shared" si="22"/>
        <v>157.5</v>
      </c>
      <c r="L72" s="15">
        <f t="shared" si="23"/>
        <v>0</v>
      </c>
      <c r="M72" s="15">
        <f t="shared" si="24"/>
        <v>157.5</v>
      </c>
      <c r="P72" s="2">
        <v>7</v>
      </c>
      <c r="Q72" s="2" t="s">
        <v>665</v>
      </c>
      <c r="S72" s="95"/>
      <c r="T72" s="95"/>
      <c r="Z72" s="95"/>
      <c r="AA72" s="95"/>
      <c r="AD72" s="2">
        <v>6.5</v>
      </c>
      <c r="AG72" s="95"/>
      <c r="AH72" s="95"/>
      <c r="AI72" s="2" t="s">
        <v>17</v>
      </c>
      <c r="AN72" s="95"/>
      <c r="AO72" s="95"/>
      <c r="AQ72" s="2" t="s">
        <v>17</v>
      </c>
      <c r="AR72" s="204" t="s">
        <v>17</v>
      </c>
      <c r="AS72" s="2">
        <f t="shared" si="25"/>
        <v>0</v>
      </c>
      <c r="AT72" s="2">
        <f t="shared" si="26"/>
        <v>3</v>
      </c>
      <c r="AU72" s="2">
        <f t="shared" si="20"/>
        <v>2.5</v>
      </c>
      <c r="AV72" s="25">
        <f t="shared" si="21"/>
        <v>1.1810137972405517</v>
      </c>
      <c r="AW72" s="14">
        <f t="shared" si="16"/>
        <v>4.4000000000000004</v>
      </c>
    </row>
    <row r="73" spans="1:49" x14ac:dyDescent="0.2">
      <c r="A73" s="55" t="s">
        <v>485</v>
      </c>
      <c r="B73" s="15" t="str">
        <f>IFERROR(VLOOKUP(A73,'Validation List'!$A:$G,2,0),"--")</f>
        <v>Jason Leung</v>
      </c>
      <c r="C73" s="15" t="str">
        <f>IFERROR(VLOOKUP(A73,'Validation List'!$A:$G,4,0),"--")</f>
        <v>MVW 391</v>
      </c>
      <c r="D73" s="16" t="str">
        <f>IFERROR(VLOOKUP(A73,'Validation List'!$A:$G,6,0),"--")</f>
        <v>AM</v>
      </c>
      <c r="E73" s="16">
        <f>IFERROR(VLOOKUP(A73,'Validation List'!$A:$G,5,0),"--")</f>
        <v>100034779559090</v>
      </c>
      <c r="F73" s="15">
        <f t="shared" si="4"/>
        <v>32</v>
      </c>
      <c r="G73" s="15">
        <f t="shared" si="5"/>
        <v>40</v>
      </c>
      <c r="H73" s="15">
        <f t="shared" si="17"/>
        <v>40</v>
      </c>
      <c r="I73" s="15">
        <f t="shared" si="18"/>
        <v>40</v>
      </c>
      <c r="J73" s="15">
        <f t="shared" si="19"/>
        <v>24</v>
      </c>
      <c r="K73" s="15">
        <f t="shared" si="22"/>
        <v>176</v>
      </c>
      <c r="L73" s="15">
        <f t="shared" si="23"/>
        <v>0</v>
      </c>
      <c r="M73" s="15">
        <f t="shared" si="24"/>
        <v>176</v>
      </c>
      <c r="Q73" s="69" t="s">
        <v>666</v>
      </c>
      <c r="S73" s="95"/>
      <c r="T73" s="95"/>
      <c r="Z73" s="95"/>
      <c r="AA73" s="95"/>
      <c r="AG73" s="95"/>
      <c r="AH73" s="95"/>
      <c r="AN73" s="95"/>
      <c r="AO73" s="95"/>
      <c r="AR73" s="204"/>
      <c r="AS73" s="2">
        <f t="shared" si="25"/>
        <v>0</v>
      </c>
      <c r="AT73" s="2">
        <f t="shared" si="26"/>
        <v>0</v>
      </c>
      <c r="AU73" s="2">
        <f t="shared" ref="AU73:AU84" si="27">((COUNTIF(N73:AR73,"&gt;0")*8)-SUMIF(N73:AR73,"&gt;0"))</f>
        <v>0</v>
      </c>
      <c r="AV73" s="25">
        <f t="shared" ref="AV73:AV82" si="28">IFERROR((IF(G73="BC Forward",(AW73*1.85)/8,(K73/16.67)/8)),"--")</f>
        <v>1.3197360527894419</v>
      </c>
      <c r="AW73" s="14">
        <f t="shared" ref="AW73:AW94" si="29">($C$1-(COUNTIF(N73:AR73,"NA")))/5</f>
        <v>4.2</v>
      </c>
    </row>
    <row r="74" spans="1:49" x14ac:dyDescent="0.2">
      <c r="A74" s="55" t="s">
        <v>503</v>
      </c>
      <c r="B74" s="15" t="str">
        <f>IFERROR(VLOOKUP(A74,'Validation List'!$A:$G,2,0),"--")</f>
        <v>Jason Leung</v>
      </c>
      <c r="C74" s="15" t="str">
        <f>IFERROR(VLOOKUP(A74,'Validation List'!$A:$G,4,0),"--")</f>
        <v>MVW 391</v>
      </c>
      <c r="D74" s="16" t="str">
        <f>IFERROR(VLOOKUP(A74,'Validation List'!$A:$G,6,0),"--")</f>
        <v>AM</v>
      </c>
      <c r="E74" s="16">
        <f>IFERROR(VLOOKUP(A74,'Validation List'!$A:$G,5,0),"--")</f>
        <v>100028800064303</v>
      </c>
      <c r="F74" s="15">
        <f t="shared" si="4"/>
        <v>40</v>
      </c>
      <c r="G74" s="15">
        <f t="shared" si="5"/>
        <v>40</v>
      </c>
      <c r="H74" s="15">
        <f t="shared" si="17"/>
        <v>40</v>
      </c>
      <c r="I74" s="15">
        <f t="shared" si="18"/>
        <v>40</v>
      </c>
      <c r="J74" s="15">
        <f t="shared" si="19"/>
        <v>24</v>
      </c>
      <c r="K74" s="15">
        <f t="shared" si="22"/>
        <v>184</v>
      </c>
      <c r="L74" s="15">
        <f t="shared" si="23"/>
        <v>0</v>
      </c>
      <c r="M74" s="15">
        <f t="shared" si="24"/>
        <v>184</v>
      </c>
      <c r="Q74" s="2" t="s">
        <v>665</v>
      </c>
      <c r="S74" s="95"/>
      <c r="T74" s="95"/>
      <c r="Z74" s="95"/>
      <c r="AA74" s="95"/>
      <c r="AG74" s="95"/>
      <c r="AH74" s="95"/>
      <c r="AN74" s="95"/>
      <c r="AO74" s="95"/>
      <c r="AR74" s="204"/>
      <c r="AS74" s="2">
        <f t="shared" si="25"/>
        <v>0</v>
      </c>
      <c r="AT74" s="2">
        <f t="shared" si="26"/>
        <v>0</v>
      </c>
      <c r="AU74" s="2">
        <f t="shared" si="27"/>
        <v>0</v>
      </c>
      <c r="AV74" s="25">
        <f t="shared" si="28"/>
        <v>1.379724055188962</v>
      </c>
      <c r="AW74" s="14">
        <f t="shared" si="29"/>
        <v>4.4000000000000004</v>
      </c>
    </row>
    <row r="75" spans="1:49" x14ac:dyDescent="0.2">
      <c r="A75" s="55" t="s">
        <v>552</v>
      </c>
      <c r="B75" s="15" t="str">
        <f>IFERROR(VLOOKUP(A75,'Validation List'!$A:$G,2,0),"--")</f>
        <v>Maria Obaldo</v>
      </c>
      <c r="C75" s="15" t="str">
        <f>IFERROR(VLOOKUP(A75,'Validation List'!$A:$G,4,0),"--")</f>
        <v>MVW 391</v>
      </c>
      <c r="D75" s="16" t="str">
        <f>IFERROR(VLOOKUP(A75,'Validation List'!$A:$G,6,0),"--")</f>
        <v>PM</v>
      </c>
      <c r="E75" s="16">
        <f>IFERROR(VLOOKUP(A75,'Validation List'!$A:$G,5,0),"--")</f>
        <v>100029081885568</v>
      </c>
      <c r="F75" s="15">
        <f t="shared" si="4"/>
        <v>32</v>
      </c>
      <c r="G75" s="15">
        <f t="shared" si="5"/>
        <v>40</v>
      </c>
      <c r="H75" s="15">
        <f t="shared" si="17"/>
        <v>40</v>
      </c>
      <c r="I75" s="15">
        <f t="shared" si="18"/>
        <v>40</v>
      </c>
      <c r="J75" s="15">
        <f t="shared" si="19"/>
        <v>24</v>
      </c>
      <c r="K75" s="15">
        <f t="shared" si="22"/>
        <v>176</v>
      </c>
      <c r="L75" s="15">
        <f t="shared" si="23"/>
        <v>0</v>
      </c>
      <c r="M75" s="15">
        <f t="shared" si="24"/>
        <v>176</v>
      </c>
      <c r="Q75" s="69" t="s">
        <v>666</v>
      </c>
      <c r="S75" s="95"/>
      <c r="T75" s="95"/>
      <c r="Z75" s="95"/>
      <c r="AA75" s="95"/>
      <c r="AG75" s="95"/>
      <c r="AH75" s="95"/>
      <c r="AN75" s="95"/>
      <c r="AO75" s="95"/>
      <c r="AR75" s="204"/>
      <c r="AS75" s="2">
        <f t="shared" si="25"/>
        <v>0</v>
      </c>
      <c r="AT75" s="2">
        <f t="shared" si="26"/>
        <v>0</v>
      </c>
      <c r="AU75" s="2">
        <f t="shared" si="27"/>
        <v>0</v>
      </c>
      <c r="AV75" s="25">
        <f t="shared" si="28"/>
        <v>1.3197360527894419</v>
      </c>
      <c r="AW75" s="14">
        <f t="shared" si="29"/>
        <v>4.2</v>
      </c>
    </row>
    <row r="76" spans="1:49" x14ac:dyDescent="0.2">
      <c r="A76" s="80" t="s">
        <v>487</v>
      </c>
      <c r="B76" s="15" t="str">
        <f>IFERROR(VLOOKUP(A76,'Validation List'!$A:$G,2,0),"--")</f>
        <v>Jason Leung</v>
      </c>
      <c r="C76" s="15" t="str">
        <f>IFERROR(VLOOKUP(A76,'Validation List'!$A:$G,4,0),"--")</f>
        <v>MVW 391</v>
      </c>
      <c r="D76" s="16" t="str">
        <f>IFERROR(VLOOKUP(A76,'Validation List'!$A:$G,6,0),"--")</f>
        <v>AM</v>
      </c>
      <c r="E76" s="16">
        <f>IFERROR(VLOOKUP(A76,'Validation List'!$A:$G,5,0),"--")</f>
        <v>100036941613966</v>
      </c>
      <c r="F76" s="15">
        <f t="shared" si="4"/>
        <v>20.5</v>
      </c>
      <c r="G76" s="15">
        <f t="shared" si="5"/>
        <v>40</v>
      </c>
      <c r="H76" s="15">
        <f t="shared" si="17"/>
        <v>36</v>
      </c>
      <c r="I76" s="15">
        <f t="shared" si="18"/>
        <v>40</v>
      </c>
      <c r="J76" s="15">
        <f t="shared" si="19"/>
        <v>16</v>
      </c>
      <c r="K76" s="15">
        <f t="shared" si="22"/>
        <v>152.5</v>
      </c>
      <c r="L76" s="15">
        <f t="shared" si="23"/>
        <v>0</v>
      </c>
      <c r="M76" s="15">
        <f t="shared" si="24"/>
        <v>152.5</v>
      </c>
      <c r="P76" s="2">
        <v>4.5</v>
      </c>
      <c r="Q76" s="69" t="s">
        <v>666</v>
      </c>
      <c r="R76" s="2" t="s">
        <v>17</v>
      </c>
      <c r="S76" s="95"/>
      <c r="T76" s="95"/>
      <c r="Z76" s="95"/>
      <c r="AA76" s="95"/>
      <c r="AC76" s="2">
        <v>4</v>
      </c>
      <c r="AG76" s="95"/>
      <c r="AH76" s="95"/>
      <c r="AN76" s="95"/>
      <c r="AO76" s="95"/>
      <c r="AQ76" s="2" t="s">
        <v>17</v>
      </c>
      <c r="AR76" s="204"/>
      <c r="AS76" s="2">
        <f t="shared" si="25"/>
        <v>0</v>
      </c>
      <c r="AT76" s="2">
        <f t="shared" si="26"/>
        <v>2</v>
      </c>
      <c r="AU76" s="2">
        <f t="shared" si="27"/>
        <v>7.5</v>
      </c>
      <c r="AV76" s="25">
        <f t="shared" si="28"/>
        <v>1.1435212957408518</v>
      </c>
      <c r="AW76" s="14">
        <f t="shared" si="29"/>
        <v>4.2</v>
      </c>
    </row>
    <row r="77" spans="1:49" x14ac:dyDescent="0.2">
      <c r="A77" s="55" t="s">
        <v>554</v>
      </c>
      <c r="B77" s="15" t="str">
        <f>IFERROR(VLOOKUP(A77,'Validation List'!$A:$G,2,0),"--")</f>
        <v>Maria Obaldo</v>
      </c>
      <c r="C77" s="15" t="str">
        <f>IFERROR(VLOOKUP(A77,'Validation List'!$A:$G,4,0),"--")</f>
        <v>MVW 391</v>
      </c>
      <c r="D77" s="16" t="str">
        <f>IFERROR(VLOOKUP(A77,'Validation List'!$A:$G,6,0),"--")</f>
        <v>PM</v>
      </c>
      <c r="E77" s="16">
        <f>IFERROR(VLOOKUP(A77,'Validation List'!$A:$G,5,0),"--")</f>
        <v>100034792128190</v>
      </c>
      <c r="F77" s="15">
        <f t="shared" si="4"/>
        <v>24</v>
      </c>
      <c r="G77" s="15">
        <f t="shared" si="5"/>
        <v>40</v>
      </c>
      <c r="H77" s="15">
        <f t="shared" si="17"/>
        <v>32</v>
      </c>
      <c r="I77" s="15">
        <f t="shared" si="18"/>
        <v>40</v>
      </c>
      <c r="J77" s="15">
        <f t="shared" si="19"/>
        <v>24</v>
      </c>
      <c r="K77" s="15">
        <f t="shared" si="22"/>
        <v>160</v>
      </c>
      <c r="L77" s="15">
        <f t="shared" si="23"/>
        <v>0</v>
      </c>
      <c r="M77" s="15">
        <f t="shared" si="24"/>
        <v>160</v>
      </c>
      <c r="Q77" s="69" t="s">
        <v>666</v>
      </c>
      <c r="R77" s="2" t="s">
        <v>16</v>
      </c>
      <c r="S77" s="95"/>
      <c r="T77" s="95"/>
      <c r="Z77" s="95"/>
      <c r="AA77" s="95"/>
      <c r="AF77" s="2" t="s">
        <v>17</v>
      </c>
      <c r="AG77" s="95"/>
      <c r="AH77" s="95"/>
      <c r="AN77" s="95"/>
      <c r="AO77" s="95"/>
      <c r="AR77" s="204"/>
      <c r="AS77" s="2">
        <f t="shared" si="25"/>
        <v>1</v>
      </c>
      <c r="AT77" s="2">
        <f t="shared" si="26"/>
        <v>1</v>
      </c>
      <c r="AU77" s="2">
        <f t="shared" si="27"/>
        <v>0</v>
      </c>
      <c r="AV77" s="25">
        <f t="shared" si="28"/>
        <v>1.1997600479904018</v>
      </c>
      <c r="AW77" s="14">
        <f t="shared" si="29"/>
        <v>4.2</v>
      </c>
    </row>
    <row r="78" spans="1:49" x14ac:dyDescent="0.2">
      <c r="A78" s="55" t="s">
        <v>578</v>
      </c>
      <c r="B78" s="15" t="str">
        <f>IFERROR(VLOOKUP(A78,'Validation List'!$A:$G,2,0),"--")</f>
        <v>Jason Leung</v>
      </c>
      <c r="C78" s="15" t="str">
        <f>IFERROR(VLOOKUP(A78,'Validation List'!$A:$G,4,0),"--")</f>
        <v>MVW 391</v>
      </c>
      <c r="D78" s="16" t="str">
        <f>IFERROR(VLOOKUP(A78,'Validation List'!$A:$G,6,0),"--")</f>
        <v>ROLL OFF</v>
      </c>
      <c r="E78" s="16">
        <f>IFERROR(VLOOKUP(A78,'Validation List'!$A:$G,5,0),"--")</f>
        <v>100028665312993</v>
      </c>
      <c r="F78" s="15">
        <f t="shared" si="4"/>
        <v>40</v>
      </c>
      <c r="G78" s="15">
        <f t="shared" si="5"/>
        <v>32</v>
      </c>
      <c r="H78" s="15">
        <f t="shared" si="17"/>
        <v>40</v>
      </c>
      <c r="I78" s="15">
        <f t="shared" si="18"/>
        <v>29</v>
      </c>
      <c r="J78" s="15">
        <f t="shared" si="19"/>
        <v>4</v>
      </c>
      <c r="K78" s="15">
        <f t="shared" si="22"/>
        <v>145</v>
      </c>
      <c r="L78" s="15">
        <f t="shared" si="23"/>
        <v>0</v>
      </c>
      <c r="M78" s="15">
        <f t="shared" si="24"/>
        <v>145</v>
      </c>
      <c r="Q78" s="2" t="s">
        <v>665</v>
      </c>
      <c r="S78" s="95"/>
      <c r="T78" s="95"/>
      <c r="W78" s="2" t="s">
        <v>17</v>
      </c>
      <c r="Z78" s="95"/>
      <c r="AA78" s="95"/>
      <c r="AG78" s="95"/>
      <c r="AH78" s="95"/>
      <c r="AI78" s="2">
        <v>5</v>
      </c>
      <c r="AK78" s="2" t="s">
        <v>17</v>
      </c>
      <c r="AN78" s="95"/>
      <c r="AO78" s="95"/>
      <c r="AP78" s="2">
        <v>4</v>
      </c>
      <c r="AQ78" s="2" t="s">
        <v>17</v>
      </c>
      <c r="AR78" s="204" t="s">
        <v>17</v>
      </c>
      <c r="AS78" s="2">
        <f t="shared" si="25"/>
        <v>0</v>
      </c>
      <c r="AT78" s="2">
        <f t="shared" si="26"/>
        <v>4</v>
      </c>
      <c r="AU78" s="2">
        <f t="shared" si="27"/>
        <v>7</v>
      </c>
      <c r="AV78" s="25">
        <f t="shared" si="28"/>
        <v>1.0872825434913016</v>
      </c>
      <c r="AW78" s="14">
        <f t="shared" si="29"/>
        <v>4.4000000000000004</v>
      </c>
    </row>
    <row r="79" spans="1:49" x14ac:dyDescent="0.2">
      <c r="A79" s="80" t="s">
        <v>351</v>
      </c>
      <c r="B79" s="15" t="str">
        <f>IFERROR(VLOOKUP(A79,'Validation List'!$A:$G,2,0),"--")</f>
        <v>Jason Leung</v>
      </c>
      <c r="C79" s="15">
        <f>IFERROR(VLOOKUP(A79,'Validation List'!$A:$G,4,0),"--")</f>
        <v>0</v>
      </c>
      <c r="D79" s="16" t="str">
        <f>IFERROR(VLOOKUP(A79,'Validation List'!$A:$G,6,0),"--")</f>
        <v>ROLL OFF</v>
      </c>
      <c r="E79" s="16">
        <f>IFERROR(VLOOKUP(A79,'Validation List'!$A:$G,5,0),"--")</f>
        <v>100015782354348</v>
      </c>
      <c r="F79" s="15">
        <f t="shared" si="4"/>
        <v>40</v>
      </c>
      <c r="G79" s="15">
        <f t="shared" si="5"/>
        <v>40</v>
      </c>
      <c r="H79" s="15">
        <f t="shared" si="17"/>
        <v>40</v>
      </c>
      <c r="I79" s="15">
        <f t="shared" si="18"/>
        <v>40</v>
      </c>
      <c r="J79" s="15">
        <f t="shared" si="19"/>
        <v>24</v>
      </c>
      <c r="K79" s="15">
        <f t="shared" si="22"/>
        <v>184</v>
      </c>
      <c r="L79" s="15">
        <f t="shared" si="23"/>
        <v>0</v>
      </c>
      <c r="M79" s="15">
        <f t="shared" si="24"/>
        <v>184</v>
      </c>
      <c r="Q79" s="2" t="s">
        <v>665</v>
      </c>
      <c r="S79" s="95"/>
      <c r="T79" s="95"/>
      <c r="Z79" s="95"/>
      <c r="AA79" s="95"/>
      <c r="AG79" s="95"/>
      <c r="AH79" s="95"/>
      <c r="AN79" s="95"/>
      <c r="AO79" s="95"/>
      <c r="AR79" s="204"/>
      <c r="AS79" s="2">
        <f t="shared" si="25"/>
        <v>0</v>
      </c>
      <c r="AT79" s="2">
        <f t="shared" si="26"/>
        <v>0</v>
      </c>
      <c r="AU79" s="2">
        <f t="shared" si="27"/>
        <v>0</v>
      </c>
      <c r="AV79" s="25">
        <f t="shared" si="28"/>
        <v>1.379724055188962</v>
      </c>
      <c r="AW79" s="14">
        <f t="shared" si="29"/>
        <v>4.4000000000000004</v>
      </c>
    </row>
    <row r="80" spans="1:49" x14ac:dyDescent="0.2">
      <c r="A80" s="55" t="s">
        <v>573</v>
      </c>
      <c r="B80" s="15" t="str">
        <f>IFERROR(VLOOKUP(A80,'Validation List'!$A:$G,2,0),"--")</f>
        <v>Jason Leung</v>
      </c>
      <c r="C80" s="15" t="str">
        <f>IFERROR(VLOOKUP(A80,'Validation List'!$A:$G,4,0),"--")</f>
        <v>MVW 391</v>
      </c>
      <c r="D80" s="16" t="str">
        <f>IFERROR(VLOOKUP(A80,'Validation List'!$A:$G,6,0),"--")</f>
        <v>ROLL OFF</v>
      </c>
      <c r="E80" s="16">
        <f>IFERROR(VLOOKUP(A80,'Validation List'!$A:$G,5,0),"--")</f>
        <v>100028515473323</v>
      </c>
      <c r="F80" s="15">
        <f t="shared" si="4"/>
        <v>16</v>
      </c>
      <c r="G80" s="15">
        <f t="shared" si="5"/>
        <v>40</v>
      </c>
      <c r="H80" s="15">
        <f t="shared" si="17"/>
        <v>38</v>
      </c>
      <c r="I80" s="15">
        <f t="shared" si="18"/>
        <v>40</v>
      </c>
      <c r="J80" s="15">
        <f t="shared" si="19"/>
        <v>23</v>
      </c>
      <c r="K80" s="15">
        <f t="shared" si="22"/>
        <v>157</v>
      </c>
      <c r="L80" s="15">
        <f t="shared" si="23"/>
        <v>0</v>
      </c>
      <c r="M80" s="15">
        <f t="shared" si="24"/>
        <v>157</v>
      </c>
      <c r="N80" s="2" t="s">
        <v>16</v>
      </c>
      <c r="Q80" s="69" t="s">
        <v>666</v>
      </c>
      <c r="R80" s="2" t="s">
        <v>17</v>
      </c>
      <c r="S80" s="95"/>
      <c r="T80" s="95"/>
      <c r="Z80" s="95"/>
      <c r="AA80" s="95"/>
      <c r="AE80" s="2">
        <v>6</v>
      </c>
      <c r="AG80" s="95"/>
      <c r="AH80" s="95"/>
      <c r="AN80" s="95"/>
      <c r="AO80" s="95"/>
      <c r="AP80" s="2">
        <v>7</v>
      </c>
      <c r="AR80" s="204"/>
      <c r="AS80" s="2">
        <f t="shared" si="25"/>
        <v>1</v>
      </c>
      <c r="AT80" s="2">
        <f t="shared" si="26"/>
        <v>1</v>
      </c>
      <c r="AU80" s="2">
        <f t="shared" si="27"/>
        <v>3</v>
      </c>
      <c r="AV80" s="25">
        <f t="shared" si="28"/>
        <v>1.1772645470905818</v>
      </c>
      <c r="AW80" s="14">
        <f t="shared" si="29"/>
        <v>4.2</v>
      </c>
    </row>
    <row r="81" spans="1:49" x14ac:dyDescent="0.2">
      <c r="A81" s="80" t="s">
        <v>134</v>
      </c>
      <c r="B81" s="15" t="str">
        <f>IFERROR(VLOOKUP(A81,'Validation List'!$A:$G,2,0),"--")</f>
        <v>Maria Obaldo</v>
      </c>
      <c r="C81" s="15" t="str">
        <f>IFERROR(VLOOKUP(A81,'Validation List'!$A:$G,4,0),"--")</f>
        <v>MVW 391</v>
      </c>
      <c r="D81" s="16" t="str">
        <f>IFERROR(VLOOKUP(A81,'Validation List'!$A:$G,6,0),"--")</f>
        <v>PM</v>
      </c>
      <c r="E81" s="16">
        <f>IFERROR(VLOOKUP(A81,'Validation List'!$A:$G,5,0),"--")</f>
        <v>100025786989380</v>
      </c>
      <c r="F81" s="15">
        <f t="shared" si="4"/>
        <v>16</v>
      </c>
      <c r="G81" s="15">
        <f t="shared" si="5"/>
        <v>40</v>
      </c>
      <c r="H81" s="15">
        <f t="shared" si="17"/>
        <v>40</v>
      </c>
      <c r="I81" s="15">
        <f t="shared" si="18"/>
        <v>40</v>
      </c>
      <c r="J81" s="15">
        <f t="shared" si="19"/>
        <v>24</v>
      </c>
      <c r="K81" s="15">
        <f t="shared" si="22"/>
        <v>160</v>
      </c>
      <c r="L81" s="15">
        <f t="shared" si="23"/>
        <v>0</v>
      </c>
      <c r="M81" s="15">
        <f t="shared" si="24"/>
        <v>160</v>
      </c>
      <c r="P81" s="2" t="s">
        <v>17</v>
      </c>
      <c r="Q81" s="69" t="s">
        <v>666</v>
      </c>
      <c r="R81" s="2" t="s">
        <v>16</v>
      </c>
      <c r="S81" s="95"/>
      <c r="T81" s="95"/>
      <c r="Z81" s="95"/>
      <c r="AA81" s="95"/>
      <c r="AG81" s="95"/>
      <c r="AH81" s="95"/>
      <c r="AN81" s="95"/>
      <c r="AO81" s="95"/>
      <c r="AR81" s="204"/>
      <c r="AS81" s="2">
        <f t="shared" si="25"/>
        <v>1</v>
      </c>
      <c r="AT81" s="2">
        <f t="shared" si="26"/>
        <v>1</v>
      </c>
      <c r="AU81" s="2">
        <f t="shared" si="27"/>
        <v>0</v>
      </c>
      <c r="AV81" s="25">
        <f t="shared" si="28"/>
        <v>1.1997600479904018</v>
      </c>
      <c r="AW81" s="14">
        <f t="shared" si="29"/>
        <v>4.2</v>
      </c>
    </row>
    <row r="82" spans="1:49" x14ac:dyDescent="0.2">
      <c r="A82" s="55" t="s">
        <v>614</v>
      </c>
      <c r="B82" s="15" t="str">
        <f>IFERROR(VLOOKUP(A82,'Validation List'!$A:$G,2,0),"--")</f>
        <v>Jason Leung</v>
      </c>
      <c r="C82" s="15">
        <f>IFERROR(VLOOKUP(A82,'Validation List'!$A:$G,4,0),"--")</f>
        <v>0</v>
      </c>
      <c r="D82" s="16" t="str">
        <f>IFERROR(VLOOKUP(A82,'Validation List'!$A:$G,6,0),"--")</f>
        <v>ROLL OFF</v>
      </c>
      <c r="E82" s="16">
        <f>IFERROR(VLOOKUP(A82,'Validation List'!$A:$G,5,0),"--")</f>
        <v>100029128411582</v>
      </c>
      <c r="F82" s="15">
        <f t="shared" si="4"/>
        <v>32</v>
      </c>
      <c r="G82" s="15">
        <f t="shared" si="5"/>
        <v>40</v>
      </c>
      <c r="H82" s="15">
        <f t="shared" si="17"/>
        <v>0</v>
      </c>
      <c r="I82" s="15">
        <f t="shared" si="18"/>
        <v>0</v>
      </c>
      <c r="J82" s="15">
        <f t="shared" si="19"/>
        <v>0</v>
      </c>
      <c r="K82" s="15">
        <f t="shared" si="22"/>
        <v>72</v>
      </c>
      <c r="L82" s="15">
        <f t="shared" si="23"/>
        <v>0</v>
      </c>
      <c r="M82" s="15">
        <f t="shared" si="24"/>
        <v>72</v>
      </c>
      <c r="Q82" s="69" t="s">
        <v>666</v>
      </c>
      <c r="S82" s="95"/>
      <c r="T82" s="95"/>
      <c r="Z82" s="95"/>
      <c r="AA82" s="95"/>
      <c r="AB82" s="69" t="s">
        <v>666</v>
      </c>
      <c r="AC82" s="69" t="s">
        <v>666</v>
      </c>
      <c r="AD82" s="69" t="s">
        <v>666</v>
      </c>
      <c r="AE82" s="69" t="s">
        <v>666</v>
      </c>
      <c r="AF82" s="69" t="s">
        <v>666</v>
      </c>
      <c r="AG82" s="95"/>
      <c r="AH82" s="95"/>
      <c r="AI82" s="69" t="s">
        <v>666</v>
      </c>
      <c r="AJ82" s="69" t="s">
        <v>666</v>
      </c>
      <c r="AK82" s="69" t="s">
        <v>666</v>
      </c>
      <c r="AL82" s="69" t="s">
        <v>666</v>
      </c>
      <c r="AM82" s="69" t="s">
        <v>666</v>
      </c>
      <c r="AN82" s="95"/>
      <c r="AO82" s="95"/>
      <c r="AP82" s="69" t="s">
        <v>666</v>
      </c>
      <c r="AQ82" s="69" t="s">
        <v>666</v>
      </c>
      <c r="AR82" s="69" t="s">
        <v>666</v>
      </c>
      <c r="AS82" s="2">
        <f t="shared" si="25"/>
        <v>0</v>
      </c>
      <c r="AT82" s="2">
        <f t="shared" si="26"/>
        <v>0</v>
      </c>
      <c r="AU82" s="2">
        <f t="shared" si="27"/>
        <v>0</v>
      </c>
      <c r="AV82" s="25">
        <f t="shared" si="28"/>
        <v>0.53989202159568084</v>
      </c>
      <c r="AW82" s="14">
        <f t="shared" si="29"/>
        <v>1.6</v>
      </c>
    </row>
    <row r="83" spans="1:49" x14ac:dyDescent="0.2">
      <c r="A83" s="148" t="s">
        <v>619</v>
      </c>
      <c r="B83" s="15" t="str">
        <f>IFERROR(VLOOKUP(A83,'Validation List'!$A:$G,2,0),"--")</f>
        <v>Jason Leung</v>
      </c>
      <c r="C83" s="15">
        <f>IFERROR(VLOOKUP(A83,'Validation List'!$A:$G,4,0),"--")</f>
        <v>0</v>
      </c>
      <c r="D83" s="16" t="str">
        <f>IFERROR(VLOOKUP(A83,'Validation List'!$A:$G,6,0),"--")</f>
        <v>ROLL OFF</v>
      </c>
      <c r="E83" s="16">
        <f>IFERROR(VLOOKUP(A83,'Validation List'!$A:$G,5,0),"--")</f>
        <v>100029942495936</v>
      </c>
      <c r="F83" s="15">
        <f t="shared" si="4"/>
        <v>16</v>
      </c>
      <c r="G83" s="15">
        <f t="shared" si="5"/>
        <v>40</v>
      </c>
      <c r="H83" s="15">
        <f t="shared" si="17"/>
        <v>40</v>
      </c>
      <c r="I83" s="15">
        <f t="shared" si="18"/>
        <v>40</v>
      </c>
      <c r="J83" s="15">
        <f t="shared" si="19"/>
        <v>17</v>
      </c>
      <c r="K83" s="15">
        <f t="shared" si="22"/>
        <v>153</v>
      </c>
      <c r="L83" s="15">
        <f t="shared" si="23"/>
        <v>0</v>
      </c>
      <c r="M83" s="15">
        <f t="shared" si="24"/>
        <v>153</v>
      </c>
      <c r="P83" s="2" t="s">
        <v>16</v>
      </c>
      <c r="Q83" s="69" t="s">
        <v>666</v>
      </c>
      <c r="R83" s="2" t="s">
        <v>16</v>
      </c>
      <c r="S83" s="95"/>
      <c r="T83" s="95"/>
      <c r="Z83" s="95"/>
      <c r="AA83" s="95"/>
      <c r="AG83" s="95"/>
      <c r="AH83" s="95"/>
      <c r="AN83" s="95"/>
      <c r="AO83" s="95"/>
      <c r="AP83" s="2">
        <v>7</v>
      </c>
      <c r="AR83" s="2">
        <v>2</v>
      </c>
      <c r="AS83" s="2">
        <f t="shared" si="25"/>
        <v>2</v>
      </c>
      <c r="AT83" s="2">
        <f t="shared" si="26"/>
        <v>0</v>
      </c>
      <c r="AU83" s="2">
        <f t="shared" si="27"/>
        <v>7</v>
      </c>
      <c r="AV83" s="25">
        <f>IFERROR((IF(G83="BC Forward",(AW83*1.85)/8,(K83/16.67)/8)),"--")</f>
        <v>1.1472705458908217</v>
      </c>
      <c r="AW83" s="14">
        <f t="shared" si="29"/>
        <v>4.2</v>
      </c>
    </row>
    <row r="84" spans="1:49" x14ac:dyDescent="0.2">
      <c r="A84" s="55" t="s">
        <v>489</v>
      </c>
      <c r="B84" s="15" t="str">
        <f>IFERROR(VLOOKUP(A84,'Validation List'!$A:$G,2,0),"--")</f>
        <v>Jason Leung</v>
      </c>
      <c r="C84" s="15" t="str">
        <f>IFERROR(VLOOKUP(A84,'Validation List'!$A:$G,4,0),"--")</f>
        <v>MVW 391</v>
      </c>
      <c r="D84" s="16" t="str">
        <f>IFERROR(VLOOKUP(A84,'Validation List'!$A:$G,6,0),"--")</f>
        <v>AM</v>
      </c>
      <c r="E84" s="16">
        <f>IFERROR(VLOOKUP(A84,'Validation List'!$A:$G,5,0),"--")</f>
        <v>100034395606908</v>
      </c>
      <c r="F84" s="15">
        <f t="shared" si="4"/>
        <v>32</v>
      </c>
      <c r="G84" s="15">
        <f t="shared" si="5"/>
        <v>32</v>
      </c>
      <c r="H84" s="15">
        <f t="shared" si="17"/>
        <v>32</v>
      </c>
      <c r="I84" s="15">
        <f t="shared" si="18"/>
        <v>40</v>
      </c>
      <c r="J84" s="15">
        <f t="shared" si="19"/>
        <v>24</v>
      </c>
      <c r="K84" s="15">
        <f t="shared" ref="K84:K94" si="30">SUM(F84:J84)</f>
        <v>160</v>
      </c>
      <c r="L84" s="15">
        <f t="shared" si="23"/>
        <v>0</v>
      </c>
      <c r="M84" s="15">
        <f t="shared" ref="M84:M94" si="31">L84+K84</f>
        <v>160</v>
      </c>
      <c r="Q84" s="69" t="s">
        <v>666</v>
      </c>
      <c r="S84" s="95"/>
      <c r="T84" s="95"/>
      <c r="Y84" s="2" t="s">
        <v>16</v>
      </c>
      <c r="Z84" s="95"/>
      <c r="AA84" s="95"/>
      <c r="AB84" s="2" t="s">
        <v>16</v>
      </c>
      <c r="AG84" s="95"/>
      <c r="AH84" s="95"/>
      <c r="AN84" s="95"/>
      <c r="AO84" s="95"/>
      <c r="AR84" s="204"/>
      <c r="AS84" s="2">
        <f t="shared" ref="AS84:AS94" si="32">COUNTIF(N84:AR84,"PD")</f>
        <v>2</v>
      </c>
      <c r="AT84" s="2">
        <f t="shared" si="26"/>
        <v>0</v>
      </c>
      <c r="AU84" s="2">
        <f t="shared" si="27"/>
        <v>0</v>
      </c>
      <c r="AV84" s="25">
        <f>IFERROR((IF(G84="BC Forward",(AW84*1.85)/8,(K84/16.67)/8)),"--")</f>
        <v>1.1997600479904018</v>
      </c>
      <c r="AW84" s="14">
        <f t="shared" si="29"/>
        <v>4.2</v>
      </c>
    </row>
    <row r="85" spans="1:49" x14ac:dyDescent="0.2">
      <c r="A85" s="121" t="s">
        <v>557</v>
      </c>
      <c r="B85" s="15" t="str">
        <f>IFERROR(VLOOKUP(A85,'Validation List'!$A:$G,2,0),"--")</f>
        <v>Maria Obaldo</v>
      </c>
      <c r="C85" s="15" t="str">
        <f>IFERROR(VLOOKUP(A85,'Validation List'!$A:$G,4,0),"--")</f>
        <v>MVW 391</v>
      </c>
      <c r="D85" s="16" t="str">
        <f>IFERROR(VLOOKUP(A85,'Validation List'!$A:$G,6,0),"--")</f>
        <v>PM</v>
      </c>
      <c r="E85" s="16">
        <f>IFERROR(VLOOKUP(A85,'Validation List'!$A:$G,5,0),"--")</f>
        <v>100035602686127</v>
      </c>
      <c r="F85" s="15">
        <f t="shared" si="4"/>
        <v>24</v>
      </c>
      <c r="G85" s="15">
        <f t="shared" si="5"/>
        <v>40</v>
      </c>
      <c r="H85" s="15">
        <f t="shared" si="17"/>
        <v>40</v>
      </c>
      <c r="I85" s="15">
        <f t="shared" si="18"/>
        <v>40</v>
      </c>
      <c r="J85" s="15">
        <f t="shared" si="19"/>
        <v>23.5</v>
      </c>
      <c r="K85" s="15">
        <f t="shared" si="30"/>
        <v>167.5</v>
      </c>
      <c r="L85" s="15">
        <f t="shared" si="23"/>
        <v>0</v>
      </c>
      <c r="M85" s="15">
        <f t="shared" si="31"/>
        <v>167.5</v>
      </c>
      <c r="Q85" s="69" t="s">
        <v>666</v>
      </c>
      <c r="R85" s="2" t="s">
        <v>17</v>
      </c>
      <c r="S85" s="95"/>
      <c r="T85" s="95"/>
      <c r="Z85" s="95"/>
      <c r="AA85" s="95"/>
      <c r="AG85" s="95"/>
      <c r="AH85" s="95"/>
      <c r="AN85" s="95"/>
      <c r="AO85" s="95"/>
      <c r="AP85" s="2">
        <v>7.5</v>
      </c>
      <c r="AR85" s="204"/>
      <c r="AS85" s="2">
        <f t="shared" si="32"/>
        <v>0</v>
      </c>
      <c r="AT85" s="2">
        <f t="shared" si="26"/>
        <v>1</v>
      </c>
      <c r="AU85" s="2">
        <f t="shared" ref="AU85:AU92" si="33">((COUNTIFS(N85:AR85,"&gt;0",N85:AR85,"&lt;8")*8)-SUMIFS(N85:AR85,N85:AR85,"&gt;0",N85:AR85,"&lt;8"))</f>
        <v>0.5</v>
      </c>
      <c r="AV85" s="25">
        <f t="shared" ref="AV85:AV94" si="34">IFERROR((IF(G85="BC Forward",(AW85*1.85)/8,(K85/16.67)/8)),"--")</f>
        <v>1.2559988002399518</v>
      </c>
      <c r="AW85" s="14">
        <f t="shared" si="29"/>
        <v>4.2</v>
      </c>
    </row>
    <row r="86" spans="1:49" ht="18" customHeight="1" x14ac:dyDescent="0.2">
      <c r="A86" s="148" t="s">
        <v>530</v>
      </c>
      <c r="B86" s="15" t="str">
        <f>IFERROR(VLOOKUP(A86,'Validation List'!$A:$G,2,0),"--")</f>
        <v>Maria Obaldo</v>
      </c>
      <c r="C86" s="15" t="str">
        <f>IFERROR(VLOOKUP(A86,'Validation List'!$A:$G,4,0),"--")</f>
        <v>MVW 391</v>
      </c>
      <c r="D86" s="16" t="str">
        <f>IFERROR(VLOOKUP(A86,'Validation List'!$A:$G,6,0),"--")</f>
        <v>PM</v>
      </c>
      <c r="E86" s="16">
        <f>IFERROR(VLOOKUP(A86,'Validation List'!$A:$G,5,0),"--")</f>
        <v>100039089924285</v>
      </c>
      <c r="F86" s="15">
        <f t="shared" si="4"/>
        <v>0</v>
      </c>
      <c r="G86" s="15">
        <f t="shared" si="5"/>
        <v>40</v>
      </c>
      <c r="H86" s="15">
        <f t="shared" si="17"/>
        <v>34.5</v>
      </c>
      <c r="I86" s="15">
        <f t="shared" si="18"/>
        <v>40</v>
      </c>
      <c r="J86" s="15">
        <f t="shared" si="19"/>
        <v>24</v>
      </c>
      <c r="K86" s="15">
        <f t="shared" si="30"/>
        <v>138.5</v>
      </c>
      <c r="L86" s="15">
        <f t="shared" si="23"/>
        <v>0</v>
      </c>
      <c r="M86" s="15">
        <f t="shared" si="31"/>
        <v>138.5</v>
      </c>
      <c r="N86" s="69" t="s">
        <v>666</v>
      </c>
      <c r="O86" s="69" t="s">
        <v>666</v>
      </c>
      <c r="P86" s="69" t="s">
        <v>666</v>
      </c>
      <c r="Q86" s="69" t="s">
        <v>666</v>
      </c>
      <c r="R86" s="69" t="s">
        <v>666</v>
      </c>
      <c r="S86" s="95"/>
      <c r="T86" s="95"/>
      <c r="Z86" s="95"/>
      <c r="AA86" s="95"/>
      <c r="AC86" s="2">
        <v>2.5</v>
      </c>
      <c r="AG86" s="95"/>
      <c r="AH86" s="95"/>
      <c r="AN86" s="95"/>
      <c r="AO86" s="95"/>
      <c r="AS86" s="2">
        <f t="shared" si="32"/>
        <v>0</v>
      </c>
      <c r="AT86" s="2">
        <f t="shared" si="26"/>
        <v>0</v>
      </c>
      <c r="AU86" s="2">
        <f t="shared" si="33"/>
        <v>5.5</v>
      </c>
      <c r="AV86" s="25">
        <f t="shared" si="34"/>
        <v>1.0385422915416915</v>
      </c>
      <c r="AW86" s="14">
        <f t="shared" si="29"/>
        <v>3.4</v>
      </c>
    </row>
    <row r="87" spans="1:49" x14ac:dyDescent="0.2">
      <c r="A87" s="148" t="s">
        <v>499</v>
      </c>
      <c r="B87" s="15" t="str">
        <f>IFERROR(VLOOKUP(A87,'Validation List'!$A:$G,2,0),"--")</f>
        <v>Jason Leung</v>
      </c>
      <c r="C87" s="15" t="str">
        <f>IFERROR(VLOOKUP(A87,'Validation List'!$A:$G,4,0),"--")</f>
        <v>MVW 391</v>
      </c>
      <c r="D87" s="16" t="str">
        <f>IFERROR(VLOOKUP(A87,'Validation List'!$A:$G,6,0),"--")</f>
        <v>AM</v>
      </c>
      <c r="E87" s="16">
        <f>IFERROR(VLOOKUP(A87,'Validation List'!$A:$G,5,0),"--")</f>
        <v>100039438970654</v>
      </c>
      <c r="F87" s="15">
        <f t="shared" si="4"/>
        <v>0</v>
      </c>
      <c r="G87" s="15">
        <f t="shared" ref="G87:G94" si="35">((5*8)-((COUNTIF(U87:AA87,"UD")+COUNTIF(U87:AA87,"PD")+COUNTIF(U87:AA87,"NA"))*8))+(COUNTIF(U87:AA87,"Worked")*8) - ((COUNTIF(U87:AA87,"&gt;0")*8)-SUMIF(U87:AA87,"&gt;0"))</f>
        <v>0</v>
      </c>
      <c r="H87" s="15">
        <f t="shared" si="17"/>
        <v>40</v>
      </c>
      <c r="I87" s="15">
        <f t="shared" si="18"/>
        <v>40</v>
      </c>
      <c r="J87" s="15">
        <f t="shared" si="19"/>
        <v>24</v>
      </c>
      <c r="K87" s="15">
        <f t="shared" si="30"/>
        <v>104</v>
      </c>
      <c r="L87" s="15">
        <f t="shared" si="23"/>
        <v>0</v>
      </c>
      <c r="M87" s="15">
        <f t="shared" si="31"/>
        <v>104</v>
      </c>
      <c r="N87" s="69" t="s">
        <v>666</v>
      </c>
      <c r="O87" s="69" t="s">
        <v>666</v>
      </c>
      <c r="P87" s="69" t="s">
        <v>666</v>
      </c>
      <c r="Q87" s="69" t="s">
        <v>666</v>
      </c>
      <c r="R87" s="69" t="s">
        <v>666</v>
      </c>
      <c r="S87" s="95"/>
      <c r="T87" s="95"/>
      <c r="U87" s="69" t="s">
        <v>666</v>
      </c>
      <c r="V87" s="69" t="s">
        <v>666</v>
      </c>
      <c r="W87" s="69" t="s">
        <v>666</v>
      </c>
      <c r="X87" s="69" t="s">
        <v>666</v>
      </c>
      <c r="Y87" s="69" t="s">
        <v>666</v>
      </c>
      <c r="Z87" s="95"/>
      <c r="AA87" s="95"/>
      <c r="AG87" s="95"/>
      <c r="AH87" s="95"/>
      <c r="AN87" s="95"/>
      <c r="AO87" s="95"/>
      <c r="AS87" s="2">
        <f t="shared" si="32"/>
        <v>0</v>
      </c>
      <c r="AT87" s="2">
        <f t="shared" si="26"/>
        <v>0</v>
      </c>
      <c r="AU87" s="2">
        <f t="shared" si="33"/>
        <v>0</v>
      </c>
      <c r="AV87" s="25">
        <f t="shared" si="34"/>
        <v>0.77984403119376122</v>
      </c>
      <c r="AW87" s="14">
        <f t="shared" si="29"/>
        <v>2.4</v>
      </c>
    </row>
    <row r="88" spans="1:49" x14ac:dyDescent="0.2">
      <c r="A88" s="148" t="s">
        <v>542</v>
      </c>
      <c r="B88" s="15" t="str">
        <f>IFERROR(VLOOKUP(A88,'Validation List'!$A:$G,2,0),"--")</f>
        <v>Maria Obaldo</v>
      </c>
      <c r="C88" s="15" t="str">
        <f>IFERROR(VLOOKUP(A88,'Validation List'!$A:$G,4,0),"--")</f>
        <v>MVW 391</v>
      </c>
      <c r="D88" s="16" t="str">
        <f>IFERROR(VLOOKUP(A88,'Validation List'!$A:$G,6,0),"--")</f>
        <v>PM</v>
      </c>
      <c r="E88" s="16">
        <f>IFERROR(VLOOKUP(A88,'Validation List'!$A:$G,5,0),"--")</f>
        <v>100035636838551</v>
      </c>
      <c r="F88" s="15">
        <f t="shared" si="4"/>
        <v>0</v>
      </c>
      <c r="G88" s="15">
        <f t="shared" si="35"/>
        <v>0</v>
      </c>
      <c r="H88" s="15">
        <f t="shared" si="17"/>
        <v>40</v>
      </c>
      <c r="I88" s="15">
        <f t="shared" si="18"/>
        <v>40</v>
      </c>
      <c r="J88" s="15">
        <f t="shared" si="19"/>
        <v>24</v>
      </c>
      <c r="K88" s="15">
        <f t="shared" si="30"/>
        <v>104</v>
      </c>
      <c r="L88" s="15">
        <f t="shared" si="23"/>
        <v>0</v>
      </c>
      <c r="M88" s="15">
        <f t="shared" si="31"/>
        <v>104</v>
      </c>
      <c r="N88" s="69" t="s">
        <v>666</v>
      </c>
      <c r="O88" s="69" t="s">
        <v>666</v>
      </c>
      <c r="P88" s="69" t="s">
        <v>666</v>
      </c>
      <c r="Q88" s="69" t="s">
        <v>666</v>
      </c>
      <c r="R88" s="69" t="s">
        <v>666</v>
      </c>
      <c r="S88" s="95"/>
      <c r="T88" s="95"/>
      <c r="U88" s="69" t="s">
        <v>666</v>
      </c>
      <c r="V88" s="69" t="s">
        <v>666</v>
      </c>
      <c r="W88" s="69" t="s">
        <v>666</v>
      </c>
      <c r="X88" s="69" t="s">
        <v>666</v>
      </c>
      <c r="Y88" s="69" t="s">
        <v>666</v>
      </c>
      <c r="Z88" s="95"/>
      <c r="AA88" s="95"/>
      <c r="AG88" s="95"/>
      <c r="AH88" s="95"/>
      <c r="AN88" s="95"/>
      <c r="AO88" s="95"/>
      <c r="AS88" s="2">
        <f t="shared" si="32"/>
        <v>0</v>
      </c>
      <c r="AT88" s="2">
        <f t="shared" si="26"/>
        <v>0</v>
      </c>
      <c r="AU88" s="2">
        <f t="shared" si="33"/>
        <v>0</v>
      </c>
      <c r="AV88" s="25">
        <f t="shared" si="34"/>
        <v>0.77984403119376122</v>
      </c>
      <c r="AW88" s="14">
        <f t="shared" si="29"/>
        <v>2.4</v>
      </c>
    </row>
    <row r="89" spans="1:49" x14ac:dyDescent="0.2">
      <c r="A89" s="148" t="s">
        <v>509</v>
      </c>
      <c r="B89" s="15" t="str">
        <f>IFERROR(VLOOKUP(A89,'Validation List'!$A:$G,2,0),"--")</f>
        <v>Maria Obaldo</v>
      </c>
      <c r="C89" s="15" t="str">
        <f>IFERROR(VLOOKUP(A89,'Validation List'!$A:$G,4,0),"--")</f>
        <v>MVW 391</v>
      </c>
      <c r="D89" s="16" t="str">
        <f>IFERROR(VLOOKUP(A89,'Validation List'!$A:$G,6,0),"--")</f>
        <v>PM</v>
      </c>
      <c r="E89" s="16">
        <f>IFERROR(VLOOKUP(A89,'Validation List'!$A:$G,5,0),"--")</f>
        <v>100039177024304</v>
      </c>
      <c r="F89" s="15">
        <f t="shared" ref="F89:F94" si="36">((5*8)-((COUNTIF(N89:T89,"UD")+COUNTIF(N89:T89,"PD")+COUNTIF(N89:T89,"NA"))*8))+(COUNTIF(N89:T89,"Worked")*8) - ((COUNTIFS(N89:T89,"&gt;0",N89:T89,"&lt;8")*8)-SUMIFS(N89:T89,N89:T89,"&gt;0",N89:T89,"&lt;8"))</f>
        <v>0</v>
      </c>
      <c r="G89" s="15">
        <f t="shared" si="35"/>
        <v>0</v>
      </c>
      <c r="H89" s="15">
        <f t="shared" si="17"/>
        <v>40</v>
      </c>
      <c r="I89" s="15">
        <f t="shared" si="18"/>
        <v>40</v>
      </c>
      <c r="J89" s="15">
        <f t="shared" si="19"/>
        <v>24</v>
      </c>
      <c r="K89" s="15">
        <f t="shared" si="30"/>
        <v>104</v>
      </c>
      <c r="L89" s="15">
        <f t="shared" si="23"/>
        <v>0</v>
      </c>
      <c r="M89" s="15">
        <f t="shared" si="31"/>
        <v>104</v>
      </c>
      <c r="N89" s="69" t="s">
        <v>666</v>
      </c>
      <c r="O89" s="69" t="s">
        <v>666</v>
      </c>
      <c r="P89" s="69" t="s">
        <v>666</v>
      </c>
      <c r="Q89" s="69" t="s">
        <v>666</v>
      </c>
      <c r="R89" s="69" t="s">
        <v>666</v>
      </c>
      <c r="S89" s="95"/>
      <c r="T89" s="95"/>
      <c r="U89" s="69" t="s">
        <v>666</v>
      </c>
      <c r="V89" s="69" t="s">
        <v>666</v>
      </c>
      <c r="W89" s="69" t="s">
        <v>666</v>
      </c>
      <c r="X89" s="69" t="s">
        <v>666</v>
      </c>
      <c r="Y89" s="69" t="s">
        <v>666</v>
      </c>
      <c r="Z89" s="95"/>
      <c r="AA89" s="95"/>
      <c r="AG89" s="95"/>
      <c r="AH89" s="95"/>
      <c r="AN89" s="95"/>
      <c r="AO89" s="95"/>
      <c r="AS89" s="2">
        <f t="shared" si="32"/>
        <v>0</v>
      </c>
      <c r="AT89" s="2">
        <f t="shared" si="26"/>
        <v>0</v>
      </c>
      <c r="AU89" s="2">
        <f t="shared" si="33"/>
        <v>0</v>
      </c>
      <c r="AV89" s="25">
        <f t="shared" si="34"/>
        <v>0.77984403119376122</v>
      </c>
      <c r="AW89" s="14">
        <f t="shared" si="29"/>
        <v>2.4</v>
      </c>
    </row>
    <row r="90" spans="1:49" x14ac:dyDescent="0.2">
      <c r="A90" s="148" t="s">
        <v>532</v>
      </c>
      <c r="B90" s="15" t="str">
        <f>IFERROR(VLOOKUP(A90,'Validation List'!$A:$G,2,0),"--")</f>
        <v>Maria Obaldo</v>
      </c>
      <c r="C90" s="15" t="str">
        <f>IFERROR(VLOOKUP(A90,'Validation List'!$A:$G,4,0),"--")</f>
        <v>MVW 391</v>
      </c>
      <c r="D90" s="16" t="str">
        <f>IFERROR(VLOOKUP(A90,'Validation List'!$A:$G,6,0),"--")</f>
        <v>PM</v>
      </c>
      <c r="E90" s="16">
        <f>IFERROR(VLOOKUP(A90,'Validation List'!$A:$G,5,0),"--")</f>
        <v>100039410112731</v>
      </c>
      <c r="F90" s="15">
        <f t="shared" si="36"/>
        <v>0</v>
      </c>
      <c r="G90" s="15">
        <f t="shared" si="35"/>
        <v>0</v>
      </c>
      <c r="H90" s="15">
        <f t="shared" si="17"/>
        <v>40</v>
      </c>
      <c r="I90" s="15">
        <f t="shared" si="18"/>
        <v>40</v>
      </c>
      <c r="J90" s="15">
        <f t="shared" si="19"/>
        <v>24</v>
      </c>
      <c r="K90" s="15">
        <f t="shared" si="30"/>
        <v>104</v>
      </c>
      <c r="L90" s="15">
        <f t="shared" si="23"/>
        <v>0</v>
      </c>
      <c r="M90" s="15">
        <f t="shared" si="31"/>
        <v>104</v>
      </c>
      <c r="N90" s="69" t="s">
        <v>666</v>
      </c>
      <c r="O90" s="69" t="s">
        <v>666</v>
      </c>
      <c r="P90" s="69" t="s">
        <v>666</v>
      </c>
      <c r="Q90" s="69" t="s">
        <v>666</v>
      </c>
      <c r="R90" s="69" t="s">
        <v>666</v>
      </c>
      <c r="S90" s="95"/>
      <c r="T90" s="95"/>
      <c r="U90" s="69" t="s">
        <v>666</v>
      </c>
      <c r="V90" s="69" t="s">
        <v>666</v>
      </c>
      <c r="W90" s="69" t="s">
        <v>666</v>
      </c>
      <c r="X90" s="69" t="s">
        <v>666</v>
      </c>
      <c r="Y90" s="69" t="s">
        <v>666</v>
      </c>
      <c r="Z90" s="95"/>
      <c r="AA90" s="95"/>
      <c r="AG90" s="95"/>
      <c r="AH90" s="95"/>
      <c r="AN90" s="95"/>
      <c r="AO90" s="95"/>
      <c r="AS90" s="2">
        <f t="shared" si="32"/>
        <v>0</v>
      </c>
      <c r="AT90" s="2">
        <f t="shared" si="26"/>
        <v>0</v>
      </c>
      <c r="AU90" s="2">
        <f t="shared" si="33"/>
        <v>0</v>
      </c>
      <c r="AV90" s="25">
        <f t="shared" si="34"/>
        <v>0.77984403119376122</v>
      </c>
      <c r="AW90" s="14">
        <f t="shared" si="29"/>
        <v>2.4</v>
      </c>
    </row>
    <row r="91" spans="1:49" x14ac:dyDescent="0.2">
      <c r="A91" s="148" t="s">
        <v>446</v>
      </c>
      <c r="B91" s="15" t="str">
        <f>IFERROR(VLOOKUP(A91,'Validation List'!$A:$G,2,0),"--")</f>
        <v>Jason Leung</v>
      </c>
      <c r="C91" s="15" t="str">
        <f>IFERROR(VLOOKUP(A91,'Validation List'!$A:$G,4,0),"--")</f>
        <v>MVW 391</v>
      </c>
      <c r="D91" s="16" t="str">
        <f>IFERROR(VLOOKUP(A91,'Validation List'!$A:$G,6,0),"--")</f>
        <v>AM</v>
      </c>
      <c r="E91" s="16">
        <f>IFERROR(VLOOKUP(A91,'Validation List'!$A:$G,5,0),"--")</f>
        <v>100039543755797</v>
      </c>
      <c r="F91" s="15">
        <f t="shared" si="36"/>
        <v>0</v>
      </c>
      <c r="G91" s="15">
        <f t="shared" si="35"/>
        <v>0</v>
      </c>
      <c r="H91" s="15">
        <f t="shared" si="17"/>
        <v>40</v>
      </c>
      <c r="I91" s="15">
        <f t="shared" si="18"/>
        <v>40</v>
      </c>
      <c r="J91" s="15">
        <f t="shared" si="19"/>
        <v>24</v>
      </c>
      <c r="K91" s="15">
        <f t="shared" si="30"/>
        <v>104</v>
      </c>
      <c r="L91" s="15">
        <f t="shared" si="23"/>
        <v>0</v>
      </c>
      <c r="M91" s="15">
        <f t="shared" si="31"/>
        <v>104</v>
      </c>
      <c r="N91" s="69" t="s">
        <v>666</v>
      </c>
      <c r="O91" s="69" t="s">
        <v>666</v>
      </c>
      <c r="P91" s="69" t="s">
        <v>666</v>
      </c>
      <c r="Q91" s="69" t="s">
        <v>666</v>
      </c>
      <c r="R91" s="69" t="s">
        <v>666</v>
      </c>
      <c r="S91" s="95"/>
      <c r="T91" s="95"/>
      <c r="U91" s="69" t="s">
        <v>666</v>
      </c>
      <c r="V91" s="69" t="s">
        <v>666</v>
      </c>
      <c r="W91" s="69" t="s">
        <v>666</v>
      </c>
      <c r="X91" s="69" t="s">
        <v>666</v>
      </c>
      <c r="Y91" s="69" t="s">
        <v>666</v>
      </c>
      <c r="Z91" s="95"/>
      <c r="AA91" s="95"/>
      <c r="AG91" s="95"/>
      <c r="AH91" s="95"/>
      <c r="AN91" s="95"/>
      <c r="AO91" s="95"/>
      <c r="AS91" s="2">
        <f t="shared" si="32"/>
        <v>0</v>
      </c>
      <c r="AT91" s="2">
        <f t="shared" si="26"/>
        <v>0</v>
      </c>
      <c r="AU91" s="2">
        <f t="shared" si="33"/>
        <v>0</v>
      </c>
      <c r="AV91" s="25">
        <f t="shared" si="34"/>
        <v>0.77984403119376122</v>
      </c>
      <c r="AW91" s="14">
        <f t="shared" si="29"/>
        <v>2.4</v>
      </c>
    </row>
    <row r="92" spans="1:49" x14ac:dyDescent="0.2">
      <c r="A92" s="59" t="s">
        <v>597</v>
      </c>
      <c r="B92" s="15" t="str">
        <f>IFERROR(VLOOKUP(A92,'Validation List'!$A:$G,2,0),"--")</f>
        <v>Jason Leung</v>
      </c>
      <c r="C92" s="15">
        <f>IFERROR(VLOOKUP(A92,'Validation List'!$A:$G,4,0),"--")</f>
        <v>0</v>
      </c>
      <c r="D92" s="16" t="str">
        <f>IFERROR(VLOOKUP(A92,'Validation List'!$A:$G,6,0),"--")</f>
        <v>ROLL OFF</v>
      </c>
      <c r="E92" s="16">
        <f>IFERROR(VLOOKUP(A92,'Validation List'!$A:$G,5,0),"--")</f>
        <v>0</v>
      </c>
      <c r="F92" s="15">
        <f t="shared" si="36"/>
        <v>0</v>
      </c>
      <c r="G92" s="15">
        <f t="shared" si="35"/>
        <v>0</v>
      </c>
      <c r="H92" s="15">
        <f t="shared" si="17"/>
        <v>0</v>
      </c>
      <c r="I92" s="15">
        <f t="shared" si="18"/>
        <v>0</v>
      </c>
      <c r="J92" s="15">
        <f t="shared" si="19"/>
        <v>0</v>
      </c>
      <c r="K92" s="15">
        <f t="shared" si="30"/>
        <v>0</v>
      </c>
      <c r="L92" s="15">
        <f t="shared" si="23"/>
        <v>0</v>
      </c>
      <c r="M92" s="15">
        <f t="shared" si="31"/>
        <v>0</v>
      </c>
      <c r="N92" s="69" t="s">
        <v>666</v>
      </c>
      <c r="O92" s="69" t="s">
        <v>666</v>
      </c>
      <c r="P92" s="69" t="s">
        <v>666</v>
      </c>
      <c r="Q92" s="69" t="s">
        <v>666</v>
      </c>
      <c r="R92" s="69" t="s">
        <v>666</v>
      </c>
      <c r="S92" s="95"/>
      <c r="T92" s="95"/>
      <c r="U92" s="69" t="s">
        <v>666</v>
      </c>
      <c r="V92" s="69" t="s">
        <v>666</v>
      </c>
      <c r="W92" s="69" t="s">
        <v>666</v>
      </c>
      <c r="X92" s="69" t="s">
        <v>666</v>
      </c>
      <c r="Y92" s="69" t="s">
        <v>666</v>
      </c>
      <c r="Z92" s="95"/>
      <c r="AA92" s="95"/>
      <c r="AB92" s="69" t="s">
        <v>666</v>
      </c>
      <c r="AC92" s="69" t="s">
        <v>666</v>
      </c>
      <c r="AD92" s="69" t="s">
        <v>666</v>
      </c>
      <c r="AE92" s="69" t="s">
        <v>666</v>
      </c>
      <c r="AF92" s="69" t="s">
        <v>666</v>
      </c>
      <c r="AG92" s="95"/>
      <c r="AH92" s="95"/>
      <c r="AI92" s="69" t="s">
        <v>666</v>
      </c>
      <c r="AJ92" s="69" t="s">
        <v>666</v>
      </c>
      <c r="AK92" s="69" t="s">
        <v>666</v>
      </c>
      <c r="AL92" s="69" t="s">
        <v>666</v>
      </c>
      <c r="AM92" s="69" t="s">
        <v>666</v>
      </c>
      <c r="AN92" s="95"/>
      <c r="AO92" s="95"/>
      <c r="AP92" s="69" t="s">
        <v>666</v>
      </c>
      <c r="AQ92" s="69" t="s">
        <v>666</v>
      </c>
      <c r="AR92" s="69" t="s">
        <v>666</v>
      </c>
      <c r="AS92" s="2">
        <f t="shared" si="32"/>
        <v>0</v>
      </c>
      <c r="AT92" s="2">
        <f t="shared" si="26"/>
        <v>0</v>
      </c>
      <c r="AU92" s="2">
        <f t="shared" si="33"/>
        <v>0</v>
      </c>
      <c r="AV92" s="25">
        <f t="shared" si="34"/>
        <v>0</v>
      </c>
      <c r="AW92" s="14">
        <f t="shared" si="29"/>
        <v>-0.2</v>
      </c>
    </row>
    <row r="93" spans="1:49" x14ac:dyDescent="0.2">
      <c r="A93" s="148" t="s">
        <v>526</v>
      </c>
      <c r="B93" s="15" t="str">
        <f>IFERROR(VLOOKUP(A93,'Validation List'!$A:$G,2,0),"--")</f>
        <v>Maria Obaldo</v>
      </c>
      <c r="C93" s="15" t="str">
        <f>IFERROR(VLOOKUP(A93,'Validation List'!$A:$G,4,0),"--")</f>
        <v>MVW 391</v>
      </c>
      <c r="D93" s="16" t="str">
        <f>IFERROR(VLOOKUP(A93,'Validation List'!$A:$G,6,0),"--")</f>
        <v>PM</v>
      </c>
      <c r="E93" s="16">
        <f>IFERROR(VLOOKUP(A93,'Validation List'!$A:$G,5,0),"--")</f>
        <v>100039922478921</v>
      </c>
      <c r="F93" s="15">
        <f t="shared" si="36"/>
        <v>0</v>
      </c>
      <c r="G93" s="15">
        <f t="shared" si="35"/>
        <v>0</v>
      </c>
      <c r="H93" s="15">
        <f t="shared" si="17"/>
        <v>0</v>
      </c>
      <c r="I93" s="15">
        <f t="shared" si="18"/>
        <v>40</v>
      </c>
      <c r="J93" s="15">
        <f t="shared" si="19"/>
        <v>24</v>
      </c>
      <c r="K93" s="15">
        <f t="shared" si="30"/>
        <v>64</v>
      </c>
      <c r="L93" s="15">
        <f t="shared" si="23"/>
        <v>0</v>
      </c>
      <c r="M93" s="15">
        <f t="shared" si="31"/>
        <v>64</v>
      </c>
      <c r="N93" s="69" t="s">
        <v>666</v>
      </c>
      <c r="O93" s="69" t="s">
        <v>666</v>
      </c>
      <c r="P93" s="69" t="s">
        <v>666</v>
      </c>
      <c r="Q93" s="69" t="s">
        <v>666</v>
      </c>
      <c r="R93" s="69" t="s">
        <v>666</v>
      </c>
      <c r="S93" s="95"/>
      <c r="T93" s="95"/>
      <c r="U93" s="69" t="s">
        <v>666</v>
      </c>
      <c r="V93" s="69" t="s">
        <v>666</v>
      </c>
      <c r="W93" s="69" t="s">
        <v>666</v>
      </c>
      <c r="X93" s="69" t="s">
        <v>666</v>
      </c>
      <c r="Y93" s="69" t="s">
        <v>666</v>
      </c>
      <c r="Z93" s="95"/>
      <c r="AA93" s="95"/>
      <c r="AB93" s="69" t="s">
        <v>666</v>
      </c>
      <c r="AC93" s="69" t="s">
        <v>666</v>
      </c>
      <c r="AD93" s="69" t="s">
        <v>666</v>
      </c>
      <c r="AE93" s="69" t="s">
        <v>666</v>
      </c>
      <c r="AF93" s="69" t="s">
        <v>666</v>
      </c>
      <c r="AG93" s="95"/>
      <c r="AH93" s="95"/>
      <c r="AN93" s="95"/>
      <c r="AO93" s="95"/>
      <c r="AS93" s="2">
        <f t="shared" si="32"/>
        <v>0</v>
      </c>
      <c r="AT93" s="2">
        <f t="shared" si="26"/>
        <v>0</v>
      </c>
      <c r="AU93" s="2">
        <f>((COUNTIFS(N93:AR93,"&gt;0",N93:AR93,"&lt;8")*8)-SUMIFS(N93:AR93,N93:AR93,"&gt;0",N93:AR93,"&lt;8"))</f>
        <v>0</v>
      </c>
      <c r="AV93" s="25">
        <f t="shared" si="34"/>
        <v>0.47990401919616071</v>
      </c>
      <c r="AW93" s="14">
        <f t="shared" si="29"/>
        <v>1.4</v>
      </c>
    </row>
    <row r="94" spans="1:49" x14ac:dyDescent="0.2">
      <c r="A94" s="148" t="s">
        <v>601</v>
      </c>
      <c r="B94" s="15" t="str">
        <f>IFERROR(VLOOKUP(A94,'Validation List'!$A:$G,2,0),"--")</f>
        <v>Jason Leung</v>
      </c>
      <c r="C94" s="15">
        <f>IFERROR(VLOOKUP(A94,'Validation List'!$A:$G,4,0),"--")</f>
        <v>0</v>
      </c>
      <c r="D94" s="16" t="str">
        <f>IFERROR(VLOOKUP(A94,'Validation List'!$A:$G,6,0),"--")</f>
        <v>ROLL OFF</v>
      </c>
      <c r="E94" s="16">
        <f>IFERROR(VLOOKUP(A94,'Validation List'!$A:$G,5,0),"--")</f>
        <v>100039620993194</v>
      </c>
      <c r="F94" s="15">
        <f t="shared" si="36"/>
        <v>0</v>
      </c>
      <c r="G94" s="15">
        <f t="shared" si="35"/>
        <v>0</v>
      </c>
      <c r="H94" s="15">
        <f t="shared" si="17"/>
        <v>0</v>
      </c>
      <c r="I94" s="15">
        <f t="shared" si="18"/>
        <v>40</v>
      </c>
      <c r="J94" s="15">
        <f t="shared" si="19"/>
        <v>24</v>
      </c>
      <c r="K94" s="15">
        <f t="shared" si="30"/>
        <v>64</v>
      </c>
      <c r="L94" s="15">
        <f t="shared" si="23"/>
        <v>0</v>
      </c>
      <c r="M94" s="15">
        <f t="shared" si="31"/>
        <v>64</v>
      </c>
      <c r="N94" s="69" t="s">
        <v>666</v>
      </c>
      <c r="O94" s="69" t="s">
        <v>666</v>
      </c>
      <c r="P94" s="69" t="s">
        <v>666</v>
      </c>
      <c r="Q94" s="69" t="s">
        <v>666</v>
      </c>
      <c r="R94" s="69" t="s">
        <v>666</v>
      </c>
      <c r="S94" s="95"/>
      <c r="T94" s="95"/>
      <c r="U94" s="69" t="s">
        <v>666</v>
      </c>
      <c r="V94" s="69" t="s">
        <v>666</v>
      </c>
      <c r="W94" s="69" t="s">
        <v>666</v>
      </c>
      <c r="X94" s="69" t="s">
        <v>666</v>
      </c>
      <c r="Y94" s="69" t="s">
        <v>666</v>
      </c>
      <c r="Z94" s="95"/>
      <c r="AA94" s="95"/>
      <c r="AB94" s="69" t="s">
        <v>666</v>
      </c>
      <c r="AC94" s="69" t="s">
        <v>666</v>
      </c>
      <c r="AD94" s="69" t="s">
        <v>666</v>
      </c>
      <c r="AE94" s="69" t="s">
        <v>666</v>
      </c>
      <c r="AF94" s="69" t="s">
        <v>666</v>
      </c>
      <c r="AG94" s="95"/>
      <c r="AH94" s="95"/>
      <c r="AN94" s="95"/>
      <c r="AO94" s="95"/>
      <c r="AS94" s="2">
        <f t="shared" si="32"/>
        <v>0</v>
      </c>
      <c r="AT94" s="2">
        <f t="shared" si="26"/>
        <v>0</v>
      </c>
      <c r="AU94" s="2">
        <f>((COUNTIFS(N94:AR94,"&gt;0",N94:AR94,"&lt;8")*8)-SUMIFS(N94:AR94,N94:AR94,"&gt;0",N94:AR94,"&lt;8"))</f>
        <v>0</v>
      </c>
      <c r="AV94" s="25">
        <f t="shared" si="34"/>
        <v>0.47990401919616071</v>
      </c>
      <c r="AW94" s="14">
        <f t="shared" si="29"/>
        <v>1.4</v>
      </c>
    </row>
  </sheetData>
  <autoFilter ref="A23:AT94" xr:uid="{CD9C0C2E-79A6-CB48-B080-5CF756631F7A}">
    <filterColumn colId="3">
      <filters>
        <filter val="PM"/>
      </filters>
    </filterColumn>
    <sortState xmlns:xlrd2="http://schemas.microsoft.com/office/spreadsheetml/2017/richdata2" ref="A24:AT85">
      <sortCondition ref="A23:A71"/>
    </sortState>
  </autoFilter>
  <mergeCells count="2">
    <mergeCell ref="C5:D5"/>
    <mergeCell ref="F5:G5"/>
  </mergeCells>
  <conditionalFormatting sqref="AD25:AR25 O36:P36 N24:AR24 R25:AB25 N84:AR84 S82:AA82 N95:AR138 Z85:AA85 AD85:AH85 AR85 AK85:AO85 N25:P35 N37:P81 N83:P83 R83:AR83 N86:P86 R86 U86:Y86 AB86:AF88 AI86:AM91 AP86:AR91 AG82:AH82 AN82:AO82 R26:AR29 AE30:AR30 R30:AC30 Q24:Q84 AI93:AM94 AP93:AR94 R31:AR70 R72:AR81 AN71:AR71 R71:AL71">
    <cfRule type="cellIs" dxfId="617" priority="427" operator="between">
      <formula>0.001</formula>
      <formula>7.999</formula>
    </cfRule>
    <cfRule type="cellIs" dxfId="616" priority="428" operator="equal">
      <formula>"na"</formula>
    </cfRule>
    <cfRule type="cellIs" dxfId="615" priority="429" operator="equal">
      <formula>"ud"</formula>
    </cfRule>
    <cfRule type="cellIs" dxfId="614" priority="430" operator="equal">
      <formula>"pd"</formula>
    </cfRule>
  </conditionalFormatting>
  <conditionalFormatting sqref="O36:P36 Q82 S82:AA82 N24:AR24 N95:AR170 Z85:AA85 AD85:AH85 AR85 AK85:AO85 N25:P35 N37:P81 N83:AR84 N86:P86 R86 U86:Y86 AB86:AF88 AI86:AM91 AP86:AR91 AG82:AH82 AN82:AO82 Q25:AR29 AE30:AR30 Q30:AC30 AI93:AM94 AP93:AR94 Q31:AR70 Q72:AR81 AN71:AR71 Q71:AL71">
    <cfRule type="cellIs" dxfId="613" priority="431" operator="greaterThan">
      <formula>8</formula>
    </cfRule>
  </conditionalFormatting>
  <conditionalFormatting sqref="L95:L137 L24:L84">
    <cfRule type="cellIs" dxfId="612" priority="426" operator="greaterThan">
      <formula>0</formula>
    </cfRule>
  </conditionalFormatting>
  <conditionalFormatting sqref="A72">
    <cfRule type="duplicateValues" dxfId="611" priority="425"/>
  </conditionalFormatting>
  <conditionalFormatting sqref="A73:A74">
    <cfRule type="duplicateValues" dxfId="610" priority="424"/>
  </conditionalFormatting>
  <conditionalFormatting sqref="N82:P82">
    <cfRule type="cellIs" dxfId="609" priority="418" operator="between">
      <formula>0.001</formula>
      <formula>7.999</formula>
    </cfRule>
    <cfRule type="cellIs" dxfId="608" priority="419" operator="equal">
      <formula>"na"</formula>
    </cfRule>
    <cfRule type="cellIs" dxfId="607" priority="420" operator="equal">
      <formula>"ud"</formula>
    </cfRule>
    <cfRule type="cellIs" dxfId="606" priority="421" operator="equal">
      <formula>"pd"</formula>
    </cfRule>
  </conditionalFormatting>
  <conditionalFormatting sqref="N82:P82">
    <cfRule type="cellIs" dxfId="605" priority="422" operator="greaterThan">
      <formula>8</formula>
    </cfRule>
  </conditionalFormatting>
  <conditionalFormatting sqref="R82">
    <cfRule type="cellIs" dxfId="604" priority="413" operator="between">
      <formula>0.001</formula>
      <formula>7.999</formula>
    </cfRule>
    <cfRule type="cellIs" dxfId="603" priority="414" operator="equal">
      <formula>"na"</formula>
    </cfRule>
    <cfRule type="cellIs" dxfId="602" priority="415" operator="equal">
      <formula>"ud"</formula>
    </cfRule>
    <cfRule type="cellIs" dxfId="601" priority="416" operator="equal">
      <formula>"pd"</formula>
    </cfRule>
  </conditionalFormatting>
  <conditionalFormatting sqref="R82">
    <cfRule type="cellIs" dxfId="600" priority="417" operator="greaterThan">
      <formula>8</formula>
    </cfRule>
  </conditionalFormatting>
  <conditionalFormatting sqref="L85:L94">
    <cfRule type="cellIs" dxfId="599" priority="407" operator="greaterThan">
      <formula>0</formula>
    </cfRule>
  </conditionalFormatting>
  <conditionalFormatting sqref="N85:O85">
    <cfRule type="cellIs" dxfId="598" priority="402" operator="between">
      <formula>0.001</formula>
      <formula>7.999</formula>
    </cfRule>
    <cfRule type="cellIs" dxfId="597" priority="403" operator="equal">
      <formula>"na"</formula>
    </cfRule>
    <cfRule type="cellIs" dxfId="596" priority="404" operator="equal">
      <formula>"ud"</formula>
    </cfRule>
    <cfRule type="cellIs" dxfId="595" priority="405" operator="equal">
      <formula>"pd"</formula>
    </cfRule>
  </conditionalFormatting>
  <conditionalFormatting sqref="N85:O85">
    <cfRule type="cellIs" dxfId="594" priority="406" operator="greaterThan">
      <formula>8</formula>
    </cfRule>
  </conditionalFormatting>
  <conditionalFormatting sqref="U85:V85">
    <cfRule type="cellIs" dxfId="593" priority="397" operator="between">
      <formula>0.001</formula>
      <formula>7.999</formula>
    </cfRule>
    <cfRule type="cellIs" dxfId="592" priority="398" operator="equal">
      <formula>"na"</formula>
    </cfRule>
    <cfRule type="cellIs" dxfId="591" priority="399" operator="equal">
      <formula>"ud"</formula>
    </cfRule>
    <cfRule type="cellIs" dxfId="590" priority="400" operator="equal">
      <formula>"pd"</formula>
    </cfRule>
  </conditionalFormatting>
  <conditionalFormatting sqref="U85:V85">
    <cfRule type="cellIs" dxfId="589" priority="401" operator="greaterThan">
      <formula>8</formula>
    </cfRule>
  </conditionalFormatting>
  <conditionalFormatting sqref="S85:T85">
    <cfRule type="cellIs" dxfId="588" priority="392" operator="between">
      <formula>0.001</formula>
      <formula>7.999</formula>
    </cfRule>
    <cfRule type="cellIs" dxfId="587" priority="393" operator="equal">
      <formula>"na"</formula>
    </cfRule>
    <cfRule type="cellIs" dxfId="586" priority="394" operator="equal">
      <formula>"ud"</formula>
    </cfRule>
    <cfRule type="cellIs" dxfId="585" priority="395" operator="equal">
      <formula>"pd"</formula>
    </cfRule>
  </conditionalFormatting>
  <conditionalFormatting sqref="S85:T85">
    <cfRule type="cellIs" dxfId="584" priority="396" operator="greaterThan">
      <formula>8</formula>
    </cfRule>
  </conditionalFormatting>
  <conditionalFormatting sqref="P85 R85">
    <cfRule type="cellIs" dxfId="583" priority="387" operator="between">
      <formula>0.001</formula>
      <formula>7.999</formula>
    </cfRule>
    <cfRule type="cellIs" dxfId="582" priority="388" operator="equal">
      <formula>"na"</formula>
    </cfRule>
    <cfRule type="cellIs" dxfId="581" priority="389" operator="equal">
      <formula>"ud"</formula>
    </cfRule>
    <cfRule type="cellIs" dxfId="580" priority="390" operator="equal">
      <formula>"pd"</formula>
    </cfRule>
  </conditionalFormatting>
  <conditionalFormatting sqref="P85 R85">
    <cfRule type="cellIs" dxfId="579" priority="391" operator="greaterThan">
      <formula>8</formula>
    </cfRule>
  </conditionalFormatting>
  <conditionalFormatting sqref="W85:Y85">
    <cfRule type="cellIs" dxfId="578" priority="382" operator="between">
      <formula>0.001</formula>
      <formula>7.999</formula>
    </cfRule>
    <cfRule type="cellIs" dxfId="577" priority="383" operator="equal">
      <formula>"na"</formula>
    </cfRule>
    <cfRule type="cellIs" dxfId="576" priority="384" operator="equal">
      <formula>"ud"</formula>
    </cfRule>
    <cfRule type="cellIs" dxfId="575" priority="385" operator="equal">
      <formula>"pd"</formula>
    </cfRule>
  </conditionalFormatting>
  <conditionalFormatting sqref="W85:Y85">
    <cfRule type="cellIs" dxfId="574" priority="386" operator="greaterThan">
      <formula>8</formula>
    </cfRule>
  </conditionalFormatting>
  <conditionalFormatting sqref="Q85">
    <cfRule type="cellIs" dxfId="573" priority="377" operator="between">
      <formula>0.001</formula>
      <formula>7.999</formula>
    </cfRule>
    <cfRule type="cellIs" dxfId="572" priority="378" operator="equal">
      <formula>"na"</formula>
    </cfRule>
    <cfRule type="cellIs" dxfId="571" priority="379" operator="equal">
      <formula>"ud"</formula>
    </cfRule>
    <cfRule type="cellIs" dxfId="570" priority="380" operator="equal">
      <formula>"pd"</formula>
    </cfRule>
  </conditionalFormatting>
  <conditionalFormatting sqref="Q85">
    <cfRule type="cellIs" dxfId="569" priority="381" operator="greaterThan">
      <formula>8</formula>
    </cfRule>
  </conditionalFormatting>
  <conditionalFormatting sqref="N36">
    <cfRule type="cellIs" dxfId="568" priority="372" operator="between">
      <formula>0.001</formula>
      <formula>7.999</formula>
    </cfRule>
    <cfRule type="cellIs" dxfId="567" priority="373" operator="equal">
      <formula>"na"</formula>
    </cfRule>
    <cfRule type="cellIs" dxfId="566" priority="374" operator="equal">
      <formula>"ud"</formula>
    </cfRule>
    <cfRule type="cellIs" dxfId="565" priority="375" operator="equal">
      <formula>"pd"</formula>
    </cfRule>
  </conditionalFormatting>
  <conditionalFormatting sqref="N36">
    <cfRule type="cellIs" dxfId="564" priority="376" operator="greaterThan">
      <formula>8</formula>
    </cfRule>
  </conditionalFormatting>
  <conditionalFormatting sqref="A75:A83">
    <cfRule type="duplicateValues" dxfId="563" priority="694"/>
  </conditionalFormatting>
  <conditionalFormatting sqref="N86:R86">
    <cfRule type="cellIs" dxfId="562" priority="367" operator="between">
      <formula>0.001</formula>
      <formula>7.999</formula>
    </cfRule>
    <cfRule type="cellIs" dxfId="561" priority="368" operator="equal">
      <formula>"na"</formula>
    </cfRule>
    <cfRule type="cellIs" dxfId="560" priority="369" operator="equal">
      <formula>"ud"</formula>
    </cfRule>
    <cfRule type="cellIs" dxfId="559" priority="370" operator="equal">
      <formula>"pd"</formula>
    </cfRule>
  </conditionalFormatting>
  <conditionalFormatting sqref="N86:R86">
    <cfRule type="cellIs" dxfId="558" priority="371" operator="greaterThan">
      <formula>8</formula>
    </cfRule>
  </conditionalFormatting>
  <conditionalFormatting sqref="S86:T87">
    <cfRule type="cellIs" dxfId="557" priority="362" operator="between">
      <formula>0.001</formula>
      <formula>7.999</formula>
    </cfRule>
    <cfRule type="cellIs" dxfId="556" priority="363" operator="equal">
      <formula>"na"</formula>
    </cfRule>
    <cfRule type="cellIs" dxfId="555" priority="364" operator="equal">
      <formula>"ud"</formula>
    </cfRule>
    <cfRule type="cellIs" dxfId="554" priority="365" operator="equal">
      <formula>"pd"</formula>
    </cfRule>
  </conditionalFormatting>
  <conditionalFormatting sqref="S86:T87">
    <cfRule type="cellIs" dxfId="553" priority="366" operator="greaterThan">
      <formula>8</formula>
    </cfRule>
  </conditionalFormatting>
  <conditionalFormatting sqref="Z86:AA86">
    <cfRule type="cellIs" dxfId="552" priority="357" operator="between">
      <formula>0.001</formula>
      <formula>7.999</formula>
    </cfRule>
    <cfRule type="cellIs" dxfId="551" priority="358" operator="equal">
      <formula>"na"</formula>
    </cfRule>
    <cfRule type="cellIs" dxfId="550" priority="359" operator="equal">
      <formula>"ud"</formula>
    </cfRule>
    <cfRule type="cellIs" dxfId="549" priority="360" operator="equal">
      <formula>"pd"</formula>
    </cfRule>
  </conditionalFormatting>
  <conditionalFormatting sqref="Z86:AA86">
    <cfRule type="cellIs" dxfId="548" priority="361" operator="greaterThan">
      <formula>8</formula>
    </cfRule>
  </conditionalFormatting>
  <conditionalFormatting sqref="AG86:AH87">
    <cfRule type="cellIs" dxfId="547" priority="352" operator="between">
      <formula>0.001</formula>
      <formula>7.999</formula>
    </cfRule>
    <cfRule type="cellIs" dxfId="546" priority="353" operator="equal">
      <formula>"na"</formula>
    </cfRule>
    <cfRule type="cellIs" dxfId="545" priority="354" operator="equal">
      <formula>"ud"</formula>
    </cfRule>
    <cfRule type="cellIs" dxfId="544" priority="355" operator="equal">
      <formula>"pd"</formula>
    </cfRule>
  </conditionalFormatting>
  <conditionalFormatting sqref="AG86:AH87">
    <cfRule type="cellIs" dxfId="543" priority="356" operator="greaterThan">
      <formula>8</formula>
    </cfRule>
  </conditionalFormatting>
  <conditionalFormatting sqref="AN86:AO87">
    <cfRule type="cellIs" dxfId="542" priority="347" operator="between">
      <formula>0.001</formula>
      <formula>7.999</formula>
    </cfRule>
    <cfRule type="cellIs" dxfId="541" priority="348" operator="equal">
      <formula>"na"</formula>
    </cfRule>
    <cfRule type="cellIs" dxfId="540" priority="349" operator="equal">
      <formula>"ud"</formula>
    </cfRule>
    <cfRule type="cellIs" dxfId="539" priority="350" operator="equal">
      <formula>"pd"</formula>
    </cfRule>
  </conditionalFormatting>
  <conditionalFormatting sqref="AN86:AO87">
    <cfRule type="cellIs" dxfId="538" priority="351" operator="greaterThan">
      <formula>8</formula>
    </cfRule>
  </conditionalFormatting>
  <conditionalFormatting sqref="N87:P87 R87">
    <cfRule type="cellIs" dxfId="537" priority="342" operator="between">
      <formula>0.001</formula>
      <formula>7.999</formula>
    </cfRule>
    <cfRule type="cellIs" dxfId="536" priority="343" operator="equal">
      <formula>"na"</formula>
    </cfRule>
    <cfRule type="cellIs" dxfId="535" priority="344" operator="equal">
      <formula>"ud"</formula>
    </cfRule>
    <cfRule type="cellIs" dxfId="534" priority="345" operator="equal">
      <formula>"pd"</formula>
    </cfRule>
  </conditionalFormatting>
  <conditionalFormatting sqref="N87:P87 R87">
    <cfRule type="cellIs" dxfId="533" priority="346" operator="greaterThan">
      <formula>8</formula>
    </cfRule>
  </conditionalFormatting>
  <conditionalFormatting sqref="N87:R87">
    <cfRule type="cellIs" dxfId="532" priority="337" operator="between">
      <formula>0.001</formula>
      <formula>7.999</formula>
    </cfRule>
    <cfRule type="cellIs" dxfId="531" priority="338" operator="equal">
      <formula>"na"</formula>
    </cfRule>
    <cfRule type="cellIs" dxfId="530" priority="339" operator="equal">
      <formula>"ud"</formula>
    </cfRule>
    <cfRule type="cellIs" dxfId="529" priority="340" operator="equal">
      <formula>"pd"</formula>
    </cfRule>
  </conditionalFormatting>
  <conditionalFormatting sqref="N87:R87">
    <cfRule type="cellIs" dxfId="528" priority="341" operator="greaterThan">
      <formula>8</formula>
    </cfRule>
  </conditionalFormatting>
  <conditionalFormatting sqref="U87:W87 Y87">
    <cfRule type="cellIs" dxfId="527" priority="332" operator="between">
      <formula>0.001</formula>
      <formula>7.999</formula>
    </cfRule>
    <cfRule type="cellIs" dxfId="526" priority="333" operator="equal">
      <formula>"na"</formula>
    </cfRule>
    <cfRule type="cellIs" dxfId="525" priority="334" operator="equal">
      <formula>"ud"</formula>
    </cfRule>
    <cfRule type="cellIs" dxfId="524" priority="335" operator="equal">
      <formula>"pd"</formula>
    </cfRule>
  </conditionalFormatting>
  <conditionalFormatting sqref="U87:W87 Y87">
    <cfRule type="cellIs" dxfId="523" priority="336" operator="greaterThan">
      <formula>8</formula>
    </cfRule>
  </conditionalFormatting>
  <conditionalFormatting sqref="U87:Y87">
    <cfRule type="cellIs" dxfId="522" priority="327" operator="between">
      <formula>0.001</formula>
      <formula>7.999</formula>
    </cfRule>
    <cfRule type="cellIs" dxfId="521" priority="328" operator="equal">
      <formula>"na"</formula>
    </cfRule>
    <cfRule type="cellIs" dxfId="520" priority="329" operator="equal">
      <formula>"ud"</formula>
    </cfRule>
    <cfRule type="cellIs" dxfId="519" priority="330" operator="equal">
      <formula>"pd"</formula>
    </cfRule>
  </conditionalFormatting>
  <conditionalFormatting sqref="U87:Y87">
    <cfRule type="cellIs" dxfId="518" priority="331" operator="greaterThan">
      <formula>8</formula>
    </cfRule>
  </conditionalFormatting>
  <conditionalFormatting sqref="N88:P88 R88">
    <cfRule type="cellIs" dxfId="517" priority="322" operator="between">
      <formula>0.001</formula>
      <formula>7.999</formula>
    </cfRule>
    <cfRule type="cellIs" dxfId="516" priority="323" operator="equal">
      <formula>"na"</formula>
    </cfRule>
    <cfRule type="cellIs" dxfId="515" priority="324" operator="equal">
      <formula>"ud"</formula>
    </cfRule>
    <cfRule type="cellIs" dxfId="514" priority="325" operator="equal">
      <formula>"pd"</formula>
    </cfRule>
  </conditionalFormatting>
  <conditionalFormatting sqref="N88:P88 R88">
    <cfRule type="cellIs" dxfId="513" priority="326" operator="greaterThan">
      <formula>8</formula>
    </cfRule>
  </conditionalFormatting>
  <conditionalFormatting sqref="N88:R88">
    <cfRule type="cellIs" dxfId="512" priority="317" operator="between">
      <formula>0.001</formula>
      <formula>7.999</formula>
    </cfRule>
    <cfRule type="cellIs" dxfId="511" priority="318" operator="equal">
      <formula>"na"</formula>
    </cfRule>
    <cfRule type="cellIs" dxfId="510" priority="319" operator="equal">
      <formula>"ud"</formula>
    </cfRule>
    <cfRule type="cellIs" dxfId="509" priority="320" operator="equal">
      <formula>"pd"</formula>
    </cfRule>
  </conditionalFormatting>
  <conditionalFormatting sqref="N88:R88">
    <cfRule type="cellIs" dxfId="508" priority="321" operator="greaterThan">
      <formula>8</formula>
    </cfRule>
  </conditionalFormatting>
  <conditionalFormatting sqref="U88:W88 Y88">
    <cfRule type="cellIs" dxfId="507" priority="312" operator="between">
      <formula>0.001</formula>
      <formula>7.999</formula>
    </cfRule>
    <cfRule type="cellIs" dxfId="506" priority="313" operator="equal">
      <formula>"na"</formula>
    </cfRule>
    <cfRule type="cellIs" dxfId="505" priority="314" operator="equal">
      <formula>"ud"</formula>
    </cfRule>
    <cfRule type="cellIs" dxfId="504" priority="315" operator="equal">
      <formula>"pd"</formula>
    </cfRule>
  </conditionalFormatting>
  <conditionalFormatting sqref="U88:W88 Y88">
    <cfRule type="cellIs" dxfId="503" priority="316" operator="greaterThan">
      <formula>8</formula>
    </cfRule>
  </conditionalFormatting>
  <conditionalFormatting sqref="U88:Y88">
    <cfRule type="cellIs" dxfId="502" priority="307" operator="between">
      <formula>0.001</formula>
      <formula>7.999</formula>
    </cfRule>
    <cfRule type="cellIs" dxfId="501" priority="308" operator="equal">
      <formula>"na"</formula>
    </cfRule>
    <cfRule type="cellIs" dxfId="500" priority="309" operator="equal">
      <formula>"ud"</formula>
    </cfRule>
    <cfRule type="cellIs" dxfId="499" priority="310" operator="equal">
      <formula>"pd"</formula>
    </cfRule>
  </conditionalFormatting>
  <conditionalFormatting sqref="U88:Y88">
    <cfRule type="cellIs" dxfId="498" priority="311" operator="greaterThan">
      <formula>8</formula>
    </cfRule>
  </conditionalFormatting>
  <conditionalFormatting sqref="S88:T93">
    <cfRule type="cellIs" dxfId="497" priority="302" operator="between">
      <formula>0.001</formula>
      <formula>7.999</formula>
    </cfRule>
    <cfRule type="cellIs" dxfId="496" priority="303" operator="equal">
      <formula>"na"</formula>
    </cfRule>
    <cfRule type="cellIs" dxfId="495" priority="304" operator="equal">
      <formula>"ud"</formula>
    </cfRule>
    <cfRule type="cellIs" dxfId="494" priority="305" operator="equal">
      <formula>"pd"</formula>
    </cfRule>
  </conditionalFormatting>
  <conditionalFormatting sqref="S88:T93">
    <cfRule type="cellIs" dxfId="493" priority="306" operator="greaterThan">
      <formula>8</formula>
    </cfRule>
  </conditionalFormatting>
  <conditionalFormatting sqref="Z87:AA87">
    <cfRule type="cellIs" dxfId="492" priority="297" operator="between">
      <formula>0.001</formula>
      <formula>7.999</formula>
    </cfRule>
    <cfRule type="cellIs" dxfId="491" priority="298" operator="equal">
      <formula>"na"</formula>
    </cfRule>
    <cfRule type="cellIs" dxfId="490" priority="299" operator="equal">
      <formula>"ud"</formula>
    </cfRule>
    <cfRule type="cellIs" dxfId="489" priority="300" operator="equal">
      <formula>"pd"</formula>
    </cfRule>
  </conditionalFormatting>
  <conditionalFormatting sqref="Z87:AA87">
    <cfRule type="cellIs" dxfId="488" priority="301" operator="greaterThan">
      <formula>8</formula>
    </cfRule>
  </conditionalFormatting>
  <conditionalFormatting sqref="Z88:AA93">
    <cfRule type="cellIs" dxfId="487" priority="292" operator="between">
      <formula>0.001</formula>
      <formula>7.999</formula>
    </cfRule>
    <cfRule type="cellIs" dxfId="486" priority="293" operator="equal">
      <formula>"na"</formula>
    </cfRule>
    <cfRule type="cellIs" dxfId="485" priority="294" operator="equal">
      <formula>"ud"</formula>
    </cfRule>
    <cfRule type="cellIs" dxfId="484" priority="295" operator="equal">
      <formula>"pd"</formula>
    </cfRule>
  </conditionalFormatting>
  <conditionalFormatting sqref="Z88:AA93">
    <cfRule type="cellIs" dxfId="483" priority="296" operator="greaterThan">
      <formula>8</formula>
    </cfRule>
  </conditionalFormatting>
  <conditionalFormatting sqref="AG88:AH93">
    <cfRule type="cellIs" dxfId="482" priority="287" operator="between">
      <formula>0.001</formula>
      <formula>7.999</formula>
    </cfRule>
    <cfRule type="cellIs" dxfId="481" priority="288" operator="equal">
      <formula>"na"</formula>
    </cfRule>
    <cfRule type="cellIs" dxfId="480" priority="289" operator="equal">
      <formula>"ud"</formula>
    </cfRule>
    <cfRule type="cellIs" dxfId="479" priority="290" operator="equal">
      <formula>"pd"</formula>
    </cfRule>
  </conditionalFormatting>
  <conditionalFormatting sqref="AG88:AH93">
    <cfRule type="cellIs" dxfId="478" priority="291" operator="greaterThan">
      <formula>8</formula>
    </cfRule>
  </conditionalFormatting>
  <conditionalFormatting sqref="AN88:AO93">
    <cfRule type="cellIs" dxfId="477" priority="282" operator="between">
      <formula>0.001</formula>
      <formula>7.999</formula>
    </cfRule>
    <cfRule type="cellIs" dxfId="476" priority="283" operator="equal">
      <formula>"na"</formula>
    </cfRule>
    <cfRule type="cellIs" dxfId="475" priority="284" operator="equal">
      <formula>"ud"</formula>
    </cfRule>
    <cfRule type="cellIs" dxfId="474" priority="285" operator="equal">
      <formula>"pd"</formula>
    </cfRule>
  </conditionalFormatting>
  <conditionalFormatting sqref="AN88:AO93">
    <cfRule type="cellIs" dxfId="473" priority="286" operator="greaterThan">
      <formula>8</formula>
    </cfRule>
  </conditionalFormatting>
  <conditionalFormatting sqref="N89:P89 R89">
    <cfRule type="cellIs" dxfId="472" priority="277" operator="between">
      <formula>0.001</formula>
      <formula>7.999</formula>
    </cfRule>
    <cfRule type="cellIs" dxfId="471" priority="278" operator="equal">
      <formula>"na"</formula>
    </cfRule>
    <cfRule type="cellIs" dxfId="470" priority="279" operator="equal">
      <formula>"ud"</formula>
    </cfRule>
    <cfRule type="cellIs" dxfId="469" priority="280" operator="equal">
      <formula>"pd"</formula>
    </cfRule>
  </conditionalFormatting>
  <conditionalFormatting sqref="N89:P89 R89">
    <cfRule type="cellIs" dxfId="468" priority="281" operator="greaterThan">
      <formula>8</formula>
    </cfRule>
  </conditionalFormatting>
  <conditionalFormatting sqref="N89:R89">
    <cfRule type="cellIs" dxfId="467" priority="272" operator="between">
      <formula>0.001</formula>
      <formula>7.999</formula>
    </cfRule>
    <cfRule type="cellIs" dxfId="466" priority="273" operator="equal">
      <formula>"na"</formula>
    </cfRule>
    <cfRule type="cellIs" dxfId="465" priority="274" operator="equal">
      <formula>"ud"</formula>
    </cfRule>
    <cfRule type="cellIs" dxfId="464" priority="275" operator="equal">
      <formula>"pd"</formula>
    </cfRule>
  </conditionalFormatting>
  <conditionalFormatting sqref="N89:R89">
    <cfRule type="cellIs" dxfId="463" priority="276" operator="greaterThan">
      <formula>8</formula>
    </cfRule>
  </conditionalFormatting>
  <conditionalFormatting sqref="U89:W89 Y89">
    <cfRule type="cellIs" dxfId="462" priority="267" operator="between">
      <formula>0.001</formula>
      <formula>7.999</formula>
    </cfRule>
    <cfRule type="cellIs" dxfId="461" priority="268" operator="equal">
      <formula>"na"</formula>
    </cfRule>
    <cfRule type="cellIs" dxfId="460" priority="269" operator="equal">
      <formula>"ud"</formula>
    </cfRule>
    <cfRule type="cellIs" dxfId="459" priority="270" operator="equal">
      <formula>"pd"</formula>
    </cfRule>
  </conditionalFormatting>
  <conditionalFormatting sqref="U89:W89 Y89">
    <cfRule type="cellIs" dxfId="458" priority="271" operator="greaterThan">
      <formula>8</formula>
    </cfRule>
  </conditionalFormatting>
  <conditionalFormatting sqref="U89:Y89">
    <cfRule type="cellIs" dxfId="457" priority="262" operator="between">
      <formula>0.001</formula>
      <formula>7.999</formula>
    </cfRule>
    <cfRule type="cellIs" dxfId="456" priority="263" operator="equal">
      <formula>"na"</formula>
    </cfRule>
    <cfRule type="cellIs" dxfId="455" priority="264" operator="equal">
      <formula>"ud"</formula>
    </cfRule>
    <cfRule type="cellIs" dxfId="454" priority="265" operator="equal">
      <formula>"pd"</formula>
    </cfRule>
  </conditionalFormatting>
  <conditionalFormatting sqref="U89:Y89">
    <cfRule type="cellIs" dxfId="453" priority="266" operator="greaterThan">
      <formula>8</formula>
    </cfRule>
  </conditionalFormatting>
  <conditionalFormatting sqref="N90:P90 R90">
    <cfRule type="cellIs" dxfId="452" priority="257" operator="between">
      <formula>0.001</formula>
      <formula>7.999</formula>
    </cfRule>
    <cfRule type="cellIs" dxfId="451" priority="258" operator="equal">
      <formula>"na"</formula>
    </cfRule>
    <cfRule type="cellIs" dxfId="450" priority="259" operator="equal">
      <formula>"ud"</formula>
    </cfRule>
    <cfRule type="cellIs" dxfId="449" priority="260" operator="equal">
      <formula>"pd"</formula>
    </cfRule>
  </conditionalFormatting>
  <conditionalFormatting sqref="N90:P90 R90">
    <cfRule type="cellIs" dxfId="448" priority="261" operator="greaterThan">
      <formula>8</formula>
    </cfRule>
  </conditionalFormatting>
  <conditionalFormatting sqref="N90:R90">
    <cfRule type="cellIs" dxfId="447" priority="252" operator="between">
      <formula>0.001</formula>
      <formula>7.999</formula>
    </cfRule>
    <cfRule type="cellIs" dxfId="446" priority="253" operator="equal">
      <formula>"na"</formula>
    </cfRule>
    <cfRule type="cellIs" dxfId="445" priority="254" operator="equal">
      <formula>"ud"</formula>
    </cfRule>
    <cfRule type="cellIs" dxfId="444" priority="255" operator="equal">
      <formula>"pd"</formula>
    </cfRule>
  </conditionalFormatting>
  <conditionalFormatting sqref="N90:R90">
    <cfRule type="cellIs" dxfId="443" priority="256" operator="greaterThan">
      <formula>8</formula>
    </cfRule>
  </conditionalFormatting>
  <conditionalFormatting sqref="N91:P91 R91">
    <cfRule type="cellIs" dxfId="442" priority="247" operator="between">
      <formula>0.001</formula>
      <formula>7.999</formula>
    </cfRule>
    <cfRule type="cellIs" dxfId="441" priority="248" operator="equal">
      <formula>"na"</formula>
    </cfRule>
    <cfRule type="cellIs" dxfId="440" priority="249" operator="equal">
      <formula>"ud"</formula>
    </cfRule>
    <cfRule type="cellIs" dxfId="439" priority="250" operator="equal">
      <formula>"pd"</formula>
    </cfRule>
  </conditionalFormatting>
  <conditionalFormatting sqref="N91:P91 R91">
    <cfRule type="cellIs" dxfId="438" priority="251" operator="greaterThan">
      <formula>8</formula>
    </cfRule>
  </conditionalFormatting>
  <conditionalFormatting sqref="N91:R91">
    <cfRule type="cellIs" dxfId="437" priority="242" operator="between">
      <formula>0.001</formula>
      <formula>7.999</formula>
    </cfRule>
    <cfRule type="cellIs" dxfId="436" priority="243" operator="equal">
      <formula>"na"</formula>
    </cfRule>
    <cfRule type="cellIs" dxfId="435" priority="244" operator="equal">
      <formula>"ud"</formula>
    </cfRule>
    <cfRule type="cellIs" dxfId="434" priority="245" operator="equal">
      <formula>"pd"</formula>
    </cfRule>
  </conditionalFormatting>
  <conditionalFormatting sqref="N91:R91">
    <cfRule type="cellIs" dxfId="433" priority="246" operator="greaterThan">
      <formula>8</formula>
    </cfRule>
  </conditionalFormatting>
  <conditionalFormatting sqref="N92:P92 R92">
    <cfRule type="cellIs" dxfId="432" priority="237" operator="between">
      <formula>0.001</formula>
      <formula>7.999</formula>
    </cfRule>
    <cfRule type="cellIs" dxfId="431" priority="238" operator="equal">
      <formula>"na"</formula>
    </cfRule>
    <cfRule type="cellIs" dxfId="430" priority="239" operator="equal">
      <formula>"ud"</formula>
    </cfRule>
    <cfRule type="cellIs" dxfId="429" priority="240" operator="equal">
      <formula>"pd"</formula>
    </cfRule>
  </conditionalFormatting>
  <conditionalFormatting sqref="N92:P92 R92">
    <cfRule type="cellIs" dxfId="428" priority="241" operator="greaterThan">
      <formula>8</formula>
    </cfRule>
  </conditionalFormatting>
  <conditionalFormatting sqref="N92:R92">
    <cfRule type="cellIs" dxfId="427" priority="232" operator="between">
      <formula>0.001</formula>
      <formula>7.999</formula>
    </cfRule>
    <cfRule type="cellIs" dxfId="426" priority="233" operator="equal">
      <formula>"na"</formula>
    </cfRule>
    <cfRule type="cellIs" dxfId="425" priority="234" operator="equal">
      <formula>"ud"</formula>
    </cfRule>
    <cfRule type="cellIs" dxfId="424" priority="235" operator="equal">
      <formula>"pd"</formula>
    </cfRule>
  </conditionalFormatting>
  <conditionalFormatting sqref="N92:R92">
    <cfRule type="cellIs" dxfId="423" priority="236" operator="greaterThan">
      <formula>8</formula>
    </cfRule>
  </conditionalFormatting>
  <conditionalFormatting sqref="N93:P93 R93">
    <cfRule type="cellIs" dxfId="422" priority="227" operator="between">
      <formula>0.001</formula>
      <formula>7.999</formula>
    </cfRule>
    <cfRule type="cellIs" dxfId="421" priority="228" operator="equal">
      <formula>"na"</formula>
    </cfRule>
    <cfRule type="cellIs" dxfId="420" priority="229" operator="equal">
      <formula>"ud"</formula>
    </cfRule>
    <cfRule type="cellIs" dxfId="419" priority="230" operator="equal">
      <formula>"pd"</formula>
    </cfRule>
  </conditionalFormatting>
  <conditionalFormatting sqref="N93:P93 R93">
    <cfRule type="cellIs" dxfId="418" priority="231" operator="greaterThan">
      <formula>8</formula>
    </cfRule>
  </conditionalFormatting>
  <conditionalFormatting sqref="N93:R93">
    <cfRule type="cellIs" dxfId="417" priority="222" operator="between">
      <formula>0.001</formula>
      <formula>7.999</formula>
    </cfRule>
    <cfRule type="cellIs" dxfId="416" priority="223" operator="equal">
      <formula>"na"</formula>
    </cfRule>
    <cfRule type="cellIs" dxfId="415" priority="224" operator="equal">
      <formula>"ud"</formula>
    </cfRule>
    <cfRule type="cellIs" dxfId="414" priority="225" operator="equal">
      <formula>"pd"</formula>
    </cfRule>
  </conditionalFormatting>
  <conditionalFormatting sqref="N93:R93">
    <cfRule type="cellIs" dxfId="413" priority="226" operator="greaterThan">
      <formula>8</formula>
    </cfRule>
  </conditionalFormatting>
  <conditionalFormatting sqref="U90:W90 Y90">
    <cfRule type="cellIs" dxfId="412" priority="217" operator="between">
      <formula>0.001</formula>
      <formula>7.999</formula>
    </cfRule>
    <cfRule type="cellIs" dxfId="411" priority="218" operator="equal">
      <formula>"na"</formula>
    </cfRule>
    <cfRule type="cellIs" dxfId="410" priority="219" operator="equal">
      <formula>"ud"</formula>
    </cfRule>
    <cfRule type="cellIs" dxfId="409" priority="220" operator="equal">
      <formula>"pd"</formula>
    </cfRule>
  </conditionalFormatting>
  <conditionalFormatting sqref="U90:W90 Y90">
    <cfRule type="cellIs" dxfId="408" priority="221" operator="greaterThan">
      <formula>8</formula>
    </cfRule>
  </conditionalFormatting>
  <conditionalFormatting sqref="U90:Y90">
    <cfRule type="cellIs" dxfId="407" priority="212" operator="between">
      <formula>0.001</formula>
      <formula>7.999</formula>
    </cfRule>
    <cfRule type="cellIs" dxfId="406" priority="213" operator="equal">
      <formula>"na"</formula>
    </cfRule>
    <cfRule type="cellIs" dxfId="405" priority="214" operator="equal">
      <formula>"ud"</formula>
    </cfRule>
    <cfRule type="cellIs" dxfId="404" priority="215" operator="equal">
      <formula>"pd"</formula>
    </cfRule>
  </conditionalFormatting>
  <conditionalFormatting sqref="U90:Y90">
    <cfRule type="cellIs" dxfId="403" priority="216" operator="greaterThan">
      <formula>8</formula>
    </cfRule>
  </conditionalFormatting>
  <conditionalFormatting sqref="U91:W91 Y91">
    <cfRule type="cellIs" dxfId="402" priority="207" operator="between">
      <formula>0.001</formula>
      <formula>7.999</formula>
    </cfRule>
    <cfRule type="cellIs" dxfId="401" priority="208" operator="equal">
      <formula>"na"</formula>
    </cfRule>
    <cfRule type="cellIs" dxfId="400" priority="209" operator="equal">
      <formula>"ud"</formula>
    </cfRule>
    <cfRule type="cellIs" dxfId="399" priority="210" operator="equal">
      <formula>"pd"</formula>
    </cfRule>
  </conditionalFormatting>
  <conditionalFormatting sqref="U91:W91 Y91">
    <cfRule type="cellIs" dxfId="398" priority="211" operator="greaterThan">
      <formula>8</formula>
    </cfRule>
  </conditionalFormatting>
  <conditionalFormatting sqref="U91:Y91">
    <cfRule type="cellIs" dxfId="397" priority="202" operator="between">
      <formula>0.001</formula>
      <formula>7.999</formula>
    </cfRule>
    <cfRule type="cellIs" dxfId="396" priority="203" operator="equal">
      <formula>"na"</formula>
    </cfRule>
    <cfRule type="cellIs" dxfId="395" priority="204" operator="equal">
      <formula>"ud"</formula>
    </cfRule>
    <cfRule type="cellIs" dxfId="394" priority="205" operator="equal">
      <formula>"pd"</formula>
    </cfRule>
  </conditionalFormatting>
  <conditionalFormatting sqref="U91:Y91">
    <cfRule type="cellIs" dxfId="393" priority="206" operator="greaterThan">
      <formula>8</formula>
    </cfRule>
  </conditionalFormatting>
  <conditionalFormatting sqref="U92:W92 Y92">
    <cfRule type="cellIs" dxfId="392" priority="197" operator="between">
      <formula>0.001</formula>
      <formula>7.999</formula>
    </cfRule>
    <cfRule type="cellIs" dxfId="391" priority="198" operator="equal">
      <formula>"na"</formula>
    </cfRule>
    <cfRule type="cellIs" dxfId="390" priority="199" operator="equal">
      <formula>"ud"</formula>
    </cfRule>
    <cfRule type="cellIs" dxfId="389" priority="200" operator="equal">
      <formula>"pd"</formula>
    </cfRule>
  </conditionalFormatting>
  <conditionalFormatting sqref="U92:W92 Y92">
    <cfRule type="cellIs" dxfId="388" priority="201" operator="greaterThan">
      <formula>8</formula>
    </cfRule>
  </conditionalFormatting>
  <conditionalFormatting sqref="U92:Y92">
    <cfRule type="cellIs" dxfId="387" priority="192" operator="between">
      <formula>0.001</formula>
      <formula>7.999</formula>
    </cfRule>
    <cfRule type="cellIs" dxfId="386" priority="193" operator="equal">
      <formula>"na"</formula>
    </cfRule>
    <cfRule type="cellIs" dxfId="385" priority="194" operator="equal">
      <formula>"ud"</formula>
    </cfRule>
    <cfRule type="cellIs" dxfId="384" priority="195" operator="equal">
      <formula>"pd"</formula>
    </cfRule>
  </conditionalFormatting>
  <conditionalFormatting sqref="U92:Y92">
    <cfRule type="cellIs" dxfId="383" priority="196" operator="greaterThan">
      <formula>8</formula>
    </cfRule>
  </conditionalFormatting>
  <conditionalFormatting sqref="U93:W93 Y93">
    <cfRule type="cellIs" dxfId="382" priority="187" operator="between">
      <formula>0.001</formula>
      <formula>7.999</formula>
    </cfRule>
    <cfRule type="cellIs" dxfId="381" priority="188" operator="equal">
      <formula>"na"</formula>
    </cfRule>
    <cfRule type="cellIs" dxfId="380" priority="189" operator="equal">
      <formula>"ud"</formula>
    </cfRule>
    <cfRule type="cellIs" dxfId="379" priority="190" operator="equal">
      <formula>"pd"</formula>
    </cfRule>
  </conditionalFormatting>
  <conditionalFormatting sqref="U93:W93 Y93">
    <cfRule type="cellIs" dxfId="378" priority="191" operator="greaterThan">
      <formula>8</formula>
    </cfRule>
  </conditionalFormatting>
  <conditionalFormatting sqref="U93:Y93">
    <cfRule type="cellIs" dxfId="377" priority="182" operator="between">
      <formula>0.001</formula>
      <formula>7.999</formula>
    </cfRule>
    <cfRule type="cellIs" dxfId="376" priority="183" operator="equal">
      <formula>"na"</formula>
    </cfRule>
    <cfRule type="cellIs" dxfId="375" priority="184" operator="equal">
      <formula>"ud"</formula>
    </cfRule>
    <cfRule type="cellIs" dxfId="374" priority="185" operator="equal">
      <formula>"pd"</formula>
    </cfRule>
  </conditionalFormatting>
  <conditionalFormatting sqref="U93:Y93">
    <cfRule type="cellIs" dxfId="373" priority="186" operator="greaterThan">
      <formula>8</formula>
    </cfRule>
  </conditionalFormatting>
  <conditionalFormatting sqref="A92">
    <cfRule type="duplicateValues" dxfId="372" priority="131"/>
  </conditionalFormatting>
  <conditionalFormatting sqref="AB89:AF91">
    <cfRule type="cellIs" dxfId="371" priority="126" operator="between">
      <formula>0.001</formula>
      <formula>7.999</formula>
    </cfRule>
    <cfRule type="cellIs" dxfId="370" priority="127" operator="equal">
      <formula>"na"</formula>
    </cfRule>
    <cfRule type="cellIs" dxfId="369" priority="128" operator="equal">
      <formula>"ud"</formula>
    </cfRule>
    <cfRule type="cellIs" dxfId="368" priority="129" operator="equal">
      <formula>"pd"</formula>
    </cfRule>
  </conditionalFormatting>
  <conditionalFormatting sqref="AB89:AF91">
    <cfRule type="cellIs" dxfId="367" priority="130" operator="greaterThan">
      <formula>8</formula>
    </cfRule>
  </conditionalFormatting>
  <conditionalFormatting sqref="AB93:AD93 AF93">
    <cfRule type="cellIs" dxfId="366" priority="121" operator="between">
      <formula>0.001</formula>
      <formula>7.999</formula>
    </cfRule>
    <cfRule type="cellIs" dxfId="365" priority="122" operator="equal">
      <formula>"na"</formula>
    </cfRule>
    <cfRule type="cellIs" dxfId="364" priority="123" operator="equal">
      <formula>"ud"</formula>
    </cfRule>
    <cfRule type="cellIs" dxfId="363" priority="124" operator="equal">
      <formula>"pd"</formula>
    </cfRule>
  </conditionalFormatting>
  <conditionalFormatting sqref="AB93:AD93 AF93">
    <cfRule type="cellIs" dxfId="362" priority="125" operator="greaterThan">
      <formula>8</formula>
    </cfRule>
  </conditionalFormatting>
  <conditionalFormatting sqref="AB93:AF93">
    <cfRule type="cellIs" dxfId="361" priority="116" operator="between">
      <formula>0.001</formula>
      <formula>7.999</formula>
    </cfRule>
    <cfRule type="cellIs" dxfId="360" priority="117" operator="equal">
      <formula>"na"</formula>
    </cfRule>
    <cfRule type="cellIs" dxfId="359" priority="118" operator="equal">
      <formula>"ud"</formula>
    </cfRule>
    <cfRule type="cellIs" dxfId="358" priority="119" operator="equal">
      <formula>"pd"</formula>
    </cfRule>
  </conditionalFormatting>
  <conditionalFormatting sqref="AB93:AF93">
    <cfRule type="cellIs" dxfId="357" priority="120" operator="greaterThan">
      <formula>8</formula>
    </cfRule>
  </conditionalFormatting>
  <conditionalFormatting sqref="N94:P94 R94">
    <cfRule type="cellIs" dxfId="356" priority="111" operator="between">
      <formula>0.001</formula>
      <formula>7.999</formula>
    </cfRule>
    <cfRule type="cellIs" dxfId="355" priority="112" operator="equal">
      <formula>"na"</formula>
    </cfRule>
    <cfRule type="cellIs" dxfId="354" priority="113" operator="equal">
      <formula>"ud"</formula>
    </cfRule>
    <cfRule type="cellIs" dxfId="353" priority="114" operator="equal">
      <formula>"pd"</formula>
    </cfRule>
  </conditionalFormatting>
  <conditionalFormatting sqref="N94:P94 R94">
    <cfRule type="cellIs" dxfId="352" priority="115" operator="greaterThan">
      <formula>8</formula>
    </cfRule>
  </conditionalFormatting>
  <conditionalFormatting sqref="N94:R94">
    <cfRule type="cellIs" dxfId="351" priority="106" operator="between">
      <formula>0.001</formula>
      <formula>7.999</formula>
    </cfRule>
    <cfRule type="cellIs" dxfId="350" priority="107" operator="equal">
      <formula>"na"</formula>
    </cfRule>
    <cfRule type="cellIs" dxfId="349" priority="108" operator="equal">
      <formula>"ud"</formula>
    </cfRule>
    <cfRule type="cellIs" dxfId="348" priority="109" operator="equal">
      <formula>"pd"</formula>
    </cfRule>
  </conditionalFormatting>
  <conditionalFormatting sqref="N94:R94">
    <cfRule type="cellIs" dxfId="347" priority="110" operator="greaterThan">
      <formula>8</formula>
    </cfRule>
  </conditionalFormatting>
  <conditionalFormatting sqref="U94:W94 Y94">
    <cfRule type="cellIs" dxfId="346" priority="101" operator="between">
      <formula>0.001</formula>
      <formula>7.999</formula>
    </cfRule>
    <cfRule type="cellIs" dxfId="345" priority="102" operator="equal">
      <formula>"na"</formula>
    </cfRule>
    <cfRule type="cellIs" dxfId="344" priority="103" operator="equal">
      <formula>"ud"</formula>
    </cfRule>
    <cfRule type="cellIs" dxfId="343" priority="104" operator="equal">
      <formula>"pd"</formula>
    </cfRule>
  </conditionalFormatting>
  <conditionalFormatting sqref="U94:W94 Y94">
    <cfRule type="cellIs" dxfId="342" priority="105" operator="greaterThan">
      <formula>8</formula>
    </cfRule>
  </conditionalFormatting>
  <conditionalFormatting sqref="U94:Y94">
    <cfRule type="cellIs" dxfId="341" priority="96" operator="between">
      <formula>0.001</formula>
      <formula>7.999</formula>
    </cfRule>
    <cfRule type="cellIs" dxfId="340" priority="97" operator="equal">
      <formula>"na"</formula>
    </cfRule>
    <cfRule type="cellIs" dxfId="339" priority="98" operator="equal">
      <formula>"ud"</formula>
    </cfRule>
    <cfRule type="cellIs" dxfId="338" priority="99" operator="equal">
      <formula>"pd"</formula>
    </cfRule>
  </conditionalFormatting>
  <conditionalFormatting sqref="U94:Y94">
    <cfRule type="cellIs" dxfId="337" priority="100" operator="greaterThan">
      <formula>8</formula>
    </cfRule>
  </conditionalFormatting>
  <conditionalFormatting sqref="AB94:AD94 AF94">
    <cfRule type="cellIs" dxfId="336" priority="91" operator="between">
      <formula>0.001</formula>
      <formula>7.999</formula>
    </cfRule>
    <cfRule type="cellIs" dxfId="335" priority="92" operator="equal">
      <formula>"na"</formula>
    </cfRule>
    <cfRule type="cellIs" dxfId="334" priority="93" operator="equal">
      <formula>"ud"</formula>
    </cfRule>
    <cfRule type="cellIs" dxfId="333" priority="94" operator="equal">
      <formula>"pd"</formula>
    </cfRule>
  </conditionalFormatting>
  <conditionalFormatting sqref="AB94:AD94 AF94">
    <cfRule type="cellIs" dxfId="332" priority="95" operator="greaterThan">
      <formula>8</formula>
    </cfRule>
  </conditionalFormatting>
  <conditionalFormatting sqref="AB94:AF94">
    <cfRule type="cellIs" dxfId="331" priority="86" operator="between">
      <formula>0.001</formula>
      <formula>7.999</formula>
    </cfRule>
    <cfRule type="cellIs" dxfId="330" priority="87" operator="equal">
      <formula>"na"</formula>
    </cfRule>
    <cfRule type="cellIs" dxfId="329" priority="88" operator="equal">
      <formula>"ud"</formula>
    </cfRule>
    <cfRule type="cellIs" dxfId="328" priority="89" operator="equal">
      <formula>"pd"</formula>
    </cfRule>
  </conditionalFormatting>
  <conditionalFormatting sqref="AB94:AF94">
    <cfRule type="cellIs" dxfId="327" priority="90" operator="greaterThan">
      <formula>8</formula>
    </cfRule>
  </conditionalFormatting>
  <conditionalFormatting sqref="S94:T94">
    <cfRule type="cellIs" dxfId="326" priority="81" operator="between">
      <formula>0.001</formula>
      <formula>7.999</formula>
    </cfRule>
    <cfRule type="cellIs" dxfId="325" priority="82" operator="equal">
      <formula>"na"</formula>
    </cfRule>
    <cfRule type="cellIs" dxfId="324" priority="83" operator="equal">
      <formula>"ud"</formula>
    </cfRule>
    <cfRule type="cellIs" dxfId="323" priority="84" operator="equal">
      <formula>"pd"</formula>
    </cfRule>
  </conditionalFormatting>
  <conditionalFormatting sqref="S94:T94">
    <cfRule type="cellIs" dxfId="322" priority="85" operator="greaterThan">
      <formula>8</formula>
    </cfRule>
  </conditionalFormatting>
  <conditionalFormatting sqref="Z94:AA94">
    <cfRule type="cellIs" dxfId="321" priority="76" operator="between">
      <formula>0.001</formula>
      <formula>7.999</formula>
    </cfRule>
    <cfRule type="cellIs" dxfId="320" priority="77" operator="equal">
      <formula>"na"</formula>
    </cfRule>
    <cfRule type="cellIs" dxfId="319" priority="78" operator="equal">
      <formula>"ud"</formula>
    </cfRule>
    <cfRule type="cellIs" dxfId="318" priority="79" operator="equal">
      <formula>"pd"</formula>
    </cfRule>
  </conditionalFormatting>
  <conditionalFormatting sqref="Z94:AA94">
    <cfRule type="cellIs" dxfId="317" priority="80" operator="greaterThan">
      <formula>8</formula>
    </cfRule>
  </conditionalFormatting>
  <conditionalFormatting sqref="AG94:AH94">
    <cfRule type="cellIs" dxfId="316" priority="71" operator="between">
      <formula>0.001</formula>
      <formula>7.999</formula>
    </cfRule>
    <cfRule type="cellIs" dxfId="315" priority="72" operator="equal">
      <formula>"na"</formula>
    </cfRule>
    <cfRule type="cellIs" dxfId="314" priority="73" operator="equal">
      <formula>"ud"</formula>
    </cfRule>
    <cfRule type="cellIs" dxfId="313" priority="74" operator="equal">
      <formula>"pd"</formula>
    </cfRule>
  </conditionalFormatting>
  <conditionalFormatting sqref="AG94:AH94">
    <cfRule type="cellIs" dxfId="312" priority="75" operator="greaterThan">
      <formula>8</formula>
    </cfRule>
  </conditionalFormatting>
  <conditionalFormatting sqref="AN94:AO94">
    <cfRule type="cellIs" dxfId="311" priority="66" operator="between">
      <formula>0.001</formula>
      <formula>7.999</formula>
    </cfRule>
    <cfRule type="cellIs" dxfId="310" priority="67" operator="equal">
      <formula>"na"</formula>
    </cfRule>
    <cfRule type="cellIs" dxfId="309" priority="68" operator="equal">
      <formula>"ud"</formula>
    </cfRule>
    <cfRule type="cellIs" dxfId="308" priority="69" operator="equal">
      <formula>"pd"</formula>
    </cfRule>
  </conditionalFormatting>
  <conditionalFormatting sqref="AN94:AO94">
    <cfRule type="cellIs" dxfId="307" priority="70" operator="greaterThan">
      <formula>8</formula>
    </cfRule>
  </conditionalFormatting>
  <conditionalFormatting sqref="AB82:AD82 AF82">
    <cfRule type="cellIs" dxfId="306" priority="61" operator="between">
      <formula>0.001</formula>
      <formula>7.999</formula>
    </cfRule>
    <cfRule type="cellIs" dxfId="305" priority="62" operator="equal">
      <formula>"na"</formula>
    </cfRule>
    <cfRule type="cellIs" dxfId="304" priority="63" operator="equal">
      <formula>"ud"</formula>
    </cfRule>
    <cfRule type="cellIs" dxfId="303" priority="64" operator="equal">
      <formula>"pd"</formula>
    </cfRule>
  </conditionalFormatting>
  <conditionalFormatting sqref="AB82:AD82 AF82">
    <cfRule type="cellIs" dxfId="302" priority="65" operator="greaterThan">
      <formula>8</formula>
    </cfRule>
  </conditionalFormatting>
  <conditionalFormatting sqref="AB82:AF82">
    <cfRule type="cellIs" dxfId="301" priority="56" operator="between">
      <formula>0.001</formula>
      <formula>7.999</formula>
    </cfRule>
    <cfRule type="cellIs" dxfId="300" priority="57" operator="equal">
      <formula>"na"</formula>
    </cfRule>
    <cfRule type="cellIs" dxfId="299" priority="58" operator="equal">
      <formula>"ud"</formula>
    </cfRule>
    <cfRule type="cellIs" dxfId="298" priority="59" operator="equal">
      <formula>"pd"</formula>
    </cfRule>
  </conditionalFormatting>
  <conditionalFormatting sqref="AB82:AF82">
    <cfRule type="cellIs" dxfId="297" priority="60" operator="greaterThan">
      <formula>8</formula>
    </cfRule>
  </conditionalFormatting>
  <conditionalFormatting sqref="AI82:AK82 AM82">
    <cfRule type="cellIs" dxfId="296" priority="51" operator="between">
      <formula>0.001</formula>
      <formula>7.999</formula>
    </cfRule>
    <cfRule type="cellIs" dxfId="295" priority="52" operator="equal">
      <formula>"na"</formula>
    </cfRule>
    <cfRule type="cellIs" dxfId="294" priority="53" operator="equal">
      <formula>"ud"</formula>
    </cfRule>
    <cfRule type="cellIs" dxfId="293" priority="54" operator="equal">
      <formula>"pd"</formula>
    </cfRule>
  </conditionalFormatting>
  <conditionalFormatting sqref="AI82:AK82 AM82">
    <cfRule type="cellIs" dxfId="292" priority="55" operator="greaterThan">
      <formula>8</formula>
    </cfRule>
  </conditionalFormatting>
  <conditionalFormatting sqref="AI82:AM82">
    <cfRule type="cellIs" dxfId="291" priority="46" operator="between">
      <formula>0.001</formula>
      <formula>7.999</formula>
    </cfRule>
    <cfRule type="cellIs" dxfId="290" priority="47" operator="equal">
      <formula>"na"</formula>
    </cfRule>
    <cfRule type="cellIs" dxfId="289" priority="48" operator="equal">
      <formula>"ud"</formula>
    </cfRule>
    <cfRule type="cellIs" dxfId="288" priority="49" operator="equal">
      <formula>"pd"</formula>
    </cfRule>
  </conditionalFormatting>
  <conditionalFormatting sqref="AI82:AM82">
    <cfRule type="cellIs" dxfId="287" priority="50" operator="greaterThan">
      <formula>8</formula>
    </cfRule>
  </conditionalFormatting>
  <conditionalFormatting sqref="AB92:AD92 AF92">
    <cfRule type="cellIs" dxfId="286" priority="41" operator="between">
      <formula>0.001</formula>
      <formula>7.999</formula>
    </cfRule>
    <cfRule type="cellIs" dxfId="285" priority="42" operator="equal">
      <formula>"na"</formula>
    </cfRule>
    <cfRule type="cellIs" dxfId="284" priority="43" operator="equal">
      <formula>"ud"</formula>
    </cfRule>
    <cfRule type="cellIs" dxfId="283" priority="44" operator="equal">
      <formula>"pd"</formula>
    </cfRule>
  </conditionalFormatting>
  <conditionalFormatting sqref="AB92:AD92 AF92">
    <cfRule type="cellIs" dxfId="282" priority="45" operator="greaterThan">
      <formula>8</formula>
    </cfRule>
  </conditionalFormatting>
  <conditionalFormatting sqref="AB92:AF92">
    <cfRule type="cellIs" dxfId="281" priority="36" operator="between">
      <formula>0.001</formula>
      <formula>7.999</formula>
    </cfRule>
    <cfRule type="cellIs" dxfId="280" priority="37" operator="equal">
      <formula>"na"</formula>
    </cfRule>
    <cfRule type="cellIs" dxfId="279" priority="38" operator="equal">
      <formula>"ud"</formula>
    </cfRule>
    <cfRule type="cellIs" dxfId="278" priority="39" operator="equal">
      <formula>"pd"</formula>
    </cfRule>
  </conditionalFormatting>
  <conditionalFormatting sqref="AB92:AF92">
    <cfRule type="cellIs" dxfId="277" priority="40" operator="greaterThan">
      <formula>8</formula>
    </cfRule>
  </conditionalFormatting>
  <conditionalFormatting sqref="AP82 AR82">
    <cfRule type="cellIs" dxfId="276" priority="31" operator="between">
      <formula>0.001</formula>
      <formula>7.999</formula>
    </cfRule>
    <cfRule type="cellIs" dxfId="275" priority="32" operator="equal">
      <formula>"na"</formula>
    </cfRule>
    <cfRule type="cellIs" dxfId="274" priority="33" operator="equal">
      <formula>"ud"</formula>
    </cfRule>
    <cfRule type="cellIs" dxfId="273" priority="34" operator="equal">
      <formula>"pd"</formula>
    </cfRule>
  </conditionalFormatting>
  <conditionalFormatting sqref="AP82 AR82">
    <cfRule type="cellIs" dxfId="272" priority="35" operator="greaterThan">
      <formula>8</formula>
    </cfRule>
  </conditionalFormatting>
  <conditionalFormatting sqref="AP82:AR82">
    <cfRule type="cellIs" dxfId="271" priority="26" operator="between">
      <formula>0.001</formula>
      <formula>7.999</formula>
    </cfRule>
    <cfRule type="cellIs" dxfId="270" priority="27" operator="equal">
      <formula>"na"</formula>
    </cfRule>
    <cfRule type="cellIs" dxfId="269" priority="28" operator="equal">
      <formula>"ud"</formula>
    </cfRule>
    <cfRule type="cellIs" dxfId="268" priority="29" operator="equal">
      <formula>"pd"</formula>
    </cfRule>
  </conditionalFormatting>
  <conditionalFormatting sqref="AP82:AR82">
    <cfRule type="cellIs" dxfId="267" priority="30" operator="greaterThan">
      <formula>8</formula>
    </cfRule>
  </conditionalFormatting>
  <conditionalFormatting sqref="AI92:AK92 AM92">
    <cfRule type="cellIs" dxfId="266" priority="21" operator="between">
      <formula>0.001</formula>
      <formula>7.999</formula>
    </cfRule>
    <cfRule type="cellIs" dxfId="265" priority="22" operator="equal">
      <formula>"na"</formula>
    </cfRule>
    <cfRule type="cellIs" dxfId="264" priority="23" operator="equal">
      <formula>"ud"</formula>
    </cfRule>
    <cfRule type="cellIs" dxfId="263" priority="24" operator="equal">
      <formula>"pd"</formula>
    </cfRule>
  </conditionalFormatting>
  <conditionalFormatting sqref="AI92:AK92 AM92">
    <cfRule type="cellIs" dxfId="262" priority="25" operator="greaterThan">
      <formula>8</formula>
    </cfRule>
  </conditionalFormatting>
  <conditionalFormatting sqref="AI92:AM92">
    <cfRule type="cellIs" dxfId="261" priority="16" operator="between">
      <formula>0.001</formula>
      <formula>7.999</formula>
    </cfRule>
    <cfRule type="cellIs" dxfId="260" priority="17" operator="equal">
      <formula>"na"</formula>
    </cfRule>
    <cfRule type="cellIs" dxfId="259" priority="18" operator="equal">
      <formula>"ud"</formula>
    </cfRule>
    <cfRule type="cellIs" dxfId="258" priority="19" operator="equal">
      <formula>"pd"</formula>
    </cfRule>
  </conditionalFormatting>
  <conditionalFormatting sqref="AI92:AM92">
    <cfRule type="cellIs" dxfId="257" priority="20" operator="greaterThan">
      <formula>8</formula>
    </cfRule>
  </conditionalFormatting>
  <conditionalFormatting sqref="AP92 AR92">
    <cfRule type="cellIs" dxfId="256" priority="11" operator="between">
      <formula>0.001</formula>
      <formula>7.999</formula>
    </cfRule>
    <cfRule type="cellIs" dxfId="255" priority="12" operator="equal">
      <formula>"na"</formula>
    </cfRule>
    <cfRule type="cellIs" dxfId="254" priority="13" operator="equal">
      <formula>"ud"</formula>
    </cfRule>
    <cfRule type="cellIs" dxfId="253" priority="14" operator="equal">
      <formula>"pd"</formula>
    </cfRule>
  </conditionalFormatting>
  <conditionalFormatting sqref="AP92 AR92">
    <cfRule type="cellIs" dxfId="252" priority="15" operator="greaterThan">
      <formula>8</formula>
    </cfRule>
  </conditionalFormatting>
  <conditionalFormatting sqref="AP92:AR92">
    <cfRule type="cellIs" dxfId="251" priority="6" operator="between">
      <formula>0.001</formula>
      <formula>7.999</formula>
    </cfRule>
    <cfRule type="cellIs" dxfId="250" priority="7" operator="equal">
      <formula>"na"</formula>
    </cfRule>
    <cfRule type="cellIs" dxfId="249" priority="8" operator="equal">
      <formula>"ud"</formula>
    </cfRule>
    <cfRule type="cellIs" dxfId="248" priority="9" operator="equal">
      <formula>"pd"</formula>
    </cfRule>
  </conditionalFormatting>
  <conditionalFormatting sqref="AP92:AR92">
    <cfRule type="cellIs" dxfId="247" priority="10" operator="greaterThan">
      <formula>8</formula>
    </cfRule>
  </conditionalFormatting>
  <conditionalFormatting sqref="AP85">
    <cfRule type="cellIs" dxfId="246" priority="1" operator="between">
      <formula>0.001</formula>
      <formula>7.999</formula>
    </cfRule>
    <cfRule type="cellIs" dxfId="245" priority="2" operator="equal">
      <formula>"na"</formula>
    </cfRule>
    <cfRule type="cellIs" dxfId="244" priority="3" operator="equal">
      <formula>"ud"</formula>
    </cfRule>
    <cfRule type="cellIs" dxfId="243" priority="4" operator="equal">
      <formula>"pd"</formula>
    </cfRule>
  </conditionalFormatting>
  <conditionalFormatting sqref="AP85">
    <cfRule type="cellIs" dxfId="242" priority="5" operator="greaterThan">
      <formula>8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BA88-50D3-E949-AB41-8B637C28FBC9}">
  <dimension ref="A1:AW91"/>
  <sheetViews>
    <sheetView zoomScale="110" zoomScaleNormal="110" workbookViewId="0">
      <pane xSplit="1" topLeftCell="Y1" activePane="topRight" state="frozen"/>
      <selection pane="topRight" activeCell="AS24" sqref="AS24"/>
    </sheetView>
  </sheetViews>
  <sheetFormatPr baseColWidth="10" defaultColWidth="9.1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9" width="15.6640625" style="15" bestFit="1" customWidth="1"/>
    <col min="10" max="10" width="15.6640625" style="15" customWidth="1"/>
    <col min="11" max="11" width="20" style="15" bestFit="1" customWidth="1"/>
    <col min="12" max="13" width="20" style="15" customWidth="1"/>
    <col min="14" max="14" width="10.6640625" style="2" bestFit="1" customWidth="1"/>
    <col min="15" max="44" width="11.1640625" style="2" customWidth="1"/>
    <col min="45" max="45" width="14.5" style="2" customWidth="1"/>
    <col min="46" max="46" width="19.1640625" style="2" customWidth="1"/>
    <col min="47" max="16384" width="9.1640625" style="26"/>
  </cols>
  <sheetData>
    <row r="1" spans="1:46" x14ac:dyDescent="0.2">
      <c r="A1" s="23" t="s">
        <v>623</v>
      </c>
      <c r="B1" s="24"/>
      <c r="C1" s="24">
        <f>NETWORKDAYS(B3,C3,A6:A9)</f>
        <v>22</v>
      </c>
      <c r="D1" s="25">
        <f>C1/5</f>
        <v>4.4000000000000004</v>
      </c>
      <c r="E1" s="14"/>
      <c r="H1" s="2"/>
      <c r="I1" s="2"/>
      <c r="J1" s="2"/>
      <c r="K1" s="2"/>
      <c r="L1" s="2"/>
      <c r="M1" s="2"/>
      <c r="AT1" s="26"/>
    </row>
    <row r="2" spans="1:46" x14ac:dyDescent="0.2">
      <c r="A2" s="24" t="s">
        <v>624</v>
      </c>
      <c r="B2" s="24"/>
      <c r="C2" s="24">
        <f>COUNTIF($N:$AO,"NA")</f>
        <v>56</v>
      </c>
      <c r="D2" s="2"/>
      <c r="E2" s="14"/>
      <c r="H2" s="2"/>
      <c r="I2" s="2"/>
      <c r="J2" s="2"/>
      <c r="K2" s="2"/>
      <c r="L2" s="2"/>
      <c r="M2" s="2"/>
      <c r="AT2" s="26"/>
    </row>
    <row r="3" spans="1:46" x14ac:dyDescent="0.2">
      <c r="A3" s="24" t="s">
        <v>625</v>
      </c>
      <c r="B3" s="27">
        <v>43678</v>
      </c>
      <c r="C3" s="27">
        <f>DATE(YEAR(B3),MONTH(B3)+1,1)-1</f>
        <v>43708</v>
      </c>
      <c r="D3" s="2"/>
      <c r="E3" s="14"/>
      <c r="H3" s="2"/>
      <c r="I3" s="2"/>
      <c r="J3" s="2"/>
      <c r="K3" s="2"/>
      <c r="L3" s="2"/>
      <c r="M3" s="2"/>
      <c r="AT3" s="26"/>
    </row>
    <row r="4" spans="1:46" x14ac:dyDescent="0.2">
      <c r="A4" s="24"/>
      <c r="B4" s="27"/>
      <c r="C4" s="27"/>
      <c r="D4" s="2"/>
      <c r="E4" s="14"/>
      <c r="H4" s="2"/>
      <c r="I4" s="2"/>
      <c r="J4" s="2"/>
      <c r="K4" s="2"/>
      <c r="L4" s="2"/>
      <c r="M4" s="2"/>
      <c r="AT4" s="26"/>
    </row>
    <row r="5" spans="1:46" ht="18" x14ac:dyDescent="0.2">
      <c r="A5" s="28" t="s">
        <v>626</v>
      </c>
      <c r="B5" s="29"/>
      <c r="C5" s="213" t="s">
        <v>627</v>
      </c>
      <c r="D5" s="213"/>
      <c r="E5" s="14"/>
      <c r="F5" s="214" t="s">
        <v>628</v>
      </c>
      <c r="G5" s="214"/>
      <c r="H5" s="2"/>
      <c r="I5" s="2"/>
      <c r="J5" s="2"/>
      <c r="K5" s="2"/>
      <c r="L5" s="2"/>
      <c r="M5" s="2"/>
      <c r="AT5" s="26"/>
    </row>
    <row r="6" spans="1:46" ht="14.25" customHeight="1" x14ac:dyDescent="0.2">
      <c r="A6" s="30"/>
      <c r="B6" s="2"/>
      <c r="C6" s="24">
        <f>COUNTA(A24:A239)</f>
        <v>68</v>
      </c>
      <c r="D6" s="31" t="s">
        <v>629</v>
      </c>
      <c r="E6" s="14"/>
      <c r="F6" s="98" t="s">
        <v>630</v>
      </c>
      <c r="G6" s="98" t="s">
        <v>631</v>
      </c>
      <c r="H6" s="93"/>
      <c r="I6" s="93"/>
      <c r="J6" s="93"/>
      <c r="K6" s="93"/>
      <c r="L6" s="93"/>
      <c r="M6" s="93"/>
      <c r="AT6" s="26"/>
    </row>
    <row r="7" spans="1:46" ht="14.25" customHeight="1" x14ac:dyDescent="0.2">
      <c r="A7" s="30"/>
      <c r="B7" s="2"/>
      <c r="C7" s="24">
        <f>COUNTIF($N:$AO,"PD")</f>
        <v>43</v>
      </c>
      <c r="D7" s="31" t="s">
        <v>632</v>
      </c>
      <c r="E7" s="14"/>
      <c r="F7" s="99" t="s">
        <v>633</v>
      </c>
      <c r="G7" s="99">
        <f>SUM(F24:F136)</f>
        <v>993</v>
      </c>
      <c r="H7" s="93"/>
      <c r="I7" s="93"/>
      <c r="J7" s="93"/>
      <c r="K7" s="93"/>
      <c r="L7" s="93"/>
      <c r="M7" s="93"/>
      <c r="AT7" s="26"/>
    </row>
    <row r="8" spans="1:46" ht="14.25" customHeight="1" x14ac:dyDescent="0.2">
      <c r="A8" s="30"/>
      <c r="B8" s="2"/>
      <c r="C8" s="24">
        <f>COUNTIF($N:$AO,"UD")</f>
        <v>58</v>
      </c>
      <c r="D8" s="31" t="s">
        <v>634</v>
      </c>
      <c r="E8" s="14"/>
      <c r="F8" s="100" t="s">
        <v>635</v>
      </c>
      <c r="G8" s="100">
        <f>SUM(G24:G136)</f>
        <v>2445.25</v>
      </c>
      <c r="H8" s="93"/>
      <c r="I8" s="93"/>
      <c r="J8" s="93"/>
      <c r="K8" s="93"/>
      <c r="L8" s="93"/>
      <c r="M8" s="93"/>
      <c r="AT8" s="26"/>
    </row>
    <row r="9" spans="1:46" ht="14.25" customHeight="1" x14ac:dyDescent="0.2">
      <c r="A9" s="30"/>
      <c r="B9" s="2"/>
      <c r="C9" s="24">
        <f>(C6*C1)-C2</f>
        <v>1440</v>
      </c>
      <c r="D9" s="31" t="s">
        <v>636</v>
      </c>
      <c r="E9" s="14"/>
      <c r="F9" s="99" t="s">
        <v>637</v>
      </c>
      <c r="G9" s="99">
        <f>SUM(H24:H136)</f>
        <v>2327.5</v>
      </c>
      <c r="H9" s="93"/>
      <c r="I9" s="93"/>
      <c r="J9" s="93"/>
      <c r="K9" s="93"/>
      <c r="L9" s="93"/>
      <c r="M9" s="93"/>
      <c r="AT9" s="26"/>
    </row>
    <row r="10" spans="1:46" ht="14.25" customHeight="1" x14ac:dyDescent="0.2">
      <c r="A10" s="24"/>
      <c r="B10" s="2"/>
      <c r="C10" s="24">
        <f>C9*8</f>
        <v>11520</v>
      </c>
      <c r="D10" s="31" t="s">
        <v>638</v>
      </c>
      <c r="E10" s="14"/>
      <c r="F10" s="100" t="s">
        <v>639</v>
      </c>
      <c r="G10" s="100">
        <f>SUM(I24:I136)</f>
        <v>2401.75</v>
      </c>
      <c r="H10" s="93"/>
      <c r="I10" s="93"/>
      <c r="J10" s="93"/>
      <c r="K10" s="93"/>
      <c r="L10" s="93"/>
      <c r="M10" s="93"/>
      <c r="AT10" s="26"/>
    </row>
    <row r="11" spans="1:46" ht="14.25" customHeight="1" x14ac:dyDescent="0.2">
      <c r="A11" s="24"/>
      <c r="B11" s="2"/>
      <c r="C11" s="32">
        <f>C7/C9</f>
        <v>2.9861111111111113E-2</v>
      </c>
      <c r="D11" s="31" t="s">
        <v>640</v>
      </c>
      <c r="E11" s="14"/>
      <c r="F11" s="101" t="s">
        <v>641</v>
      </c>
      <c r="G11" s="101">
        <f>SUM(J24:J136)</f>
        <v>2312.5</v>
      </c>
      <c r="H11" s="93"/>
      <c r="I11" s="93"/>
      <c r="J11" s="93"/>
      <c r="K11" s="93"/>
      <c r="L11" s="93"/>
      <c r="M11" s="93"/>
      <c r="AT11" s="26"/>
    </row>
    <row r="12" spans="1:46" ht="14.25" customHeight="1" x14ac:dyDescent="0.2">
      <c r="A12" s="24"/>
      <c r="B12" s="2"/>
      <c r="C12" s="33">
        <f>C8/C9</f>
        <v>4.027777777777778E-2</v>
      </c>
      <c r="D12" s="31" t="s">
        <v>642</v>
      </c>
      <c r="E12" s="14"/>
      <c r="F12" s="102" t="s">
        <v>643</v>
      </c>
      <c r="G12" s="102">
        <f>SUM(L24:L136)</f>
        <v>0</v>
      </c>
      <c r="H12" s="93"/>
      <c r="I12" s="93"/>
      <c r="J12" s="93"/>
      <c r="K12" s="93"/>
      <c r="L12" s="93"/>
      <c r="M12" s="93"/>
      <c r="AT12" s="26"/>
    </row>
    <row r="13" spans="1:46" ht="20" x14ac:dyDescent="0.2">
      <c r="A13" s="24"/>
      <c r="B13" s="2"/>
      <c r="C13" s="34">
        <f>SUM(C7:C8)/C9</f>
        <v>7.013888888888889E-2</v>
      </c>
      <c r="D13" s="35" t="s">
        <v>644</v>
      </c>
      <c r="E13" s="14"/>
      <c r="F13" s="103" t="s">
        <v>418</v>
      </c>
      <c r="G13" s="104">
        <f>SUM(G7:G12)</f>
        <v>10480</v>
      </c>
      <c r="H13" s="2"/>
      <c r="I13" s="2"/>
      <c r="J13" s="2"/>
      <c r="K13" s="2"/>
      <c r="L13" s="2"/>
      <c r="M13" s="2"/>
      <c r="N13" s="2">
        <f>COUNTIF(N23:AQ91, "NA")</f>
        <v>66</v>
      </c>
      <c r="AT13" s="26"/>
    </row>
    <row r="14" spans="1:46" ht="14" x14ac:dyDescent="0.2">
      <c r="A14" s="2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T14" s="26"/>
    </row>
    <row r="15" spans="1:46" ht="19" x14ac:dyDescent="0.25">
      <c r="A15" s="61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T15" s="26"/>
    </row>
    <row r="16" spans="1:46" ht="15" x14ac:dyDescent="0.2">
      <c r="A16" s="62"/>
      <c r="B16" s="38"/>
      <c r="C16" s="26"/>
      <c r="D16" s="35"/>
      <c r="E16" s="14"/>
      <c r="F16" s="2"/>
      <c r="G16" s="2"/>
      <c r="H16" s="2"/>
      <c r="I16" s="90"/>
      <c r="J16" s="90"/>
      <c r="K16" s="39"/>
      <c r="L16" s="39"/>
      <c r="M16" s="39"/>
      <c r="AT16" s="26"/>
    </row>
    <row r="17" spans="1:49" ht="14" x14ac:dyDescent="0.2">
      <c r="A17" s="62"/>
      <c r="B17" s="38"/>
      <c r="C17" s="26"/>
      <c r="D17" s="35"/>
      <c r="E17" s="14"/>
      <c r="F17" s="2"/>
      <c r="G17" s="2"/>
      <c r="H17" s="2"/>
      <c r="I17" s="2"/>
      <c r="J17" s="2"/>
      <c r="K17" s="40" t="s">
        <v>645</v>
      </c>
      <c r="L17" s="40"/>
      <c r="M17" s="40"/>
      <c r="N17" s="41">
        <f t="shared" ref="N17:AQ17" si="0">(COUNTIF(N24:N482,"&gt;0")*8)-SUMIF(N24:N482,"&gt;0")</f>
        <v>14</v>
      </c>
      <c r="O17" s="41">
        <f t="shared" si="0"/>
        <v>1</v>
      </c>
      <c r="P17" s="41">
        <f t="shared" si="0"/>
        <v>0</v>
      </c>
      <c r="Q17" s="41">
        <f t="shared" si="0"/>
        <v>0</v>
      </c>
      <c r="R17" s="41">
        <f t="shared" si="0"/>
        <v>4</v>
      </c>
      <c r="S17" s="41">
        <f t="shared" si="0"/>
        <v>5.25</v>
      </c>
      <c r="T17" s="41">
        <f t="shared" si="0"/>
        <v>4</v>
      </c>
      <c r="U17" s="41">
        <f t="shared" si="0"/>
        <v>2.5</v>
      </c>
      <c r="V17" s="41">
        <f t="shared" si="0"/>
        <v>3</v>
      </c>
      <c r="W17" s="41">
        <f t="shared" si="0"/>
        <v>0</v>
      </c>
      <c r="X17" s="41">
        <f t="shared" si="0"/>
        <v>0</v>
      </c>
      <c r="Y17" s="41">
        <f t="shared" si="0"/>
        <v>0</v>
      </c>
      <c r="Z17" s="41">
        <f t="shared" si="0"/>
        <v>4</v>
      </c>
      <c r="AA17" s="41">
        <f t="shared" si="0"/>
        <v>0.5</v>
      </c>
      <c r="AB17" s="41">
        <f t="shared" si="0"/>
        <v>9</v>
      </c>
      <c r="AC17" s="41">
        <f t="shared" si="0"/>
        <v>3</v>
      </c>
      <c r="AD17" s="41">
        <f t="shared" si="0"/>
        <v>0</v>
      </c>
      <c r="AE17" s="41">
        <f t="shared" si="0"/>
        <v>0</v>
      </c>
      <c r="AF17" s="41">
        <f t="shared" si="0"/>
        <v>0.75</v>
      </c>
      <c r="AG17" s="41">
        <f t="shared" si="0"/>
        <v>3</v>
      </c>
      <c r="AH17" s="41">
        <f t="shared" si="0"/>
        <v>1</v>
      </c>
      <c r="AI17" s="41">
        <f t="shared" si="0"/>
        <v>5</v>
      </c>
      <c r="AJ17" s="41">
        <f t="shared" si="0"/>
        <v>12.5</v>
      </c>
      <c r="AK17" s="41">
        <f t="shared" si="0"/>
        <v>0</v>
      </c>
      <c r="AL17" s="41">
        <f t="shared" si="0"/>
        <v>0</v>
      </c>
      <c r="AM17" s="41">
        <f t="shared" si="0"/>
        <v>1</v>
      </c>
      <c r="AN17" s="41">
        <f t="shared" si="0"/>
        <v>1</v>
      </c>
      <c r="AO17" s="41">
        <f t="shared" si="0"/>
        <v>6</v>
      </c>
      <c r="AP17" s="41">
        <f t="shared" si="0"/>
        <v>5.5</v>
      </c>
      <c r="AQ17" s="41">
        <f t="shared" si="0"/>
        <v>2</v>
      </c>
      <c r="AR17" s="41"/>
      <c r="AT17" s="26"/>
    </row>
    <row r="18" spans="1:49" ht="14" x14ac:dyDescent="0.2">
      <c r="A18" s="42"/>
      <c r="B18" s="38"/>
      <c r="C18" s="26"/>
      <c r="D18" s="35"/>
      <c r="E18" s="14"/>
      <c r="F18" s="2"/>
      <c r="G18" s="2"/>
      <c r="H18" s="2"/>
      <c r="I18" s="2"/>
      <c r="J18" s="2"/>
      <c r="K18" s="43" t="s">
        <v>646</v>
      </c>
      <c r="L18" s="43"/>
      <c r="M18" s="43"/>
      <c r="N18" s="44">
        <f t="shared" ref="N18:AQ18" si="1">(COUNTIF(N23:N480,"PD"))</f>
        <v>1</v>
      </c>
      <c r="O18" s="44">
        <f t="shared" si="1"/>
        <v>2</v>
      </c>
      <c r="P18" s="44">
        <f t="shared" si="1"/>
        <v>0</v>
      </c>
      <c r="Q18" s="44">
        <f t="shared" si="1"/>
        <v>0</v>
      </c>
      <c r="R18" s="44">
        <f t="shared" si="1"/>
        <v>2</v>
      </c>
      <c r="S18" s="44">
        <f t="shared" si="1"/>
        <v>0</v>
      </c>
      <c r="T18" s="44">
        <f t="shared" si="1"/>
        <v>1</v>
      </c>
      <c r="U18" s="44">
        <f t="shared" si="1"/>
        <v>4</v>
      </c>
      <c r="V18" s="44">
        <f t="shared" si="1"/>
        <v>5</v>
      </c>
      <c r="W18" s="44">
        <f t="shared" si="1"/>
        <v>0</v>
      </c>
      <c r="X18" s="44">
        <f t="shared" si="1"/>
        <v>0</v>
      </c>
      <c r="Y18" s="44">
        <f t="shared" si="1"/>
        <v>3</v>
      </c>
      <c r="Z18" s="44">
        <f t="shared" si="1"/>
        <v>1</v>
      </c>
      <c r="AA18" s="44">
        <f t="shared" si="1"/>
        <v>4</v>
      </c>
      <c r="AB18" s="44">
        <f t="shared" si="1"/>
        <v>1</v>
      </c>
      <c r="AC18" s="44">
        <f t="shared" si="1"/>
        <v>2</v>
      </c>
      <c r="AD18" s="44">
        <f t="shared" si="1"/>
        <v>0</v>
      </c>
      <c r="AE18" s="44">
        <f t="shared" si="1"/>
        <v>0</v>
      </c>
      <c r="AF18" s="44">
        <f t="shared" si="1"/>
        <v>3</v>
      </c>
      <c r="AG18" s="44">
        <f t="shared" si="1"/>
        <v>0</v>
      </c>
      <c r="AH18" s="44">
        <f t="shared" si="1"/>
        <v>0</v>
      </c>
      <c r="AI18" s="44">
        <f t="shared" si="1"/>
        <v>2</v>
      </c>
      <c r="AJ18" s="44">
        <f t="shared" si="1"/>
        <v>3</v>
      </c>
      <c r="AK18" s="44">
        <f t="shared" si="1"/>
        <v>0</v>
      </c>
      <c r="AL18" s="44">
        <f t="shared" si="1"/>
        <v>0</v>
      </c>
      <c r="AM18" s="44">
        <f t="shared" si="1"/>
        <v>3</v>
      </c>
      <c r="AN18" s="44">
        <f t="shared" si="1"/>
        <v>2</v>
      </c>
      <c r="AO18" s="44">
        <f t="shared" si="1"/>
        <v>4</v>
      </c>
      <c r="AP18" s="44">
        <f t="shared" si="1"/>
        <v>3</v>
      </c>
      <c r="AQ18" s="44">
        <f t="shared" si="1"/>
        <v>2</v>
      </c>
      <c r="AR18" s="44"/>
      <c r="AT18" s="26"/>
    </row>
    <row r="19" spans="1:49" ht="14" x14ac:dyDescent="0.2">
      <c r="A19" s="45"/>
      <c r="B19" s="46"/>
      <c r="C19" s="34"/>
      <c r="D19" s="35"/>
      <c r="E19" s="14"/>
      <c r="F19" s="2"/>
      <c r="G19" s="2"/>
      <c r="H19" s="2"/>
      <c r="I19" s="2"/>
      <c r="J19" s="2"/>
      <c r="K19" s="47" t="s">
        <v>647</v>
      </c>
      <c r="L19" s="47"/>
      <c r="M19" s="47"/>
      <c r="N19" s="48">
        <f t="shared" ref="N19:AQ19" si="2">(COUNTIF(N24:N480,"UD"))</f>
        <v>2</v>
      </c>
      <c r="O19" s="48">
        <f t="shared" si="2"/>
        <v>4</v>
      </c>
      <c r="P19" s="48">
        <f t="shared" si="2"/>
        <v>0</v>
      </c>
      <c r="Q19" s="48">
        <f t="shared" si="2"/>
        <v>0</v>
      </c>
      <c r="R19" s="48">
        <f t="shared" si="2"/>
        <v>4</v>
      </c>
      <c r="S19" s="48">
        <f t="shared" si="2"/>
        <v>2</v>
      </c>
      <c r="T19" s="48">
        <f t="shared" si="2"/>
        <v>1</v>
      </c>
      <c r="U19" s="48">
        <f t="shared" si="2"/>
        <v>0</v>
      </c>
      <c r="V19" s="48">
        <f t="shared" si="2"/>
        <v>2</v>
      </c>
      <c r="W19" s="48">
        <f t="shared" si="2"/>
        <v>0</v>
      </c>
      <c r="X19" s="48">
        <f t="shared" si="2"/>
        <v>0</v>
      </c>
      <c r="Y19" s="48">
        <f t="shared" si="2"/>
        <v>5</v>
      </c>
      <c r="Z19" s="48">
        <f t="shared" si="2"/>
        <v>4</v>
      </c>
      <c r="AA19" s="48">
        <f t="shared" si="2"/>
        <v>4</v>
      </c>
      <c r="AB19" s="48">
        <f t="shared" si="2"/>
        <v>2</v>
      </c>
      <c r="AC19" s="48">
        <f t="shared" si="2"/>
        <v>6</v>
      </c>
      <c r="AD19" s="48">
        <f t="shared" si="2"/>
        <v>0</v>
      </c>
      <c r="AE19" s="48">
        <f t="shared" si="2"/>
        <v>0</v>
      </c>
      <c r="AF19" s="48">
        <f t="shared" si="2"/>
        <v>5</v>
      </c>
      <c r="AG19" s="48">
        <f t="shared" si="2"/>
        <v>1</v>
      </c>
      <c r="AH19" s="48">
        <f t="shared" si="2"/>
        <v>4</v>
      </c>
      <c r="AI19" s="48">
        <f t="shared" si="2"/>
        <v>2</v>
      </c>
      <c r="AJ19" s="48">
        <f t="shared" si="2"/>
        <v>2</v>
      </c>
      <c r="AK19" s="48">
        <f t="shared" si="2"/>
        <v>0</v>
      </c>
      <c r="AL19" s="48">
        <f t="shared" si="2"/>
        <v>0</v>
      </c>
      <c r="AM19" s="48">
        <f t="shared" si="2"/>
        <v>4</v>
      </c>
      <c r="AN19" s="48">
        <f t="shared" si="2"/>
        <v>4</v>
      </c>
      <c r="AO19" s="48">
        <f t="shared" si="2"/>
        <v>0</v>
      </c>
      <c r="AP19" s="48">
        <f t="shared" si="2"/>
        <v>1</v>
      </c>
      <c r="AQ19" s="48">
        <f t="shared" si="2"/>
        <v>2</v>
      </c>
      <c r="AR19" s="48"/>
      <c r="AT19" s="26"/>
    </row>
    <row r="20" spans="1:49" ht="14" x14ac:dyDescent="0.2">
      <c r="A20" s="2"/>
      <c r="B20" s="2"/>
      <c r="C20" s="2"/>
      <c r="D20" s="2"/>
      <c r="E20" s="14"/>
      <c r="F20" s="2"/>
      <c r="G20" s="2"/>
      <c r="H20" s="2"/>
      <c r="I20" s="2"/>
      <c r="J20" s="2"/>
      <c r="K20" s="2"/>
      <c r="L20" s="2"/>
      <c r="M20" s="2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T20" s="26"/>
    </row>
    <row r="21" spans="1:49" ht="14" x14ac:dyDescent="0.2">
      <c r="A21" s="2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T21" s="26"/>
    </row>
    <row r="22" spans="1:49" ht="14" x14ac:dyDescent="0.2">
      <c r="A22" s="2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 t="s">
        <v>652</v>
      </c>
      <c r="O22" s="49" t="s">
        <v>653</v>
      </c>
      <c r="P22" s="49" t="s">
        <v>654</v>
      </c>
      <c r="Q22" s="49" t="s">
        <v>648</v>
      </c>
      <c r="R22" s="49" t="s">
        <v>649</v>
      </c>
      <c r="S22" s="49" t="s">
        <v>650</v>
      </c>
      <c r="T22" s="49" t="s">
        <v>651</v>
      </c>
      <c r="U22" s="49" t="s">
        <v>652</v>
      </c>
      <c r="V22" s="49" t="s">
        <v>653</v>
      </c>
      <c r="W22" s="49" t="s">
        <v>654</v>
      </c>
      <c r="X22" s="49" t="s">
        <v>648</v>
      </c>
      <c r="Y22" s="49" t="s">
        <v>649</v>
      </c>
      <c r="Z22" s="49" t="s">
        <v>650</v>
      </c>
      <c r="AA22" s="49" t="s">
        <v>651</v>
      </c>
      <c r="AB22" s="49" t="s">
        <v>652</v>
      </c>
      <c r="AC22" s="49" t="s">
        <v>653</v>
      </c>
      <c r="AD22" s="49" t="s">
        <v>654</v>
      </c>
      <c r="AE22" s="49" t="s">
        <v>648</v>
      </c>
      <c r="AF22" s="49" t="s">
        <v>649</v>
      </c>
      <c r="AG22" s="49" t="s">
        <v>650</v>
      </c>
      <c r="AH22" s="49" t="s">
        <v>651</v>
      </c>
      <c r="AI22" s="49" t="s">
        <v>652</v>
      </c>
      <c r="AJ22" s="49" t="s">
        <v>653</v>
      </c>
      <c r="AK22" s="49" t="s">
        <v>654</v>
      </c>
      <c r="AL22" s="49" t="s">
        <v>648</v>
      </c>
      <c r="AM22" s="49" t="s">
        <v>649</v>
      </c>
      <c r="AN22" s="49" t="s">
        <v>650</v>
      </c>
      <c r="AO22" s="49" t="s">
        <v>651</v>
      </c>
      <c r="AP22" s="49" t="s">
        <v>652</v>
      </c>
      <c r="AQ22" s="49" t="s">
        <v>653</v>
      </c>
      <c r="AR22" s="49" t="s">
        <v>654</v>
      </c>
      <c r="AT22" s="26"/>
    </row>
    <row r="23" spans="1:49" ht="14" x14ac:dyDescent="0.2">
      <c r="A23" s="1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655</v>
      </c>
      <c r="G23" s="17" t="s">
        <v>656</v>
      </c>
      <c r="H23" s="17" t="s">
        <v>657</v>
      </c>
      <c r="I23" s="17" t="s">
        <v>658</v>
      </c>
      <c r="J23" s="17" t="s">
        <v>659</v>
      </c>
      <c r="K23" s="17" t="s">
        <v>660</v>
      </c>
      <c r="L23" s="17" t="s">
        <v>661</v>
      </c>
      <c r="M23" s="17" t="s">
        <v>662</v>
      </c>
      <c r="N23" s="19">
        <v>43678</v>
      </c>
      <c r="O23" s="19">
        <f>N23+1</f>
        <v>43679</v>
      </c>
      <c r="P23" s="19">
        <f t="shared" ref="P23:AR23" si="3">O23+1</f>
        <v>43680</v>
      </c>
      <c r="Q23" s="19">
        <f t="shared" si="3"/>
        <v>43681</v>
      </c>
      <c r="R23" s="19">
        <f t="shared" si="3"/>
        <v>43682</v>
      </c>
      <c r="S23" s="19">
        <f t="shared" si="3"/>
        <v>43683</v>
      </c>
      <c r="T23" s="19">
        <f t="shared" si="3"/>
        <v>43684</v>
      </c>
      <c r="U23" s="19">
        <f t="shared" si="3"/>
        <v>43685</v>
      </c>
      <c r="V23" s="19">
        <f t="shared" si="3"/>
        <v>43686</v>
      </c>
      <c r="W23" s="19">
        <f t="shared" si="3"/>
        <v>43687</v>
      </c>
      <c r="X23" s="19">
        <f t="shared" si="3"/>
        <v>43688</v>
      </c>
      <c r="Y23" s="19">
        <f t="shared" si="3"/>
        <v>43689</v>
      </c>
      <c r="Z23" s="19">
        <f t="shared" si="3"/>
        <v>43690</v>
      </c>
      <c r="AA23" s="19">
        <f t="shared" si="3"/>
        <v>43691</v>
      </c>
      <c r="AB23" s="19">
        <f t="shared" si="3"/>
        <v>43692</v>
      </c>
      <c r="AC23" s="19">
        <f t="shared" si="3"/>
        <v>43693</v>
      </c>
      <c r="AD23" s="19">
        <f t="shared" si="3"/>
        <v>43694</v>
      </c>
      <c r="AE23" s="19">
        <f t="shared" si="3"/>
        <v>43695</v>
      </c>
      <c r="AF23" s="19">
        <f t="shared" si="3"/>
        <v>43696</v>
      </c>
      <c r="AG23" s="19">
        <f t="shared" si="3"/>
        <v>43697</v>
      </c>
      <c r="AH23" s="19">
        <f t="shared" si="3"/>
        <v>43698</v>
      </c>
      <c r="AI23" s="19">
        <f t="shared" si="3"/>
        <v>43699</v>
      </c>
      <c r="AJ23" s="19">
        <f t="shared" si="3"/>
        <v>43700</v>
      </c>
      <c r="AK23" s="19">
        <f t="shared" si="3"/>
        <v>43701</v>
      </c>
      <c r="AL23" s="19">
        <f t="shared" si="3"/>
        <v>43702</v>
      </c>
      <c r="AM23" s="19">
        <f t="shared" si="3"/>
        <v>43703</v>
      </c>
      <c r="AN23" s="19">
        <f t="shared" si="3"/>
        <v>43704</v>
      </c>
      <c r="AO23" s="19">
        <f t="shared" si="3"/>
        <v>43705</v>
      </c>
      <c r="AP23" s="19">
        <f t="shared" si="3"/>
        <v>43706</v>
      </c>
      <c r="AQ23" s="19">
        <f t="shared" si="3"/>
        <v>43707</v>
      </c>
      <c r="AR23" s="19">
        <f t="shared" si="3"/>
        <v>43708</v>
      </c>
      <c r="AS23" s="20" t="s">
        <v>16</v>
      </c>
      <c r="AT23" s="20" t="s">
        <v>17</v>
      </c>
      <c r="AU23" s="20" t="s">
        <v>645</v>
      </c>
      <c r="AV23" s="21" t="s">
        <v>663</v>
      </c>
      <c r="AW23" s="21" t="s">
        <v>664</v>
      </c>
    </row>
    <row r="24" spans="1:49" x14ac:dyDescent="0.2">
      <c r="A24" s="80" t="s">
        <v>223</v>
      </c>
      <c r="B24" s="15" t="str">
        <f>IFERROR(VLOOKUP(A24,'Validation List'!$A:$G,2,0),"--")</f>
        <v>Jason Leung</v>
      </c>
      <c r="C24" s="15">
        <f>IFERROR(VLOOKUP(A24,'Validation List'!$A:$G,4,0),"--")</f>
        <v>0</v>
      </c>
      <c r="D24" s="16" t="str">
        <f>IFERROR(VLOOKUP(A24,'Validation List'!$A:$G,6,0),"--")</f>
        <v>ROLL OFF</v>
      </c>
      <c r="E24" s="16">
        <f>IFERROR(VLOOKUP(A24,'Validation List'!$A:$G,5,0),"--")</f>
        <v>100028230073847</v>
      </c>
      <c r="F24" s="15">
        <f t="shared" ref="F24:F55" si="4">((2*8)-((COUNTIF(N24:Q24,"UD")+COUNTIF(N24:Q24,"PD")+COUNTIF(N24:Q24,"NA"))*8))+(COUNTIF(N24:Q24,"Worked")*8) - ((COUNTIFS(N24:Q24,"&gt;0",N24:Q24,"&lt;8")*8)-SUMIFS(N24:Q24,N24:Q24,"&gt;0",N24:Q24,"&lt;8"))</f>
        <v>16</v>
      </c>
      <c r="G24" s="15">
        <f t="shared" ref="G24:G51" si="5">((5*8)-((COUNTIF(R24:X24,"UD")+COUNTIF(R24:X24,"PD")+COUNTIF(R24:X24,"NA"))*8))+(COUNTIF(R24:X24,"Worked")*8) - ((COUNTIF(R24:X24,"&gt;0")*8)-SUMIF(R24:X24,"&gt;0"))</f>
        <v>0</v>
      </c>
      <c r="H24" s="15">
        <f t="shared" ref="H24:H51" si="6">((5*8)-((COUNTIF(Y24:AE24,"UD")+COUNTIF(Y24:AE24,"PD")+COUNTIF(Y24:AE24,"NA"))*8))+(COUNTIF(Y24:AE24,"Worked")*8) - ((COUNTIF(Y24:AE24,"&gt;0")*8)-SUMIF(Y24:AE24,"&gt;0"))</f>
        <v>0</v>
      </c>
      <c r="I24" s="15">
        <f t="shared" ref="I24:I51" si="7">((5*8)-((COUNTIF(AF24:AL24,"UD")+COUNTIF(AF24:AL24,"PD")+COUNTIF(AF24:AL24,"NA"))*8))+(COUNTIF(AF24:AL24,"Worked")*8) - ((COUNTIF(AF24:AL24,"&gt;0")*8)-SUMIF(AF24:AL24,"&gt;0"))</f>
        <v>0</v>
      </c>
      <c r="J24" s="15">
        <f t="shared" ref="J24:J51" si="8">((5*8)-((COUNTIF(AM24:AR24,"UD")+COUNTIF(AM24:AR24,"PD")+COUNTIF(AM24:AR24,"NA"))*8))+(COUNTIF(AM24:AR24,"Worked")*8) - ((COUNTIF(AM24:AR24,"&gt;0")*8)-SUMIF(AM24:AR24,"&gt;0"))</f>
        <v>0</v>
      </c>
      <c r="K24" s="15">
        <f t="shared" ref="K24:K55" si="9">SUM(F24:J24)</f>
        <v>16</v>
      </c>
      <c r="L24" s="15">
        <f t="shared" ref="L24:L55" si="10">SUMIFS(N24:AR24,N24:AR24,"&gt;8") - ((COUNTIFS(N24:AR24,"&gt;0",N24:AR24,"&gt;8")*8))</f>
        <v>0</v>
      </c>
      <c r="M24" s="15">
        <f t="shared" ref="M24:M55" si="11">L24+K24</f>
        <v>16</v>
      </c>
      <c r="P24" s="95"/>
      <c r="Q24" s="95"/>
      <c r="R24" s="2" t="s">
        <v>666</v>
      </c>
      <c r="S24" s="2" t="s">
        <v>666</v>
      </c>
      <c r="T24" s="2" t="s">
        <v>666</v>
      </c>
      <c r="U24" s="2" t="s">
        <v>666</v>
      </c>
      <c r="V24" s="2" t="s">
        <v>666</v>
      </c>
      <c r="W24" s="95"/>
      <c r="X24" s="95"/>
      <c r="Y24" s="2" t="s">
        <v>666</v>
      </c>
      <c r="Z24" s="2" t="s">
        <v>666</v>
      </c>
      <c r="AA24" s="2" t="s">
        <v>666</v>
      </c>
      <c r="AB24" s="2" t="s">
        <v>666</v>
      </c>
      <c r="AC24" s="2" t="s">
        <v>666</v>
      </c>
      <c r="AD24" s="95"/>
      <c r="AE24" s="95"/>
      <c r="AF24" s="2" t="s">
        <v>666</v>
      </c>
      <c r="AG24" s="2" t="s">
        <v>666</v>
      </c>
      <c r="AH24" s="2" t="s">
        <v>666</v>
      </c>
      <c r="AI24" s="2" t="s">
        <v>666</v>
      </c>
      <c r="AJ24" s="2" t="s">
        <v>666</v>
      </c>
      <c r="AK24" s="95"/>
      <c r="AL24" s="95"/>
      <c r="AM24" s="2" t="s">
        <v>666</v>
      </c>
      <c r="AN24" s="2" t="s">
        <v>666</v>
      </c>
      <c r="AO24" s="2" t="s">
        <v>666</v>
      </c>
      <c r="AP24" s="2" t="s">
        <v>666</v>
      </c>
      <c r="AQ24" s="2" t="s">
        <v>666</v>
      </c>
      <c r="AR24" s="96"/>
      <c r="AS24" s="2">
        <f t="shared" ref="AS24:AS55" si="12">COUNTIF(N24:AR24,"PD")</f>
        <v>0</v>
      </c>
      <c r="AT24" s="2">
        <f t="shared" ref="AT24:AT55" si="13">COUNTIF(N24:AR24,"UD")</f>
        <v>0</v>
      </c>
      <c r="AU24" s="2">
        <f>((COUNTIFS(N24:AR24,"&gt;0",N24:AR24,"&lt;8")*8)-SUMIFS(N24:AR24,N24:AR24,"&gt;0",N24:AR24,"&lt;8"))</f>
        <v>0</v>
      </c>
      <c r="AV24" s="25">
        <f t="shared" ref="AV24:AV50" si="14">IFERROR((IF(G24="BC Forward",(AW24*1.85)/8,(K24/16.67)/8)),"--")</f>
        <v>0.11997600479904018</v>
      </c>
      <c r="AW24" s="14">
        <f t="shared" ref="AW24:AW79" si="15">($C$1-(COUNTIF(N24:AR24,"NA")))/5</f>
        <v>0.4</v>
      </c>
    </row>
    <row r="25" spans="1:49" x14ac:dyDescent="0.2">
      <c r="A25" s="121" t="s">
        <v>437</v>
      </c>
      <c r="B25" s="15" t="str">
        <f>IFERROR(VLOOKUP(A25,'Validation List'!$A:$G,2,0),"--")</f>
        <v>Jason Leung</v>
      </c>
      <c r="C25" s="15" t="str">
        <f>IFERROR(VLOOKUP(A25,'Validation List'!$A:$G,4,0),"--")</f>
        <v>MVW 391</v>
      </c>
      <c r="D25" s="16" t="str">
        <f>IFERROR(VLOOKUP(A25,'Validation List'!$A:$G,6,0),"--")</f>
        <v>AM</v>
      </c>
      <c r="E25" s="16">
        <f>IFERROR(VLOOKUP(A25,'Validation List'!$A:$G,5,0),"--")</f>
        <v>100035371671533</v>
      </c>
      <c r="F25" s="15">
        <f t="shared" si="4"/>
        <v>16</v>
      </c>
      <c r="G25" s="15">
        <f t="shared" si="5"/>
        <v>40</v>
      </c>
      <c r="H25" s="15">
        <f t="shared" si="6"/>
        <v>38</v>
      </c>
      <c r="I25" s="15">
        <f t="shared" si="7"/>
        <v>40</v>
      </c>
      <c r="J25" s="15">
        <f t="shared" si="8"/>
        <v>40</v>
      </c>
      <c r="K25" s="15">
        <f t="shared" si="9"/>
        <v>174</v>
      </c>
      <c r="L25" s="15">
        <f t="shared" si="10"/>
        <v>0</v>
      </c>
      <c r="M25" s="15">
        <f t="shared" si="11"/>
        <v>174</v>
      </c>
      <c r="P25" s="95"/>
      <c r="Q25" s="95"/>
      <c r="W25" s="95"/>
      <c r="X25" s="95"/>
      <c r="AB25" s="2">
        <v>6</v>
      </c>
      <c r="AD25" s="95"/>
      <c r="AE25" s="95"/>
      <c r="AK25" s="95"/>
      <c r="AL25" s="95"/>
      <c r="AR25" s="96"/>
      <c r="AS25" s="2">
        <f t="shared" si="12"/>
        <v>0</v>
      </c>
      <c r="AT25" s="2">
        <f t="shared" si="13"/>
        <v>0</v>
      </c>
      <c r="AU25" s="2">
        <f t="shared" ref="AU25:AU80" si="16">((COUNTIFS(N25:AR25,"&gt;0",N25:AR25,"&lt;8")*8)-SUMIFS(N25:AR25,N25:AR25,"&gt;0",N25:AR25,"&lt;8"))</f>
        <v>2</v>
      </c>
      <c r="AV25" s="25">
        <f t="shared" si="14"/>
        <v>1.3047390521895619</v>
      </c>
      <c r="AW25" s="14">
        <f t="shared" si="15"/>
        <v>4.4000000000000004</v>
      </c>
    </row>
    <row r="26" spans="1:49" x14ac:dyDescent="0.2">
      <c r="A26" s="80" t="s">
        <v>305</v>
      </c>
      <c r="B26" s="15" t="str">
        <f>IFERROR(VLOOKUP(A26,'Validation List'!$A:$G,2,0),"--")</f>
        <v>Maria Obaldo</v>
      </c>
      <c r="C26" s="15" t="str">
        <f>IFERROR(VLOOKUP(A26,'Validation List'!$A:$G,4,0),"--")</f>
        <v>MVW 391</v>
      </c>
      <c r="D26" s="16" t="str">
        <f>IFERROR(VLOOKUP(A26,'Validation List'!$A:$G,6,0),"--")</f>
        <v>PM</v>
      </c>
      <c r="E26" s="16">
        <f>IFERROR(VLOOKUP(A26,'Validation List'!$A:$G,5,0),"--")</f>
        <v>100029975262588</v>
      </c>
      <c r="F26" s="15">
        <f t="shared" si="4"/>
        <v>16</v>
      </c>
      <c r="G26" s="15">
        <f t="shared" si="5"/>
        <v>40</v>
      </c>
      <c r="H26" s="15">
        <f t="shared" si="6"/>
        <v>40</v>
      </c>
      <c r="I26" s="15">
        <f t="shared" si="7"/>
        <v>32</v>
      </c>
      <c r="J26" s="15">
        <f t="shared" si="8"/>
        <v>24</v>
      </c>
      <c r="K26" s="15">
        <f t="shared" si="9"/>
        <v>152</v>
      </c>
      <c r="L26" s="15">
        <f t="shared" si="10"/>
        <v>0</v>
      </c>
      <c r="M26" s="15">
        <f t="shared" si="11"/>
        <v>152</v>
      </c>
      <c r="P26" s="95"/>
      <c r="Q26" s="95"/>
      <c r="W26" s="95"/>
      <c r="X26" s="95"/>
      <c r="AD26" s="95"/>
      <c r="AE26" s="95"/>
      <c r="AH26" s="2" t="s">
        <v>17</v>
      </c>
      <c r="AK26" s="95"/>
      <c r="AL26" s="95"/>
      <c r="AM26" s="2" t="s">
        <v>17</v>
      </c>
      <c r="AN26" s="2" t="s">
        <v>17</v>
      </c>
      <c r="AR26" s="96"/>
      <c r="AS26" s="2">
        <f t="shared" si="12"/>
        <v>0</v>
      </c>
      <c r="AT26" s="2">
        <f t="shared" si="13"/>
        <v>3</v>
      </c>
      <c r="AU26" s="2">
        <f t="shared" si="16"/>
        <v>0</v>
      </c>
      <c r="AV26" s="25">
        <f t="shared" si="14"/>
        <v>1.1397720455908817</v>
      </c>
      <c r="AW26" s="14">
        <f t="shared" si="15"/>
        <v>4.4000000000000004</v>
      </c>
    </row>
    <row r="27" spans="1:49" x14ac:dyDescent="0.2">
      <c r="A27" s="55" t="s">
        <v>442</v>
      </c>
      <c r="B27" s="15" t="str">
        <f>IFERROR(VLOOKUP(A27,'Validation List'!$A:$G,2,0),"--")</f>
        <v>Jason Leung</v>
      </c>
      <c r="C27" s="15" t="str">
        <f>IFERROR(VLOOKUP(A27,'Validation List'!$A:$G,4,0),"--")</f>
        <v>MVW 391</v>
      </c>
      <c r="D27" s="16" t="str">
        <f>IFERROR(VLOOKUP(A27,'Validation List'!$A:$G,6,0),"--")</f>
        <v>AM</v>
      </c>
      <c r="E27" s="16">
        <f>IFERROR(VLOOKUP(A27,'Validation List'!$A:$G,5,0),"--")</f>
        <v>100034135453444</v>
      </c>
      <c r="F27" s="15">
        <f t="shared" si="4"/>
        <v>16</v>
      </c>
      <c r="G27" s="15">
        <f t="shared" si="5"/>
        <v>40</v>
      </c>
      <c r="H27" s="15">
        <f t="shared" si="6"/>
        <v>40</v>
      </c>
      <c r="I27" s="15">
        <f t="shared" si="7"/>
        <v>39</v>
      </c>
      <c r="J27" s="15">
        <f t="shared" si="8"/>
        <v>40</v>
      </c>
      <c r="K27" s="15">
        <f t="shared" si="9"/>
        <v>175</v>
      </c>
      <c r="L27" s="15">
        <f t="shared" si="10"/>
        <v>0</v>
      </c>
      <c r="M27" s="15">
        <f t="shared" si="11"/>
        <v>175</v>
      </c>
      <c r="N27" s="204"/>
      <c r="O27" s="204"/>
      <c r="P27" s="96"/>
      <c r="Q27" s="96"/>
      <c r="R27" s="204"/>
      <c r="S27" s="204"/>
      <c r="T27" s="204"/>
      <c r="U27" s="204"/>
      <c r="V27" s="204"/>
      <c r="W27" s="96"/>
      <c r="X27" s="96"/>
      <c r="Y27" s="204"/>
      <c r="Z27" s="204"/>
      <c r="AA27" s="204"/>
      <c r="AB27" s="204"/>
      <c r="AD27" s="96"/>
      <c r="AE27" s="96"/>
      <c r="AF27" s="204"/>
      <c r="AG27" s="204"/>
      <c r="AH27" s="204"/>
      <c r="AI27" s="204"/>
      <c r="AJ27" s="204">
        <v>7</v>
      </c>
      <c r="AK27" s="96"/>
      <c r="AL27" s="96"/>
      <c r="AM27" s="204"/>
      <c r="AN27" s="204"/>
      <c r="AO27" s="204"/>
      <c r="AR27" s="96"/>
      <c r="AS27" s="2">
        <f t="shared" si="12"/>
        <v>0</v>
      </c>
      <c r="AT27" s="2">
        <f t="shared" si="13"/>
        <v>0</v>
      </c>
      <c r="AU27" s="2">
        <f t="shared" si="16"/>
        <v>1</v>
      </c>
      <c r="AV27" s="25">
        <f t="shared" si="14"/>
        <v>1.312237552489502</v>
      </c>
      <c r="AW27" s="14">
        <f t="shared" si="15"/>
        <v>4.4000000000000004</v>
      </c>
    </row>
    <row r="28" spans="1:49" x14ac:dyDescent="0.2">
      <c r="A28" s="55" t="s">
        <v>444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AM</v>
      </c>
      <c r="E28" s="16">
        <f>IFERROR(VLOOKUP(A28,'Validation List'!$A:$G,5,0),"--")</f>
        <v>100028569677574</v>
      </c>
      <c r="F28" s="15">
        <f t="shared" si="4"/>
        <v>15</v>
      </c>
      <c r="G28" s="15">
        <f t="shared" si="5"/>
        <v>36.5</v>
      </c>
      <c r="H28" s="15">
        <f t="shared" si="6"/>
        <v>27.5</v>
      </c>
      <c r="I28" s="15">
        <f t="shared" si="7"/>
        <v>38.5</v>
      </c>
      <c r="J28" s="15">
        <f t="shared" si="8"/>
        <v>40</v>
      </c>
      <c r="K28" s="15">
        <f t="shared" si="9"/>
        <v>157.5</v>
      </c>
      <c r="L28" s="15">
        <f t="shared" si="10"/>
        <v>0</v>
      </c>
      <c r="M28" s="15">
        <f t="shared" si="11"/>
        <v>157.5</v>
      </c>
      <c r="N28" s="204"/>
      <c r="O28" s="2">
        <v>7</v>
      </c>
      <c r="P28" s="95"/>
      <c r="Q28" s="95"/>
      <c r="T28" s="2">
        <v>7</v>
      </c>
      <c r="U28" s="2">
        <v>7</v>
      </c>
      <c r="V28" s="2">
        <v>6.5</v>
      </c>
      <c r="W28" s="95"/>
      <c r="X28" s="95"/>
      <c r="AA28" s="2">
        <v>7.5</v>
      </c>
      <c r="AB28" s="2">
        <v>4</v>
      </c>
      <c r="AC28" s="204" t="s">
        <v>17</v>
      </c>
      <c r="AD28" s="95"/>
      <c r="AE28" s="95"/>
      <c r="AI28" s="2">
        <v>7</v>
      </c>
      <c r="AJ28" s="2">
        <v>7.5</v>
      </c>
      <c r="AK28" s="95"/>
      <c r="AL28" s="95"/>
      <c r="AR28" s="96"/>
      <c r="AS28" s="2">
        <f t="shared" si="12"/>
        <v>0</v>
      </c>
      <c r="AT28" s="2">
        <f t="shared" si="13"/>
        <v>1</v>
      </c>
      <c r="AU28" s="2">
        <f t="shared" si="16"/>
        <v>10.5</v>
      </c>
      <c r="AV28" s="25">
        <f t="shared" si="14"/>
        <v>1.1810137972405517</v>
      </c>
      <c r="AW28" s="14">
        <f t="shared" si="15"/>
        <v>4.4000000000000004</v>
      </c>
    </row>
    <row r="29" spans="1:49" x14ac:dyDescent="0.2">
      <c r="A29" s="55" t="s">
        <v>507</v>
      </c>
      <c r="B29" s="15" t="str">
        <f>IFERROR(VLOOKUP(A29,'Validation List'!$A:$G,2,0),"--")</f>
        <v>Maria Obaldo</v>
      </c>
      <c r="C29" s="15" t="str">
        <f>IFERROR(VLOOKUP(A29,'Validation List'!$A:$G,4,0),"--")</f>
        <v>MVW 391</v>
      </c>
      <c r="D29" s="16" t="str">
        <f>IFERROR(VLOOKUP(A29,'Validation List'!$A:$G,6,0),"--")</f>
        <v>PM</v>
      </c>
      <c r="E29" s="16">
        <f>IFERROR(VLOOKUP(A29,'Validation List'!$A:$G,5,0),"--")</f>
        <v>100034486053373</v>
      </c>
      <c r="F29" s="15">
        <f t="shared" si="4"/>
        <v>8</v>
      </c>
      <c r="G29" s="15">
        <f t="shared" si="5"/>
        <v>40</v>
      </c>
      <c r="H29" s="15">
        <f t="shared" si="6"/>
        <v>32</v>
      </c>
      <c r="I29" s="15">
        <f t="shared" si="7"/>
        <v>40</v>
      </c>
      <c r="J29" s="15">
        <f t="shared" si="8"/>
        <v>39</v>
      </c>
      <c r="K29" s="15">
        <f t="shared" si="9"/>
        <v>159</v>
      </c>
      <c r="L29" s="15">
        <f t="shared" si="10"/>
        <v>0</v>
      </c>
      <c r="M29" s="15">
        <f t="shared" si="11"/>
        <v>159</v>
      </c>
      <c r="N29" s="204" t="s">
        <v>17</v>
      </c>
      <c r="P29" s="95"/>
      <c r="Q29" s="95"/>
      <c r="W29" s="95"/>
      <c r="X29" s="95"/>
      <c r="AB29" s="2" t="s">
        <v>17</v>
      </c>
      <c r="AD29" s="95"/>
      <c r="AE29" s="95"/>
      <c r="AK29" s="95"/>
      <c r="AL29" s="95"/>
      <c r="AN29" s="2">
        <v>7</v>
      </c>
      <c r="AR29" s="96"/>
      <c r="AS29" s="2">
        <f t="shared" si="12"/>
        <v>0</v>
      </c>
      <c r="AT29" s="2">
        <f t="shared" si="13"/>
        <v>2</v>
      </c>
      <c r="AU29" s="2">
        <f t="shared" si="16"/>
        <v>1</v>
      </c>
      <c r="AV29" s="25">
        <f t="shared" si="14"/>
        <v>1.1922615476904619</v>
      </c>
      <c r="AW29" s="14">
        <f t="shared" si="15"/>
        <v>4.4000000000000004</v>
      </c>
    </row>
    <row r="30" spans="1:49" x14ac:dyDescent="0.2">
      <c r="A30" s="148" t="s">
        <v>509</v>
      </c>
      <c r="B30" s="15" t="str">
        <f>IFERROR(VLOOKUP(A30,'Validation List'!$A:$G,2,0),"--")</f>
        <v>Maria Obaldo</v>
      </c>
      <c r="C30" s="15" t="str">
        <f>IFERROR(VLOOKUP(A30,'Validation List'!$A:$G,4,0),"--")</f>
        <v>MVW 391</v>
      </c>
      <c r="D30" s="16" t="str">
        <f>IFERROR(VLOOKUP(A30,'Validation List'!$A:$G,6,0),"--")</f>
        <v>PM</v>
      </c>
      <c r="E30" s="16">
        <f>IFERROR(VLOOKUP(A30,'Validation List'!$A:$G,5,0),"--")</f>
        <v>100039177024304</v>
      </c>
      <c r="F30" s="15">
        <f t="shared" si="4"/>
        <v>16</v>
      </c>
      <c r="G30" s="15">
        <f t="shared" si="5"/>
        <v>40</v>
      </c>
      <c r="H30" s="15">
        <f t="shared" si="6"/>
        <v>40</v>
      </c>
      <c r="I30" s="15">
        <f t="shared" si="7"/>
        <v>40</v>
      </c>
      <c r="J30" s="15">
        <f t="shared" si="8"/>
        <v>40</v>
      </c>
      <c r="K30" s="15">
        <f t="shared" si="9"/>
        <v>176</v>
      </c>
      <c r="L30" s="15">
        <f t="shared" si="10"/>
        <v>0</v>
      </c>
      <c r="M30" s="15">
        <f t="shared" si="11"/>
        <v>176</v>
      </c>
      <c r="P30" s="95"/>
      <c r="Q30" s="95"/>
      <c r="W30" s="95"/>
      <c r="X30" s="95"/>
      <c r="AD30" s="95"/>
      <c r="AE30" s="95"/>
      <c r="AK30" s="95"/>
      <c r="AL30" s="95"/>
      <c r="AR30" s="95"/>
      <c r="AS30" s="2">
        <f t="shared" si="12"/>
        <v>0</v>
      </c>
      <c r="AT30" s="2">
        <f t="shared" si="13"/>
        <v>0</v>
      </c>
      <c r="AU30" s="2">
        <f t="shared" si="16"/>
        <v>0</v>
      </c>
      <c r="AV30" s="25">
        <f t="shared" si="14"/>
        <v>1.3197360527894419</v>
      </c>
      <c r="AW30" s="14">
        <f t="shared" si="15"/>
        <v>4.4000000000000004</v>
      </c>
    </row>
    <row r="31" spans="1:49" x14ac:dyDescent="0.2">
      <c r="A31" s="55" t="s">
        <v>582</v>
      </c>
      <c r="B31" s="15" t="str">
        <f>IFERROR(VLOOKUP(A31,'Validation List'!$A:$G,2,0),"--")</f>
        <v>Jason Leung</v>
      </c>
      <c r="C31" s="15">
        <f>IFERROR(VLOOKUP(A31,'Validation List'!$A:$G,4,0),"--")</f>
        <v>0</v>
      </c>
      <c r="D31" s="16" t="str">
        <f>IFERROR(VLOOKUP(A31,'Validation List'!$A:$G,6,0),"--")</f>
        <v>ROLL OFF</v>
      </c>
      <c r="E31" s="16">
        <f>IFERROR(VLOOKUP(A31,'Validation List'!$A:$G,5,0),"--")</f>
        <v>100028712619785</v>
      </c>
      <c r="F31" s="15">
        <f t="shared" si="4"/>
        <v>16</v>
      </c>
      <c r="G31" s="15">
        <f t="shared" si="5"/>
        <v>40</v>
      </c>
      <c r="H31" s="15">
        <f t="shared" si="6"/>
        <v>32</v>
      </c>
      <c r="I31" s="15">
        <f t="shared" si="7"/>
        <v>32</v>
      </c>
      <c r="J31" s="15">
        <f t="shared" si="8"/>
        <v>0</v>
      </c>
      <c r="K31" s="15">
        <f t="shared" si="9"/>
        <v>120</v>
      </c>
      <c r="L31" s="15">
        <f t="shared" si="10"/>
        <v>0</v>
      </c>
      <c r="M31" s="15">
        <f t="shared" si="11"/>
        <v>120</v>
      </c>
      <c r="N31" s="204"/>
      <c r="P31" s="95"/>
      <c r="Q31" s="95"/>
      <c r="W31" s="95"/>
      <c r="X31" s="95"/>
      <c r="Z31" s="2" t="s">
        <v>17</v>
      </c>
      <c r="AD31" s="95"/>
      <c r="AE31" s="95"/>
      <c r="AJ31" s="2" t="s">
        <v>17</v>
      </c>
      <c r="AK31" s="95"/>
      <c r="AL31" s="95"/>
      <c r="AM31" s="2" t="s">
        <v>17</v>
      </c>
      <c r="AN31" s="2" t="s">
        <v>666</v>
      </c>
      <c r="AO31" s="2" t="s">
        <v>666</v>
      </c>
      <c r="AP31" s="2" t="s">
        <v>666</v>
      </c>
      <c r="AQ31" s="2" t="s">
        <v>666</v>
      </c>
      <c r="AR31" s="96"/>
      <c r="AS31" s="2">
        <f t="shared" si="12"/>
        <v>0</v>
      </c>
      <c r="AT31" s="2">
        <f t="shared" si="13"/>
        <v>3</v>
      </c>
      <c r="AU31" s="2">
        <f t="shared" si="16"/>
        <v>0</v>
      </c>
      <c r="AV31" s="25">
        <f t="shared" si="14"/>
        <v>0.89982003599280136</v>
      </c>
      <c r="AW31" s="14">
        <f t="shared" si="15"/>
        <v>3.6</v>
      </c>
    </row>
    <row r="32" spans="1:49" x14ac:dyDescent="0.2">
      <c r="A32" s="148" t="s">
        <v>499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6" t="str">
        <f>IFERROR(VLOOKUP(A32,'Validation List'!$A:$G,6,0),"--")</f>
        <v>AM</v>
      </c>
      <c r="E32" s="16">
        <f>IFERROR(VLOOKUP(A32,'Validation List'!$A:$G,5,0),"--")</f>
        <v>100039438970654</v>
      </c>
      <c r="F32" s="15">
        <f t="shared" si="4"/>
        <v>16</v>
      </c>
      <c r="G32" s="15">
        <f t="shared" si="5"/>
        <v>40</v>
      </c>
      <c r="H32" s="15">
        <f t="shared" si="6"/>
        <v>32</v>
      </c>
      <c r="I32" s="15">
        <f t="shared" si="7"/>
        <v>40</v>
      </c>
      <c r="J32" s="15">
        <f t="shared" si="8"/>
        <v>40</v>
      </c>
      <c r="K32" s="15">
        <f t="shared" si="9"/>
        <v>168</v>
      </c>
      <c r="L32" s="15">
        <f t="shared" si="10"/>
        <v>0</v>
      </c>
      <c r="M32" s="15">
        <f t="shared" si="11"/>
        <v>168</v>
      </c>
      <c r="P32" s="95"/>
      <c r="Q32" s="95"/>
      <c r="W32" s="95"/>
      <c r="X32" s="95"/>
      <c r="Z32" s="2" t="s">
        <v>17</v>
      </c>
      <c r="AD32" s="95"/>
      <c r="AE32" s="95"/>
      <c r="AK32" s="95"/>
      <c r="AL32" s="95"/>
      <c r="AR32" s="95"/>
      <c r="AS32" s="2">
        <f t="shared" si="12"/>
        <v>0</v>
      </c>
      <c r="AT32" s="2">
        <f t="shared" si="13"/>
        <v>1</v>
      </c>
      <c r="AU32" s="2">
        <f t="shared" si="16"/>
        <v>0</v>
      </c>
      <c r="AV32" s="25">
        <f t="shared" si="14"/>
        <v>1.2597480503899219</v>
      </c>
      <c r="AW32" s="14">
        <f t="shared" si="15"/>
        <v>4.4000000000000004</v>
      </c>
    </row>
    <row r="33" spans="1:49" x14ac:dyDescent="0.2">
      <c r="A33" s="148" t="s">
        <v>446</v>
      </c>
      <c r="B33" s="15" t="str">
        <f>IFERROR(VLOOKUP(A33,'Validation List'!$A:$G,2,0),"--")</f>
        <v>Jason Leung</v>
      </c>
      <c r="C33" s="15" t="str">
        <f>IFERROR(VLOOKUP(A33,'Validation List'!$A:$G,4,0),"--")</f>
        <v>MVW 391</v>
      </c>
      <c r="D33" s="16" t="str">
        <f>IFERROR(VLOOKUP(A33,'Validation List'!$A:$G,6,0),"--")</f>
        <v>AM</v>
      </c>
      <c r="E33" s="16">
        <f>IFERROR(VLOOKUP(A33,'Validation List'!$A:$G,5,0),"--")</f>
        <v>100039543755797</v>
      </c>
      <c r="F33" s="15">
        <f t="shared" si="4"/>
        <v>16</v>
      </c>
      <c r="G33" s="15">
        <f t="shared" si="5"/>
        <v>40</v>
      </c>
      <c r="H33" s="15">
        <f t="shared" si="6"/>
        <v>32</v>
      </c>
      <c r="I33" s="15">
        <f t="shared" si="7"/>
        <v>40</v>
      </c>
      <c r="J33" s="15">
        <f t="shared" si="8"/>
        <v>40</v>
      </c>
      <c r="K33" s="15">
        <f t="shared" si="9"/>
        <v>168</v>
      </c>
      <c r="L33" s="15">
        <f t="shared" si="10"/>
        <v>0</v>
      </c>
      <c r="M33" s="15">
        <f t="shared" si="11"/>
        <v>168</v>
      </c>
      <c r="P33" s="95"/>
      <c r="Q33" s="95"/>
      <c r="W33" s="95"/>
      <c r="X33" s="95"/>
      <c r="Y33" s="2" t="s">
        <v>17</v>
      </c>
      <c r="AD33" s="95"/>
      <c r="AE33" s="95"/>
      <c r="AK33" s="95"/>
      <c r="AL33" s="95"/>
      <c r="AR33" s="95"/>
      <c r="AS33" s="2">
        <f t="shared" si="12"/>
        <v>0</v>
      </c>
      <c r="AT33" s="2">
        <f t="shared" si="13"/>
        <v>1</v>
      </c>
      <c r="AU33" s="2">
        <f t="shared" si="16"/>
        <v>0</v>
      </c>
      <c r="AV33" s="25">
        <f t="shared" si="14"/>
        <v>1.2597480503899219</v>
      </c>
      <c r="AW33" s="14">
        <f t="shared" si="15"/>
        <v>4.4000000000000004</v>
      </c>
    </row>
    <row r="34" spans="1:49" x14ac:dyDescent="0.2">
      <c r="A34" s="55" t="s">
        <v>448</v>
      </c>
      <c r="B34" s="15" t="str">
        <f>IFERROR(VLOOKUP(A34,'Validation List'!$A:$G,2,0),"--")</f>
        <v>Jason Leung</v>
      </c>
      <c r="C34" s="15" t="str">
        <f>IFERROR(VLOOKUP(A34,'Validation List'!$A:$G,4,0),"--")</f>
        <v>MVW 391</v>
      </c>
      <c r="D34" s="16" t="str">
        <f>IFERROR(VLOOKUP(A34,'Validation List'!$A:$G,6,0),"--")</f>
        <v>AM</v>
      </c>
      <c r="E34" s="16">
        <f>IFERROR(VLOOKUP(A34,'Validation List'!$A:$G,5,0),"--")</f>
        <v>100034106655387</v>
      </c>
      <c r="F34" s="15">
        <f t="shared" si="4"/>
        <v>16</v>
      </c>
      <c r="G34" s="15">
        <f t="shared" si="5"/>
        <v>40</v>
      </c>
      <c r="H34" s="15">
        <f t="shared" si="6"/>
        <v>40</v>
      </c>
      <c r="I34" s="15">
        <f t="shared" si="7"/>
        <v>40</v>
      </c>
      <c r="J34" s="15">
        <f t="shared" si="8"/>
        <v>40</v>
      </c>
      <c r="K34" s="15">
        <f t="shared" si="9"/>
        <v>176</v>
      </c>
      <c r="L34" s="15">
        <f t="shared" si="10"/>
        <v>0</v>
      </c>
      <c r="M34" s="15">
        <f t="shared" si="11"/>
        <v>176</v>
      </c>
      <c r="N34" s="204"/>
      <c r="P34" s="95"/>
      <c r="Q34" s="95"/>
      <c r="W34" s="95"/>
      <c r="X34" s="95"/>
      <c r="AD34" s="95"/>
      <c r="AE34" s="95"/>
      <c r="AK34" s="95"/>
      <c r="AL34" s="95"/>
      <c r="AR34" s="96"/>
      <c r="AS34" s="2">
        <f t="shared" si="12"/>
        <v>0</v>
      </c>
      <c r="AT34" s="2">
        <f t="shared" si="13"/>
        <v>0</v>
      </c>
      <c r="AU34" s="2">
        <f t="shared" si="16"/>
        <v>0</v>
      </c>
      <c r="AV34" s="25">
        <f t="shared" si="14"/>
        <v>1.3197360527894419</v>
      </c>
      <c r="AW34" s="14">
        <f t="shared" si="15"/>
        <v>4.4000000000000004</v>
      </c>
    </row>
    <row r="35" spans="1:49" x14ac:dyDescent="0.2">
      <c r="A35" s="80" t="s">
        <v>188</v>
      </c>
      <c r="B35" s="15" t="str">
        <f>IFERROR(VLOOKUP(A35,'Validation List'!$A:$G,2,0),"--")</f>
        <v>Jason Leung</v>
      </c>
      <c r="C35" s="15" t="str">
        <f>IFERROR(VLOOKUP(A35,'Validation List'!$A:$G,4,0),"--")</f>
        <v>MVW 391</v>
      </c>
      <c r="D35" s="16" t="str">
        <f>IFERROR(VLOOKUP(A35,'Validation List'!$A:$G,6,0),"--")</f>
        <v>AM</v>
      </c>
      <c r="E35" s="16">
        <f>IFERROR(VLOOKUP(A35,'Validation List'!$A:$G,5,0),"--")</f>
        <v>100027852192028</v>
      </c>
      <c r="F35" s="15">
        <f t="shared" si="4"/>
        <v>16</v>
      </c>
      <c r="G35" s="15">
        <f t="shared" si="5"/>
        <v>40</v>
      </c>
      <c r="H35" s="15">
        <f t="shared" si="6"/>
        <v>40</v>
      </c>
      <c r="I35" s="15">
        <f t="shared" si="7"/>
        <v>29</v>
      </c>
      <c r="J35" s="15">
        <f t="shared" si="8"/>
        <v>40</v>
      </c>
      <c r="K35" s="15">
        <f t="shared" si="9"/>
        <v>165</v>
      </c>
      <c r="L35" s="15">
        <f t="shared" si="10"/>
        <v>0</v>
      </c>
      <c r="M35" s="15">
        <f t="shared" si="11"/>
        <v>165</v>
      </c>
      <c r="P35" s="95"/>
      <c r="Q35" s="95"/>
      <c r="W35" s="95"/>
      <c r="X35" s="95"/>
      <c r="AD35" s="95"/>
      <c r="AE35" s="95"/>
      <c r="AF35" s="2" t="s">
        <v>17</v>
      </c>
      <c r="AI35" s="2">
        <v>5</v>
      </c>
      <c r="AK35" s="95"/>
      <c r="AL35" s="95"/>
      <c r="AR35" s="96"/>
      <c r="AS35" s="2">
        <f t="shared" si="12"/>
        <v>0</v>
      </c>
      <c r="AT35" s="2">
        <f t="shared" si="13"/>
        <v>1</v>
      </c>
      <c r="AU35" s="2">
        <f t="shared" si="16"/>
        <v>3</v>
      </c>
      <c r="AV35" s="25">
        <f t="shared" si="14"/>
        <v>1.2372525494901019</v>
      </c>
      <c r="AW35" s="14">
        <f t="shared" si="15"/>
        <v>4.4000000000000004</v>
      </c>
    </row>
    <row r="36" spans="1:49" x14ac:dyDescent="0.2">
      <c r="A36" s="55" t="s">
        <v>576</v>
      </c>
      <c r="B36" s="15" t="str">
        <f>IFERROR(VLOOKUP(A36,'Validation List'!$A:$G,2,0),"--")</f>
        <v>Jason Leung</v>
      </c>
      <c r="C36" s="15" t="str">
        <f>IFERROR(VLOOKUP(A36,'Validation List'!$A:$G,4,0),"--")</f>
        <v>MVW 391</v>
      </c>
      <c r="D36" s="16" t="str">
        <f>IFERROR(VLOOKUP(A36,'Validation List'!$A:$G,6,0),"--")</f>
        <v>ROLL OFF</v>
      </c>
      <c r="E36" s="16">
        <f>IFERROR(VLOOKUP(A36,'Validation List'!$A:$G,5,0),"--")</f>
        <v>100034362399302</v>
      </c>
      <c r="F36" s="15">
        <f t="shared" si="4"/>
        <v>16</v>
      </c>
      <c r="G36" s="15">
        <f t="shared" si="5"/>
        <v>32</v>
      </c>
      <c r="H36" s="15">
        <f t="shared" si="6"/>
        <v>39.5</v>
      </c>
      <c r="I36" s="15">
        <f t="shared" si="7"/>
        <v>40</v>
      </c>
      <c r="J36" s="15">
        <f t="shared" si="8"/>
        <v>40</v>
      </c>
      <c r="K36" s="15">
        <f t="shared" si="9"/>
        <v>167.5</v>
      </c>
      <c r="L36" s="15">
        <f t="shared" si="10"/>
        <v>0</v>
      </c>
      <c r="M36" s="15">
        <f t="shared" si="11"/>
        <v>167.5</v>
      </c>
      <c r="N36" s="204"/>
      <c r="P36" s="95"/>
      <c r="Q36" s="95"/>
      <c r="S36" s="2" t="s">
        <v>17</v>
      </c>
      <c r="W36" s="95"/>
      <c r="X36" s="95"/>
      <c r="AB36" s="2">
        <v>7.5</v>
      </c>
      <c r="AD36" s="95"/>
      <c r="AE36" s="95"/>
      <c r="AK36" s="95"/>
      <c r="AL36" s="95"/>
      <c r="AR36" s="96"/>
      <c r="AS36" s="2">
        <f t="shared" si="12"/>
        <v>0</v>
      </c>
      <c r="AT36" s="2">
        <f t="shared" si="13"/>
        <v>1</v>
      </c>
      <c r="AU36" s="2">
        <f t="shared" si="16"/>
        <v>0.5</v>
      </c>
      <c r="AV36" s="25">
        <f t="shared" si="14"/>
        <v>1.2559988002399518</v>
      </c>
      <c r="AW36" s="14">
        <f t="shared" si="15"/>
        <v>4.4000000000000004</v>
      </c>
    </row>
    <row r="37" spans="1:49" x14ac:dyDescent="0.2">
      <c r="A37" s="80" t="s">
        <v>511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6" t="str">
        <f>IFERROR(VLOOKUP(A37,'Validation List'!$A:$G,6,0),"--")</f>
        <v>PM</v>
      </c>
      <c r="E37" s="16">
        <f>IFERROR(VLOOKUP(A37,'Validation List'!$A:$G,5,0),"--")</f>
        <v>100036721487519</v>
      </c>
      <c r="F37" s="15">
        <f t="shared" si="4"/>
        <v>16</v>
      </c>
      <c r="G37" s="15">
        <f t="shared" si="5"/>
        <v>40</v>
      </c>
      <c r="H37" s="15">
        <f t="shared" si="6"/>
        <v>40</v>
      </c>
      <c r="I37" s="15">
        <f t="shared" si="7"/>
        <v>24</v>
      </c>
      <c r="J37" s="15">
        <f t="shared" si="8"/>
        <v>32</v>
      </c>
      <c r="K37" s="15">
        <f t="shared" si="9"/>
        <v>152</v>
      </c>
      <c r="L37" s="15">
        <f t="shared" si="10"/>
        <v>0</v>
      </c>
      <c r="M37" s="15">
        <f t="shared" si="11"/>
        <v>152</v>
      </c>
      <c r="P37" s="95"/>
      <c r="Q37" s="95"/>
      <c r="W37" s="95"/>
      <c r="X37" s="95"/>
      <c r="AD37" s="95"/>
      <c r="AE37" s="95"/>
      <c r="AI37" s="2" t="s">
        <v>16</v>
      </c>
      <c r="AJ37" s="2" t="s">
        <v>16</v>
      </c>
      <c r="AK37" s="95"/>
      <c r="AL37" s="95"/>
      <c r="AM37" s="2" t="s">
        <v>16</v>
      </c>
      <c r="AR37" s="96"/>
      <c r="AS37" s="2">
        <f t="shared" si="12"/>
        <v>3</v>
      </c>
      <c r="AT37" s="2">
        <f t="shared" si="13"/>
        <v>0</v>
      </c>
      <c r="AU37" s="2">
        <f t="shared" si="16"/>
        <v>0</v>
      </c>
      <c r="AV37" s="25">
        <f t="shared" si="14"/>
        <v>1.1397720455908817</v>
      </c>
      <c r="AW37" s="14">
        <f>($C$1-(COUNTIF(N37:AR37,"NA")))/5</f>
        <v>4.4000000000000004</v>
      </c>
    </row>
    <row r="38" spans="1:49" x14ac:dyDescent="0.2">
      <c r="A38" s="55" t="s">
        <v>451</v>
      </c>
      <c r="B38" s="15" t="str">
        <f>IFERROR(VLOOKUP(A38,'Validation List'!$A:$G,2,0),"--")</f>
        <v>Jason Leung</v>
      </c>
      <c r="C38" s="15" t="str">
        <f>IFERROR(VLOOKUP(A38,'Validation List'!$A:$G,4,0),"--")</f>
        <v>MVW 391</v>
      </c>
      <c r="D38" s="16" t="str">
        <f>IFERROR(VLOOKUP(A38,'Validation List'!$A:$G,6,0),"--")</f>
        <v>AM</v>
      </c>
      <c r="E38" s="16">
        <f>IFERROR(VLOOKUP(A38,'Validation List'!$A:$G,5,0),"--")</f>
        <v>100028504043772</v>
      </c>
      <c r="F38" s="15">
        <f t="shared" si="4"/>
        <v>16</v>
      </c>
      <c r="G38" s="15">
        <f t="shared" si="5"/>
        <v>24</v>
      </c>
      <c r="H38" s="15">
        <f t="shared" si="6"/>
        <v>0</v>
      </c>
      <c r="I38" s="15">
        <f t="shared" si="7"/>
        <v>16</v>
      </c>
      <c r="J38" s="15">
        <f t="shared" si="8"/>
        <v>40</v>
      </c>
      <c r="K38" s="15">
        <f t="shared" si="9"/>
        <v>96</v>
      </c>
      <c r="L38" s="15">
        <f t="shared" si="10"/>
        <v>0</v>
      </c>
      <c r="M38" s="15">
        <f t="shared" si="11"/>
        <v>96</v>
      </c>
      <c r="N38" s="204"/>
      <c r="P38" s="95"/>
      <c r="Q38" s="95"/>
      <c r="U38" s="2" t="s">
        <v>16</v>
      </c>
      <c r="V38" s="2" t="s">
        <v>16</v>
      </c>
      <c r="W38" s="95"/>
      <c r="X38" s="95"/>
      <c r="Y38" s="2" t="s">
        <v>17</v>
      </c>
      <c r="Z38" s="2" t="s">
        <v>17</v>
      </c>
      <c r="AA38" s="2" t="s">
        <v>17</v>
      </c>
      <c r="AB38" s="2" t="s">
        <v>17</v>
      </c>
      <c r="AC38" s="2" t="s">
        <v>17</v>
      </c>
      <c r="AD38" s="95"/>
      <c r="AE38" s="95"/>
      <c r="AF38" s="2" t="s">
        <v>17</v>
      </c>
      <c r="AG38" s="2" t="s">
        <v>17</v>
      </c>
      <c r="AH38" s="2" t="s">
        <v>17</v>
      </c>
      <c r="AK38" s="95"/>
      <c r="AL38" s="95"/>
      <c r="AR38" s="96"/>
      <c r="AS38" s="2">
        <f t="shared" si="12"/>
        <v>2</v>
      </c>
      <c r="AT38" s="2">
        <f t="shared" si="13"/>
        <v>8</v>
      </c>
      <c r="AU38" s="2">
        <f t="shared" si="16"/>
        <v>0</v>
      </c>
      <c r="AV38" s="25">
        <f t="shared" si="14"/>
        <v>0.71985602879424104</v>
      </c>
      <c r="AW38" s="14">
        <f t="shared" si="15"/>
        <v>4.4000000000000004</v>
      </c>
    </row>
    <row r="39" spans="1:49" x14ac:dyDescent="0.2">
      <c r="A39" s="55" t="s">
        <v>513</v>
      </c>
      <c r="B39" s="15" t="str">
        <f>IFERROR(VLOOKUP(A39,'Validation List'!$A:$G,2,0),"--")</f>
        <v>QA</v>
      </c>
      <c r="C39" s="15" t="str">
        <f>IFERROR(VLOOKUP(A39,'Validation List'!$A:$G,4,0),"--")</f>
        <v>MVW 391</v>
      </c>
      <c r="D39" s="16" t="str">
        <f>IFERROR(VLOOKUP(A39,'Validation List'!$A:$G,6,0),"--")</f>
        <v>PM</v>
      </c>
      <c r="E39" s="16">
        <f>IFERROR(VLOOKUP(A39,'Validation List'!$A:$G,5,0),"--")</f>
        <v>100028824242673</v>
      </c>
      <c r="F39" s="15">
        <f t="shared" si="4"/>
        <v>16</v>
      </c>
      <c r="G39" s="15">
        <f t="shared" si="5"/>
        <v>40</v>
      </c>
      <c r="H39" s="15">
        <f t="shared" si="6"/>
        <v>40</v>
      </c>
      <c r="I39" s="15">
        <f t="shared" si="7"/>
        <v>39</v>
      </c>
      <c r="J39" s="15">
        <f t="shared" si="8"/>
        <v>40</v>
      </c>
      <c r="K39" s="15">
        <f t="shared" si="9"/>
        <v>175</v>
      </c>
      <c r="L39" s="15">
        <f t="shared" si="10"/>
        <v>0</v>
      </c>
      <c r="M39" s="15">
        <f t="shared" si="11"/>
        <v>175</v>
      </c>
      <c r="N39" s="204"/>
      <c r="P39" s="95"/>
      <c r="Q39" s="95"/>
      <c r="W39" s="95"/>
      <c r="X39" s="95"/>
      <c r="AD39" s="95"/>
      <c r="AE39" s="95"/>
      <c r="AH39" s="2">
        <v>7</v>
      </c>
      <c r="AK39" s="95"/>
      <c r="AL39" s="95"/>
      <c r="AR39" s="96"/>
      <c r="AS39" s="2">
        <f t="shared" si="12"/>
        <v>0</v>
      </c>
      <c r="AT39" s="2">
        <f t="shared" si="13"/>
        <v>0</v>
      </c>
      <c r="AU39" s="2">
        <f t="shared" si="16"/>
        <v>1</v>
      </c>
      <c r="AV39" s="25">
        <f t="shared" si="14"/>
        <v>1.312237552489502</v>
      </c>
      <c r="AW39" s="14">
        <f t="shared" si="15"/>
        <v>4.4000000000000004</v>
      </c>
    </row>
    <row r="40" spans="1:49" x14ac:dyDescent="0.2">
      <c r="A40" s="55" t="s">
        <v>515</v>
      </c>
      <c r="B40" s="15" t="str">
        <f>IFERROR(VLOOKUP(A40,'Validation List'!$A:$G,2,0),"--")</f>
        <v>Maria Obaldo</v>
      </c>
      <c r="C40" s="15" t="str">
        <f>IFERROR(VLOOKUP(A40,'Validation List'!$A:$G,4,0),"--")</f>
        <v>MVW 391</v>
      </c>
      <c r="D40" s="16" t="str">
        <f>IFERROR(VLOOKUP(A40,'Validation List'!$A:$G,6,0),"--")</f>
        <v>PM</v>
      </c>
      <c r="E40" s="16">
        <f>IFERROR(VLOOKUP(A40,'Validation List'!$A:$G,5,0),"--")</f>
        <v>100028810803358</v>
      </c>
      <c r="F40" s="15">
        <f t="shared" si="4"/>
        <v>16</v>
      </c>
      <c r="G40" s="15">
        <f t="shared" si="5"/>
        <v>40</v>
      </c>
      <c r="H40" s="15">
        <f t="shared" si="6"/>
        <v>32</v>
      </c>
      <c r="I40" s="15">
        <f t="shared" si="7"/>
        <v>40</v>
      </c>
      <c r="J40" s="15">
        <f t="shared" si="8"/>
        <v>40</v>
      </c>
      <c r="K40" s="15">
        <f t="shared" si="9"/>
        <v>168</v>
      </c>
      <c r="L40" s="15">
        <f t="shared" si="10"/>
        <v>0</v>
      </c>
      <c r="M40" s="15">
        <f t="shared" si="11"/>
        <v>168</v>
      </c>
      <c r="N40" s="204"/>
      <c r="O40" s="204"/>
      <c r="P40" s="96"/>
      <c r="Q40" s="96"/>
      <c r="R40" s="204"/>
      <c r="U40" s="204"/>
      <c r="W40" s="96"/>
      <c r="X40" s="96"/>
      <c r="Y40" s="204" t="s">
        <v>17</v>
      </c>
      <c r="AD40" s="95"/>
      <c r="AE40" s="95"/>
      <c r="AK40" s="95"/>
      <c r="AL40" s="95"/>
      <c r="AR40" s="96"/>
      <c r="AS40" s="2">
        <f t="shared" si="12"/>
        <v>0</v>
      </c>
      <c r="AT40" s="2">
        <f t="shared" si="13"/>
        <v>1</v>
      </c>
      <c r="AU40" s="2">
        <f t="shared" si="16"/>
        <v>0</v>
      </c>
      <c r="AV40" s="25">
        <f t="shared" si="14"/>
        <v>1.2597480503899219</v>
      </c>
      <c r="AW40" s="14">
        <f t="shared" si="15"/>
        <v>4.4000000000000004</v>
      </c>
    </row>
    <row r="41" spans="1:49" x14ac:dyDescent="0.2">
      <c r="A41" s="55" t="s">
        <v>517</v>
      </c>
      <c r="B41" s="15" t="str">
        <f>IFERROR(VLOOKUP(A41,'Validation List'!$A:$G,2,0),"--")</f>
        <v>Maria Obaldo</v>
      </c>
      <c r="C41" s="15" t="str">
        <f>IFERROR(VLOOKUP(A41,'Validation List'!$A:$G,4,0),"--")</f>
        <v>MVW 391</v>
      </c>
      <c r="D41" s="16" t="str">
        <f>IFERROR(VLOOKUP(A41,'Validation List'!$A:$G,6,0),"--")</f>
        <v>PM</v>
      </c>
      <c r="E41" s="16">
        <f>IFERROR(VLOOKUP(A41,'Validation List'!$A:$G,5,0),"--")</f>
        <v>100034078605203</v>
      </c>
      <c r="F41" s="15">
        <f t="shared" si="4"/>
        <v>16</v>
      </c>
      <c r="G41" s="15">
        <f t="shared" si="5"/>
        <v>39</v>
      </c>
      <c r="H41" s="15">
        <f t="shared" si="6"/>
        <v>40</v>
      </c>
      <c r="I41" s="15">
        <f t="shared" si="7"/>
        <v>32</v>
      </c>
      <c r="J41" s="15">
        <f t="shared" si="8"/>
        <v>40</v>
      </c>
      <c r="K41" s="15">
        <f t="shared" si="9"/>
        <v>167</v>
      </c>
      <c r="L41" s="15">
        <f t="shared" si="10"/>
        <v>0</v>
      </c>
      <c r="M41" s="15">
        <f t="shared" si="11"/>
        <v>167</v>
      </c>
      <c r="N41" s="204"/>
      <c r="P41" s="95"/>
      <c r="Q41" s="95"/>
      <c r="T41" s="2">
        <v>7</v>
      </c>
      <c r="U41" s="204"/>
      <c r="W41" s="95"/>
      <c r="X41" s="95"/>
      <c r="AD41" s="95"/>
      <c r="AE41" s="95"/>
      <c r="AF41" s="2" t="s">
        <v>17</v>
      </c>
      <c r="AK41" s="95"/>
      <c r="AL41" s="95"/>
      <c r="AR41" s="96"/>
      <c r="AS41" s="2">
        <f t="shared" si="12"/>
        <v>0</v>
      </c>
      <c r="AT41" s="2">
        <f t="shared" si="13"/>
        <v>1</v>
      </c>
      <c r="AU41" s="2">
        <f t="shared" si="16"/>
        <v>1</v>
      </c>
      <c r="AV41" s="25">
        <f t="shared" si="14"/>
        <v>1.252249550089982</v>
      </c>
      <c r="AW41" s="14">
        <f t="shared" si="15"/>
        <v>4.4000000000000004</v>
      </c>
    </row>
    <row r="42" spans="1:49" x14ac:dyDescent="0.2">
      <c r="A42" s="55" t="s">
        <v>453</v>
      </c>
      <c r="B42" s="15" t="str">
        <f>IFERROR(VLOOKUP(A42,'Validation List'!$A:$G,2,0),"--")</f>
        <v>Jason Leung</v>
      </c>
      <c r="C42" s="15" t="str">
        <f>IFERROR(VLOOKUP(A42,'Validation List'!$A:$G,4,0),"--")</f>
        <v>MVW 391</v>
      </c>
      <c r="D42" s="16" t="str">
        <f>IFERROR(VLOOKUP(A42,'Validation List'!$A:$G,6,0),"--")</f>
        <v>AM</v>
      </c>
      <c r="E42" s="16">
        <f>IFERROR(VLOOKUP(A42,'Validation List'!$A:$G,5,0),"--")</f>
        <v>100035086571606</v>
      </c>
      <c r="F42" s="15">
        <f t="shared" si="4"/>
        <v>5.5</v>
      </c>
      <c r="G42" s="15">
        <f t="shared" si="5"/>
        <v>32</v>
      </c>
      <c r="H42" s="15">
        <f t="shared" si="6"/>
        <v>40</v>
      </c>
      <c r="I42" s="15">
        <f t="shared" si="7"/>
        <v>40</v>
      </c>
      <c r="J42" s="15">
        <f t="shared" si="8"/>
        <v>37.5</v>
      </c>
      <c r="K42" s="15">
        <f t="shared" si="9"/>
        <v>155</v>
      </c>
      <c r="L42" s="15">
        <f t="shared" si="10"/>
        <v>0</v>
      </c>
      <c r="M42" s="15">
        <f t="shared" si="11"/>
        <v>155</v>
      </c>
      <c r="N42" s="204">
        <v>5.5</v>
      </c>
      <c r="O42" s="2" t="s">
        <v>16</v>
      </c>
      <c r="P42" s="95"/>
      <c r="Q42" s="96"/>
      <c r="R42" s="2" t="s">
        <v>16</v>
      </c>
      <c r="U42" s="204"/>
      <c r="W42" s="95"/>
      <c r="X42" s="95"/>
      <c r="AD42" s="95"/>
      <c r="AE42" s="95"/>
      <c r="AK42" s="95"/>
      <c r="AL42" s="95"/>
      <c r="AP42" s="2">
        <v>5.5</v>
      </c>
      <c r="AR42" s="96"/>
      <c r="AS42" s="2">
        <f t="shared" si="12"/>
        <v>2</v>
      </c>
      <c r="AT42" s="2">
        <f t="shared" si="13"/>
        <v>0</v>
      </c>
      <c r="AU42" s="2">
        <f t="shared" si="16"/>
        <v>5</v>
      </c>
      <c r="AV42" s="25">
        <f t="shared" si="14"/>
        <v>1.1622675464907017</v>
      </c>
      <c r="AW42" s="14">
        <f t="shared" si="15"/>
        <v>4.4000000000000004</v>
      </c>
    </row>
    <row r="43" spans="1:49" x14ac:dyDescent="0.2">
      <c r="A43" s="79" t="s">
        <v>519</v>
      </c>
      <c r="B43" s="15" t="str">
        <f>IFERROR(VLOOKUP(A43,'Validation List'!$A:$G,2,0),"--")</f>
        <v>Maria Obaldo</v>
      </c>
      <c r="C43" s="15" t="str">
        <f>IFERROR(VLOOKUP(A43,'Validation List'!$A:$G,4,0),"--")</f>
        <v>MVW 391</v>
      </c>
      <c r="D43" s="16" t="str">
        <f>IFERROR(VLOOKUP(A43,'Validation List'!$A:$G,6,0),"--")</f>
        <v>PM</v>
      </c>
      <c r="E43" s="16">
        <f>IFERROR(VLOOKUP(A43,'Validation List'!$A:$G,5,0),"--")</f>
        <v>100034853954107</v>
      </c>
      <c r="F43" s="15">
        <f t="shared" si="4"/>
        <v>16</v>
      </c>
      <c r="G43" s="15">
        <f t="shared" si="5"/>
        <v>32</v>
      </c>
      <c r="H43" s="15">
        <f t="shared" si="6"/>
        <v>39.5</v>
      </c>
      <c r="I43" s="15">
        <f t="shared" si="7"/>
        <v>40</v>
      </c>
      <c r="J43" s="15">
        <f t="shared" si="8"/>
        <v>32</v>
      </c>
      <c r="K43" s="15">
        <f t="shared" si="9"/>
        <v>159.5</v>
      </c>
      <c r="L43" s="15">
        <f t="shared" si="10"/>
        <v>0</v>
      </c>
      <c r="M43" s="15">
        <f t="shared" si="11"/>
        <v>159.5</v>
      </c>
      <c r="P43" s="95"/>
      <c r="Q43" s="95"/>
      <c r="R43" s="2" t="s">
        <v>16</v>
      </c>
      <c r="W43" s="95"/>
      <c r="X43" s="95"/>
      <c r="AB43" s="2">
        <v>7.5</v>
      </c>
      <c r="AD43" s="95"/>
      <c r="AE43" s="95"/>
      <c r="AK43" s="95"/>
      <c r="AL43" s="95"/>
      <c r="AN43" s="2" t="s">
        <v>17</v>
      </c>
      <c r="AR43" s="96"/>
      <c r="AS43" s="2">
        <f t="shared" si="12"/>
        <v>1</v>
      </c>
      <c r="AT43" s="2">
        <f t="shared" si="13"/>
        <v>1</v>
      </c>
      <c r="AU43" s="2">
        <f t="shared" si="16"/>
        <v>0.5</v>
      </c>
      <c r="AV43" s="25">
        <f t="shared" si="14"/>
        <v>1.1960107978404317</v>
      </c>
      <c r="AW43" s="14">
        <f t="shared" si="15"/>
        <v>4.4000000000000004</v>
      </c>
    </row>
    <row r="44" spans="1:49" x14ac:dyDescent="0.2">
      <c r="A44" s="55" t="s">
        <v>455</v>
      </c>
      <c r="B44" s="15" t="str">
        <f>IFERROR(VLOOKUP(A44,'Validation List'!$A:$G,2,0),"--")</f>
        <v>Jason Leung</v>
      </c>
      <c r="C44" s="15" t="str">
        <f>IFERROR(VLOOKUP(A44,'Validation List'!$A:$G,4,0),"--")</f>
        <v>MVW 391</v>
      </c>
      <c r="D44" s="16" t="str">
        <f>IFERROR(VLOOKUP(A44,'Validation List'!$A:$G,6,0),"--")</f>
        <v>AM</v>
      </c>
      <c r="E44" s="16">
        <f>IFERROR(VLOOKUP(A44,'Validation List'!$A:$G,5,0),"--")</f>
        <v>100034185502656</v>
      </c>
      <c r="F44" s="15">
        <f t="shared" si="4"/>
        <v>16</v>
      </c>
      <c r="G44" s="15">
        <f t="shared" si="5"/>
        <v>40</v>
      </c>
      <c r="H44" s="15">
        <f t="shared" si="6"/>
        <v>32</v>
      </c>
      <c r="I44" s="15">
        <f t="shared" si="7"/>
        <v>40</v>
      </c>
      <c r="J44" s="15">
        <f t="shared" si="8"/>
        <v>40</v>
      </c>
      <c r="K44" s="15">
        <f t="shared" si="9"/>
        <v>168</v>
      </c>
      <c r="L44" s="15">
        <f t="shared" si="10"/>
        <v>0</v>
      </c>
      <c r="M44" s="15">
        <f t="shared" si="11"/>
        <v>168</v>
      </c>
      <c r="P44" s="95"/>
      <c r="Q44" s="95"/>
      <c r="S44" s="61"/>
      <c r="W44" s="95"/>
      <c r="X44" s="95"/>
      <c r="AA44" s="2" t="s">
        <v>17</v>
      </c>
      <c r="AD44" s="95"/>
      <c r="AE44" s="95"/>
      <c r="AK44" s="95"/>
      <c r="AL44" s="95"/>
      <c r="AR44" s="96"/>
      <c r="AS44" s="2">
        <f t="shared" si="12"/>
        <v>0</v>
      </c>
      <c r="AT44" s="2">
        <f t="shared" si="13"/>
        <v>1</v>
      </c>
      <c r="AU44" s="2">
        <f t="shared" si="16"/>
        <v>0</v>
      </c>
      <c r="AV44" s="25">
        <f t="shared" si="14"/>
        <v>1.2597480503899219</v>
      </c>
      <c r="AW44" s="14">
        <f t="shared" si="15"/>
        <v>4.4000000000000004</v>
      </c>
    </row>
    <row r="45" spans="1:49" x14ac:dyDescent="0.2">
      <c r="A45" s="55" t="s">
        <v>457</v>
      </c>
      <c r="B45" s="15" t="str">
        <f>IFERROR(VLOOKUP(A45,'Validation List'!$A:$G,2,0),"--")</f>
        <v>Jason Leung</v>
      </c>
      <c r="C45" s="15" t="str">
        <f>IFERROR(VLOOKUP(A45,'Validation List'!$A:$G,4,0),"--")</f>
        <v>MVW 391</v>
      </c>
      <c r="D45" s="16" t="str">
        <f>IFERROR(VLOOKUP(A45,'Validation List'!$A:$G,6,0),"--")</f>
        <v>AM</v>
      </c>
      <c r="E45" s="16">
        <f>IFERROR(VLOOKUP(A45,'Validation List'!$A:$G,5,0),"--")</f>
        <v>100028669302473</v>
      </c>
      <c r="F45" s="15">
        <f t="shared" si="4"/>
        <v>16</v>
      </c>
      <c r="G45" s="15">
        <f t="shared" si="5"/>
        <v>31.5</v>
      </c>
      <c r="H45" s="15">
        <f t="shared" si="6"/>
        <v>40</v>
      </c>
      <c r="I45" s="15">
        <f t="shared" si="7"/>
        <v>40</v>
      </c>
      <c r="J45" s="15">
        <f t="shared" si="8"/>
        <v>35</v>
      </c>
      <c r="K45" s="15">
        <f t="shared" si="9"/>
        <v>162.5</v>
      </c>
      <c r="L45" s="15">
        <f t="shared" si="10"/>
        <v>0</v>
      </c>
      <c r="M45" s="15">
        <f t="shared" si="11"/>
        <v>162.5</v>
      </c>
      <c r="N45" s="204"/>
      <c r="P45" s="96"/>
      <c r="Q45" s="96"/>
      <c r="R45" s="204">
        <v>7.5</v>
      </c>
      <c r="U45" s="204"/>
      <c r="V45" s="204" t="s">
        <v>17</v>
      </c>
      <c r="W45" s="96"/>
      <c r="X45" s="96"/>
      <c r="Y45" s="204"/>
      <c r="AD45" s="95"/>
      <c r="AE45" s="95"/>
      <c r="AK45" s="95"/>
      <c r="AL45" s="95"/>
      <c r="AO45" s="2">
        <v>3</v>
      </c>
      <c r="AR45" s="96"/>
      <c r="AS45" s="2">
        <f t="shared" si="12"/>
        <v>0</v>
      </c>
      <c r="AT45" s="2">
        <f t="shared" si="13"/>
        <v>1</v>
      </c>
      <c r="AU45" s="2">
        <f t="shared" si="16"/>
        <v>5.5</v>
      </c>
      <c r="AV45" s="25">
        <f t="shared" si="14"/>
        <v>1.2185062987402517</v>
      </c>
      <c r="AW45" s="14">
        <f t="shared" si="15"/>
        <v>4.4000000000000004</v>
      </c>
    </row>
    <row r="46" spans="1:49" x14ac:dyDescent="0.2">
      <c r="A46" s="55" t="s">
        <v>459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100034208288748</v>
      </c>
      <c r="F46" s="15">
        <f t="shared" si="4"/>
        <v>16</v>
      </c>
      <c r="G46" s="15">
        <f t="shared" si="5"/>
        <v>30</v>
      </c>
      <c r="H46" s="15">
        <f t="shared" si="6"/>
        <v>40</v>
      </c>
      <c r="I46" s="15">
        <f t="shared" si="7"/>
        <v>40</v>
      </c>
      <c r="J46" s="15">
        <f t="shared" si="8"/>
        <v>40</v>
      </c>
      <c r="K46" s="15">
        <f t="shared" si="9"/>
        <v>166</v>
      </c>
      <c r="L46" s="15">
        <f t="shared" si="10"/>
        <v>0</v>
      </c>
      <c r="M46" s="15">
        <f t="shared" si="11"/>
        <v>166</v>
      </c>
      <c r="N46" s="204"/>
      <c r="P46" s="95"/>
      <c r="Q46" s="95"/>
      <c r="R46" s="2">
        <v>6</v>
      </c>
      <c r="S46" s="2" t="s">
        <v>17</v>
      </c>
      <c r="W46" s="95"/>
      <c r="X46" s="95"/>
      <c r="AD46" s="95"/>
      <c r="AE46" s="95"/>
      <c r="AK46" s="95"/>
      <c r="AL46" s="95"/>
      <c r="AR46" s="96"/>
      <c r="AS46" s="2">
        <f t="shared" si="12"/>
        <v>0</v>
      </c>
      <c r="AT46" s="2">
        <f t="shared" si="13"/>
        <v>1</v>
      </c>
      <c r="AU46" s="2">
        <f t="shared" si="16"/>
        <v>2</v>
      </c>
      <c r="AV46" s="25">
        <f t="shared" si="14"/>
        <v>1.2447510497900418</v>
      </c>
      <c r="AW46" s="14">
        <f t="shared" si="15"/>
        <v>4.4000000000000004</v>
      </c>
    </row>
    <row r="47" spans="1:49" x14ac:dyDescent="0.2">
      <c r="A47" s="55" t="s">
        <v>461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AM</v>
      </c>
      <c r="E47" s="16">
        <f>IFERROR(VLOOKUP(A47,'Validation List'!$A:$G,5,0),"--")</f>
        <v>100034925675823</v>
      </c>
      <c r="F47" s="15">
        <f t="shared" si="4"/>
        <v>16</v>
      </c>
      <c r="G47" s="15">
        <f t="shared" si="5"/>
        <v>40</v>
      </c>
      <c r="H47" s="15">
        <f t="shared" si="6"/>
        <v>32</v>
      </c>
      <c r="I47" s="15">
        <f t="shared" si="7"/>
        <v>40</v>
      </c>
      <c r="J47" s="15">
        <f t="shared" si="8"/>
        <v>40</v>
      </c>
      <c r="K47" s="15">
        <f t="shared" si="9"/>
        <v>168</v>
      </c>
      <c r="L47" s="15">
        <f t="shared" si="10"/>
        <v>0</v>
      </c>
      <c r="M47" s="15">
        <f t="shared" si="11"/>
        <v>168</v>
      </c>
      <c r="P47" s="95"/>
      <c r="Q47" s="95"/>
      <c r="W47" s="95"/>
      <c r="X47" s="95"/>
      <c r="AC47" s="2" t="s">
        <v>17</v>
      </c>
      <c r="AD47" s="95"/>
      <c r="AE47" s="95"/>
      <c r="AK47" s="95"/>
      <c r="AL47" s="95"/>
      <c r="AR47" s="96"/>
      <c r="AS47" s="2">
        <f t="shared" si="12"/>
        <v>0</v>
      </c>
      <c r="AT47" s="2">
        <f t="shared" si="13"/>
        <v>1</v>
      </c>
      <c r="AU47" s="2">
        <f t="shared" si="16"/>
        <v>0</v>
      </c>
      <c r="AV47" s="25">
        <f t="shared" si="14"/>
        <v>1.2597480503899219</v>
      </c>
      <c r="AW47" s="14">
        <f t="shared" si="15"/>
        <v>4.4000000000000004</v>
      </c>
    </row>
    <row r="48" spans="1:49" x14ac:dyDescent="0.2">
      <c r="A48" s="55" t="s">
        <v>463</v>
      </c>
      <c r="B48" s="15" t="str">
        <f>IFERROR(VLOOKUP(A48,'Validation List'!$A:$G,2,0),"--")</f>
        <v>Jason Leung</v>
      </c>
      <c r="C48" s="15" t="str">
        <f>IFERROR(VLOOKUP(A48,'Validation List'!$A:$G,4,0),"--")</f>
        <v>MVW 391</v>
      </c>
      <c r="D48" s="16" t="str">
        <f>IFERROR(VLOOKUP(A48,'Validation List'!$A:$G,6,0),"--")</f>
        <v>AM</v>
      </c>
      <c r="E48" s="16">
        <f>IFERROR(VLOOKUP(A48,'Validation List'!$A:$G,5,0),"--")</f>
        <v>100033980093671</v>
      </c>
      <c r="F48" s="15">
        <f t="shared" si="4"/>
        <v>16</v>
      </c>
      <c r="G48" s="15">
        <f t="shared" si="5"/>
        <v>16</v>
      </c>
      <c r="H48" s="15">
        <f t="shared" si="6"/>
        <v>32</v>
      </c>
      <c r="I48" s="15">
        <f t="shared" si="7"/>
        <v>40</v>
      </c>
      <c r="J48" s="15">
        <f t="shared" si="8"/>
        <v>40</v>
      </c>
      <c r="K48" s="15">
        <f t="shared" si="9"/>
        <v>144</v>
      </c>
      <c r="L48" s="15">
        <f t="shared" si="10"/>
        <v>0</v>
      </c>
      <c r="M48" s="15">
        <f t="shared" si="11"/>
        <v>144</v>
      </c>
      <c r="P48" s="95"/>
      <c r="Q48" s="95"/>
      <c r="T48" s="2" t="s">
        <v>16</v>
      </c>
      <c r="U48" s="2" t="s">
        <v>16</v>
      </c>
      <c r="V48" s="2" t="s">
        <v>16</v>
      </c>
      <c r="W48" s="95"/>
      <c r="X48" s="95"/>
      <c r="AA48" s="2" t="s">
        <v>16</v>
      </c>
      <c r="AD48" s="95"/>
      <c r="AE48" s="95"/>
      <c r="AK48" s="95"/>
      <c r="AL48" s="95"/>
      <c r="AP48" s="26"/>
      <c r="AQ48" s="26"/>
      <c r="AR48" s="96"/>
      <c r="AS48" s="2">
        <f t="shared" si="12"/>
        <v>4</v>
      </c>
      <c r="AT48" s="2">
        <f t="shared" si="13"/>
        <v>0</v>
      </c>
      <c r="AU48" s="2">
        <f t="shared" si="16"/>
        <v>0</v>
      </c>
      <c r="AV48" s="25">
        <f t="shared" si="14"/>
        <v>1.0797840431913617</v>
      </c>
      <c r="AW48" s="14">
        <f t="shared" si="15"/>
        <v>4.4000000000000004</v>
      </c>
    </row>
    <row r="49" spans="1:49" x14ac:dyDescent="0.2">
      <c r="A49" s="55" t="s">
        <v>521</v>
      </c>
      <c r="B49" s="15" t="str">
        <f>IFERROR(VLOOKUP(A49,'Validation List'!$A:$G,2,0),"--")</f>
        <v>Maria Obaldo</v>
      </c>
      <c r="C49" s="15" t="str">
        <f>IFERROR(VLOOKUP(A49,'Validation List'!$A:$G,4,0),"--")</f>
        <v>MVW 391</v>
      </c>
      <c r="D49" s="16" t="str">
        <f>IFERROR(VLOOKUP(A49,'Validation List'!$A:$G,6,0),"--")</f>
        <v>PM</v>
      </c>
      <c r="E49" s="16">
        <f>IFERROR(VLOOKUP(A49,'Validation List'!$A:$G,5,0),"--")</f>
        <v>100034307144551</v>
      </c>
      <c r="F49" s="15">
        <f t="shared" si="4"/>
        <v>16</v>
      </c>
      <c r="G49" s="15">
        <f t="shared" si="5"/>
        <v>40</v>
      </c>
      <c r="H49" s="15">
        <f t="shared" si="6"/>
        <v>40</v>
      </c>
      <c r="I49" s="15">
        <f t="shared" si="7"/>
        <v>39.5</v>
      </c>
      <c r="J49" s="15">
        <f t="shared" si="8"/>
        <v>16</v>
      </c>
      <c r="K49" s="15">
        <f t="shared" si="9"/>
        <v>151.5</v>
      </c>
      <c r="L49" s="15">
        <f t="shared" si="10"/>
        <v>0</v>
      </c>
      <c r="M49" s="15">
        <f t="shared" si="11"/>
        <v>151.5</v>
      </c>
      <c r="P49" s="95"/>
      <c r="Q49" s="95"/>
      <c r="W49" s="95"/>
      <c r="X49" s="95"/>
      <c r="AD49" s="95"/>
      <c r="AE49" s="95"/>
      <c r="AI49" s="2">
        <v>7.5</v>
      </c>
      <c r="AK49" s="95"/>
      <c r="AL49" s="95"/>
      <c r="AO49" s="2" t="s">
        <v>16</v>
      </c>
      <c r="AP49" s="2" t="s">
        <v>16</v>
      </c>
      <c r="AQ49" s="2" t="s">
        <v>16</v>
      </c>
      <c r="AR49" s="96"/>
      <c r="AS49" s="2">
        <f t="shared" si="12"/>
        <v>3</v>
      </c>
      <c r="AT49" s="2">
        <f t="shared" si="13"/>
        <v>0</v>
      </c>
      <c r="AU49" s="2">
        <f t="shared" si="16"/>
        <v>0.5</v>
      </c>
      <c r="AV49" s="25">
        <f t="shared" si="14"/>
        <v>1.1360227954409117</v>
      </c>
      <c r="AW49" s="14">
        <f t="shared" si="15"/>
        <v>4.4000000000000004</v>
      </c>
    </row>
    <row r="50" spans="1:49" x14ac:dyDescent="0.2">
      <c r="A50" s="80" t="s">
        <v>332</v>
      </c>
      <c r="B50" s="15" t="str">
        <f>IFERROR(VLOOKUP(A50,'Validation List'!$A:$G,2,0),"--")</f>
        <v>Maria Obaldo</v>
      </c>
      <c r="C50" s="15" t="str">
        <f>IFERROR(VLOOKUP(A50,'Validation List'!$A:$G,4,0),"--")</f>
        <v>MVW 391</v>
      </c>
      <c r="D50" s="16" t="str">
        <f>IFERROR(VLOOKUP(A50,'Validation List'!$A:$G,6,0),"--")</f>
        <v>PM</v>
      </c>
      <c r="E50" s="16">
        <f>IFERROR(VLOOKUP(A50,'Validation List'!$A:$G,5,0),"--")</f>
        <v>100030318500566</v>
      </c>
      <c r="F50" s="15">
        <f t="shared" si="4"/>
        <v>16</v>
      </c>
      <c r="G50" s="15">
        <f t="shared" si="5"/>
        <v>40</v>
      </c>
      <c r="H50" s="15">
        <f t="shared" si="6"/>
        <v>40</v>
      </c>
      <c r="I50" s="15">
        <f t="shared" si="7"/>
        <v>40</v>
      </c>
      <c r="J50" s="15">
        <f t="shared" si="8"/>
        <v>8</v>
      </c>
      <c r="K50" s="15">
        <f t="shared" si="9"/>
        <v>144</v>
      </c>
      <c r="L50" s="15">
        <f t="shared" si="10"/>
        <v>0</v>
      </c>
      <c r="M50" s="15">
        <f t="shared" si="11"/>
        <v>144</v>
      </c>
      <c r="P50" s="95"/>
      <c r="Q50" s="95"/>
      <c r="W50" s="95"/>
      <c r="X50" s="95"/>
      <c r="AD50" s="95"/>
      <c r="AE50" s="95"/>
      <c r="AK50" s="95"/>
      <c r="AL50" s="95"/>
      <c r="AM50" s="2" t="s">
        <v>16</v>
      </c>
      <c r="AN50" s="2" t="s">
        <v>16</v>
      </c>
      <c r="AO50" s="2" t="s">
        <v>16</v>
      </c>
      <c r="AP50" s="2" t="s">
        <v>16</v>
      </c>
      <c r="AR50" s="96"/>
      <c r="AS50" s="2">
        <f t="shared" si="12"/>
        <v>4</v>
      </c>
      <c r="AT50" s="2">
        <f t="shared" si="13"/>
        <v>0</v>
      </c>
      <c r="AU50" s="2">
        <f t="shared" si="16"/>
        <v>0</v>
      </c>
      <c r="AV50" s="25">
        <f t="shared" si="14"/>
        <v>1.0797840431913617</v>
      </c>
      <c r="AW50" s="14">
        <f t="shared" si="15"/>
        <v>4.4000000000000004</v>
      </c>
    </row>
    <row r="51" spans="1:49" x14ac:dyDescent="0.2">
      <c r="A51" s="55" t="s">
        <v>567</v>
      </c>
      <c r="B51" s="15" t="str">
        <f>IFERROR(VLOOKUP(A51,'Validation List'!$A:$G,2,0),"--")</f>
        <v>Jason Leung</v>
      </c>
      <c r="C51" s="15" t="str">
        <f>IFERROR(VLOOKUP(A51,'Validation List'!$A:$G,4,0),"--")</f>
        <v>MVW 391</v>
      </c>
      <c r="D51" s="16" t="str">
        <f>IFERROR(VLOOKUP(A51,'Validation List'!$A:$G,6,0),"--")</f>
        <v>ROLL OFF</v>
      </c>
      <c r="E51" s="16">
        <f>IFERROR(VLOOKUP(A51,'Validation List'!$A:$G,5,0),"--")</f>
        <v>100034415107877</v>
      </c>
      <c r="F51" s="15">
        <f t="shared" si="4"/>
        <v>16</v>
      </c>
      <c r="G51" s="15">
        <f t="shared" si="5"/>
        <v>24</v>
      </c>
      <c r="H51" s="15">
        <f t="shared" si="6"/>
        <v>32</v>
      </c>
      <c r="I51" s="15">
        <f t="shared" si="7"/>
        <v>40</v>
      </c>
      <c r="J51" s="15">
        <f t="shared" si="8"/>
        <v>40</v>
      </c>
      <c r="K51" s="15">
        <f t="shared" si="9"/>
        <v>152</v>
      </c>
      <c r="L51" s="15">
        <f t="shared" si="10"/>
        <v>0</v>
      </c>
      <c r="M51" s="15">
        <f t="shared" si="11"/>
        <v>152</v>
      </c>
      <c r="P51" s="95"/>
      <c r="Q51" s="95"/>
      <c r="U51" s="2" t="s">
        <v>16</v>
      </c>
      <c r="V51" s="2" t="s">
        <v>16</v>
      </c>
      <c r="W51" s="95"/>
      <c r="X51" s="95"/>
      <c r="Y51" s="2" t="s">
        <v>16</v>
      </c>
      <c r="AD51" s="95"/>
      <c r="AE51" s="95"/>
      <c r="AK51" s="95"/>
      <c r="AL51" s="95"/>
      <c r="AQ51" s="26"/>
      <c r="AR51" s="96"/>
      <c r="AS51" s="2">
        <f t="shared" si="12"/>
        <v>3</v>
      </c>
      <c r="AT51" s="2">
        <f t="shared" si="13"/>
        <v>0</v>
      </c>
      <c r="AU51" s="2">
        <f t="shared" si="16"/>
        <v>0</v>
      </c>
      <c r="AV51" s="25">
        <f t="shared" ref="AV51:AV82" si="17">IFERROR((IF(G51="BC Forward",(AW51*1.85)/8,(K51/16.67)/8)),"--")</f>
        <v>1.1397720455908817</v>
      </c>
      <c r="AW51" s="14">
        <f t="shared" si="15"/>
        <v>4.4000000000000004</v>
      </c>
    </row>
    <row r="52" spans="1:49" x14ac:dyDescent="0.2">
      <c r="A52" s="148" t="s">
        <v>524</v>
      </c>
      <c r="B52" s="15" t="str">
        <f>IFERROR(VLOOKUP(A52,'Validation List'!$A:$G,2,0),"--")</f>
        <v>Maria Obaldo</v>
      </c>
      <c r="C52" s="15" t="str">
        <f>IFERROR(VLOOKUP(A52,'Validation List'!$A:$G,4,0),"--")</f>
        <v>MVW 391</v>
      </c>
      <c r="D52" s="16" t="str">
        <f>IFERROR(VLOOKUP(A52,'Validation List'!$A:$G,6,0),"--")</f>
        <v>PM</v>
      </c>
      <c r="E52" s="16">
        <f>IFERROR(VLOOKUP(A52,'Validation List'!$A:$G,5,0),"--")</f>
        <v>100038027003123</v>
      </c>
      <c r="F52" s="15">
        <f t="shared" si="4"/>
        <v>16</v>
      </c>
      <c r="G52" s="15">
        <f>((5*8)-((COUNTIF(P52:V52,"UD")+COUNTIF(P52:V52,"PD")+COUNTIF(P52:V52,"NA"))*8))+(COUNTIF(P52:V52,"Worked")*8) - ((COUNTIF(P52:V52,"&gt;0")*8)-SUMIF(P52:V52,"&gt;0"))</f>
        <v>40</v>
      </c>
      <c r="H52" s="15">
        <f>((5*8)-((COUNTIF(W52:AE52,"UD")+COUNTIF(W52:AE52,"PD")+COUNTIF(W52:AE52,"NA"))*8))+(COUNTIF(W52:AE52,"Worked")*8) - ((COUNTIF(W52:AE52,"&gt;0")*8)-SUMIF(W52:AE52,"&gt;0"))</f>
        <v>40</v>
      </c>
      <c r="I52" s="15">
        <f>((5*8)-((COUNTIF(AD52:AK52,"UD")+COUNTIF(AD52:AK52,"PD")+COUNTIF(AD52:AK52,"NA"))*8))+(COUNTIF(AD52:AK52,"Worked")*8) - ((COUNTIF(AD52:AK52,"&gt;0")*8)-SUMIF(AD52:AK52,"&gt;0"))</f>
        <v>40</v>
      </c>
      <c r="J52" s="15">
        <f>((5*8)-((COUNTIF(AK52:AP52,"UD")+COUNTIF(AK52:AP52,"PD")+COUNTIF(AK52:AP52,"NA"))*8)) +(COUNTIF(AK52:AP52,"Worked")*8)- ((COUNTIF(AK52:AP52,"&gt;0")*8)-SUMIF(AK52:AP52,"&gt;0"))</f>
        <v>40</v>
      </c>
      <c r="K52" s="15">
        <f t="shared" si="9"/>
        <v>176</v>
      </c>
      <c r="L52" s="15">
        <f t="shared" si="10"/>
        <v>0</v>
      </c>
      <c r="M52" s="15">
        <f t="shared" si="11"/>
        <v>176</v>
      </c>
      <c r="P52" s="95"/>
      <c r="Q52" s="95"/>
      <c r="S52" s="26"/>
      <c r="W52" s="95"/>
      <c r="X52" s="95"/>
      <c r="Z52" s="26"/>
      <c r="AA52" s="26"/>
      <c r="AB52" s="26"/>
      <c r="AC52" s="26"/>
      <c r="AD52" s="95"/>
      <c r="AE52" s="95"/>
      <c r="AG52" s="26"/>
      <c r="AH52" s="26"/>
      <c r="AI52" s="26"/>
      <c r="AJ52" s="26"/>
      <c r="AK52" s="95"/>
      <c r="AL52" s="95"/>
      <c r="AN52" s="26"/>
      <c r="AQ52" s="26"/>
      <c r="AR52" s="95"/>
      <c r="AS52" s="2">
        <f t="shared" si="12"/>
        <v>0</v>
      </c>
      <c r="AT52" s="2">
        <f t="shared" si="13"/>
        <v>0</v>
      </c>
      <c r="AU52" s="2">
        <f t="shared" si="16"/>
        <v>0</v>
      </c>
      <c r="AV52" s="25">
        <f t="shared" si="17"/>
        <v>1.3197360527894419</v>
      </c>
      <c r="AW52" s="14">
        <f t="shared" si="15"/>
        <v>4.4000000000000004</v>
      </c>
    </row>
    <row r="53" spans="1:49" x14ac:dyDescent="0.2">
      <c r="A53" s="148" t="s">
        <v>601</v>
      </c>
      <c r="B53" s="15" t="str">
        <f>IFERROR(VLOOKUP(A53,'Validation List'!$A:$G,2,0),"--")</f>
        <v>Jason Leung</v>
      </c>
      <c r="C53" s="15">
        <f>IFERROR(VLOOKUP(A53,'Validation List'!$A:$G,4,0),"--")</f>
        <v>0</v>
      </c>
      <c r="D53" s="16" t="str">
        <f>IFERROR(VLOOKUP(A53,'Validation List'!$A:$G,6,0),"--")</f>
        <v>ROLL OFF</v>
      </c>
      <c r="E53" s="16">
        <f>IFERROR(VLOOKUP(A53,'Validation List'!$A:$G,5,0),"--")</f>
        <v>100039620993194</v>
      </c>
      <c r="F53" s="15">
        <f t="shared" si="4"/>
        <v>16</v>
      </c>
      <c r="G53" s="15">
        <f t="shared" ref="G53:G91" si="18">((5*8)-((COUNTIF(R53:X53,"UD")+COUNTIF(R53:X53,"PD")+COUNTIF(R53:X53,"NA"))*8))+(COUNTIF(R53:X53,"Worked")*8) - ((COUNTIF(R53:X53,"&gt;0")*8)-SUMIF(R53:X53,"&gt;0"))</f>
        <v>40</v>
      </c>
      <c r="H53" s="15">
        <f t="shared" ref="H53:H91" si="19">((5*8)-((COUNTIF(Y53:AE53,"UD")+COUNTIF(Y53:AE53,"PD")+COUNTIF(Y53:AE53,"NA"))*8))+(COUNTIF(Y53:AE53,"Worked")*8) - ((COUNTIF(Y53:AE53,"&gt;0")*8)-SUMIF(Y53:AE53,"&gt;0"))</f>
        <v>24</v>
      </c>
      <c r="I53" s="15">
        <f t="shared" ref="I53:I88" si="20">((5*8)-((COUNTIF(AF53:AL53,"UD")+COUNTIF(AF53:AL53,"PD")+COUNTIF(AF53:AL53,"NA"))*8))+(COUNTIF(AF53:AL53,"Worked")*8) - ((COUNTIF(AF53:AL53,"&gt;0")*8)-SUMIF(AF53:AL53,"&gt;0"))</f>
        <v>40</v>
      </c>
      <c r="J53" s="15">
        <f t="shared" ref="J53:J91" si="21">((5*8)-((COUNTIF(AM53:AR53,"UD")+COUNTIF(AM53:AR53,"PD")+COUNTIF(AM53:AR53,"NA"))*8))+(COUNTIF(AM53:AR53,"Worked")*8) - ((COUNTIF(AM53:AR53,"&gt;0")*8)-SUMIF(AM53:AR53,"&gt;0"))</f>
        <v>0</v>
      </c>
      <c r="K53" s="15">
        <f t="shared" si="9"/>
        <v>120</v>
      </c>
      <c r="L53" s="15">
        <f t="shared" si="10"/>
        <v>0</v>
      </c>
      <c r="M53" s="15">
        <f t="shared" si="11"/>
        <v>120</v>
      </c>
      <c r="P53" s="95"/>
      <c r="Q53" s="95"/>
      <c r="W53" s="95"/>
      <c r="X53" s="95"/>
      <c r="AA53" s="2" t="s">
        <v>17</v>
      </c>
      <c r="AC53" s="2" t="s">
        <v>17</v>
      </c>
      <c r="AD53" s="95"/>
      <c r="AE53" s="95"/>
      <c r="AK53" s="95"/>
      <c r="AL53" s="95"/>
      <c r="AM53" s="2" t="s">
        <v>688</v>
      </c>
      <c r="AN53" s="2" t="s">
        <v>666</v>
      </c>
      <c r="AO53" s="2" t="s">
        <v>666</v>
      </c>
      <c r="AP53" s="2" t="s">
        <v>666</v>
      </c>
      <c r="AQ53" s="2" t="s">
        <v>666</v>
      </c>
      <c r="AR53" s="95"/>
      <c r="AS53" s="2">
        <f t="shared" si="12"/>
        <v>0</v>
      </c>
      <c r="AT53" s="2">
        <f t="shared" si="13"/>
        <v>2</v>
      </c>
      <c r="AU53" s="2">
        <f t="shared" si="16"/>
        <v>0</v>
      </c>
      <c r="AV53" s="25">
        <f t="shared" si="17"/>
        <v>0.89982003599280136</v>
      </c>
      <c r="AW53" s="14">
        <f t="shared" si="15"/>
        <v>3.4</v>
      </c>
    </row>
    <row r="54" spans="1:49" x14ac:dyDescent="0.2">
      <c r="A54" s="148" t="s">
        <v>526</v>
      </c>
      <c r="B54" s="15" t="str">
        <f>IFERROR(VLOOKUP(A54,'Validation List'!$A:$G,2,0),"--")</f>
        <v>Maria Obaldo</v>
      </c>
      <c r="C54" s="15" t="str">
        <f>IFERROR(VLOOKUP(A54,'Validation List'!$A:$G,4,0),"--")</f>
        <v>MVW 391</v>
      </c>
      <c r="D54" s="16" t="str">
        <f>IFERROR(VLOOKUP(A54,'Validation List'!$A:$G,6,0),"--")</f>
        <v>PM</v>
      </c>
      <c r="E54" s="16">
        <f>IFERROR(VLOOKUP(A54,'Validation List'!$A:$G,5,0),"--")</f>
        <v>100039922478921</v>
      </c>
      <c r="F54" s="15">
        <f t="shared" si="4"/>
        <v>16</v>
      </c>
      <c r="G54" s="15">
        <f t="shared" si="18"/>
        <v>40</v>
      </c>
      <c r="H54" s="15">
        <f t="shared" si="19"/>
        <v>40</v>
      </c>
      <c r="I54" s="15">
        <f t="shared" si="20"/>
        <v>40</v>
      </c>
      <c r="J54" s="15">
        <f t="shared" si="21"/>
        <v>40</v>
      </c>
      <c r="K54" s="15">
        <f t="shared" si="9"/>
        <v>176</v>
      </c>
      <c r="L54" s="15">
        <f t="shared" si="10"/>
        <v>0</v>
      </c>
      <c r="M54" s="15">
        <f t="shared" si="11"/>
        <v>176</v>
      </c>
      <c r="P54" s="95"/>
      <c r="Q54" s="95"/>
      <c r="W54" s="95"/>
      <c r="X54" s="95"/>
      <c r="AD54" s="95"/>
      <c r="AE54" s="95"/>
      <c r="AK54" s="95"/>
      <c r="AL54" s="95"/>
      <c r="AR54" s="95"/>
      <c r="AS54" s="2">
        <f t="shared" si="12"/>
        <v>0</v>
      </c>
      <c r="AT54" s="2">
        <f t="shared" si="13"/>
        <v>0</v>
      </c>
      <c r="AU54" s="2">
        <f t="shared" si="16"/>
        <v>0</v>
      </c>
      <c r="AV54" s="25">
        <f t="shared" si="17"/>
        <v>1.3197360527894419</v>
      </c>
      <c r="AW54" s="14">
        <f t="shared" si="15"/>
        <v>4.4000000000000004</v>
      </c>
    </row>
    <row r="55" spans="1:49" x14ac:dyDescent="0.2">
      <c r="A55" s="55" t="s">
        <v>528</v>
      </c>
      <c r="B55" s="15" t="str">
        <f>IFERROR(VLOOKUP(A55,'Validation List'!$A:$G,2,0),"--")</f>
        <v>Maria Obaldo</v>
      </c>
      <c r="C55" s="15" t="str">
        <f>IFERROR(VLOOKUP(A55,'Validation List'!$A:$G,4,0),"--")</f>
        <v>MVW 391</v>
      </c>
      <c r="D55" s="16" t="str">
        <f>IFERROR(VLOOKUP(A55,'Validation List'!$A:$G,6,0),"--")</f>
        <v>PM</v>
      </c>
      <c r="E55" s="16">
        <f>IFERROR(VLOOKUP(A55,'Validation List'!$A:$G,5,0),"--")</f>
        <v>100034224097559</v>
      </c>
      <c r="F55" s="15">
        <f t="shared" si="4"/>
        <v>16</v>
      </c>
      <c r="G55" s="15">
        <f t="shared" si="18"/>
        <v>40</v>
      </c>
      <c r="H55" s="15">
        <f t="shared" si="19"/>
        <v>32</v>
      </c>
      <c r="I55" s="15">
        <f t="shared" si="20"/>
        <v>32</v>
      </c>
      <c r="J55" s="15">
        <f t="shared" si="21"/>
        <v>40</v>
      </c>
      <c r="K55" s="15">
        <f t="shared" si="9"/>
        <v>160</v>
      </c>
      <c r="L55" s="15">
        <f t="shared" si="10"/>
        <v>0</v>
      </c>
      <c r="M55" s="15">
        <f t="shared" si="11"/>
        <v>160</v>
      </c>
      <c r="P55" s="95"/>
      <c r="Q55" s="95"/>
      <c r="W55" s="95"/>
      <c r="X55" s="95"/>
      <c r="AC55" s="2" t="s">
        <v>16</v>
      </c>
      <c r="AD55" s="95"/>
      <c r="AE55" s="95"/>
      <c r="AF55" s="2" t="s">
        <v>16</v>
      </c>
      <c r="AK55" s="95"/>
      <c r="AL55" s="95"/>
      <c r="AN55" s="25"/>
      <c r="AO55" s="14"/>
      <c r="AP55" s="26"/>
      <c r="AQ55" s="26"/>
      <c r="AR55" s="96"/>
      <c r="AS55" s="2">
        <f t="shared" si="12"/>
        <v>2</v>
      </c>
      <c r="AT55" s="2">
        <f t="shared" si="13"/>
        <v>0</v>
      </c>
      <c r="AU55" s="2">
        <f t="shared" si="16"/>
        <v>0</v>
      </c>
      <c r="AV55" s="25">
        <f t="shared" si="17"/>
        <v>1.1997600479904018</v>
      </c>
      <c r="AW55" s="14">
        <f t="shared" si="15"/>
        <v>4.4000000000000004</v>
      </c>
    </row>
    <row r="56" spans="1:49" x14ac:dyDescent="0.2">
      <c r="A56" s="148" t="s">
        <v>530</v>
      </c>
      <c r="B56" s="15" t="str">
        <f>IFERROR(VLOOKUP(A56,'Validation List'!$A:$G,2,0),"--")</f>
        <v>Maria Obaldo</v>
      </c>
      <c r="C56" s="15" t="str">
        <f>IFERROR(VLOOKUP(A56,'Validation List'!$A:$G,4,0),"--")</f>
        <v>MVW 391</v>
      </c>
      <c r="D56" s="16" t="str">
        <f>IFERROR(VLOOKUP(A56,'Validation List'!$A:$G,6,0),"--")</f>
        <v>PM</v>
      </c>
      <c r="E56" s="16">
        <f>IFERROR(VLOOKUP(A56,'Validation List'!$A:$G,5,0),"--")</f>
        <v>100039089924285</v>
      </c>
      <c r="F56" s="15">
        <f t="shared" ref="F56:F91" si="22">((2*8)-((COUNTIF(N56:Q56,"UD")+COUNTIF(N56:Q56,"PD")+COUNTIF(N56:Q56,"NA"))*8))+(COUNTIF(N56:Q56,"Worked")*8) - ((COUNTIFS(N56:Q56,"&gt;0",N56:Q56,"&lt;8")*8)-SUMIFS(N56:Q56,N56:Q56,"&gt;0",N56:Q56,"&lt;8"))</f>
        <v>10</v>
      </c>
      <c r="G56" s="15">
        <f t="shared" si="18"/>
        <v>40</v>
      </c>
      <c r="H56" s="15">
        <f t="shared" si="19"/>
        <v>39.5</v>
      </c>
      <c r="I56" s="15">
        <f t="shared" si="20"/>
        <v>35.25</v>
      </c>
      <c r="J56" s="15">
        <f t="shared" si="21"/>
        <v>40</v>
      </c>
      <c r="K56" s="15">
        <f t="shared" ref="K56:K87" si="23">SUM(F56:J56)</f>
        <v>164.75</v>
      </c>
      <c r="L56" s="15">
        <f t="shared" ref="L56:L91" si="24">SUMIFS(N56:AR56,N56:AR56,"&gt;8") - ((COUNTIFS(N56:AR56,"&gt;0",N56:AR56,"&gt;8")*8))</f>
        <v>0</v>
      </c>
      <c r="M56" s="15">
        <f t="shared" ref="M56:M87" si="25">L56+K56</f>
        <v>164.75</v>
      </c>
      <c r="N56" s="2">
        <v>2</v>
      </c>
      <c r="P56" s="95"/>
      <c r="Q56" s="95"/>
      <c r="W56" s="95"/>
      <c r="X56" s="95"/>
      <c r="Z56" s="2">
        <v>7.5</v>
      </c>
      <c r="AD56" s="95"/>
      <c r="AE56" s="95"/>
      <c r="AF56" s="2">
        <v>7.25</v>
      </c>
      <c r="AJ56" s="2">
        <v>4</v>
      </c>
      <c r="AK56" s="95"/>
      <c r="AL56" s="95"/>
      <c r="AR56" s="95"/>
      <c r="AS56" s="2">
        <f t="shared" ref="AS56:AS87" si="26">COUNTIF(N56:AR56,"PD")</f>
        <v>0</v>
      </c>
      <c r="AT56" s="2">
        <f t="shared" ref="AT56:AT91" si="27">COUNTIF(N56:AR56,"UD")</f>
        <v>0</v>
      </c>
      <c r="AU56" s="2">
        <f t="shared" si="16"/>
        <v>11.25</v>
      </c>
      <c r="AV56" s="25">
        <f t="shared" si="17"/>
        <v>1.2353779244151168</v>
      </c>
      <c r="AW56" s="14">
        <f t="shared" si="15"/>
        <v>4.4000000000000004</v>
      </c>
    </row>
    <row r="57" spans="1:49" x14ac:dyDescent="0.2">
      <c r="A57" s="55" t="s">
        <v>580</v>
      </c>
      <c r="B57" s="15" t="str">
        <f>IFERROR(VLOOKUP(A57,'Validation List'!$A:$G,2,0),"--")</f>
        <v>Jason Leung</v>
      </c>
      <c r="C57" s="15" t="str">
        <f>IFERROR(VLOOKUP(A57,'Validation List'!$A:$G,4,0),"--")</f>
        <v>MVW 391</v>
      </c>
      <c r="D57" s="16" t="str">
        <f>IFERROR(VLOOKUP(A57,'Validation List'!$A:$G,6,0),"--")</f>
        <v>ROLL OFF</v>
      </c>
      <c r="E57" s="16">
        <f>IFERROR(VLOOKUP(A57,'Validation List'!$A:$G,5,0),"--")</f>
        <v>100034160861723</v>
      </c>
      <c r="F57" s="15">
        <f t="shared" si="22"/>
        <v>8</v>
      </c>
      <c r="G57" s="15">
        <f t="shared" si="18"/>
        <v>40</v>
      </c>
      <c r="H57" s="15">
        <f t="shared" si="19"/>
        <v>19.5</v>
      </c>
      <c r="I57" s="15">
        <f t="shared" si="20"/>
        <v>23.5</v>
      </c>
      <c r="J57" s="15">
        <f t="shared" si="21"/>
        <v>29.5</v>
      </c>
      <c r="K57" s="15">
        <f t="shared" si="23"/>
        <v>120.5</v>
      </c>
      <c r="L57" s="15">
        <f t="shared" si="24"/>
        <v>0</v>
      </c>
      <c r="M57" s="15">
        <f t="shared" si="25"/>
        <v>120.5</v>
      </c>
      <c r="O57" s="2" t="s">
        <v>17</v>
      </c>
      <c r="P57" s="95"/>
      <c r="Q57" s="95"/>
      <c r="W57" s="95"/>
      <c r="X57" s="95"/>
      <c r="Y57" s="2" t="s">
        <v>17</v>
      </c>
      <c r="Z57" s="2">
        <v>6.5</v>
      </c>
      <c r="AA57" s="2" t="s">
        <v>17</v>
      </c>
      <c r="AC57" s="2">
        <v>5</v>
      </c>
      <c r="AD57" s="95"/>
      <c r="AE57" s="95"/>
      <c r="AH57" s="2" t="s">
        <v>17</v>
      </c>
      <c r="AI57" s="2">
        <v>7.5</v>
      </c>
      <c r="AJ57" s="2" t="s">
        <v>17</v>
      </c>
      <c r="AK57" s="95"/>
      <c r="AL57" s="95"/>
      <c r="AN57" s="25" t="s">
        <v>17</v>
      </c>
      <c r="AO57" s="14"/>
      <c r="AP57" s="2">
        <v>5.5</v>
      </c>
      <c r="AQ57" s="26"/>
      <c r="AR57" s="96"/>
      <c r="AS57" s="2">
        <f t="shared" si="26"/>
        <v>0</v>
      </c>
      <c r="AT57" s="2">
        <f t="shared" si="27"/>
        <v>6</v>
      </c>
      <c r="AU57" s="2">
        <f t="shared" si="16"/>
        <v>7.5</v>
      </c>
      <c r="AV57" s="25">
        <f t="shared" si="17"/>
        <v>0.90356928614277132</v>
      </c>
      <c r="AW57" s="14">
        <f t="shared" si="15"/>
        <v>4.4000000000000004</v>
      </c>
    </row>
    <row r="58" spans="1:49" x14ac:dyDescent="0.2">
      <c r="A58" s="55" t="s">
        <v>466</v>
      </c>
      <c r="B58" s="15" t="str">
        <f>IFERROR(VLOOKUP(A58,'Validation List'!$A:$G,2,0),"--")</f>
        <v>Jason Leung</v>
      </c>
      <c r="C58" s="15" t="str">
        <f>IFERROR(VLOOKUP(A58,'Validation List'!$A:$G,4,0),"--")</f>
        <v>MVW 391</v>
      </c>
      <c r="D58" s="16" t="str">
        <f>IFERROR(VLOOKUP(A58,'Validation List'!$A:$G,6,0),"--")</f>
        <v>AM</v>
      </c>
      <c r="E58" s="16">
        <f>IFERROR(VLOOKUP(A58,'Validation List'!$A:$G,5,0),"--")</f>
        <v>100034223437669</v>
      </c>
      <c r="F58" s="15">
        <f t="shared" si="22"/>
        <v>8</v>
      </c>
      <c r="G58" s="15">
        <f t="shared" si="18"/>
        <v>40</v>
      </c>
      <c r="H58" s="15">
        <f t="shared" si="19"/>
        <v>40</v>
      </c>
      <c r="I58" s="15">
        <f t="shared" si="20"/>
        <v>40</v>
      </c>
      <c r="J58" s="15">
        <f t="shared" si="21"/>
        <v>39</v>
      </c>
      <c r="K58" s="15">
        <f t="shared" si="23"/>
        <v>167</v>
      </c>
      <c r="L58" s="15">
        <f t="shared" si="24"/>
        <v>0</v>
      </c>
      <c r="M58" s="15">
        <f t="shared" si="25"/>
        <v>167</v>
      </c>
      <c r="N58"/>
      <c r="O58" s="2" t="s">
        <v>17</v>
      </c>
      <c r="P58" s="95"/>
      <c r="Q58" s="97"/>
      <c r="R58"/>
      <c r="S58"/>
      <c r="T58"/>
      <c r="U58"/>
      <c r="W58" s="95"/>
      <c r="X58" s="97"/>
      <c r="Y58"/>
      <c r="Z58"/>
      <c r="AA58"/>
      <c r="AB58"/>
      <c r="AD58" s="95"/>
      <c r="AE58" s="95"/>
      <c r="AK58" s="95"/>
      <c r="AL58" s="97"/>
      <c r="AM58"/>
      <c r="AN58"/>
      <c r="AO58"/>
      <c r="AP58" s="26"/>
      <c r="AQ58" s="2">
        <v>7</v>
      </c>
      <c r="AR58" s="96"/>
      <c r="AS58" s="2">
        <f t="shared" si="26"/>
        <v>0</v>
      </c>
      <c r="AT58" s="2">
        <f t="shared" si="27"/>
        <v>1</v>
      </c>
      <c r="AU58" s="2">
        <f t="shared" si="16"/>
        <v>1</v>
      </c>
      <c r="AV58" s="25">
        <f t="shared" si="17"/>
        <v>1.252249550089982</v>
      </c>
      <c r="AW58" s="14">
        <f t="shared" si="15"/>
        <v>4.4000000000000004</v>
      </c>
    </row>
    <row r="59" spans="1:49" x14ac:dyDescent="0.2">
      <c r="A59" s="80" t="s">
        <v>71</v>
      </c>
      <c r="B59" s="15" t="str">
        <f>IFERROR(VLOOKUP(A59,'Validation List'!$A:$G,2,0),"--")</f>
        <v>Jason Leung</v>
      </c>
      <c r="C59" s="15" t="str">
        <f>IFERROR(VLOOKUP(A59,'Validation List'!$A:$G,4,0),"--")</f>
        <v>MVW 391</v>
      </c>
      <c r="D59" s="16" t="str">
        <f>IFERROR(VLOOKUP(A59,'Validation List'!$A:$G,6,0),"--")</f>
        <v>AM</v>
      </c>
      <c r="E59" s="16">
        <f>IFERROR(VLOOKUP(A59,'Validation List'!$A:$G,5,0),"--")</f>
        <v>100023410650965</v>
      </c>
      <c r="F59" s="15">
        <f t="shared" si="22"/>
        <v>16</v>
      </c>
      <c r="G59" s="15">
        <f t="shared" si="18"/>
        <v>40</v>
      </c>
      <c r="H59" s="15">
        <f t="shared" si="19"/>
        <v>40</v>
      </c>
      <c r="I59" s="15">
        <f t="shared" si="20"/>
        <v>40</v>
      </c>
      <c r="J59" s="15">
        <f t="shared" si="21"/>
        <v>40</v>
      </c>
      <c r="K59" s="15">
        <f t="shared" si="23"/>
        <v>176</v>
      </c>
      <c r="L59" s="15">
        <f t="shared" si="24"/>
        <v>0</v>
      </c>
      <c r="M59" s="15">
        <f t="shared" si="25"/>
        <v>176</v>
      </c>
      <c r="P59" s="95"/>
      <c r="Q59" s="95"/>
      <c r="W59" s="95"/>
      <c r="X59" s="95"/>
      <c r="AD59" s="95"/>
      <c r="AE59" s="95"/>
      <c r="AK59" s="95"/>
      <c r="AL59" s="95"/>
      <c r="AR59" s="96"/>
      <c r="AS59" s="2">
        <f t="shared" si="26"/>
        <v>0</v>
      </c>
      <c r="AT59" s="2">
        <f t="shared" si="27"/>
        <v>0</v>
      </c>
      <c r="AU59" s="2">
        <f t="shared" si="16"/>
        <v>0</v>
      </c>
      <c r="AV59" s="25">
        <f t="shared" si="17"/>
        <v>1.3197360527894419</v>
      </c>
      <c r="AW59" s="14">
        <f t="shared" si="15"/>
        <v>4.4000000000000004</v>
      </c>
    </row>
    <row r="60" spans="1:49" x14ac:dyDescent="0.2">
      <c r="A60" s="148" t="s">
        <v>532</v>
      </c>
      <c r="B60" s="15" t="str">
        <f>IFERROR(VLOOKUP(A60,'Validation List'!$A:$G,2,0),"--")</f>
        <v>Maria Obaldo</v>
      </c>
      <c r="C60" s="15" t="str">
        <f>IFERROR(VLOOKUP(A60,'Validation List'!$A:$G,4,0),"--")</f>
        <v>MVW 391</v>
      </c>
      <c r="D60" s="16" t="str">
        <f>IFERROR(VLOOKUP(A60,'Validation List'!$A:$G,6,0),"--")</f>
        <v>PM</v>
      </c>
      <c r="E60" s="16">
        <f>IFERROR(VLOOKUP(A60,'Validation List'!$A:$G,5,0),"--")</f>
        <v>100039410112731</v>
      </c>
      <c r="F60" s="15">
        <f t="shared" si="22"/>
        <v>16</v>
      </c>
      <c r="G60" s="15">
        <f t="shared" si="18"/>
        <v>40</v>
      </c>
      <c r="H60" s="15">
        <f t="shared" si="19"/>
        <v>40</v>
      </c>
      <c r="I60" s="15">
        <f t="shared" si="20"/>
        <v>32</v>
      </c>
      <c r="J60" s="15">
        <f t="shared" si="21"/>
        <v>40</v>
      </c>
      <c r="K60" s="15">
        <f t="shared" si="23"/>
        <v>168</v>
      </c>
      <c r="L60" s="15">
        <f t="shared" si="24"/>
        <v>0</v>
      </c>
      <c r="M60" s="15">
        <f t="shared" si="25"/>
        <v>168</v>
      </c>
      <c r="P60" s="95"/>
      <c r="Q60" s="95"/>
      <c r="W60" s="95"/>
      <c r="X60" s="95"/>
      <c r="AD60" s="95"/>
      <c r="AE60" s="95"/>
      <c r="AI60" s="2" t="s">
        <v>17</v>
      </c>
      <c r="AK60" s="95"/>
      <c r="AL60" s="95"/>
      <c r="AR60" s="95"/>
      <c r="AS60" s="2">
        <f t="shared" si="26"/>
        <v>0</v>
      </c>
      <c r="AT60" s="2">
        <f t="shared" si="27"/>
        <v>1</v>
      </c>
      <c r="AU60" s="2">
        <f t="shared" si="16"/>
        <v>0</v>
      </c>
      <c r="AV60" s="25">
        <f t="shared" si="17"/>
        <v>1.2597480503899219</v>
      </c>
      <c r="AW60" s="14">
        <f t="shared" si="15"/>
        <v>4.4000000000000004</v>
      </c>
    </row>
    <row r="61" spans="1:49" x14ac:dyDescent="0.2">
      <c r="A61" s="55" t="s">
        <v>263</v>
      </c>
      <c r="B61" s="15" t="str">
        <f>IFERROR(VLOOKUP(A61,'Validation List'!$A:$G,2,0),"--")</f>
        <v>QA</v>
      </c>
      <c r="C61" s="15" t="str">
        <f>IFERROR(VLOOKUP(A61,'Validation List'!$A:$G,4,0),"--")</f>
        <v>MVW 391</v>
      </c>
      <c r="D61" s="16" t="str">
        <f>IFERROR(VLOOKUP(A61,'Validation List'!$A:$G,6,0),"--")</f>
        <v>AM</v>
      </c>
      <c r="E61" s="16">
        <f>IFERROR(VLOOKUP(A61,'Validation List'!$A:$G,5,0),"--")</f>
        <v>100019500756569</v>
      </c>
      <c r="F61" s="15">
        <f t="shared" si="22"/>
        <v>16</v>
      </c>
      <c r="G61" s="15">
        <f t="shared" si="18"/>
        <v>40</v>
      </c>
      <c r="H61" s="15">
        <f t="shared" si="19"/>
        <v>38</v>
      </c>
      <c r="I61" s="15">
        <f t="shared" si="20"/>
        <v>40</v>
      </c>
      <c r="J61" s="15">
        <f t="shared" si="21"/>
        <v>40</v>
      </c>
      <c r="K61" s="15">
        <f t="shared" si="23"/>
        <v>174</v>
      </c>
      <c r="L61" s="15">
        <f t="shared" si="24"/>
        <v>0</v>
      </c>
      <c r="M61" s="15">
        <f t="shared" si="25"/>
        <v>174</v>
      </c>
      <c r="P61" s="95"/>
      <c r="Q61" s="95"/>
      <c r="W61" s="95"/>
      <c r="X61" s="95"/>
      <c r="Z61" s="2">
        <v>6</v>
      </c>
      <c r="AD61" s="95"/>
      <c r="AE61" s="95"/>
      <c r="AK61" s="95"/>
      <c r="AL61" s="95"/>
      <c r="AP61" s="26"/>
      <c r="AQ61" s="26"/>
      <c r="AR61" s="96"/>
      <c r="AS61" s="2">
        <f t="shared" si="26"/>
        <v>0</v>
      </c>
      <c r="AT61" s="2">
        <f t="shared" si="27"/>
        <v>0</v>
      </c>
      <c r="AU61" s="2">
        <f t="shared" si="16"/>
        <v>2</v>
      </c>
      <c r="AV61" s="25">
        <f t="shared" si="17"/>
        <v>1.3047390521895619</v>
      </c>
      <c r="AW61" s="14">
        <f t="shared" si="15"/>
        <v>4.4000000000000004</v>
      </c>
    </row>
    <row r="62" spans="1:49" x14ac:dyDescent="0.2">
      <c r="A62" s="80" t="s">
        <v>534</v>
      </c>
      <c r="B62" s="15" t="str">
        <f>IFERROR(VLOOKUP(A62,'Validation List'!$A:$G,2,0),"--")</f>
        <v>Maria Obaldo</v>
      </c>
      <c r="C62" s="15" t="str">
        <f>IFERROR(VLOOKUP(A62,'Validation List'!$A:$G,4,0),"--")</f>
        <v>MVW 391</v>
      </c>
      <c r="D62" s="16" t="str">
        <f>IFERROR(VLOOKUP(A62,'Validation List'!$A:$G,6,0),"--")</f>
        <v>PM</v>
      </c>
      <c r="E62" s="16">
        <f>IFERROR(VLOOKUP(A62,'Validation List'!$A:$G,5,0),"--")</f>
        <v>100035201926484</v>
      </c>
      <c r="F62" s="15">
        <f t="shared" si="22"/>
        <v>16</v>
      </c>
      <c r="G62" s="15">
        <f t="shared" si="18"/>
        <v>40</v>
      </c>
      <c r="H62" s="15">
        <f t="shared" si="19"/>
        <v>40</v>
      </c>
      <c r="I62" s="15">
        <f t="shared" si="20"/>
        <v>40</v>
      </c>
      <c r="J62" s="15">
        <f t="shared" si="21"/>
        <v>40</v>
      </c>
      <c r="K62" s="15">
        <f t="shared" si="23"/>
        <v>176</v>
      </c>
      <c r="L62" s="15">
        <f t="shared" si="24"/>
        <v>0</v>
      </c>
      <c r="M62" s="15">
        <f t="shared" si="25"/>
        <v>176</v>
      </c>
      <c r="P62" s="95"/>
      <c r="Q62" s="95"/>
      <c r="W62" s="95"/>
      <c r="X62" s="95"/>
      <c r="AD62" s="95"/>
      <c r="AE62" s="95"/>
      <c r="AK62" s="95"/>
      <c r="AL62" s="95"/>
      <c r="AR62" s="96"/>
      <c r="AS62" s="2">
        <f t="shared" si="26"/>
        <v>0</v>
      </c>
      <c r="AT62" s="2">
        <f t="shared" si="27"/>
        <v>0</v>
      </c>
      <c r="AU62" s="2">
        <f t="shared" si="16"/>
        <v>0</v>
      </c>
      <c r="AV62" s="25">
        <f t="shared" si="17"/>
        <v>1.3197360527894419</v>
      </c>
      <c r="AW62" s="14">
        <f t="shared" si="15"/>
        <v>4.4000000000000004</v>
      </c>
    </row>
    <row r="63" spans="1:49" x14ac:dyDescent="0.2">
      <c r="A63" s="55" t="s">
        <v>536</v>
      </c>
      <c r="B63" s="15" t="str">
        <f>IFERROR(VLOOKUP(A63,'Validation List'!$A:$G,2,0),"--")</f>
        <v>Maria Obaldo</v>
      </c>
      <c r="C63" s="15" t="str">
        <f>IFERROR(VLOOKUP(A63,'Validation List'!$A:$G,4,0),"--")</f>
        <v>MVW 391</v>
      </c>
      <c r="D63" s="16" t="str">
        <f>IFERROR(VLOOKUP(A63,'Validation List'!$A:$G,6,0),"--")</f>
        <v>PM</v>
      </c>
      <c r="E63" s="16">
        <f>IFERROR(VLOOKUP(A63,'Validation List'!$A:$G,5,0),"--")</f>
        <v>100028591427459</v>
      </c>
      <c r="F63" s="15">
        <f t="shared" si="22"/>
        <v>16</v>
      </c>
      <c r="G63" s="15">
        <f t="shared" si="18"/>
        <v>40</v>
      </c>
      <c r="H63" s="15">
        <f t="shared" si="19"/>
        <v>40</v>
      </c>
      <c r="I63" s="15">
        <f t="shared" si="20"/>
        <v>40</v>
      </c>
      <c r="J63" s="15">
        <f t="shared" si="21"/>
        <v>40</v>
      </c>
      <c r="K63" s="15">
        <f t="shared" si="23"/>
        <v>176</v>
      </c>
      <c r="L63" s="15">
        <f t="shared" si="24"/>
        <v>0</v>
      </c>
      <c r="M63" s="15">
        <f t="shared" si="25"/>
        <v>176</v>
      </c>
      <c r="P63" s="95"/>
      <c r="Q63" s="95"/>
      <c r="W63" s="95"/>
      <c r="X63" s="95"/>
      <c r="AD63" s="95"/>
      <c r="AE63" s="95"/>
      <c r="AK63" s="95"/>
      <c r="AL63" s="95"/>
      <c r="AR63" s="96"/>
      <c r="AS63" s="2">
        <f t="shared" si="26"/>
        <v>0</v>
      </c>
      <c r="AT63" s="2">
        <f t="shared" si="27"/>
        <v>0</v>
      </c>
      <c r="AU63" s="2">
        <f t="shared" si="16"/>
        <v>0</v>
      </c>
      <c r="AV63" s="25">
        <f t="shared" si="17"/>
        <v>1.3197360527894419</v>
      </c>
      <c r="AW63" s="14">
        <f t="shared" si="15"/>
        <v>4.4000000000000004</v>
      </c>
    </row>
    <row r="64" spans="1:49" x14ac:dyDescent="0.2">
      <c r="A64" s="55" t="s">
        <v>471</v>
      </c>
      <c r="B64" s="15" t="str">
        <f>IFERROR(VLOOKUP(A64,'Validation List'!$A:$G,2,0),"--")</f>
        <v>Jason Leung</v>
      </c>
      <c r="C64" s="15" t="str">
        <f>IFERROR(VLOOKUP(A64,'Validation List'!$A:$G,4,0),"--")</f>
        <v>MVW 391</v>
      </c>
      <c r="D64" s="16" t="str">
        <f>IFERROR(VLOOKUP(A64,'Validation List'!$A:$G,6,0),"--")</f>
        <v>AM</v>
      </c>
      <c r="E64" s="16">
        <f>IFERROR(VLOOKUP(A64,'Validation List'!$A:$G,5,0),"--")</f>
        <v>100028634685349</v>
      </c>
      <c r="F64" s="15">
        <f t="shared" si="22"/>
        <v>16</v>
      </c>
      <c r="G64" s="15">
        <f t="shared" si="18"/>
        <v>40</v>
      </c>
      <c r="H64" s="15">
        <f t="shared" si="19"/>
        <v>40</v>
      </c>
      <c r="I64" s="15">
        <f t="shared" si="20"/>
        <v>40</v>
      </c>
      <c r="J64" s="15">
        <f t="shared" si="21"/>
        <v>40</v>
      </c>
      <c r="K64" s="15">
        <f t="shared" si="23"/>
        <v>176</v>
      </c>
      <c r="L64" s="15">
        <f t="shared" si="24"/>
        <v>0</v>
      </c>
      <c r="M64" s="15">
        <f t="shared" si="25"/>
        <v>176</v>
      </c>
      <c r="P64" s="95"/>
      <c r="Q64" s="95"/>
      <c r="W64" s="95"/>
      <c r="X64" s="95"/>
      <c r="AD64" s="95"/>
      <c r="AE64" s="95"/>
      <c r="AK64" s="95"/>
      <c r="AL64" s="95"/>
      <c r="AR64" s="96"/>
      <c r="AS64" s="2">
        <f t="shared" si="26"/>
        <v>0</v>
      </c>
      <c r="AT64" s="2">
        <f t="shared" si="27"/>
        <v>0</v>
      </c>
      <c r="AU64" s="2">
        <f t="shared" si="16"/>
        <v>0</v>
      </c>
      <c r="AV64" s="25">
        <f t="shared" si="17"/>
        <v>1.3197360527894419</v>
      </c>
      <c r="AW64" s="14">
        <f t="shared" si="15"/>
        <v>4.4000000000000004</v>
      </c>
    </row>
    <row r="65" spans="1:49" x14ac:dyDescent="0.2">
      <c r="A65" s="55" t="s">
        <v>473</v>
      </c>
      <c r="B65" s="15" t="str">
        <f>IFERROR(VLOOKUP(A65,'Validation List'!$A:$G,2,0),"--")</f>
        <v>Jason Leung</v>
      </c>
      <c r="C65" s="15" t="str">
        <f>IFERROR(VLOOKUP(A65,'Validation List'!$A:$G,4,0),"--")</f>
        <v>MVW 391</v>
      </c>
      <c r="D65" s="16" t="str">
        <f>IFERROR(VLOOKUP(A65,'Validation List'!$A:$G,6,0),"--")</f>
        <v>AM</v>
      </c>
      <c r="E65" s="16">
        <f>IFERROR(VLOOKUP(A65,'Validation List'!$A:$G,5,0),"--")</f>
        <v>100034832655723</v>
      </c>
      <c r="F65" s="15">
        <f t="shared" si="22"/>
        <v>8</v>
      </c>
      <c r="G65" s="15">
        <f t="shared" si="18"/>
        <v>32</v>
      </c>
      <c r="H65" s="15">
        <f t="shared" si="19"/>
        <v>40</v>
      </c>
      <c r="I65" s="15">
        <f t="shared" si="20"/>
        <v>32</v>
      </c>
      <c r="J65" s="15">
        <f t="shared" si="21"/>
        <v>40</v>
      </c>
      <c r="K65" s="15">
        <f t="shared" si="23"/>
        <v>152</v>
      </c>
      <c r="L65" s="15">
        <f t="shared" si="24"/>
        <v>0</v>
      </c>
      <c r="M65" s="15">
        <f t="shared" si="25"/>
        <v>152</v>
      </c>
      <c r="N65" s="2" t="s">
        <v>16</v>
      </c>
      <c r="P65" s="95"/>
      <c r="Q65" s="95"/>
      <c r="R65" s="2" t="s">
        <v>17</v>
      </c>
      <c r="W65" s="95"/>
      <c r="X65" s="95"/>
      <c r="AD65" s="95"/>
      <c r="AE65" s="95"/>
      <c r="AF65" s="2" t="s">
        <v>17</v>
      </c>
      <c r="AK65" s="95"/>
      <c r="AL65" s="95"/>
      <c r="AR65" s="96"/>
      <c r="AS65" s="2">
        <f t="shared" si="26"/>
        <v>1</v>
      </c>
      <c r="AT65" s="2">
        <f t="shared" si="27"/>
        <v>2</v>
      </c>
      <c r="AU65" s="2">
        <f t="shared" si="16"/>
        <v>0</v>
      </c>
      <c r="AV65" s="25">
        <f t="shared" si="17"/>
        <v>1.1397720455908817</v>
      </c>
      <c r="AW65" s="14">
        <f t="shared" si="15"/>
        <v>4.4000000000000004</v>
      </c>
    </row>
    <row r="66" spans="1:49" x14ac:dyDescent="0.2">
      <c r="A66" s="55" t="s">
        <v>475</v>
      </c>
      <c r="B66" s="15" t="str">
        <f>IFERROR(VLOOKUP(A66,'Validation List'!$A:$G,2,0),"--")</f>
        <v>Jason Leung</v>
      </c>
      <c r="C66" s="15" t="str">
        <f>IFERROR(VLOOKUP(A66,'Validation List'!$A:$G,4,0),"--")</f>
        <v>MVW 391</v>
      </c>
      <c r="D66" s="16" t="str">
        <f>IFERROR(VLOOKUP(A66,'Validation List'!$A:$G,6,0),"--")</f>
        <v>AM</v>
      </c>
      <c r="E66" s="16">
        <f>IFERROR(VLOOKUP(A66,'Validation List'!$A:$G,5,0),"--")</f>
        <v>100034214588190</v>
      </c>
      <c r="F66" s="15">
        <f t="shared" si="22"/>
        <v>16</v>
      </c>
      <c r="G66" s="15">
        <f t="shared" si="18"/>
        <v>39.5</v>
      </c>
      <c r="H66" s="15">
        <f t="shared" si="19"/>
        <v>40</v>
      </c>
      <c r="I66" s="15">
        <f t="shared" si="20"/>
        <v>40</v>
      </c>
      <c r="J66" s="15">
        <f t="shared" si="21"/>
        <v>40</v>
      </c>
      <c r="K66" s="15">
        <f t="shared" si="23"/>
        <v>175.5</v>
      </c>
      <c r="L66" s="15">
        <f t="shared" si="24"/>
        <v>0</v>
      </c>
      <c r="M66" s="15">
        <f t="shared" si="25"/>
        <v>175.5</v>
      </c>
      <c r="P66" s="95"/>
      <c r="Q66" s="95"/>
      <c r="R66" s="2">
        <v>7.5</v>
      </c>
      <c r="W66" s="95"/>
      <c r="X66" s="95"/>
      <c r="AD66" s="95"/>
      <c r="AE66" s="95"/>
      <c r="AK66" s="95"/>
      <c r="AL66" s="95"/>
      <c r="AR66" s="96"/>
      <c r="AS66" s="2">
        <f t="shared" si="26"/>
        <v>0</v>
      </c>
      <c r="AT66" s="2">
        <f t="shared" si="27"/>
        <v>0</v>
      </c>
      <c r="AU66" s="2">
        <f t="shared" si="16"/>
        <v>0.5</v>
      </c>
      <c r="AV66" s="25">
        <f t="shared" si="17"/>
        <v>1.3159868026394719</v>
      </c>
      <c r="AW66" s="14">
        <f t="shared" si="15"/>
        <v>4.4000000000000004</v>
      </c>
    </row>
    <row r="67" spans="1:49" ht="16.5" customHeight="1" x14ac:dyDescent="0.2">
      <c r="A67" s="55" t="s">
        <v>477</v>
      </c>
      <c r="B67" s="15" t="str">
        <f>IFERROR(VLOOKUP(A67,'Validation List'!$A:$G,2,0),"--")</f>
        <v>Jason Leung</v>
      </c>
      <c r="C67" s="15" t="str">
        <f>IFERROR(VLOOKUP(A67,'Validation List'!$A:$G,4,0),"--")</f>
        <v>MVW 391</v>
      </c>
      <c r="D67" s="16" t="str">
        <f>IFERROR(VLOOKUP(A67,'Validation List'!$A:$G,6,0),"--")</f>
        <v>AM</v>
      </c>
      <c r="E67" s="16">
        <f>IFERROR(VLOOKUP(A67,'Validation List'!$A:$G,5,0),"--")</f>
        <v>100034272406951</v>
      </c>
      <c r="F67" s="15">
        <f t="shared" si="22"/>
        <v>16</v>
      </c>
      <c r="G67" s="15">
        <f t="shared" si="18"/>
        <v>24</v>
      </c>
      <c r="H67" s="15">
        <f t="shared" si="19"/>
        <v>40</v>
      </c>
      <c r="I67" s="15">
        <f t="shared" si="20"/>
        <v>40</v>
      </c>
      <c r="J67" s="15">
        <f t="shared" si="21"/>
        <v>40</v>
      </c>
      <c r="K67" s="15">
        <f t="shared" si="23"/>
        <v>160</v>
      </c>
      <c r="L67" s="15">
        <f t="shared" si="24"/>
        <v>0</v>
      </c>
      <c r="M67" s="15">
        <f t="shared" si="25"/>
        <v>160</v>
      </c>
      <c r="P67" s="95"/>
      <c r="Q67" s="95"/>
      <c r="U67" s="2" t="s">
        <v>16</v>
      </c>
      <c r="V67" s="2" t="s">
        <v>16</v>
      </c>
      <c r="W67" s="95"/>
      <c r="X67" s="95"/>
      <c r="AD67" s="95"/>
      <c r="AE67" s="95"/>
      <c r="AK67" s="95"/>
      <c r="AL67" s="95"/>
      <c r="AR67" s="96"/>
      <c r="AS67" s="2">
        <f t="shared" si="26"/>
        <v>2</v>
      </c>
      <c r="AT67" s="2">
        <f t="shared" si="27"/>
        <v>0</v>
      </c>
      <c r="AU67" s="2">
        <f t="shared" si="16"/>
        <v>0</v>
      </c>
      <c r="AV67" s="25">
        <f t="shared" si="17"/>
        <v>1.1997600479904018</v>
      </c>
      <c r="AW67" s="14">
        <f t="shared" si="15"/>
        <v>4.4000000000000004</v>
      </c>
    </row>
    <row r="68" spans="1:49" x14ac:dyDescent="0.2">
      <c r="A68" s="55" t="s">
        <v>479</v>
      </c>
      <c r="B68" s="15" t="str">
        <f>IFERROR(VLOOKUP(A68,'Validation List'!$A:$G,2,0),"--")</f>
        <v>Jason Leung</v>
      </c>
      <c r="C68" s="15" t="str">
        <f>IFERROR(VLOOKUP(A68,'Validation List'!$A:$G,4,0),"--")</f>
        <v>MVW 391</v>
      </c>
      <c r="D68" s="16" t="str">
        <f>IFERROR(VLOOKUP(A68,'Validation List'!$A:$G,6,0),"--")</f>
        <v>AM</v>
      </c>
      <c r="E68" s="16">
        <f>IFERROR(VLOOKUP(A68,'Validation List'!$A:$G,5,0),"--")</f>
        <v>100034175813539</v>
      </c>
      <c r="F68" s="15">
        <f t="shared" si="22"/>
        <v>16</v>
      </c>
      <c r="G68" s="15">
        <f t="shared" si="18"/>
        <v>40</v>
      </c>
      <c r="H68" s="15">
        <f t="shared" si="19"/>
        <v>8</v>
      </c>
      <c r="I68" s="15">
        <f t="shared" si="20"/>
        <v>32</v>
      </c>
      <c r="J68" s="15">
        <f t="shared" si="21"/>
        <v>32</v>
      </c>
      <c r="K68" s="15">
        <f t="shared" si="23"/>
        <v>128</v>
      </c>
      <c r="L68" s="15">
        <f t="shared" si="24"/>
        <v>0</v>
      </c>
      <c r="M68" s="15">
        <f t="shared" si="25"/>
        <v>128</v>
      </c>
      <c r="P68" s="95"/>
      <c r="Q68" s="95"/>
      <c r="W68" s="95"/>
      <c r="X68" s="95"/>
      <c r="Z68" s="2" t="s">
        <v>17</v>
      </c>
      <c r="AA68" s="2" t="s">
        <v>16</v>
      </c>
      <c r="AB68" s="2" t="s">
        <v>16</v>
      </c>
      <c r="AC68" s="2" t="s">
        <v>16</v>
      </c>
      <c r="AD68" s="95"/>
      <c r="AE68" s="95"/>
      <c r="AF68" s="2" t="s">
        <v>16</v>
      </c>
      <c r="AK68" s="95"/>
      <c r="AL68" s="95"/>
      <c r="AO68" s="2" t="s">
        <v>16</v>
      </c>
      <c r="AR68" s="96"/>
      <c r="AS68" s="2">
        <f t="shared" si="26"/>
        <v>5</v>
      </c>
      <c r="AT68" s="2">
        <f t="shared" si="27"/>
        <v>1</v>
      </c>
      <c r="AU68" s="2">
        <f t="shared" si="16"/>
        <v>0</v>
      </c>
      <c r="AV68" s="25">
        <f t="shared" si="17"/>
        <v>0.95980803839232143</v>
      </c>
      <c r="AW68" s="14">
        <f t="shared" si="15"/>
        <v>4.4000000000000004</v>
      </c>
    </row>
    <row r="69" spans="1:49" x14ac:dyDescent="0.2">
      <c r="A69" s="55" t="s">
        <v>538</v>
      </c>
      <c r="B69" s="15" t="str">
        <f>IFERROR(VLOOKUP(A69,'Validation List'!$A:$G,2,0),"--")</f>
        <v>Maria Obaldo</v>
      </c>
      <c r="C69" s="15" t="str">
        <f>IFERROR(VLOOKUP(A69,'Validation List'!$A:$G,4,0),"--")</f>
        <v>MVW 391</v>
      </c>
      <c r="D69" s="16" t="str">
        <f>IFERROR(VLOOKUP(A69,'Validation List'!$A:$G,6,0),"--")</f>
        <v>PM</v>
      </c>
      <c r="E69" s="16">
        <f>IFERROR(VLOOKUP(A69,'Validation List'!$A:$G,5,0),"--")</f>
        <v>100034228927216</v>
      </c>
      <c r="F69" s="15">
        <f t="shared" si="22"/>
        <v>16</v>
      </c>
      <c r="G69" s="15">
        <f t="shared" si="18"/>
        <v>40</v>
      </c>
      <c r="H69" s="15">
        <f t="shared" si="19"/>
        <v>32</v>
      </c>
      <c r="I69" s="15">
        <f t="shared" si="20"/>
        <v>40</v>
      </c>
      <c r="J69" s="15">
        <f t="shared" si="21"/>
        <v>23</v>
      </c>
      <c r="K69" s="15">
        <f t="shared" si="23"/>
        <v>151</v>
      </c>
      <c r="L69" s="15">
        <f t="shared" si="24"/>
        <v>0</v>
      </c>
      <c r="M69" s="15">
        <f t="shared" si="25"/>
        <v>151</v>
      </c>
      <c r="P69" s="95"/>
      <c r="Q69" s="95"/>
      <c r="W69" s="95"/>
      <c r="X69" s="95"/>
      <c r="AA69" s="2" t="s">
        <v>16</v>
      </c>
      <c r="AD69" s="95"/>
      <c r="AE69" s="95"/>
      <c r="AK69" s="95"/>
      <c r="AL69" s="95"/>
      <c r="AM69" s="2" t="s">
        <v>17</v>
      </c>
      <c r="AO69" s="2">
        <v>7</v>
      </c>
      <c r="AP69" s="2" t="s">
        <v>17</v>
      </c>
      <c r="AR69" s="96"/>
      <c r="AS69" s="2">
        <f t="shared" si="26"/>
        <v>1</v>
      </c>
      <c r="AT69" s="2">
        <f t="shared" si="27"/>
        <v>2</v>
      </c>
      <c r="AU69" s="2">
        <f t="shared" si="16"/>
        <v>1</v>
      </c>
      <c r="AV69" s="25">
        <f t="shared" si="17"/>
        <v>1.1322735452909416</v>
      </c>
      <c r="AW69" s="14">
        <f t="shared" si="15"/>
        <v>4.4000000000000004</v>
      </c>
    </row>
    <row r="70" spans="1:49" x14ac:dyDescent="0.2">
      <c r="A70" s="55" t="s">
        <v>540</v>
      </c>
      <c r="B70" s="15" t="str">
        <f>IFERROR(VLOOKUP(A70,'Validation List'!$A:$G,2,0),"--")</f>
        <v>Maria Obaldo</v>
      </c>
      <c r="C70" s="15" t="str">
        <f>IFERROR(VLOOKUP(A70,'Validation List'!$A:$G,4,0),"--")</f>
        <v>MVW 391</v>
      </c>
      <c r="D70" s="16" t="str">
        <f>IFERROR(VLOOKUP(A70,'Validation List'!$A:$G,6,0),"--")</f>
        <v>PM</v>
      </c>
      <c r="E70" s="16">
        <f>IFERROR(VLOOKUP(A70,'Validation List'!$A:$G,5,0),"--")</f>
        <v>100034843664340</v>
      </c>
      <c r="F70" s="15">
        <f t="shared" si="22"/>
        <v>8</v>
      </c>
      <c r="G70" s="15">
        <f t="shared" si="18"/>
        <v>40</v>
      </c>
      <c r="H70" s="15">
        <f t="shared" si="19"/>
        <v>40</v>
      </c>
      <c r="I70" s="15">
        <f t="shared" si="20"/>
        <v>40</v>
      </c>
      <c r="J70" s="15">
        <f t="shared" si="21"/>
        <v>40</v>
      </c>
      <c r="K70" s="15">
        <f t="shared" si="23"/>
        <v>168</v>
      </c>
      <c r="L70" s="15">
        <f t="shared" si="24"/>
        <v>0</v>
      </c>
      <c r="M70" s="15">
        <f t="shared" si="25"/>
        <v>168</v>
      </c>
      <c r="N70"/>
      <c r="O70" s="2" t="s">
        <v>17</v>
      </c>
      <c r="P70" s="95"/>
      <c r="Q70" s="97"/>
      <c r="R70"/>
      <c r="S70"/>
      <c r="T70"/>
      <c r="U70"/>
      <c r="W70" s="95"/>
      <c r="X70" s="97"/>
      <c r="Y70"/>
      <c r="Z70"/>
      <c r="AA70"/>
      <c r="AB70"/>
      <c r="AD70" s="95"/>
      <c r="AE70" s="97"/>
      <c r="AF70"/>
      <c r="AG70"/>
      <c r="AH70"/>
      <c r="AI70"/>
      <c r="AK70" s="95"/>
      <c r="AL70" s="97"/>
      <c r="AM70"/>
      <c r="AN70"/>
      <c r="AO70"/>
      <c r="AP70" s="204"/>
      <c r="AQ70" s="26"/>
      <c r="AR70" s="96"/>
      <c r="AS70" s="2">
        <f t="shared" si="26"/>
        <v>0</v>
      </c>
      <c r="AT70" s="2">
        <f t="shared" si="27"/>
        <v>1</v>
      </c>
      <c r="AU70" s="2">
        <f t="shared" si="16"/>
        <v>0</v>
      </c>
      <c r="AV70" s="25">
        <f t="shared" si="17"/>
        <v>1.2597480503899219</v>
      </c>
      <c r="AW70" s="14">
        <f t="shared" si="15"/>
        <v>4.4000000000000004</v>
      </c>
    </row>
    <row r="71" spans="1:49" x14ac:dyDescent="0.2">
      <c r="A71" s="55" t="s">
        <v>481</v>
      </c>
      <c r="B71" s="15" t="str">
        <f>IFERROR(VLOOKUP(A71,'Validation List'!$A:$G,2,0),"--")</f>
        <v>Jason Leung</v>
      </c>
      <c r="C71" s="15" t="str">
        <f>IFERROR(VLOOKUP(A71,'Validation List'!$A:$G,4,0),"--")</f>
        <v>MVW 391</v>
      </c>
      <c r="D71" s="16" t="str">
        <f>IFERROR(VLOOKUP(A71,'Validation List'!$A:$G,6,0),"--")</f>
        <v>AM</v>
      </c>
      <c r="E71" s="16">
        <f>IFERROR(VLOOKUP(A71,'Validation List'!$A:$G,5,0),"--")</f>
        <v>100034001902734</v>
      </c>
      <c r="F71" s="15">
        <f t="shared" si="22"/>
        <v>16</v>
      </c>
      <c r="G71" s="15">
        <f t="shared" si="18"/>
        <v>30.5</v>
      </c>
      <c r="H71" s="15">
        <f t="shared" si="19"/>
        <v>32</v>
      </c>
      <c r="I71" s="15">
        <f t="shared" si="20"/>
        <v>32</v>
      </c>
      <c r="J71" s="15">
        <f t="shared" si="21"/>
        <v>32</v>
      </c>
      <c r="K71" s="15">
        <f t="shared" si="23"/>
        <v>142.5</v>
      </c>
      <c r="L71" s="15">
        <f t="shared" si="24"/>
        <v>0</v>
      </c>
      <c r="M71" s="15">
        <f t="shared" si="25"/>
        <v>142.5</v>
      </c>
      <c r="P71" s="95"/>
      <c r="Q71" s="95"/>
      <c r="U71" s="2">
        <v>6.5</v>
      </c>
      <c r="V71" s="2" t="s">
        <v>16</v>
      </c>
      <c r="W71" s="95"/>
      <c r="X71" s="95"/>
      <c r="Y71" s="204" t="s">
        <v>16</v>
      </c>
      <c r="AD71" s="95"/>
      <c r="AE71" s="95"/>
      <c r="AH71" s="2" t="s">
        <v>17</v>
      </c>
      <c r="AK71" s="95"/>
      <c r="AL71" s="95"/>
      <c r="AQ71" s="2" t="s">
        <v>17</v>
      </c>
      <c r="AR71" s="96"/>
      <c r="AS71" s="2">
        <f t="shared" si="26"/>
        <v>2</v>
      </c>
      <c r="AT71" s="2">
        <f t="shared" si="27"/>
        <v>2</v>
      </c>
      <c r="AU71" s="2">
        <f t="shared" si="16"/>
        <v>1.5</v>
      </c>
      <c r="AV71" s="25">
        <f t="shared" si="17"/>
        <v>1.0685362927414517</v>
      </c>
      <c r="AW71" s="14">
        <f t="shared" si="15"/>
        <v>4.4000000000000004</v>
      </c>
    </row>
    <row r="72" spans="1:49" x14ac:dyDescent="0.2">
      <c r="A72" s="148" t="s">
        <v>542</v>
      </c>
      <c r="B72" s="15" t="str">
        <f>IFERROR(VLOOKUP(A72,'Validation List'!$A:$G,2,0),"--")</f>
        <v>Maria Obaldo</v>
      </c>
      <c r="C72" s="15" t="str">
        <f>IFERROR(VLOOKUP(A72,'Validation List'!$A:$G,4,0),"--")</f>
        <v>MVW 391</v>
      </c>
      <c r="D72" s="16" t="str">
        <f>IFERROR(VLOOKUP(A72,'Validation List'!$A:$G,6,0),"--")</f>
        <v>PM</v>
      </c>
      <c r="E72" s="16">
        <f>IFERROR(VLOOKUP(A72,'Validation List'!$A:$G,5,0),"--")</f>
        <v>100035636838551</v>
      </c>
      <c r="F72" s="15">
        <f t="shared" si="22"/>
        <v>16</v>
      </c>
      <c r="G72" s="15">
        <f t="shared" si="18"/>
        <v>40</v>
      </c>
      <c r="H72" s="15">
        <f t="shared" si="19"/>
        <v>40</v>
      </c>
      <c r="I72" s="15">
        <f t="shared" si="20"/>
        <v>39</v>
      </c>
      <c r="J72" s="15">
        <f t="shared" si="21"/>
        <v>40</v>
      </c>
      <c r="K72" s="15">
        <f t="shared" si="23"/>
        <v>175</v>
      </c>
      <c r="L72" s="15">
        <f t="shared" si="24"/>
        <v>0</v>
      </c>
      <c r="M72" s="15">
        <f t="shared" si="25"/>
        <v>175</v>
      </c>
      <c r="P72" s="95"/>
      <c r="Q72" s="95"/>
      <c r="W72" s="95"/>
      <c r="X72" s="95"/>
      <c r="AD72" s="95"/>
      <c r="AE72" s="95"/>
      <c r="AJ72" s="2">
        <v>7</v>
      </c>
      <c r="AK72" s="95"/>
      <c r="AL72" s="95"/>
      <c r="AR72" s="95"/>
      <c r="AS72" s="2">
        <f t="shared" si="26"/>
        <v>0</v>
      </c>
      <c r="AT72" s="2">
        <f t="shared" si="27"/>
        <v>0</v>
      </c>
      <c r="AU72" s="2">
        <f t="shared" si="16"/>
        <v>1</v>
      </c>
      <c r="AV72" s="25">
        <f t="shared" si="17"/>
        <v>1.312237552489502</v>
      </c>
      <c r="AW72" s="14">
        <f t="shared" si="15"/>
        <v>4.4000000000000004</v>
      </c>
    </row>
    <row r="73" spans="1:49" x14ac:dyDescent="0.2">
      <c r="A73" s="55" t="s">
        <v>621</v>
      </c>
      <c r="B73" s="15" t="str">
        <f>IFERROR(VLOOKUP(A73,'Validation List'!$A:$G,2,0),"--")</f>
        <v>Jason Leung</v>
      </c>
      <c r="C73" s="15" t="str">
        <f>IFERROR(VLOOKUP(A73,'Validation List'!$A:$G,4,0),"--")</f>
        <v>MVW 391</v>
      </c>
      <c r="D73" s="16" t="str">
        <f>IFERROR(VLOOKUP(A73,'Validation List'!$A:$G,6,0),"--")</f>
        <v>ROLL OFF</v>
      </c>
      <c r="E73" s="16">
        <f>IFERROR(VLOOKUP(A73,'Validation List'!$A:$G,5,0),"--")</f>
        <v>100034276384219</v>
      </c>
      <c r="F73" s="15">
        <f t="shared" si="22"/>
        <v>16</v>
      </c>
      <c r="G73" s="15">
        <f t="shared" si="18"/>
        <v>38.5</v>
      </c>
      <c r="H73" s="15">
        <f t="shared" si="19"/>
        <v>40</v>
      </c>
      <c r="I73" s="15">
        <f t="shared" si="20"/>
        <v>32</v>
      </c>
      <c r="J73" s="15">
        <f t="shared" si="21"/>
        <v>24</v>
      </c>
      <c r="K73" s="15">
        <f t="shared" si="23"/>
        <v>150.5</v>
      </c>
      <c r="L73" s="15">
        <f t="shared" si="24"/>
        <v>0</v>
      </c>
      <c r="M73" s="15">
        <f t="shared" si="25"/>
        <v>150.5</v>
      </c>
      <c r="P73" s="95"/>
      <c r="Q73" s="95"/>
      <c r="T73" s="2">
        <v>6.5</v>
      </c>
      <c r="W73" s="95"/>
      <c r="X73" s="95"/>
      <c r="AD73" s="95"/>
      <c r="AE73" s="95"/>
      <c r="AI73" s="2" t="s">
        <v>17</v>
      </c>
      <c r="AK73" s="95"/>
      <c r="AL73" s="95"/>
      <c r="AM73" s="2" t="s">
        <v>17</v>
      </c>
      <c r="AN73" s="2" t="s">
        <v>17</v>
      </c>
      <c r="AR73" s="96"/>
      <c r="AS73" s="2">
        <f t="shared" si="26"/>
        <v>0</v>
      </c>
      <c r="AT73" s="2">
        <f t="shared" si="27"/>
        <v>3</v>
      </c>
      <c r="AU73" s="2">
        <f t="shared" si="16"/>
        <v>1.5</v>
      </c>
      <c r="AV73" s="25">
        <f t="shared" si="17"/>
        <v>1.1285242951409717</v>
      </c>
      <c r="AW73" s="14">
        <f t="shared" si="15"/>
        <v>4.4000000000000004</v>
      </c>
    </row>
    <row r="74" spans="1:49" x14ac:dyDescent="0.2">
      <c r="A74" s="55" t="s">
        <v>544</v>
      </c>
      <c r="B74" s="15" t="str">
        <f>IFERROR(VLOOKUP(A74,'Validation List'!$A:$G,2,0),"--")</f>
        <v>Maria Obaldo</v>
      </c>
      <c r="C74" s="15" t="str">
        <f>IFERROR(VLOOKUP(A74,'Validation List'!$A:$G,4,0),"--")</f>
        <v>MVW 391</v>
      </c>
      <c r="D74" s="16" t="str">
        <f>IFERROR(VLOOKUP(A74,'Validation List'!$A:$G,6,0),"--")</f>
        <v>PM</v>
      </c>
      <c r="E74" s="16">
        <f>IFERROR(VLOOKUP(A74,'Validation List'!$A:$G,5,0),"--")</f>
        <v>100034130473628</v>
      </c>
      <c r="F74" s="15">
        <f t="shared" si="22"/>
        <v>16</v>
      </c>
      <c r="G74" s="15">
        <f t="shared" si="18"/>
        <v>39.5</v>
      </c>
      <c r="H74" s="15">
        <f t="shared" si="19"/>
        <v>32</v>
      </c>
      <c r="I74" s="15">
        <f t="shared" si="20"/>
        <v>32</v>
      </c>
      <c r="J74" s="15">
        <f t="shared" si="21"/>
        <v>39.5</v>
      </c>
      <c r="K74" s="15">
        <f t="shared" si="23"/>
        <v>159</v>
      </c>
      <c r="L74" s="15">
        <f t="shared" si="24"/>
        <v>0</v>
      </c>
      <c r="M74" s="15">
        <f t="shared" si="25"/>
        <v>159</v>
      </c>
      <c r="P74" s="95"/>
      <c r="Q74" s="95"/>
      <c r="T74" s="2">
        <v>7.5</v>
      </c>
      <c r="W74" s="95"/>
      <c r="X74" s="95"/>
      <c r="AC74" s="2" t="s">
        <v>17</v>
      </c>
      <c r="AD74" s="95"/>
      <c r="AE74" s="95"/>
      <c r="AF74" s="2" t="s">
        <v>17</v>
      </c>
      <c r="AK74" s="95"/>
      <c r="AL74" s="95"/>
      <c r="AP74" s="2">
        <v>7.5</v>
      </c>
      <c r="AR74" s="96"/>
      <c r="AS74" s="2">
        <f t="shared" si="26"/>
        <v>0</v>
      </c>
      <c r="AT74" s="2">
        <f t="shared" si="27"/>
        <v>2</v>
      </c>
      <c r="AU74" s="2">
        <f t="shared" si="16"/>
        <v>1</v>
      </c>
      <c r="AV74" s="25">
        <f t="shared" si="17"/>
        <v>1.1922615476904619</v>
      </c>
      <c r="AW74" s="14">
        <f t="shared" si="15"/>
        <v>4.4000000000000004</v>
      </c>
    </row>
    <row r="75" spans="1:49" x14ac:dyDescent="0.2">
      <c r="A75" s="55" t="s">
        <v>546</v>
      </c>
      <c r="B75" s="15" t="str">
        <f>IFERROR(VLOOKUP(A75,'Validation List'!$A:$G,2,0),"--")</f>
        <v>Maria Obaldo</v>
      </c>
      <c r="C75" s="15" t="str">
        <f>IFERROR(VLOOKUP(A75,'Validation List'!$A:$G,4,0),"--")</f>
        <v>MVW 391</v>
      </c>
      <c r="D75" s="16" t="str">
        <f>IFERROR(VLOOKUP(A75,'Validation List'!$A:$G,6,0),"--")</f>
        <v>PM</v>
      </c>
      <c r="E75" s="16">
        <f>IFERROR(VLOOKUP(A75,'Validation List'!$A:$G,5,0),"--")</f>
        <v>100034161101676</v>
      </c>
      <c r="F75" s="15">
        <f t="shared" si="22"/>
        <v>16</v>
      </c>
      <c r="G75" s="15">
        <f t="shared" si="18"/>
        <v>40</v>
      </c>
      <c r="H75" s="15">
        <f t="shared" si="19"/>
        <v>40</v>
      </c>
      <c r="I75" s="15">
        <f t="shared" si="20"/>
        <v>40</v>
      </c>
      <c r="J75" s="15">
        <f t="shared" si="21"/>
        <v>40</v>
      </c>
      <c r="K75" s="15">
        <f t="shared" si="23"/>
        <v>176</v>
      </c>
      <c r="L75" s="15">
        <f t="shared" si="24"/>
        <v>0</v>
      </c>
      <c r="M75" s="15">
        <f t="shared" si="25"/>
        <v>176</v>
      </c>
      <c r="P75" s="95"/>
      <c r="Q75" s="95"/>
      <c r="W75" s="95"/>
      <c r="X75" s="95"/>
      <c r="AD75" s="95"/>
      <c r="AE75" s="95"/>
      <c r="AK75" s="95"/>
      <c r="AL75" s="95"/>
      <c r="AR75" s="96"/>
      <c r="AS75" s="2">
        <f t="shared" si="26"/>
        <v>0</v>
      </c>
      <c r="AT75" s="2">
        <f t="shared" si="27"/>
        <v>0</v>
      </c>
      <c r="AU75" s="2">
        <f t="shared" si="16"/>
        <v>0</v>
      </c>
      <c r="AV75" s="25">
        <f t="shared" si="17"/>
        <v>1.3197360527894419</v>
      </c>
      <c r="AW75" s="14">
        <f t="shared" si="15"/>
        <v>4.4000000000000004</v>
      </c>
    </row>
    <row r="76" spans="1:49" x14ac:dyDescent="0.2">
      <c r="A76" s="55" t="s">
        <v>483</v>
      </c>
      <c r="B76" s="15" t="str">
        <f>IFERROR(VLOOKUP(A76,'Validation List'!$A:$G,2,0),"--")</f>
        <v>Jason Leung</v>
      </c>
      <c r="C76" s="15" t="str">
        <f>IFERROR(VLOOKUP(A76,'Validation List'!$A:$G,4,0),"--")</f>
        <v>MVW 391</v>
      </c>
      <c r="D76" s="16" t="str">
        <f>IFERROR(VLOOKUP(A76,'Validation List'!$A:$G,6,0),"--")</f>
        <v>AM</v>
      </c>
      <c r="E76" s="16">
        <f>IFERROR(VLOOKUP(A76,'Validation List'!$A:$G,5,0),"--")</f>
        <v>100034026800724</v>
      </c>
      <c r="F76" s="15">
        <f t="shared" si="22"/>
        <v>16</v>
      </c>
      <c r="G76" s="15">
        <f t="shared" si="18"/>
        <v>40</v>
      </c>
      <c r="H76" s="15">
        <f t="shared" si="19"/>
        <v>40</v>
      </c>
      <c r="I76" s="15">
        <f t="shared" si="20"/>
        <v>32</v>
      </c>
      <c r="J76" s="15">
        <f t="shared" si="21"/>
        <v>0</v>
      </c>
      <c r="K76" s="15">
        <f t="shared" si="23"/>
        <v>128</v>
      </c>
      <c r="L76" s="15">
        <f t="shared" si="24"/>
        <v>0</v>
      </c>
      <c r="M76" s="15">
        <f t="shared" si="25"/>
        <v>128</v>
      </c>
      <c r="P76" s="95"/>
      <c r="Q76" s="95"/>
      <c r="W76" s="95"/>
      <c r="X76" s="95"/>
      <c r="AD76" s="95"/>
      <c r="AE76" s="95"/>
      <c r="AJ76" s="2" t="s">
        <v>16</v>
      </c>
      <c r="AK76" s="95"/>
      <c r="AL76" s="95"/>
      <c r="AM76" s="2" t="s">
        <v>16</v>
      </c>
      <c r="AN76" s="2" t="s">
        <v>16</v>
      </c>
      <c r="AO76" s="2" t="s">
        <v>16</v>
      </c>
      <c r="AP76" s="2" t="s">
        <v>16</v>
      </c>
      <c r="AQ76" s="2" t="s">
        <v>16</v>
      </c>
      <c r="AR76" s="96"/>
      <c r="AS76" s="2">
        <f t="shared" si="26"/>
        <v>6</v>
      </c>
      <c r="AT76" s="2">
        <f t="shared" si="27"/>
        <v>0</v>
      </c>
      <c r="AU76" s="2">
        <f t="shared" si="16"/>
        <v>0</v>
      </c>
      <c r="AV76" s="25">
        <f t="shared" si="17"/>
        <v>0.95980803839232143</v>
      </c>
      <c r="AW76" s="14">
        <f t="shared" si="15"/>
        <v>4.4000000000000004</v>
      </c>
    </row>
    <row r="77" spans="1:49" x14ac:dyDescent="0.2">
      <c r="A77" s="55" t="s">
        <v>548</v>
      </c>
      <c r="B77" s="15" t="str">
        <f>IFERROR(VLOOKUP(A77,'Validation List'!$A:$G,2,0),"--")</f>
        <v>Maria Obaldo</v>
      </c>
      <c r="C77" s="15" t="str">
        <f>IFERROR(VLOOKUP(A77,'Validation List'!$A:$G,4,0),"--")</f>
        <v>MVW 391</v>
      </c>
      <c r="D77" s="16" t="str">
        <f>IFERROR(VLOOKUP(A77,'Validation List'!$A:$G,6,0),"--")</f>
        <v>PM</v>
      </c>
      <c r="E77" s="16">
        <f>IFERROR(VLOOKUP(A77,'Validation List'!$A:$G,5,0),"--")</f>
        <v>100028957339145</v>
      </c>
      <c r="F77" s="15">
        <f t="shared" si="22"/>
        <v>16</v>
      </c>
      <c r="G77" s="15">
        <f t="shared" si="18"/>
        <v>40</v>
      </c>
      <c r="H77" s="15">
        <f t="shared" si="19"/>
        <v>40</v>
      </c>
      <c r="I77" s="15">
        <f t="shared" si="20"/>
        <v>40</v>
      </c>
      <c r="J77" s="15">
        <f t="shared" si="21"/>
        <v>39</v>
      </c>
      <c r="K77" s="15">
        <f t="shared" si="23"/>
        <v>175</v>
      </c>
      <c r="L77" s="15">
        <f t="shared" si="24"/>
        <v>0</v>
      </c>
      <c r="M77" s="15">
        <f t="shared" si="25"/>
        <v>175</v>
      </c>
      <c r="P77" s="95"/>
      <c r="Q77" s="95"/>
      <c r="W77" s="95"/>
      <c r="X77" s="95"/>
      <c r="AD77" s="95"/>
      <c r="AE77" s="95"/>
      <c r="AK77" s="95"/>
      <c r="AL77" s="95"/>
      <c r="AM77" s="2">
        <v>7</v>
      </c>
      <c r="AR77" s="96"/>
      <c r="AS77" s="2">
        <f t="shared" si="26"/>
        <v>0</v>
      </c>
      <c r="AT77" s="2">
        <f t="shared" si="27"/>
        <v>0</v>
      </c>
      <c r="AU77" s="2">
        <f t="shared" si="16"/>
        <v>1</v>
      </c>
      <c r="AV77" s="25">
        <f t="shared" si="17"/>
        <v>1.312237552489502</v>
      </c>
      <c r="AW77" s="14">
        <f t="shared" si="15"/>
        <v>4.4000000000000004</v>
      </c>
    </row>
    <row r="78" spans="1:49" x14ac:dyDescent="0.2">
      <c r="A78" s="55" t="s">
        <v>570</v>
      </c>
      <c r="B78" s="15" t="str">
        <f>IFERROR(VLOOKUP(A78,'Validation List'!$A:$G,2,0),"--")</f>
        <v>Jason Leung</v>
      </c>
      <c r="C78" s="15" t="str">
        <f>IFERROR(VLOOKUP(A78,'Validation List'!$A:$G,4,0),"--")</f>
        <v>MVW 391</v>
      </c>
      <c r="D78" s="16" t="str">
        <f>IFERROR(VLOOKUP(A78,'Validation List'!$A:$G,6,0),"--")</f>
        <v>ROLL OFF</v>
      </c>
      <c r="E78" s="16">
        <f>IFERROR(VLOOKUP(A78,'Validation List'!$A:$G,5,0),"--")</f>
        <v>100029079815841</v>
      </c>
      <c r="F78" s="15">
        <f t="shared" si="22"/>
        <v>16</v>
      </c>
      <c r="G78" s="15">
        <f t="shared" si="18"/>
        <v>40</v>
      </c>
      <c r="H78" s="15">
        <f t="shared" si="19"/>
        <v>40</v>
      </c>
      <c r="I78" s="15">
        <f t="shared" si="20"/>
        <v>34</v>
      </c>
      <c r="J78" s="15">
        <f t="shared" si="21"/>
        <v>40</v>
      </c>
      <c r="K78" s="15">
        <f t="shared" si="23"/>
        <v>170</v>
      </c>
      <c r="L78" s="15">
        <f t="shared" si="24"/>
        <v>0</v>
      </c>
      <c r="M78" s="15">
        <f t="shared" si="25"/>
        <v>170</v>
      </c>
      <c r="P78" s="95"/>
      <c r="Q78" s="95"/>
      <c r="W78" s="95"/>
      <c r="X78" s="95"/>
      <c r="AD78" s="95"/>
      <c r="AE78" s="95"/>
      <c r="AG78" s="2">
        <v>5</v>
      </c>
      <c r="AJ78" s="2">
        <v>5</v>
      </c>
      <c r="AK78" s="95"/>
      <c r="AL78" s="95"/>
      <c r="AR78" s="96"/>
      <c r="AS78" s="2">
        <f t="shared" si="26"/>
        <v>0</v>
      </c>
      <c r="AT78" s="2">
        <f t="shared" si="27"/>
        <v>0</v>
      </c>
      <c r="AU78" s="2">
        <f t="shared" si="16"/>
        <v>6</v>
      </c>
      <c r="AV78" s="25">
        <f t="shared" si="17"/>
        <v>1.274745050989802</v>
      </c>
      <c r="AW78" s="14">
        <f t="shared" si="15"/>
        <v>4.4000000000000004</v>
      </c>
    </row>
    <row r="79" spans="1:49" x14ac:dyDescent="0.2">
      <c r="A79" s="55" t="s">
        <v>550</v>
      </c>
      <c r="B79" s="15" t="str">
        <f>IFERROR(VLOOKUP(A79,'Validation List'!$A:$G,2,0),"--")</f>
        <v>Maria Obaldo</v>
      </c>
      <c r="C79" s="15" t="str">
        <f>IFERROR(VLOOKUP(A79,'Validation List'!$A:$G,4,0),"--")</f>
        <v>MVW 391</v>
      </c>
      <c r="D79" s="16" t="str">
        <f>IFERROR(VLOOKUP(A79,'Validation List'!$A:$G,6,0),"--")</f>
        <v>PM</v>
      </c>
      <c r="E79" s="16">
        <f>IFERROR(VLOOKUP(A79,'Validation List'!$A:$G,5,0),"--")</f>
        <v>100028678002286</v>
      </c>
      <c r="F79" s="15">
        <f t="shared" si="22"/>
        <v>0</v>
      </c>
      <c r="G79" s="15">
        <f t="shared" si="18"/>
        <v>40</v>
      </c>
      <c r="H79" s="15">
        <f t="shared" si="19"/>
        <v>40</v>
      </c>
      <c r="I79" s="15">
        <f t="shared" si="20"/>
        <v>40</v>
      </c>
      <c r="J79" s="15">
        <f t="shared" si="21"/>
        <v>40</v>
      </c>
      <c r="K79" s="15">
        <f t="shared" si="23"/>
        <v>160</v>
      </c>
      <c r="L79" s="15">
        <f t="shared" si="24"/>
        <v>0</v>
      </c>
      <c r="M79" s="15">
        <f t="shared" si="25"/>
        <v>160</v>
      </c>
      <c r="N79" s="2" t="s">
        <v>17</v>
      </c>
      <c r="O79" s="2" t="s">
        <v>17</v>
      </c>
      <c r="P79" s="95"/>
      <c r="Q79" s="95"/>
      <c r="W79" s="95"/>
      <c r="X79" s="95"/>
      <c r="AD79" s="95"/>
      <c r="AE79" s="95"/>
      <c r="AK79" s="95"/>
      <c r="AL79" s="95"/>
      <c r="AR79" s="96"/>
      <c r="AS79" s="2">
        <f t="shared" si="26"/>
        <v>0</v>
      </c>
      <c r="AT79" s="2">
        <f t="shared" si="27"/>
        <v>2</v>
      </c>
      <c r="AU79" s="2">
        <f t="shared" si="16"/>
        <v>0</v>
      </c>
      <c r="AV79" s="25">
        <f t="shared" si="17"/>
        <v>1.1997600479904018</v>
      </c>
      <c r="AW79" s="14">
        <f t="shared" si="15"/>
        <v>4.4000000000000004</v>
      </c>
    </row>
    <row r="80" spans="1:49" x14ac:dyDescent="0.2">
      <c r="A80" s="55" t="s">
        <v>485</v>
      </c>
      <c r="B80" s="15" t="str">
        <f>IFERROR(VLOOKUP(A80,'Validation List'!$A:$G,2,0),"--")</f>
        <v>Jason Leung</v>
      </c>
      <c r="C80" s="15" t="str">
        <f>IFERROR(VLOOKUP(A80,'Validation List'!$A:$G,4,0),"--")</f>
        <v>MVW 391</v>
      </c>
      <c r="D80" s="16" t="str">
        <f>IFERROR(VLOOKUP(A80,'Validation List'!$A:$G,6,0),"--")</f>
        <v>AM</v>
      </c>
      <c r="E80" s="16">
        <f>IFERROR(VLOOKUP(A80,'Validation List'!$A:$G,5,0),"--")</f>
        <v>100034779559090</v>
      </c>
      <c r="F80" s="15">
        <f t="shared" si="22"/>
        <v>16</v>
      </c>
      <c r="G80" s="15">
        <f t="shared" si="18"/>
        <v>32</v>
      </c>
      <c r="H80" s="15">
        <f t="shared" si="19"/>
        <v>40</v>
      </c>
      <c r="I80" s="15">
        <f t="shared" si="20"/>
        <v>40</v>
      </c>
      <c r="J80" s="15">
        <f t="shared" si="21"/>
        <v>40</v>
      </c>
      <c r="K80" s="15">
        <f t="shared" si="23"/>
        <v>168</v>
      </c>
      <c r="L80" s="15">
        <f t="shared" si="24"/>
        <v>0</v>
      </c>
      <c r="M80" s="15">
        <f t="shared" si="25"/>
        <v>168</v>
      </c>
      <c r="P80" s="95"/>
      <c r="Q80" s="95"/>
      <c r="V80" s="2" t="s">
        <v>17</v>
      </c>
      <c r="W80" s="95"/>
      <c r="X80" s="95"/>
      <c r="AD80" s="95"/>
      <c r="AE80" s="95"/>
      <c r="AK80" s="95"/>
      <c r="AL80" s="95"/>
      <c r="AR80" s="96"/>
      <c r="AS80" s="2">
        <f t="shared" si="26"/>
        <v>0</v>
      </c>
      <c r="AT80" s="2">
        <f t="shared" si="27"/>
        <v>1</v>
      </c>
      <c r="AU80" s="2">
        <f t="shared" si="16"/>
        <v>0</v>
      </c>
      <c r="AV80" s="25">
        <f t="shared" si="17"/>
        <v>1.2597480503899219</v>
      </c>
      <c r="AW80" s="14">
        <f t="shared" ref="AW80:AW82" si="28">($C$1-(COUNTIF(N80:AR80,"NA")))/5</f>
        <v>4.4000000000000004</v>
      </c>
    </row>
    <row r="81" spans="1:49" x14ac:dyDescent="0.2">
      <c r="A81" s="55" t="s">
        <v>503</v>
      </c>
      <c r="B81" s="15" t="str">
        <f>IFERROR(VLOOKUP(A81,'Validation List'!$A:$G,2,0),"--")</f>
        <v>Jason Leung</v>
      </c>
      <c r="C81" s="15" t="str">
        <f>IFERROR(VLOOKUP(A81,'Validation List'!$A:$G,4,0),"--")</f>
        <v>MVW 391</v>
      </c>
      <c r="D81" s="16" t="str">
        <f>IFERROR(VLOOKUP(A81,'Validation List'!$A:$G,6,0),"--")</f>
        <v>AM</v>
      </c>
      <c r="E81" s="16">
        <f>IFERROR(VLOOKUP(A81,'Validation List'!$A:$G,5,0),"--")</f>
        <v>100028800064303</v>
      </c>
      <c r="F81" s="15">
        <f t="shared" si="22"/>
        <v>16</v>
      </c>
      <c r="G81" s="15">
        <f t="shared" si="18"/>
        <v>38.5</v>
      </c>
      <c r="H81" s="15">
        <f t="shared" si="19"/>
        <v>32</v>
      </c>
      <c r="I81" s="15">
        <f t="shared" si="20"/>
        <v>40</v>
      </c>
      <c r="J81" s="15">
        <f t="shared" si="21"/>
        <v>40</v>
      </c>
      <c r="K81" s="15">
        <f t="shared" si="23"/>
        <v>166.5</v>
      </c>
      <c r="L81" s="15">
        <f t="shared" si="24"/>
        <v>0</v>
      </c>
      <c r="M81" s="15">
        <f t="shared" si="25"/>
        <v>166.5</v>
      </c>
      <c r="P81" s="95"/>
      <c r="Q81" s="95"/>
      <c r="V81" s="2">
        <v>6.5</v>
      </c>
      <c r="W81" s="95"/>
      <c r="X81" s="95"/>
      <c r="AA81" s="2" t="s">
        <v>16</v>
      </c>
      <c r="AC81" s="2" t="s">
        <v>667</v>
      </c>
      <c r="AD81" s="95"/>
      <c r="AE81" s="95"/>
      <c r="AK81" s="95"/>
      <c r="AL81" s="95"/>
      <c r="AR81" s="96"/>
      <c r="AS81" s="2">
        <f t="shared" si="26"/>
        <v>1</v>
      </c>
      <c r="AT81" s="2">
        <f t="shared" si="27"/>
        <v>0</v>
      </c>
      <c r="AU81" s="2">
        <f t="shared" ref="AU81:AU82" si="29">((COUNTIFS(N81:AR81,"&gt;0",N81:AR81,"&lt;8")*8)-SUMIFS(N81:AR81,N81:AR81,"&gt;0",N81:AR81,"&lt;8"))</f>
        <v>1.5</v>
      </c>
      <c r="AV81" s="25">
        <f t="shared" si="17"/>
        <v>1.2485002999400119</v>
      </c>
      <c r="AW81" s="14">
        <f t="shared" si="28"/>
        <v>4.4000000000000004</v>
      </c>
    </row>
    <row r="82" spans="1:49" x14ac:dyDescent="0.2">
      <c r="A82" s="55" t="s">
        <v>552</v>
      </c>
      <c r="B82" s="15" t="str">
        <f>IFERROR(VLOOKUP(A82,'Validation List'!$A:$G,2,0),"--")</f>
        <v>Maria Obaldo</v>
      </c>
      <c r="C82" s="15" t="str">
        <f>IFERROR(VLOOKUP(A82,'Validation List'!$A:$G,4,0),"--")</f>
        <v>MVW 391</v>
      </c>
      <c r="D82" s="16" t="str">
        <f>IFERROR(VLOOKUP(A82,'Validation List'!$A:$G,6,0),"--")</f>
        <v>PM</v>
      </c>
      <c r="E82" s="16">
        <f>IFERROR(VLOOKUP(A82,'Validation List'!$A:$G,5,0),"--")</f>
        <v>100029081885568</v>
      </c>
      <c r="F82" s="15">
        <f t="shared" si="22"/>
        <v>16</v>
      </c>
      <c r="G82" s="15">
        <f t="shared" si="18"/>
        <v>40</v>
      </c>
      <c r="H82" s="15">
        <f t="shared" si="19"/>
        <v>40</v>
      </c>
      <c r="I82" s="15">
        <f t="shared" si="20"/>
        <v>40</v>
      </c>
      <c r="J82" s="15">
        <f t="shared" si="21"/>
        <v>40</v>
      </c>
      <c r="K82" s="15">
        <f t="shared" si="23"/>
        <v>176</v>
      </c>
      <c r="L82" s="15">
        <f t="shared" si="24"/>
        <v>0</v>
      </c>
      <c r="M82" s="15">
        <f t="shared" si="25"/>
        <v>176</v>
      </c>
      <c r="P82" s="95"/>
      <c r="Q82" s="95"/>
      <c r="W82" s="95"/>
      <c r="X82" s="95"/>
      <c r="Z82" s="2" t="s">
        <v>667</v>
      </c>
      <c r="AD82" s="95"/>
      <c r="AE82" s="95"/>
      <c r="AK82" s="95"/>
      <c r="AL82" s="95"/>
      <c r="AR82" s="96"/>
      <c r="AS82" s="2">
        <f t="shared" si="26"/>
        <v>0</v>
      </c>
      <c r="AT82" s="2">
        <f t="shared" si="27"/>
        <v>0</v>
      </c>
      <c r="AU82" s="2">
        <f t="shared" si="29"/>
        <v>0</v>
      </c>
      <c r="AV82" s="25">
        <f t="shared" si="17"/>
        <v>1.3197360527894419</v>
      </c>
      <c r="AW82" s="14">
        <f t="shared" si="28"/>
        <v>4.4000000000000004</v>
      </c>
    </row>
    <row r="83" spans="1:49" x14ac:dyDescent="0.2">
      <c r="A83" s="80" t="s">
        <v>487</v>
      </c>
      <c r="B83" s="15" t="str">
        <f>IFERROR(VLOOKUP(A83,'Validation List'!$A:$G,2,0),"--")</f>
        <v>Jason Leung</v>
      </c>
      <c r="C83" s="15" t="str">
        <f>IFERROR(VLOOKUP(A83,'Validation List'!$A:$G,4,0),"--")</f>
        <v>MVW 391</v>
      </c>
      <c r="D83" s="16" t="str">
        <f>IFERROR(VLOOKUP(A83,'Validation List'!$A:$G,6,0),"--")</f>
        <v>AM</v>
      </c>
      <c r="E83" s="16">
        <f>IFERROR(VLOOKUP(A83,'Validation List'!$A:$G,5,0),"--")</f>
        <v>100036941613966</v>
      </c>
      <c r="F83" s="15">
        <f t="shared" si="22"/>
        <v>16</v>
      </c>
      <c r="G83" s="15">
        <f t="shared" si="18"/>
        <v>40</v>
      </c>
      <c r="H83" s="15">
        <f t="shared" si="19"/>
        <v>32</v>
      </c>
      <c r="I83" s="15">
        <f t="shared" si="20"/>
        <v>40</v>
      </c>
      <c r="J83" s="15">
        <f t="shared" si="21"/>
        <v>40</v>
      </c>
      <c r="K83" s="15">
        <f t="shared" si="23"/>
        <v>168</v>
      </c>
      <c r="L83" s="15">
        <f t="shared" si="24"/>
        <v>0</v>
      </c>
      <c r="M83" s="15">
        <f t="shared" si="25"/>
        <v>168</v>
      </c>
      <c r="P83" s="95"/>
      <c r="Q83" s="95"/>
      <c r="W83" s="95"/>
      <c r="X83" s="95"/>
      <c r="AC83" s="2" t="s">
        <v>17</v>
      </c>
      <c r="AD83" s="95"/>
      <c r="AE83" s="95"/>
      <c r="AK83" s="95"/>
      <c r="AL83" s="95"/>
      <c r="AR83" s="96"/>
      <c r="AS83" s="2">
        <f t="shared" si="26"/>
        <v>0</v>
      </c>
      <c r="AT83" s="2">
        <f t="shared" si="27"/>
        <v>1</v>
      </c>
      <c r="AU83" s="123">
        <f>((COUNTIFS(N83:AR83,"&gt;0",N83:AR83,"&lt;8")*8)-SUMIFS(N83:AR83,N83:AR83,"&gt;0",N83:AR83,"&lt;8"))</f>
        <v>0</v>
      </c>
      <c r="AV83" s="25">
        <f>IFERROR((IF(G83="BC Forward",(AW83*1.85)/8,(K83/16.67)/8)),"--")</f>
        <v>1.2597480503899219</v>
      </c>
      <c r="AW83" s="14">
        <f>($C$1-(COUNTIF(N83:AR83,"NA")))/5</f>
        <v>4.4000000000000004</v>
      </c>
    </row>
    <row r="84" spans="1:49" x14ac:dyDescent="0.2">
      <c r="A84" s="55" t="s">
        <v>554</v>
      </c>
      <c r="B84" s="15" t="str">
        <f>IFERROR(VLOOKUP(A84,'Validation List'!$A:$G,2,0),"--")</f>
        <v>Maria Obaldo</v>
      </c>
      <c r="C84" s="15" t="str">
        <f>IFERROR(VLOOKUP(A84,'Validation List'!$A:$G,4,0),"--")</f>
        <v>MVW 391</v>
      </c>
      <c r="D84" s="16" t="str">
        <f>IFERROR(VLOOKUP(A84,'Validation List'!$A:$G,6,0),"--")</f>
        <v>PM</v>
      </c>
      <c r="E84" s="16">
        <f>IFERROR(VLOOKUP(A84,'Validation List'!$A:$G,5,0),"--")</f>
        <v>100034792128190</v>
      </c>
      <c r="F84" s="15">
        <f t="shared" si="22"/>
        <v>16</v>
      </c>
      <c r="G84" s="15">
        <f t="shared" si="18"/>
        <v>38.75</v>
      </c>
      <c r="H84" s="15">
        <f t="shared" si="19"/>
        <v>32</v>
      </c>
      <c r="I84" s="15">
        <f t="shared" si="20"/>
        <v>24</v>
      </c>
      <c r="J84" s="15">
        <f t="shared" si="21"/>
        <v>40</v>
      </c>
      <c r="K84" s="15">
        <f t="shared" si="23"/>
        <v>150.75</v>
      </c>
      <c r="L84" s="15">
        <f t="shared" si="24"/>
        <v>0</v>
      </c>
      <c r="M84" s="15">
        <f t="shared" si="25"/>
        <v>150.75</v>
      </c>
      <c r="P84" s="95"/>
      <c r="Q84" s="95"/>
      <c r="S84" s="2">
        <v>6.75</v>
      </c>
      <c r="W84" s="95"/>
      <c r="X84" s="95"/>
      <c r="Y84" s="2" t="s">
        <v>17</v>
      </c>
      <c r="AD84" s="95"/>
      <c r="AE84" s="95"/>
      <c r="AI84" s="2" t="s">
        <v>16</v>
      </c>
      <c r="AJ84" s="2" t="s">
        <v>16</v>
      </c>
      <c r="AK84" s="95"/>
      <c r="AL84" s="95"/>
      <c r="AR84" s="96"/>
      <c r="AS84" s="2">
        <f t="shared" si="26"/>
        <v>2</v>
      </c>
      <c r="AT84" s="2">
        <f t="shared" si="27"/>
        <v>1</v>
      </c>
      <c r="AU84" s="123">
        <f t="shared" ref="AU84:AU91" si="30">((COUNTIFS(N84:AR84,"&gt;0",N84:AR84,"&lt;8")*8)-SUMIFS(N84:AR84,N84:AR84,"&gt;0",N84:AR84,"&lt;8"))</f>
        <v>1.25</v>
      </c>
      <c r="AV84" s="25">
        <f t="shared" ref="AV84:AV91" si="31">IFERROR((IF(G84="BC Forward",(AW84*1.85)/8,(K84/16.67)/8)),"--")</f>
        <v>1.1303989202159568</v>
      </c>
      <c r="AW84" s="14">
        <f t="shared" ref="AW84:AW91" si="32">($C$1-(COUNTIF(N84:AR84,"NA")))/5</f>
        <v>4.4000000000000004</v>
      </c>
    </row>
    <row r="85" spans="1:49" x14ac:dyDescent="0.2">
      <c r="A85" s="55" t="s">
        <v>578</v>
      </c>
      <c r="B85" s="15" t="str">
        <f>IFERROR(VLOOKUP(A85,'Validation List'!$A:$G,2,0),"--")</f>
        <v>Jason Leung</v>
      </c>
      <c r="C85" s="15" t="str">
        <f>IFERROR(VLOOKUP(A85,'Validation List'!$A:$G,4,0),"--")</f>
        <v>MVW 391</v>
      </c>
      <c r="D85" s="16" t="str">
        <f>IFERROR(VLOOKUP(A85,'Validation List'!$A:$G,6,0),"--")</f>
        <v>ROLL OFF</v>
      </c>
      <c r="E85" s="16">
        <f>IFERROR(VLOOKUP(A85,'Validation List'!$A:$G,5,0),"--")</f>
        <v>100028665312993</v>
      </c>
      <c r="F85" s="15">
        <f t="shared" si="22"/>
        <v>16</v>
      </c>
      <c r="G85" s="15">
        <f t="shared" si="18"/>
        <v>40</v>
      </c>
      <c r="H85" s="15">
        <f t="shared" si="19"/>
        <v>38</v>
      </c>
      <c r="I85" s="15">
        <f t="shared" si="20"/>
        <v>40</v>
      </c>
      <c r="J85" s="15">
        <f t="shared" si="21"/>
        <v>40</v>
      </c>
      <c r="K85" s="15">
        <f t="shared" si="23"/>
        <v>174</v>
      </c>
      <c r="L85" s="15">
        <f t="shared" si="24"/>
        <v>0</v>
      </c>
      <c r="M85" s="15">
        <f t="shared" si="25"/>
        <v>174</v>
      </c>
      <c r="P85" s="95"/>
      <c r="Q85" s="95"/>
      <c r="W85" s="95"/>
      <c r="X85" s="95"/>
      <c r="AB85" s="2">
        <v>6</v>
      </c>
      <c r="AD85" s="95"/>
      <c r="AE85" s="95"/>
      <c r="AK85" s="95"/>
      <c r="AL85" s="95"/>
      <c r="AR85" s="96"/>
      <c r="AS85" s="2">
        <f t="shared" si="26"/>
        <v>0</v>
      </c>
      <c r="AT85" s="2">
        <f t="shared" si="27"/>
        <v>0</v>
      </c>
      <c r="AU85" s="123">
        <f t="shared" si="30"/>
        <v>2</v>
      </c>
      <c r="AV85" s="25">
        <f t="shared" si="31"/>
        <v>1.3047390521895619</v>
      </c>
      <c r="AW85" s="14">
        <f t="shared" si="32"/>
        <v>4.4000000000000004</v>
      </c>
    </row>
    <row r="86" spans="1:49" x14ac:dyDescent="0.2">
      <c r="A86" s="80" t="s">
        <v>351</v>
      </c>
      <c r="B86" s="15" t="str">
        <f>IFERROR(VLOOKUP(A86,'Validation List'!$A:$G,2,0),"--")</f>
        <v>Jason Leung</v>
      </c>
      <c r="C86" s="15">
        <f>IFERROR(VLOOKUP(A86,'Validation List'!$A:$G,4,0),"--")</f>
        <v>0</v>
      </c>
      <c r="D86" s="16" t="str">
        <f>IFERROR(VLOOKUP(A86,'Validation List'!$A:$G,6,0),"--")</f>
        <v>ROLL OFF</v>
      </c>
      <c r="E86" s="16">
        <f>IFERROR(VLOOKUP(A86,'Validation List'!$A:$G,5,0),"--")</f>
        <v>100015782354348</v>
      </c>
      <c r="F86" s="15">
        <f t="shared" si="22"/>
        <v>8</v>
      </c>
      <c r="G86" s="15">
        <f t="shared" si="18"/>
        <v>0</v>
      </c>
      <c r="H86" s="15">
        <f t="shared" si="19"/>
        <v>0</v>
      </c>
      <c r="I86" s="15">
        <f t="shared" si="20"/>
        <v>0</v>
      </c>
      <c r="J86" s="15">
        <f t="shared" si="21"/>
        <v>0</v>
      </c>
      <c r="K86" s="15">
        <f t="shared" si="23"/>
        <v>8</v>
      </c>
      <c r="L86" s="15">
        <f t="shared" si="24"/>
        <v>0</v>
      </c>
      <c r="M86" s="15">
        <f t="shared" si="25"/>
        <v>8</v>
      </c>
      <c r="O86" s="2" t="s">
        <v>666</v>
      </c>
      <c r="P86" s="95"/>
      <c r="Q86" s="95"/>
      <c r="R86" s="2" t="s">
        <v>666</v>
      </c>
      <c r="S86" s="2" t="s">
        <v>666</v>
      </c>
      <c r="T86" s="2" t="s">
        <v>666</v>
      </c>
      <c r="U86" s="2" t="s">
        <v>666</v>
      </c>
      <c r="V86" s="2" t="s">
        <v>666</v>
      </c>
      <c r="W86" s="95"/>
      <c r="X86" s="95"/>
      <c r="Y86" s="2" t="s">
        <v>666</v>
      </c>
      <c r="Z86" s="2" t="s">
        <v>666</v>
      </c>
      <c r="AA86" s="2" t="s">
        <v>666</v>
      </c>
      <c r="AB86" s="2" t="s">
        <v>666</v>
      </c>
      <c r="AC86" s="2" t="s">
        <v>666</v>
      </c>
      <c r="AD86" s="95"/>
      <c r="AE86" s="95"/>
      <c r="AF86" s="2" t="s">
        <v>666</v>
      </c>
      <c r="AG86" s="2" t="s">
        <v>666</v>
      </c>
      <c r="AH86" s="2" t="s">
        <v>666</v>
      </c>
      <c r="AI86" s="2" t="s">
        <v>666</v>
      </c>
      <c r="AJ86" s="2" t="s">
        <v>666</v>
      </c>
      <c r="AK86" s="95"/>
      <c r="AL86" s="95"/>
      <c r="AM86" s="2" t="s">
        <v>666</v>
      </c>
      <c r="AN86" s="2" t="s">
        <v>666</v>
      </c>
      <c r="AO86" s="2" t="s">
        <v>666</v>
      </c>
      <c r="AP86" s="2" t="s">
        <v>666</v>
      </c>
      <c r="AQ86" s="2" t="s">
        <v>666</v>
      </c>
      <c r="AR86" s="96"/>
      <c r="AS86" s="2">
        <f t="shared" si="26"/>
        <v>0</v>
      </c>
      <c r="AT86" s="2">
        <f t="shared" si="27"/>
        <v>0</v>
      </c>
      <c r="AU86" s="123">
        <f t="shared" si="30"/>
        <v>0</v>
      </c>
      <c r="AV86" s="25">
        <f t="shared" si="31"/>
        <v>5.9988002399520089E-2</v>
      </c>
      <c r="AW86" s="14">
        <f t="shared" si="32"/>
        <v>0.2</v>
      </c>
    </row>
    <row r="87" spans="1:49" x14ac:dyDescent="0.2">
      <c r="A87" s="55" t="s">
        <v>573</v>
      </c>
      <c r="B87" s="15" t="str">
        <f>IFERROR(VLOOKUP(A87,'Validation List'!$A:$G,2,0),"--")</f>
        <v>Jason Leung</v>
      </c>
      <c r="C87" s="15" t="str">
        <f>IFERROR(VLOOKUP(A87,'Validation List'!$A:$G,4,0),"--")</f>
        <v>MVW 391</v>
      </c>
      <c r="D87" s="16" t="str">
        <f>IFERROR(VLOOKUP(A87,'Validation List'!$A:$G,6,0),"--")</f>
        <v>ROLL OFF</v>
      </c>
      <c r="E87" s="16">
        <f>IFERROR(VLOOKUP(A87,'Validation List'!$A:$G,5,0),"--")</f>
        <v>100028515473323</v>
      </c>
      <c r="F87" s="15">
        <f t="shared" si="22"/>
        <v>2.5</v>
      </c>
      <c r="G87" s="15">
        <f t="shared" si="18"/>
        <v>29</v>
      </c>
      <c r="H87" s="15">
        <f t="shared" si="19"/>
        <v>40</v>
      </c>
      <c r="I87" s="15">
        <f t="shared" si="20"/>
        <v>37</v>
      </c>
      <c r="J87" s="15">
        <f t="shared" si="21"/>
        <v>32</v>
      </c>
      <c r="K87" s="15">
        <f t="shared" si="23"/>
        <v>140.5</v>
      </c>
      <c r="L87" s="15">
        <f t="shared" si="24"/>
        <v>0</v>
      </c>
      <c r="M87" s="15">
        <f t="shared" si="25"/>
        <v>140.5</v>
      </c>
      <c r="N87" s="2">
        <v>2.5</v>
      </c>
      <c r="O87" s="2" t="s">
        <v>16</v>
      </c>
      <c r="P87" s="95"/>
      <c r="Q87" s="95"/>
      <c r="R87" s="2" t="s">
        <v>17</v>
      </c>
      <c r="S87" s="2">
        <v>5</v>
      </c>
      <c r="W87" s="95"/>
      <c r="X87" s="95"/>
      <c r="AD87" s="95"/>
      <c r="AE87" s="95"/>
      <c r="AJ87" s="2">
        <v>5</v>
      </c>
      <c r="AK87" s="95"/>
      <c r="AL87" s="95"/>
      <c r="AQ87" s="2" t="s">
        <v>17</v>
      </c>
      <c r="AR87" s="96"/>
      <c r="AS87" s="2">
        <f t="shared" si="26"/>
        <v>1</v>
      </c>
      <c r="AT87" s="2">
        <f t="shared" si="27"/>
        <v>2</v>
      </c>
      <c r="AU87" s="123">
        <f t="shared" si="30"/>
        <v>11.5</v>
      </c>
      <c r="AV87" s="25">
        <f t="shared" si="31"/>
        <v>1.0535392921415716</v>
      </c>
      <c r="AW87" s="14">
        <f t="shared" si="32"/>
        <v>4.4000000000000004</v>
      </c>
    </row>
    <row r="88" spans="1:49" x14ac:dyDescent="0.2">
      <c r="A88" s="80" t="s">
        <v>134</v>
      </c>
      <c r="B88" s="15" t="str">
        <f>IFERROR(VLOOKUP(A88,'Validation List'!$A:$G,2,0),"--")</f>
        <v>Maria Obaldo</v>
      </c>
      <c r="C88" s="15" t="str">
        <f>IFERROR(VLOOKUP(A88,'Validation List'!$A:$G,4,0),"--")</f>
        <v>MVW 391</v>
      </c>
      <c r="D88" s="16" t="str">
        <f>IFERROR(VLOOKUP(A88,'Validation List'!$A:$G,6,0),"--")</f>
        <v>PM</v>
      </c>
      <c r="E88" s="16">
        <f>IFERROR(VLOOKUP(A88,'Validation List'!$A:$G,5,0),"--")</f>
        <v>100025786989380</v>
      </c>
      <c r="F88" s="15">
        <f t="shared" si="22"/>
        <v>16</v>
      </c>
      <c r="G88" s="15">
        <f t="shared" si="18"/>
        <v>31</v>
      </c>
      <c r="H88" s="15">
        <f t="shared" si="19"/>
        <v>32</v>
      </c>
      <c r="I88" s="15">
        <f t="shared" si="20"/>
        <v>40</v>
      </c>
      <c r="J88" s="15">
        <f t="shared" si="21"/>
        <v>39</v>
      </c>
      <c r="K88" s="15">
        <f t="shared" ref="K88:K91" si="33">SUM(F88:J88)</f>
        <v>158</v>
      </c>
      <c r="L88" s="15">
        <f t="shared" si="24"/>
        <v>0</v>
      </c>
      <c r="M88" s="15">
        <f t="shared" ref="M88:M91" si="34">L88+K88</f>
        <v>158</v>
      </c>
      <c r="P88" s="95"/>
      <c r="Q88" s="95"/>
      <c r="R88" s="2">
        <v>7</v>
      </c>
      <c r="T88" s="2" t="s">
        <v>17</v>
      </c>
      <c r="W88" s="95"/>
      <c r="X88" s="95"/>
      <c r="Y88" s="2" t="s">
        <v>16</v>
      </c>
      <c r="AD88" s="95"/>
      <c r="AE88" s="95"/>
      <c r="AK88" s="95"/>
      <c r="AL88" s="95"/>
      <c r="AQ88" s="2">
        <v>7</v>
      </c>
      <c r="AR88" s="96"/>
      <c r="AS88" s="2">
        <f t="shared" ref="AS88:AS91" si="35">COUNTIF(N88:AR88,"PD")</f>
        <v>1</v>
      </c>
      <c r="AT88" s="2">
        <f t="shared" si="27"/>
        <v>1</v>
      </c>
      <c r="AU88" s="123">
        <f t="shared" si="30"/>
        <v>2</v>
      </c>
      <c r="AV88" s="25">
        <f t="shared" si="31"/>
        <v>1.1847630473905217</v>
      </c>
      <c r="AW88" s="14">
        <f t="shared" si="32"/>
        <v>4.4000000000000004</v>
      </c>
    </row>
    <row r="89" spans="1:49" x14ac:dyDescent="0.2">
      <c r="A89" s="148" t="s">
        <v>619</v>
      </c>
      <c r="B89" s="169" t="str">
        <f>IFERROR(VLOOKUP(A89,'Validation List'!$A:$G,2,0),"--")</f>
        <v>Jason Leung</v>
      </c>
      <c r="C89" s="169">
        <f>IFERROR(VLOOKUP(A89,'Validation List'!$A:$G,4,0),"--")</f>
        <v>0</v>
      </c>
      <c r="D89" s="170" t="str">
        <f>IFERROR(VLOOKUP(A89,'Validation List'!$A:$G,6,0),"--")</f>
        <v>ROLL OFF</v>
      </c>
      <c r="E89" s="170">
        <f>IFERROR(VLOOKUP(A89,'Validation List'!$A:$G,5,0),"--")</f>
        <v>100029942495936</v>
      </c>
      <c r="F89" s="15">
        <f t="shared" si="22"/>
        <v>16</v>
      </c>
      <c r="G89" s="15">
        <f t="shared" si="18"/>
        <v>23</v>
      </c>
      <c r="H89" s="15">
        <f t="shared" si="19"/>
        <v>0</v>
      </c>
      <c r="I89" s="169">
        <f>((5*8)-((COUNTIF(AJ89:AP89,"UD")+COUNTIF(AJ89:AP89,"PD")+COUNTIF(AJ89:AP89,"NA"))*8))+(COUNTIF(AJ89:AP89,"Worked")*8) - ((COUNTIF(AJ89:AP89,"&gt;0")*8)-SUMIF(AJ89:AP89,"&gt;0"))</f>
        <v>0</v>
      </c>
      <c r="J89" s="169">
        <f t="shared" si="21"/>
        <v>0</v>
      </c>
      <c r="K89" s="169">
        <f t="shared" si="33"/>
        <v>39</v>
      </c>
      <c r="L89" s="169">
        <f t="shared" si="24"/>
        <v>0</v>
      </c>
      <c r="M89" s="169">
        <f t="shared" si="34"/>
        <v>39</v>
      </c>
      <c r="P89" s="95"/>
      <c r="Q89" s="95"/>
      <c r="R89" s="2" t="s">
        <v>17</v>
      </c>
      <c r="S89" s="2">
        <v>7</v>
      </c>
      <c r="V89" s="2" t="s">
        <v>666</v>
      </c>
      <c r="W89" s="95"/>
      <c r="X89" s="95"/>
      <c r="Y89" s="2" t="s">
        <v>666</v>
      </c>
      <c r="Z89" s="2" t="s">
        <v>666</v>
      </c>
      <c r="AA89" s="2" t="s">
        <v>666</v>
      </c>
      <c r="AB89" s="2" t="s">
        <v>666</v>
      </c>
      <c r="AC89" s="2" t="s">
        <v>666</v>
      </c>
      <c r="AD89" s="95"/>
      <c r="AE89" s="95"/>
      <c r="AF89" s="2" t="s">
        <v>666</v>
      </c>
      <c r="AG89" s="2" t="s">
        <v>666</v>
      </c>
      <c r="AH89" s="2" t="s">
        <v>666</v>
      </c>
      <c r="AI89" s="2" t="s">
        <v>666</v>
      </c>
      <c r="AJ89" s="2" t="s">
        <v>666</v>
      </c>
      <c r="AK89" s="95"/>
      <c r="AL89" s="95"/>
      <c r="AM89" s="2" t="s">
        <v>666</v>
      </c>
      <c r="AN89" s="2" t="s">
        <v>666</v>
      </c>
      <c r="AO89" s="2" t="s">
        <v>666</v>
      </c>
      <c r="AP89" s="2" t="s">
        <v>666</v>
      </c>
      <c r="AQ89" s="2" t="s">
        <v>666</v>
      </c>
      <c r="AR89" s="96"/>
      <c r="AS89" s="2">
        <f t="shared" si="35"/>
        <v>0</v>
      </c>
      <c r="AT89" s="2">
        <f t="shared" si="27"/>
        <v>1</v>
      </c>
      <c r="AU89" s="123">
        <f t="shared" si="30"/>
        <v>1</v>
      </c>
      <c r="AV89" s="25">
        <f t="shared" si="31"/>
        <v>0.29244151169766042</v>
      </c>
      <c r="AW89" s="14">
        <f t="shared" si="32"/>
        <v>1.2</v>
      </c>
    </row>
    <row r="90" spans="1:49" x14ac:dyDescent="0.2">
      <c r="A90" s="55" t="s">
        <v>489</v>
      </c>
      <c r="B90" s="15" t="str">
        <f>IFERROR(VLOOKUP(A90,'Validation List'!$A:$G,2,0),"--")</f>
        <v>Jason Leung</v>
      </c>
      <c r="C90" s="15" t="str">
        <f>IFERROR(VLOOKUP(A90,'Validation List'!$A:$G,4,0),"--")</f>
        <v>MVW 391</v>
      </c>
      <c r="D90" s="16" t="str">
        <f>IFERROR(VLOOKUP(A90,'Validation List'!$A:$G,6,0),"--")</f>
        <v>AM</v>
      </c>
      <c r="E90" s="16">
        <f>IFERROR(VLOOKUP(A90,'Validation List'!$A:$G,5,0),"--")</f>
        <v>100034395606908</v>
      </c>
      <c r="F90" s="15">
        <f t="shared" si="22"/>
        <v>16</v>
      </c>
      <c r="G90" s="15">
        <f t="shared" si="18"/>
        <v>32</v>
      </c>
      <c r="H90" s="15">
        <f t="shared" si="19"/>
        <v>40</v>
      </c>
      <c r="I90" s="15">
        <f>((5*8)-((COUNTIF(AF90:AL90,"UD")+COUNTIF(AF90:AL90,"PD")+COUNTIF(AF90:AL90,"NA"))*8))+(COUNTIF(AF90:AL90,"Worked")*8) - ((COUNTIF(AF90:AL90,"&gt;0")*8)-SUMIF(AF90:AL90,"&gt;0"))</f>
        <v>40</v>
      </c>
      <c r="J90" s="15">
        <f t="shared" si="21"/>
        <v>40</v>
      </c>
      <c r="K90" s="15">
        <f t="shared" si="33"/>
        <v>168</v>
      </c>
      <c r="L90" s="15">
        <f t="shared" si="24"/>
        <v>0</v>
      </c>
      <c r="M90" s="15">
        <f t="shared" si="34"/>
        <v>168</v>
      </c>
      <c r="P90" s="95"/>
      <c r="Q90" s="95"/>
      <c r="R90" s="2" t="s">
        <v>17</v>
      </c>
      <c r="W90" s="95"/>
      <c r="X90" s="95"/>
      <c r="AD90" s="95"/>
      <c r="AE90" s="95"/>
      <c r="AK90" s="95"/>
      <c r="AL90" s="95"/>
      <c r="AR90" s="96"/>
      <c r="AS90" s="2">
        <f t="shared" si="35"/>
        <v>0</v>
      </c>
      <c r="AT90" s="2">
        <f t="shared" si="27"/>
        <v>1</v>
      </c>
      <c r="AU90" s="123">
        <f t="shared" si="30"/>
        <v>0</v>
      </c>
      <c r="AV90" s="25">
        <f t="shared" si="31"/>
        <v>1.2597480503899219</v>
      </c>
      <c r="AW90" s="14">
        <f t="shared" si="32"/>
        <v>4.4000000000000004</v>
      </c>
    </row>
    <row r="91" spans="1:49" x14ac:dyDescent="0.2">
      <c r="A91" s="121" t="s">
        <v>557</v>
      </c>
      <c r="B91" s="15" t="str">
        <f>IFERROR(VLOOKUP(A91,'Validation List'!$A:$G,2,0),"--")</f>
        <v>Maria Obaldo</v>
      </c>
      <c r="C91" s="15" t="str">
        <f>IFERROR(VLOOKUP(A91,'Validation List'!$A:$G,4,0),"--")</f>
        <v>MVW 391</v>
      </c>
      <c r="D91" s="16" t="str">
        <f>IFERROR(VLOOKUP(A91,'Validation List'!$A:$G,6,0),"--")</f>
        <v>PM</v>
      </c>
      <c r="E91" s="16">
        <f>IFERROR(VLOOKUP(A91,'Validation List'!$A:$G,5,0),"--")</f>
        <v>100035602686127</v>
      </c>
      <c r="F91" s="15">
        <f t="shared" si="22"/>
        <v>16</v>
      </c>
      <c r="G91" s="15">
        <f t="shared" si="18"/>
        <v>40</v>
      </c>
      <c r="H91" s="15">
        <f t="shared" si="19"/>
        <v>32</v>
      </c>
      <c r="I91" s="15">
        <f>((5*8)-((COUNTIF(AF91:AL91,"UD")+COUNTIF(AF91:AL91,"PD")+COUNTIF(AF91:AL91,"NA"))*8))+(COUNTIF(AF91:AL91,"Worked")*8) - ((COUNTIF(AF91:AL91,"&gt;0")*8)-SUMIF(AF91:AL91,"&gt;0"))</f>
        <v>32</v>
      </c>
      <c r="J91" s="15">
        <f t="shared" si="21"/>
        <v>40</v>
      </c>
      <c r="K91" s="15">
        <f t="shared" si="33"/>
        <v>160</v>
      </c>
      <c r="L91" s="15">
        <f t="shared" si="24"/>
        <v>0</v>
      </c>
      <c r="M91" s="15">
        <f t="shared" si="34"/>
        <v>160</v>
      </c>
      <c r="P91" s="95"/>
      <c r="Q91" s="95"/>
      <c r="W91" s="95"/>
      <c r="X91" s="95"/>
      <c r="Z91" s="2" t="s">
        <v>16</v>
      </c>
      <c r="AD91" s="95"/>
      <c r="AE91" s="95"/>
      <c r="AF91" s="2" t="s">
        <v>16</v>
      </c>
      <c r="AK91" s="95"/>
      <c r="AL91" s="95"/>
      <c r="AR91" s="96"/>
      <c r="AS91" s="2">
        <f t="shared" si="35"/>
        <v>2</v>
      </c>
      <c r="AT91" s="2">
        <f t="shared" si="27"/>
        <v>0</v>
      </c>
      <c r="AU91" s="123">
        <f t="shared" si="30"/>
        <v>0</v>
      </c>
      <c r="AV91" s="25">
        <f t="shared" si="31"/>
        <v>1.1997600479904018</v>
      </c>
      <c r="AW91" s="14">
        <f t="shared" si="32"/>
        <v>4.4000000000000004</v>
      </c>
    </row>
  </sheetData>
  <autoFilter ref="A23:AT91" xr:uid="{CD9C0C2E-79A6-CB48-B080-5CF756631F7A}"/>
  <mergeCells count="2">
    <mergeCell ref="C5:D5"/>
    <mergeCell ref="F5:G5"/>
  </mergeCells>
  <conditionalFormatting sqref="N25:AB25 AD25:AR25 O36:AR36 N92:AR135 AK82 R83:S83 V83:Z83 AC83:AG83 AJ83:AN83 AQ83 N84:V91 Y84:AR91 W85:X91 N26:AR35 N24:AR24 N37:AR80 N81:AB81 AD81:AR81 AC82">
    <cfRule type="cellIs" dxfId="241" priority="154" operator="between">
      <formula>0.001</formula>
      <formula>7.999</formula>
    </cfRule>
    <cfRule type="cellIs" dxfId="240" priority="155" operator="equal">
      <formula>"na"</formula>
    </cfRule>
    <cfRule type="cellIs" dxfId="239" priority="156" operator="equal">
      <formula>"ud"</formula>
    </cfRule>
    <cfRule type="cellIs" dxfId="238" priority="157" operator="equal">
      <formula>"pd"</formula>
    </cfRule>
  </conditionalFormatting>
  <conditionalFormatting sqref="O36:AR36 N92:AR167 AK82 R83:S83 V83:Z83 AC83:AG83 AJ83:AN83 AQ83 N84:V91 Y84:AR91 W85:X91 N24:AR35 N37:AR80 N81:AB81 AD81:AR81 AC82">
    <cfRule type="cellIs" dxfId="237" priority="158" operator="greaterThan">
      <formula>8</formula>
    </cfRule>
  </conditionalFormatting>
  <conditionalFormatting sqref="L83:L134 L24:L81">
    <cfRule type="cellIs" dxfId="236" priority="153" operator="greaterThan">
      <formula>0</formula>
    </cfRule>
  </conditionalFormatting>
  <conditionalFormatting sqref="A73">
    <cfRule type="duplicateValues" dxfId="235" priority="152"/>
  </conditionalFormatting>
  <conditionalFormatting sqref="A74:A75">
    <cfRule type="duplicateValues" dxfId="234" priority="151"/>
  </conditionalFormatting>
  <conditionalFormatting sqref="AD82:AF82 AP82 AK82:AM82">
    <cfRule type="cellIs" dxfId="233" priority="145" operator="between">
      <formula>0.001</formula>
      <formula>7.999</formula>
    </cfRule>
    <cfRule type="cellIs" dxfId="232" priority="146" operator="equal">
      <formula>"na"</formula>
    </cfRule>
    <cfRule type="cellIs" dxfId="231" priority="147" operator="equal">
      <formula>"ud"</formula>
    </cfRule>
    <cfRule type="cellIs" dxfId="230" priority="148" operator="equal">
      <formula>"pd"</formula>
    </cfRule>
  </conditionalFormatting>
  <conditionalFormatting sqref="AD82:AF82 AP82 AK82:AM82">
    <cfRule type="cellIs" dxfId="229" priority="149" operator="greaterThan">
      <formula>8</formula>
    </cfRule>
  </conditionalFormatting>
  <conditionalFormatting sqref="AD82:AE82">
    <cfRule type="cellIs" dxfId="228" priority="140" operator="between">
      <formula>0.001</formula>
      <formula>7.999</formula>
    </cfRule>
    <cfRule type="cellIs" dxfId="227" priority="141" operator="equal">
      <formula>"na"</formula>
    </cfRule>
    <cfRule type="cellIs" dxfId="226" priority="142" operator="equal">
      <formula>"ud"</formula>
    </cfRule>
    <cfRule type="cellIs" dxfId="225" priority="143" operator="equal">
      <formula>"pd"</formula>
    </cfRule>
  </conditionalFormatting>
  <conditionalFormatting sqref="AD82:AE82">
    <cfRule type="cellIs" dxfId="224" priority="144" operator="greaterThan">
      <formula>8</formula>
    </cfRule>
  </conditionalFormatting>
  <conditionalFormatting sqref="L82">
    <cfRule type="cellIs" dxfId="223" priority="139" operator="greaterThan">
      <formula>0</formula>
    </cfRule>
  </conditionalFormatting>
  <conditionalFormatting sqref="V82">
    <cfRule type="cellIs" dxfId="222" priority="134" operator="between">
      <formula>0.001</formula>
      <formula>7.999</formula>
    </cfRule>
    <cfRule type="cellIs" dxfId="221" priority="135" operator="equal">
      <formula>"na"</formula>
    </cfRule>
    <cfRule type="cellIs" dxfId="220" priority="136" operator="equal">
      <formula>"ud"</formula>
    </cfRule>
    <cfRule type="cellIs" dxfId="219" priority="137" operator="equal">
      <formula>"pd"</formula>
    </cfRule>
  </conditionalFormatting>
  <conditionalFormatting sqref="V82">
    <cfRule type="cellIs" dxfId="218" priority="138" operator="greaterThan">
      <formula>8</formula>
    </cfRule>
  </conditionalFormatting>
  <conditionalFormatting sqref="Y82">
    <cfRule type="cellIs" dxfId="217" priority="124" operator="between">
      <formula>0.001</formula>
      <formula>7.999</formula>
    </cfRule>
    <cfRule type="cellIs" dxfId="216" priority="125" operator="equal">
      <formula>"na"</formula>
    </cfRule>
    <cfRule type="cellIs" dxfId="215" priority="126" operator="equal">
      <formula>"ud"</formula>
    </cfRule>
    <cfRule type="cellIs" dxfId="214" priority="127" operator="equal">
      <formula>"pd"</formula>
    </cfRule>
  </conditionalFormatting>
  <conditionalFormatting sqref="Y82">
    <cfRule type="cellIs" dxfId="213" priority="128" operator="greaterThan">
      <formula>8</formula>
    </cfRule>
  </conditionalFormatting>
  <conditionalFormatting sqref="P82:Q82">
    <cfRule type="cellIs" dxfId="212" priority="99" operator="between">
      <formula>0.001</formula>
      <formula>7.999</formula>
    </cfRule>
    <cfRule type="cellIs" dxfId="211" priority="100" operator="equal">
      <formula>"na"</formula>
    </cfRule>
    <cfRule type="cellIs" dxfId="210" priority="101" operator="equal">
      <formula>"ud"</formula>
    </cfRule>
    <cfRule type="cellIs" dxfId="209" priority="102" operator="equal">
      <formula>"pd"</formula>
    </cfRule>
  </conditionalFormatting>
  <conditionalFormatting sqref="P82:Q82">
    <cfRule type="cellIs" dxfId="208" priority="103" operator="greaterThan">
      <formula>8</formula>
    </cfRule>
  </conditionalFormatting>
  <conditionalFormatting sqref="T82:U82">
    <cfRule type="cellIs" dxfId="207" priority="94" operator="between">
      <formula>0.001</formula>
      <formula>7.999</formula>
    </cfRule>
    <cfRule type="cellIs" dxfId="206" priority="95" operator="equal">
      <formula>"na"</formula>
    </cfRule>
    <cfRule type="cellIs" dxfId="205" priority="96" operator="equal">
      <formula>"ud"</formula>
    </cfRule>
    <cfRule type="cellIs" dxfId="204" priority="97" operator="equal">
      <formula>"pd"</formula>
    </cfRule>
  </conditionalFormatting>
  <conditionalFormatting sqref="T82:U82">
    <cfRule type="cellIs" dxfId="203" priority="98" operator="greaterThan">
      <formula>8</formula>
    </cfRule>
  </conditionalFormatting>
  <conditionalFormatting sqref="R82">
    <cfRule type="cellIs" dxfId="202" priority="109" operator="between">
      <formula>0.001</formula>
      <formula>7.999</formula>
    </cfRule>
    <cfRule type="cellIs" dxfId="201" priority="110" operator="equal">
      <formula>"na"</formula>
    </cfRule>
    <cfRule type="cellIs" dxfId="200" priority="111" operator="equal">
      <formula>"ud"</formula>
    </cfRule>
    <cfRule type="cellIs" dxfId="199" priority="112" operator="equal">
      <formula>"pd"</formula>
    </cfRule>
  </conditionalFormatting>
  <conditionalFormatting sqref="R82">
    <cfRule type="cellIs" dxfId="198" priority="113" operator="greaterThan">
      <formula>8</formula>
    </cfRule>
  </conditionalFormatting>
  <conditionalFormatting sqref="N82:O82">
    <cfRule type="cellIs" dxfId="197" priority="104" operator="between">
      <formula>0.001</formula>
      <formula>7.999</formula>
    </cfRule>
    <cfRule type="cellIs" dxfId="196" priority="105" operator="equal">
      <formula>"na"</formula>
    </cfRule>
    <cfRule type="cellIs" dxfId="195" priority="106" operator="equal">
      <formula>"ud"</formula>
    </cfRule>
    <cfRule type="cellIs" dxfId="194" priority="107" operator="equal">
      <formula>"pd"</formula>
    </cfRule>
  </conditionalFormatting>
  <conditionalFormatting sqref="N82:O82">
    <cfRule type="cellIs" dxfId="193" priority="108" operator="greaterThan">
      <formula>8</formula>
    </cfRule>
  </conditionalFormatting>
  <conditionalFormatting sqref="W82:X82">
    <cfRule type="cellIs" dxfId="192" priority="89" operator="between">
      <formula>0.001</formula>
      <formula>7.999</formula>
    </cfRule>
    <cfRule type="cellIs" dxfId="191" priority="90" operator="equal">
      <formula>"na"</formula>
    </cfRule>
    <cfRule type="cellIs" dxfId="190" priority="91" operator="equal">
      <formula>"ud"</formula>
    </cfRule>
    <cfRule type="cellIs" dxfId="189" priority="92" operator="equal">
      <formula>"pd"</formula>
    </cfRule>
  </conditionalFormatting>
  <conditionalFormatting sqref="W82:X82">
    <cfRule type="cellIs" dxfId="188" priority="93" operator="greaterThan">
      <formula>8</formula>
    </cfRule>
  </conditionalFormatting>
  <conditionalFormatting sqref="AL82">
    <cfRule type="cellIs" dxfId="187" priority="84" operator="between">
      <formula>0.001</formula>
      <formula>7.999</formula>
    </cfRule>
    <cfRule type="cellIs" dxfId="186" priority="85" operator="equal">
      <formula>"na"</formula>
    </cfRule>
    <cfRule type="cellIs" dxfId="185" priority="86" operator="equal">
      <formula>"ud"</formula>
    </cfRule>
    <cfRule type="cellIs" dxfId="184" priority="87" operator="equal">
      <formula>"pd"</formula>
    </cfRule>
  </conditionalFormatting>
  <conditionalFormatting sqref="AL82">
    <cfRule type="cellIs" dxfId="183" priority="88" operator="greaterThan">
      <formula>8</formula>
    </cfRule>
  </conditionalFormatting>
  <conditionalFormatting sqref="AR82">
    <cfRule type="cellIs" dxfId="182" priority="79" operator="between">
      <formula>0.001</formula>
      <formula>7.999</formula>
    </cfRule>
    <cfRule type="cellIs" dxfId="181" priority="80" operator="equal">
      <formula>"na"</formula>
    </cfRule>
    <cfRule type="cellIs" dxfId="180" priority="81" operator="equal">
      <formula>"ud"</formula>
    </cfRule>
    <cfRule type="cellIs" dxfId="179" priority="82" operator="equal">
      <formula>"pd"</formula>
    </cfRule>
  </conditionalFormatting>
  <conditionalFormatting sqref="AR82">
    <cfRule type="cellIs" dxfId="178" priority="83" operator="greaterThan">
      <formula>8</formula>
    </cfRule>
  </conditionalFormatting>
  <conditionalFormatting sqref="AO82">
    <cfRule type="cellIs" dxfId="177" priority="74" operator="between">
      <formula>0.001</formula>
      <formula>7.999</formula>
    </cfRule>
    <cfRule type="cellIs" dxfId="176" priority="75" operator="equal">
      <formula>"na"</formula>
    </cfRule>
    <cfRule type="cellIs" dxfId="175" priority="76" operator="equal">
      <formula>"ud"</formula>
    </cfRule>
    <cfRule type="cellIs" dxfId="174" priority="77" operator="equal">
      <formula>"pd"</formula>
    </cfRule>
  </conditionalFormatting>
  <conditionalFormatting sqref="AO82">
    <cfRule type="cellIs" dxfId="173" priority="78" operator="greaterThan">
      <formula>8</formula>
    </cfRule>
  </conditionalFormatting>
  <conditionalFormatting sqref="A83">
    <cfRule type="duplicateValues" dxfId="172" priority="67"/>
  </conditionalFormatting>
  <conditionalFormatting sqref="N83:O83">
    <cfRule type="cellIs" dxfId="171" priority="62" operator="between">
      <formula>0.001</formula>
      <formula>7.999</formula>
    </cfRule>
    <cfRule type="cellIs" dxfId="170" priority="63" operator="equal">
      <formula>"na"</formula>
    </cfRule>
    <cfRule type="cellIs" dxfId="169" priority="64" operator="equal">
      <formula>"ud"</formula>
    </cfRule>
    <cfRule type="cellIs" dxfId="168" priority="65" operator="equal">
      <formula>"pd"</formula>
    </cfRule>
  </conditionalFormatting>
  <conditionalFormatting sqref="N83:O83">
    <cfRule type="cellIs" dxfId="167" priority="66" operator="greaterThan">
      <formula>8</formula>
    </cfRule>
  </conditionalFormatting>
  <conditionalFormatting sqref="P83:Q83">
    <cfRule type="cellIs" dxfId="166" priority="57" operator="between">
      <formula>0.001</formula>
      <formula>7.999</formula>
    </cfRule>
    <cfRule type="cellIs" dxfId="165" priority="58" operator="equal">
      <formula>"na"</formula>
    </cfRule>
    <cfRule type="cellIs" dxfId="164" priority="59" operator="equal">
      <formula>"ud"</formula>
    </cfRule>
    <cfRule type="cellIs" dxfId="163" priority="60" operator="equal">
      <formula>"pd"</formula>
    </cfRule>
  </conditionalFormatting>
  <conditionalFormatting sqref="P83:Q83">
    <cfRule type="cellIs" dxfId="162" priority="61" operator="greaterThan">
      <formula>8</formula>
    </cfRule>
  </conditionalFormatting>
  <conditionalFormatting sqref="AO83">
    <cfRule type="cellIs" dxfId="161" priority="52" operator="between">
      <formula>0.001</formula>
      <formula>7.999</formula>
    </cfRule>
    <cfRule type="cellIs" dxfId="160" priority="53" operator="equal">
      <formula>"na"</formula>
    </cfRule>
    <cfRule type="cellIs" dxfId="159" priority="54" operator="equal">
      <formula>"ud"</formula>
    </cfRule>
    <cfRule type="cellIs" dxfId="158" priority="55" operator="equal">
      <formula>"pd"</formula>
    </cfRule>
  </conditionalFormatting>
  <conditionalFormatting sqref="AO83">
    <cfRule type="cellIs" dxfId="157" priority="56" operator="greaterThan">
      <formula>8</formula>
    </cfRule>
  </conditionalFormatting>
  <conditionalFormatting sqref="AP83">
    <cfRule type="cellIs" dxfId="156" priority="47" operator="between">
      <formula>0.001</formula>
      <formula>7.999</formula>
    </cfRule>
    <cfRule type="cellIs" dxfId="155" priority="48" operator="equal">
      <formula>"na"</formula>
    </cfRule>
    <cfRule type="cellIs" dxfId="154" priority="49" operator="equal">
      <formula>"ud"</formula>
    </cfRule>
    <cfRule type="cellIs" dxfId="153" priority="50" operator="equal">
      <formula>"pd"</formula>
    </cfRule>
  </conditionalFormatting>
  <conditionalFormatting sqref="AP83">
    <cfRule type="cellIs" dxfId="152" priority="51" operator="greaterThan">
      <formula>8</formula>
    </cfRule>
  </conditionalFormatting>
  <conditionalFormatting sqref="AR83">
    <cfRule type="cellIs" dxfId="151" priority="42" operator="between">
      <formula>0.001</formula>
      <formula>7.999</formula>
    </cfRule>
    <cfRule type="cellIs" dxfId="150" priority="43" operator="equal">
      <formula>"na"</formula>
    </cfRule>
    <cfRule type="cellIs" dxfId="149" priority="44" operator="equal">
      <formula>"ud"</formula>
    </cfRule>
    <cfRule type="cellIs" dxfId="148" priority="45" operator="equal">
      <formula>"pd"</formula>
    </cfRule>
  </conditionalFormatting>
  <conditionalFormatting sqref="AR83">
    <cfRule type="cellIs" dxfId="147" priority="46" operator="greaterThan">
      <formula>8</formula>
    </cfRule>
  </conditionalFormatting>
  <conditionalFormatting sqref="W84:X84">
    <cfRule type="cellIs" dxfId="146" priority="31" operator="between">
      <formula>0.001</formula>
      <formula>7.999</formula>
    </cfRule>
    <cfRule type="cellIs" dxfId="145" priority="32" operator="equal">
      <formula>"na"</formula>
    </cfRule>
    <cfRule type="cellIs" dxfId="144" priority="33" operator="equal">
      <formula>"ud"</formula>
    </cfRule>
    <cfRule type="cellIs" dxfId="143" priority="34" operator="equal">
      <formula>"pd"</formula>
    </cfRule>
  </conditionalFormatting>
  <conditionalFormatting sqref="W84:X84">
    <cfRule type="cellIs" dxfId="142" priority="35" operator="greaterThan">
      <formula>8</formula>
    </cfRule>
  </conditionalFormatting>
  <conditionalFormatting sqref="A76:A81">
    <cfRule type="duplicateValues" dxfId="141" priority="712"/>
  </conditionalFormatting>
  <conditionalFormatting sqref="AC81">
    <cfRule type="cellIs" dxfId="140" priority="6" operator="between">
      <formula>0.001</formula>
      <formula>7.999</formula>
    </cfRule>
    <cfRule type="cellIs" dxfId="139" priority="7" operator="equal">
      <formula>"na"</formula>
    </cfRule>
    <cfRule type="cellIs" dxfId="138" priority="8" operator="equal">
      <formula>"ud"</formula>
    </cfRule>
    <cfRule type="cellIs" dxfId="137" priority="9" operator="equal">
      <formula>"pd"</formula>
    </cfRule>
  </conditionalFormatting>
  <conditionalFormatting sqref="AC81">
    <cfRule type="cellIs" dxfId="136" priority="10" operator="greaterThan">
      <formula>8</formula>
    </cfRule>
  </conditionalFormatting>
  <conditionalFormatting sqref="Z82">
    <cfRule type="cellIs" dxfId="135" priority="1" operator="between">
      <formula>0.001</formula>
      <formula>7.999</formula>
    </cfRule>
    <cfRule type="cellIs" dxfId="134" priority="2" operator="equal">
      <formula>"na"</formula>
    </cfRule>
    <cfRule type="cellIs" dxfId="133" priority="3" operator="equal">
      <formula>"ud"</formula>
    </cfRule>
    <cfRule type="cellIs" dxfId="132" priority="4" operator="equal">
      <formula>"pd"</formula>
    </cfRule>
  </conditionalFormatting>
  <conditionalFormatting sqref="Z82">
    <cfRule type="cellIs" dxfId="131" priority="5" operator="greaterThan">
      <formula>8</formula>
    </cfRule>
  </conditionalFormatting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19C2-82F7-C04E-8ABF-A0FA2D36FB7F}">
  <dimension ref="A1:AW90"/>
  <sheetViews>
    <sheetView zoomScale="110" zoomScaleNormal="110" workbookViewId="0">
      <pane xSplit="1" topLeftCell="B1" activePane="topRight" state="frozen"/>
      <selection pane="topRight" activeCell="A56" sqref="A56:XFD56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9" width="15.6640625" style="15" bestFit="1" customWidth="1"/>
    <col min="10" max="10" width="15.6640625" style="15" customWidth="1"/>
    <col min="11" max="11" width="20" style="15" bestFit="1" customWidth="1"/>
    <col min="12" max="13" width="20" style="15" customWidth="1"/>
    <col min="14" max="14" width="10.6640625" style="2" bestFit="1" customWidth="1"/>
    <col min="15" max="44" width="11.1640625" style="2" customWidth="1"/>
    <col min="45" max="45" width="14.5" style="2" customWidth="1"/>
    <col min="46" max="46" width="19.1640625" style="2" customWidth="1"/>
    <col min="47" max="16384" width="8.6640625" style="26"/>
  </cols>
  <sheetData>
    <row r="1" spans="1:46" x14ac:dyDescent="0.2">
      <c r="A1" s="23" t="s">
        <v>623</v>
      </c>
      <c r="B1" s="24"/>
      <c r="C1" s="24">
        <f>NETWORKDAYS(B3,C3,A6:A9)</f>
        <v>20</v>
      </c>
      <c r="D1" s="25">
        <f>C1/5</f>
        <v>4</v>
      </c>
      <c r="E1" s="14"/>
      <c r="H1" s="2"/>
      <c r="I1" s="2"/>
      <c r="J1" s="2"/>
      <c r="K1" s="2"/>
      <c r="L1" s="2"/>
      <c r="M1" s="2"/>
      <c r="AT1" s="26"/>
    </row>
    <row r="2" spans="1:46" x14ac:dyDescent="0.2">
      <c r="A2" s="24" t="s">
        <v>624</v>
      </c>
      <c r="B2" s="24"/>
      <c r="C2" s="24">
        <f>COUNTIF($N:$AO,"NA")</f>
        <v>66</v>
      </c>
      <c r="D2" s="2"/>
      <c r="E2" s="14"/>
      <c r="H2" s="2"/>
      <c r="I2" s="2"/>
      <c r="J2" s="2"/>
      <c r="K2" s="2"/>
      <c r="L2" s="2"/>
      <c r="M2" s="2"/>
      <c r="AT2" s="26"/>
    </row>
    <row r="3" spans="1:46" x14ac:dyDescent="0.2">
      <c r="A3" s="24" t="s">
        <v>625</v>
      </c>
      <c r="B3" s="27">
        <v>43770</v>
      </c>
      <c r="C3" s="27">
        <f>DATE(YEAR(B3),MONTH(B3)+1,1)-1</f>
        <v>43799</v>
      </c>
      <c r="D3" s="2"/>
      <c r="E3" s="14"/>
      <c r="H3" s="111"/>
      <c r="I3" s="2"/>
      <c r="J3" s="2"/>
      <c r="K3" s="2"/>
      <c r="L3" s="2"/>
      <c r="M3" s="2"/>
      <c r="AT3" s="26"/>
    </row>
    <row r="4" spans="1:46" x14ac:dyDescent="0.2">
      <c r="A4" s="24"/>
      <c r="B4" s="27"/>
      <c r="C4" s="27"/>
      <c r="D4" s="2"/>
      <c r="E4" s="14"/>
      <c r="H4" s="2"/>
      <c r="I4" s="2"/>
      <c r="J4" s="2"/>
      <c r="K4" s="2"/>
      <c r="L4" s="2"/>
      <c r="M4" s="2"/>
      <c r="AT4" s="26"/>
    </row>
    <row r="5" spans="1:46" ht="18" x14ac:dyDescent="0.2">
      <c r="A5" s="28" t="s">
        <v>626</v>
      </c>
      <c r="B5" s="29"/>
      <c r="C5" s="213" t="s">
        <v>627</v>
      </c>
      <c r="D5" s="213"/>
      <c r="E5" s="14"/>
      <c r="F5" s="214" t="s">
        <v>628</v>
      </c>
      <c r="G5" s="214"/>
      <c r="H5" s="2"/>
      <c r="I5" s="2"/>
      <c r="J5" s="2"/>
      <c r="K5" s="2"/>
      <c r="L5" s="2"/>
      <c r="M5" s="2"/>
      <c r="AT5" s="26"/>
    </row>
    <row r="6" spans="1:46" ht="14.25" customHeight="1" x14ac:dyDescent="0.2">
      <c r="A6" s="30">
        <v>43793</v>
      </c>
      <c r="B6" s="2"/>
      <c r="C6" s="24">
        <f>COUNTA(A24:A227)</f>
        <v>67</v>
      </c>
      <c r="D6" s="31" t="s">
        <v>629</v>
      </c>
      <c r="E6" s="14"/>
      <c r="F6" s="98" t="s">
        <v>630</v>
      </c>
      <c r="G6" s="98" t="s">
        <v>631</v>
      </c>
      <c r="H6" s="93"/>
      <c r="I6" s="93"/>
      <c r="J6" s="93"/>
      <c r="K6" s="93"/>
      <c r="L6" s="93"/>
      <c r="M6" s="93"/>
      <c r="AT6" s="26"/>
    </row>
    <row r="7" spans="1:46" ht="14.25" customHeight="1" x14ac:dyDescent="0.2">
      <c r="A7" s="30">
        <v>43794</v>
      </c>
      <c r="B7" s="2"/>
      <c r="C7" s="24">
        <f>COUNTIF($N:$AO,"PD")</f>
        <v>28</v>
      </c>
      <c r="D7" s="31" t="s">
        <v>632</v>
      </c>
      <c r="E7" s="14"/>
      <c r="F7" s="99" t="s">
        <v>633</v>
      </c>
      <c r="G7" s="99">
        <f>SUM(F24:F124)</f>
        <v>504</v>
      </c>
      <c r="H7" s="93"/>
      <c r="I7" s="93"/>
      <c r="J7" s="93"/>
      <c r="K7" s="93"/>
      <c r="L7" s="93"/>
      <c r="M7" s="93"/>
      <c r="AT7" s="26"/>
    </row>
    <row r="8" spans="1:46" ht="14.25" customHeight="1" x14ac:dyDescent="0.2">
      <c r="A8" s="30"/>
      <c r="B8" s="2"/>
      <c r="C8" s="24">
        <f>COUNTIF($N:$AO,"UD")</f>
        <v>0</v>
      </c>
      <c r="D8" s="31" t="s">
        <v>634</v>
      </c>
      <c r="E8" s="14"/>
      <c r="F8" s="100" t="s">
        <v>635</v>
      </c>
      <c r="G8" s="100">
        <f>SUM(G24:G124)</f>
        <v>2624</v>
      </c>
      <c r="H8" s="93"/>
      <c r="I8" s="93"/>
      <c r="J8" s="93"/>
      <c r="K8" s="93"/>
      <c r="L8" s="93"/>
      <c r="M8" s="93"/>
      <c r="AT8" s="26"/>
    </row>
    <row r="9" spans="1:46" ht="14.25" customHeight="1" x14ac:dyDescent="0.2">
      <c r="A9" s="30"/>
      <c r="B9" s="2"/>
      <c r="C9" s="24">
        <f>(C6*C1)-C2</f>
        <v>1274</v>
      </c>
      <c r="D9" s="31" t="s">
        <v>636</v>
      </c>
      <c r="E9" s="14"/>
      <c r="F9" s="99" t="s">
        <v>637</v>
      </c>
      <c r="G9" s="99">
        <f>SUM(H24:H124)</f>
        <v>2584</v>
      </c>
      <c r="H9" s="93"/>
      <c r="I9" s="93"/>
      <c r="J9" s="93"/>
      <c r="K9" s="93"/>
      <c r="L9" s="93"/>
      <c r="M9" s="93"/>
      <c r="AT9" s="26"/>
    </row>
    <row r="10" spans="1:46" ht="14.25" customHeight="1" x14ac:dyDescent="0.2">
      <c r="A10" s="24"/>
      <c r="B10" s="2"/>
      <c r="C10" s="24">
        <f>C9*8</f>
        <v>10192</v>
      </c>
      <c r="D10" s="31" t="s">
        <v>638</v>
      </c>
      <c r="E10" s="14"/>
      <c r="F10" s="100" t="s">
        <v>639</v>
      </c>
      <c r="G10" s="100">
        <f>SUM(I24:I124)</f>
        <v>2672</v>
      </c>
      <c r="H10" s="93"/>
      <c r="I10" s="93"/>
      <c r="J10" s="93"/>
      <c r="K10" s="93"/>
      <c r="L10" s="93"/>
      <c r="M10" s="93"/>
      <c r="AT10" s="26"/>
    </row>
    <row r="11" spans="1:46" ht="14.25" customHeight="1" x14ac:dyDescent="0.2">
      <c r="A11" s="24"/>
      <c r="B11" s="2"/>
      <c r="C11" s="32">
        <f>C7/C9</f>
        <v>2.197802197802198E-2</v>
      </c>
      <c r="D11" s="31" t="s">
        <v>640</v>
      </c>
      <c r="E11" s="14"/>
      <c r="F11" s="101" t="s">
        <v>641</v>
      </c>
      <c r="G11" s="101">
        <f>SUM(J24:J124)</f>
        <v>1584</v>
      </c>
      <c r="H11" s="93"/>
      <c r="I11" s="93"/>
      <c r="J11" s="93"/>
      <c r="K11" s="93"/>
      <c r="L11" s="93"/>
      <c r="M11" s="93"/>
      <c r="AT11" s="26"/>
    </row>
    <row r="12" spans="1:46" ht="14.25" customHeight="1" x14ac:dyDescent="0.2">
      <c r="A12" s="24"/>
      <c r="B12" s="2"/>
      <c r="C12" s="33">
        <f>C8/C9</f>
        <v>0</v>
      </c>
      <c r="D12" s="31" t="s">
        <v>642</v>
      </c>
      <c r="E12" s="14"/>
      <c r="F12" s="102" t="s">
        <v>643</v>
      </c>
      <c r="G12" s="102">
        <f>SUM(L24:L124)</f>
        <v>0</v>
      </c>
      <c r="H12" s="93"/>
      <c r="I12" s="93"/>
      <c r="J12" s="93"/>
      <c r="K12" s="93"/>
      <c r="L12" s="93"/>
      <c r="M12" s="93"/>
      <c r="AT12" s="26"/>
    </row>
    <row r="13" spans="1:46" ht="20" x14ac:dyDescent="0.2">
      <c r="A13" s="24"/>
      <c r="B13" s="2"/>
      <c r="C13" s="34">
        <f>SUM(C7:C8)/C9</f>
        <v>2.197802197802198E-2</v>
      </c>
      <c r="D13" s="35" t="s">
        <v>644</v>
      </c>
      <c r="E13" s="14"/>
      <c r="F13" s="103" t="s">
        <v>418</v>
      </c>
      <c r="G13" s="104">
        <f>SUM(G7:G12)</f>
        <v>9968</v>
      </c>
      <c r="H13" s="2"/>
      <c r="I13" s="2"/>
      <c r="J13" s="2"/>
      <c r="K13" s="2"/>
      <c r="L13" s="2"/>
      <c r="M13" s="2"/>
      <c r="AT13" s="26"/>
    </row>
    <row r="14" spans="1:46" ht="14" x14ac:dyDescent="0.2">
      <c r="A14" s="2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T14" s="26"/>
    </row>
    <row r="15" spans="1:46" ht="19" x14ac:dyDescent="0.25">
      <c r="A15" s="61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T15" s="26"/>
    </row>
    <row r="16" spans="1:46" ht="15" x14ac:dyDescent="0.2">
      <c r="A16" s="62"/>
      <c r="B16" s="38"/>
      <c r="C16" s="26"/>
      <c r="D16" s="35"/>
      <c r="E16" s="14"/>
      <c r="F16" s="2"/>
      <c r="G16" s="2"/>
      <c r="H16" s="2"/>
      <c r="I16" s="90"/>
      <c r="J16" s="90"/>
      <c r="K16" s="39"/>
      <c r="L16" s="39"/>
      <c r="M16" s="39"/>
      <c r="AT16" s="26"/>
    </row>
    <row r="17" spans="1:49" ht="14" x14ac:dyDescent="0.2">
      <c r="A17" s="62"/>
      <c r="B17" s="38"/>
      <c r="C17" s="26"/>
      <c r="D17" s="35"/>
      <c r="E17" s="14"/>
      <c r="F17" s="2"/>
      <c r="G17" s="2"/>
      <c r="H17" s="2"/>
      <c r="I17" s="2"/>
      <c r="J17" s="2"/>
      <c r="K17" s="40" t="s">
        <v>645</v>
      </c>
      <c r="L17" s="40"/>
      <c r="M17" s="40"/>
      <c r="N17" s="41">
        <f t="shared" ref="N17:AQ17" si="0">(COUNTIF(N24:N470,"&gt;0")*8)-SUMIF(N24:N470,"&gt;0")</f>
        <v>0</v>
      </c>
      <c r="O17" s="41">
        <f t="shared" si="0"/>
        <v>0</v>
      </c>
      <c r="P17" s="41">
        <f t="shared" si="0"/>
        <v>0</v>
      </c>
      <c r="Q17" s="41">
        <f t="shared" si="0"/>
        <v>0</v>
      </c>
      <c r="R17" s="41">
        <f t="shared" si="0"/>
        <v>0</v>
      </c>
      <c r="S17" s="41">
        <f t="shared" si="0"/>
        <v>0</v>
      </c>
      <c r="T17" s="41">
        <f t="shared" si="0"/>
        <v>0</v>
      </c>
      <c r="U17" s="41">
        <f t="shared" si="0"/>
        <v>0</v>
      </c>
      <c r="V17" s="41">
        <f t="shared" si="0"/>
        <v>0</v>
      </c>
      <c r="W17" s="41">
        <f t="shared" si="0"/>
        <v>0</v>
      </c>
      <c r="X17" s="41">
        <f t="shared" si="0"/>
        <v>0</v>
      </c>
      <c r="Y17" s="41">
        <f t="shared" si="0"/>
        <v>0</v>
      </c>
      <c r="Z17" s="41">
        <f t="shared" si="0"/>
        <v>0</v>
      </c>
      <c r="AA17" s="41">
        <f t="shared" si="0"/>
        <v>0</v>
      </c>
      <c r="AB17" s="41">
        <f t="shared" si="0"/>
        <v>0</v>
      </c>
      <c r="AC17" s="41">
        <f t="shared" si="0"/>
        <v>0</v>
      </c>
      <c r="AD17" s="41">
        <f t="shared" si="0"/>
        <v>0</v>
      </c>
      <c r="AE17" s="41">
        <f t="shared" si="0"/>
        <v>0</v>
      </c>
      <c r="AF17" s="41">
        <f t="shared" si="0"/>
        <v>0</v>
      </c>
      <c r="AG17" s="41">
        <f t="shared" si="0"/>
        <v>0</v>
      </c>
      <c r="AH17" s="41">
        <f t="shared" si="0"/>
        <v>0</v>
      </c>
      <c r="AI17" s="41">
        <f t="shared" si="0"/>
        <v>0</v>
      </c>
      <c r="AJ17" s="41">
        <f t="shared" si="0"/>
        <v>0</v>
      </c>
      <c r="AK17" s="41">
        <f t="shared" si="0"/>
        <v>0</v>
      </c>
      <c r="AL17" s="41">
        <f t="shared" si="0"/>
        <v>0</v>
      </c>
      <c r="AM17" s="41">
        <f t="shared" si="0"/>
        <v>0</v>
      </c>
      <c r="AN17" s="41">
        <f t="shared" si="0"/>
        <v>0</v>
      </c>
      <c r="AO17" s="41">
        <f t="shared" si="0"/>
        <v>0</v>
      </c>
      <c r="AP17" s="41">
        <f t="shared" si="0"/>
        <v>0</v>
      </c>
      <c r="AQ17" s="41">
        <f t="shared" si="0"/>
        <v>0</v>
      </c>
      <c r="AR17" s="41"/>
      <c r="AT17" s="26"/>
    </row>
    <row r="18" spans="1:49" ht="14" x14ac:dyDescent="0.2">
      <c r="A18" s="42"/>
      <c r="B18" s="38"/>
      <c r="C18" s="26"/>
      <c r="D18" s="35"/>
      <c r="E18" s="14"/>
      <c r="F18" s="2"/>
      <c r="G18" s="2"/>
      <c r="H18" s="2"/>
      <c r="I18" s="2"/>
      <c r="J18" s="2"/>
      <c r="K18" s="43" t="s">
        <v>646</v>
      </c>
      <c r="L18" s="43"/>
      <c r="M18" s="43"/>
      <c r="N18" s="44">
        <f t="shared" ref="N18:AQ18" si="1">(COUNTIF(N23:N468,"PD"))</f>
        <v>4</v>
      </c>
      <c r="O18" s="44">
        <f t="shared" si="1"/>
        <v>0</v>
      </c>
      <c r="P18" s="44">
        <f t="shared" si="1"/>
        <v>0</v>
      </c>
      <c r="Q18" s="44">
        <f t="shared" si="1"/>
        <v>2</v>
      </c>
      <c r="R18" s="44">
        <f t="shared" si="1"/>
        <v>1</v>
      </c>
      <c r="S18" s="44">
        <f t="shared" si="1"/>
        <v>1</v>
      </c>
      <c r="T18" s="44">
        <f t="shared" si="1"/>
        <v>1</v>
      </c>
      <c r="U18" s="44">
        <f t="shared" si="1"/>
        <v>2</v>
      </c>
      <c r="V18" s="44">
        <f t="shared" si="1"/>
        <v>0</v>
      </c>
      <c r="W18" s="44">
        <f t="shared" si="1"/>
        <v>0</v>
      </c>
      <c r="X18" s="44">
        <f t="shared" si="1"/>
        <v>3</v>
      </c>
      <c r="Y18" s="44">
        <f t="shared" si="1"/>
        <v>2</v>
      </c>
      <c r="Z18" s="44">
        <f t="shared" si="1"/>
        <v>2</v>
      </c>
      <c r="AA18" s="44">
        <f t="shared" si="1"/>
        <v>2</v>
      </c>
      <c r="AB18" s="44">
        <f t="shared" si="1"/>
        <v>3</v>
      </c>
      <c r="AC18" s="44">
        <f t="shared" si="1"/>
        <v>0</v>
      </c>
      <c r="AD18" s="44">
        <f t="shared" si="1"/>
        <v>0</v>
      </c>
      <c r="AE18" s="44">
        <f t="shared" si="1"/>
        <v>1</v>
      </c>
      <c r="AF18" s="44">
        <f t="shared" si="1"/>
        <v>0</v>
      </c>
      <c r="AG18" s="44">
        <f t="shared" si="1"/>
        <v>0</v>
      </c>
      <c r="AH18" s="44">
        <f t="shared" si="1"/>
        <v>0</v>
      </c>
      <c r="AI18" s="44">
        <f t="shared" si="1"/>
        <v>0</v>
      </c>
      <c r="AJ18" s="44">
        <f t="shared" si="1"/>
        <v>0</v>
      </c>
      <c r="AK18" s="44">
        <f t="shared" si="1"/>
        <v>0</v>
      </c>
      <c r="AL18" s="44">
        <f t="shared" si="1"/>
        <v>1</v>
      </c>
      <c r="AM18" s="44">
        <f t="shared" si="1"/>
        <v>1</v>
      </c>
      <c r="AN18" s="44">
        <f t="shared" si="1"/>
        <v>2</v>
      </c>
      <c r="AO18" s="44">
        <f t="shared" si="1"/>
        <v>0</v>
      </c>
      <c r="AP18" s="44">
        <f t="shared" si="1"/>
        <v>0</v>
      </c>
      <c r="AQ18" s="44">
        <f t="shared" si="1"/>
        <v>0</v>
      </c>
      <c r="AR18" s="44"/>
      <c r="AT18" s="26"/>
    </row>
    <row r="19" spans="1:49" ht="14" x14ac:dyDescent="0.2">
      <c r="A19" s="45"/>
      <c r="B19" s="46"/>
      <c r="C19" s="34"/>
      <c r="D19" s="35"/>
      <c r="E19" s="14"/>
      <c r="F19" s="2"/>
      <c r="G19" s="2"/>
      <c r="H19" s="2"/>
      <c r="I19" s="2"/>
      <c r="J19" s="2"/>
      <c r="K19" s="47" t="s">
        <v>647</v>
      </c>
      <c r="L19" s="47"/>
      <c r="M19" s="47"/>
      <c r="N19" s="48">
        <f t="shared" ref="N19:AQ19" si="2">(COUNTIF(N24:N468,"UD"))</f>
        <v>0</v>
      </c>
      <c r="O19" s="48">
        <f t="shared" si="2"/>
        <v>0</v>
      </c>
      <c r="P19" s="48">
        <f t="shared" si="2"/>
        <v>0</v>
      </c>
      <c r="Q19" s="48">
        <f t="shared" si="2"/>
        <v>0</v>
      </c>
      <c r="R19" s="48">
        <f t="shared" si="2"/>
        <v>0</v>
      </c>
      <c r="S19" s="48">
        <f t="shared" si="2"/>
        <v>0</v>
      </c>
      <c r="T19" s="48">
        <f t="shared" si="2"/>
        <v>0</v>
      </c>
      <c r="U19" s="48">
        <f t="shared" si="2"/>
        <v>0</v>
      </c>
      <c r="V19" s="48">
        <f t="shared" si="2"/>
        <v>0</v>
      </c>
      <c r="W19" s="48">
        <f t="shared" si="2"/>
        <v>0</v>
      </c>
      <c r="X19" s="48">
        <f t="shared" si="2"/>
        <v>0</v>
      </c>
      <c r="Y19" s="48">
        <f t="shared" si="2"/>
        <v>0</v>
      </c>
      <c r="Z19" s="48">
        <f t="shared" si="2"/>
        <v>0</v>
      </c>
      <c r="AA19" s="48">
        <f t="shared" si="2"/>
        <v>0</v>
      </c>
      <c r="AB19" s="48">
        <f t="shared" si="2"/>
        <v>0</v>
      </c>
      <c r="AC19" s="48">
        <f t="shared" si="2"/>
        <v>0</v>
      </c>
      <c r="AD19" s="48">
        <f t="shared" si="2"/>
        <v>0</v>
      </c>
      <c r="AE19" s="48">
        <f t="shared" si="2"/>
        <v>0</v>
      </c>
      <c r="AF19" s="48">
        <f t="shared" si="2"/>
        <v>0</v>
      </c>
      <c r="AG19" s="48">
        <f t="shared" si="2"/>
        <v>0</v>
      </c>
      <c r="AH19" s="48">
        <f t="shared" si="2"/>
        <v>0</v>
      </c>
      <c r="AI19" s="48">
        <f t="shared" si="2"/>
        <v>0</v>
      </c>
      <c r="AJ19" s="48">
        <f t="shared" si="2"/>
        <v>0</v>
      </c>
      <c r="AK19" s="48">
        <f t="shared" si="2"/>
        <v>0</v>
      </c>
      <c r="AL19" s="48">
        <f t="shared" si="2"/>
        <v>0</v>
      </c>
      <c r="AM19" s="48">
        <f t="shared" si="2"/>
        <v>0</v>
      </c>
      <c r="AN19" s="48">
        <f t="shared" si="2"/>
        <v>0</v>
      </c>
      <c r="AO19" s="48">
        <f t="shared" si="2"/>
        <v>0</v>
      </c>
      <c r="AP19" s="48">
        <f t="shared" si="2"/>
        <v>0</v>
      </c>
      <c r="AQ19" s="48">
        <f t="shared" si="2"/>
        <v>0</v>
      </c>
      <c r="AR19" s="48"/>
      <c r="AT19" s="26"/>
    </row>
    <row r="20" spans="1:49" ht="14" x14ac:dyDescent="0.2">
      <c r="A20" s="2"/>
      <c r="B20" s="2"/>
      <c r="C20" s="2"/>
      <c r="D20" s="2"/>
      <c r="E20" s="14"/>
      <c r="F20" s="2"/>
      <c r="G20" s="2"/>
      <c r="H20" s="2"/>
      <c r="I20" s="2"/>
      <c r="J20" s="2"/>
      <c r="K20" s="2"/>
      <c r="L20" s="2"/>
      <c r="M20" s="2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T20" s="26"/>
    </row>
    <row r="21" spans="1:49" ht="14" x14ac:dyDescent="0.2">
      <c r="A21" s="2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T21" s="26"/>
    </row>
    <row r="22" spans="1:49" ht="14" x14ac:dyDescent="0.2">
      <c r="A22" s="2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 t="s">
        <v>653</v>
      </c>
      <c r="O22" s="49" t="s">
        <v>654</v>
      </c>
      <c r="P22" s="49" t="s">
        <v>648</v>
      </c>
      <c r="Q22" s="49" t="s">
        <v>649</v>
      </c>
      <c r="R22" s="49" t="s">
        <v>650</v>
      </c>
      <c r="S22" s="49" t="s">
        <v>651</v>
      </c>
      <c r="T22" s="49" t="s">
        <v>652</v>
      </c>
      <c r="U22" s="49" t="s">
        <v>653</v>
      </c>
      <c r="V22" s="49" t="s">
        <v>654</v>
      </c>
      <c r="W22" s="49" t="s">
        <v>648</v>
      </c>
      <c r="X22" s="49" t="s">
        <v>649</v>
      </c>
      <c r="Y22" s="49" t="s">
        <v>650</v>
      </c>
      <c r="Z22" s="49" t="s">
        <v>651</v>
      </c>
      <c r="AA22" s="49" t="s">
        <v>652</v>
      </c>
      <c r="AB22" s="49" t="s">
        <v>653</v>
      </c>
      <c r="AC22" s="49" t="s">
        <v>654</v>
      </c>
      <c r="AD22" s="49" t="s">
        <v>648</v>
      </c>
      <c r="AE22" s="49" t="s">
        <v>649</v>
      </c>
      <c r="AF22" s="49" t="s">
        <v>650</v>
      </c>
      <c r="AG22" s="49" t="s">
        <v>651</v>
      </c>
      <c r="AH22" s="49" t="s">
        <v>652</v>
      </c>
      <c r="AI22" s="49" t="s">
        <v>653</v>
      </c>
      <c r="AJ22" s="49" t="s">
        <v>654</v>
      </c>
      <c r="AK22" s="49" t="s">
        <v>648</v>
      </c>
      <c r="AL22" s="49" t="s">
        <v>649</v>
      </c>
      <c r="AM22" s="49" t="s">
        <v>650</v>
      </c>
      <c r="AN22" s="49" t="s">
        <v>651</v>
      </c>
      <c r="AO22" s="49" t="s">
        <v>652</v>
      </c>
      <c r="AP22" s="49" t="s">
        <v>653</v>
      </c>
      <c r="AQ22" s="49" t="s">
        <v>654</v>
      </c>
      <c r="AR22" s="49"/>
      <c r="AT22" s="26"/>
    </row>
    <row r="23" spans="1:49" ht="14" x14ac:dyDescent="0.2">
      <c r="A23" s="1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655</v>
      </c>
      <c r="G23" s="17" t="s">
        <v>656</v>
      </c>
      <c r="H23" s="17" t="s">
        <v>657</v>
      </c>
      <c r="I23" s="17" t="s">
        <v>658</v>
      </c>
      <c r="J23" s="17" t="s">
        <v>659</v>
      </c>
      <c r="K23" s="17" t="s">
        <v>660</v>
      </c>
      <c r="L23" s="17" t="s">
        <v>661</v>
      </c>
      <c r="M23" s="17" t="s">
        <v>662</v>
      </c>
      <c r="N23" s="19">
        <v>43770</v>
      </c>
      <c r="O23" s="19">
        <f>N23+1</f>
        <v>43771</v>
      </c>
      <c r="P23" s="19">
        <f t="shared" ref="P23:AQ23" si="3">O23+1</f>
        <v>43772</v>
      </c>
      <c r="Q23" s="19">
        <f t="shared" si="3"/>
        <v>43773</v>
      </c>
      <c r="R23" s="19">
        <f t="shared" si="3"/>
        <v>43774</v>
      </c>
      <c r="S23" s="19">
        <f t="shared" si="3"/>
        <v>43775</v>
      </c>
      <c r="T23" s="19">
        <f t="shared" si="3"/>
        <v>43776</v>
      </c>
      <c r="U23" s="19">
        <f t="shared" si="3"/>
        <v>43777</v>
      </c>
      <c r="V23" s="19">
        <f t="shared" si="3"/>
        <v>43778</v>
      </c>
      <c r="W23" s="19">
        <f t="shared" si="3"/>
        <v>43779</v>
      </c>
      <c r="X23" s="19">
        <f t="shared" si="3"/>
        <v>43780</v>
      </c>
      <c r="Y23" s="19">
        <f t="shared" si="3"/>
        <v>43781</v>
      </c>
      <c r="Z23" s="19">
        <f t="shared" si="3"/>
        <v>43782</v>
      </c>
      <c r="AA23" s="19">
        <f t="shared" si="3"/>
        <v>43783</v>
      </c>
      <c r="AB23" s="19">
        <f t="shared" si="3"/>
        <v>43784</v>
      </c>
      <c r="AC23" s="19">
        <f t="shared" si="3"/>
        <v>43785</v>
      </c>
      <c r="AD23" s="19">
        <f t="shared" si="3"/>
        <v>43786</v>
      </c>
      <c r="AE23" s="19">
        <f t="shared" si="3"/>
        <v>43787</v>
      </c>
      <c r="AF23" s="19">
        <f t="shared" si="3"/>
        <v>43788</v>
      </c>
      <c r="AG23" s="19">
        <f t="shared" si="3"/>
        <v>43789</v>
      </c>
      <c r="AH23" s="19">
        <f t="shared" si="3"/>
        <v>43790</v>
      </c>
      <c r="AI23" s="19">
        <f t="shared" si="3"/>
        <v>43791</v>
      </c>
      <c r="AJ23" s="19">
        <f t="shared" si="3"/>
        <v>43792</v>
      </c>
      <c r="AK23" s="19">
        <f t="shared" si="3"/>
        <v>43793</v>
      </c>
      <c r="AL23" s="19">
        <f t="shared" si="3"/>
        <v>43794</v>
      </c>
      <c r="AM23" s="19">
        <f t="shared" si="3"/>
        <v>43795</v>
      </c>
      <c r="AN23" s="19">
        <f t="shared" si="3"/>
        <v>43796</v>
      </c>
      <c r="AO23" s="19">
        <f t="shared" si="3"/>
        <v>43797</v>
      </c>
      <c r="AP23" s="19">
        <f t="shared" si="3"/>
        <v>43798</v>
      </c>
      <c r="AQ23" s="19">
        <f t="shared" si="3"/>
        <v>43799</v>
      </c>
      <c r="AR23" s="19"/>
      <c r="AS23" s="20" t="s">
        <v>16</v>
      </c>
      <c r="AT23" s="20" t="s">
        <v>17</v>
      </c>
      <c r="AU23" s="20" t="s">
        <v>645</v>
      </c>
      <c r="AV23" s="21" t="s">
        <v>663</v>
      </c>
      <c r="AW23" s="21" t="s">
        <v>664</v>
      </c>
    </row>
    <row r="24" spans="1:49" x14ac:dyDescent="0.2">
      <c r="A24" s="163" t="s">
        <v>437</v>
      </c>
      <c r="B24" s="15" t="str">
        <f>IFERROR(VLOOKUP(A24,'Validation List'!$A:$G,2,0),"--")</f>
        <v>Jason Leung</v>
      </c>
      <c r="C24" s="15" t="str">
        <f>IFERROR(VLOOKUP(A24,'Validation List'!$A:$G,4,0),"--")</f>
        <v>MVW 391</v>
      </c>
      <c r="D24" s="16" t="str">
        <f>IFERROR(VLOOKUP(A24,'Validation List'!$A:$G,6,0),"--")</f>
        <v>AM</v>
      </c>
      <c r="E24" s="16">
        <f>IFERROR(VLOOKUP(A24,'Validation List'!$A:$G,5,0),"--")</f>
        <v>100035371671533</v>
      </c>
      <c r="F24" s="15">
        <f t="shared" ref="F24:F55" si="4">((1*8)-((COUNTIF(N24:P24,"UD")+COUNTIF(N24:P24,"PD")+COUNTIF(N24:P24,"NA"))*8))+(COUNTIF(N24:P24,"Worked")*8) - ((COUNTIFS(N24:P24,"&gt;0",N24:P24,"&lt;8")*8)-SUMIFS(N24:P24,N24:P24,"&gt;0",N24:P24,"&lt;8"))</f>
        <v>8</v>
      </c>
      <c r="G24" s="15">
        <f t="shared" ref="G24:G55" si="5">((5*8)-((COUNTIF(Q24:W24,"UD")+COUNTIF(Q24:W24,"PD")+COUNTIF(Q24:W24,"NA"))*8))+(COUNTIF(Q24:W24,"Worked")*8) - ((COUNTIF(Q24:W24,"&gt;0")*8)-SUMIF(Q24:W24,"&gt;0"))</f>
        <v>40</v>
      </c>
      <c r="H24" s="15">
        <f t="shared" ref="H24:H55" si="6">((5*8)-((COUNTIF(X24:AD24,"UD")+COUNTIF(X24:AD24,"PD")+COUNTIF(X24:AD24,"NA"))*8))+(COUNTIF(X24:AD24,"Worked")*8) - ((COUNTIF(X24:AD24,"&gt;0")*8)-SUMIF(X24:AD24,"&gt;0"))</f>
        <v>40</v>
      </c>
      <c r="I24" s="15">
        <f t="shared" ref="I24:I55" si="7">((5*8)-((COUNTIF(AE24:AK24,"UD")+COUNTIF(AE24:AK24,"PD")+COUNTIF(AE24:AK24,"NA"))*8))+(COUNTIF(AE24:AK24,"Worked")*8) - ((COUNTIF(AE24:AK24,"&gt;0")*8)-SUMIF(AE24:AK24,"&gt;0"))</f>
        <v>40</v>
      </c>
      <c r="J24" s="15">
        <f t="shared" ref="J24:J55" si="8">((5*8)-((COUNTIF(AL24:AR24,"UD")+COUNTIF(AL24:AR24,"PD")+COUNTIF(AL24:AR24,"NA"))*8))+(COUNTIF(AL24:AR24,"Worked")*8) - ((COUNTIF(AL24:AR24,"&gt;0")*8)-SUMIF(AL24:AR24,"&gt;0"))</f>
        <v>24</v>
      </c>
      <c r="K24" s="15">
        <f t="shared" ref="K24:K55" si="9">SUM(F24:J24)</f>
        <v>152</v>
      </c>
      <c r="L24" s="15">
        <f t="shared" ref="L24:L55" si="10">SUMIFS(N24:AR24,N24:AR24,"&gt;8") - ((COUNTIFS(N24:AR24,"&gt;0",N24:AR24,"&gt;8")*8))</f>
        <v>0</v>
      </c>
      <c r="M24" s="15">
        <f t="shared" ref="M24:M55" si="11">L24+K24</f>
        <v>152</v>
      </c>
      <c r="O24" s="95"/>
      <c r="P24" s="95"/>
      <c r="V24" s="95"/>
      <c r="W24" s="95"/>
      <c r="AC24" s="95"/>
      <c r="AD24" s="95"/>
      <c r="AJ24" s="95"/>
      <c r="AK24" s="95"/>
      <c r="AO24" s="70" t="s">
        <v>666</v>
      </c>
      <c r="AP24" s="70" t="s">
        <v>666</v>
      </c>
      <c r="AQ24" s="96"/>
      <c r="AR24" s="96"/>
      <c r="AS24" s="2">
        <f t="shared" ref="AS24:AS55" si="12">COUNTIF(N24:AR24,"PD")</f>
        <v>0</v>
      </c>
      <c r="AT24" s="2">
        <f t="shared" ref="AT24:AT55" si="13">COUNTIF(N24:AR24,"UD")</f>
        <v>0</v>
      </c>
      <c r="AU24" s="2">
        <f t="shared" ref="AU24:AU68" si="14">((COUNTIFS(N24:AR24,"&gt;0",N24:AR24,"&lt;8")*8)-SUMIFS(N24:AR24,N24:AR24,"&gt;0",N24:AR24,"&lt;8"))</f>
        <v>0</v>
      </c>
      <c r="AV24" s="25">
        <f t="shared" ref="AV24:AV68" si="15">IFERROR((IF(G24="BC Forward",(AW24*1.85)/8,(K24/16.67)/8)),"--")</f>
        <v>1.1397720455908817</v>
      </c>
      <c r="AW24" s="14">
        <f t="shared" ref="AW24:AW47" si="16">($C$1-(COUNTIF(N24:AR24,"NA")))/5</f>
        <v>3.6</v>
      </c>
    </row>
    <row r="25" spans="1:49" x14ac:dyDescent="0.2">
      <c r="A25" s="148" t="s">
        <v>305</v>
      </c>
      <c r="B25" s="15" t="str">
        <f>IFERROR(VLOOKUP(A25,'Validation List'!$A:$G,2,0),"--")</f>
        <v>Maria Obaldo</v>
      </c>
      <c r="C25" s="15" t="str">
        <f>IFERROR(VLOOKUP(A25,'Validation List'!$A:$G,4,0),"--")</f>
        <v>MVW 391</v>
      </c>
      <c r="D25" s="16" t="str">
        <f>IFERROR(VLOOKUP(A25,'Validation List'!$A:$G,6,0),"--")</f>
        <v>PM</v>
      </c>
      <c r="E25" s="16">
        <f>IFERROR(VLOOKUP(A25,'Validation List'!$A:$G,5,0),"--")</f>
        <v>100029975262588</v>
      </c>
      <c r="F25" s="15">
        <f t="shared" si="4"/>
        <v>8</v>
      </c>
      <c r="G25" s="15">
        <f t="shared" si="5"/>
        <v>40</v>
      </c>
      <c r="H25" s="15">
        <f t="shared" si="6"/>
        <v>40</v>
      </c>
      <c r="I25" s="15">
        <f t="shared" si="7"/>
        <v>40</v>
      </c>
      <c r="J25" s="15">
        <f t="shared" si="8"/>
        <v>24</v>
      </c>
      <c r="K25" s="15">
        <f t="shared" si="9"/>
        <v>152</v>
      </c>
      <c r="L25" s="15">
        <f t="shared" si="10"/>
        <v>0</v>
      </c>
      <c r="M25" s="15">
        <f t="shared" si="11"/>
        <v>152</v>
      </c>
      <c r="O25" s="95"/>
      <c r="P25" s="95"/>
      <c r="V25" s="95"/>
      <c r="W25" s="95"/>
      <c r="AC25" s="95"/>
      <c r="AD25" s="95"/>
      <c r="AJ25" s="95"/>
      <c r="AK25" s="95"/>
      <c r="AO25" s="70" t="s">
        <v>666</v>
      </c>
      <c r="AP25" s="70" t="s">
        <v>666</v>
      </c>
      <c r="AQ25" s="96"/>
      <c r="AR25" s="96"/>
      <c r="AS25" s="2">
        <f t="shared" si="12"/>
        <v>0</v>
      </c>
      <c r="AT25" s="2">
        <f t="shared" si="13"/>
        <v>0</v>
      </c>
      <c r="AU25" s="2">
        <f t="shared" si="14"/>
        <v>0</v>
      </c>
      <c r="AV25" s="25">
        <f t="shared" si="15"/>
        <v>1.1397720455908817</v>
      </c>
      <c r="AW25" s="14">
        <f t="shared" si="16"/>
        <v>3.6</v>
      </c>
    </row>
    <row r="26" spans="1:49" x14ac:dyDescent="0.2">
      <c r="A26" s="148" t="s">
        <v>493</v>
      </c>
      <c r="B26" s="15" t="str">
        <f>IFERROR(VLOOKUP(A26,'Validation List'!$A:$G,2,0),"--")</f>
        <v>Jason Leung</v>
      </c>
      <c r="C26" s="15" t="str">
        <f>IFERROR(VLOOKUP(A26,'Validation List'!$A:$G,4,0),"--")</f>
        <v>MVW 391</v>
      </c>
      <c r="D26" s="170" t="str">
        <f>IFERROR(VLOOKUP(A26,'Validation List'!$A:$G,6,0),"--")</f>
        <v>AM</v>
      </c>
      <c r="E26" s="16">
        <f>IFERROR(VLOOKUP(A26,'Validation List'!$A:$G,5,0),"--")</f>
        <v>100041121644566</v>
      </c>
      <c r="F26" s="15">
        <f t="shared" si="4"/>
        <v>8</v>
      </c>
      <c r="G26" s="15">
        <f t="shared" si="5"/>
        <v>40</v>
      </c>
      <c r="H26" s="15">
        <f t="shared" si="6"/>
        <v>40</v>
      </c>
      <c r="I26" s="15">
        <f t="shared" si="7"/>
        <v>40</v>
      </c>
      <c r="J26" s="15">
        <f t="shared" si="8"/>
        <v>24</v>
      </c>
      <c r="K26" s="15">
        <f t="shared" si="9"/>
        <v>152</v>
      </c>
      <c r="L26" s="15">
        <f t="shared" si="10"/>
        <v>0</v>
      </c>
      <c r="M26" s="15">
        <f t="shared" si="11"/>
        <v>152</v>
      </c>
      <c r="O26" s="95"/>
      <c r="P26" s="95"/>
      <c r="V26" s="95"/>
      <c r="W26" s="95"/>
      <c r="AC26" s="95"/>
      <c r="AD26" s="95"/>
      <c r="AJ26" s="95"/>
      <c r="AK26" s="95"/>
      <c r="AO26" s="70" t="s">
        <v>666</v>
      </c>
      <c r="AP26" s="70" t="s">
        <v>666</v>
      </c>
      <c r="AQ26" s="96"/>
      <c r="AR26" s="96"/>
      <c r="AS26" s="2">
        <f t="shared" si="12"/>
        <v>0</v>
      </c>
      <c r="AT26" s="2">
        <f t="shared" si="13"/>
        <v>0</v>
      </c>
      <c r="AU26" s="2">
        <f t="shared" si="14"/>
        <v>0</v>
      </c>
      <c r="AV26" s="25">
        <f t="shared" si="15"/>
        <v>1.1397720455908817</v>
      </c>
      <c r="AW26" s="14">
        <f t="shared" si="16"/>
        <v>3.6</v>
      </c>
    </row>
    <row r="27" spans="1:49" x14ac:dyDescent="0.2">
      <c r="A27" s="163" t="s">
        <v>442</v>
      </c>
      <c r="B27" s="15" t="str">
        <f>IFERROR(VLOOKUP(A27,'Validation List'!$A:$G,2,0),"--")</f>
        <v>Jason Leung</v>
      </c>
      <c r="C27" s="15" t="str">
        <f>IFERROR(VLOOKUP(A27,'Validation List'!$A:$G,4,0),"--")</f>
        <v>MVW 391</v>
      </c>
      <c r="D27" s="16" t="str">
        <f>IFERROR(VLOOKUP(A27,'Validation List'!$A:$G,6,0),"--")</f>
        <v>AM</v>
      </c>
      <c r="E27" s="16">
        <f>IFERROR(VLOOKUP(A27,'Validation List'!$A:$G,5,0),"--")</f>
        <v>100034135453444</v>
      </c>
      <c r="F27" s="15">
        <f t="shared" si="4"/>
        <v>8</v>
      </c>
      <c r="G27" s="15">
        <f t="shared" si="5"/>
        <v>40</v>
      </c>
      <c r="H27" s="15">
        <f t="shared" si="6"/>
        <v>40</v>
      </c>
      <c r="I27" s="15">
        <f t="shared" si="7"/>
        <v>40</v>
      </c>
      <c r="J27" s="15">
        <f t="shared" si="8"/>
        <v>24</v>
      </c>
      <c r="K27" s="15">
        <f t="shared" si="9"/>
        <v>152</v>
      </c>
      <c r="L27" s="15">
        <f t="shared" si="10"/>
        <v>0</v>
      </c>
      <c r="M27" s="15">
        <f t="shared" si="11"/>
        <v>152</v>
      </c>
      <c r="N27" s="204"/>
      <c r="O27" s="96"/>
      <c r="P27" s="96"/>
      <c r="Q27" s="204"/>
      <c r="R27" s="204"/>
      <c r="S27" s="204"/>
      <c r="T27" s="204"/>
      <c r="U27" s="204"/>
      <c r="V27" s="96"/>
      <c r="W27" s="96"/>
      <c r="X27" s="204"/>
      <c r="Y27" s="204"/>
      <c r="Z27" s="204"/>
      <c r="AA27" s="204"/>
      <c r="AC27" s="96"/>
      <c r="AD27" s="96"/>
      <c r="AE27" s="204"/>
      <c r="AF27" s="204"/>
      <c r="AG27" s="204"/>
      <c r="AH27" s="204"/>
      <c r="AI27" s="204"/>
      <c r="AJ27" s="96"/>
      <c r="AK27" s="96"/>
      <c r="AL27" s="204"/>
      <c r="AM27" s="204"/>
      <c r="AN27" s="204"/>
      <c r="AO27" s="70" t="s">
        <v>666</v>
      </c>
      <c r="AP27" s="70" t="s">
        <v>666</v>
      </c>
      <c r="AQ27" s="96"/>
      <c r="AR27" s="96"/>
      <c r="AS27" s="2">
        <f t="shared" si="12"/>
        <v>0</v>
      </c>
      <c r="AT27" s="2">
        <f t="shared" si="13"/>
        <v>0</v>
      </c>
      <c r="AU27" s="2">
        <f t="shared" si="14"/>
        <v>0</v>
      </c>
      <c r="AV27" s="25">
        <f t="shared" si="15"/>
        <v>1.1397720455908817</v>
      </c>
      <c r="AW27" s="14">
        <f t="shared" si="16"/>
        <v>3.6</v>
      </c>
    </row>
    <row r="28" spans="1:49" x14ac:dyDescent="0.2">
      <c r="A28" s="163" t="s">
        <v>444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AM</v>
      </c>
      <c r="E28" s="16">
        <f>IFERROR(VLOOKUP(A28,'Validation List'!$A:$G,5,0),"--")</f>
        <v>100028569677574</v>
      </c>
      <c r="F28" s="15">
        <f t="shared" si="4"/>
        <v>8</v>
      </c>
      <c r="G28" s="15">
        <f t="shared" si="5"/>
        <v>40</v>
      </c>
      <c r="H28" s="15">
        <f t="shared" si="6"/>
        <v>40</v>
      </c>
      <c r="I28" s="15">
        <f t="shared" si="7"/>
        <v>40</v>
      </c>
      <c r="J28" s="15">
        <f t="shared" si="8"/>
        <v>24</v>
      </c>
      <c r="K28" s="15">
        <f t="shared" si="9"/>
        <v>152</v>
      </c>
      <c r="L28" s="15">
        <f t="shared" si="10"/>
        <v>0</v>
      </c>
      <c r="M28" s="15">
        <f t="shared" si="11"/>
        <v>152</v>
      </c>
      <c r="N28" s="204"/>
      <c r="O28" s="95"/>
      <c r="P28" s="95"/>
      <c r="V28" s="95"/>
      <c r="W28" s="95"/>
      <c r="AB28" s="204"/>
      <c r="AC28" s="95"/>
      <c r="AD28" s="95"/>
      <c r="AJ28" s="95"/>
      <c r="AK28" s="95"/>
      <c r="AO28" s="70" t="s">
        <v>666</v>
      </c>
      <c r="AP28" s="70" t="s">
        <v>666</v>
      </c>
      <c r="AQ28" s="96"/>
      <c r="AR28" s="96"/>
      <c r="AS28" s="2">
        <f t="shared" si="12"/>
        <v>0</v>
      </c>
      <c r="AT28" s="2">
        <f t="shared" si="13"/>
        <v>0</v>
      </c>
      <c r="AU28" s="2">
        <f t="shared" si="14"/>
        <v>0</v>
      </c>
      <c r="AV28" s="25">
        <f t="shared" si="15"/>
        <v>1.1397720455908817</v>
      </c>
      <c r="AW28" s="14">
        <f t="shared" si="16"/>
        <v>3.6</v>
      </c>
    </row>
    <row r="29" spans="1:49" x14ac:dyDescent="0.2">
      <c r="A29" s="163" t="s">
        <v>507</v>
      </c>
      <c r="B29" s="15" t="str">
        <f>IFERROR(VLOOKUP(A29,'Validation List'!$A:$G,2,0),"--")</f>
        <v>Maria Obaldo</v>
      </c>
      <c r="C29" s="15" t="str">
        <f>IFERROR(VLOOKUP(A29,'Validation List'!$A:$G,4,0),"--")</f>
        <v>MVW 391</v>
      </c>
      <c r="D29" s="16" t="str">
        <f>IFERROR(VLOOKUP(A29,'Validation List'!$A:$G,6,0),"--")</f>
        <v>PM</v>
      </c>
      <c r="E29" s="16">
        <f>IFERROR(VLOOKUP(A29,'Validation List'!$A:$G,5,0),"--")</f>
        <v>100034486053373</v>
      </c>
      <c r="F29" s="15">
        <f t="shared" si="4"/>
        <v>8</v>
      </c>
      <c r="G29" s="15">
        <f t="shared" si="5"/>
        <v>40</v>
      </c>
      <c r="H29" s="15">
        <f t="shared" si="6"/>
        <v>40</v>
      </c>
      <c r="I29" s="15">
        <f t="shared" si="7"/>
        <v>40</v>
      </c>
      <c r="J29" s="15">
        <f t="shared" si="8"/>
        <v>24</v>
      </c>
      <c r="K29" s="15">
        <f t="shared" si="9"/>
        <v>152</v>
      </c>
      <c r="L29" s="15">
        <f t="shared" si="10"/>
        <v>0</v>
      </c>
      <c r="M29" s="15">
        <f t="shared" si="11"/>
        <v>152</v>
      </c>
      <c r="N29" s="204"/>
      <c r="O29" s="95"/>
      <c r="P29" s="95"/>
      <c r="V29" s="95"/>
      <c r="W29" s="95"/>
      <c r="AC29" s="95"/>
      <c r="AD29" s="95"/>
      <c r="AJ29" s="95"/>
      <c r="AK29" s="95"/>
      <c r="AO29" s="70" t="s">
        <v>666</v>
      </c>
      <c r="AP29" s="70" t="s">
        <v>666</v>
      </c>
      <c r="AQ29" s="96"/>
      <c r="AR29" s="96"/>
      <c r="AS29" s="2">
        <f t="shared" si="12"/>
        <v>0</v>
      </c>
      <c r="AT29" s="2">
        <f t="shared" si="13"/>
        <v>0</v>
      </c>
      <c r="AU29" s="2">
        <f t="shared" si="14"/>
        <v>0</v>
      </c>
      <c r="AV29" s="25">
        <f t="shared" si="15"/>
        <v>1.1397720455908817</v>
      </c>
      <c r="AW29" s="14">
        <f t="shared" si="16"/>
        <v>3.6</v>
      </c>
    </row>
    <row r="30" spans="1:49" x14ac:dyDescent="0.2">
      <c r="A30" s="148" t="s">
        <v>509</v>
      </c>
      <c r="B30" s="15" t="str">
        <f>IFERROR(VLOOKUP(A30,'Validation List'!$A:$G,2,0),"--")</f>
        <v>Maria Obaldo</v>
      </c>
      <c r="C30" s="15" t="str">
        <f>IFERROR(VLOOKUP(A30,'Validation List'!$A:$G,4,0),"--")</f>
        <v>MVW 391</v>
      </c>
      <c r="D30" s="170" t="str">
        <f>IFERROR(VLOOKUP(A30,'Validation List'!$A:$G,6,0),"--")</f>
        <v>PM</v>
      </c>
      <c r="E30" s="16">
        <f>IFERROR(VLOOKUP(A30,'Validation List'!$A:$G,5,0),"--")</f>
        <v>100039177024304</v>
      </c>
      <c r="F30" s="15">
        <f t="shared" si="4"/>
        <v>8</v>
      </c>
      <c r="G30" s="15">
        <f t="shared" si="5"/>
        <v>40</v>
      </c>
      <c r="H30" s="15">
        <f t="shared" si="6"/>
        <v>40</v>
      </c>
      <c r="I30" s="15">
        <f t="shared" si="7"/>
        <v>40</v>
      </c>
      <c r="J30" s="15">
        <f t="shared" si="8"/>
        <v>24</v>
      </c>
      <c r="K30" s="15">
        <f t="shared" si="9"/>
        <v>152</v>
      </c>
      <c r="L30" s="15">
        <f t="shared" si="10"/>
        <v>0</v>
      </c>
      <c r="M30" s="15">
        <f t="shared" si="11"/>
        <v>152</v>
      </c>
      <c r="O30" s="95"/>
      <c r="P30" s="95"/>
      <c r="V30" s="95"/>
      <c r="W30" s="95"/>
      <c r="AC30" s="95"/>
      <c r="AD30" s="95"/>
      <c r="AJ30" s="95"/>
      <c r="AK30" s="95"/>
      <c r="AO30" s="70" t="s">
        <v>666</v>
      </c>
      <c r="AP30" s="70" t="s">
        <v>666</v>
      </c>
      <c r="AQ30" s="96"/>
      <c r="AR30" s="96"/>
      <c r="AS30" s="2">
        <f t="shared" si="12"/>
        <v>0</v>
      </c>
      <c r="AT30" s="2">
        <f t="shared" si="13"/>
        <v>0</v>
      </c>
      <c r="AU30" s="2">
        <f t="shared" si="14"/>
        <v>0</v>
      </c>
      <c r="AV30" s="25">
        <f t="shared" si="15"/>
        <v>1.1397720455908817</v>
      </c>
      <c r="AW30" s="14">
        <f t="shared" si="16"/>
        <v>3.6</v>
      </c>
    </row>
    <row r="31" spans="1:49" x14ac:dyDescent="0.2">
      <c r="A31" s="148" t="s">
        <v>499</v>
      </c>
      <c r="B31" s="15" t="str">
        <f>IFERROR(VLOOKUP(A31,'Validation List'!$A:$G,2,0),"--")</f>
        <v>Jason Leung</v>
      </c>
      <c r="C31" s="15" t="str">
        <f>IFERROR(VLOOKUP(A31,'Validation List'!$A:$G,4,0),"--")</f>
        <v>MVW 391</v>
      </c>
      <c r="D31" s="170" t="str">
        <f>IFERROR(VLOOKUP(A31,'Validation List'!$A:$G,6,0),"--")</f>
        <v>AM</v>
      </c>
      <c r="E31" s="16">
        <f>IFERROR(VLOOKUP(A31,'Validation List'!$A:$G,5,0),"--")</f>
        <v>100039438970654</v>
      </c>
      <c r="F31" s="15">
        <f t="shared" si="4"/>
        <v>8</v>
      </c>
      <c r="G31" s="15">
        <f t="shared" si="5"/>
        <v>40</v>
      </c>
      <c r="H31" s="15">
        <f t="shared" si="6"/>
        <v>40</v>
      </c>
      <c r="I31" s="15">
        <f t="shared" si="7"/>
        <v>40</v>
      </c>
      <c r="J31" s="15">
        <f t="shared" si="8"/>
        <v>24</v>
      </c>
      <c r="K31" s="15">
        <f t="shared" si="9"/>
        <v>152</v>
      </c>
      <c r="L31" s="15">
        <f t="shared" si="10"/>
        <v>0</v>
      </c>
      <c r="M31" s="15">
        <f t="shared" si="11"/>
        <v>152</v>
      </c>
      <c r="O31" s="95"/>
      <c r="P31" s="95"/>
      <c r="V31" s="95"/>
      <c r="W31" s="95"/>
      <c r="AC31" s="95"/>
      <c r="AD31" s="95"/>
      <c r="AJ31" s="95"/>
      <c r="AK31" s="95"/>
      <c r="AO31" s="70" t="s">
        <v>666</v>
      </c>
      <c r="AP31" s="70" t="s">
        <v>666</v>
      </c>
      <c r="AQ31" s="96"/>
      <c r="AR31" s="96"/>
      <c r="AS31" s="2">
        <f t="shared" si="12"/>
        <v>0</v>
      </c>
      <c r="AT31" s="2">
        <f t="shared" si="13"/>
        <v>0</v>
      </c>
      <c r="AU31" s="2">
        <f t="shared" si="14"/>
        <v>0</v>
      </c>
      <c r="AV31" s="25">
        <f t="shared" si="15"/>
        <v>1.1397720455908817</v>
      </c>
      <c r="AW31" s="14">
        <f t="shared" si="16"/>
        <v>3.6</v>
      </c>
    </row>
    <row r="32" spans="1:49" x14ac:dyDescent="0.2">
      <c r="A32" s="148" t="s">
        <v>446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70" t="str">
        <f>IFERROR(VLOOKUP(A32,'Validation List'!$A:$G,6,0),"--")</f>
        <v>AM</v>
      </c>
      <c r="E32" s="16">
        <f>IFERROR(VLOOKUP(A32,'Validation List'!$A:$G,5,0),"--")</f>
        <v>100039543755797</v>
      </c>
      <c r="F32" s="15">
        <f t="shared" si="4"/>
        <v>8</v>
      </c>
      <c r="G32" s="15">
        <f t="shared" si="5"/>
        <v>40</v>
      </c>
      <c r="H32" s="15">
        <f t="shared" si="6"/>
        <v>40</v>
      </c>
      <c r="I32" s="15">
        <f t="shared" si="7"/>
        <v>40</v>
      </c>
      <c r="J32" s="15">
        <f t="shared" si="8"/>
        <v>24</v>
      </c>
      <c r="K32" s="15">
        <f t="shared" si="9"/>
        <v>152</v>
      </c>
      <c r="L32" s="15">
        <f t="shared" si="10"/>
        <v>0</v>
      </c>
      <c r="M32" s="15">
        <f t="shared" si="11"/>
        <v>152</v>
      </c>
      <c r="O32" s="95"/>
      <c r="P32" s="95"/>
      <c r="V32" s="95"/>
      <c r="W32" s="95"/>
      <c r="AC32" s="95"/>
      <c r="AD32" s="95"/>
      <c r="AJ32" s="95"/>
      <c r="AK32" s="95"/>
      <c r="AO32" s="70" t="s">
        <v>666</v>
      </c>
      <c r="AP32" s="70" t="s">
        <v>666</v>
      </c>
      <c r="AQ32" s="96"/>
      <c r="AR32" s="96"/>
      <c r="AS32" s="2">
        <f t="shared" si="12"/>
        <v>0</v>
      </c>
      <c r="AT32" s="2">
        <f t="shared" si="13"/>
        <v>0</v>
      </c>
      <c r="AU32" s="2">
        <f t="shared" si="14"/>
        <v>0</v>
      </c>
      <c r="AV32" s="25">
        <f t="shared" si="15"/>
        <v>1.1397720455908817</v>
      </c>
      <c r="AW32" s="14">
        <f t="shared" si="16"/>
        <v>3.6</v>
      </c>
    </row>
    <row r="33" spans="1:49" x14ac:dyDescent="0.2">
      <c r="A33" s="163" t="s">
        <v>448</v>
      </c>
      <c r="B33" s="15" t="str">
        <f>IFERROR(VLOOKUP(A33,'Validation List'!$A:$G,2,0),"--")</f>
        <v>Jason Leung</v>
      </c>
      <c r="C33" s="15" t="str">
        <f>IFERROR(VLOOKUP(A33,'Validation List'!$A:$G,4,0),"--")</f>
        <v>MVW 391</v>
      </c>
      <c r="D33" s="16" t="str">
        <f>IFERROR(VLOOKUP(A33,'Validation List'!$A:$G,6,0),"--")</f>
        <v>AM</v>
      </c>
      <c r="E33" s="16">
        <f>IFERROR(VLOOKUP(A33,'Validation List'!$A:$G,5,0),"--")</f>
        <v>100034106655387</v>
      </c>
      <c r="F33" s="15">
        <f t="shared" si="4"/>
        <v>8</v>
      </c>
      <c r="G33" s="15">
        <f t="shared" si="5"/>
        <v>40</v>
      </c>
      <c r="H33" s="15">
        <f t="shared" si="6"/>
        <v>40</v>
      </c>
      <c r="I33" s="15">
        <f t="shared" si="7"/>
        <v>40</v>
      </c>
      <c r="J33" s="15">
        <f t="shared" si="8"/>
        <v>24</v>
      </c>
      <c r="K33" s="15">
        <f t="shared" si="9"/>
        <v>152</v>
      </c>
      <c r="L33" s="15">
        <f t="shared" si="10"/>
        <v>0</v>
      </c>
      <c r="M33" s="15">
        <f t="shared" si="11"/>
        <v>152</v>
      </c>
      <c r="N33" s="204"/>
      <c r="O33" s="95"/>
      <c r="P33" s="95"/>
      <c r="V33" s="95"/>
      <c r="W33" s="95"/>
      <c r="AC33" s="95"/>
      <c r="AD33" s="95"/>
      <c r="AJ33" s="95"/>
      <c r="AK33" s="95"/>
      <c r="AO33" s="70" t="s">
        <v>666</v>
      </c>
      <c r="AP33" s="70" t="s">
        <v>666</v>
      </c>
      <c r="AQ33" s="96"/>
      <c r="AR33" s="96"/>
      <c r="AS33" s="2">
        <f t="shared" si="12"/>
        <v>0</v>
      </c>
      <c r="AT33" s="2">
        <f t="shared" si="13"/>
        <v>0</v>
      </c>
      <c r="AU33" s="2">
        <f t="shared" si="14"/>
        <v>0</v>
      </c>
      <c r="AV33" s="25">
        <f t="shared" si="15"/>
        <v>1.1397720455908817</v>
      </c>
      <c r="AW33" s="14">
        <f t="shared" si="16"/>
        <v>3.6</v>
      </c>
    </row>
    <row r="34" spans="1:49" x14ac:dyDescent="0.2">
      <c r="A34" s="148" t="s">
        <v>491</v>
      </c>
      <c r="B34" s="15" t="str">
        <f>IFERROR(VLOOKUP(A34,'Validation List'!$A:$G,2,0),"--")</f>
        <v>Jason Leung</v>
      </c>
      <c r="C34" s="15" t="str">
        <f>IFERROR(VLOOKUP(A34,'Validation List'!$A:$G,4,0),"--")</f>
        <v>MVW 391</v>
      </c>
      <c r="D34" s="170" t="str">
        <f>IFERROR(VLOOKUP(A34,'Validation List'!$A:$G,6,0),"--")</f>
        <v>AM</v>
      </c>
      <c r="E34" s="16">
        <f>IFERROR(VLOOKUP(A34,'Validation List'!$A:$G,5,0),"--")</f>
        <v>100041343781854</v>
      </c>
      <c r="F34" s="15">
        <f t="shared" si="4"/>
        <v>8</v>
      </c>
      <c r="G34" s="15">
        <f t="shared" si="5"/>
        <v>40</v>
      </c>
      <c r="H34" s="15">
        <f t="shared" si="6"/>
        <v>40</v>
      </c>
      <c r="I34" s="15">
        <f t="shared" si="7"/>
        <v>40</v>
      </c>
      <c r="J34" s="15">
        <f t="shared" si="8"/>
        <v>24</v>
      </c>
      <c r="K34" s="15">
        <f t="shared" si="9"/>
        <v>152</v>
      </c>
      <c r="L34" s="15">
        <f t="shared" si="10"/>
        <v>0</v>
      </c>
      <c r="M34" s="15">
        <f t="shared" si="11"/>
        <v>152</v>
      </c>
      <c r="O34" s="95"/>
      <c r="P34" s="95"/>
      <c r="V34" s="95"/>
      <c r="W34" s="95"/>
      <c r="AC34" s="95"/>
      <c r="AD34" s="95"/>
      <c r="AJ34" s="95"/>
      <c r="AK34" s="95"/>
      <c r="AO34" s="70" t="s">
        <v>666</v>
      </c>
      <c r="AP34" s="70" t="s">
        <v>666</v>
      </c>
      <c r="AQ34" s="96"/>
      <c r="AR34" s="96"/>
      <c r="AS34" s="2">
        <f t="shared" si="12"/>
        <v>0</v>
      </c>
      <c r="AT34" s="2">
        <f t="shared" si="13"/>
        <v>0</v>
      </c>
      <c r="AU34" s="2">
        <f t="shared" si="14"/>
        <v>0</v>
      </c>
      <c r="AV34" s="25">
        <f t="shared" si="15"/>
        <v>1.1397720455908817</v>
      </c>
      <c r="AW34" s="14">
        <f t="shared" si="16"/>
        <v>3.6</v>
      </c>
    </row>
    <row r="35" spans="1:49" x14ac:dyDescent="0.2">
      <c r="A35" s="148" t="s">
        <v>188</v>
      </c>
      <c r="B35" s="15" t="str">
        <f>IFERROR(VLOOKUP(A35,'Validation List'!$A:$G,2,0),"--")</f>
        <v>Jason Leung</v>
      </c>
      <c r="C35" s="15" t="str">
        <f>IFERROR(VLOOKUP(A35,'Validation List'!$A:$G,4,0),"--")</f>
        <v>MVW 391</v>
      </c>
      <c r="D35" s="16" t="str">
        <f>IFERROR(VLOOKUP(A35,'Validation List'!$A:$G,6,0),"--")</f>
        <v>AM</v>
      </c>
      <c r="E35" s="16">
        <f>IFERROR(VLOOKUP(A35,'Validation List'!$A:$G,5,0),"--")</f>
        <v>100027852192028</v>
      </c>
      <c r="F35" s="15">
        <f t="shared" si="4"/>
        <v>8</v>
      </c>
      <c r="G35" s="15">
        <f t="shared" si="5"/>
        <v>40</v>
      </c>
      <c r="H35" s="15">
        <f t="shared" si="6"/>
        <v>40</v>
      </c>
      <c r="I35" s="15">
        <f t="shared" si="7"/>
        <v>40</v>
      </c>
      <c r="J35" s="15">
        <f t="shared" si="8"/>
        <v>24</v>
      </c>
      <c r="K35" s="15">
        <f t="shared" si="9"/>
        <v>152</v>
      </c>
      <c r="L35" s="15">
        <f t="shared" si="10"/>
        <v>0</v>
      </c>
      <c r="M35" s="15">
        <f t="shared" si="11"/>
        <v>152</v>
      </c>
      <c r="O35" s="95"/>
      <c r="P35" s="95"/>
      <c r="V35" s="95"/>
      <c r="W35" s="95"/>
      <c r="AC35" s="95"/>
      <c r="AD35" s="95"/>
      <c r="AJ35" s="95"/>
      <c r="AK35" s="95"/>
      <c r="AO35" s="70" t="s">
        <v>666</v>
      </c>
      <c r="AP35" s="70" t="s">
        <v>666</v>
      </c>
      <c r="AQ35" s="96"/>
      <c r="AR35" s="96"/>
      <c r="AS35" s="2">
        <f t="shared" si="12"/>
        <v>0</v>
      </c>
      <c r="AT35" s="2">
        <f t="shared" si="13"/>
        <v>0</v>
      </c>
      <c r="AU35" s="2">
        <f t="shared" si="14"/>
        <v>0</v>
      </c>
      <c r="AV35" s="25">
        <f t="shared" si="15"/>
        <v>1.1397720455908817</v>
      </c>
      <c r="AW35" s="14">
        <f t="shared" si="16"/>
        <v>3.6</v>
      </c>
    </row>
    <row r="36" spans="1:49" x14ac:dyDescent="0.2">
      <c r="A36" s="148" t="s">
        <v>511</v>
      </c>
      <c r="B36" s="15" t="str">
        <f>IFERROR(VLOOKUP(A36,'Validation List'!$A:$G,2,0),"--")</f>
        <v>Maria Obaldo</v>
      </c>
      <c r="C36" s="15" t="str">
        <f>IFERROR(VLOOKUP(A36,'Validation List'!$A:$G,4,0),"--")</f>
        <v>MVW 391</v>
      </c>
      <c r="D36" s="16" t="str">
        <f>IFERROR(VLOOKUP(A36,'Validation List'!$A:$G,6,0),"--")</f>
        <v>PM</v>
      </c>
      <c r="E36" s="16">
        <f>IFERROR(VLOOKUP(A36,'Validation List'!$A:$G,5,0),"--")</f>
        <v>100036721487519</v>
      </c>
      <c r="F36" s="15">
        <f t="shared" si="4"/>
        <v>8</v>
      </c>
      <c r="G36" s="15">
        <f t="shared" si="5"/>
        <v>40</v>
      </c>
      <c r="H36" s="15">
        <f t="shared" si="6"/>
        <v>40</v>
      </c>
      <c r="I36" s="15">
        <f t="shared" si="7"/>
        <v>40</v>
      </c>
      <c r="J36" s="15">
        <f t="shared" si="8"/>
        <v>24</v>
      </c>
      <c r="K36" s="15">
        <f t="shared" si="9"/>
        <v>152</v>
      </c>
      <c r="L36" s="15">
        <f t="shared" si="10"/>
        <v>0</v>
      </c>
      <c r="M36" s="15">
        <f t="shared" si="11"/>
        <v>152</v>
      </c>
      <c r="O36" s="95"/>
      <c r="P36" s="95"/>
      <c r="V36" s="95"/>
      <c r="W36" s="95"/>
      <c r="AC36" s="95"/>
      <c r="AD36" s="95"/>
      <c r="AJ36" s="95"/>
      <c r="AK36" s="95"/>
      <c r="AO36" s="70" t="s">
        <v>666</v>
      </c>
      <c r="AP36" s="70" t="s">
        <v>666</v>
      </c>
      <c r="AQ36" s="96"/>
      <c r="AR36" s="96"/>
      <c r="AS36" s="2">
        <f t="shared" si="12"/>
        <v>0</v>
      </c>
      <c r="AT36" s="2">
        <f t="shared" si="13"/>
        <v>0</v>
      </c>
      <c r="AU36" s="2">
        <f t="shared" si="14"/>
        <v>0</v>
      </c>
      <c r="AV36" s="25">
        <f t="shared" si="15"/>
        <v>1.1397720455908817</v>
      </c>
      <c r="AW36" s="14">
        <f t="shared" si="16"/>
        <v>3.6</v>
      </c>
    </row>
    <row r="37" spans="1:49" x14ac:dyDescent="0.2">
      <c r="A37" s="148" t="s">
        <v>561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70" t="str">
        <f>IFERROR(VLOOKUP(A37,'Validation List'!$A:$G,6,0),"--")</f>
        <v>PM</v>
      </c>
      <c r="E37" s="16">
        <f>IFERROR(VLOOKUP(A37,'Validation List'!$A:$G,5,0),"--")</f>
        <v>100041388132663</v>
      </c>
      <c r="F37" s="15">
        <f t="shared" si="4"/>
        <v>0</v>
      </c>
      <c r="G37" s="15">
        <f t="shared" si="5"/>
        <v>40</v>
      </c>
      <c r="H37" s="15">
        <f t="shared" si="6"/>
        <v>40</v>
      </c>
      <c r="I37" s="15">
        <f t="shared" si="7"/>
        <v>40</v>
      </c>
      <c r="J37" s="15">
        <f t="shared" si="8"/>
        <v>24</v>
      </c>
      <c r="K37" s="15">
        <f t="shared" si="9"/>
        <v>144</v>
      </c>
      <c r="L37" s="15">
        <f t="shared" si="10"/>
        <v>0</v>
      </c>
      <c r="M37" s="15">
        <f t="shared" si="11"/>
        <v>144</v>
      </c>
      <c r="N37" s="2" t="s">
        <v>16</v>
      </c>
      <c r="O37" s="95"/>
      <c r="P37" s="95"/>
      <c r="V37" s="95"/>
      <c r="W37" s="95"/>
      <c r="AC37" s="95"/>
      <c r="AD37" s="95"/>
      <c r="AJ37" s="95"/>
      <c r="AK37" s="95"/>
      <c r="AO37" s="70" t="s">
        <v>666</v>
      </c>
      <c r="AP37" s="70" t="s">
        <v>666</v>
      </c>
      <c r="AQ37" s="96"/>
      <c r="AR37" s="96"/>
      <c r="AS37" s="2">
        <f t="shared" si="12"/>
        <v>1</v>
      </c>
      <c r="AT37" s="2">
        <f t="shared" si="13"/>
        <v>0</v>
      </c>
      <c r="AU37" s="2">
        <f t="shared" si="14"/>
        <v>0</v>
      </c>
      <c r="AV37" s="25">
        <f t="shared" si="15"/>
        <v>1.0797840431913617</v>
      </c>
      <c r="AW37" s="14">
        <f t="shared" si="16"/>
        <v>3.6</v>
      </c>
    </row>
    <row r="38" spans="1:49" x14ac:dyDescent="0.2">
      <c r="A38" s="148" t="s">
        <v>497</v>
      </c>
      <c r="B38" s="15" t="str">
        <f>IFERROR(VLOOKUP(A38,'Validation List'!$A:$G,2,0),"--")</f>
        <v>Jason Leung</v>
      </c>
      <c r="C38" s="15" t="str">
        <f>IFERROR(VLOOKUP(A38,'Validation List'!$A:$G,4,0),"--")</f>
        <v>MVW 391</v>
      </c>
      <c r="D38" s="170" t="str">
        <f>IFERROR(VLOOKUP(A38,'Validation List'!$A:$G,6,0),"--")</f>
        <v>AM</v>
      </c>
      <c r="E38" s="16">
        <f>IFERROR(VLOOKUP(A38,'Validation List'!$A:$G,5,0),"--")</f>
        <v>100041240917328</v>
      </c>
      <c r="F38" s="15">
        <f t="shared" si="4"/>
        <v>8</v>
      </c>
      <c r="G38" s="15">
        <f t="shared" si="5"/>
        <v>40</v>
      </c>
      <c r="H38" s="15">
        <f t="shared" si="6"/>
        <v>40</v>
      </c>
      <c r="I38" s="15">
        <f t="shared" si="7"/>
        <v>40</v>
      </c>
      <c r="J38" s="15">
        <f t="shared" si="8"/>
        <v>24</v>
      </c>
      <c r="K38" s="15">
        <f t="shared" si="9"/>
        <v>152</v>
      </c>
      <c r="L38" s="15">
        <f t="shared" si="10"/>
        <v>0</v>
      </c>
      <c r="M38" s="15">
        <f t="shared" si="11"/>
        <v>152</v>
      </c>
      <c r="O38" s="95"/>
      <c r="P38" s="95"/>
      <c r="V38" s="95"/>
      <c r="W38" s="95"/>
      <c r="AC38" s="95"/>
      <c r="AD38" s="95"/>
      <c r="AJ38" s="95"/>
      <c r="AK38" s="95"/>
      <c r="AO38" s="70" t="s">
        <v>666</v>
      </c>
      <c r="AP38" s="70" t="s">
        <v>666</v>
      </c>
      <c r="AQ38" s="96"/>
      <c r="AR38" s="96"/>
      <c r="AS38" s="2">
        <f t="shared" si="12"/>
        <v>0</v>
      </c>
      <c r="AT38" s="2">
        <f t="shared" si="13"/>
        <v>0</v>
      </c>
      <c r="AU38" s="2">
        <f t="shared" si="14"/>
        <v>0</v>
      </c>
      <c r="AV38" s="25">
        <f t="shared" si="15"/>
        <v>1.1397720455908817</v>
      </c>
      <c r="AW38" s="14">
        <f t="shared" si="16"/>
        <v>3.6</v>
      </c>
    </row>
    <row r="39" spans="1:49" x14ac:dyDescent="0.2">
      <c r="A39" s="163" t="s">
        <v>451</v>
      </c>
      <c r="B39" s="15" t="str">
        <f>IFERROR(VLOOKUP(A39,'Validation List'!$A:$G,2,0),"--")</f>
        <v>Jason Leung</v>
      </c>
      <c r="C39" s="15" t="str">
        <f>IFERROR(VLOOKUP(A39,'Validation List'!$A:$G,4,0),"--")</f>
        <v>MVW 391</v>
      </c>
      <c r="D39" s="16" t="str">
        <f>IFERROR(VLOOKUP(A39,'Validation List'!$A:$G,6,0),"--")</f>
        <v>AM</v>
      </c>
      <c r="E39" s="16">
        <f>IFERROR(VLOOKUP(A39,'Validation List'!$A:$G,5,0),"--")</f>
        <v>100028504043772</v>
      </c>
      <c r="F39" s="15">
        <f t="shared" si="4"/>
        <v>8</v>
      </c>
      <c r="G39" s="15">
        <f t="shared" si="5"/>
        <v>40</v>
      </c>
      <c r="H39" s="15">
        <f t="shared" si="6"/>
        <v>40</v>
      </c>
      <c r="I39" s="15">
        <f t="shared" si="7"/>
        <v>40</v>
      </c>
      <c r="J39" s="15">
        <f t="shared" si="8"/>
        <v>24</v>
      </c>
      <c r="K39" s="15">
        <f t="shared" si="9"/>
        <v>152</v>
      </c>
      <c r="L39" s="15">
        <f t="shared" si="10"/>
        <v>0</v>
      </c>
      <c r="M39" s="15">
        <f t="shared" si="11"/>
        <v>152</v>
      </c>
      <c r="N39" s="204"/>
      <c r="O39" s="95"/>
      <c r="P39" s="95"/>
      <c r="V39" s="95"/>
      <c r="W39" s="95"/>
      <c r="AC39" s="95"/>
      <c r="AD39" s="95"/>
      <c r="AJ39" s="95"/>
      <c r="AK39" s="95"/>
      <c r="AO39" s="70" t="s">
        <v>666</v>
      </c>
      <c r="AP39" s="70" t="s">
        <v>666</v>
      </c>
      <c r="AQ39" s="96"/>
      <c r="AR39" s="96"/>
      <c r="AS39" s="2">
        <f t="shared" si="12"/>
        <v>0</v>
      </c>
      <c r="AT39" s="2">
        <f t="shared" si="13"/>
        <v>0</v>
      </c>
      <c r="AU39" s="2">
        <f t="shared" si="14"/>
        <v>0</v>
      </c>
      <c r="AV39" s="25">
        <f t="shared" si="15"/>
        <v>1.1397720455908817</v>
      </c>
      <c r="AW39" s="14">
        <f t="shared" si="16"/>
        <v>3.6</v>
      </c>
    </row>
    <row r="40" spans="1:49" x14ac:dyDescent="0.2">
      <c r="A40" s="163" t="s">
        <v>513</v>
      </c>
      <c r="B40" s="15" t="str">
        <f>IFERROR(VLOOKUP(A40,'Validation List'!$A:$G,2,0),"--")</f>
        <v>QA</v>
      </c>
      <c r="C40" s="15" t="str">
        <f>IFERROR(VLOOKUP(A40,'Validation List'!$A:$G,4,0),"--")</f>
        <v>MVW 391</v>
      </c>
      <c r="D40" s="16" t="str">
        <f>IFERROR(VLOOKUP(A40,'Validation List'!$A:$G,6,0),"--")</f>
        <v>PM</v>
      </c>
      <c r="E40" s="16">
        <f>IFERROR(VLOOKUP(A40,'Validation List'!$A:$G,5,0),"--")</f>
        <v>100028824242673</v>
      </c>
      <c r="F40" s="15">
        <f t="shared" si="4"/>
        <v>8</v>
      </c>
      <c r="G40" s="15">
        <f t="shared" si="5"/>
        <v>40</v>
      </c>
      <c r="H40" s="15">
        <f t="shared" si="6"/>
        <v>40</v>
      </c>
      <c r="I40" s="15">
        <f t="shared" si="7"/>
        <v>40</v>
      </c>
      <c r="J40" s="15">
        <f t="shared" si="8"/>
        <v>24</v>
      </c>
      <c r="K40" s="15">
        <f t="shared" si="9"/>
        <v>152</v>
      </c>
      <c r="L40" s="15">
        <f t="shared" si="10"/>
        <v>0</v>
      </c>
      <c r="M40" s="15">
        <f t="shared" si="11"/>
        <v>152</v>
      </c>
      <c r="N40" s="204"/>
      <c r="O40" s="95"/>
      <c r="P40" s="95"/>
      <c r="V40" s="95"/>
      <c r="W40" s="95"/>
      <c r="AC40" s="95"/>
      <c r="AD40" s="95"/>
      <c r="AJ40" s="95"/>
      <c r="AK40" s="95"/>
      <c r="AO40" s="70" t="s">
        <v>666</v>
      </c>
      <c r="AP40" s="70" t="s">
        <v>666</v>
      </c>
      <c r="AQ40" s="96"/>
      <c r="AR40" s="96"/>
      <c r="AS40" s="2">
        <f t="shared" si="12"/>
        <v>0</v>
      </c>
      <c r="AT40" s="2">
        <f t="shared" si="13"/>
        <v>0</v>
      </c>
      <c r="AU40" s="2">
        <f t="shared" si="14"/>
        <v>0</v>
      </c>
      <c r="AV40" s="25">
        <f t="shared" si="15"/>
        <v>1.1397720455908817</v>
      </c>
      <c r="AW40" s="14">
        <f t="shared" si="16"/>
        <v>3.6</v>
      </c>
    </row>
    <row r="41" spans="1:49" x14ac:dyDescent="0.2">
      <c r="A41" s="163" t="s">
        <v>515</v>
      </c>
      <c r="B41" s="15" t="str">
        <f>IFERROR(VLOOKUP(A41,'Validation List'!$A:$G,2,0),"--")</f>
        <v>Maria Obaldo</v>
      </c>
      <c r="C41" s="15" t="str">
        <f>IFERROR(VLOOKUP(A41,'Validation List'!$A:$G,4,0),"--")</f>
        <v>MVW 391</v>
      </c>
      <c r="D41" s="16" t="str">
        <f>IFERROR(VLOOKUP(A41,'Validation List'!$A:$G,6,0),"--")</f>
        <v>PM</v>
      </c>
      <c r="E41" s="16">
        <f>IFERROR(VLOOKUP(A41,'Validation List'!$A:$G,5,0),"--")</f>
        <v>100028810803358</v>
      </c>
      <c r="F41" s="15">
        <f t="shared" si="4"/>
        <v>8</v>
      </c>
      <c r="G41" s="15">
        <f t="shared" si="5"/>
        <v>40</v>
      </c>
      <c r="H41" s="15">
        <f t="shared" si="6"/>
        <v>40</v>
      </c>
      <c r="I41" s="15">
        <f t="shared" si="7"/>
        <v>40</v>
      </c>
      <c r="J41" s="15">
        <f t="shared" si="8"/>
        <v>24</v>
      </c>
      <c r="K41" s="15">
        <f t="shared" si="9"/>
        <v>152</v>
      </c>
      <c r="L41" s="15">
        <f t="shared" si="10"/>
        <v>0</v>
      </c>
      <c r="M41" s="15">
        <f t="shared" si="11"/>
        <v>152</v>
      </c>
      <c r="N41" s="204"/>
      <c r="O41" s="96"/>
      <c r="P41" s="96"/>
      <c r="Q41" s="204"/>
      <c r="T41" s="204"/>
      <c r="V41" s="96"/>
      <c r="W41" s="96"/>
      <c r="X41" s="204"/>
      <c r="AC41" s="95"/>
      <c r="AD41" s="95"/>
      <c r="AJ41" s="95"/>
      <c r="AK41" s="95"/>
      <c r="AO41" s="70" t="s">
        <v>666</v>
      </c>
      <c r="AP41" s="70" t="s">
        <v>666</v>
      </c>
      <c r="AQ41" s="96"/>
      <c r="AR41" s="96"/>
      <c r="AS41" s="2">
        <f t="shared" si="12"/>
        <v>0</v>
      </c>
      <c r="AT41" s="2">
        <f t="shared" si="13"/>
        <v>0</v>
      </c>
      <c r="AU41" s="2">
        <f t="shared" si="14"/>
        <v>0</v>
      </c>
      <c r="AV41" s="25">
        <f t="shared" si="15"/>
        <v>1.1397720455908817</v>
      </c>
      <c r="AW41" s="14">
        <f t="shared" si="16"/>
        <v>3.6</v>
      </c>
    </row>
    <row r="42" spans="1:49" x14ac:dyDescent="0.2">
      <c r="A42" s="163" t="s">
        <v>517</v>
      </c>
      <c r="B42" s="15" t="str">
        <f>IFERROR(VLOOKUP(A42,'Validation List'!$A:$G,2,0),"--")</f>
        <v>Maria Obaldo</v>
      </c>
      <c r="C42" s="15" t="str">
        <f>IFERROR(VLOOKUP(A42,'Validation List'!$A:$G,4,0),"--")</f>
        <v>MVW 391</v>
      </c>
      <c r="D42" s="16" t="str">
        <f>IFERROR(VLOOKUP(A42,'Validation List'!$A:$G,6,0),"--")</f>
        <v>PM</v>
      </c>
      <c r="E42" s="16">
        <f>IFERROR(VLOOKUP(A42,'Validation List'!$A:$G,5,0),"--")</f>
        <v>100034078605203</v>
      </c>
      <c r="F42" s="15">
        <f t="shared" si="4"/>
        <v>8</v>
      </c>
      <c r="G42" s="15">
        <f t="shared" si="5"/>
        <v>40</v>
      </c>
      <c r="H42" s="15">
        <f t="shared" si="6"/>
        <v>40</v>
      </c>
      <c r="I42" s="15">
        <f t="shared" si="7"/>
        <v>40</v>
      </c>
      <c r="J42" s="15">
        <f t="shared" si="8"/>
        <v>24</v>
      </c>
      <c r="K42" s="15">
        <f t="shared" si="9"/>
        <v>152</v>
      </c>
      <c r="L42" s="15">
        <f t="shared" si="10"/>
        <v>0</v>
      </c>
      <c r="M42" s="15">
        <f t="shared" si="11"/>
        <v>152</v>
      </c>
      <c r="N42" s="204"/>
      <c r="O42" s="95"/>
      <c r="P42" s="95"/>
      <c r="T42" s="204"/>
      <c r="V42" s="95"/>
      <c r="W42" s="95"/>
      <c r="AC42" s="95"/>
      <c r="AD42" s="95"/>
      <c r="AJ42" s="95"/>
      <c r="AK42" s="95"/>
      <c r="AO42" s="70" t="s">
        <v>666</v>
      </c>
      <c r="AP42" s="70" t="s">
        <v>666</v>
      </c>
      <c r="AQ42" s="96"/>
      <c r="AR42" s="96"/>
      <c r="AS42" s="2">
        <f t="shared" si="12"/>
        <v>0</v>
      </c>
      <c r="AT42" s="2">
        <f t="shared" si="13"/>
        <v>0</v>
      </c>
      <c r="AU42" s="2">
        <f t="shared" si="14"/>
        <v>0</v>
      </c>
      <c r="AV42" s="25">
        <f t="shared" si="15"/>
        <v>1.1397720455908817</v>
      </c>
      <c r="AW42" s="14">
        <f t="shared" si="16"/>
        <v>3.6</v>
      </c>
    </row>
    <row r="43" spans="1:49" x14ac:dyDescent="0.2">
      <c r="A43" s="163" t="s">
        <v>453</v>
      </c>
      <c r="B43" s="15" t="str">
        <f>IFERROR(VLOOKUP(A43,'Validation List'!$A:$G,2,0),"--")</f>
        <v>Jason Leung</v>
      </c>
      <c r="C43" s="15" t="str">
        <f>IFERROR(VLOOKUP(A43,'Validation List'!$A:$G,4,0),"--")</f>
        <v>MVW 391</v>
      </c>
      <c r="D43" s="16" t="str">
        <f>IFERROR(VLOOKUP(A43,'Validation List'!$A:$G,6,0),"--")</f>
        <v>AM</v>
      </c>
      <c r="E43" s="16">
        <f>IFERROR(VLOOKUP(A43,'Validation List'!$A:$G,5,0),"--")</f>
        <v>100035086571606</v>
      </c>
      <c r="F43" s="15">
        <f t="shared" si="4"/>
        <v>8</v>
      </c>
      <c r="G43" s="15">
        <f t="shared" si="5"/>
        <v>40</v>
      </c>
      <c r="H43" s="15">
        <f t="shared" si="6"/>
        <v>40</v>
      </c>
      <c r="I43" s="15">
        <f t="shared" si="7"/>
        <v>40</v>
      </c>
      <c r="J43" s="15">
        <f t="shared" si="8"/>
        <v>32</v>
      </c>
      <c r="K43" s="15">
        <f t="shared" si="9"/>
        <v>160</v>
      </c>
      <c r="L43" s="15">
        <f t="shared" si="10"/>
        <v>0</v>
      </c>
      <c r="M43" s="15">
        <f t="shared" si="11"/>
        <v>160</v>
      </c>
      <c r="N43" s="204"/>
      <c r="O43" s="95"/>
      <c r="P43" s="96"/>
      <c r="T43" s="204"/>
      <c r="V43" s="95"/>
      <c r="W43" s="95"/>
      <c r="AC43" s="95"/>
      <c r="AD43" s="95"/>
      <c r="AJ43" s="95"/>
      <c r="AK43" s="95"/>
      <c r="AO43" s="2" t="s">
        <v>665</v>
      </c>
      <c r="AP43" s="70" t="s">
        <v>666</v>
      </c>
      <c r="AQ43" s="96"/>
      <c r="AR43" s="96"/>
      <c r="AS43" s="2">
        <f t="shared" si="12"/>
        <v>0</v>
      </c>
      <c r="AT43" s="2">
        <f t="shared" si="13"/>
        <v>0</v>
      </c>
      <c r="AU43" s="2">
        <f t="shared" si="14"/>
        <v>0</v>
      </c>
      <c r="AV43" s="25">
        <f t="shared" si="15"/>
        <v>1.1997600479904018</v>
      </c>
      <c r="AW43" s="14">
        <f t="shared" si="16"/>
        <v>3.8</v>
      </c>
    </row>
    <row r="44" spans="1:49" x14ac:dyDescent="0.2">
      <c r="A44" s="163" t="s">
        <v>519</v>
      </c>
      <c r="B44" s="15" t="str">
        <f>IFERROR(VLOOKUP(A44,'Validation List'!$A:$G,2,0),"--")</f>
        <v>Maria Obaldo</v>
      </c>
      <c r="C44" s="15" t="str">
        <f>IFERROR(VLOOKUP(A44,'Validation List'!$A:$G,4,0),"--")</f>
        <v>MVW 391</v>
      </c>
      <c r="D44" s="16" t="str">
        <f>IFERROR(VLOOKUP(A44,'Validation List'!$A:$G,6,0),"--")</f>
        <v>PM</v>
      </c>
      <c r="E44" s="16">
        <f>IFERROR(VLOOKUP(A44,'Validation List'!$A:$G,5,0),"--")</f>
        <v>100034853954107</v>
      </c>
      <c r="F44" s="15">
        <f t="shared" si="4"/>
        <v>8</v>
      </c>
      <c r="G44" s="15">
        <f t="shared" si="5"/>
        <v>40</v>
      </c>
      <c r="H44" s="15">
        <f t="shared" si="6"/>
        <v>40</v>
      </c>
      <c r="I44" s="15">
        <f t="shared" si="7"/>
        <v>40</v>
      </c>
      <c r="J44" s="15">
        <f t="shared" si="8"/>
        <v>24</v>
      </c>
      <c r="K44" s="15">
        <f t="shared" si="9"/>
        <v>152</v>
      </c>
      <c r="L44" s="15">
        <f t="shared" si="10"/>
        <v>0</v>
      </c>
      <c r="M44" s="15">
        <f t="shared" si="11"/>
        <v>152</v>
      </c>
      <c r="O44" s="95"/>
      <c r="P44" s="95"/>
      <c r="V44" s="95"/>
      <c r="W44" s="95"/>
      <c r="AC44" s="95"/>
      <c r="AD44" s="95"/>
      <c r="AJ44" s="95"/>
      <c r="AK44" s="95"/>
      <c r="AO44" s="70" t="s">
        <v>666</v>
      </c>
      <c r="AP44" s="70" t="s">
        <v>666</v>
      </c>
      <c r="AQ44" s="96"/>
      <c r="AR44" s="96"/>
      <c r="AS44" s="2">
        <f t="shared" si="12"/>
        <v>0</v>
      </c>
      <c r="AT44" s="2">
        <f t="shared" si="13"/>
        <v>0</v>
      </c>
      <c r="AU44" s="2">
        <f t="shared" si="14"/>
        <v>0</v>
      </c>
      <c r="AV44" s="25">
        <f t="shared" si="15"/>
        <v>1.1397720455908817</v>
      </c>
      <c r="AW44" s="14">
        <f t="shared" si="16"/>
        <v>3.6</v>
      </c>
    </row>
    <row r="45" spans="1:49" x14ac:dyDescent="0.2">
      <c r="A45" s="163" t="s">
        <v>455</v>
      </c>
      <c r="B45" s="15" t="str">
        <f>IFERROR(VLOOKUP(A45,'Validation List'!$A:$G,2,0),"--")</f>
        <v>Jason Leung</v>
      </c>
      <c r="C45" s="15" t="str">
        <f>IFERROR(VLOOKUP(A45,'Validation List'!$A:$G,4,0),"--")</f>
        <v>MVW 391</v>
      </c>
      <c r="D45" s="16" t="str">
        <f>IFERROR(VLOOKUP(A45,'Validation List'!$A:$G,6,0),"--")</f>
        <v>AM</v>
      </c>
      <c r="E45" s="16">
        <f>IFERROR(VLOOKUP(A45,'Validation List'!$A:$G,5,0),"--")</f>
        <v>100034185502656</v>
      </c>
      <c r="F45" s="15">
        <f t="shared" si="4"/>
        <v>8</v>
      </c>
      <c r="G45" s="15">
        <f t="shared" si="5"/>
        <v>40</v>
      </c>
      <c r="H45" s="15">
        <f t="shared" si="6"/>
        <v>40</v>
      </c>
      <c r="I45" s="15">
        <f t="shared" si="7"/>
        <v>40</v>
      </c>
      <c r="J45" s="15">
        <f t="shared" si="8"/>
        <v>24</v>
      </c>
      <c r="K45" s="15">
        <f t="shared" si="9"/>
        <v>152</v>
      </c>
      <c r="L45" s="15">
        <f t="shared" si="10"/>
        <v>0</v>
      </c>
      <c r="M45" s="15">
        <f t="shared" si="11"/>
        <v>152</v>
      </c>
      <c r="O45" s="95"/>
      <c r="P45" s="95"/>
      <c r="R45" s="61"/>
      <c r="V45" s="95"/>
      <c r="W45" s="95"/>
      <c r="AC45" s="95"/>
      <c r="AD45" s="95"/>
      <c r="AJ45" s="95"/>
      <c r="AK45" s="95"/>
      <c r="AO45" s="70" t="s">
        <v>666</v>
      </c>
      <c r="AP45" s="70" t="s">
        <v>666</v>
      </c>
      <c r="AQ45" s="96"/>
      <c r="AR45" s="96"/>
      <c r="AS45" s="2">
        <f t="shared" si="12"/>
        <v>0</v>
      </c>
      <c r="AT45" s="2">
        <f t="shared" si="13"/>
        <v>0</v>
      </c>
      <c r="AU45" s="2">
        <f t="shared" si="14"/>
        <v>0</v>
      </c>
      <c r="AV45" s="25">
        <f t="shared" si="15"/>
        <v>1.1397720455908817</v>
      </c>
      <c r="AW45" s="14">
        <f t="shared" si="16"/>
        <v>3.6</v>
      </c>
    </row>
    <row r="46" spans="1:49" x14ac:dyDescent="0.2">
      <c r="A46" s="163" t="s">
        <v>457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100028669302473</v>
      </c>
      <c r="F46" s="15">
        <f t="shared" si="4"/>
        <v>8</v>
      </c>
      <c r="G46" s="15">
        <f t="shared" si="5"/>
        <v>40</v>
      </c>
      <c r="H46" s="15">
        <f t="shared" si="6"/>
        <v>40</v>
      </c>
      <c r="I46" s="15">
        <f t="shared" si="7"/>
        <v>40</v>
      </c>
      <c r="J46" s="15">
        <f t="shared" si="8"/>
        <v>24</v>
      </c>
      <c r="K46" s="15">
        <f t="shared" si="9"/>
        <v>152</v>
      </c>
      <c r="L46" s="15">
        <f t="shared" si="10"/>
        <v>0</v>
      </c>
      <c r="M46" s="15">
        <f t="shared" si="11"/>
        <v>152</v>
      </c>
      <c r="N46" s="204"/>
      <c r="O46" s="96"/>
      <c r="P46" s="96"/>
      <c r="Q46" s="204"/>
      <c r="T46" s="204"/>
      <c r="U46" s="204"/>
      <c r="V46" s="96"/>
      <c r="W46" s="96"/>
      <c r="X46" s="204"/>
      <c r="AC46" s="95"/>
      <c r="AD46" s="95"/>
      <c r="AJ46" s="95"/>
      <c r="AK46" s="95"/>
      <c r="AO46" s="70" t="s">
        <v>666</v>
      </c>
      <c r="AP46" s="70" t="s">
        <v>666</v>
      </c>
      <c r="AQ46" s="96"/>
      <c r="AR46" s="96"/>
      <c r="AS46" s="2">
        <f t="shared" si="12"/>
        <v>0</v>
      </c>
      <c r="AT46" s="2">
        <f t="shared" si="13"/>
        <v>0</v>
      </c>
      <c r="AU46" s="2">
        <f t="shared" si="14"/>
        <v>0</v>
      </c>
      <c r="AV46" s="25">
        <f t="shared" si="15"/>
        <v>1.1397720455908817</v>
      </c>
      <c r="AW46" s="14">
        <f t="shared" si="16"/>
        <v>3.6</v>
      </c>
    </row>
    <row r="47" spans="1:49" x14ac:dyDescent="0.2">
      <c r="A47" s="163" t="s">
        <v>459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AM</v>
      </c>
      <c r="E47" s="16">
        <f>IFERROR(VLOOKUP(A47,'Validation List'!$A:$G,5,0),"--")</f>
        <v>100034208288748</v>
      </c>
      <c r="F47" s="15">
        <f t="shared" si="4"/>
        <v>8</v>
      </c>
      <c r="G47" s="15">
        <f t="shared" si="5"/>
        <v>40</v>
      </c>
      <c r="H47" s="15">
        <f t="shared" si="6"/>
        <v>32</v>
      </c>
      <c r="I47" s="15">
        <f t="shared" si="7"/>
        <v>40</v>
      </c>
      <c r="J47" s="15">
        <f t="shared" si="8"/>
        <v>24</v>
      </c>
      <c r="K47" s="15">
        <f t="shared" si="9"/>
        <v>144</v>
      </c>
      <c r="L47" s="15">
        <f t="shared" si="10"/>
        <v>0</v>
      </c>
      <c r="M47" s="15">
        <f t="shared" si="11"/>
        <v>144</v>
      </c>
      <c r="N47" s="204"/>
      <c r="O47" s="95"/>
      <c r="P47" s="95"/>
      <c r="V47" s="95"/>
      <c r="W47" s="95"/>
      <c r="AB47" s="2" t="s">
        <v>16</v>
      </c>
      <c r="AC47" s="95"/>
      <c r="AD47" s="95"/>
      <c r="AJ47" s="95"/>
      <c r="AK47" s="95"/>
      <c r="AO47" s="70" t="s">
        <v>666</v>
      </c>
      <c r="AP47" s="70" t="s">
        <v>666</v>
      </c>
      <c r="AQ47" s="96"/>
      <c r="AR47" s="96"/>
      <c r="AS47" s="2">
        <f t="shared" si="12"/>
        <v>1</v>
      </c>
      <c r="AT47" s="2">
        <f t="shared" si="13"/>
        <v>0</v>
      </c>
      <c r="AU47" s="2">
        <f t="shared" si="14"/>
        <v>0</v>
      </c>
      <c r="AV47" s="25">
        <f t="shared" si="15"/>
        <v>1.0797840431913617</v>
      </c>
      <c r="AW47" s="14">
        <f t="shared" si="16"/>
        <v>3.6</v>
      </c>
    </row>
    <row r="48" spans="1:49" x14ac:dyDescent="0.2">
      <c r="A48" s="148" t="s">
        <v>563</v>
      </c>
      <c r="B48" s="15" t="str">
        <f>IFERROR(VLOOKUP(A48,'Validation List'!$A:$G,2,0),"--")</f>
        <v>Maria Obaldo</v>
      </c>
      <c r="C48" s="15" t="str">
        <f>IFERROR(VLOOKUP(A48,'Validation List'!$A:$G,4,0),"--")</f>
        <v>MVW 391</v>
      </c>
      <c r="D48" s="170" t="str">
        <f>IFERROR(VLOOKUP(A48,'Validation List'!$A:$G,6,0),"--")</f>
        <v>PM</v>
      </c>
      <c r="E48" s="16">
        <f>IFERROR(VLOOKUP(A48,'Validation List'!$A:$G,5,0),"--")</f>
        <v>100041434870471</v>
      </c>
      <c r="F48" s="15">
        <f t="shared" si="4"/>
        <v>8</v>
      </c>
      <c r="G48" s="15">
        <f t="shared" si="5"/>
        <v>40</v>
      </c>
      <c r="H48" s="15">
        <f t="shared" si="6"/>
        <v>40</v>
      </c>
      <c r="I48" s="15">
        <f t="shared" si="7"/>
        <v>40</v>
      </c>
      <c r="J48" s="15">
        <f t="shared" si="8"/>
        <v>24</v>
      </c>
      <c r="K48" s="15">
        <f t="shared" si="9"/>
        <v>152</v>
      </c>
      <c r="L48" s="15">
        <f t="shared" si="10"/>
        <v>0</v>
      </c>
      <c r="M48" s="15">
        <f t="shared" si="11"/>
        <v>152</v>
      </c>
      <c r="O48" s="95"/>
      <c r="P48" s="95"/>
      <c r="V48" s="95"/>
      <c r="W48" s="95"/>
      <c r="AC48" s="95"/>
      <c r="AD48" s="95"/>
      <c r="AJ48" s="95"/>
      <c r="AK48" s="95"/>
      <c r="AO48" s="70" t="s">
        <v>666</v>
      </c>
      <c r="AP48" s="70" t="s">
        <v>666</v>
      </c>
      <c r="AQ48" s="96"/>
      <c r="AR48" s="96"/>
      <c r="AS48" s="2">
        <f t="shared" si="12"/>
        <v>0</v>
      </c>
      <c r="AT48" s="2">
        <f t="shared" si="13"/>
        <v>0</v>
      </c>
      <c r="AU48" s="2">
        <f t="shared" si="14"/>
        <v>0</v>
      </c>
      <c r="AV48" s="25">
        <f t="shared" si="15"/>
        <v>1.1397720455908817</v>
      </c>
      <c r="AW48" s="14">
        <f t="shared" ref="AW48:AW68" si="17">($C$1-(COUNTIF(N48:AR48,"NA")))/5</f>
        <v>3.6</v>
      </c>
    </row>
    <row r="49" spans="1:49" x14ac:dyDescent="0.2">
      <c r="A49" s="163" t="s">
        <v>461</v>
      </c>
      <c r="B49" s="15" t="str">
        <f>IFERROR(VLOOKUP(A49,'Validation List'!$A:$G,2,0),"--")</f>
        <v>Jason Leung</v>
      </c>
      <c r="C49" s="15" t="str">
        <f>IFERROR(VLOOKUP(A49,'Validation List'!$A:$G,4,0),"--")</f>
        <v>MVW 391</v>
      </c>
      <c r="D49" s="16" t="str">
        <f>IFERROR(VLOOKUP(A49,'Validation List'!$A:$G,6,0),"--")</f>
        <v>AM</v>
      </c>
      <c r="E49" s="16">
        <f>IFERROR(VLOOKUP(A49,'Validation List'!$A:$G,5,0),"--")</f>
        <v>100034925675823</v>
      </c>
      <c r="F49" s="15">
        <f t="shared" si="4"/>
        <v>8</v>
      </c>
      <c r="G49" s="15">
        <f t="shared" si="5"/>
        <v>40</v>
      </c>
      <c r="H49" s="15">
        <f t="shared" si="6"/>
        <v>40</v>
      </c>
      <c r="I49" s="15">
        <f t="shared" si="7"/>
        <v>40</v>
      </c>
      <c r="J49" s="15">
        <f t="shared" si="8"/>
        <v>24</v>
      </c>
      <c r="K49" s="15">
        <f t="shared" si="9"/>
        <v>152</v>
      </c>
      <c r="L49" s="15">
        <f t="shared" si="10"/>
        <v>0</v>
      </c>
      <c r="M49" s="15">
        <f t="shared" si="11"/>
        <v>152</v>
      </c>
      <c r="O49" s="95"/>
      <c r="P49" s="95"/>
      <c r="V49" s="95"/>
      <c r="W49" s="95"/>
      <c r="AC49" s="95"/>
      <c r="AD49" s="95"/>
      <c r="AJ49" s="95"/>
      <c r="AK49" s="95"/>
      <c r="AO49" s="70" t="s">
        <v>666</v>
      </c>
      <c r="AP49" s="70" t="s">
        <v>666</v>
      </c>
      <c r="AQ49" s="96"/>
      <c r="AR49" s="96"/>
      <c r="AS49" s="2">
        <f t="shared" si="12"/>
        <v>0</v>
      </c>
      <c r="AT49" s="2">
        <f t="shared" si="13"/>
        <v>0</v>
      </c>
      <c r="AU49" s="2">
        <f t="shared" si="14"/>
        <v>0</v>
      </c>
      <c r="AV49" s="25">
        <f t="shared" si="15"/>
        <v>1.1397720455908817</v>
      </c>
      <c r="AW49" s="14">
        <f t="shared" si="17"/>
        <v>3.6</v>
      </c>
    </row>
    <row r="50" spans="1:49" x14ac:dyDescent="0.2">
      <c r="A50" s="163" t="s">
        <v>463</v>
      </c>
      <c r="B50" s="15" t="str">
        <f>IFERROR(VLOOKUP(A50,'Validation List'!$A:$G,2,0),"--")</f>
        <v>Jason Leung</v>
      </c>
      <c r="C50" s="15" t="str">
        <f>IFERROR(VLOOKUP(A50,'Validation List'!$A:$G,4,0),"--")</f>
        <v>MVW 391</v>
      </c>
      <c r="D50" s="16" t="str">
        <f>IFERROR(VLOOKUP(A50,'Validation List'!$A:$G,6,0),"--")</f>
        <v>AM</v>
      </c>
      <c r="E50" s="16">
        <f>IFERROR(VLOOKUP(A50,'Validation List'!$A:$G,5,0),"--")</f>
        <v>100033980093671</v>
      </c>
      <c r="F50" s="15">
        <f t="shared" si="4"/>
        <v>8</v>
      </c>
      <c r="G50" s="15">
        <f t="shared" si="5"/>
        <v>40</v>
      </c>
      <c r="H50" s="15">
        <f t="shared" si="6"/>
        <v>40</v>
      </c>
      <c r="I50" s="15">
        <f t="shared" si="7"/>
        <v>40</v>
      </c>
      <c r="J50" s="15">
        <f t="shared" si="8"/>
        <v>24</v>
      </c>
      <c r="K50" s="15">
        <f t="shared" si="9"/>
        <v>152</v>
      </c>
      <c r="L50" s="15">
        <f t="shared" si="10"/>
        <v>0</v>
      </c>
      <c r="M50" s="15">
        <f t="shared" si="11"/>
        <v>152</v>
      </c>
      <c r="O50" s="95"/>
      <c r="P50" s="95"/>
      <c r="V50" s="95"/>
      <c r="W50" s="95"/>
      <c r="AC50" s="95"/>
      <c r="AD50" s="95"/>
      <c r="AJ50" s="95"/>
      <c r="AK50" s="95"/>
      <c r="AO50" s="70" t="s">
        <v>666</v>
      </c>
      <c r="AP50" s="70" t="s">
        <v>666</v>
      </c>
      <c r="AQ50" s="96"/>
      <c r="AR50" s="96"/>
      <c r="AS50" s="2">
        <f t="shared" si="12"/>
        <v>0</v>
      </c>
      <c r="AT50" s="2">
        <f t="shared" si="13"/>
        <v>0</v>
      </c>
      <c r="AU50" s="2">
        <f t="shared" si="14"/>
        <v>0</v>
      </c>
      <c r="AV50" s="25">
        <f t="shared" si="15"/>
        <v>1.1397720455908817</v>
      </c>
      <c r="AW50" s="14">
        <f t="shared" si="17"/>
        <v>3.6</v>
      </c>
    </row>
    <row r="51" spans="1:49" x14ac:dyDescent="0.2">
      <c r="A51" s="148" t="s">
        <v>559</v>
      </c>
      <c r="B51" s="15" t="str">
        <f>IFERROR(VLOOKUP(A51,'Validation List'!$A:$G,2,0),"--")</f>
        <v>Maria Obaldo</v>
      </c>
      <c r="C51" s="15" t="str">
        <f>IFERROR(VLOOKUP(A51,'Validation List'!$A:$G,4,0),"--")</f>
        <v>MVW 391</v>
      </c>
      <c r="D51" s="170" t="str">
        <f>IFERROR(VLOOKUP(A51,'Validation List'!$A:$G,6,0),"--")</f>
        <v>PM</v>
      </c>
      <c r="E51" s="16">
        <f>IFERROR(VLOOKUP(A51,'Validation List'!$A:$G,5,0),"--")</f>
        <v>100041140063370</v>
      </c>
      <c r="F51" s="15">
        <f t="shared" si="4"/>
        <v>8</v>
      </c>
      <c r="G51" s="15">
        <f t="shared" si="5"/>
        <v>40</v>
      </c>
      <c r="H51" s="15">
        <f t="shared" si="6"/>
        <v>40</v>
      </c>
      <c r="I51" s="15">
        <f t="shared" si="7"/>
        <v>40</v>
      </c>
      <c r="J51" s="15">
        <f t="shared" si="8"/>
        <v>24</v>
      </c>
      <c r="K51" s="15">
        <f t="shared" si="9"/>
        <v>152</v>
      </c>
      <c r="L51" s="15">
        <f t="shared" si="10"/>
        <v>0</v>
      </c>
      <c r="M51" s="15">
        <f t="shared" si="11"/>
        <v>152</v>
      </c>
      <c r="O51" s="95"/>
      <c r="P51" s="95"/>
      <c r="V51" s="95"/>
      <c r="W51" s="95"/>
      <c r="AC51" s="95"/>
      <c r="AD51" s="95"/>
      <c r="AJ51" s="95"/>
      <c r="AK51" s="95"/>
      <c r="AO51" s="70" t="s">
        <v>666</v>
      </c>
      <c r="AP51" s="70" t="s">
        <v>666</v>
      </c>
      <c r="AQ51" s="96"/>
      <c r="AR51" s="96"/>
      <c r="AS51" s="2">
        <f t="shared" si="12"/>
        <v>0</v>
      </c>
      <c r="AT51" s="2">
        <f t="shared" si="13"/>
        <v>0</v>
      </c>
      <c r="AU51" s="2">
        <f t="shared" si="14"/>
        <v>0</v>
      </c>
      <c r="AV51" s="25">
        <f t="shared" si="15"/>
        <v>1.1397720455908817</v>
      </c>
      <c r="AW51" s="14">
        <f t="shared" si="17"/>
        <v>3.6</v>
      </c>
    </row>
    <row r="52" spans="1:49" x14ac:dyDescent="0.2">
      <c r="A52" s="148" t="s">
        <v>501</v>
      </c>
      <c r="B52" s="15" t="str">
        <f>IFERROR(VLOOKUP(A52,'Validation List'!$A:$G,2,0),"--")</f>
        <v>Jason Leung</v>
      </c>
      <c r="C52" s="15" t="str">
        <f>IFERROR(VLOOKUP(A52,'Validation List'!$A:$G,4,0),"--")</f>
        <v>MVW 391</v>
      </c>
      <c r="D52" s="16" t="str">
        <f>IFERROR(VLOOKUP(A52,'Validation List'!$A:$G,6,0),"--")</f>
        <v>AM</v>
      </c>
      <c r="E52" s="16">
        <f>IFERROR(VLOOKUP(A52,'Validation List'!$A:$G,5,0),"--")</f>
        <v>0</v>
      </c>
      <c r="F52" s="15">
        <f t="shared" si="4"/>
        <v>8</v>
      </c>
      <c r="G52" s="15">
        <f t="shared" si="5"/>
        <v>40</v>
      </c>
      <c r="H52" s="15">
        <f t="shared" si="6"/>
        <v>40</v>
      </c>
      <c r="I52" s="15">
        <f t="shared" si="7"/>
        <v>40</v>
      </c>
      <c r="J52" s="15">
        <f t="shared" si="8"/>
        <v>24</v>
      </c>
      <c r="K52" s="15">
        <f t="shared" si="9"/>
        <v>152</v>
      </c>
      <c r="L52" s="15">
        <f t="shared" si="10"/>
        <v>0</v>
      </c>
      <c r="M52" s="15">
        <f t="shared" si="11"/>
        <v>152</v>
      </c>
      <c r="O52" s="95"/>
      <c r="P52" s="95"/>
      <c r="V52" s="95"/>
      <c r="W52" s="95"/>
      <c r="AC52" s="95"/>
      <c r="AD52" s="95"/>
      <c r="AJ52" s="95"/>
      <c r="AK52" s="95"/>
      <c r="AO52" s="70" t="s">
        <v>666</v>
      </c>
      <c r="AP52" s="70" t="s">
        <v>666</v>
      </c>
      <c r="AQ52" s="95"/>
      <c r="AR52" s="95"/>
      <c r="AS52" s="2">
        <f t="shared" si="12"/>
        <v>0</v>
      </c>
      <c r="AT52" s="2">
        <f t="shared" si="13"/>
        <v>0</v>
      </c>
      <c r="AU52" s="2">
        <f t="shared" si="14"/>
        <v>0</v>
      </c>
      <c r="AV52" s="25">
        <f t="shared" si="15"/>
        <v>1.1397720455908817</v>
      </c>
      <c r="AW52" s="14">
        <f t="shared" si="17"/>
        <v>3.6</v>
      </c>
    </row>
    <row r="53" spans="1:49" x14ac:dyDescent="0.2">
      <c r="A53" s="163" t="s">
        <v>521</v>
      </c>
      <c r="B53" s="15" t="str">
        <f>IFERROR(VLOOKUP(A53,'Validation List'!$A:$G,2,0),"--")</f>
        <v>Maria Obaldo</v>
      </c>
      <c r="C53" s="15" t="str">
        <f>IFERROR(VLOOKUP(A53,'Validation List'!$A:$G,4,0),"--")</f>
        <v>MVW 391</v>
      </c>
      <c r="D53" s="16" t="str">
        <f>IFERROR(VLOOKUP(A53,'Validation List'!$A:$G,6,0),"--")</f>
        <v>PM</v>
      </c>
      <c r="E53" s="16">
        <f>IFERROR(VLOOKUP(A53,'Validation List'!$A:$G,5,0),"--")</f>
        <v>100034307144551</v>
      </c>
      <c r="F53" s="15">
        <f t="shared" si="4"/>
        <v>8</v>
      </c>
      <c r="G53" s="15">
        <f t="shared" si="5"/>
        <v>40</v>
      </c>
      <c r="H53" s="15">
        <f t="shared" si="6"/>
        <v>40</v>
      </c>
      <c r="I53" s="15">
        <f t="shared" si="7"/>
        <v>40</v>
      </c>
      <c r="J53" s="15">
        <f t="shared" si="8"/>
        <v>24</v>
      </c>
      <c r="K53" s="15">
        <f t="shared" si="9"/>
        <v>152</v>
      </c>
      <c r="L53" s="15">
        <f t="shared" si="10"/>
        <v>0</v>
      </c>
      <c r="M53" s="15">
        <f t="shared" si="11"/>
        <v>152</v>
      </c>
      <c r="O53" s="95"/>
      <c r="P53" s="95"/>
      <c r="V53" s="95"/>
      <c r="W53" s="95"/>
      <c r="AC53" s="95"/>
      <c r="AD53" s="95"/>
      <c r="AJ53" s="95"/>
      <c r="AK53" s="95"/>
      <c r="AO53" s="70" t="s">
        <v>666</v>
      </c>
      <c r="AP53" s="70" t="s">
        <v>666</v>
      </c>
      <c r="AQ53" s="96"/>
      <c r="AR53" s="96"/>
      <c r="AS53" s="2">
        <f t="shared" si="12"/>
        <v>0</v>
      </c>
      <c r="AT53" s="2">
        <f t="shared" si="13"/>
        <v>0</v>
      </c>
      <c r="AU53" s="2">
        <f t="shared" si="14"/>
        <v>0</v>
      </c>
      <c r="AV53" s="25">
        <f t="shared" si="15"/>
        <v>1.1397720455908817</v>
      </c>
      <c r="AW53" s="14">
        <f t="shared" si="17"/>
        <v>3.6</v>
      </c>
    </row>
    <row r="54" spans="1:49" x14ac:dyDescent="0.2">
      <c r="A54" s="148" t="s">
        <v>332</v>
      </c>
      <c r="B54" s="15" t="str">
        <f>IFERROR(VLOOKUP(A54,'Validation List'!$A:$G,2,0),"--")</f>
        <v>Maria Obaldo</v>
      </c>
      <c r="C54" s="15" t="str">
        <f>IFERROR(VLOOKUP(A54,'Validation List'!$A:$G,4,0),"--")</f>
        <v>MVW 391</v>
      </c>
      <c r="D54" s="16" t="str">
        <f>IFERROR(VLOOKUP(A54,'Validation List'!$A:$G,6,0),"--")</f>
        <v>PM</v>
      </c>
      <c r="E54" s="16">
        <f>IFERROR(VLOOKUP(A54,'Validation List'!$A:$G,5,0),"--")</f>
        <v>100030318500566</v>
      </c>
      <c r="F54" s="15">
        <f t="shared" si="4"/>
        <v>0</v>
      </c>
      <c r="G54" s="15">
        <f t="shared" si="5"/>
        <v>0</v>
      </c>
      <c r="H54" s="15">
        <f t="shared" si="6"/>
        <v>0</v>
      </c>
      <c r="I54" s="15">
        <f t="shared" si="7"/>
        <v>32</v>
      </c>
      <c r="J54" s="15">
        <f t="shared" si="8"/>
        <v>24</v>
      </c>
      <c r="K54" s="15">
        <f t="shared" si="9"/>
        <v>56</v>
      </c>
      <c r="L54" s="15">
        <f t="shared" si="10"/>
        <v>0</v>
      </c>
      <c r="M54" s="15">
        <f t="shared" si="11"/>
        <v>56</v>
      </c>
      <c r="N54" s="2" t="s">
        <v>16</v>
      </c>
      <c r="O54" s="95"/>
      <c r="P54" s="95"/>
      <c r="Q54" s="2" t="s">
        <v>16</v>
      </c>
      <c r="R54" s="2" t="s">
        <v>16</v>
      </c>
      <c r="S54" s="2" t="s">
        <v>16</v>
      </c>
      <c r="T54" s="2" t="s">
        <v>16</v>
      </c>
      <c r="U54" s="2" t="s">
        <v>16</v>
      </c>
      <c r="V54" s="95"/>
      <c r="W54" s="95"/>
      <c r="X54" s="2" t="s">
        <v>16</v>
      </c>
      <c r="Y54" s="2" t="s">
        <v>16</v>
      </c>
      <c r="Z54" s="2" t="s">
        <v>16</v>
      </c>
      <c r="AA54" s="2" t="s">
        <v>16</v>
      </c>
      <c r="AB54" s="2" t="s">
        <v>16</v>
      </c>
      <c r="AC54" s="95"/>
      <c r="AD54" s="95"/>
      <c r="AE54" s="2" t="s">
        <v>16</v>
      </c>
      <c r="AJ54" s="95"/>
      <c r="AK54" s="95"/>
      <c r="AO54" s="70" t="s">
        <v>666</v>
      </c>
      <c r="AP54" s="70" t="s">
        <v>666</v>
      </c>
      <c r="AQ54" s="96"/>
      <c r="AR54" s="96"/>
      <c r="AS54" s="2">
        <f t="shared" si="12"/>
        <v>12</v>
      </c>
      <c r="AT54" s="2">
        <f t="shared" si="13"/>
        <v>0</v>
      </c>
      <c r="AU54" s="2">
        <f t="shared" si="14"/>
        <v>0</v>
      </c>
      <c r="AV54" s="25">
        <f t="shared" si="15"/>
        <v>0.41991601679664065</v>
      </c>
      <c r="AW54" s="14">
        <f t="shared" si="17"/>
        <v>3.6</v>
      </c>
    </row>
    <row r="55" spans="1:49" x14ac:dyDescent="0.2">
      <c r="A55" s="148" t="s">
        <v>566</v>
      </c>
      <c r="B55" s="15" t="str">
        <f>IFERROR(VLOOKUP(A55,'Validation List'!$A:$G,2,0),"--")</f>
        <v>Maria Obaldo</v>
      </c>
      <c r="C55" s="15" t="str">
        <f>IFERROR(VLOOKUP(A55,'Validation List'!$A:$G,4,0),"--")</f>
        <v>MVW 391</v>
      </c>
      <c r="D55" s="16" t="str">
        <f>IFERROR(VLOOKUP(A55,'Validation List'!$A:$G,6,0),"--")</f>
        <v>PM</v>
      </c>
      <c r="E55" s="16">
        <f>IFERROR(VLOOKUP(A55,'Validation List'!$A:$G,5,0),"--")</f>
        <v>0</v>
      </c>
      <c r="F55" s="15">
        <f t="shared" si="4"/>
        <v>8</v>
      </c>
      <c r="G55" s="15">
        <f t="shared" si="5"/>
        <v>40</v>
      </c>
      <c r="H55" s="15">
        <f t="shared" si="6"/>
        <v>40</v>
      </c>
      <c r="I55" s="15">
        <f t="shared" si="7"/>
        <v>40</v>
      </c>
      <c r="J55" s="15">
        <f t="shared" si="8"/>
        <v>24</v>
      </c>
      <c r="K55" s="15">
        <f t="shared" si="9"/>
        <v>152</v>
      </c>
      <c r="L55" s="15">
        <f t="shared" si="10"/>
        <v>0</v>
      </c>
      <c r="M55" s="15">
        <f t="shared" si="11"/>
        <v>152</v>
      </c>
      <c r="O55" s="95"/>
      <c r="P55" s="95"/>
      <c r="V55" s="95"/>
      <c r="W55" s="95"/>
      <c r="AC55" s="95"/>
      <c r="AD55" s="95"/>
      <c r="AJ55" s="95"/>
      <c r="AK55" s="95"/>
      <c r="AO55" s="70" t="s">
        <v>666</v>
      </c>
      <c r="AP55" s="70" t="s">
        <v>666</v>
      </c>
      <c r="AQ55" s="95"/>
      <c r="AR55" s="95"/>
      <c r="AS55" s="2">
        <f t="shared" si="12"/>
        <v>0</v>
      </c>
      <c r="AT55" s="2">
        <f t="shared" si="13"/>
        <v>0</v>
      </c>
      <c r="AU55" s="2">
        <f t="shared" si="14"/>
        <v>0</v>
      </c>
      <c r="AV55" s="25">
        <f t="shared" si="15"/>
        <v>1.1397720455908817</v>
      </c>
      <c r="AW55" s="14">
        <f t="shared" si="17"/>
        <v>3.6</v>
      </c>
    </row>
    <row r="56" spans="1:49" x14ac:dyDescent="0.2">
      <c r="A56" s="148" t="s">
        <v>524</v>
      </c>
      <c r="B56" s="15" t="str">
        <f>IFERROR(VLOOKUP(A56,'Validation List'!$A:$G,2,0),"--")</f>
        <v>Maria Obaldo</v>
      </c>
      <c r="C56" s="15" t="str">
        <f>IFERROR(VLOOKUP(A56,'Validation List'!$A:$G,4,0),"--")</f>
        <v>MVW 391</v>
      </c>
      <c r="D56" s="16" t="str">
        <f>IFERROR(VLOOKUP(A56,'Validation List'!$A:$G,6,0),"--")</f>
        <v>PM</v>
      </c>
      <c r="E56" s="16">
        <f>IFERROR(VLOOKUP(A56,'Validation List'!$A:$G,5,0),"--")</f>
        <v>100038027003123</v>
      </c>
      <c r="F56" s="15">
        <f t="shared" ref="F56:F84" si="18">((1*8)-((COUNTIF(N56:P56,"UD")+COUNTIF(N56:P56,"PD")+COUNTIF(N56:P56,"NA"))*8))+(COUNTIF(N56:P56,"Worked")*8) - ((COUNTIFS(N56:P56,"&gt;0",N56:P56,"&lt;8")*8)-SUMIFS(N56:P56,N56:P56,"&gt;0",N56:P56,"&lt;8"))</f>
        <v>8</v>
      </c>
      <c r="G56" s="15">
        <f>((5*8)-((COUNTIF(O56:U56,"UD")+COUNTIF(O56:U56,"PD")+COUNTIF(O56:U56,"NA"))*8))+(COUNTIF(O56:U56,"Worked")*8) - ((COUNTIF(O56:U56,"&gt;0")*8)-SUMIF(O56:U56,"&gt;0"))</f>
        <v>40</v>
      </c>
      <c r="H56" s="15">
        <f>((5*8)-((COUNTIF(V56:AE56,"UD")+COUNTIF(V56:AE56,"PD")+COUNTIF(V56:AE56,"NA"))*8))+(COUNTIF(V56:AE56,"Worked")*8) - ((COUNTIF(V56:AE56,"&gt;0")*8)-SUMIF(V56:AE56,"&gt;0"))</f>
        <v>40</v>
      </c>
      <c r="I56" s="15">
        <f>((5*8)-((COUNTIF(AC56:AJ56,"UD")+COUNTIF(AC56:AJ56,"PD")+COUNTIF(AC56:AJ56,"NA"))*8))+(COUNTIF(AC56:AJ56,"Worked")*8) - ((COUNTIF(AC56:AJ56,"&gt;0")*8)-SUMIF(AC56:AJ56,"&gt;0"))</f>
        <v>40</v>
      </c>
      <c r="J56" s="15">
        <f t="shared" ref="J56:J84" si="19">((5*8)-((COUNTIF(AL56:AR56,"UD")+COUNTIF(AL56:AR56,"PD")+COUNTIF(AL56:AR56,"NA"))*8))+(COUNTIF(AL56:AR56,"Worked")*8) - ((COUNTIF(AL56:AR56,"&gt;0")*8)-SUMIF(AL56:AR56,"&gt;0"))</f>
        <v>24</v>
      </c>
      <c r="K56" s="15">
        <f t="shared" ref="K56:K84" si="20">SUM(F56:J56)</f>
        <v>152</v>
      </c>
      <c r="L56" s="15">
        <f t="shared" ref="L56:L84" si="21">SUMIFS(N56:AR56,N56:AR56,"&gt;8") - ((COUNTIFS(N56:AR56,"&gt;0",N56:AR56,"&gt;8")*8))</f>
        <v>0</v>
      </c>
      <c r="M56" s="15">
        <f t="shared" ref="M56:M84" si="22">L56+K56</f>
        <v>152</v>
      </c>
      <c r="O56" s="95"/>
      <c r="P56" s="95"/>
      <c r="Q56" s="26"/>
      <c r="R56" s="26"/>
      <c r="S56" s="26"/>
      <c r="V56" s="95"/>
      <c r="W56" s="95"/>
      <c r="X56" s="26"/>
      <c r="Y56" s="26"/>
      <c r="Z56" s="26"/>
      <c r="AA56" s="26"/>
      <c r="AB56" s="26"/>
      <c r="AC56" s="95"/>
      <c r="AD56" s="95"/>
      <c r="AE56" s="26"/>
      <c r="AF56" s="26"/>
      <c r="AG56" s="26"/>
      <c r="AH56" s="26"/>
      <c r="AI56" s="26"/>
      <c r="AJ56" s="95"/>
      <c r="AK56" s="95"/>
      <c r="AL56" s="26"/>
      <c r="AM56" s="26"/>
      <c r="AN56" s="26"/>
      <c r="AO56" s="70" t="s">
        <v>666</v>
      </c>
      <c r="AP56" s="70" t="s">
        <v>666</v>
      </c>
      <c r="AQ56" s="96"/>
      <c r="AR56" s="96"/>
      <c r="AS56" s="2">
        <f t="shared" ref="AS56:AS84" si="23">COUNTIF(N56:AR56,"PD")</f>
        <v>0</v>
      </c>
      <c r="AT56" s="2">
        <f t="shared" ref="AT56:AT84" si="24">COUNTIF(N56:AR56,"UD")</f>
        <v>0</v>
      </c>
      <c r="AU56" s="2">
        <f t="shared" si="14"/>
        <v>0</v>
      </c>
      <c r="AV56" s="25">
        <f t="shared" si="15"/>
        <v>1.1397720455908817</v>
      </c>
      <c r="AW56" s="14">
        <f t="shared" si="17"/>
        <v>3.6</v>
      </c>
    </row>
    <row r="57" spans="1:49" x14ac:dyDescent="0.2">
      <c r="A57" s="148" t="s">
        <v>526</v>
      </c>
      <c r="B57" s="15" t="str">
        <f>IFERROR(VLOOKUP(A57,'Validation List'!$A:$G,2,0),"--")</f>
        <v>Maria Obaldo</v>
      </c>
      <c r="C57" s="15" t="str">
        <f>IFERROR(VLOOKUP(A57,'Validation List'!$A:$G,4,0),"--")</f>
        <v>MVW 391</v>
      </c>
      <c r="D57" s="170" t="str">
        <f>IFERROR(VLOOKUP(A57,'Validation List'!$A:$G,6,0),"--")</f>
        <v>PM</v>
      </c>
      <c r="E57" s="16">
        <f>IFERROR(VLOOKUP(A57,'Validation List'!$A:$G,5,0),"--")</f>
        <v>100039922478921</v>
      </c>
      <c r="F57" s="15">
        <f t="shared" si="18"/>
        <v>8</v>
      </c>
      <c r="G57" s="15">
        <f t="shared" ref="G57:G90" si="25">((5*8)-((COUNTIF(Q57:W57,"UD")+COUNTIF(Q57:W57,"PD")+COUNTIF(Q57:W57,"NA"))*8))+(COUNTIF(Q57:W57,"Worked")*8) - ((COUNTIF(Q57:W57,"&gt;0")*8)-SUMIF(Q57:W57,"&gt;0"))</f>
        <v>40</v>
      </c>
      <c r="H57" s="15">
        <f t="shared" ref="H57:H90" si="26">((5*8)-((COUNTIF(X57:AD57,"UD")+COUNTIF(X57:AD57,"PD")+COUNTIF(X57:AD57,"NA"))*8))+(COUNTIF(X57:AD57,"Worked")*8) - ((COUNTIF(X57:AD57,"&gt;0")*8)-SUMIF(X57:AD57,"&gt;0"))</f>
        <v>40</v>
      </c>
      <c r="I57" s="15">
        <f t="shared" ref="I57:I90" si="27">((5*8)-((COUNTIF(AE57:AK57,"UD")+COUNTIF(AE57:AK57,"PD")+COUNTIF(AE57:AK57,"NA"))*8))+(COUNTIF(AE57:AK57,"Worked")*8) - ((COUNTIF(AE57:AK57,"&gt;0")*8)-SUMIF(AE57:AK57,"&gt;0"))</f>
        <v>40</v>
      </c>
      <c r="J57" s="15">
        <f t="shared" si="19"/>
        <v>24</v>
      </c>
      <c r="K57" s="15">
        <f t="shared" si="20"/>
        <v>152</v>
      </c>
      <c r="L57" s="15">
        <f t="shared" si="21"/>
        <v>0</v>
      </c>
      <c r="M57" s="15">
        <f t="shared" si="22"/>
        <v>152</v>
      </c>
      <c r="O57" s="95"/>
      <c r="P57" s="95"/>
      <c r="V57" s="95"/>
      <c r="W57" s="95"/>
      <c r="AC57" s="95"/>
      <c r="AD57" s="95"/>
      <c r="AJ57" s="95"/>
      <c r="AK57" s="95"/>
      <c r="AO57" s="70" t="s">
        <v>666</v>
      </c>
      <c r="AP57" s="70" t="s">
        <v>666</v>
      </c>
      <c r="AQ57" s="96"/>
      <c r="AR57" s="96"/>
      <c r="AS57" s="2">
        <f t="shared" si="23"/>
        <v>0</v>
      </c>
      <c r="AT57" s="2">
        <f t="shared" si="24"/>
        <v>0</v>
      </c>
      <c r="AU57" s="2">
        <f t="shared" si="14"/>
        <v>0</v>
      </c>
      <c r="AV57" s="25">
        <f t="shared" si="15"/>
        <v>1.1397720455908817</v>
      </c>
      <c r="AW57" s="14">
        <f t="shared" si="17"/>
        <v>3.6</v>
      </c>
    </row>
    <row r="58" spans="1:49" x14ac:dyDescent="0.2">
      <c r="A58" s="163" t="s">
        <v>528</v>
      </c>
      <c r="B58" s="15" t="str">
        <f>IFERROR(VLOOKUP(A58,'Validation List'!$A:$G,2,0),"--")</f>
        <v>Maria Obaldo</v>
      </c>
      <c r="C58" s="15" t="str">
        <f>IFERROR(VLOOKUP(A58,'Validation List'!$A:$G,4,0),"--")</f>
        <v>MVW 391</v>
      </c>
      <c r="D58" s="16" t="str">
        <f>IFERROR(VLOOKUP(A58,'Validation List'!$A:$G,6,0),"--")</f>
        <v>PM</v>
      </c>
      <c r="E58" s="16">
        <f>IFERROR(VLOOKUP(A58,'Validation List'!$A:$G,5,0),"--")</f>
        <v>100034224097559</v>
      </c>
      <c r="F58" s="15">
        <f t="shared" si="18"/>
        <v>8</v>
      </c>
      <c r="G58" s="15">
        <f t="shared" si="25"/>
        <v>40</v>
      </c>
      <c r="H58" s="15">
        <f t="shared" si="26"/>
        <v>40</v>
      </c>
      <c r="I58" s="15">
        <f t="shared" si="27"/>
        <v>40</v>
      </c>
      <c r="J58" s="15">
        <f t="shared" si="19"/>
        <v>24</v>
      </c>
      <c r="K58" s="15">
        <f t="shared" si="20"/>
        <v>152</v>
      </c>
      <c r="L58" s="15">
        <f t="shared" si="21"/>
        <v>0</v>
      </c>
      <c r="M58" s="15">
        <f t="shared" si="22"/>
        <v>152</v>
      </c>
      <c r="O58" s="95"/>
      <c r="P58" s="95"/>
      <c r="V58" s="95"/>
      <c r="W58" s="95"/>
      <c r="AC58" s="95"/>
      <c r="AD58" s="95"/>
      <c r="AJ58" s="95"/>
      <c r="AK58" s="95"/>
      <c r="AM58" s="25"/>
      <c r="AN58" s="14"/>
      <c r="AO58" s="70" t="s">
        <v>666</v>
      </c>
      <c r="AP58" s="70" t="s">
        <v>666</v>
      </c>
      <c r="AQ58" s="96"/>
      <c r="AR58" s="96"/>
      <c r="AS58" s="2">
        <f t="shared" si="23"/>
        <v>0</v>
      </c>
      <c r="AT58" s="2">
        <f t="shared" si="24"/>
        <v>0</v>
      </c>
      <c r="AU58" s="2">
        <f t="shared" si="14"/>
        <v>0</v>
      </c>
      <c r="AV58" s="25">
        <f t="shared" si="15"/>
        <v>1.1397720455908817</v>
      </c>
      <c r="AW58" s="14">
        <f t="shared" si="17"/>
        <v>3.6</v>
      </c>
    </row>
    <row r="59" spans="1:49" x14ac:dyDescent="0.2">
      <c r="A59" s="148" t="s">
        <v>530</v>
      </c>
      <c r="B59" s="15" t="str">
        <f>IFERROR(VLOOKUP(A59,'Validation List'!$A:$G,2,0),"--")</f>
        <v>Maria Obaldo</v>
      </c>
      <c r="C59" s="15" t="str">
        <f>IFERROR(VLOOKUP(A59,'Validation List'!$A:$G,4,0),"--")</f>
        <v>MVW 391</v>
      </c>
      <c r="D59" s="170" t="str">
        <f>IFERROR(VLOOKUP(A59,'Validation List'!$A:$G,6,0),"--")</f>
        <v>PM</v>
      </c>
      <c r="E59" s="16">
        <f>IFERROR(VLOOKUP(A59,'Validation List'!$A:$G,5,0),"--")</f>
        <v>100039089924285</v>
      </c>
      <c r="F59" s="15">
        <f t="shared" si="18"/>
        <v>0</v>
      </c>
      <c r="G59" s="15">
        <f t="shared" si="25"/>
        <v>40</v>
      </c>
      <c r="H59" s="15">
        <f t="shared" si="26"/>
        <v>40</v>
      </c>
      <c r="I59" s="15">
        <f t="shared" si="27"/>
        <v>40</v>
      </c>
      <c r="J59" s="15">
        <f t="shared" si="19"/>
        <v>24</v>
      </c>
      <c r="K59" s="15">
        <f t="shared" si="20"/>
        <v>144</v>
      </c>
      <c r="L59" s="15">
        <f t="shared" si="21"/>
        <v>0</v>
      </c>
      <c r="M59" s="15">
        <f t="shared" si="22"/>
        <v>144</v>
      </c>
      <c r="N59" s="2" t="s">
        <v>16</v>
      </c>
      <c r="O59" s="95"/>
      <c r="P59" s="95"/>
      <c r="V59" s="95"/>
      <c r="W59" s="95"/>
      <c r="AC59" s="95"/>
      <c r="AD59" s="95"/>
      <c r="AJ59" s="95"/>
      <c r="AK59" s="95"/>
      <c r="AO59" s="70" t="s">
        <v>666</v>
      </c>
      <c r="AP59" s="70" t="s">
        <v>666</v>
      </c>
      <c r="AQ59" s="96"/>
      <c r="AR59" s="96"/>
      <c r="AS59" s="2">
        <f t="shared" si="23"/>
        <v>1</v>
      </c>
      <c r="AT59" s="2">
        <f t="shared" si="24"/>
        <v>0</v>
      </c>
      <c r="AU59" s="2">
        <f t="shared" si="14"/>
        <v>0</v>
      </c>
      <c r="AV59" s="25">
        <f t="shared" si="15"/>
        <v>1.0797840431913617</v>
      </c>
      <c r="AW59" s="14">
        <f t="shared" si="17"/>
        <v>3.6</v>
      </c>
    </row>
    <row r="60" spans="1:49" x14ac:dyDescent="0.2">
      <c r="A60" s="163" t="s">
        <v>466</v>
      </c>
      <c r="B60" s="15" t="str">
        <f>IFERROR(VLOOKUP(A60,'Validation List'!$A:$G,2,0),"--")</f>
        <v>Jason Leung</v>
      </c>
      <c r="C60" s="15" t="str">
        <f>IFERROR(VLOOKUP(A60,'Validation List'!$A:$G,4,0),"--")</f>
        <v>MVW 391</v>
      </c>
      <c r="D60" s="16" t="str">
        <f>IFERROR(VLOOKUP(A60,'Validation List'!$A:$G,6,0),"--")</f>
        <v>AM</v>
      </c>
      <c r="E60" s="16">
        <f>IFERROR(VLOOKUP(A60,'Validation List'!$A:$G,5,0),"--")</f>
        <v>100034223437669</v>
      </c>
      <c r="F60" s="15">
        <f t="shared" si="18"/>
        <v>8</v>
      </c>
      <c r="G60" s="15">
        <f t="shared" si="25"/>
        <v>40</v>
      </c>
      <c r="H60" s="15">
        <f t="shared" si="26"/>
        <v>40</v>
      </c>
      <c r="I60" s="15">
        <f t="shared" si="27"/>
        <v>40</v>
      </c>
      <c r="J60" s="15">
        <f t="shared" si="19"/>
        <v>24</v>
      </c>
      <c r="K60" s="15">
        <f t="shared" si="20"/>
        <v>152</v>
      </c>
      <c r="L60" s="15">
        <f t="shared" si="21"/>
        <v>0</v>
      </c>
      <c r="M60" s="15">
        <f t="shared" si="22"/>
        <v>152</v>
      </c>
      <c r="N60"/>
      <c r="O60" s="95"/>
      <c r="P60" s="97"/>
      <c r="Q60"/>
      <c r="R60"/>
      <c r="S60"/>
      <c r="T60"/>
      <c r="V60" s="95"/>
      <c r="W60" s="97"/>
      <c r="X60"/>
      <c r="Y60"/>
      <c r="Z60"/>
      <c r="AA60"/>
      <c r="AC60" s="95"/>
      <c r="AD60" s="95"/>
      <c r="AJ60" s="95"/>
      <c r="AK60" s="97"/>
      <c r="AL60"/>
      <c r="AM60"/>
      <c r="AN60"/>
      <c r="AO60" s="70" t="s">
        <v>666</v>
      </c>
      <c r="AP60" s="70" t="s">
        <v>666</v>
      </c>
      <c r="AQ60" s="96"/>
      <c r="AR60" s="96"/>
      <c r="AS60" s="2">
        <f t="shared" si="23"/>
        <v>0</v>
      </c>
      <c r="AT60" s="2">
        <f t="shared" si="24"/>
        <v>0</v>
      </c>
      <c r="AU60" s="2">
        <f t="shared" si="14"/>
        <v>0</v>
      </c>
      <c r="AV60" s="25">
        <f t="shared" si="15"/>
        <v>1.1397720455908817</v>
      </c>
      <c r="AW60" s="14">
        <f t="shared" si="17"/>
        <v>3.6</v>
      </c>
    </row>
    <row r="61" spans="1:49" x14ac:dyDescent="0.2">
      <c r="A61" s="148" t="s">
        <v>71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AM</v>
      </c>
      <c r="E61" s="16">
        <f>IFERROR(VLOOKUP(A61,'Validation List'!$A:$G,5,0),"--")</f>
        <v>100023410650965</v>
      </c>
      <c r="F61" s="15">
        <f t="shared" si="18"/>
        <v>8</v>
      </c>
      <c r="G61" s="15">
        <f t="shared" si="25"/>
        <v>40</v>
      </c>
      <c r="H61" s="15">
        <f t="shared" si="26"/>
        <v>40</v>
      </c>
      <c r="I61" s="15">
        <f t="shared" si="27"/>
        <v>40</v>
      </c>
      <c r="J61" s="15">
        <f t="shared" si="19"/>
        <v>24</v>
      </c>
      <c r="K61" s="15">
        <f t="shared" si="20"/>
        <v>152</v>
      </c>
      <c r="L61" s="15">
        <f t="shared" si="21"/>
        <v>0</v>
      </c>
      <c r="M61" s="15">
        <f t="shared" si="22"/>
        <v>152</v>
      </c>
      <c r="O61" s="95"/>
      <c r="P61" s="95"/>
      <c r="V61" s="95"/>
      <c r="W61" s="95"/>
      <c r="AC61" s="95"/>
      <c r="AD61" s="95"/>
      <c r="AJ61" s="95"/>
      <c r="AK61" s="95"/>
      <c r="AO61" s="70" t="s">
        <v>666</v>
      </c>
      <c r="AP61" s="70" t="s">
        <v>666</v>
      </c>
      <c r="AQ61" s="96"/>
      <c r="AR61" s="96"/>
      <c r="AS61" s="2">
        <f t="shared" si="23"/>
        <v>0</v>
      </c>
      <c r="AT61" s="2">
        <f t="shared" si="24"/>
        <v>0</v>
      </c>
      <c r="AU61" s="2">
        <f t="shared" si="14"/>
        <v>0</v>
      </c>
      <c r="AV61" s="25">
        <f t="shared" si="15"/>
        <v>1.1397720455908817</v>
      </c>
      <c r="AW61" s="14">
        <f t="shared" si="17"/>
        <v>3.6</v>
      </c>
    </row>
    <row r="62" spans="1:49" x14ac:dyDescent="0.2">
      <c r="A62" s="148" t="s">
        <v>532</v>
      </c>
      <c r="B62" s="15" t="str">
        <f>IFERROR(VLOOKUP(A62,'Validation List'!$A:$G,2,0),"--")</f>
        <v>Maria Obaldo</v>
      </c>
      <c r="C62" s="15" t="str">
        <f>IFERROR(VLOOKUP(A62,'Validation List'!$A:$G,4,0),"--")</f>
        <v>MVW 391</v>
      </c>
      <c r="D62" s="170" t="str">
        <f>IFERROR(VLOOKUP(A62,'Validation List'!$A:$G,6,0),"--")</f>
        <v>PM</v>
      </c>
      <c r="E62" s="16">
        <f>IFERROR(VLOOKUP(A62,'Validation List'!$A:$G,5,0),"--")</f>
        <v>100039410112731</v>
      </c>
      <c r="F62" s="15">
        <f t="shared" si="18"/>
        <v>8</v>
      </c>
      <c r="G62" s="15">
        <f t="shared" si="25"/>
        <v>40</v>
      </c>
      <c r="H62" s="15">
        <f t="shared" si="26"/>
        <v>40</v>
      </c>
      <c r="I62" s="15">
        <f t="shared" si="27"/>
        <v>40</v>
      </c>
      <c r="J62" s="15">
        <f t="shared" si="19"/>
        <v>24</v>
      </c>
      <c r="K62" s="15">
        <f t="shared" si="20"/>
        <v>152</v>
      </c>
      <c r="L62" s="15">
        <f t="shared" si="21"/>
        <v>0</v>
      </c>
      <c r="M62" s="15">
        <f t="shared" si="22"/>
        <v>152</v>
      </c>
      <c r="O62" s="95"/>
      <c r="P62" s="95"/>
      <c r="V62" s="95"/>
      <c r="W62" s="95"/>
      <c r="AC62" s="95"/>
      <c r="AD62" s="95"/>
      <c r="AJ62" s="95"/>
      <c r="AK62" s="95"/>
      <c r="AO62" s="70" t="s">
        <v>666</v>
      </c>
      <c r="AP62" s="70" t="s">
        <v>666</v>
      </c>
      <c r="AQ62" s="96"/>
      <c r="AR62" s="96"/>
      <c r="AS62" s="2">
        <f t="shared" si="23"/>
        <v>0</v>
      </c>
      <c r="AT62" s="2">
        <f t="shared" si="24"/>
        <v>0</v>
      </c>
      <c r="AU62" s="2">
        <f t="shared" si="14"/>
        <v>0</v>
      </c>
      <c r="AV62" s="25">
        <f t="shared" si="15"/>
        <v>1.1397720455908817</v>
      </c>
      <c r="AW62" s="14">
        <f t="shared" si="17"/>
        <v>3.6</v>
      </c>
    </row>
    <row r="63" spans="1:49" x14ac:dyDescent="0.2">
      <c r="A63" s="163" t="s">
        <v>263</v>
      </c>
      <c r="B63" s="15" t="str">
        <f>IFERROR(VLOOKUP(A63,'Validation List'!$A:$G,2,0),"--")</f>
        <v>QA</v>
      </c>
      <c r="C63" s="15" t="str">
        <f>IFERROR(VLOOKUP(A63,'Validation List'!$A:$G,4,0),"--")</f>
        <v>MVW 391</v>
      </c>
      <c r="D63" s="16" t="str">
        <f>IFERROR(VLOOKUP(A63,'Validation List'!$A:$G,6,0),"--")</f>
        <v>AM</v>
      </c>
      <c r="E63" s="16">
        <f>IFERROR(VLOOKUP(A63,'Validation List'!$A:$G,5,0),"--")</f>
        <v>100019500756569</v>
      </c>
      <c r="F63" s="15">
        <f t="shared" si="18"/>
        <v>8</v>
      </c>
      <c r="G63" s="15">
        <f t="shared" si="25"/>
        <v>32</v>
      </c>
      <c r="H63" s="15">
        <f t="shared" si="26"/>
        <v>32</v>
      </c>
      <c r="I63" s="15">
        <f t="shared" si="27"/>
        <v>40</v>
      </c>
      <c r="J63" s="15">
        <f t="shared" si="19"/>
        <v>24</v>
      </c>
      <c r="K63" s="15">
        <f t="shared" si="20"/>
        <v>136</v>
      </c>
      <c r="L63" s="15">
        <f t="shared" si="21"/>
        <v>0</v>
      </c>
      <c r="M63" s="15">
        <f t="shared" si="22"/>
        <v>136</v>
      </c>
      <c r="O63" s="95"/>
      <c r="P63" s="95"/>
      <c r="U63" s="2" t="s">
        <v>16</v>
      </c>
      <c r="V63" s="95"/>
      <c r="W63" s="95"/>
      <c r="X63" s="2" t="s">
        <v>16</v>
      </c>
      <c r="AC63" s="95"/>
      <c r="AD63" s="95"/>
      <c r="AJ63" s="95"/>
      <c r="AK63" s="95"/>
      <c r="AO63" s="70" t="s">
        <v>666</v>
      </c>
      <c r="AP63" s="70" t="s">
        <v>666</v>
      </c>
      <c r="AQ63" s="96"/>
      <c r="AR63" s="96"/>
      <c r="AS63" s="2">
        <f t="shared" si="23"/>
        <v>2</v>
      </c>
      <c r="AT63" s="2">
        <f t="shared" si="24"/>
        <v>0</v>
      </c>
      <c r="AU63" s="2">
        <f t="shared" si="14"/>
        <v>0</v>
      </c>
      <c r="AV63" s="25">
        <f t="shared" si="15"/>
        <v>1.0197960407918416</v>
      </c>
      <c r="AW63" s="14">
        <f t="shared" si="17"/>
        <v>3.6</v>
      </c>
    </row>
    <row r="64" spans="1:49" x14ac:dyDescent="0.2">
      <c r="A64" s="148" t="s">
        <v>534</v>
      </c>
      <c r="B64" s="15" t="str">
        <f>IFERROR(VLOOKUP(A64,'Validation List'!$A:$G,2,0),"--")</f>
        <v>Maria Obaldo</v>
      </c>
      <c r="C64" s="15" t="str">
        <f>IFERROR(VLOOKUP(A64,'Validation List'!$A:$G,4,0),"--")</f>
        <v>MVW 391</v>
      </c>
      <c r="D64" s="16" t="str">
        <f>IFERROR(VLOOKUP(A64,'Validation List'!$A:$G,6,0),"--")</f>
        <v>PM</v>
      </c>
      <c r="E64" s="16">
        <f>IFERROR(VLOOKUP(A64,'Validation List'!$A:$G,5,0),"--")</f>
        <v>100035201926484</v>
      </c>
      <c r="F64" s="15">
        <f t="shared" si="18"/>
        <v>8</v>
      </c>
      <c r="G64" s="15">
        <f t="shared" si="25"/>
        <v>40</v>
      </c>
      <c r="H64" s="15">
        <f t="shared" si="26"/>
        <v>40</v>
      </c>
      <c r="I64" s="15">
        <f t="shared" si="27"/>
        <v>40</v>
      </c>
      <c r="J64" s="15">
        <f t="shared" si="19"/>
        <v>24</v>
      </c>
      <c r="K64" s="15">
        <f t="shared" si="20"/>
        <v>152</v>
      </c>
      <c r="L64" s="15">
        <f t="shared" si="21"/>
        <v>0</v>
      </c>
      <c r="M64" s="15">
        <f t="shared" si="22"/>
        <v>152</v>
      </c>
      <c r="O64" s="95"/>
      <c r="P64" s="95"/>
      <c r="V64" s="95"/>
      <c r="W64" s="95"/>
      <c r="AC64" s="95"/>
      <c r="AD64" s="95"/>
      <c r="AJ64" s="95"/>
      <c r="AK64" s="95"/>
      <c r="AO64" s="70" t="s">
        <v>666</v>
      </c>
      <c r="AP64" s="70" t="s">
        <v>666</v>
      </c>
      <c r="AQ64" s="96"/>
      <c r="AR64" s="96"/>
      <c r="AS64" s="2">
        <f t="shared" si="23"/>
        <v>0</v>
      </c>
      <c r="AT64" s="2">
        <f t="shared" si="24"/>
        <v>0</v>
      </c>
      <c r="AU64" s="2">
        <f t="shared" si="14"/>
        <v>0</v>
      </c>
      <c r="AV64" s="25">
        <f t="shared" si="15"/>
        <v>1.1397720455908817</v>
      </c>
      <c r="AW64" s="14">
        <f t="shared" si="17"/>
        <v>3.6</v>
      </c>
    </row>
    <row r="65" spans="1:49" x14ac:dyDescent="0.2">
      <c r="A65" s="163" t="s">
        <v>536</v>
      </c>
      <c r="B65" s="15" t="str">
        <f>IFERROR(VLOOKUP(A65,'Validation List'!$A:$G,2,0),"--")</f>
        <v>Maria Obaldo</v>
      </c>
      <c r="C65" s="15" t="str">
        <f>IFERROR(VLOOKUP(A65,'Validation List'!$A:$G,4,0),"--")</f>
        <v>MVW 391</v>
      </c>
      <c r="D65" s="16" t="str">
        <f>IFERROR(VLOOKUP(A65,'Validation List'!$A:$G,6,0),"--")</f>
        <v>PM</v>
      </c>
      <c r="E65" s="16">
        <f>IFERROR(VLOOKUP(A65,'Validation List'!$A:$G,5,0),"--")</f>
        <v>100028591427459</v>
      </c>
      <c r="F65" s="15">
        <f t="shared" si="18"/>
        <v>8</v>
      </c>
      <c r="G65" s="15">
        <f t="shared" si="25"/>
        <v>40</v>
      </c>
      <c r="H65" s="15">
        <f t="shared" si="26"/>
        <v>40</v>
      </c>
      <c r="I65" s="15">
        <f t="shared" si="27"/>
        <v>40</v>
      </c>
      <c r="J65" s="15">
        <f t="shared" si="19"/>
        <v>24</v>
      </c>
      <c r="K65" s="15">
        <f t="shared" si="20"/>
        <v>152</v>
      </c>
      <c r="L65" s="15">
        <f t="shared" si="21"/>
        <v>0</v>
      </c>
      <c r="M65" s="15">
        <f t="shared" si="22"/>
        <v>152</v>
      </c>
      <c r="O65" s="95"/>
      <c r="P65" s="95"/>
      <c r="V65" s="95"/>
      <c r="W65" s="95"/>
      <c r="AC65" s="95"/>
      <c r="AD65" s="95"/>
      <c r="AJ65" s="95"/>
      <c r="AK65" s="95"/>
      <c r="AO65" s="70" t="s">
        <v>666</v>
      </c>
      <c r="AP65" s="70" t="s">
        <v>666</v>
      </c>
      <c r="AQ65" s="96"/>
      <c r="AR65" s="96"/>
      <c r="AS65" s="2">
        <f t="shared" si="23"/>
        <v>0</v>
      </c>
      <c r="AT65" s="2">
        <f t="shared" si="24"/>
        <v>0</v>
      </c>
      <c r="AU65" s="2">
        <f t="shared" si="14"/>
        <v>0</v>
      </c>
      <c r="AV65" s="25">
        <f t="shared" si="15"/>
        <v>1.1397720455908817</v>
      </c>
      <c r="AW65" s="14">
        <f t="shared" si="17"/>
        <v>3.6</v>
      </c>
    </row>
    <row r="66" spans="1:49" x14ac:dyDescent="0.2">
      <c r="A66" s="163" t="s">
        <v>471</v>
      </c>
      <c r="B66" s="15" t="str">
        <f>IFERROR(VLOOKUP(A66,'Validation List'!$A:$G,2,0),"--")</f>
        <v>Jason Leung</v>
      </c>
      <c r="C66" s="15" t="str">
        <f>IFERROR(VLOOKUP(A66,'Validation List'!$A:$G,4,0),"--")</f>
        <v>MVW 391</v>
      </c>
      <c r="D66" s="16" t="str">
        <f>IFERROR(VLOOKUP(A66,'Validation List'!$A:$G,6,0),"--")</f>
        <v>AM</v>
      </c>
      <c r="E66" s="16">
        <f>IFERROR(VLOOKUP(A66,'Validation List'!$A:$G,5,0),"--")</f>
        <v>100028634685349</v>
      </c>
      <c r="F66" s="15">
        <f t="shared" si="18"/>
        <v>8</v>
      </c>
      <c r="G66" s="15">
        <f t="shared" si="25"/>
        <v>40</v>
      </c>
      <c r="H66" s="15">
        <f t="shared" si="26"/>
        <v>40</v>
      </c>
      <c r="I66" s="15">
        <f t="shared" si="27"/>
        <v>40</v>
      </c>
      <c r="J66" s="15">
        <f t="shared" si="19"/>
        <v>24</v>
      </c>
      <c r="K66" s="15">
        <f t="shared" si="20"/>
        <v>152</v>
      </c>
      <c r="L66" s="15">
        <f t="shared" si="21"/>
        <v>0</v>
      </c>
      <c r="M66" s="15">
        <f t="shared" si="22"/>
        <v>152</v>
      </c>
      <c r="O66" s="95"/>
      <c r="P66" s="95"/>
      <c r="V66" s="95"/>
      <c r="W66" s="95"/>
      <c r="AC66" s="95"/>
      <c r="AD66" s="95"/>
      <c r="AJ66" s="95"/>
      <c r="AK66" s="95"/>
      <c r="AO66" s="70" t="s">
        <v>666</v>
      </c>
      <c r="AP66" s="70" t="s">
        <v>666</v>
      </c>
      <c r="AQ66" s="96"/>
      <c r="AR66" s="96"/>
      <c r="AS66" s="2">
        <f t="shared" si="23"/>
        <v>0</v>
      </c>
      <c r="AT66" s="2">
        <f t="shared" si="24"/>
        <v>0</v>
      </c>
      <c r="AU66" s="2">
        <f t="shared" si="14"/>
        <v>0</v>
      </c>
      <c r="AV66" s="25">
        <f t="shared" si="15"/>
        <v>1.1397720455908817</v>
      </c>
      <c r="AW66" s="14">
        <f t="shared" si="17"/>
        <v>3.6</v>
      </c>
    </row>
    <row r="67" spans="1:49" x14ac:dyDescent="0.2">
      <c r="A67" s="163" t="s">
        <v>473</v>
      </c>
      <c r="B67" s="15" t="str">
        <f>IFERROR(VLOOKUP(A67,'Validation List'!$A:$G,2,0),"--")</f>
        <v>Jason Leung</v>
      </c>
      <c r="C67" s="15" t="str">
        <f>IFERROR(VLOOKUP(A67,'Validation List'!$A:$G,4,0),"--")</f>
        <v>MVW 391</v>
      </c>
      <c r="D67" s="16" t="str">
        <f>IFERROR(VLOOKUP(A67,'Validation List'!$A:$G,6,0),"--")</f>
        <v>AM</v>
      </c>
      <c r="E67" s="16">
        <f>IFERROR(VLOOKUP(A67,'Validation List'!$A:$G,5,0),"--")</f>
        <v>100034832655723</v>
      </c>
      <c r="F67" s="15">
        <f t="shared" si="18"/>
        <v>8</v>
      </c>
      <c r="G67" s="15">
        <f t="shared" si="25"/>
        <v>40</v>
      </c>
      <c r="H67" s="15">
        <f t="shared" si="26"/>
        <v>40</v>
      </c>
      <c r="I67" s="15">
        <f t="shared" si="27"/>
        <v>40</v>
      </c>
      <c r="J67" s="15">
        <f t="shared" si="19"/>
        <v>24</v>
      </c>
      <c r="K67" s="15">
        <f t="shared" si="20"/>
        <v>152</v>
      </c>
      <c r="L67" s="15">
        <f t="shared" si="21"/>
        <v>0</v>
      </c>
      <c r="M67" s="15">
        <f t="shared" si="22"/>
        <v>152</v>
      </c>
      <c r="O67" s="95"/>
      <c r="P67" s="95"/>
      <c r="V67" s="95"/>
      <c r="W67" s="95"/>
      <c r="AC67" s="95"/>
      <c r="AD67" s="95"/>
      <c r="AJ67" s="95"/>
      <c r="AK67" s="95"/>
      <c r="AO67" s="70" t="s">
        <v>666</v>
      </c>
      <c r="AP67" s="70" t="s">
        <v>666</v>
      </c>
      <c r="AQ67" s="96"/>
      <c r="AR67" s="96"/>
      <c r="AS67" s="2">
        <f t="shared" si="23"/>
        <v>0</v>
      </c>
      <c r="AT67" s="2">
        <f t="shared" si="24"/>
        <v>0</v>
      </c>
      <c r="AU67" s="2">
        <f t="shared" si="14"/>
        <v>0</v>
      </c>
      <c r="AV67" s="25">
        <f t="shared" si="15"/>
        <v>1.1397720455908817</v>
      </c>
      <c r="AW67" s="14">
        <f t="shared" si="17"/>
        <v>3.6</v>
      </c>
    </row>
    <row r="68" spans="1:49" x14ac:dyDescent="0.2">
      <c r="A68" s="163" t="s">
        <v>475</v>
      </c>
      <c r="B68" s="15" t="str">
        <f>IFERROR(VLOOKUP(A68,'Validation List'!$A:$G,2,0),"--")</f>
        <v>Jason Leung</v>
      </c>
      <c r="C68" s="15" t="str">
        <f>IFERROR(VLOOKUP(A68,'Validation List'!$A:$G,4,0),"--")</f>
        <v>MVW 391</v>
      </c>
      <c r="D68" s="16" t="str">
        <f>IFERROR(VLOOKUP(A68,'Validation List'!$A:$G,6,0),"--")</f>
        <v>AM</v>
      </c>
      <c r="E68" s="16">
        <f>IFERROR(VLOOKUP(A68,'Validation List'!$A:$G,5,0),"--")</f>
        <v>100034214588190</v>
      </c>
      <c r="F68" s="15">
        <f t="shared" si="18"/>
        <v>8</v>
      </c>
      <c r="G68" s="15">
        <f t="shared" si="25"/>
        <v>40</v>
      </c>
      <c r="H68" s="15">
        <f t="shared" si="26"/>
        <v>40</v>
      </c>
      <c r="I68" s="15">
        <f t="shared" si="27"/>
        <v>40</v>
      </c>
      <c r="J68" s="15">
        <f t="shared" si="19"/>
        <v>24</v>
      </c>
      <c r="K68" s="15">
        <f t="shared" si="20"/>
        <v>152</v>
      </c>
      <c r="L68" s="15">
        <f t="shared" si="21"/>
        <v>0</v>
      </c>
      <c r="M68" s="15">
        <f t="shared" si="22"/>
        <v>152</v>
      </c>
      <c r="O68" s="95"/>
      <c r="P68" s="95"/>
      <c r="V68" s="95"/>
      <c r="W68" s="95"/>
      <c r="AC68" s="95"/>
      <c r="AD68" s="95"/>
      <c r="AJ68" s="95"/>
      <c r="AK68" s="95"/>
      <c r="AO68" s="70" t="s">
        <v>666</v>
      </c>
      <c r="AP68" s="70" t="s">
        <v>666</v>
      </c>
      <c r="AQ68" s="96"/>
      <c r="AR68" s="96"/>
      <c r="AS68" s="2">
        <f t="shared" si="23"/>
        <v>0</v>
      </c>
      <c r="AT68" s="2">
        <f t="shared" si="24"/>
        <v>0</v>
      </c>
      <c r="AU68" s="2">
        <f t="shared" si="14"/>
        <v>0</v>
      </c>
      <c r="AV68" s="25">
        <f t="shared" si="15"/>
        <v>1.1397720455908817</v>
      </c>
      <c r="AW68" s="14">
        <f t="shared" si="17"/>
        <v>3.6</v>
      </c>
    </row>
    <row r="69" spans="1:49" x14ac:dyDescent="0.2">
      <c r="A69" s="163" t="s">
        <v>477</v>
      </c>
      <c r="B69" s="15" t="str">
        <f>IFERROR(VLOOKUP(A69,'Validation List'!$A:$G,2,0),"--")</f>
        <v>Jason Leung</v>
      </c>
      <c r="C69" s="15" t="str">
        <f>IFERROR(VLOOKUP(A69,'Validation List'!$A:$G,4,0),"--")</f>
        <v>MVW 391</v>
      </c>
      <c r="D69" s="16" t="str">
        <f>IFERROR(VLOOKUP(A69,'Validation List'!$A:$G,6,0),"--")</f>
        <v>AM</v>
      </c>
      <c r="E69" s="16">
        <f>IFERROR(VLOOKUP(A69,'Validation List'!$A:$G,5,0),"--")</f>
        <v>100034272406951</v>
      </c>
      <c r="F69" s="15">
        <f t="shared" si="18"/>
        <v>8</v>
      </c>
      <c r="G69" s="15">
        <f t="shared" si="25"/>
        <v>40</v>
      </c>
      <c r="H69" s="15">
        <f t="shared" si="26"/>
        <v>0</v>
      </c>
      <c r="I69" s="15">
        <f t="shared" si="27"/>
        <v>40</v>
      </c>
      <c r="J69" s="15">
        <f t="shared" si="19"/>
        <v>24</v>
      </c>
      <c r="K69" s="15">
        <f t="shared" si="20"/>
        <v>112</v>
      </c>
      <c r="L69" s="15">
        <f t="shared" si="21"/>
        <v>0</v>
      </c>
      <c r="M69" s="15">
        <f t="shared" si="22"/>
        <v>112</v>
      </c>
      <c r="O69" s="95"/>
      <c r="P69" s="95"/>
      <c r="V69" s="95"/>
      <c r="W69" s="95"/>
      <c r="X69" s="2" t="s">
        <v>16</v>
      </c>
      <c r="Y69" s="2" t="s">
        <v>16</v>
      </c>
      <c r="Z69" s="2" t="s">
        <v>16</v>
      </c>
      <c r="AA69" s="2" t="s">
        <v>16</v>
      </c>
      <c r="AB69" s="2" t="s">
        <v>16</v>
      </c>
      <c r="AC69" s="95"/>
      <c r="AD69" s="95"/>
      <c r="AJ69" s="95"/>
      <c r="AK69" s="95"/>
      <c r="AO69" s="70" t="s">
        <v>666</v>
      </c>
      <c r="AP69" s="70" t="s">
        <v>666</v>
      </c>
      <c r="AQ69" s="96"/>
      <c r="AR69" s="96"/>
      <c r="AS69" s="2">
        <f t="shared" si="23"/>
        <v>5</v>
      </c>
      <c r="AT69" s="2">
        <f t="shared" si="24"/>
        <v>0</v>
      </c>
      <c r="AU69" s="2">
        <f t="shared" ref="AU69:AU73" si="28">((COUNTIFS(N69:AR69,"&gt;0",N69:AR69,"&lt;8")*8)-SUMIFS(N69:AR69,N69:AR69,"&gt;0",N69:AR69,"&lt;8"))</f>
        <v>0</v>
      </c>
      <c r="AV69" s="25">
        <f t="shared" ref="AV69:AV74" si="29">IFERROR((IF(G69="BC Forward",(AW69*1.85)/8,(K69/16.67)/8)),"--")</f>
        <v>0.83983203359328129</v>
      </c>
      <c r="AW69" s="14">
        <f t="shared" ref="AW69:AW73" si="30">($C$1-(COUNTIF(N69:AR69,"NA")))/5</f>
        <v>3.6</v>
      </c>
    </row>
    <row r="70" spans="1:49" x14ac:dyDescent="0.2">
      <c r="A70" s="163" t="s">
        <v>479</v>
      </c>
      <c r="B70" s="15" t="str">
        <f>IFERROR(VLOOKUP(A70,'Validation List'!$A:$G,2,0),"--")</f>
        <v>Jason Leung</v>
      </c>
      <c r="C70" s="15" t="str">
        <f>IFERROR(VLOOKUP(A70,'Validation List'!$A:$G,4,0),"--")</f>
        <v>MVW 391</v>
      </c>
      <c r="D70" s="16" t="str">
        <f>IFERROR(VLOOKUP(A70,'Validation List'!$A:$G,6,0),"--")</f>
        <v>AM</v>
      </c>
      <c r="E70" s="16">
        <f>IFERROR(VLOOKUP(A70,'Validation List'!$A:$G,5,0),"--")</f>
        <v>100034175813539</v>
      </c>
      <c r="F70" s="15">
        <f t="shared" si="18"/>
        <v>8</v>
      </c>
      <c r="G70" s="15">
        <f t="shared" si="25"/>
        <v>40</v>
      </c>
      <c r="H70" s="15">
        <f t="shared" si="26"/>
        <v>40</v>
      </c>
      <c r="I70" s="15">
        <f t="shared" si="27"/>
        <v>40</v>
      </c>
      <c r="J70" s="15">
        <f t="shared" si="19"/>
        <v>24</v>
      </c>
      <c r="K70" s="15">
        <f t="shared" si="20"/>
        <v>152</v>
      </c>
      <c r="L70" s="15">
        <f t="shared" si="21"/>
        <v>0</v>
      </c>
      <c r="M70" s="15">
        <f t="shared" si="22"/>
        <v>152</v>
      </c>
      <c r="O70" s="95"/>
      <c r="P70" s="95"/>
      <c r="V70" s="95"/>
      <c r="W70" s="95"/>
      <c r="AC70" s="95"/>
      <c r="AD70" s="95"/>
      <c r="AJ70" s="95"/>
      <c r="AK70" s="95"/>
      <c r="AO70" s="70" t="s">
        <v>666</v>
      </c>
      <c r="AP70" s="70" t="s">
        <v>666</v>
      </c>
      <c r="AQ70" s="96"/>
      <c r="AR70" s="96"/>
      <c r="AS70" s="2">
        <f t="shared" si="23"/>
        <v>0</v>
      </c>
      <c r="AT70" s="2">
        <f t="shared" si="24"/>
        <v>0</v>
      </c>
      <c r="AU70" s="2">
        <f t="shared" si="28"/>
        <v>0</v>
      </c>
      <c r="AV70" s="25">
        <f t="shared" si="29"/>
        <v>1.1397720455908817</v>
      </c>
      <c r="AW70" s="14">
        <f t="shared" si="30"/>
        <v>3.6</v>
      </c>
    </row>
    <row r="71" spans="1:49" x14ac:dyDescent="0.2">
      <c r="A71" s="163" t="s">
        <v>538</v>
      </c>
      <c r="B71" s="15" t="str">
        <f>IFERROR(VLOOKUP(A71,'Validation List'!$A:$G,2,0),"--")</f>
        <v>Maria Obaldo</v>
      </c>
      <c r="C71" s="15" t="str">
        <f>IFERROR(VLOOKUP(A71,'Validation List'!$A:$G,4,0),"--")</f>
        <v>MVW 391</v>
      </c>
      <c r="D71" s="16" t="str">
        <f>IFERROR(VLOOKUP(A71,'Validation List'!$A:$G,6,0),"--")</f>
        <v>PM</v>
      </c>
      <c r="E71" s="16">
        <f>IFERROR(VLOOKUP(A71,'Validation List'!$A:$G,5,0),"--")</f>
        <v>100034228927216</v>
      </c>
      <c r="F71" s="15">
        <f t="shared" si="18"/>
        <v>8</v>
      </c>
      <c r="G71" s="15">
        <f t="shared" si="25"/>
        <v>32</v>
      </c>
      <c r="H71" s="15">
        <f t="shared" si="26"/>
        <v>40</v>
      </c>
      <c r="I71" s="15">
        <f t="shared" si="27"/>
        <v>40</v>
      </c>
      <c r="J71" s="15">
        <f t="shared" si="19"/>
        <v>24</v>
      </c>
      <c r="K71" s="15">
        <f t="shared" si="20"/>
        <v>144</v>
      </c>
      <c r="L71" s="15">
        <f t="shared" si="21"/>
        <v>0</v>
      </c>
      <c r="M71" s="15">
        <f t="shared" si="22"/>
        <v>144</v>
      </c>
      <c r="O71" s="95"/>
      <c r="P71" s="95"/>
      <c r="Q71" s="2" t="s">
        <v>16</v>
      </c>
      <c r="V71" s="95"/>
      <c r="W71" s="95"/>
      <c r="AC71" s="95"/>
      <c r="AD71" s="95"/>
      <c r="AJ71" s="95"/>
      <c r="AK71" s="95"/>
      <c r="AO71" s="70" t="s">
        <v>666</v>
      </c>
      <c r="AP71" s="70" t="s">
        <v>666</v>
      </c>
      <c r="AQ71" s="96"/>
      <c r="AR71" s="96"/>
      <c r="AS71" s="2">
        <f t="shared" si="23"/>
        <v>1</v>
      </c>
      <c r="AT71" s="2">
        <f t="shared" si="24"/>
        <v>0</v>
      </c>
      <c r="AU71" s="2">
        <f t="shared" si="28"/>
        <v>0</v>
      </c>
      <c r="AV71" s="25">
        <f t="shared" si="29"/>
        <v>1.0797840431913617</v>
      </c>
      <c r="AW71" s="14">
        <f t="shared" si="30"/>
        <v>3.6</v>
      </c>
    </row>
    <row r="72" spans="1:49" x14ac:dyDescent="0.2">
      <c r="A72" s="163" t="s">
        <v>540</v>
      </c>
      <c r="B72" s="15" t="str">
        <f>IFERROR(VLOOKUP(A72,'Validation List'!$A:$G,2,0),"--")</f>
        <v>Maria Obaldo</v>
      </c>
      <c r="C72" s="15" t="str">
        <f>IFERROR(VLOOKUP(A72,'Validation List'!$A:$G,4,0),"--")</f>
        <v>MVW 391</v>
      </c>
      <c r="D72" s="16" t="str">
        <f>IFERROR(VLOOKUP(A72,'Validation List'!$A:$G,6,0),"--")</f>
        <v>PM</v>
      </c>
      <c r="E72" s="16">
        <f>IFERROR(VLOOKUP(A72,'Validation List'!$A:$G,5,0),"--")</f>
        <v>100034843664340</v>
      </c>
      <c r="F72" s="15">
        <f t="shared" si="18"/>
        <v>8</v>
      </c>
      <c r="G72" s="15">
        <f t="shared" si="25"/>
        <v>40</v>
      </c>
      <c r="H72" s="15">
        <f t="shared" si="26"/>
        <v>40</v>
      </c>
      <c r="I72" s="15">
        <f t="shared" si="27"/>
        <v>40</v>
      </c>
      <c r="J72" s="15">
        <f t="shared" si="19"/>
        <v>24</v>
      </c>
      <c r="K72" s="15">
        <f t="shared" si="20"/>
        <v>152</v>
      </c>
      <c r="L72" s="15">
        <f t="shared" si="21"/>
        <v>0</v>
      </c>
      <c r="M72" s="15">
        <f t="shared" si="22"/>
        <v>152</v>
      </c>
      <c r="N72"/>
      <c r="O72" s="95"/>
      <c r="P72" s="97"/>
      <c r="Q72"/>
      <c r="R72"/>
      <c r="S72"/>
      <c r="T72"/>
      <c r="V72" s="95"/>
      <c r="W72" s="97"/>
      <c r="X72"/>
      <c r="Y72"/>
      <c r="Z72"/>
      <c r="AA72"/>
      <c r="AC72" s="95"/>
      <c r="AD72" s="97"/>
      <c r="AE72"/>
      <c r="AF72"/>
      <c r="AG72"/>
      <c r="AH72"/>
      <c r="AJ72" s="95"/>
      <c r="AK72" s="97"/>
      <c r="AL72"/>
      <c r="AM72"/>
      <c r="AN72"/>
      <c r="AO72" s="70" t="s">
        <v>666</v>
      </c>
      <c r="AP72" s="70" t="s">
        <v>666</v>
      </c>
      <c r="AQ72" s="96"/>
      <c r="AR72" s="96"/>
      <c r="AS72" s="2">
        <f t="shared" si="23"/>
        <v>0</v>
      </c>
      <c r="AT72" s="2">
        <f t="shared" si="24"/>
        <v>0</v>
      </c>
      <c r="AU72" s="2">
        <f t="shared" si="28"/>
        <v>0</v>
      </c>
      <c r="AV72" s="25">
        <f t="shared" si="29"/>
        <v>1.1397720455908817</v>
      </c>
      <c r="AW72" s="14">
        <f t="shared" si="30"/>
        <v>3.6</v>
      </c>
    </row>
    <row r="73" spans="1:49" x14ac:dyDescent="0.2">
      <c r="A73" s="163" t="s">
        <v>481</v>
      </c>
      <c r="B73" s="15" t="str">
        <f>IFERROR(VLOOKUP(A73,'Validation List'!$A:$G,2,0),"--")</f>
        <v>Jason Leung</v>
      </c>
      <c r="C73" s="15" t="str">
        <f>IFERROR(VLOOKUP(A73,'Validation List'!$A:$G,4,0),"--")</f>
        <v>MVW 391</v>
      </c>
      <c r="D73" s="16" t="str">
        <f>IFERROR(VLOOKUP(A73,'Validation List'!$A:$G,6,0),"--")</f>
        <v>AM</v>
      </c>
      <c r="E73" s="16">
        <f>IFERROR(VLOOKUP(A73,'Validation List'!$A:$G,5,0),"--")</f>
        <v>100034001902734</v>
      </c>
      <c r="F73" s="15">
        <f t="shared" si="18"/>
        <v>0</v>
      </c>
      <c r="G73" s="15">
        <f t="shared" si="25"/>
        <v>40</v>
      </c>
      <c r="H73" s="15">
        <f t="shared" si="26"/>
        <v>40</v>
      </c>
      <c r="I73" s="15">
        <f t="shared" si="27"/>
        <v>40</v>
      </c>
      <c r="J73" s="15">
        <f t="shared" si="19"/>
        <v>24</v>
      </c>
      <c r="K73" s="15">
        <f t="shared" si="20"/>
        <v>144</v>
      </c>
      <c r="L73" s="15">
        <f t="shared" si="21"/>
        <v>0</v>
      </c>
      <c r="M73" s="15">
        <f t="shared" si="22"/>
        <v>144</v>
      </c>
      <c r="N73" s="204" t="s">
        <v>16</v>
      </c>
      <c r="O73" s="95"/>
      <c r="P73" s="95"/>
      <c r="V73" s="95"/>
      <c r="W73" s="95"/>
      <c r="X73"/>
      <c r="AC73" s="95"/>
      <c r="AD73" s="95"/>
      <c r="AJ73" s="95"/>
      <c r="AK73" s="95"/>
      <c r="AO73" s="70" t="s">
        <v>666</v>
      </c>
      <c r="AP73" s="70" t="s">
        <v>666</v>
      </c>
      <c r="AQ73" s="96"/>
      <c r="AR73" s="96"/>
      <c r="AS73" s="2">
        <f t="shared" si="23"/>
        <v>1</v>
      </c>
      <c r="AT73" s="2">
        <f t="shared" si="24"/>
        <v>0</v>
      </c>
      <c r="AU73" s="2">
        <f t="shared" si="28"/>
        <v>0</v>
      </c>
      <c r="AV73" s="25">
        <f t="shared" si="29"/>
        <v>1.0797840431913617</v>
      </c>
      <c r="AW73" s="14">
        <f t="shared" si="30"/>
        <v>3.6</v>
      </c>
    </row>
    <row r="74" spans="1:49" x14ac:dyDescent="0.2">
      <c r="A74" s="148" t="s">
        <v>542</v>
      </c>
      <c r="B74" s="15" t="str">
        <f>IFERROR(VLOOKUP(A74,'Validation List'!$A:$G,2,0),"--")</f>
        <v>Maria Obaldo</v>
      </c>
      <c r="C74" s="15" t="str">
        <f>IFERROR(VLOOKUP(A74,'Validation List'!$A:$G,4,0),"--")</f>
        <v>MVW 391</v>
      </c>
      <c r="D74" s="170" t="str">
        <f>IFERROR(VLOOKUP(A74,'Validation List'!$A:$G,6,0),"--")</f>
        <v>PM</v>
      </c>
      <c r="E74" s="16">
        <f>IFERROR(VLOOKUP(A74,'Validation List'!$A:$G,5,0),"--")</f>
        <v>100035636838551</v>
      </c>
      <c r="F74" s="15">
        <f t="shared" si="18"/>
        <v>8</v>
      </c>
      <c r="G74" s="15">
        <f t="shared" si="25"/>
        <v>40</v>
      </c>
      <c r="H74" s="15">
        <f t="shared" si="26"/>
        <v>40</v>
      </c>
      <c r="I74" s="15">
        <f t="shared" si="27"/>
        <v>40</v>
      </c>
      <c r="J74" s="15">
        <f t="shared" si="19"/>
        <v>24</v>
      </c>
      <c r="K74" s="15">
        <f t="shared" si="20"/>
        <v>152</v>
      </c>
      <c r="L74" s="15">
        <f t="shared" si="21"/>
        <v>0</v>
      </c>
      <c r="M74" s="15">
        <f t="shared" si="22"/>
        <v>152</v>
      </c>
      <c r="O74" s="95"/>
      <c r="P74" s="95"/>
      <c r="V74" s="95"/>
      <c r="W74" s="95"/>
      <c r="AC74" s="95"/>
      <c r="AD74" s="95"/>
      <c r="AJ74" s="95"/>
      <c r="AK74" s="95"/>
      <c r="AO74" s="70" t="s">
        <v>666</v>
      </c>
      <c r="AP74" s="70" t="s">
        <v>666</v>
      </c>
      <c r="AQ74" s="96"/>
      <c r="AR74" s="96"/>
      <c r="AS74" s="2">
        <f t="shared" si="23"/>
        <v>0</v>
      </c>
      <c r="AT74" s="2">
        <f t="shared" si="24"/>
        <v>0</v>
      </c>
      <c r="AU74" s="2">
        <f t="shared" ref="AU74:AU90" si="31">((COUNTIFS(N74:AR74,"&gt;0",N74:AR74,"&lt;8")*8)-SUMIFS(N74:AR74,N74:AR74,"&gt;0",N74:AR74,"&lt;8"))</f>
        <v>0</v>
      </c>
      <c r="AV74" s="25">
        <f t="shared" si="29"/>
        <v>1.1397720455908817</v>
      </c>
      <c r="AW74" s="14">
        <f t="shared" ref="AW74:AW90" si="32">($C$1-(COUNTIF(N74:AR74,"NA")))/5</f>
        <v>3.6</v>
      </c>
    </row>
    <row r="75" spans="1:49" x14ac:dyDescent="0.2">
      <c r="A75" s="163" t="s">
        <v>544</v>
      </c>
      <c r="B75" s="15" t="str">
        <f>IFERROR(VLOOKUP(A75,'Validation List'!$A:$G,2,0),"--")</f>
        <v>Maria Obaldo</v>
      </c>
      <c r="C75" s="15" t="str">
        <f>IFERROR(VLOOKUP(A75,'Validation List'!$A:$G,4,0),"--")</f>
        <v>MVW 391</v>
      </c>
      <c r="D75" s="16" t="str">
        <f>IFERROR(VLOOKUP(A75,'Validation List'!$A:$G,6,0),"--")</f>
        <v>PM</v>
      </c>
      <c r="E75" s="16">
        <f>IFERROR(VLOOKUP(A75,'Validation List'!$A:$G,5,0),"--")</f>
        <v>100034130473628</v>
      </c>
      <c r="F75" s="15">
        <f t="shared" si="18"/>
        <v>8</v>
      </c>
      <c r="G75" s="15">
        <f t="shared" si="25"/>
        <v>40</v>
      </c>
      <c r="H75" s="15">
        <f t="shared" si="26"/>
        <v>40</v>
      </c>
      <c r="I75" s="15">
        <f t="shared" si="27"/>
        <v>40</v>
      </c>
      <c r="J75" s="15">
        <f t="shared" si="19"/>
        <v>24</v>
      </c>
      <c r="K75" s="15">
        <f t="shared" si="20"/>
        <v>152</v>
      </c>
      <c r="L75" s="15">
        <f t="shared" si="21"/>
        <v>0</v>
      </c>
      <c r="M75" s="15">
        <f t="shared" si="22"/>
        <v>152</v>
      </c>
      <c r="O75" s="95"/>
      <c r="P75" s="95"/>
      <c r="V75" s="95"/>
      <c r="W75" s="95"/>
      <c r="AC75" s="95"/>
      <c r="AD75" s="95"/>
      <c r="AJ75" s="95"/>
      <c r="AK75" s="95"/>
      <c r="AO75" s="70" t="s">
        <v>666</v>
      </c>
      <c r="AP75" s="70" t="s">
        <v>666</v>
      </c>
      <c r="AQ75" s="96"/>
      <c r="AR75" s="96"/>
      <c r="AS75" s="2">
        <f t="shared" si="23"/>
        <v>0</v>
      </c>
      <c r="AT75" s="2">
        <f t="shared" si="24"/>
        <v>0</v>
      </c>
      <c r="AU75" s="2">
        <f t="shared" si="31"/>
        <v>0</v>
      </c>
      <c r="AV75" s="25">
        <f t="shared" ref="AV75:AV90" si="33">IFERROR((IF(G75="BC Forward",(AW75*1.85)/8,(K75/16.67)/8)),"--")</f>
        <v>1.1397720455908817</v>
      </c>
      <c r="AW75" s="14">
        <f t="shared" si="32"/>
        <v>3.6</v>
      </c>
    </row>
    <row r="76" spans="1:49" x14ac:dyDescent="0.2">
      <c r="A76" s="163" t="s">
        <v>546</v>
      </c>
      <c r="B76" s="15" t="str">
        <f>IFERROR(VLOOKUP(A76,'Validation List'!$A:$G,2,0),"--")</f>
        <v>Maria Obaldo</v>
      </c>
      <c r="C76" s="15" t="str">
        <f>IFERROR(VLOOKUP(A76,'Validation List'!$A:$G,4,0),"--")</f>
        <v>MVW 391</v>
      </c>
      <c r="D76" s="16" t="str">
        <f>IFERROR(VLOOKUP(A76,'Validation List'!$A:$G,6,0),"--")</f>
        <v>PM</v>
      </c>
      <c r="E76" s="16">
        <f>IFERROR(VLOOKUP(A76,'Validation List'!$A:$G,5,0),"--")</f>
        <v>100034161101676</v>
      </c>
      <c r="F76" s="15">
        <f t="shared" si="18"/>
        <v>8</v>
      </c>
      <c r="G76" s="15">
        <f t="shared" si="25"/>
        <v>40</v>
      </c>
      <c r="H76" s="15">
        <f t="shared" si="26"/>
        <v>40</v>
      </c>
      <c r="I76" s="15">
        <f t="shared" si="27"/>
        <v>40</v>
      </c>
      <c r="J76" s="15">
        <f t="shared" si="19"/>
        <v>24</v>
      </c>
      <c r="K76" s="15">
        <f t="shared" si="20"/>
        <v>152</v>
      </c>
      <c r="L76" s="15">
        <f t="shared" si="21"/>
        <v>0</v>
      </c>
      <c r="M76" s="15">
        <f t="shared" si="22"/>
        <v>152</v>
      </c>
      <c r="O76" s="95"/>
      <c r="P76" s="95"/>
      <c r="V76" s="95"/>
      <c r="W76" s="95"/>
      <c r="AC76" s="95"/>
      <c r="AD76" s="95"/>
      <c r="AJ76" s="95"/>
      <c r="AK76" s="95"/>
      <c r="AO76" s="70" t="s">
        <v>666</v>
      </c>
      <c r="AP76" s="70" t="s">
        <v>666</v>
      </c>
      <c r="AQ76" s="96"/>
      <c r="AR76" s="96"/>
      <c r="AS76" s="2">
        <f t="shared" si="23"/>
        <v>0</v>
      </c>
      <c r="AT76" s="2">
        <f t="shared" si="24"/>
        <v>0</v>
      </c>
      <c r="AU76" s="2">
        <f t="shared" si="31"/>
        <v>0</v>
      </c>
      <c r="AV76" s="25">
        <f t="shared" si="33"/>
        <v>1.1397720455908817</v>
      </c>
      <c r="AW76" s="14">
        <f t="shared" si="32"/>
        <v>3.6</v>
      </c>
    </row>
    <row r="77" spans="1:49" x14ac:dyDescent="0.2">
      <c r="A77" s="148" t="s">
        <v>495</v>
      </c>
      <c r="B77" s="15" t="str">
        <f>IFERROR(VLOOKUP(A77,'Validation List'!$A:$G,2,0),"--")</f>
        <v>Jason Leung</v>
      </c>
      <c r="C77" s="15" t="str">
        <f>IFERROR(VLOOKUP(A77,'Validation List'!$A:$G,4,0),"--")</f>
        <v>MVW 391</v>
      </c>
      <c r="D77" s="170" t="str">
        <f>IFERROR(VLOOKUP(A77,'Validation List'!$A:$G,6,0),"--")</f>
        <v>AM</v>
      </c>
      <c r="E77" s="16">
        <f>IFERROR(VLOOKUP(A77,'Validation List'!$A:$G,5,0),"--")</f>
        <v>100041249646893</v>
      </c>
      <c r="F77" s="15">
        <f t="shared" si="18"/>
        <v>8</v>
      </c>
      <c r="G77" s="15">
        <f t="shared" si="25"/>
        <v>40</v>
      </c>
      <c r="H77" s="15">
        <f t="shared" si="26"/>
        <v>40</v>
      </c>
      <c r="I77" s="15">
        <f t="shared" si="27"/>
        <v>40</v>
      </c>
      <c r="J77" s="15">
        <f t="shared" si="19"/>
        <v>24</v>
      </c>
      <c r="K77" s="15">
        <f t="shared" si="20"/>
        <v>152</v>
      </c>
      <c r="L77" s="15">
        <f t="shared" si="21"/>
        <v>0</v>
      </c>
      <c r="M77" s="15">
        <f t="shared" si="22"/>
        <v>152</v>
      </c>
      <c r="O77" s="95"/>
      <c r="P77" s="95"/>
      <c r="V77" s="95"/>
      <c r="W77" s="95"/>
      <c r="AC77" s="95"/>
      <c r="AD77" s="95"/>
      <c r="AJ77" s="95"/>
      <c r="AK77" s="95"/>
      <c r="AO77" s="70" t="s">
        <v>666</v>
      </c>
      <c r="AP77" s="70" t="s">
        <v>666</v>
      </c>
      <c r="AQ77" s="96"/>
      <c r="AR77" s="96"/>
      <c r="AS77" s="2">
        <f t="shared" si="23"/>
        <v>0</v>
      </c>
      <c r="AT77" s="2">
        <f t="shared" si="24"/>
        <v>0</v>
      </c>
      <c r="AU77" s="2">
        <f t="shared" si="31"/>
        <v>0</v>
      </c>
      <c r="AV77" s="25">
        <f t="shared" si="33"/>
        <v>1.1397720455908817</v>
      </c>
      <c r="AW77" s="14">
        <f t="shared" si="32"/>
        <v>3.6</v>
      </c>
    </row>
    <row r="78" spans="1:49" x14ac:dyDescent="0.2">
      <c r="A78" s="163" t="s">
        <v>483</v>
      </c>
      <c r="B78" s="15" t="str">
        <f>IFERROR(VLOOKUP(A78,'Validation List'!$A:$G,2,0),"--")</f>
        <v>Jason Leung</v>
      </c>
      <c r="C78" s="15" t="str">
        <f>IFERROR(VLOOKUP(A78,'Validation List'!$A:$G,4,0),"--")</f>
        <v>MVW 391</v>
      </c>
      <c r="D78" s="16" t="str">
        <f>IFERROR(VLOOKUP(A78,'Validation List'!$A:$G,6,0),"--")</f>
        <v>AM</v>
      </c>
      <c r="E78" s="16">
        <f>IFERROR(VLOOKUP(A78,'Validation List'!$A:$G,5,0),"--")</f>
        <v>100034026800724</v>
      </c>
      <c r="F78" s="15">
        <f t="shared" si="18"/>
        <v>8</v>
      </c>
      <c r="G78" s="15">
        <f t="shared" si="25"/>
        <v>40</v>
      </c>
      <c r="H78" s="15">
        <f t="shared" si="26"/>
        <v>40</v>
      </c>
      <c r="I78" s="15">
        <f t="shared" si="27"/>
        <v>40</v>
      </c>
      <c r="J78" s="15">
        <f t="shared" si="19"/>
        <v>24</v>
      </c>
      <c r="K78" s="15">
        <f t="shared" si="20"/>
        <v>152</v>
      </c>
      <c r="L78" s="15">
        <f t="shared" si="21"/>
        <v>0</v>
      </c>
      <c r="M78" s="15">
        <f t="shared" si="22"/>
        <v>152</v>
      </c>
      <c r="O78" s="95"/>
      <c r="P78" s="95"/>
      <c r="V78" s="95"/>
      <c r="W78" s="95"/>
      <c r="AC78" s="95"/>
      <c r="AD78" s="95"/>
      <c r="AJ78" s="95"/>
      <c r="AK78" s="95"/>
      <c r="AO78" s="70" t="s">
        <v>666</v>
      </c>
      <c r="AP78" s="70" t="s">
        <v>666</v>
      </c>
      <c r="AQ78" s="96"/>
      <c r="AR78" s="96"/>
      <c r="AS78" s="2">
        <f t="shared" si="23"/>
        <v>0</v>
      </c>
      <c r="AT78" s="2">
        <f t="shared" si="24"/>
        <v>0</v>
      </c>
      <c r="AU78" s="2">
        <f t="shared" si="31"/>
        <v>0</v>
      </c>
      <c r="AV78" s="25">
        <f t="shared" si="33"/>
        <v>1.1397720455908817</v>
      </c>
      <c r="AW78" s="14">
        <f t="shared" si="32"/>
        <v>3.6</v>
      </c>
    </row>
    <row r="79" spans="1:49" x14ac:dyDescent="0.2">
      <c r="A79" s="163" t="s">
        <v>548</v>
      </c>
      <c r="B79" s="15" t="str">
        <f>IFERROR(VLOOKUP(A79,'Validation List'!$A:$G,2,0),"--")</f>
        <v>Maria Obaldo</v>
      </c>
      <c r="C79" s="15" t="str">
        <f>IFERROR(VLOOKUP(A79,'Validation List'!$A:$G,4,0),"--")</f>
        <v>MVW 391</v>
      </c>
      <c r="D79" s="16" t="str">
        <f>IFERROR(VLOOKUP(A79,'Validation List'!$A:$G,6,0),"--")</f>
        <v>PM</v>
      </c>
      <c r="E79" s="16">
        <f>IFERROR(VLOOKUP(A79,'Validation List'!$A:$G,5,0),"--")</f>
        <v>100028957339145</v>
      </c>
      <c r="F79" s="15">
        <f t="shared" si="18"/>
        <v>8</v>
      </c>
      <c r="G79" s="15">
        <f t="shared" si="25"/>
        <v>40</v>
      </c>
      <c r="H79" s="15">
        <f t="shared" si="26"/>
        <v>40</v>
      </c>
      <c r="I79" s="15">
        <f t="shared" si="27"/>
        <v>40</v>
      </c>
      <c r="J79" s="15">
        <f t="shared" si="19"/>
        <v>24</v>
      </c>
      <c r="K79" s="15">
        <f t="shared" si="20"/>
        <v>152</v>
      </c>
      <c r="L79" s="15">
        <f t="shared" si="21"/>
        <v>0</v>
      </c>
      <c r="M79" s="15">
        <f t="shared" si="22"/>
        <v>152</v>
      </c>
      <c r="O79" s="95"/>
      <c r="P79" s="95"/>
      <c r="V79" s="95"/>
      <c r="W79" s="95"/>
      <c r="AC79" s="95"/>
      <c r="AD79" s="95"/>
      <c r="AJ79" s="95"/>
      <c r="AK79" s="95"/>
      <c r="AO79" s="70" t="s">
        <v>666</v>
      </c>
      <c r="AP79" s="70" t="s">
        <v>666</v>
      </c>
      <c r="AQ79" s="96"/>
      <c r="AR79" s="96"/>
      <c r="AS79" s="2">
        <f t="shared" si="23"/>
        <v>0</v>
      </c>
      <c r="AT79" s="2">
        <f t="shared" si="24"/>
        <v>0</v>
      </c>
      <c r="AU79" s="2">
        <f t="shared" si="31"/>
        <v>0</v>
      </c>
      <c r="AV79" s="25">
        <f t="shared" si="33"/>
        <v>1.1397720455908817</v>
      </c>
      <c r="AW79" s="14">
        <f t="shared" si="32"/>
        <v>3.6</v>
      </c>
    </row>
    <row r="80" spans="1:49" x14ac:dyDescent="0.2">
      <c r="A80" s="163" t="s">
        <v>550</v>
      </c>
      <c r="B80" s="15" t="str">
        <f>IFERROR(VLOOKUP(A80,'Validation List'!$A:$G,2,0),"--")</f>
        <v>Maria Obaldo</v>
      </c>
      <c r="C80" s="15" t="str">
        <f>IFERROR(VLOOKUP(A80,'Validation List'!$A:$G,4,0),"--")</f>
        <v>MVW 391</v>
      </c>
      <c r="D80" s="16" t="str">
        <f>IFERROR(VLOOKUP(A80,'Validation List'!$A:$G,6,0),"--")</f>
        <v>PM</v>
      </c>
      <c r="E80" s="16">
        <f>IFERROR(VLOOKUP(A80,'Validation List'!$A:$G,5,0),"--")</f>
        <v>100028678002286</v>
      </c>
      <c r="F80" s="15">
        <f t="shared" si="18"/>
        <v>8</v>
      </c>
      <c r="G80" s="15">
        <f t="shared" si="25"/>
        <v>40</v>
      </c>
      <c r="H80" s="15">
        <f t="shared" si="26"/>
        <v>40</v>
      </c>
      <c r="I80" s="15">
        <f t="shared" si="27"/>
        <v>40</v>
      </c>
      <c r="J80" s="15">
        <f t="shared" si="19"/>
        <v>24</v>
      </c>
      <c r="K80" s="15">
        <f t="shared" si="20"/>
        <v>152</v>
      </c>
      <c r="L80" s="15">
        <f t="shared" si="21"/>
        <v>0</v>
      </c>
      <c r="M80" s="15">
        <f t="shared" si="22"/>
        <v>152</v>
      </c>
      <c r="O80" s="95"/>
      <c r="P80" s="95"/>
      <c r="V80" s="95"/>
      <c r="W80" s="95"/>
      <c r="AC80" s="95"/>
      <c r="AD80" s="95"/>
      <c r="AJ80" s="95"/>
      <c r="AK80" s="95"/>
      <c r="AO80" s="70" t="s">
        <v>666</v>
      </c>
      <c r="AP80" s="70" t="s">
        <v>666</v>
      </c>
      <c r="AQ80" s="96"/>
      <c r="AR80" s="96"/>
      <c r="AS80" s="2">
        <f t="shared" si="23"/>
        <v>0</v>
      </c>
      <c r="AT80" s="2">
        <f t="shared" si="24"/>
        <v>0</v>
      </c>
      <c r="AU80" s="2">
        <f t="shared" si="31"/>
        <v>0</v>
      </c>
      <c r="AV80" s="25">
        <f t="shared" si="33"/>
        <v>1.1397720455908817</v>
      </c>
      <c r="AW80" s="14">
        <f t="shared" si="32"/>
        <v>3.6</v>
      </c>
    </row>
    <row r="81" spans="1:49" x14ac:dyDescent="0.2">
      <c r="A81" s="163" t="s">
        <v>485</v>
      </c>
      <c r="B81" s="15" t="str">
        <f>IFERROR(VLOOKUP(A81,'Validation List'!$A:$G,2,0),"--")</f>
        <v>Jason Leung</v>
      </c>
      <c r="C81" s="15" t="str">
        <f>IFERROR(VLOOKUP(A81,'Validation List'!$A:$G,4,0),"--")</f>
        <v>MVW 391</v>
      </c>
      <c r="D81" s="16" t="str">
        <f>IFERROR(VLOOKUP(A81,'Validation List'!$A:$G,6,0),"--")</f>
        <v>AM</v>
      </c>
      <c r="E81" s="16">
        <f>IFERROR(VLOOKUP(A81,'Validation List'!$A:$G,5,0),"--")</f>
        <v>100034779559090</v>
      </c>
      <c r="F81" s="15">
        <f t="shared" si="18"/>
        <v>8</v>
      </c>
      <c r="G81" s="15">
        <f t="shared" si="25"/>
        <v>40</v>
      </c>
      <c r="H81" s="15">
        <f t="shared" si="26"/>
        <v>40</v>
      </c>
      <c r="I81" s="15">
        <f t="shared" si="27"/>
        <v>40</v>
      </c>
      <c r="J81" s="15">
        <f t="shared" si="19"/>
        <v>24</v>
      </c>
      <c r="K81" s="15">
        <f t="shared" si="20"/>
        <v>152</v>
      </c>
      <c r="L81" s="15">
        <f t="shared" si="21"/>
        <v>0</v>
      </c>
      <c r="M81" s="15">
        <f t="shared" si="22"/>
        <v>152</v>
      </c>
      <c r="O81" s="95"/>
      <c r="P81" s="95"/>
      <c r="V81" s="95"/>
      <c r="W81" s="95"/>
      <c r="AC81" s="95"/>
      <c r="AD81" s="95"/>
      <c r="AJ81" s="95"/>
      <c r="AK81" s="95"/>
      <c r="AO81" s="70" t="s">
        <v>666</v>
      </c>
      <c r="AP81" s="70" t="s">
        <v>666</v>
      </c>
      <c r="AQ81" s="96"/>
      <c r="AR81" s="96"/>
      <c r="AS81" s="2">
        <f t="shared" si="23"/>
        <v>0</v>
      </c>
      <c r="AT81" s="2">
        <f t="shared" si="24"/>
        <v>0</v>
      </c>
      <c r="AU81" s="2">
        <f t="shared" si="31"/>
        <v>0</v>
      </c>
      <c r="AV81" s="25">
        <f t="shared" si="33"/>
        <v>1.1397720455908817</v>
      </c>
      <c r="AW81" s="14">
        <f t="shared" si="32"/>
        <v>3.6</v>
      </c>
    </row>
    <row r="82" spans="1:49" x14ac:dyDescent="0.2">
      <c r="A82" s="163" t="s">
        <v>503</v>
      </c>
      <c r="B82" s="15" t="str">
        <f>IFERROR(VLOOKUP(A82,'Validation List'!$A:$G,2,0),"--")</f>
        <v>Jason Leung</v>
      </c>
      <c r="C82" s="15" t="str">
        <f>IFERROR(VLOOKUP(A82,'Validation List'!$A:$G,4,0),"--")</f>
        <v>MVW 391</v>
      </c>
      <c r="D82" s="16" t="str">
        <f>IFERROR(VLOOKUP(A82,'Validation List'!$A:$G,6,0),"--")</f>
        <v>AM</v>
      </c>
      <c r="E82" s="16">
        <f>IFERROR(VLOOKUP(A82,'Validation List'!$A:$G,5,0),"--")</f>
        <v>100028800064303</v>
      </c>
      <c r="F82" s="15">
        <f t="shared" si="18"/>
        <v>8</v>
      </c>
      <c r="G82" s="15">
        <f t="shared" si="25"/>
        <v>40</v>
      </c>
      <c r="H82" s="15">
        <f t="shared" si="26"/>
        <v>40</v>
      </c>
      <c r="I82" s="15">
        <f t="shared" si="27"/>
        <v>40</v>
      </c>
      <c r="J82" s="15">
        <f t="shared" si="19"/>
        <v>24</v>
      </c>
      <c r="K82" s="15">
        <f t="shared" si="20"/>
        <v>152</v>
      </c>
      <c r="L82" s="15">
        <f t="shared" si="21"/>
        <v>0</v>
      </c>
      <c r="M82" s="15">
        <f t="shared" si="22"/>
        <v>152</v>
      </c>
      <c r="O82" s="95"/>
      <c r="P82" s="95"/>
      <c r="V82" s="95"/>
      <c r="W82" s="95"/>
      <c r="AC82" s="95"/>
      <c r="AD82" s="95"/>
      <c r="AJ82" s="95"/>
      <c r="AK82" s="95"/>
      <c r="AO82" s="70" t="s">
        <v>666</v>
      </c>
      <c r="AP82" s="70" t="s">
        <v>666</v>
      </c>
      <c r="AQ82" s="96"/>
      <c r="AR82" s="96"/>
      <c r="AS82" s="2">
        <f t="shared" si="23"/>
        <v>0</v>
      </c>
      <c r="AT82" s="2">
        <f t="shared" si="24"/>
        <v>0</v>
      </c>
      <c r="AU82" s="2">
        <f t="shared" si="31"/>
        <v>0</v>
      </c>
      <c r="AV82" s="25">
        <f t="shared" si="33"/>
        <v>1.1397720455908817</v>
      </c>
      <c r="AW82" s="14">
        <f t="shared" si="32"/>
        <v>3.6</v>
      </c>
    </row>
    <row r="83" spans="1:49" x14ac:dyDescent="0.2">
      <c r="A83" s="163" t="s">
        <v>552</v>
      </c>
      <c r="B83" s="15" t="str">
        <f>IFERROR(VLOOKUP(A83,'Validation List'!$A:$G,2,0),"--")</f>
        <v>Maria Obaldo</v>
      </c>
      <c r="C83" s="15" t="str">
        <f>IFERROR(VLOOKUP(A83,'Validation List'!$A:$G,4,0),"--")</f>
        <v>MVW 391</v>
      </c>
      <c r="D83" s="16" t="str">
        <f>IFERROR(VLOOKUP(A83,'Validation List'!$A:$G,6,0),"--")</f>
        <v>PM</v>
      </c>
      <c r="E83" s="16">
        <f>IFERROR(VLOOKUP(A83,'Validation List'!$A:$G,5,0),"--")</f>
        <v>100029081885568</v>
      </c>
      <c r="F83" s="15">
        <f t="shared" si="18"/>
        <v>8</v>
      </c>
      <c r="G83" s="15">
        <f t="shared" si="25"/>
        <v>40</v>
      </c>
      <c r="H83" s="15">
        <f t="shared" si="26"/>
        <v>40</v>
      </c>
      <c r="I83" s="15">
        <f t="shared" si="27"/>
        <v>40</v>
      </c>
      <c r="J83" s="15">
        <f t="shared" si="19"/>
        <v>24</v>
      </c>
      <c r="K83" s="15">
        <f t="shared" si="20"/>
        <v>152</v>
      </c>
      <c r="L83" s="15">
        <f t="shared" si="21"/>
        <v>0</v>
      </c>
      <c r="M83" s="15">
        <f t="shared" si="22"/>
        <v>152</v>
      </c>
      <c r="O83" s="95"/>
      <c r="P83" s="95"/>
      <c r="V83" s="95"/>
      <c r="W83" s="95"/>
      <c r="AC83" s="95"/>
      <c r="AD83" s="95"/>
      <c r="AJ83" s="95"/>
      <c r="AK83" s="95"/>
      <c r="AO83" s="70" t="s">
        <v>666</v>
      </c>
      <c r="AP83" s="70" t="s">
        <v>666</v>
      </c>
      <c r="AQ83" s="96"/>
      <c r="AR83" s="96"/>
      <c r="AS83" s="2">
        <f t="shared" si="23"/>
        <v>0</v>
      </c>
      <c r="AT83" s="2">
        <f t="shared" si="24"/>
        <v>0</v>
      </c>
      <c r="AU83" s="2">
        <f t="shared" si="31"/>
        <v>0</v>
      </c>
      <c r="AV83" s="25">
        <f t="shared" si="33"/>
        <v>1.1397720455908817</v>
      </c>
      <c r="AW83" s="14">
        <f t="shared" si="32"/>
        <v>3.6</v>
      </c>
    </row>
    <row r="84" spans="1:49" x14ac:dyDescent="0.2">
      <c r="A84" s="148" t="s">
        <v>487</v>
      </c>
      <c r="B84" s="15" t="str">
        <f>IFERROR(VLOOKUP(A84,'Validation List'!$A:$G,2,0),"--")</f>
        <v>Jason Leung</v>
      </c>
      <c r="C84" s="15" t="str">
        <f>IFERROR(VLOOKUP(A84,'Validation List'!$A:$G,4,0),"--")</f>
        <v>MVW 391</v>
      </c>
      <c r="D84" s="16" t="str">
        <f>IFERROR(VLOOKUP(A84,'Validation List'!$A:$G,6,0),"--")</f>
        <v>AM</v>
      </c>
      <c r="E84" s="16">
        <f>IFERROR(VLOOKUP(A84,'Validation List'!$A:$G,5,0),"--")</f>
        <v>100036941613966</v>
      </c>
      <c r="F84" s="15">
        <f t="shared" si="18"/>
        <v>8</v>
      </c>
      <c r="G84" s="15">
        <f t="shared" si="25"/>
        <v>40</v>
      </c>
      <c r="H84" s="15">
        <f t="shared" si="26"/>
        <v>40</v>
      </c>
      <c r="I84" s="15">
        <f t="shared" si="27"/>
        <v>40</v>
      </c>
      <c r="J84" s="15">
        <f t="shared" si="19"/>
        <v>24</v>
      </c>
      <c r="K84" s="15">
        <f t="shared" si="20"/>
        <v>152</v>
      </c>
      <c r="L84" s="15">
        <f t="shared" si="21"/>
        <v>0</v>
      </c>
      <c r="M84" s="15">
        <f t="shared" si="22"/>
        <v>152</v>
      </c>
      <c r="O84" s="95"/>
      <c r="P84" s="95"/>
      <c r="V84" s="95"/>
      <c r="W84" s="95"/>
      <c r="AC84" s="95"/>
      <c r="AD84" s="95"/>
      <c r="AJ84" s="95"/>
      <c r="AK84" s="95"/>
      <c r="AO84" s="70" t="s">
        <v>666</v>
      </c>
      <c r="AP84" s="70" t="s">
        <v>666</v>
      </c>
      <c r="AQ84" s="96"/>
      <c r="AR84" s="96"/>
      <c r="AS84" s="2">
        <f t="shared" si="23"/>
        <v>0</v>
      </c>
      <c r="AT84" s="2">
        <f t="shared" si="24"/>
        <v>0</v>
      </c>
      <c r="AU84" s="2">
        <f t="shared" si="31"/>
        <v>0</v>
      </c>
      <c r="AV84" s="25">
        <f t="shared" si="33"/>
        <v>1.1397720455908817</v>
      </c>
      <c r="AW84" s="14">
        <f t="shared" si="32"/>
        <v>3.6</v>
      </c>
    </row>
    <row r="85" spans="1:49" x14ac:dyDescent="0.2">
      <c r="A85" s="163" t="s">
        <v>554</v>
      </c>
      <c r="B85" s="15" t="str">
        <f>IFERROR(VLOOKUP(A85,'Validation List'!$A:$G,2,0),"--")</f>
        <v>Maria Obaldo</v>
      </c>
      <c r="C85" s="15" t="str">
        <f>IFERROR(VLOOKUP(A85,'Validation List'!$A:$G,4,0),"--")</f>
        <v>MVW 391</v>
      </c>
      <c r="D85" s="16" t="str">
        <f>IFERROR(VLOOKUP(A85,'Validation List'!$A:$G,6,0),"--")</f>
        <v>PM</v>
      </c>
      <c r="E85" s="16">
        <f>IFERROR(VLOOKUP(A85,'Validation List'!$A:$G,5,0),"--")</f>
        <v>100034792128190</v>
      </c>
      <c r="F85" s="15">
        <f t="shared" ref="F85:F90" si="34">((1*8)-((COUNTIF(N85:P85,"UD")+COUNTIF(N85:P85,"PD")+COUNTIF(N85:P85,"NA"))*8))+(COUNTIF(N85:P85,"Worked")*8) - ((COUNTIFS(N85:P85,"&gt;0",N85:P85,"&lt;8")*8)-SUMIFS(N85:P85,N85:P85,"&gt;0",N85:P85,"&lt;8"))</f>
        <v>8</v>
      </c>
      <c r="G85" s="15">
        <f t="shared" si="25"/>
        <v>40</v>
      </c>
      <c r="H85" s="15">
        <f t="shared" si="26"/>
        <v>40</v>
      </c>
      <c r="I85" s="15">
        <f t="shared" si="27"/>
        <v>40</v>
      </c>
      <c r="J85" s="15">
        <f t="shared" ref="J85:J90" si="35">((5*8)-((COUNTIF(AL85:AR85,"UD")+COUNTIF(AL85:AR85,"PD")+COUNTIF(AL85:AR85,"NA"))*8))+(COUNTIF(AL85:AR85,"Worked")*8) - ((COUNTIF(AL85:AR85,"&gt;0")*8)-SUMIF(AL85:AR85,"&gt;0"))</f>
        <v>16</v>
      </c>
      <c r="K85" s="15">
        <f t="shared" ref="K85:K90" si="36">SUM(F85:J85)</f>
        <v>144</v>
      </c>
      <c r="L85" s="15">
        <f t="shared" ref="L85:L90" si="37">SUMIFS(N85:AR85,N85:AR85,"&gt;8") - ((COUNTIFS(N85:AR85,"&gt;0",N85:AR85,"&gt;8")*8))</f>
        <v>0</v>
      </c>
      <c r="M85" s="15">
        <f t="shared" ref="M85:M90" si="38">L85+K85</f>
        <v>144</v>
      </c>
      <c r="O85" s="95"/>
      <c r="P85" s="95"/>
      <c r="V85" s="95"/>
      <c r="W85" s="95"/>
      <c r="AC85" s="95"/>
      <c r="AD85" s="95"/>
      <c r="AJ85" s="95"/>
      <c r="AK85" s="95"/>
      <c r="AN85" s="2" t="s">
        <v>16</v>
      </c>
      <c r="AO85" s="70" t="s">
        <v>666</v>
      </c>
      <c r="AP85" s="70" t="s">
        <v>666</v>
      </c>
      <c r="AQ85" s="96"/>
      <c r="AR85" s="96"/>
      <c r="AS85" s="2">
        <f t="shared" ref="AS85:AS90" si="39">COUNTIF(N85:AR85,"PD")</f>
        <v>1</v>
      </c>
      <c r="AT85" s="2">
        <f t="shared" ref="AT85:AT90" si="40">COUNTIF(N85:AR85,"UD")</f>
        <v>0</v>
      </c>
      <c r="AU85" s="2">
        <f t="shared" si="31"/>
        <v>0</v>
      </c>
      <c r="AV85" s="25">
        <f t="shared" si="33"/>
        <v>1.0797840431913617</v>
      </c>
      <c r="AW85" s="14">
        <f t="shared" si="32"/>
        <v>3.6</v>
      </c>
    </row>
    <row r="86" spans="1:49" x14ac:dyDescent="0.2">
      <c r="A86" s="148" t="s">
        <v>134</v>
      </c>
      <c r="B86" s="15" t="str">
        <f>IFERROR(VLOOKUP(A86,'Validation List'!$A:$G,2,0),"--")</f>
        <v>Maria Obaldo</v>
      </c>
      <c r="C86" s="15" t="str">
        <f>IFERROR(VLOOKUP(A86,'Validation List'!$A:$G,4,0),"--")</f>
        <v>MVW 391</v>
      </c>
      <c r="D86" s="16" t="str">
        <f>IFERROR(VLOOKUP(A86,'Validation List'!$A:$G,6,0),"--")</f>
        <v>PM</v>
      </c>
      <c r="E86" s="16">
        <f>IFERROR(VLOOKUP(A86,'Validation List'!$A:$G,5,0),"--")</f>
        <v>100025786989380</v>
      </c>
      <c r="F86" s="15">
        <f t="shared" si="34"/>
        <v>8</v>
      </c>
      <c r="G86" s="15">
        <f t="shared" si="25"/>
        <v>40</v>
      </c>
      <c r="H86" s="15">
        <f t="shared" si="26"/>
        <v>40</v>
      </c>
      <c r="I86" s="15">
        <f t="shared" si="27"/>
        <v>40</v>
      </c>
      <c r="J86" s="15">
        <f t="shared" si="35"/>
        <v>0</v>
      </c>
      <c r="K86" s="15">
        <f t="shared" si="36"/>
        <v>128</v>
      </c>
      <c r="L86" s="15">
        <f t="shared" si="37"/>
        <v>0</v>
      </c>
      <c r="M86" s="15">
        <f t="shared" si="38"/>
        <v>128</v>
      </c>
      <c r="O86" s="95"/>
      <c r="P86" s="95"/>
      <c r="V86" s="95"/>
      <c r="W86" s="95"/>
      <c r="AC86" s="95"/>
      <c r="AD86" s="95"/>
      <c r="AJ86" s="95"/>
      <c r="AK86" s="95"/>
      <c r="AL86" s="2" t="s">
        <v>16</v>
      </c>
      <c r="AM86" s="2" t="s">
        <v>16</v>
      </c>
      <c r="AN86" s="2" t="s">
        <v>16</v>
      </c>
      <c r="AO86" s="70" t="s">
        <v>666</v>
      </c>
      <c r="AP86" s="70" t="s">
        <v>666</v>
      </c>
      <c r="AQ86" s="96"/>
      <c r="AR86" s="96"/>
      <c r="AS86" s="2">
        <f t="shared" si="39"/>
        <v>3</v>
      </c>
      <c r="AT86" s="2">
        <f t="shared" si="40"/>
        <v>0</v>
      </c>
      <c r="AU86" s="2">
        <f t="shared" si="31"/>
        <v>0</v>
      </c>
      <c r="AV86" s="25">
        <f t="shared" si="33"/>
        <v>0.95980803839232143</v>
      </c>
      <c r="AW86" s="14">
        <f t="shared" si="32"/>
        <v>3.6</v>
      </c>
    </row>
    <row r="87" spans="1:49" x14ac:dyDescent="0.2">
      <c r="A87" s="148" t="s">
        <v>502</v>
      </c>
      <c r="B87" s="15" t="str">
        <f>IFERROR(VLOOKUP(A87,'Validation List'!$A:$G,2,0),"--")</f>
        <v>Jason Leung</v>
      </c>
      <c r="C87" s="15" t="str">
        <f>IFERROR(VLOOKUP(A87,'Validation List'!$A:$G,4,0),"--")</f>
        <v>MVW 391</v>
      </c>
      <c r="D87" s="16" t="str">
        <f>IFERROR(VLOOKUP(A87,'Validation List'!$A:$G,6,0),"--")</f>
        <v>AM</v>
      </c>
      <c r="E87" s="16">
        <f>IFERROR(VLOOKUP(A87,'Validation List'!$A:$G,5,0),"--")</f>
        <v>0</v>
      </c>
      <c r="F87" s="15">
        <f t="shared" si="34"/>
        <v>8</v>
      </c>
      <c r="G87" s="15">
        <f t="shared" si="25"/>
        <v>40</v>
      </c>
      <c r="H87" s="15">
        <f t="shared" si="26"/>
        <v>40</v>
      </c>
      <c r="I87" s="15">
        <f t="shared" si="27"/>
        <v>40</v>
      </c>
      <c r="J87" s="15">
        <f t="shared" si="35"/>
        <v>24</v>
      </c>
      <c r="K87" s="15">
        <f t="shared" si="36"/>
        <v>152</v>
      </c>
      <c r="L87" s="15">
        <f t="shared" si="37"/>
        <v>0</v>
      </c>
      <c r="M87" s="15">
        <f t="shared" si="38"/>
        <v>152</v>
      </c>
      <c r="O87" s="95"/>
      <c r="P87" s="95"/>
      <c r="V87" s="95"/>
      <c r="W87" s="95"/>
      <c r="AC87" s="95"/>
      <c r="AD87" s="95"/>
      <c r="AJ87" s="95"/>
      <c r="AK87" s="95"/>
      <c r="AO87" s="70" t="s">
        <v>666</v>
      </c>
      <c r="AP87" s="70" t="s">
        <v>666</v>
      </c>
      <c r="AQ87" s="95"/>
      <c r="AR87" s="95"/>
      <c r="AS87" s="2">
        <f t="shared" si="39"/>
        <v>0</v>
      </c>
      <c r="AT87" s="2">
        <f t="shared" si="40"/>
        <v>0</v>
      </c>
      <c r="AU87" s="2">
        <f t="shared" si="31"/>
        <v>0</v>
      </c>
      <c r="AV87" s="25">
        <f t="shared" si="33"/>
        <v>1.1397720455908817</v>
      </c>
      <c r="AW87" s="14">
        <f t="shared" si="32"/>
        <v>3.6</v>
      </c>
    </row>
    <row r="88" spans="1:49" x14ac:dyDescent="0.2">
      <c r="A88" s="163" t="s">
        <v>489</v>
      </c>
      <c r="B88" s="15" t="str">
        <f>IFERROR(VLOOKUP(A88,'Validation List'!$A:$G,2,0),"--")</f>
        <v>Jason Leung</v>
      </c>
      <c r="C88" s="15" t="str">
        <f>IFERROR(VLOOKUP(A88,'Validation List'!$A:$G,4,0),"--")</f>
        <v>MVW 391</v>
      </c>
      <c r="D88" s="16" t="str">
        <f>IFERROR(VLOOKUP(A88,'Validation List'!$A:$G,6,0),"--")</f>
        <v>AM</v>
      </c>
      <c r="E88" s="16">
        <f>IFERROR(VLOOKUP(A88,'Validation List'!$A:$G,5,0),"--")</f>
        <v>100034395606908</v>
      </c>
      <c r="F88" s="15">
        <f t="shared" si="34"/>
        <v>8</v>
      </c>
      <c r="G88" s="15">
        <f t="shared" si="25"/>
        <v>40</v>
      </c>
      <c r="H88" s="15">
        <f t="shared" si="26"/>
        <v>40</v>
      </c>
      <c r="I88" s="15">
        <f t="shared" si="27"/>
        <v>40</v>
      </c>
      <c r="J88" s="15">
        <f t="shared" si="35"/>
        <v>24</v>
      </c>
      <c r="K88" s="15">
        <f t="shared" si="36"/>
        <v>152</v>
      </c>
      <c r="L88" s="15">
        <f t="shared" si="37"/>
        <v>0</v>
      </c>
      <c r="M88" s="15">
        <f t="shared" si="38"/>
        <v>152</v>
      </c>
      <c r="O88" s="95"/>
      <c r="P88" s="95"/>
      <c r="V88" s="95"/>
      <c r="W88" s="95"/>
      <c r="AC88" s="95"/>
      <c r="AD88" s="95"/>
      <c r="AJ88" s="95"/>
      <c r="AK88" s="95"/>
      <c r="AO88" s="70" t="s">
        <v>666</v>
      </c>
      <c r="AP88" s="70" t="s">
        <v>666</v>
      </c>
      <c r="AQ88" s="96"/>
      <c r="AR88" s="96"/>
      <c r="AS88" s="2">
        <f t="shared" si="39"/>
        <v>0</v>
      </c>
      <c r="AT88" s="2">
        <f t="shared" si="40"/>
        <v>0</v>
      </c>
      <c r="AU88" s="2">
        <f t="shared" si="31"/>
        <v>0</v>
      </c>
      <c r="AV88" s="25">
        <f t="shared" si="33"/>
        <v>1.1397720455908817</v>
      </c>
      <c r="AW88" s="14">
        <f t="shared" si="32"/>
        <v>3.6</v>
      </c>
    </row>
    <row r="89" spans="1:49" x14ac:dyDescent="0.2">
      <c r="A89" s="163" t="s">
        <v>557</v>
      </c>
      <c r="B89" s="15" t="str">
        <f>IFERROR(VLOOKUP(A89,'Validation List'!$A:$G,2,0),"--")</f>
        <v>Maria Obaldo</v>
      </c>
      <c r="C89" s="15" t="str">
        <f>IFERROR(VLOOKUP(A89,'Validation List'!$A:$G,4,0),"--")</f>
        <v>MVW 391</v>
      </c>
      <c r="D89" s="16" t="str">
        <f>IFERROR(VLOOKUP(A89,'Validation List'!$A:$G,6,0),"--")</f>
        <v>PM</v>
      </c>
      <c r="E89" s="16">
        <f>IFERROR(VLOOKUP(A89,'Validation List'!$A:$G,5,0),"--")</f>
        <v>100035602686127</v>
      </c>
      <c r="F89" s="15">
        <f t="shared" si="34"/>
        <v>8</v>
      </c>
      <c r="G89" s="15">
        <f t="shared" si="25"/>
        <v>40</v>
      </c>
      <c r="H89" s="15">
        <f t="shared" si="26"/>
        <v>40</v>
      </c>
      <c r="I89" s="15">
        <f t="shared" si="27"/>
        <v>40</v>
      </c>
      <c r="J89" s="15">
        <f t="shared" si="35"/>
        <v>24</v>
      </c>
      <c r="K89" s="15">
        <f t="shared" si="36"/>
        <v>152</v>
      </c>
      <c r="L89" s="15">
        <f t="shared" si="37"/>
        <v>0</v>
      </c>
      <c r="M89" s="15">
        <f t="shared" si="38"/>
        <v>152</v>
      </c>
      <c r="O89" s="95"/>
      <c r="P89" s="95"/>
      <c r="V89" s="95"/>
      <c r="W89" s="95"/>
      <c r="AC89" s="95"/>
      <c r="AD89" s="95"/>
      <c r="AJ89" s="95"/>
      <c r="AK89" s="95"/>
      <c r="AO89" s="70" t="s">
        <v>666</v>
      </c>
      <c r="AP89" s="70" t="s">
        <v>666</v>
      </c>
      <c r="AQ89" s="96"/>
      <c r="AR89" s="96"/>
      <c r="AS89" s="2">
        <f t="shared" si="39"/>
        <v>0</v>
      </c>
      <c r="AT89" s="2">
        <f t="shared" si="40"/>
        <v>0</v>
      </c>
      <c r="AU89" s="2">
        <f t="shared" si="31"/>
        <v>0</v>
      </c>
      <c r="AV89" s="25">
        <f t="shared" si="33"/>
        <v>1.1397720455908817</v>
      </c>
      <c r="AW89" s="14">
        <f t="shared" si="32"/>
        <v>3.6</v>
      </c>
    </row>
    <row r="90" spans="1:49" x14ac:dyDescent="0.2">
      <c r="A90" s="148" t="s">
        <v>565</v>
      </c>
      <c r="B90" s="15" t="str">
        <f>IFERROR(VLOOKUP(A90,'Validation List'!$A:$G,2,0),"--")</f>
        <v>Maria Obaldo</v>
      </c>
      <c r="C90" s="15" t="str">
        <f>IFERROR(VLOOKUP(A90,'Validation List'!$A:$G,4,0),"--")</f>
        <v>MVW 391</v>
      </c>
      <c r="D90" s="16" t="str">
        <f>IFERROR(VLOOKUP(A90,'Validation List'!$A:$G,6,0),"--")</f>
        <v>PM</v>
      </c>
      <c r="E90" s="16">
        <f>IFERROR(VLOOKUP(A90,'Validation List'!$A:$G,5,0),"--")</f>
        <v>0</v>
      </c>
      <c r="F90" s="15">
        <f t="shared" si="34"/>
        <v>8</v>
      </c>
      <c r="G90" s="15">
        <f t="shared" si="25"/>
        <v>40</v>
      </c>
      <c r="H90" s="15">
        <f t="shared" si="26"/>
        <v>40</v>
      </c>
      <c r="I90" s="15">
        <f t="shared" si="27"/>
        <v>40</v>
      </c>
      <c r="J90" s="15">
        <f t="shared" si="35"/>
        <v>24</v>
      </c>
      <c r="K90" s="15">
        <f t="shared" si="36"/>
        <v>152</v>
      </c>
      <c r="L90" s="15">
        <f t="shared" si="37"/>
        <v>0</v>
      </c>
      <c r="M90" s="15">
        <f t="shared" si="38"/>
        <v>152</v>
      </c>
      <c r="O90" s="95"/>
      <c r="P90" s="95"/>
      <c r="V90" s="95"/>
      <c r="W90" s="95"/>
      <c r="AC90" s="95"/>
      <c r="AD90" s="95"/>
      <c r="AJ90" s="95"/>
      <c r="AK90" s="95"/>
      <c r="AO90" s="70" t="s">
        <v>666</v>
      </c>
      <c r="AP90" s="70" t="s">
        <v>666</v>
      </c>
      <c r="AQ90" s="95"/>
      <c r="AR90" s="95"/>
      <c r="AS90" s="2">
        <f t="shared" si="39"/>
        <v>0</v>
      </c>
      <c r="AT90" s="2">
        <f t="shared" si="40"/>
        <v>0</v>
      </c>
      <c r="AU90" s="2">
        <f t="shared" si="31"/>
        <v>0</v>
      </c>
      <c r="AV90" s="25">
        <f t="shared" si="33"/>
        <v>1.1397720455908817</v>
      </c>
      <c r="AW90" s="14">
        <f t="shared" si="32"/>
        <v>3.6</v>
      </c>
    </row>
  </sheetData>
  <autoFilter ref="A23:AT67" xr:uid="{CD9C0C2E-79A6-CB48-B080-5CF756631F7A}">
    <sortState xmlns:xlrd2="http://schemas.microsoft.com/office/spreadsheetml/2017/richdata2" ref="A24:AT90">
      <sortCondition ref="A23:A67"/>
    </sortState>
  </autoFilter>
  <mergeCells count="2">
    <mergeCell ref="C5:D5"/>
    <mergeCell ref="F5:G5"/>
  </mergeCells>
  <conditionalFormatting sqref="O24:AA24 AQ74:AR74 N24:N32 O25:AN33 N60:AN73 O59:AN59 N75:AR123 AC24:AN24 N34:AN58 AO24:AR73">
    <cfRule type="cellIs" dxfId="130" priority="111" operator="between">
      <formula>0.001</formula>
      <formula>7.999</formula>
    </cfRule>
    <cfRule type="cellIs" dxfId="129" priority="112" operator="equal">
      <formula>"na"</formula>
    </cfRule>
    <cfRule type="cellIs" dxfId="128" priority="113" operator="equal">
      <formula>"ud"</formula>
    </cfRule>
    <cfRule type="cellIs" dxfId="127" priority="114" operator="equal">
      <formula>"pd"</formula>
    </cfRule>
  </conditionalFormatting>
  <conditionalFormatting sqref="O33:AN33 AQ74:AR74 N60:AN73 O59:AN59 N75:AR155 N24:AN32 N34:AN58 AO24:AR73">
    <cfRule type="cellIs" dxfId="126" priority="115" operator="greaterThan">
      <formula>8</formula>
    </cfRule>
  </conditionalFormatting>
  <conditionalFormatting sqref="L75:L122 L24:L73">
    <cfRule type="cellIs" dxfId="125" priority="110" operator="greaterThan">
      <formula>0</formula>
    </cfRule>
  </conditionalFormatting>
  <conditionalFormatting sqref="A68">
    <cfRule type="duplicateValues" dxfId="124" priority="109"/>
  </conditionalFormatting>
  <conditionalFormatting sqref="A69:A70">
    <cfRule type="duplicateValues" dxfId="123" priority="103"/>
  </conditionalFormatting>
  <conditionalFormatting sqref="AJ74:AK74 AC74:AD74">
    <cfRule type="cellIs" dxfId="122" priority="98" operator="between">
      <formula>0.001</formula>
      <formula>7.999</formula>
    </cfRule>
    <cfRule type="cellIs" dxfId="121" priority="99" operator="equal">
      <formula>"na"</formula>
    </cfRule>
    <cfRule type="cellIs" dxfId="120" priority="100" operator="equal">
      <formula>"ud"</formula>
    </cfRule>
    <cfRule type="cellIs" dxfId="119" priority="101" operator="equal">
      <formula>"pd"</formula>
    </cfRule>
  </conditionalFormatting>
  <conditionalFormatting sqref="AJ74:AK74 AC74:AD74">
    <cfRule type="cellIs" dxfId="118" priority="102" operator="greaterThan">
      <formula>8</formula>
    </cfRule>
  </conditionalFormatting>
  <conditionalFormatting sqref="AJ74">
    <cfRule type="cellIs" dxfId="117" priority="93" operator="between">
      <formula>0.001</formula>
      <formula>7.999</formula>
    </cfRule>
    <cfRule type="cellIs" dxfId="116" priority="94" operator="equal">
      <formula>"na"</formula>
    </cfRule>
    <cfRule type="cellIs" dxfId="115" priority="95" operator="equal">
      <formula>"ud"</formula>
    </cfRule>
    <cfRule type="cellIs" dxfId="114" priority="96" operator="equal">
      <formula>"pd"</formula>
    </cfRule>
  </conditionalFormatting>
  <conditionalFormatting sqref="AJ74">
    <cfRule type="cellIs" dxfId="113" priority="97" operator="greaterThan">
      <formula>8</formula>
    </cfRule>
  </conditionalFormatting>
  <conditionalFormatting sqref="AC74:AD74">
    <cfRule type="cellIs" dxfId="112" priority="88" operator="between">
      <formula>0.001</formula>
      <formula>7.999</formula>
    </cfRule>
    <cfRule type="cellIs" dxfId="111" priority="89" operator="equal">
      <formula>"na"</formula>
    </cfRule>
    <cfRule type="cellIs" dxfId="110" priority="90" operator="equal">
      <formula>"ud"</formula>
    </cfRule>
    <cfRule type="cellIs" dxfId="109" priority="91" operator="equal">
      <formula>"pd"</formula>
    </cfRule>
  </conditionalFormatting>
  <conditionalFormatting sqref="AC74:AD74">
    <cfRule type="cellIs" dxfId="108" priority="92" operator="greaterThan">
      <formula>8</formula>
    </cfRule>
  </conditionalFormatting>
  <conditionalFormatting sqref="L74">
    <cfRule type="cellIs" dxfId="107" priority="87" operator="greaterThan">
      <formula>0</formula>
    </cfRule>
  </conditionalFormatting>
  <conditionalFormatting sqref="O74:P74">
    <cfRule type="cellIs" dxfId="106" priority="72" operator="between">
      <formula>0.001</formula>
      <formula>7.999</formula>
    </cfRule>
    <cfRule type="cellIs" dxfId="105" priority="73" operator="equal">
      <formula>"na"</formula>
    </cfRule>
    <cfRule type="cellIs" dxfId="104" priority="74" operator="equal">
      <formula>"ud"</formula>
    </cfRule>
    <cfRule type="cellIs" dxfId="103" priority="75" operator="equal">
      <formula>"pd"</formula>
    </cfRule>
  </conditionalFormatting>
  <conditionalFormatting sqref="O74:P74">
    <cfRule type="cellIs" dxfId="102" priority="76" operator="greaterThan">
      <formula>8</formula>
    </cfRule>
  </conditionalFormatting>
  <conditionalFormatting sqref="T74:U74">
    <cfRule type="cellIs" dxfId="101" priority="67" operator="between">
      <formula>0.001</formula>
      <formula>7.999</formula>
    </cfRule>
    <cfRule type="cellIs" dxfId="100" priority="68" operator="equal">
      <formula>"na"</formula>
    </cfRule>
    <cfRule type="cellIs" dxfId="99" priority="69" operator="equal">
      <formula>"ud"</formula>
    </cfRule>
    <cfRule type="cellIs" dxfId="98" priority="70" operator="equal">
      <formula>"pd"</formula>
    </cfRule>
  </conditionalFormatting>
  <conditionalFormatting sqref="T74:U74">
    <cfRule type="cellIs" dxfId="97" priority="71" operator="greaterThan">
      <formula>8</formula>
    </cfRule>
  </conditionalFormatting>
  <conditionalFormatting sqref="N74">
    <cfRule type="cellIs" dxfId="96" priority="77" operator="between">
      <formula>0.001</formula>
      <formula>7.999</formula>
    </cfRule>
    <cfRule type="cellIs" dxfId="95" priority="78" operator="equal">
      <formula>"na"</formula>
    </cfRule>
    <cfRule type="cellIs" dxfId="94" priority="79" operator="equal">
      <formula>"ud"</formula>
    </cfRule>
    <cfRule type="cellIs" dxfId="93" priority="80" operator="equal">
      <formula>"pd"</formula>
    </cfRule>
  </conditionalFormatting>
  <conditionalFormatting sqref="N74">
    <cfRule type="cellIs" dxfId="92" priority="81" operator="greaterThan">
      <formula>8</formula>
    </cfRule>
  </conditionalFormatting>
  <conditionalFormatting sqref="V74:W74">
    <cfRule type="cellIs" dxfId="91" priority="62" operator="between">
      <formula>0.001</formula>
      <formula>7.999</formula>
    </cfRule>
    <cfRule type="cellIs" dxfId="90" priority="63" operator="equal">
      <formula>"na"</formula>
    </cfRule>
    <cfRule type="cellIs" dxfId="89" priority="64" operator="equal">
      <formula>"ud"</formula>
    </cfRule>
    <cfRule type="cellIs" dxfId="88" priority="65" operator="equal">
      <formula>"pd"</formula>
    </cfRule>
  </conditionalFormatting>
  <conditionalFormatting sqref="V74:W74">
    <cfRule type="cellIs" dxfId="87" priority="66" operator="greaterThan">
      <formula>8</formula>
    </cfRule>
  </conditionalFormatting>
  <conditionalFormatting sqref="AK74">
    <cfRule type="cellIs" dxfId="86" priority="57" operator="between">
      <formula>0.001</formula>
      <formula>7.999</formula>
    </cfRule>
    <cfRule type="cellIs" dxfId="85" priority="58" operator="equal">
      <formula>"na"</formula>
    </cfRule>
    <cfRule type="cellIs" dxfId="84" priority="59" operator="equal">
      <formula>"ud"</formula>
    </cfRule>
    <cfRule type="cellIs" dxfId="83" priority="60" operator="equal">
      <formula>"pd"</formula>
    </cfRule>
  </conditionalFormatting>
  <conditionalFormatting sqref="AK74">
    <cfRule type="cellIs" dxfId="82" priority="61" operator="greaterThan">
      <formula>8</formula>
    </cfRule>
  </conditionalFormatting>
  <conditionalFormatting sqref="AO74:AP74">
    <cfRule type="cellIs" dxfId="81" priority="15" operator="between">
      <formula>0.001</formula>
      <formula>7.999</formula>
    </cfRule>
    <cfRule type="cellIs" dxfId="80" priority="16" operator="equal">
      <formula>"na"</formula>
    </cfRule>
    <cfRule type="cellIs" dxfId="79" priority="17" operator="equal">
      <formula>"ud"</formula>
    </cfRule>
    <cfRule type="cellIs" dxfId="78" priority="18" operator="equal">
      <formula>"pd"</formula>
    </cfRule>
  </conditionalFormatting>
  <conditionalFormatting sqref="AO74:AP74">
    <cfRule type="cellIs" dxfId="77" priority="19" operator="greaterThan">
      <formula>8</formula>
    </cfRule>
  </conditionalFormatting>
  <conditionalFormatting sqref="N59">
    <cfRule type="cellIs" dxfId="76" priority="9" operator="between">
      <formula>0.001</formula>
      <formula>7.999</formula>
    </cfRule>
    <cfRule type="cellIs" dxfId="75" priority="10" operator="equal">
      <formula>"na"</formula>
    </cfRule>
    <cfRule type="cellIs" dxfId="74" priority="11" operator="equal">
      <formula>"ud"</formula>
    </cfRule>
    <cfRule type="cellIs" dxfId="73" priority="12" operator="equal">
      <formula>"pd"</formula>
    </cfRule>
  </conditionalFormatting>
  <conditionalFormatting sqref="N59">
    <cfRule type="cellIs" dxfId="72" priority="13" operator="greaterThan">
      <formula>8</formula>
    </cfRule>
  </conditionalFormatting>
  <conditionalFormatting sqref="AB24">
    <cfRule type="cellIs" dxfId="71" priority="5" operator="between">
      <formula>0.001</formula>
      <formula>7.999</formula>
    </cfRule>
    <cfRule type="cellIs" dxfId="70" priority="6" operator="equal">
      <formula>"na"</formula>
    </cfRule>
    <cfRule type="cellIs" dxfId="69" priority="7" operator="equal">
      <formula>"ud"</formula>
    </cfRule>
    <cfRule type="cellIs" dxfId="68" priority="8" operator="equal">
      <formula>"pd"</formula>
    </cfRule>
  </conditionalFormatting>
  <conditionalFormatting sqref="AB24">
    <cfRule type="cellIs" dxfId="67" priority="1" operator="between">
      <formula>0.001</formula>
      <formula>7.999</formula>
    </cfRule>
    <cfRule type="cellIs" dxfId="66" priority="2" operator="equal">
      <formula>"na"</formula>
    </cfRule>
    <cfRule type="cellIs" dxfId="65" priority="3" operator="equal">
      <formula>"ud"</formula>
    </cfRule>
    <cfRule type="cellIs" dxfId="64" priority="4" operator="equal">
      <formula>"pd"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7EE4-131B-2F46-9529-EC37BCF7D207}">
  <dimension ref="A1:AX90"/>
  <sheetViews>
    <sheetView topLeftCell="A10" zoomScale="110" zoomScaleNormal="110" workbookViewId="0">
      <pane xSplit="1" topLeftCell="AF1" activePane="topRight" state="frozen"/>
      <selection activeCell="A10" sqref="A10"/>
      <selection pane="topRight" activeCell="AQ62" sqref="AQ62"/>
    </sheetView>
  </sheetViews>
  <sheetFormatPr baseColWidth="10" defaultColWidth="8.6640625" defaultRowHeight="16" x14ac:dyDescent="0.2"/>
  <cols>
    <col min="1" max="1" width="26.83203125" style="15" bestFit="1" customWidth="1"/>
    <col min="2" max="2" width="15.83203125" style="15" customWidth="1"/>
    <col min="3" max="3" width="10.6640625" style="15" bestFit="1" customWidth="1"/>
    <col min="4" max="4" width="18.83203125" style="15" bestFit="1" customWidth="1"/>
    <col min="5" max="5" width="21.83203125" style="16" bestFit="1" customWidth="1"/>
    <col min="6" max="9" width="15.6640625" style="15" bestFit="1" customWidth="1"/>
    <col min="10" max="10" width="15.6640625" style="15" customWidth="1"/>
    <col min="11" max="11" width="20" style="15" bestFit="1" customWidth="1"/>
    <col min="12" max="13" width="20" style="15" customWidth="1"/>
    <col min="14" max="14" width="10.6640625" style="2" bestFit="1" customWidth="1"/>
    <col min="15" max="44" width="11.1640625" style="2" customWidth="1"/>
    <col min="45" max="45" width="14.5" style="2" customWidth="1"/>
    <col min="46" max="46" width="19.1640625" style="2" customWidth="1"/>
    <col min="47" max="49" width="8.6640625" style="26"/>
    <col min="50" max="50" width="14.33203125" style="26" bestFit="1" customWidth="1"/>
    <col min="51" max="16384" width="8.6640625" style="26"/>
  </cols>
  <sheetData>
    <row r="1" spans="1:46" x14ac:dyDescent="0.2">
      <c r="A1" s="23" t="s">
        <v>623</v>
      </c>
      <c r="B1" s="24"/>
      <c r="C1" s="24">
        <f>NETWORKDAYS(B3,C3,A6:A9)</f>
        <v>20</v>
      </c>
      <c r="D1" s="25">
        <f>C1/5</f>
        <v>4</v>
      </c>
      <c r="E1" s="14"/>
      <c r="H1" s="2"/>
      <c r="I1" s="2"/>
      <c r="J1" s="2"/>
      <c r="K1" s="2"/>
      <c r="L1" s="2"/>
      <c r="M1" s="2"/>
      <c r="AT1" s="26"/>
    </row>
    <row r="2" spans="1:46" x14ac:dyDescent="0.2">
      <c r="A2" s="24" t="s">
        <v>624</v>
      </c>
      <c r="B2" s="24"/>
      <c r="C2" s="24">
        <f>COUNTIF($N:$AO,"NA")</f>
        <v>132</v>
      </c>
      <c r="D2" s="2"/>
      <c r="E2" s="14"/>
      <c r="H2" s="2"/>
      <c r="I2" s="2"/>
      <c r="J2" s="2"/>
      <c r="K2" s="2"/>
      <c r="L2" s="2"/>
      <c r="M2" s="2"/>
      <c r="AT2" s="26"/>
    </row>
    <row r="3" spans="1:46" x14ac:dyDescent="0.2">
      <c r="A3" s="24" t="s">
        <v>625</v>
      </c>
      <c r="B3" s="27">
        <v>43800</v>
      </c>
      <c r="C3" s="27">
        <f>DATE(YEAR(B3),MONTH(B3)+1,1)-1</f>
        <v>43830</v>
      </c>
      <c r="D3" s="2"/>
      <c r="E3" s="14"/>
      <c r="H3" s="2"/>
      <c r="I3" s="2"/>
      <c r="J3" s="2"/>
      <c r="K3" s="2"/>
      <c r="L3" s="2"/>
      <c r="M3" s="2"/>
      <c r="AT3" s="26"/>
    </row>
    <row r="4" spans="1:46" x14ac:dyDescent="0.2">
      <c r="A4" s="24"/>
      <c r="B4" s="27"/>
      <c r="C4" s="27"/>
      <c r="D4" s="2"/>
      <c r="E4" s="14"/>
      <c r="H4" s="2"/>
      <c r="I4" s="2"/>
      <c r="J4" s="2"/>
      <c r="K4" s="2"/>
      <c r="L4" s="2"/>
      <c r="M4" s="2"/>
      <c r="AT4" s="26"/>
    </row>
    <row r="5" spans="1:46" ht="18" x14ac:dyDescent="0.2">
      <c r="A5" s="28" t="s">
        <v>626</v>
      </c>
      <c r="B5" s="29"/>
      <c r="C5" s="213" t="s">
        <v>627</v>
      </c>
      <c r="D5" s="213"/>
      <c r="E5" s="14"/>
      <c r="F5" s="218" t="s">
        <v>628</v>
      </c>
      <c r="G5" s="218"/>
      <c r="H5" s="2"/>
      <c r="I5" s="2"/>
      <c r="J5" s="2"/>
      <c r="K5" s="2"/>
      <c r="L5" s="2"/>
      <c r="M5" s="2"/>
      <c r="AT5" s="26"/>
    </row>
    <row r="6" spans="1:46" ht="14.25" customHeight="1" x14ac:dyDescent="0.2">
      <c r="A6" s="30">
        <v>43823</v>
      </c>
      <c r="B6" s="2"/>
      <c r="C6" s="24">
        <f>COUNTA(A24:A227)</f>
        <v>67</v>
      </c>
      <c r="D6" s="31" t="s">
        <v>629</v>
      </c>
      <c r="E6" s="14"/>
      <c r="F6" s="197" t="s">
        <v>630</v>
      </c>
      <c r="G6" s="197" t="s">
        <v>631</v>
      </c>
      <c r="H6" s="93"/>
      <c r="I6" s="93"/>
      <c r="J6" s="93"/>
      <c r="K6" s="93"/>
      <c r="L6" s="93"/>
      <c r="M6" s="93"/>
      <c r="AT6" s="26"/>
    </row>
    <row r="7" spans="1:46" ht="14.25" customHeight="1" x14ac:dyDescent="0.2">
      <c r="A7" s="30">
        <v>43824</v>
      </c>
      <c r="B7" s="2"/>
      <c r="C7" s="24">
        <f>COUNTIF($N:$AO,"PD")</f>
        <v>28</v>
      </c>
      <c r="D7" s="31" t="s">
        <v>632</v>
      </c>
      <c r="E7" s="14"/>
      <c r="F7" s="198" t="s">
        <v>633</v>
      </c>
      <c r="G7" s="198">
        <f>SUM(F24:F124)</f>
        <v>2648</v>
      </c>
      <c r="H7" s="93"/>
      <c r="I7" s="93"/>
      <c r="J7" s="93"/>
      <c r="K7" s="93"/>
      <c r="L7" s="93"/>
      <c r="M7" s="93"/>
      <c r="AT7" s="26"/>
    </row>
    <row r="8" spans="1:46" ht="14.25" customHeight="1" x14ac:dyDescent="0.2">
      <c r="A8" s="30"/>
      <c r="B8" s="2"/>
      <c r="C8" s="24">
        <f>COUNTIF($N:$AO,"UD")</f>
        <v>0</v>
      </c>
      <c r="D8" s="31" t="s">
        <v>634</v>
      </c>
      <c r="E8" s="14"/>
      <c r="F8" s="199" t="s">
        <v>635</v>
      </c>
      <c r="G8" s="199">
        <f>SUM(G24:G124)</f>
        <v>2672</v>
      </c>
      <c r="H8" s="93"/>
      <c r="I8" s="93"/>
      <c r="J8" s="93"/>
      <c r="K8" s="93"/>
      <c r="L8" s="93"/>
      <c r="M8" s="93"/>
      <c r="AT8" s="26"/>
    </row>
    <row r="9" spans="1:46" ht="14.25" customHeight="1" x14ac:dyDescent="0.2">
      <c r="A9" s="30"/>
      <c r="B9" s="2"/>
      <c r="C9" s="24">
        <f>(C6*C1)-C2</f>
        <v>1208</v>
      </c>
      <c r="D9" s="31" t="s">
        <v>636</v>
      </c>
      <c r="E9" s="14"/>
      <c r="F9" s="198" t="s">
        <v>637</v>
      </c>
      <c r="G9" s="198">
        <f>SUM(H24:H124)</f>
        <v>2632</v>
      </c>
      <c r="H9" s="93"/>
      <c r="I9" s="93"/>
      <c r="J9" s="93"/>
      <c r="K9" s="93"/>
      <c r="L9" s="93"/>
      <c r="M9" s="93"/>
      <c r="AT9" s="26"/>
    </row>
    <row r="10" spans="1:46" ht="14.25" customHeight="1" x14ac:dyDescent="0.2">
      <c r="A10" s="24"/>
      <c r="B10" s="2"/>
      <c r="C10" s="24">
        <f>C9*8</f>
        <v>9664</v>
      </c>
      <c r="D10" s="31" t="s">
        <v>638</v>
      </c>
      <c r="E10" s="14"/>
      <c r="F10" s="199" t="s">
        <v>639</v>
      </c>
      <c r="G10" s="199">
        <f>SUM(I24:I124)</f>
        <v>1488</v>
      </c>
      <c r="H10" s="93"/>
      <c r="I10" s="93"/>
      <c r="J10" s="93"/>
      <c r="K10" s="93"/>
      <c r="L10" s="93"/>
      <c r="M10" s="93"/>
      <c r="AT10" s="26"/>
    </row>
    <row r="11" spans="1:46" ht="14.25" customHeight="1" x14ac:dyDescent="0.2">
      <c r="A11" s="24"/>
      <c r="B11" s="2"/>
      <c r="C11" s="32">
        <f>C7/C9</f>
        <v>2.3178807947019868E-2</v>
      </c>
      <c r="D11" s="31" t="s">
        <v>640</v>
      </c>
      <c r="E11" s="14"/>
      <c r="F11" s="200" t="s">
        <v>641</v>
      </c>
      <c r="G11" s="200">
        <f>SUM(J24:J124)</f>
        <v>968</v>
      </c>
      <c r="H11" s="93"/>
      <c r="I11" s="93"/>
      <c r="J11" s="93"/>
      <c r="K11" s="93"/>
      <c r="L11" s="93"/>
      <c r="M11" s="93"/>
      <c r="AT11" s="26"/>
    </row>
    <row r="12" spans="1:46" ht="14.25" customHeight="1" x14ac:dyDescent="0.2">
      <c r="A12" s="24"/>
      <c r="B12" s="2"/>
      <c r="C12" s="33">
        <f>C8/C9</f>
        <v>0</v>
      </c>
      <c r="D12" s="31" t="s">
        <v>642</v>
      </c>
      <c r="E12" s="14"/>
      <c r="F12" s="201" t="s">
        <v>643</v>
      </c>
      <c r="G12" s="201">
        <f>SUM(L24:L124)</f>
        <v>0</v>
      </c>
      <c r="H12" s="93"/>
      <c r="I12" s="93"/>
      <c r="J12" s="93"/>
      <c r="K12" s="93"/>
      <c r="L12" s="93"/>
      <c r="M12" s="93"/>
      <c r="AT12" s="26"/>
    </row>
    <row r="13" spans="1:46" ht="20" x14ac:dyDescent="0.2">
      <c r="A13" s="24"/>
      <c r="B13" s="2"/>
      <c r="C13" s="34">
        <f>SUM(C7:C8)/C9</f>
        <v>2.3178807947019868E-2</v>
      </c>
      <c r="D13" s="35" t="s">
        <v>644</v>
      </c>
      <c r="E13" s="14"/>
      <c r="F13" s="202" t="s">
        <v>418</v>
      </c>
      <c r="G13" s="203">
        <f>SUM(G7:G12)</f>
        <v>10408</v>
      </c>
      <c r="H13" s="2"/>
      <c r="I13" s="2"/>
      <c r="J13" s="2"/>
      <c r="K13" s="2"/>
      <c r="L13" s="2"/>
      <c r="M13" s="2"/>
      <c r="AT13" s="26"/>
    </row>
    <row r="14" spans="1:46" ht="14" x14ac:dyDescent="0.2">
      <c r="A14" s="24"/>
      <c r="B14" s="2"/>
      <c r="C14" s="34"/>
      <c r="D14" s="35"/>
      <c r="E14" s="14"/>
      <c r="F14" s="2"/>
      <c r="G14" s="2"/>
      <c r="H14" s="2"/>
      <c r="I14" s="2"/>
      <c r="J14" s="2"/>
      <c r="K14" s="2"/>
      <c r="L14" s="2"/>
      <c r="M14" s="2"/>
      <c r="AT14" s="26"/>
    </row>
    <row r="15" spans="1:46" ht="19" x14ac:dyDescent="0.25">
      <c r="A15" s="61"/>
      <c r="B15" s="26"/>
      <c r="C15" s="26"/>
      <c r="D15" s="35"/>
      <c r="E15" s="14"/>
      <c r="F15" s="2"/>
      <c r="G15" s="91"/>
      <c r="H15" s="2"/>
      <c r="I15" s="2"/>
      <c r="J15" s="2"/>
      <c r="K15" s="2"/>
      <c r="L15" s="2"/>
      <c r="M15" s="2"/>
      <c r="AT15" s="26"/>
    </row>
    <row r="16" spans="1:46" ht="15" x14ac:dyDescent="0.2">
      <c r="A16" s="62"/>
      <c r="B16" s="38"/>
      <c r="C16" s="26"/>
      <c r="D16" s="35"/>
      <c r="E16" s="14"/>
      <c r="F16" s="2"/>
      <c r="G16" s="2"/>
      <c r="H16" s="2"/>
      <c r="I16" s="90"/>
      <c r="J16" s="90"/>
      <c r="K16" s="39"/>
      <c r="L16" s="39"/>
      <c r="M16" s="39"/>
      <c r="AT16" s="26"/>
    </row>
    <row r="17" spans="1:49" ht="14" x14ac:dyDescent="0.2">
      <c r="A17" s="62"/>
      <c r="B17" s="38"/>
      <c r="C17" s="26"/>
      <c r="D17" s="35"/>
      <c r="E17" s="14"/>
      <c r="F17" s="2"/>
      <c r="G17" s="2"/>
      <c r="H17" s="2"/>
      <c r="I17" s="2"/>
      <c r="J17" s="2"/>
      <c r="K17" s="40" t="s">
        <v>645</v>
      </c>
      <c r="L17" s="40"/>
      <c r="M17" s="40"/>
      <c r="N17" s="41">
        <f>(COUNTIF(N24:N470,"&gt;0")*8)-SUMIF(N24:N470,"&gt;0")</f>
        <v>0</v>
      </c>
      <c r="O17" s="41">
        <f>(COUNTIF(O24:O470,"&gt;0")*8)-SUMIF(O24:O470,"&gt;0")</f>
        <v>0</v>
      </c>
      <c r="P17" s="41">
        <f>(COUNTIF(P24:P470,"&gt;0")*8)-SUMIF(P24:P470,"&gt;0")</f>
        <v>0</v>
      </c>
      <c r="Q17" s="41">
        <f>(COUNTIF(O24:O470,"&gt;0")*8)-SUMIF(O24:O470,"&gt;0")</f>
        <v>0</v>
      </c>
      <c r="R17" s="41">
        <f t="shared" ref="R17:AR17" si="0">(COUNTIF(R24:R470,"&gt;0")*8)-SUMIF(R24:R470,"&gt;0")</f>
        <v>0</v>
      </c>
      <c r="S17" s="41">
        <f t="shared" si="0"/>
        <v>0</v>
      </c>
      <c r="T17" s="41">
        <f t="shared" si="0"/>
        <v>0</v>
      </c>
      <c r="U17" s="41">
        <f t="shared" si="0"/>
        <v>0</v>
      </c>
      <c r="V17" s="41">
        <f t="shared" si="0"/>
        <v>0</v>
      </c>
      <c r="W17" s="41">
        <f t="shared" si="0"/>
        <v>0</v>
      </c>
      <c r="X17" s="41">
        <f t="shared" si="0"/>
        <v>0</v>
      </c>
      <c r="Y17" s="41">
        <f t="shared" si="0"/>
        <v>0</v>
      </c>
      <c r="Z17" s="41">
        <f t="shared" si="0"/>
        <v>0</v>
      </c>
      <c r="AA17" s="41">
        <f t="shared" si="0"/>
        <v>0</v>
      </c>
      <c r="AB17" s="41">
        <f t="shared" si="0"/>
        <v>0</v>
      </c>
      <c r="AC17" s="41">
        <f t="shared" si="0"/>
        <v>0</v>
      </c>
      <c r="AD17" s="41">
        <f t="shared" si="0"/>
        <v>0</v>
      </c>
      <c r="AE17" s="41">
        <f t="shared" si="0"/>
        <v>0</v>
      </c>
      <c r="AF17" s="41">
        <f t="shared" si="0"/>
        <v>0</v>
      </c>
      <c r="AG17" s="41">
        <f t="shared" si="0"/>
        <v>0</v>
      </c>
      <c r="AH17" s="41">
        <f t="shared" si="0"/>
        <v>0</v>
      </c>
      <c r="AI17" s="41">
        <f t="shared" si="0"/>
        <v>0</v>
      </c>
      <c r="AJ17" s="41">
        <f t="shared" si="0"/>
        <v>0</v>
      </c>
      <c r="AK17" s="41">
        <f t="shared" si="0"/>
        <v>0</v>
      </c>
      <c r="AL17" s="41">
        <f t="shared" si="0"/>
        <v>0</v>
      </c>
      <c r="AM17" s="41">
        <f t="shared" si="0"/>
        <v>0</v>
      </c>
      <c r="AN17" s="41">
        <f t="shared" si="0"/>
        <v>0</v>
      </c>
      <c r="AO17" s="41">
        <f t="shared" si="0"/>
        <v>0</v>
      </c>
      <c r="AP17" s="41">
        <f t="shared" si="0"/>
        <v>0</v>
      </c>
      <c r="AQ17" s="41">
        <f t="shared" si="0"/>
        <v>0</v>
      </c>
      <c r="AR17" s="41">
        <f t="shared" si="0"/>
        <v>0</v>
      </c>
      <c r="AT17" s="26"/>
    </row>
    <row r="18" spans="1:49" ht="14" x14ac:dyDescent="0.2">
      <c r="A18" s="42"/>
      <c r="B18" s="38"/>
      <c r="C18" s="26"/>
      <c r="D18" s="35"/>
      <c r="E18" s="14"/>
      <c r="F18" s="2"/>
      <c r="G18" s="2"/>
      <c r="H18" s="2"/>
      <c r="I18" s="2"/>
      <c r="J18" s="2"/>
      <c r="K18" s="43" t="s">
        <v>646</v>
      </c>
      <c r="L18" s="43"/>
      <c r="M18" s="43"/>
      <c r="N18" s="44">
        <f>(COUNTIF(N23:N468,"PD"))</f>
        <v>0</v>
      </c>
      <c r="O18" s="44">
        <f>(COUNTIF(O23:O468,"PD"))</f>
        <v>2</v>
      </c>
      <c r="P18" s="44">
        <f t="shared" ref="P18:AQ18" si="1">(COUNTIF(P23:P468,"PD"))</f>
        <v>1</v>
      </c>
      <c r="Q18" s="44">
        <f t="shared" si="1"/>
        <v>1</v>
      </c>
      <c r="R18" s="44">
        <f t="shared" si="1"/>
        <v>0</v>
      </c>
      <c r="S18" s="44">
        <f t="shared" si="1"/>
        <v>0</v>
      </c>
      <c r="T18" s="44">
        <f t="shared" si="1"/>
        <v>0</v>
      </c>
      <c r="U18" s="44">
        <f t="shared" si="1"/>
        <v>0</v>
      </c>
      <c r="V18" s="44">
        <f t="shared" si="1"/>
        <v>0</v>
      </c>
      <c r="W18" s="44">
        <f t="shared" si="1"/>
        <v>0</v>
      </c>
      <c r="X18" s="44">
        <f t="shared" si="1"/>
        <v>0</v>
      </c>
      <c r="Y18" s="44">
        <f t="shared" si="1"/>
        <v>0</v>
      </c>
      <c r="Z18" s="44">
        <f t="shared" si="1"/>
        <v>1</v>
      </c>
      <c r="AA18" s="44">
        <f t="shared" si="1"/>
        <v>0</v>
      </c>
      <c r="AB18" s="44">
        <f t="shared" si="1"/>
        <v>0</v>
      </c>
      <c r="AC18" s="44">
        <f t="shared" si="1"/>
        <v>2</v>
      </c>
      <c r="AD18" s="44">
        <f t="shared" si="1"/>
        <v>1</v>
      </c>
      <c r="AE18" s="44">
        <f t="shared" si="1"/>
        <v>1</v>
      </c>
      <c r="AF18" s="44">
        <f t="shared" si="1"/>
        <v>1</v>
      </c>
      <c r="AG18" s="44">
        <f t="shared" si="1"/>
        <v>1</v>
      </c>
      <c r="AH18" s="44">
        <f t="shared" si="1"/>
        <v>0</v>
      </c>
      <c r="AI18" s="44">
        <f t="shared" si="1"/>
        <v>0</v>
      </c>
      <c r="AJ18" s="44">
        <f t="shared" si="1"/>
        <v>5</v>
      </c>
      <c r="AK18" s="44">
        <f t="shared" si="1"/>
        <v>0</v>
      </c>
      <c r="AL18" s="44">
        <f t="shared" si="1"/>
        <v>0</v>
      </c>
      <c r="AM18" s="44">
        <f t="shared" si="1"/>
        <v>6</v>
      </c>
      <c r="AN18" s="44">
        <f t="shared" si="1"/>
        <v>6</v>
      </c>
      <c r="AO18" s="44">
        <f t="shared" si="1"/>
        <v>0</v>
      </c>
      <c r="AP18" s="44">
        <f t="shared" si="1"/>
        <v>0</v>
      </c>
      <c r="AQ18" s="44">
        <f t="shared" si="1"/>
        <v>6</v>
      </c>
      <c r="AR18" s="44">
        <f>(COUNTIF(AR23:AR468,"PD"))</f>
        <v>7</v>
      </c>
      <c r="AT18" s="26"/>
    </row>
    <row r="19" spans="1:49" ht="14" x14ac:dyDescent="0.2">
      <c r="A19" s="45"/>
      <c r="B19" s="46"/>
      <c r="C19" s="34"/>
      <c r="D19" s="35"/>
      <c r="E19" s="14"/>
      <c r="F19" s="2"/>
      <c r="G19" s="2"/>
      <c r="H19" s="2"/>
      <c r="I19" s="2"/>
      <c r="J19" s="2"/>
      <c r="K19" s="47" t="s">
        <v>647</v>
      </c>
      <c r="L19" s="47"/>
      <c r="M19" s="47"/>
      <c r="N19" s="48">
        <f>(COUNTIF(N24:N468,"UD"))</f>
        <v>0</v>
      </c>
      <c r="O19" s="48">
        <f>(COUNTIF(O24:O468,"UD"))</f>
        <v>0</v>
      </c>
      <c r="P19" s="48">
        <f>(COUNTIF(P24:P468,"UD"))</f>
        <v>0</v>
      </c>
      <c r="Q19" s="48">
        <f>(COUNTIF(O24:O468,"UD"))</f>
        <v>0</v>
      </c>
      <c r="R19" s="48">
        <f t="shared" ref="R19:AQ19" si="2">(COUNTIF(R24:R468,"UD"))</f>
        <v>0</v>
      </c>
      <c r="S19" s="48">
        <f t="shared" si="2"/>
        <v>0</v>
      </c>
      <c r="T19" s="48">
        <f t="shared" si="2"/>
        <v>0</v>
      </c>
      <c r="U19" s="48">
        <f t="shared" si="2"/>
        <v>0</v>
      </c>
      <c r="V19" s="48">
        <f t="shared" si="2"/>
        <v>0</v>
      </c>
      <c r="W19" s="48">
        <f t="shared" si="2"/>
        <v>0</v>
      </c>
      <c r="X19" s="48">
        <f t="shared" si="2"/>
        <v>0</v>
      </c>
      <c r="Y19" s="48">
        <f t="shared" si="2"/>
        <v>0</v>
      </c>
      <c r="Z19" s="48">
        <f t="shared" si="2"/>
        <v>0</v>
      </c>
      <c r="AA19" s="48">
        <f t="shared" si="2"/>
        <v>0</v>
      </c>
      <c r="AB19" s="48">
        <f t="shared" si="2"/>
        <v>0</v>
      </c>
      <c r="AC19" s="48">
        <f t="shared" si="2"/>
        <v>0</v>
      </c>
      <c r="AD19" s="48">
        <f t="shared" si="2"/>
        <v>0</v>
      </c>
      <c r="AE19" s="48">
        <f t="shared" si="2"/>
        <v>0</v>
      </c>
      <c r="AF19" s="48">
        <f t="shared" si="2"/>
        <v>0</v>
      </c>
      <c r="AG19" s="48">
        <f t="shared" si="2"/>
        <v>0</v>
      </c>
      <c r="AH19" s="48">
        <f t="shared" si="2"/>
        <v>0</v>
      </c>
      <c r="AI19" s="48">
        <f t="shared" si="2"/>
        <v>0</v>
      </c>
      <c r="AJ19" s="48">
        <f t="shared" si="2"/>
        <v>0</v>
      </c>
      <c r="AK19" s="48">
        <f t="shared" si="2"/>
        <v>0</v>
      </c>
      <c r="AL19" s="48">
        <f t="shared" si="2"/>
        <v>0</v>
      </c>
      <c r="AM19" s="48">
        <f t="shared" si="2"/>
        <v>0</v>
      </c>
      <c r="AN19" s="48">
        <f t="shared" si="2"/>
        <v>0</v>
      </c>
      <c r="AO19" s="48">
        <f t="shared" si="2"/>
        <v>0</v>
      </c>
      <c r="AP19" s="48">
        <f t="shared" si="2"/>
        <v>0</v>
      </c>
      <c r="AQ19" s="48">
        <f t="shared" si="2"/>
        <v>0</v>
      </c>
      <c r="AR19" s="48">
        <f>(COUNTIF(AR24:AR468,"UD"))</f>
        <v>0</v>
      </c>
      <c r="AT19" s="26"/>
    </row>
    <row r="20" spans="1:49" ht="14" x14ac:dyDescent="0.2">
      <c r="A20" s="2"/>
      <c r="B20" s="2"/>
      <c r="C20" s="2"/>
      <c r="D20" s="2"/>
      <c r="E20" s="14"/>
      <c r="F20" s="2"/>
      <c r="G20" s="2"/>
      <c r="H20" s="2"/>
      <c r="I20" s="2"/>
      <c r="J20" s="2"/>
      <c r="K20" s="2"/>
      <c r="L20" s="2"/>
      <c r="M20" s="2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T20" s="26"/>
    </row>
    <row r="21" spans="1:49" ht="14" x14ac:dyDescent="0.2">
      <c r="A21" s="2"/>
      <c r="B21" s="2"/>
      <c r="C21" s="2"/>
      <c r="D21" s="2"/>
      <c r="E21" s="14"/>
      <c r="F21" s="2"/>
      <c r="G21" s="2"/>
      <c r="H21" s="2"/>
      <c r="I21" s="2"/>
      <c r="J21" s="2"/>
      <c r="K21" s="2"/>
      <c r="L21" s="2"/>
      <c r="M21" s="2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T21" s="26"/>
    </row>
    <row r="22" spans="1:49" ht="14" x14ac:dyDescent="0.2">
      <c r="A22" s="2"/>
      <c r="B22" s="2"/>
      <c r="C22" s="2"/>
      <c r="D22" s="2"/>
      <c r="E22" s="14"/>
      <c r="F22" s="2"/>
      <c r="G22" s="2"/>
      <c r="H22" s="2"/>
      <c r="I22" s="2"/>
      <c r="J22" s="2"/>
      <c r="K22" s="2"/>
      <c r="L22" s="2"/>
      <c r="M22" s="2"/>
      <c r="N22" s="49" t="s">
        <v>648</v>
      </c>
      <c r="O22" s="49" t="s">
        <v>649</v>
      </c>
      <c r="P22" s="49" t="s">
        <v>650</v>
      </c>
      <c r="Q22" s="49" t="s">
        <v>651</v>
      </c>
      <c r="R22" s="49" t="s">
        <v>652</v>
      </c>
      <c r="S22" s="49" t="s">
        <v>653</v>
      </c>
      <c r="T22" s="49" t="s">
        <v>654</v>
      </c>
      <c r="U22" s="49" t="s">
        <v>648</v>
      </c>
      <c r="V22" s="49" t="s">
        <v>649</v>
      </c>
      <c r="W22" s="49" t="s">
        <v>650</v>
      </c>
      <c r="X22" s="49" t="s">
        <v>651</v>
      </c>
      <c r="Y22" s="49" t="s">
        <v>652</v>
      </c>
      <c r="Z22" s="49" t="s">
        <v>653</v>
      </c>
      <c r="AA22" s="49" t="s">
        <v>654</v>
      </c>
      <c r="AB22" s="49" t="s">
        <v>648</v>
      </c>
      <c r="AC22" s="49" t="s">
        <v>649</v>
      </c>
      <c r="AD22" s="49" t="s">
        <v>650</v>
      </c>
      <c r="AE22" s="49" t="s">
        <v>651</v>
      </c>
      <c r="AF22" s="49" t="s">
        <v>652</v>
      </c>
      <c r="AG22" s="49" t="s">
        <v>653</v>
      </c>
      <c r="AH22" s="49" t="s">
        <v>654</v>
      </c>
      <c r="AI22" s="49" t="s">
        <v>648</v>
      </c>
      <c r="AJ22" s="49" t="s">
        <v>649</v>
      </c>
      <c r="AK22" s="49" t="s">
        <v>650</v>
      </c>
      <c r="AL22" s="49" t="s">
        <v>651</v>
      </c>
      <c r="AM22" s="49" t="s">
        <v>652</v>
      </c>
      <c r="AN22" s="49" t="s">
        <v>653</v>
      </c>
      <c r="AO22" s="49" t="s">
        <v>654</v>
      </c>
      <c r="AP22" s="49" t="s">
        <v>648</v>
      </c>
      <c r="AQ22" s="49" t="s">
        <v>649</v>
      </c>
      <c r="AR22" s="49" t="s">
        <v>650</v>
      </c>
      <c r="AT22" s="26"/>
    </row>
    <row r="23" spans="1:49" ht="14" x14ac:dyDescent="0.2">
      <c r="A23" s="167" t="s">
        <v>0</v>
      </c>
      <c r="B23" s="17" t="s">
        <v>423</v>
      </c>
      <c r="C23" s="17" t="s">
        <v>425</v>
      </c>
      <c r="D23" s="18" t="s">
        <v>427</v>
      </c>
      <c r="E23" s="18" t="s">
        <v>426</v>
      </c>
      <c r="F23" s="17" t="s">
        <v>655</v>
      </c>
      <c r="G23" s="17" t="s">
        <v>656</v>
      </c>
      <c r="H23" s="17" t="s">
        <v>657</v>
      </c>
      <c r="I23" s="17" t="s">
        <v>658</v>
      </c>
      <c r="J23" s="17" t="s">
        <v>659</v>
      </c>
      <c r="K23" s="17" t="s">
        <v>660</v>
      </c>
      <c r="L23" s="17" t="s">
        <v>661</v>
      </c>
      <c r="M23" s="17" t="s">
        <v>662</v>
      </c>
      <c r="N23" s="19">
        <v>43800</v>
      </c>
      <c r="O23" s="19">
        <f>N23+1</f>
        <v>43801</v>
      </c>
      <c r="P23" s="19">
        <f t="shared" ref="P23:AR23" si="3">O23+1</f>
        <v>43802</v>
      </c>
      <c r="Q23" s="19">
        <f t="shared" si="3"/>
        <v>43803</v>
      </c>
      <c r="R23" s="19">
        <f t="shared" si="3"/>
        <v>43804</v>
      </c>
      <c r="S23" s="19">
        <f t="shared" si="3"/>
        <v>43805</v>
      </c>
      <c r="T23" s="19">
        <f t="shared" si="3"/>
        <v>43806</v>
      </c>
      <c r="U23" s="19">
        <f t="shared" si="3"/>
        <v>43807</v>
      </c>
      <c r="V23" s="19">
        <f t="shared" si="3"/>
        <v>43808</v>
      </c>
      <c r="W23" s="19">
        <f t="shared" si="3"/>
        <v>43809</v>
      </c>
      <c r="X23" s="19">
        <f t="shared" si="3"/>
        <v>43810</v>
      </c>
      <c r="Y23" s="19">
        <f t="shared" si="3"/>
        <v>43811</v>
      </c>
      <c r="Z23" s="19">
        <f t="shared" si="3"/>
        <v>43812</v>
      </c>
      <c r="AA23" s="19">
        <f t="shared" si="3"/>
        <v>43813</v>
      </c>
      <c r="AB23" s="19">
        <f t="shared" si="3"/>
        <v>43814</v>
      </c>
      <c r="AC23" s="19">
        <f t="shared" si="3"/>
        <v>43815</v>
      </c>
      <c r="AD23" s="19">
        <f t="shared" si="3"/>
        <v>43816</v>
      </c>
      <c r="AE23" s="19">
        <f t="shared" si="3"/>
        <v>43817</v>
      </c>
      <c r="AF23" s="19">
        <f t="shared" si="3"/>
        <v>43818</v>
      </c>
      <c r="AG23" s="19">
        <f t="shared" si="3"/>
        <v>43819</v>
      </c>
      <c r="AH23" s="19">
        <f t="shared" si="3"/>
        <v>43820</v>
      </c>
      <c r="AI23" s="19">
        <f t="shared" si="3"/>
        <v>43821</v>
      </c>
      <c r="AJ23" s="19">
        <f t="shared" si="3"/>
        <v>43822</v>
      </c>
      <c r="AK23" s="19">
        <f t="shared" si="3"/>
        <v>43823</v>
      </c>
      <c r="AL23" s="19">
        <f t="shared" si="3"/>
        <v>43824</v>
      </c>
      <c r="AM23" s="19">
        <f t="shared" si="3"/>
        <v>43825</v>
      </c>
      <c r="AN23" s="19">
        <f t="shared" si="3"/>
        <v>43826</v>
      </c>
      <c r="AO23" s="19">
        <f t="shared" si="3"/>
        <v>43827</v>
      </c>
      <c r="AP23" s="19">
        <f t="shared" si="3"/>
        <v>43828</v>
      </c>
      <c r="AQ23" s="19">
        <f t="shared" si="3"/>
        <v>43829</v>
      </c>
      <c r="AR23" s="19">
        <f t="shared" si="3"/>
        <v>43830</v>
      </c>
      <c r="AS23" s="20" t="s">
        <v>16</v>
      </c>
      <c r="AT23" s="20" t="s">
        <v>17</v>
      </c>
      <c r="AU23" s="20" t="s">
        <v>645</v>
      </c>
      <c r="AV23" s="21" t="s">
        <v>663</v>
      </c>
      <c r="AW23" s="21" t="s">
        <v>664</v>
      </c>
    </row>
    <row r="24" spans="1:49" x14ac:dyDescent="0.2">
      <c r="A24" s="166" t="s">
        <v>437</v>
      </c>
      <c r="B24" s="15" t="str">
        <f>IFERROR(VLOOKUP(A24,'Validation List'!$A:$G,2,0),"--")</f>
        <v>Jason Leung</v>
      </c>
      <c r="C24" s="15" t="str">
        <f>IFERROR(VLOOKUP(A24,'Validation List'!$A:$G,4,0),"--")</f>
        <v>MVW 391</v>
      </c>
      <c r="D24" s="16" t="str">
        <f>IFERROR(VLOOKUP(A24,'Validation List'!$A:$G,6,0),"--")</f>
        <v>AM</v>
      </c>
      <c r="E24" s="16">
        <f>IFERROR(VLOOKUP(A24,'Validation List'!$A:$G,5,0),"--")</f>
        <v>100035371671533</v>
      </c>
      <c r="F24" s="15">
        <f t="shared" ref="F24:F55" si="4">((5*8)-((COUNTIF(O24:U24,"UD")+COUNTIF(O24:U24,"PD")+COUNTIF(O24:U24,"NA"))*8))+(COUNTIF(O24:U24,"Worked")*8) - ((COUNTIFS(O24:U24,"&gt;0",O24:U24,"&lt;8")*8)-SUMIFS(O24:U24,O24:U24,"&gt;0",O24:U24,"&lt;8"))</f>
        <v>40</v>
      </c>
      <c r="G24" s="15">
        <f t="shared" ref="G24:G55" si="5">((5*8)-((COUNTIF(V24:AB24,"UD")+COUNTIF(V24:AB24,"PD")+COUNTIF(V24:AB24,"NA"))*8)) +(COUNTIF(V24:AB24,"Worked")*8)- ((COUNTIF(V24:AB24,"&gt;0")*8)-SUMIF(V24:AB24,"&gt;0"))</f>
        <v>40</v>
      </c>
      <c r="H24" s="15">
        <f t="shared" ref="H24:H55" si="6">((5*8)-((COUNTIF(AC24:AI24,"UD")+COUNTIF(AC24:AI24,"PD")+COUNTIF(AC24:AI24,"NA"))*8))+(COUNTIF(AC24:AI24,"Worked")*8) - ((COUNTIF(AC24:AI24,"&gt;0")*8)-SUMIF(AC24:AI24,"&gt;0"))</f>
        <v>40</v>
      </c>
      <c r="I24" s="15">
        <f t="shared" ref="I24:I55" si="7">((5*8)-((COUNTIF(AJ24:AP24,"UD")+COUNTIF(AJ24:AP24,"PD")+COUNTIF(AJ24:AP24,"NA"))*8))+(COUNTIF(AJ24:AP24,"Worked")*8) - ((COUNTIF(AJ24:AP24,"&gt;0")*8)-SUMIF(AJ24:AP24,"&gt;0"))</f>
        <v>24</v>
      </c>
      <c r="J24" s="15">
        <f t="shared" ref="J24:J55" si="8">((2*8)-((COUNTIF(AQ24:AR24,"UD")+COUNTIF(AQ24:AR24,"PD")+COUNTIF(AQ24:AR24,"NA"))*8))+(COUNTIF(AQ24:AR24,"Worked")*8)- ((COUNTIF(AQ24:AR24,"&gt;0")*8)-SUMIF(AQ24:AR24,"&gt;0"))</f>
        <v>16</v>
      </c>
      <c r="K24" s="15">
        <f t="shared" ref="K24:K55" si="9">SUM(F24:J24)</f>
        <v>160</v>
      </c>
      <c r="L24" s="15">
        <f t="shared" ref="L24:L55" si="10">SUMIFS(N24:AR24,N24:AR24,"&gt;8") - ((COUNTIFS(N24:AR24,"&gt;0",N24:AR24,"&gt;8")*8))</f>
        <v>0</v>
      </c>
      <c r="M24" s="15">
        <f t="shared" ref="M24:M55" si="11">L24+K24</f>
        <v>160</v>
      </c>
      <c r="N24" s="95"/>
      <c r="T24" s="95"/>
      <c r="U24" s="95"/>
      <c r="AA24" s="95"/>
      <c r="AB24" s="95"/>
      <c r="AH24" s="95"/>
      <c r="AI24" s="95"/>
      <c r="AK24" s="164" t="s">
        <v>688</v>
      </c>
      <c r="AL24" s="164" t="s">
        <v>666</v>
      </c>
      <c r="AO24" s="95"/>
      <c r="AP24" s="95"/>
      <c r="AR24" s="204"/>
      <c r="AS24" s="2">
        <f t="shared" ref="AS24:AS55" si="12">COUNTIF(N24:AR24,"PD")</f>
        <v>0</v>
      </c>
      <c r="AT24" s="2">
        <f t="shared" ref="AT24:AT55" si="13">COUNTIF(N24:AR24,"UD")</f>
        <v>0</v>
      </c>
      <c r="AU24" s="2">
        <f t="shared" ref="AU24:AU68" si="14">((COUNTIFS(N24:AR24,"&gt;0",N24:AR24,"&lt;8")*8)-SUMIFS(N24:AR24,N24:AR24,"&gt;0",N24:AR24,"&lt;8"))</f>
        <v>0</v>
      </c>
      <c r="AV24" s="25">
        <f t="shared" ref="AV24:AV68" si="15">IFERROR((IF(G24="BC Forward",(AW24*1.85)/8,(K24/16.67)/8)),"--")</f>
        <v>1.1997600479904018</v>
      </c>
      <c r="AW24" s="14">
        <f t="shared" ref="AW24:AW47" si="16">($C$1-(COUNTIF(N24:AR24,"NA")))/5</f>
        <v>3.6</v>
      </c>
    </row>
    <row r="25" spans="1:49" x14ac:dyDescent="0.2">
      <c r="A25" s="165" t="s">
        <v>305</v>
      </c>
      <c r="B25" s="15" t="str">
        <f>IFERROR(VLOOKUP(A25,'Validation List'!$A:$G,2,0),"--")</f>
        <v>Maria Obaldo</v>
      </c>
      <c r="C25" s="15" t="str">
        <f>IFERROR(VLOOKUP(A25,'Validation List'!$A:$G,4,0),"--")</f>
        <v>MVW 391</v>
      </c>
      <c r="D25" s="16" t="str">
        <f>IFERROR(VLOOKUP(A25,'Validation List'!$A:$G,6,0),"--")</f>
        <v>PM</v>
      </c>
      <c r="E25" s="16">
        <f>IFERROR(VLOOKUP(A25,'Validation List'!$A:$G,5,0),"--")</f>
        <v>100029975262588</v>
      </c>
      <c r="F25" s="15">
        <f t="shared" si="4"/>
        <v>40</v>
      </c>
      <c r="G25" s="15">
        <f t="shared" si="5"/>
        <v>40</v>
      </c>
      <c r="H25" s="15">
        <f t="shared" si="6"/>
        <v>40</v>
      </c>
      <c r="I25" s="15">
        <f t="shared" si="7"/>
        <v>24</v>
      </c>
      <c r="J25" s="15">
        <f t="shared" si="8"/>
        <v>16</v>
      </c>
      <c r="K25" s="15">
        <f t="shared" si="9"/>
        <v>160</v>
      </c>
      <c r="L25" s="15">
        <f t="shared" si="10"/>
        <v>0</v>
      </c>
      <c r="M25" s="15">
        <f t="shared" si="11"/>
        <v>160</v>
      </c>
      <c r="N25" s="95"/>
      <c r="T25" s="95"/>
      <c r="U25" s="95"/>
      <c r="AA25" s="95"/>
      <c r="AB25" s="95"/>
      <c r="AH25" s="95"/>
      <c r="AI25" s="95"/>
      <c r="AK25" s="164" t="s">
        <v>666</v>
      </c>
      <c r="AL25" s="164" t="s">
        <v>666</v>
      </c>
      <c r="AO25" s="95"/>
      <c r="AP25" s="95"/>
      <c r="AR25" s="204"/>
      <c r="AS25" s="2">
        <f t="shared" si="12"/>
        <v>0</v>
      </c>
      <c r="AT25" s="2">
        <f t="shared" si="13"/>
        <v>0</v>
      </c>
      <c r="AU25" s="2">
        <f t="shared" si="14"/>
        <v>0</v>
      </c>
      <c r="AV25" s="25">
        <f t="shared" si="15"/>
        <v>1.1997600479904018</v>
      </c>
      <c r="AW25" s="14">
        <f t="shared" si="16"/>
        <v>3.6</v>
      </c>
    </row>
    <row r="26" spans="1:49" x14ac:dyDescent="0.2">
      <c r="A26" s="148" t="s">
        <v>493</v>
      </c>
      <c r="B26" s="15" t="str">
        <f>IFERROR(VLOOKUP(A26,'Validation List'!$A:$G,2,0),"--")</f>
        <v>Jason Leung</v>
      </c>
      <c r="C26" s="15" t="str">
        <f>IFERROR(VLOOKUP(A26,'Validation List'!$A:$G,4,0),"--")</f>
        <v>MVW 391</v>
      </c>
      <c r="D26" s="170" t="str">
        <f>IFERROR(VLOOKUP(A26,'Validation List'!$A:$G,6,0),"--")</f>
        <v>AM</v>
      </c>
      <c r="E26" s="16">
        <f>IFERROR(VLOOKUP(A26,'Validation List'!$A:$G,5,0),"--")</f>
        <v>100041121644566</v>
      </c>
      <c r="F26" s="15">
        <f t="shared" si="4"/>
        <v>40</v>
      </c>
      <c r="G26" s="15">
        <f t="shared" si="5"/>
        <v>40</v>
      </c>
      <c r="H26" s="15">
        <f t="shared" si="6"/>
        <v>40</v>
      </c>
      <c r="I26" s="15">
        <f t="shared" si="7"/>
        <v>0</v>
      </c>
      <c r="J26" s="15">
        <f t="shared" si="8"/>
        <v>16</v>
      </c>
      <c r="K26" s="15">
        <f t="shared" si="9"/>
        <v>136</v>
      </c>
      <c r="L26" s="15">
        <f t="shared" si="10"/>
        <v>0</v>
      </c>
      <c r="M26" s="15">
        <f t="shared" si="11"/>
        <v>136</v>
      </c>
      <c r="N26" s="95"/>
      <c r="T26" s="95"/>
      <c r="U26" s="95"/>
      <c r="AA26" s="95"/>
      <c r="AB26" s="95"/>
      <c r="AH26" s="95"/>
      <c r="AI26" s="95"/>
      <c r="AJ26" s="180" t="s">
        <v>16</v>
      </c>
      <c r="AK26" s="164" t="s">
        <v>666</v>
      </c>
      <c r="AL26" s="164" t="s">
        <v>666</v>
      </c>
      <c r="AM26" s="180" t="s">
        <v>16</v>
      </c>
      <c r="AN26" s="180" t="s">
        <v>16</v>
      </c>
      <c r="AO26" s="95"/>
      <c r="AP26" s="95"/>
      <c r="AS26" s="2">
        <f t="shared" si="12"/>
        <v>3</v>
      </c>
      <c r="AT26" s="2">
        <f t="shared" si="13"/>
        <v>0</v>
      </c>
      <c r="AU26" s="2">
        <f t="shared" si="14"/>
        <v>0</v>
      </c>
      <c r="AV26" s="25">
        <f t="shared" si="15"/>
        <v>1.0197960407918416</v>
      </c>
      <c r="AW26" s="14">
        <f t="shared" si="16"/>
        <v>3.6</v>
      </c>
    </row>
    <row r="27" spans="1:49" x14ac:dyDescent="0.2">
      <c r="A27" s="166" t="s">
        <v>442</v>
      </c>
      <c r="B27" s="15" t="str">
        <f>IFERROR(VLOOKUP(A27,'Validation List'!$A:$G,2,0),"--")</f>
        <v>Jason Leung</v>
      </c>
      <c r="C27" s="15" t="str">
        <f>IFERROR(VLOOKUP(A27,'Validation List'!$A:$G,4,0),"--")</f>
        <v>MVW 391</v>
      </c>
      <c r="D27" s="16" t="str">
        <f>IFERROR(VLOOKUP(A27,'Validation List'!$A:$G,6,0),"--")</f>
        <v>AM</v>
      </c>
      <c r="E27" s="16">
        <f>IFERROR(VLOOKUP(A27,'Validation List'!$A:$G,5,0),"--")</f>
        <v>100034135453444</v>
      </c>
      <c r="F27" s="15">
        <f t="shared" si="4"/>
        <v>40</v>
      </c>
      <c r="G27" s="15">
        <f t="shared" si="5"/>
        <v>40</v>
      </c>
      <c r="H27" s="15">
        <f t="shared" si="6"/>
        <v>40</v>
      </c>
      <c r="I27" s="15">
        <f t="shared" si="7"/>
        <v>24</v>
      </c>
      <c r="J27" s="15">
        <f t="shared" si="8"/>
        <v>16</v>
      </c>
      <c r="K27" s="15">
        <f t="shared" si="9"/>
        <v>160</v>
      </c>
      <c r="L27" s="15">
        <f t="shared" si="10"/>
        <v>0</v>
      </c>
      <c r="M27" s="15">
        <f t="shared" si="11"/>
        <v>160</v>
      </c>
      <c r="N27" s="96"/>
      <c r="O27" s="204"/>
      <c r="P27" s="204"/>
      <c r="Q27" s="204"/>
      <c r="R27" s="204"/>
      <c r="S27" s="204"/>
      <c r="T27" s="96"/>
      <c r="U27" s="96"/>
      <c r="V27" s="204"/>
      <c r="X27" s="204"/>
      <c r="Y27" s="204"/>
      <c r="Z27" s="204"/>
      <c r="AA27" s="96"/>
      <c r="AB27" s="96"/>
      <c r="AC27" s="204"/>
      <c r="AD27" s="204"/>
      <c r="AE27" s="204"/>
      <c r="AF27" s="204"/>
      <c r="AG27" s="204"/>
      <c r="AH27" s="96"/>
      <c r="AI27" s="96"/>
      <c r="AK27" s="164" t="s">
        <v>666</v>
      </c>
      <c r="AL27" s="164" t="s">
        <v>666</v>
      </c>
      <c r="AO27" s="96"/>
      <c r="AP27" s="96"/>
      <c r="AR27" s="204"/>
      <c r="AS27" s="2">
        <f t="shared" si="12"/>
        <v>0</v>
      </c>
      <c r="AT27" s="2">
        <f t="shared" si="13"/>
        <v>0</v>
      </c>
      <c r="AU27" s="2">
        <f t="shared" si="14"/>
        <v>0</v>
      </c>
      <c r="AV27" s="25">
        <f t="shared" si="15"/>
        <v>1.1997600479904018</v>
      </c>
      <c r="AW27" s="14">
        <f t="shared" si="16"/>
        <v>3.6</v>
      </c>
    </row>
    <row r="28" spans="1:49" x14ac:dyDescent="0.2">
      <c r="A28" s="166" t="s">
        <v>444</v>
      </c>
      <c r="B28" s="15" t="str">
        <f>IFERROR(VLOOKUP(A28,'Validation List'!$A:$G,2,0),"--")</f>
        <v>Jason Leung</v>
      </c>
      <c r="C28" s="15" t="str">
        <f>IFERROR(VLOOKUP(A28,'Validation List'!$A:$G,4,0),"--")</f>
        <v>MVW 391</v>
      </c>
      <c r="D28" s="16" t="str">
        <f>IFERROR(VLOOKUP(A28,'Validation List'!$A:$G,6,0),"--")</f>
        <v>AM</v>
      </c>
      <c r="E28" s="16">
        <f>IFERROR(VLOOKUP(A28,'Validation List'!$A:$G,5,0),"--")</f>
        <v>100028569677574</v>
      </c>
      <c r="F28" s="15">
        <f t="shared" si="4"/>
        <v>40</v>
      </c>
      <c r="G28" s="15">
        <f t="shared" si="5"/>
        <v>40</v>
      </c>
      <c r="H28" s="15">
        <f t="shared" si="6"/>
        <v>40</v>
      </c>
      <c r="I28" s="15">
        <f t="shared" si="7"/>
        <v>24</v>
      </c>
      <c r="J28" s="15">
        <f t="shared" si="8"/>
        <v>16</v>
      </c>
      <c r="K28" s="15">
        <f t="shared" si="9"/>
        <v>160</v>
      </c>
      <c r="L28" s="15">
        <f t="shared" si="10"/>
        <v>0</v>
      </c>
      <c r="M28" s="15">
        <f t="shared" si="11"/>
        <v>160</v>
      </c>
      <c r="N28" s="95"/>
      <c r="T28" s="95"/>
      <c r="U28" s="95"/>
      <c r="W28" s="204"/>
      <c r="AA28" s="95"/>
      <c r="AB28" s="95"/>
      <c r="AH28" s="95"/>
      <c r="AI28" s="95"/>
      <c r="AK28" s="164" t="s">
        <v>666</v>
      </c>
      <c r="AL28" s="164" t="s">
        <v>666</v>
      </c>
      <c r="AO28" s="95"/>
      <c r="AP28" s="95"/>
      <c r="AR28" s="204"/>
      <c r="AS28" s="2">
        <f t="shared" si="12"/>
        <v>0</v>
      </c>
      <c r="AT28" s="2">
        <f t="shared" si="13"/>
        <v>0</v>
      </c>
      <c r="AU28" s="2">
        <f t="shared" si="14"/>
        <v>0</v>
      </c>
      <c r="AV28" s="25">
        <f t="shared" si="15"/>
        <v>1.1997600479904018</v>
      </c>
      <c r="AW28" s="14">
        <f t="shared" si="16"/>
        <v>3.6</v>
      </c>
    </row>
    <row r="29" spans="1:49" x14ac:dyDescent="0.2">
      <c r="A29" s="166" t="s">
        <v>507</v>
      </c>
      <c r="B29" s="15" t="str">
        <f>IFERROR(VLOOKUP(A29,'Validation List'!$A:$G,2,0),"--")</f>
        <v>Maria Obaldo</v>
      </c>
      <c r="C29" s="15" t="str">
        <f>IFERROR(VLOOKUP(A29,'Validation List'!$A:$G,4,0),"--")</f>
        <v>MVW 391</v>
      </c>
      <c r="D29" s="16" t="str">
        <f>IFERROR(VLOOKUP(A29,'Validation List'!$A:$G,6,0),"--")</f>
        <v>PM</v>
      </c>
      <c r="E29" s="16">
        <f>IFERROR(VLOOKUP(A29,'Validation List'!$A:$G,5,0),"--")</f>
        <v>100034486053373</v>
      </c>
      <c r="F29" s="15">
        <f t="shared" si="4"/>
        <v>40</v>
      </c>
      <c r="G29" s="15">
        <f t="shared" si="5"/>
        <v>40</v>
      </c>
      <c r="H29" s="15">
        <f t="shared" si="6"/>
        <v>40</v>
      </c>
      <c r="I29" s="15">
        <f t="shared" si="7"/>
        <v>24</v>
      </c>
      <c r="J29" s="15">
        <f t="shared" si="8"/>
        <v>16</v>
      </c>
      <c r="K29" s="15">
        <f t="shared" si="9"/>
        <v>160</v>
      </c>
      <c r="L29" s="15">
        <f t="shared" si="10"/>
        <v>0</v>
      </c>
      <c r="M29" s="15">
        <f t="shared" si="11"/>
        <v>160</v>
      </c>
      <c r="N29" s="95"/>
      <c r="T29" s="95"/>
      <c r="U29" s="95"/>
      <c r="AA29" s="95"/>
      <c r="AB29" s="95"/>
      <c r="AH29" s="95"/>
      <c r="AI29" s="95"/>
      <c r="AK29" s="164" t="s">
        <v>666</v>
      </c>
      <c r="AL29" s="164" t="s">
        <v>666</v>
      </c>
      <c r="AO29" s="95"/>
      <c r="AP29" s="95"/>
      <c r="AR29" s="204"/>
      <c r="AS29" s="2">
        <f t="shared" si="12"/>
        <v>0</v>
      </c>
      <c r="AT29" s="2">
        <f t="shared" si="13"/>
        <v>0</v>
      </c>
      <c r="AU29" s="2">
        <f t="shared" si="14"/>
        <v>0</v>
      </c>
      <c r="AV29" s="25">
        <f t="shared" si="15"/>
        <v>1.1997600479904018</v>
      </c>
      <c r="AW29" s="14">
        <f t="shared" si="16"/>
        <v>3.6</v>
      </c>
    </row>
    <row r="30" spans="1:49" x14ac:dyDescent="0.2">
      <c r="A30" s="148" t="s">
        <v>509</v>
      </c>
      <c r="B30" s="15" t="str">
        <f>IFERROR(VLOOKUP(A30,'Validation List'!$A:$G,2,0),"--")</f>
        <v>Maria Obaldo</v>
      </c>
      <c r="C30" s="15" t="str">
        <f>IFERROR(VLOOKUP(A30,'Validation List'!$A:$G,4,0),"--")</f>
        <v>MVW 391</v>
      </c>
      <c r="D30" s="170" t="str">
        <f>IFERROR(VLOOKUP(A30,'Validation List'!$A:$G,6,0),"--")</f>
        <v>PM</v>
      </c>
      <c r="E30" s="16">
        <f>IFERROR(VLOOKUP(A30,'Validation List'!$A:$G,5,0),"--")</f>
        <v>100039177024304</v>
      </c>
      <c r="F30" s="15">
        <f t="shared" si="4"/>
        <v>40</v>
      </c>
      <c r="G30" s="15">
        <f t="shared" si="5"/>
        <v>40</v>
      </c>
      <c r="H30" s="15">
        <f t="shared" si="6"/>
        <v>40</v>
      </c>
      <c r="I30" s="15">
        <f t="shared" si="7"/>
        <v>24</v>
      </c>
      <c r="J30" s="15">
        <f t="shared" si="8"/>
        <v>16</v>
      </c>
      <c r="K30" s="15">
        <f t="shared" si="9"/>
        <v>160</v>
      </c>
      <c r="L30" s="15">
        <f t="shared" si="10"/>
        <v>0</v>
      </c>
      <c r="M30" s="15">
        <f t="shared" si="11"/>
        <v>160</v>
      </c>
      <c r="N30" s="95"/>
      <c r="T30" s="95"/>
      <c r="U30" s="95"/>
      <c r="AA30" s="95"/>
      <c r="AB30" s="95"/>
      <c r="AH30" s="95"/>
      <c r="AI30" s="95"/>
      <c r="AK30" s="164" t="s">
        <v>666</v>
      </c>
      <c r="AL30" s="164" t="s">
        <v>666</v>
      </c>
      <c r="AO30" s="95"/>
      <c r="AP30" s="95"/>
      <c r="AS30" s="2">
        <f t="shared" si="12"/>
        <v>0</v>
      </c>
      <c r="AT30" s="2">
        <f t="shared" si="13"/>
        <v>0</v>
      </c>
      <c r="AU30" s="2">
        <f t="shared" si="14"/>
        <v>0</v>
      </c>
      <c r="AV30" s="25">
        <f t="shared" si="15"/>
        <v>1.1997600479904018</v>
      </c>
      <c r="AW30" s="14">
        <f t="shared" si="16"/>
        <v>3.6</v>
      </c>
    </row>
    <row r="31" spans="1:49" x14ac:dyDescent="0.2">
      <c r="A31" s="148" t="s">
        <v>499</v>
      </c>
      <c r="B31" s="15" t="str">
        <f>IFERROR(VLOOKUP(A31,'Validation List'!$A:$G,2,0),"--")</f>
        <v>Jason Leung</v>
      </c>
      <c r="C31" s="15" t="str">
        <f>IFERROR(VLOOKUP(A31,'Validation List'!$A:$G,4,0),"--")</f>
        <v>MVW 391</v>
      </c>
      <c r="D31" s="170" t="str">
        <f>IFERROR(VLOOKUP(A31,'Validation List'!$A:$G,6,0),"--")</f>
        <v>AM</v>
      </c>
      <c r="E31" s="16">
        <f>IFERROR(VLOOKUP(A31,'Validation List'!$A:$G,5,0),"--")</f>
        <v>100039438970654</v>
      </c>
      <c r="F31" s="15">
        <f t="shared" si="4"/>
        <v>40</v>
      </c>
      <c r="G31" s="15">
        <f t="shared" si="5"/>
        <v>40</v>
      </c>
      <c r="H31" s="15">
        <f t="shared" si="6"/>
        <v>40</v>
      </c>
      <c r="I31" s="15">
        <f t="shared" si="7"/>
        <v>24</v>
      </c>
      <c r="J31" s="15">
        <f t="shared" si="8"/>
        <v>16</v>
      </c>
      <c r="K31" s="15">
        <f t="shared" si="9"/>
        <v>160</v>
      </c>
      <c r="L31" s="15">
        <f t="shared" si="10"/>
        <v>0</v>
      </c>
      <c r="M31" s="15">
        <f t="shared" si="11"/>
        <v>160</v>
      </c>
      <c r="N31" s="95"/>
      <c r="T31" s="95"/>
      <c r="U31" s="95"/>
      <c r="AA31" s="95"/>
      <c r="AB31" s="95"/>
      <c r="AH31" s="95"/>
      <c r="AI31" s="95"/>
      <c r="AK31" s="164" t="s">
        <v>666</v>
      </c>
      <c r="AL31" s="164" t="s">
        <v>666</v>
      </c>
      <c r="AO31" s="95"/>
      <c r="AP31" s="95"/>
      <c r="AS31" s="2">
        <f t="shared" si="12"/>
        <v>0</v>
      </c>
      <c r="AT31" s="2">
        <f t="shared" si="13"/>
        <v>0</v>
      </c>
      <c r="AU31" s="2">
        <f t="shared" si="14"/>
        <v>0</v>
      </c>
      <c r="AV31" s="25">
        <f t="shared" si="15"/>
        <v>1.1997600479904018</v>
      </c>
      <c r="AW31" s="14">
        <f t="shared" si="16"/>
        <v>3.6</v>
      </c>
    </row>
    <row r="32" spans="1:49" x14ac:dyDescent="0.2">
      <c r="A32" s="148" t="s">
        <v>446</v>
      </c>
      <c r="B32" s="15" t="str">
        <f>IFERROR(VLOOKUP(A32,'Validation List'!$A:$G,2,0),"--")</f>
        <v>Jason Leung</v>
      </c>
      <c r="C32" s="15" t="str">
        <f>IFERROR(VLOOKUP(A32,'Validation List'!$A:$G,4,0),"--")</f>
        <v>MVW 391</v>
      </c>
      <c r="D32" s="170" t="str">
        <f>IFERROR(VLOOKUP(A32,'Validation List'!$A:$G,6,0),"--")</f>
        <v>AM</v>
      </c>
      <c r="E32" s="16">
        <f>IFERROR(VLOOKUP(A32,'Validation List'!$A:$G,5,0),"--")</f>
        <v>100039543755797</v>
      </c>
      <c r="F32" s="15">
        <f t="shared" si="4"/>
        <v>40</v>
      </c>
      <c r="G32" s="15">
        <f t="shared" si="5"/>
        <v>40</v>
      </c>
      <c r="H32" s="15">
        <f t="shared" si="6"/>
        <v>40</v>
      </c>
      <c r="I32" s="15">
        <f t="shared" si="7"/>
        <v>8</v>
      </c>
      <c r="J32" s="15">
        <f t="shared" si="8"/>
        <v>16</v>
      </c>
      <c r="K32" s="15">
        <f t="shared" si="9"/>
        <v>144</v>
      </c>
      <c r="L32" s="15">
        <f t="shared" si="10"/>
        <v>0</v>
      </c>
      <c r="M32" s="15">
        <f t="shared" si="11"/>
        <v>144</v>
      </c>
      <c r="N32" s="95"/>
      <c r="T32" s="95"/>
      <c r="U32" s="95"/>
      <c r="AA32" s="95"/>
      <c r="AB32" s="95"/>
      <c r="AH32" s="95"/>
      <c r="AI32" s="95"/>
      <c r="AK32" s="164" t="s">
        <v>666</v>
      </c>
      <c r="AL32" s="164" t="s">
        <v>666</v>
      </c>
      <c r="AM32" s="180" t="s">
        <v>16</v>
      </c>
      <c r="AN32" s="180" t="s">
        <v>16</v>
      </c>
      <c r="AO32" s="95"/>
      <c r="AP32" s="95"/>
      <c r="AS32" s="2">
        <f t="shared" si="12"/>
        <v>2</v>
      </c>
      <c r="AT32" s="2">
        <f t="shared" si="13"/>
        <v>0</v>
      </c>
      <c r="AU32" s="2">
        <f t="shared" si="14"/>
        <v>0</v>
      </c>
      <c r="AV32" s="25">
        <f t="shared" si="15"/>
        <v>1.0797840431913617</v>
      </c>
      <c r="AW32" s="14">
        <f t="shared" si="16"/>
        <v>3.6</v>
      </c>
    </row>
    <row r="33" spans="1:49" x14ac:dyDescent="0.2">
      <c r="A33" s="166" t="s">
        <v>448</v>
      </c>
      <c r="B33" s="15" t="str">
        <f>IFERROR(VLOOKUP(A33,'Validation List'!$A:$G,2,0),"--")</f>
        <v>Jason Leung</v>
      </c>
      <c r="C33" s="15" t="str">
        <f>IFERROR(VLOOKUP(A33,'Validation List'!$A:$G,4,0),"--")</f>
        <v>MVW 391</v>
      </c>
      <c r="D33" s="16" t="str">
        <f>IFERROR(VLOOKUP(A33,'Validation List'!$A:$G,6,0),"--")</f>
        <v>AM</v>
      </c>
      <c r="E33" s="16">
        <f>IFERROR(VLOOKUP(A33,'Validation List'!$A:$G,5,0),"--")</f>
        <v>100034106655387</v>
      </c>
      <c r="F33" s="15">
        <f t="shared" si="4"/>
        <v>40</v>
      </c>
      <c r="G33" s="15">
        <f t="shared" si="5"/>
        <v>40</v>
      </c>
      <c r="H33" s="15">
        <f t="shared" si="6"/>
        <v>40</v>
      </c>
      <c r="I33" s="15">
        <f t="shared" si="7"/>
        <v>24</v>
      </c>
      <c r="J33" s="15">
        <f t="shared" si="8"/>
        <v>16</v>
      </c>
      <c r="K33" s="15">
        <f t="shared" si="9"/>
        <v>160</v>
      </c>
      <c r="L33" s="15">
        <f t="shared" si="10"/>
        <v>0</v>
      </c>
      <c r="M33" s="15">
        <f t="shared" si="11"/>
        <v>160</v>
      </c>
      <c r="N33" s="95"/>
      <c r="T33" s="95"/>
      <c r="U33" s="95"/>
      <c r="AA33" s="95"/>
      <c r="AB33" s="95"/>
      <c r="AH33" s="95"/>
      <c r="AI33" s="95"/>
      <c r="AK33" s="164" t="s">
        <v>666</v>
      </c>
      <c r="AL33" s="164" t="s">
        <v>666</v>
      </c>
      <c r="AO33" s="95"/>
      <c r="AP33" s="95"/>
      <c r="AR33" s="204"/>
      <c r="AS33" s="2">
        <f t="shared" si="12"/>
        <v>0</v>
      </c>
      <c r="AT33" s="2">
        <f t="shared" si="13"/>
        <v>0</v>
      </c>
      <c r="AU33" s="2">
        <f t="shared" si="14"/>
        <v>0</v>
      </c>
      <c r="AV33" s="25">
        <f t="shared" si="15"/>
        <v>1.1997600479904018</v>
      </c>
      <c r="AW33" s="14">
        <f t="shared" si="16"/>
        <v>3.6</v>
      </c>
    </row>
    <row r="34" spans="1:49" x14ac:dyDescent="0.2">
      <c r="A34" s="148" t="s">
        <v>491</v>
      </c>
      <c r="B34" s="15" t="str">
        <f>IFERROR(VLOOKUP(A34,'Validation List'!$A:$G,2,0),"--")</f>
        <v>Jason Leung</v>
      </c>
      <c r="C34" s="15" t="str">
        <f>IFERROR(VLOOKUP(A34,'Validation List'!$A:$G,4,0),"--")</f>
        <v>MVW 391</v>
      </c>
      <c r="D34" s="170" t="str">
        <f>IFERROR(VLOOKUP(A34,'Validation List'!$A:$G,6,0),"--")</f>
        <v>AM</v>
      </c>
      <c r="E34" s="16">
        <f>IFERROR(VLOOKUP(A34,'Validation List'!$A:$G,5,0),"--")</f>
        <v>100041343781854</v>
      </c>
      <c r="F34" s="15">
        <f t="shared" si="4"/>
        <v>40</v>
      </c>
      <c r="G34" s="15">
        <f t="shared" si="5"/>
        <v>40</v>
      </c>
      <c r="H34" s="15">
        <f t="shared" si="6"/>
        <v>40</v>
      </c>
      <c r="I34" s="15">
        <f t="shared" si="7"/>
        <v>24</v>
      </c>
      <c r="J34" s="15">
        <f t="shared" si="8"/>
        <v>16</v>
      </c>
      <c r="K34" s="15">
        <f t="shared" si="9"/>
        <v>160</v>
      </c>
      <c r="L34" s="15">
        <f t="shared" si="10"/>
        <v>0</v>
      </c>
      <c r="M34" s="15">
        <f t="shared" si="11"/>
        <v>160</v>
      </c>
      <c r="N34" s="95"/>
      <c r="T34" s="95"/>
      <c r="U34" s="95"/>
      <c r="AA34" s="95"/>
      <c r="AB34" s="95"/>
      <c r="AH34" s="95"/>
      <c r="AI34" s="95"/>
      <c r="AK34" s="164" t="s">
        <v>666</v>
      </c>
      <c r="AL34" s="164" t="s">
        <v>666</v>
      </c>
      <c r="AO34" s="95"/>
      <c r="AP34" s="95"/>
      <c r="AS34" s="2">
        <f t="shared" si="12"/>
        <v>0</v>
      </c>
      <c r="AT34" s="2">
        <f t="shared" si="13"/>
        <v>0</v>
      </c>
      <c r="AU34" s="2">
        <f t="shared" si="14"/>
        <v>0</v>
      </c>
      <c r="AV34" s="25">
        <f t="shared" si="15"/>
        <v>1.1997600479904018</v>
      </c>
      <c r="AW34" s="14">
        <f t="shared" si="16"/>
        <v>3.6</v>
      </c>
    </row>
    <row r="35" spans="1:49" x14ac:dyDescent="0.2">
      <c r="A35" s="165" t="s">
        <v>188</v>
      </c>
      <c r="B35" s="15" t="str">
        <f>IFERROR(VLOOKUP(A35,'Validation List'!$A:$G,2,0),"--")</f>
        <v>Jason Leung</v>
      </c>
      <c r="C35" s="15" t="str">
        <f>IFERROR(VLOOKUP(A35,'Validation List'!$A:$G,4,0),"--")</f>
        <v>MVW 391</v>
      </c>
      <c r="D35" s="16" t="str">
        <f>IFERROR(VLOOKUP(A35,'Validation List'!$A:$G,6,0),"--")</f>
        <v>AM</v>
      </c>
      <c r="E35" s="16">
        <f>IFERROR(VLOOKUP(A35,'Validation List'!$A:$G,5,0),"--")</f>
        <v>100027852192028</v>
      </c>
      <c r="F35" s="15">
        <f t="shared" si="4"/>
        <v>40</v>
      </c>
      <c r="G35" s="15">
        <f t="shared" si="5"/>
        <v>40</v>
      </c>
      <c r="H35" s="15">
        <f t="shared" si="6"/>
        <v>40</v>
      </c>
      <c r="I35" s="15">
        <f t="shared" si="7"/>
        <v>24</v>
      </c>
      <c r="J35" s="15">
        <f t="shared" si="8"/>
        <v>16</v>
      </c>
      <c r="K35" s="15">
        <f t="shared" si="9"/>
        <v>160</v>
      </c>
      <c r="L35" s="15">
        <f t="shared" si="10"/>
        <v>0</v>
      </c>
      <c r="M35" s="15">
        <f t="shared" si="11"/>
        <v>160</v>
      </c>
      <c r="N35" s="95"/>
      <c r="T35" s="95"/>
      <c r="U35" s="95"/>
      <c r="AA35" s="95"/>
      <c r="AB35" s="95"/>
      <c r="AH35" s="95"/>
      <c r="AI35" s="95"/>
      <c r="AK35" s="164" t="s">
        <v>666</v>
      </c>
      <c r="AL35" s="164" t="s">
        <v>666</v>
      </c>
      <c r="AO35" s="95"/>
      <c r="AP35" s="95"/>
      <c r="AR35" s="204"/>
      <c r="AS35" s="2">
        <f t="shared" si="12"/>
        <v>0</v>
      </c>
      <c r="AT35" s="2">
        <f t="shared" si="13"/>
        <v>0</v>
      </c>
      <c r="AU35" s="2">
        <f t="shared" si="14"/>
        <v>0</v>
      </c>
      <c r="AV35" s="25">
        <f t="shared" si="15"/>
        <v>1.1997600479904018</v>
      </c>
      <c r="AW35" s="14">
        <f t="shared" si="16"/>
        <v>3.6</v>
      </c>
    </row>
    <row r="36" spans="1:49" x14ac:dyDescent="0.2">
      <c r="A36" s="165" t="s">
        <v>511</v>
      </c>
      <c r="B36" s="15" t="str">
        <f>IFERROR(VLOOKUP(A36,'Validation List'!$A:$G,2,0),"--")</f>
        <v>Maria Obaldo</v>
      </c>
      <c r="C36" s="15" t="str">
        <f>IFERROR(VLOOKUP(A36,'Validation List'!$A:$G,4,0),"--")</f>
        <v>MVW 391</v>
      </c>
      <c r="D36" s="16" t="str">
        <f>IFERROR(VLOOKUP(A36,'Validation List'!$A:$G,6,0),"--")</f>
        <v>PM</v>
      </c>
      <c r="E36" s="16">
        <f>IFERROR(VLOOKUP(A36,'Validation List'!$A:$G,5,0),"--")</f>
        <v>100036721487519</v>
      </c>
      <c r="F36" s="15">
        <f t="shared" si="4"/>
        <v>40</v>
      </c>
      <c r="G36" s="15">
        <f t="shared" si="5"/>
        <v>40</v>
      </c>
      <c r="H36" s="15">
        <f t="shared" si="6"/>
        <v>40</v>
      </c>
      <c r="I36" s="15">
        <f t="shared" si="7"/>
        <v>24</v>
      </c>
      <c r="J36" s="15">
        <f t="shared" si="8"/>
        <v>16</v>
      </c>
      <c r="K36" s="15">
        <f t="shared" si="9"/>
        <v>160</v>
      </c>
      <c r="L36" s="15">
        <f t="shared" si="10"/>
        <v>0</v>
      </c>
      <c r="M36" s="15">
        <f t="shared" si="11"/>
        <v>160</v>
      </c>
      <c r="N36" s="95"/>
      <c r="T36" s="95"/>
      <c r="U36" s="95"/>
      <c r="AA36" s="95"/>
      <c r="AB36" s="95"/>
      <c r="AH36" s="95"/>
      <c r="AI36" s="95"/>
      <c r="AK36" s="164" t="s">
        <v>666</v>
      </c>
      <c r="AL36" s="164" t="s">
        <v>666</v>
      </c>
      <c r="AO36" s="95"/>
      <c r="AP36" s="95"/>
      <c r="AR36" s="204"/>
      <c r="AS36" s="2">
        <f t="shared" si="12"/>
        <v>0</v>
      </c>
      <c r="AT36" s="2">
        <f t="shared" si="13"/>
        <v>0</v>
      </c>
      <c r="AU36" s="2">
        <f t="shared" si="14"/>
        <v>0</v>
      </c>
      <c r="AV36" s="25">
        <f t="shared" si="15"/>
        <v>1.1997600479904018</v>
      </c>
      <c r="AW36" s="14">
        <f t="shared" si="16"/>
        <v>3.6</v>
      </c>
    </row>
    <row r="37" spans="1:49" x14ac:dyDescent="0.2">
      <c r="A37" s="148" t="s">
        <v>561</v>
      </c>
      <c r="B37" s="15" t="str">
        <f>IFERROR(VLOOKUP(A37,'Validation List'!$A:$G,2,0),"--")</f>
        <v>Maria Obaldo</v>
      </c>
      <c r="C37" s="15" t="str">
        <f>IFERROR(VLOOKUP(A37,'Validation List'!$A:$G,4,0),"--")</f>
        <v>MVW 391</v>
      </c>
      <c r="D37" s="170" t="str">
        <f>IFERROR(VLOOKUP(A37,'Validation List'!$A:$G,6,0),"--")</f>
        <v>PM</v>
      </c>
      <c r="E37" s="16">
        <f>IFERROR(VLOOKUP(A37,'Validation List'!$A:$G,5,0),"--")</f>
        <v>100041388132663</v>
      </c>
      <c r="F37" s="15">
        <f t="shared" si="4"/>
        <v>40</v>
      </c>
      <c r="G37" s="15">
        <f t="shared" si="5"/>
        <v>40</v>
      </c>
      <c r="H37" s="15">
        <f t="shared" si="6"/>
        <v>40</v>
      </c>
      <c r="I37" s="15">
        <f t="shared" si="7"/>
        <v>24</v>
      </c>
      <c r="J37" s="15">
        <f t="shared" si="8"/>
        <v>16</v>
      </c>
      <c r="K37" s="15">
        <f t="shared" si="9"/>
        <v>160</v>
      </c>
      <c r="L37" s="15">
        <f t="shared" si="10"/>
        <v>0</v>
      </c>
      <c r="M37" s="15">
        <f t="shared" si="11"/>
        <v>160</v>
      </c>
      <c r="N37" s="95"/>
      <c r="T37" s="95"/>
      <c r="U37" s="95"/>
      <c r="AA37" s="95"/>
      <c r="AB37" s="95"/>
      <c r="AH37" s="95"/>
      <c r="AI37" s="95"/>
      <c r="AK37" s="164" t="s">
        <v>666</v>
      </c>
      <c r="AL37" s="164" t="s">
        <v>666</v>
      </c>
      <c r="AO37" s="95"/>
      <c r="AP37" s="95"/>
      <c r="AS37" s="2">
        <f t="shared" si="12"/>
        <v>0</v>
      </c>
      <c r="AT37" s="2">
        <f t="shared" si="13"/>
        <v>0</v>
      </c>
      <c r="AU37" s="2">
        <f t="shared" si="14"/>
        <v>0</v>
      </c>
      <c r="AV37" s="25">
        <f t="shared" si="15"/>
        <v>1.1997600479904018</v>
      </c>
      <c r="AW37" s="14">
        <f t="shared" si="16"/>
        <v>3.6</v>
      </c>
    </row>
    <row r="38" spans="1:49" x14ac:dyDescent="0.2">
      <c r="A38" s="148" t="s">
        <v>497</v>
      </c>
      <c r="B38" s="15" t="str">
        <f>IFERROR(VLOOKUP(A38,'Validation List'!$A:$G,2,0),"--")</f>
        <v>Jason Leung</v>
      </c>
      <c r="C38" s="15" t="str">
        <f>IFERROR(VLOOKUP(A38,'Validation List'!$A:$G,4,0),"--")</f>
        <v>MVW 391</v>
      </c>
      <c r="D38" s="170" t="str">
        <f>IFERROR(VLOOKUP(A38,'Validation List'!$A:$G,6,0),"--")</f>
        <v>AM</v>
      </c>
      <c r="E38" s="16">
        <f>IFERROR(VLOOKUP(A38,'Validation List'!$A:$G,5,0),"--")</f>
        <v>100041240917328</v>
      </c>
      <c r="F38" s="15">
        <f t="shared" si="4"/>
        <v>40</v>
      </c>
      <c r="G38" s="15">
        <f t="shared" si="5"/>
        <v>40</v>
      </c>
      <c r="H38" s="15">
        <f t="shared" si="6"/>
        <v>40</v>
      </c>
      <c r="I38" s="15">
        <f t="shared" si="7"/>
        <v>24</v>
      </c>
      <c r="J38" s="15">
        <f t="shared" si="8"/>
        <v>16</v>
      </c>
      <c r="K38" s="15">
        <f t="shared" si="9"/>
        <v>160</v>
      </c>
      <c r="L38" s="15">
        <f t="shared" si="10"/>
        <v>0</v>
      </c>
      <c r="M38" s="15">
        <f t="shared" si="11"/>
        <v>160</v>
      </c>
      <c r="N38" s="95"/>
      <c r="T38" s="95"/>
      <c r="U38" s="95"/>
      <c r="AA38" s="95"/>
      <c r="AB38" s="95"/>
      <c r="AH38" s="95"/>
      <c r="AI38" s="95"/>
      <c r="AK38" s="164" t="s">
        <v>666</v>
      </c>
      <c r="AL38" s="164" t="s">
        <v>666</v>
      </c>
      <c r="AO38" s="95"/>
      <c r="AP38" s="95"/>
      <c r="AS38" s="2">
        <f t="shared" si="12"/>
        <v>0</v>
      </c>
      <c r="AT38" s="2">
        <f t="shared" si="13"/>
        <v>0</v>
      </c>
      <c r="AU38" s="2">
        <f t="shared" si="14"/>
        <v>0</v>
      </c>
      <c r="AV38" s="25">
        <f t="shared" si="15"/>
        <v>1.1997600479904018</v>
      </c>
      <c r="AW38" s="14">
        <f t="shared" si="16"/>
        <v>3.6</v>
      </c>
    </row>
    <row r="39" spans="1:49" x14ac:dyDescent="0.2">
      <c r="A39" s="166" t="s">
        <v>451</v>
      </c>
      <c r="B39" s="15" t="str">
        <f>IFERROR(VLOOKUP(A39,'Validation List'!$A:$G,2,0),"--")</f>
        <v>Jason Leung</v>
      </c>
      <c r="C39" s="15" t="str">
        <f>IFERROR(VLOOKUP(A39,'Validation List'!$A:$G,4,0),"--")</f>
        <v>MVW 391</v>
      </c>
      <c r="D39" s="16" t="str">
        <f>IFERROR(VLOOKUP(A39,'Validation List'!$A:$G,6,0),"--")</f>
        <v>AM</v>
      </c>
      <c r="E39" s="16">
        <f>IFERROR(VLOOKUP(A39,'Validation List'!$A:$G,5,0),"--")</f>
        <v>100028504043772</v>
      </c>
      <c r="F39" s="15">
        <f t="shared" si="4"/>
        <v>40</v>
      </c>
      <c r="G39" s="15">
        <f t="shared" si="5"/>
        <v>40</v>
      </c>
      <c r="H39" s="15">
        <f t="shared" si="6"/>
        <v>40</v>
      </c>
      <c r="I39" s="15">
        <f t="shared" si="7"/>
        <v>24</v>
      </c>
      <c r="J39" s="15">
        <f t="shared" si="8"/>
        <v>16</v>
      </c>
      <c r="K39" s="15">
        <f t="shared" si="9"/>
        <v>160</v>
      </c>
      <c r="L39" s="15">
        <f t="shared" si="10"/>
        <v>0</v>
      </c>
      <c r="M39" s="15">
        <f t="shared" si="11"/>
        <v>160</v>
      </c>
      <c r="N39" s="95"/>
      <c r="T39" s="95"/>
      <c r="U39" s="95"/>
      <c r="AA39" s="95"/>
      <c r="AB39" s="95"/>
      <c r="AH39" s="95"/>
      <c r="AI39" s="95"/>
      <c r="AK39" s="164" t="s">
        <v>666</v>
      </c>
      <c r="AL39" s="164" t="s">
        <v>666</v>
      </c>
      <c r="AO39" s="95"/>
      <c r="AP39" s="95"/>
      <c r="AR39" s="204"/>
      <c r="AS39" s="2">
        <f t="shared" si="12"/>
        <v>0</v>
      </c>
      <c r="AT39" s="2">
        <f t="shared" si="13"/>
        <v>0</v>
      </c>
      <c r="AU39" s="2">
        <f t="shared" si="14"/>
        <v>0</v>
      </c>
      <c r="AV39" s="25">
        <f t="shared" si="15"/>
        <v>1.1997600479904018</v>
      </c>
      <c r="AW39" s="14">
        <f t="shared" si="16"/>
        <v>3.6</v>
      </c>
    </row>
    <row r="40" spans="1:49" x14ac:dyDescent="0.2">
      <c r="A40" s="166" t="s">
        <v>513</v>
      </c>
      <c r="B40" s="15" t="str">
        <f>IFERROR(VLOOKUP(A40,'Validation List'!$A:$G,2,0),"--")</f>
        <v>QA</v>
      </c>
      <c r="C40" s="15" t="str">
        <f>IFERROR(VLOOKUP(A40,'Validation List'!$A:$G,4,0),"--")</f>
        <v>MVW 391</v>
      </c>
      <c r="D40" s="16" t="str">
        <f>IFERROR(VLOOKUP(A40,'Validation List'!$A:$G,6,0),"--")</f>
        <v>PM</v>
      </c>
      <c r="E40" s="16">
        <f>IFERROR(VLOOKUP(A40,'Validation List'!$A:$G,5,0),"--")</f>
        <v>100028824242673</v>
      </c>
      <c r="F40" s="15">
        <f t="shared" si="4"/>
        <v>40</v>
      </c>
      <c r="G40" s="15">
        <f t="shared" si="5"/>
        <v>40</v>
      </c>
      <c r="H40" s="15">
        <f t="shared" si="6"/>
        <v>40</v>
      </c>
      <c r="I40" s="15">
        <f t="shared" si="7"/>
        <v>24</v>
      </c>
      <c r="J40" s="15">
        <f t="shared" si="8"/>
        <v>16</v>
      </c>
      <c r="K40" s="15">
        <f t="shared" si="9"/>
        <v>160</v>
      </c>
      <c r="L40" s="15">
        <f t="shared" si="10"/>
        <v>0</v>
      </c>
      <c r="M40" s="15">
        <f t="shared" si="11"/>
        <v>160</v>
      </c>
      <c r="N40" s="95"/>
      <c r="T40" s="95"/>
      <c r="U40" s="95"/>
      <c r="AA40" s="95"/>
      <c r="AB40" s="95"/>
      <c r="AH40" s="95"/>
      <c r="AI40" s="95"/>
      <c r="AK40" s="164" t="s">
        <v>666</v>
      </c>
      <c r="AL40" s="164" t="s">
        <v>666</v>
      </c>
      <c r="AO40" s="95"/>
      <c r="AP40" s="95"/>
      <c r="AR40" s="204"/>
      <c r="AS40" s="2">
        <f t="shared" si="12"/>
        <v>0</v>
      </c>
      <c r="AT40" s="2">
        <f t="shared" si="13"/>
        <v>0</v>
      </c>
      <c r="AU40" s="2">
        <f t="shared" si="14"/>
        <v>0</v>
      </c>
      <c r="AV40" s="25">
        <f t="shared" si="15"/>
        <v>1.1997600479904018</v>
      </c>
      <c r="AW40" s="14">
        <f t="shared" si="16"/>
        <v>3.6</v>
      </c>
    </row>
    <row r="41" spans="1:49" x14ac:dyDescent="0.2">
      <c r="A41" s="166" t="s">
        <v>515</v>
      </c>
      <c r="B41" s="15" t="str">
        <f>IFERROR(VLOOKUP(A41,'Validation List'!$A:$G,2,0),"--")</f>
        <v>Maria Obaldo</v>
      </c>
      <c r="C41" s="15" t="str">
        <f>IFERROR(VLOOKUP(A41,'Validation List'!$A:$G,4,0),"--")</f>
        <v>MVW 391</v>
      </c>
      <c r="D41" s="16" t="str">
        <f>IFERROR(VLOOKUP(A41,'Validation List'!$A:$G,6,0),"--")</f>
        <v>PM</v>
      </c>
      <c r="E41" s="16">
        <f>IFERROR(VLOOKUP(A41,'Validation List'!$A:$G,5,0),"--")</f>
        <v>100028810803358</v>
      </c>
      <c r="F41" s="15">
        <f t="shared" si="4"/>
        <v>40</v>
      </c>
      <c r="G41" s="15">
        <f t="shared" si="5"/>
        <v>40</v>
      </c>
      <c r="H41" s="15">
        <f t="shared" si="6"/>
        <v>40</v>
      </c>
      <c r="I41" s="15">
        <f t="shared" si="7"/>
        <v>24</v>
      </c>
      <c r="J41" s="15">
        <f t="shared" si="8"/>
        <v>16</v>
      </c>
      <c r="K41" s="15">
        <f t="shared" si="9"/>
        <v>160</v>
      </c>
      <c r="L41" s="15">
        <f t="shared" si="10"/>
        <v>0</v>
      </c>
      <c r="M41" s="15">
        <f t="shared" si="11"/>
        <v>160</v>
      </c>
      <c r="N41" s="95"/>
      <c r="P41" s="204"/>
      <c r="R41" s="204"/>
      <c r="S41" s="204"/>
      <c r="T41" s="95"/>
      <c r="U41" s="95"/>
      <c r="AA41" s="95"/>
      <c r="AB41" s="95"/>
      <c r="AH41" s="95"/>
      <c r="AI41" s="95"/>
      <c r="AK41" s="164" t="s">
        <v>666</v>
      </c>
      <c r="AL41" s="164" t="s">
        <v>666</v>
      </c>
      <c r="AO41" s="95"/>
      <c r="AP41" s="95"/>
      <c r="AR41" s="204"/>
      <c r="AS41" s="2">
        <f t="shared" si="12"/>
        <v>0</v>
      </c>
      <c r="AT41" s="2">
        <f t="shared" si="13"/>
        <v>0</v>
      </c>
      <c r="AU41" s="2">
        <f t="shared" si="14"/>
        <v>0</v>
      </c>
      <c r="AV41" s="25">
        <f t="shared" si="15"/>
        <v>1.1997600479904018</v>
      </c>
      <c r="AW41" s="14">
        <f t="shared" si="16"/>
        <v>3.6</v>
      </c>
    </row>
    <row r="42" spans="1:49" x14ac:dyDescent="0.2">
      <c r="A42" s="166" t="s">
        <v>517</v>
      </c>
      <c r="B42" s="15" t="str">
        <f>IFERROR(VLOOKUP(A42,'Validation List'!$A:$G,2,0),"--")</f>
        <v>Maria Obaldo</v>
      </c>
      <c r="C42" s="15" t="str">
        <f>IFERROR(VLOOKUP(A42,'Validation List'!$A:$G,4,0),"--")</f>
        <v>MVW 391</v>
      </c>
      <c r="D42" s="16" t="str">
        <f>IFERROR(VLOOKUP(A42,'Validation List'!$A:$G,6,0),"--")</f>
        <v>PM</v>
      </c>
      <c r="E42" s="16">
        <f>IFERROR(VLOOKUP(A42,'Validation List'!$A:$G,5,0),"--")</f>
        <v>100034078605203</v>
      </c>
      <c r="F42" s="15">
        <f t="shared" si="4"/>
        <v>40</v>
      </c>
      <c r="G42" s="15">
        <f t="shared" si="5"/>
        <v>40</v>
      </c>
      <c r="H42" s="15">
        <f t="shared" si="6"/>
        <v>40</v>
      </c>
      <c r="I42" s="15">
        <f t="shared" si="7"/>
        <v>24</v>
      </c>
      <c r="J42" s="15">
        <f t="shared" si="8"/>
        <v>16</v>
      </c>
      <c r="K42" s="15">
        <f t="shared" si="9"/>
        <v>160</v>
      </c>
      <c r="L42" s="15">
        <f t="shared" si="10"/>
        <v>0</v>
      </c>
      <c r="M42" s="15">
        <f t="shared" si="11"/>
        <v>160</v>
      </c>
      <c r="N42" s="95"/>
      <c r="P42" s="204"/>
      <c r="T42" s="95"/>
      <c r="U42" s="95"/>
      <c r="AA42" s="95"/>
      <c r="AB42" s="95"/>
      <c r="AH42" s="95"/>
      <c r="AI42" s="95"/>
      <c r="AK42" s="164" t="s">
        <v>666</v>
      </c>
      <c r="AL42" s="164" t="s">
        <v>666</v>
      </c>
      <c r="AO42" s="95"/>
      <c r="AP42" s="95"/>
      <c r="AR42" s="204"/>
      <c r="AS42" s="2">
        <f t="shared" si="12"/>
        <v>0</v>
      </c>
      <c r="AT42" s="2">
        <f t="shared" si="13"/>
        <v>0</v>
      </c>
      <c r="AU42" s="2">
        <f t="shared" si="14"/>
        <v>0</v>
      </c>
      <c r="AV42" s="25">
        <f t="shared" si="15"/>
        <v>1.1997600479904018</v>
      </c>
      <c r="AW42" s="14">
        <f t="shared" si="16"/>
        <v>3.6</v>
      </c>
    </row>
    <row r="43" spans="1:49" x14ac:dyDescent="0.2">
      <c r="A43" s="166" t="s">
        <v>453</v>
      </c>
      <c r="B43" s="15" t="str">
        <f>IFERROR(VLOOKUP(A43,'Validation List'!$A:$G,2,0),"--")</f>
        <v>Jason Leung</v>
      </c>
      <c r="C43" s="15" t="str">
        <f>IFERROR(VLOOKUP(A43,'Validation List'!$A:$G,4,0),"--")</f>
        <v>MVW 391</v>
      </c>
      <c r="D43" s="16" t="str">
        <f>IFERROR(VLOOKUP(A43,'Validation List'!$A:$G,6,0),"--")</f>
        <v>AM</v>
      </c>
      <c r="E43" s="16">
        <f>IFERROR(VLOOKUP(A43,'Validation List'!$A:$G,5,0),"--")</f>
        <v>100035086571606</v>
      </c>
      <c r="F43" s="15">
        <f t="shared" si="4"/>
        <v>40</v>
      </c>
      <c r="G43" s="15">
        <f t="shared" si="5"/>
        <v>40</v>
      </c>
      <c r="H43" s="15">
        <f t="shared" si="6"/>
        <v>40</v>
      </c>
      <c r="I43" s="15">
        <f t="shared" si="7"/>
        <v>40</v>
      </c>
      <c r="J43" s="15">
        <f t="shared" si="8"/>
        <v>0</v>
      </c>
      <c r="K43" s="15">
        <f t="shared" si="9"/>
        <v>160</v>
      </c>
      <c r="L43" s="15">
        <f t="shared" si="10"/>
        <v>0</v>
      </c>
      <c r="M43" s="15">
        <f t="shared" si="11"/>
        <v>160</v>
      </c>
      <c r="N43" s="95"/>
      <c r="P43" s="204"/>
      <c r="T43" s="95"/>
      <c r="U43" s="95"/>
      <c r="AA43" s="95"/>
      <c r="AB43" s="95"/>
      <c r="AH43" s="95"/>
      <c r="AI43" s="95"/>
      <c r="AK43" s="2" t="s">
        <v>665</v>
      </c>
      <c r="AL43" s="2" t="s">
        <v>665</v>
      </c>
      <c r="AO43" s="95"/>
      <c r="AP43" s="95"/>
      <c r="AQ43" s="2" t="s">
        <v>16</v>
      </c>
      <c r="AR43" s="204" t="s">
        <v>16</v>
      </c>
      <c r="AS43" s="2">
        <f t="shared" si="12"/>
        <v>2</v>
      </c>
      <c r="AT43" s="2">
        <f t="shared" si="13"/>
        <v>0</v>
      </c>
      <c r="AU43" s="2">
        <f t="shared" si="14"/>
        <v>0</v>
      </c>
      <c r="AV43" s="25">
        <f t="shared" si="15"/>
        <v>1.1997600479904018</v>
      </c>
      <c r="AW43" s="14">
        <f t="shared" si="16"/>
        <v>4</v>
      </c>
    </row>
    <row r="44" spans="1:49" x14ac:dyDescent="0.2">
      <c r="A44" s="166" t="s">
        <v>519</v>
      </c>
      <c r="B44" s="15" t="str">
        <f>IFERROR(VLOOKUP(A44,'Validation List'!$A:$G,2,0),"--")</f>
        <v>Maria Obaldo</v>
      </c>
      <c r="C44" s="15" t="str">
        <f>IFERROR(VLOOKUP(A44,'Validation List'!$A:$G,4,0),"--")</f>
        <v>MVW 391</v>
      </c>
      <c r="D44" s="16" t="str">
        <f>IFERROR(VLOOKUP(A44,'Validation List'!$A:$G,6,0),"--")</f>
        <v>PM</v>
      </c>
      <c r="E44" s="16">
        <f>IFERROR(VLOOKUP(A44,'Validation List'!$A:$G,5,0),"--")</f>
        <v>100034853954107</v>
      </c>
      <c r="F44" s="15">
        <f t="shared" si="4"/>
        <v>40</v>
      </c>
      <c r="G44" s="15">
        <f t="shared" si="5"/>
        <v>40</v>
      </c>
      <c r="H44" s="15">
        <f t="shared" si="6"/>
        <v>0</v>
      </c>
      <c r="I44" s="15">
        <f t="shared" si="7"/>
        <v>0</v>
      </c>
      <c r="J44" s="15">
        <f t="shared" si="8"/>
        <v>16</v>
      </c>
      <c r="K44" s="15">
        <f t="shared" si="9"/>
        <v>96</v>
      </c>
      <c r="L44" s="15">
        <f t="shared" si="10"/>
        <v>0</v>
      </c>
      <c r="M44" s="15">
        <f t="shared" si="11"/>
        <v>96</v>
      </c>
      <c r="N44" s="95"/>
      <c r="T44" s="95"/>
      <c r="U44" s="95"/>
      <c r="AA44" s="95"/>
      <c r="AB44" s="95"/>
      <c r="AC44" s="2" t="s">
        <v>16</v>
      </c>
      <c r="AD44" s="2" t="s">
        <v>16</v>
      </c>
      <c r="AE44" s="2" t="s">
        <v>16</v>
      </c>
      <c r="AF44" s="2" t="s">
        <v>16</v>
      </c>
      <c r="AG44" s="2" t="s">
        <v>16</v>
      </c>
      <c r="AH44" s="95"/>
      <c r="AI44" s="95"/>
      <c r="AJ44" s="180" t="s">
        <v>16</v>
      </c>
      <c r="AK44" s="164" t="s">
        <v>666</v>
      </c>
      <c r="AL44" s="164" t="s">
        <v>666</v>
      </c>
      <c r="AM44" s="180" t="s">
        <v>16</v>
      </c>
      <c r="AN44" s="180" t="s">
        <v>16</v>
      </c>
      <c r="AO44" s="95"/>
      <c r="AP44" s="95"/>
      <c r="AR44" s="204"/>
      <c r="AS44" s="2">
        <f t="shared" si="12"/>
        <v>8</v>
      </c>
      <c r="AT44" s="2">
        <f t="shared" si="13"/>
        <v>0</v>
      </c>
      <c r="AU44" s="2">
        <f t="shared" si="14"/>
        <v>0</v>
      </c>
      <c r="AV44" s="25">
        <f t="shared" si="15"/>
        <v>0.71985602879424104</v>
      </c>
      <c r="AW44" s="14">
        <f t="shared" si="16"/>
        <v>3.6</v>
      </c>
    </row>
    <row r="45" spans="1:49" x14ac:dyDescent="0.2">
      <c r="A45" s="166" t="s">
        <v>455</v>
      </c>
      <c r="B45" s="15" t="str">
        <f>IFERROR(VLOOKUP(A45,'Validation List'!$A:$G,2,0),"--")</f>
        <v>Jason Leung</v>
      </c>
      <c r="C45" s="15" t="str">
        <f>IFERROR(VLOOKUP(A45,'Validation List'!$A:$G,4,0),"--")</f>
        <v>MVW 391</v>
      </c>
      <c r="D45" s="16" t="str">
        <f>IFERROR(VLOOKUP(A45,'Validation List'!$A:$G,6,0),"--")</f>
        <v>AM</v>
      </c>
      <c r="E45" s="16">
        <f>IFERROR(VLOOKUP(A45,'Validation List'!$A:$G,5,0),"--")</f>
        <v>100034185502656</v>
      </c>
      <c r="F45" s="15">
        <f t="shared" si="4"/>
        <v>40</v>
      </c>
      <c r="G45" s="15">
        <f t="shared" si="5"/>
        <v>40</v>
      </c>
      <c r="H45" s="15">
        <f t="shared" si="6"/>
        <v>40</v>
      </c>
      <c r="I45" s="15">
        <f t="shared" si="7"/>
        <v>0</v>
      </c>
      <c r="J45" s="15">
        <f t="shared" si="8"/>
        <v>16</v>
      </c>
      <c r="K45" s="15">
        <f t="shared" si="9"/>
        <v>136</v>
      </c>
      <c r="L45" s="15">
        <f t="shared" si="10"/>
        <v>0</v>
      </c>
      <c r="M45" s="15">
        <f t="shared" si="11"/>
        <v>136</v>
      </c>
      <c r="N45" s="108"/>
      <c r="T45" s="95"/>
      <c r="U45" s="95"/>
      <c r="AA45" s="95"/>
      <c r="AB45" s="95"/>
      <c r="AH45" s="95"/>
      <c r="AI45" s="95"/>
      <c r="AJ45" s="180" t="s">
        <v>16</v>
      </c>
      <c r="AK45" s="164" t="s">
        <v>666</v>
      </c>
      <c r="AL45" s="164" t="s">
        <v>666</v>
      </c>
      <c r="AM45" s="180" t="s">
        <v>16</v>
      </c>
      <c r="AN45" s="180" t="s">
        <v>16</v>
      </c>
      <c r="AO45" s="95"/>
      <c r="AP45" s="95"/>
      <c r="AR45" s="204"/>
      <c r="AS45" s="2">
        <f t="shared" si="12"/>
        <v>3</v>
      </c>
      <c r="AT45" s="2">
        <f t="shared" si="13"/>
        <v>0</v>
      </c>
      <c r="AU45" s="2">
        <f t="shared" si="14"/>
        <v>0</v>
      </c>
      <c r="AV45" s="25">
        <f t="shared" si="15"/>
        <v>1.0197960407918416</v>
      </c>
      <c r="AW45" s="14">
        <f t="shared" si="16"/>
        <v>3.6</v>
      </c>
    </row>
    <row r="46" spans="1:49" x14ac:dyDescent="0.2">
      <c r="A46" s="166" t="s">
        <v>457</v>
      </c>
      <c r="B46" s="15" t="str">
        <f>IFERROR(VLOOKUP(A46,'Validation List'!$A:$G,2,0),"--")</f>
        <v>Jason Leung</v>
      </c>
      <c r="C46" s="15" t="str">
        <f>IFERROR(VLOOKUP(A46,'Validation List'!$A:$G,4,0),"--")</f>
        <v>MVW 391</v>
      </c>
      <c r="D46" s="16" t="str">
        <f>IFERROR(VLOOKUP(A46,'Validation List'!$A:$G,6,0),"--")</f>
        <v>AM</v>
      </c>
      <c r="E46" s="16">
        <f>IFERROR(VLOOKUP(A46,'Validation List'!$A:$G,5,0),"--")</f>
        <v>100028669302473</v>
      </c>
      <c r="F46" s="15">
        <f t="shared" si="4"/>
        <v>40</v>
      </c>
      <c r="G46" s="15">
        <f t="shared" si="5"/>
        <v>40</v>
      </c>
      <c r="H46" s="15">
        <f t="shared" si="6"/>
        <v>40</v>
      </c>
      <c r="I46" s="15">
        <f t="shared" si="7"/>
        <v>24</v>
      </c>
      <c r="J46" s="15">
        <f t="shared" si="8"/>
        <v>16</v>
      </c>
      <c r="K46" s="15">
        <f t="shared" si="9"/>
        <v>160</v>
      </c>
      <c r="L46" s="15">
        <f t="shared" si="10"/>
        <v>0</v>
      </c>
      <c r="M46" s="15">
        <f t="shared" si="11"/>
        <v>160</v>
      </c>
      <c r="N46" s="95"/>
      <c r="P46" s="204"/>
      <c r="Q46" s="204"/>
      <c r="R46" s="204"/>
      <c r="S46" s="204"/>
      <c r="T46" s="95"/>
      <c r="U46" s="95"/>
      <c r="AA46" s="95"/>
      <c r="AB46" s="95"/>
      <c r="AH46" s="95"/>
      <c r="AI46" s="95"/>
      <c r="AK46" s="164" t="s">
        <v>666</v>
      </c>
      <c r="AL46" s="164" t="s">
        <v>666</v>
      </c>
      <c r="AO46" s="95"/>
      <c r="AP46" s="95"/>
      <c r="AR46" s="204"/>
      <c r="AS46" s="2">
        <f t="shared" si="12"/>
        <v>0</v>
      </c>
      <c r="AT46" s="2">
        <f t="shared" si="13"/>
        <v>0</v>
      </c>
      <c r="AU46" s="2">
        <f t="shared" si="14"/>
        <v>0</v>
      </c>
      <c r="AV46" s="25">
        <f t="shared" si="15"/>
        <v>1.1997600479904018</v>
      </c>
      <c r="AW46" s="14">
        <f t="shared" si="16"/>
        <v>3.6</v>
      </c>
    </row>
    <row r="47" spans="1:49" x14ac:dyDescent="0.2">
      <c r="A47" s="166" t="s">
        <v>459</v>
      </c>
      <c r="B47" s="15" t="str">
        <f>IFERROR(VLOOKUP(A47,'Validation List'!$A:$G,2,0),"--")</f>
        <v>Jason Leung</v>
      </c>
      <c r="C47" s="15" t="str">
        <f>IFERROR(VLOOKUP(A47,'Validation List'!$A:$G,4,0),"--")</f>
        <v>MVW 391</v>
      </c>
      <c r="D47" s="16" t="str">
        <f>IFERROR(VLOOKUP(A47,'Validation List'!$A:$G,6,0),"--")</f>
        <v>AM</v>
      </c>
      <c r="E47" s="16">
        <f>IFERROR(VLOOKUP(A47,'Validation List'!$A:$G,5,0),"--")</f>
        <v>100034208288748</v>
      </c>
      <c r="F47" s="15">
        <f t="shared" si="4"/>
        <v>40</v>
      </c>
      <c r="G47" s="15">
        <f t="shared" si="5"/>
        <v>40</v>
      </c>
      <c r="H47" s="15">
        <f t="shared" si="6"/>
        <v>40</v>
      </c>
      <c r="I47" s="15">
        <f t="shared" si="7"/>
        <v>24</v>
      </c>
      <c r="J47" s="15">
        <f t="shared" si="8"/>
        <v>16</v>
      </c>
      <c r="K47" s="15">
        <f t="shared" si="9"/>
        <v>160</v>
      </c>
      <c r="L47" s="15">
        <f t="shared" si="10"/>
        <v>0</v>
      </c>
      <c r="M47" s="15">
        <f t="shared" si="11"/>
        <v>160</v>
      </c>
      <c r="N47" s="95"/>
      <c r="T47" s="95"/>
      <c r="U47" s="95"/>
      <c r="AA47" s="95"/>
      <c r="AB47" s="95"/>
      <c r="AH47" s="95"/>
      <c r="AI47" s="95"/>
      <c r="AK47" s="164" t="s">
        <v>666</v>
      </c>
      <c r="AL47" s="164" t="s">
        <v>666</v>
      </c>
      <c r="AO47" s="95"/>
      <c r="AP47" s="95"/>
      <c r="AR47" s="204"/>
      <c r="AS47" s="2">
        <f t="shared" si="12"/>
        <v>0</v>
      </c>
      <c r="AT47" s="2">
        <f t="shared" si="13"/>
        <v>0</v>
      </c>
      <c r="AU47" s="2">
        <f t="shared" si="14"/>
        <v>0</v>
      </c>
      <c r="AV47" s="25">
        <f t="shared" si="15"/>
        <v>1.1997600479904018</v>
      </c>
      <c r="AW47" s="14">
        <f t="shared" si="16"/>
        <v>3.6</v>
      </c>
    </row>
    <row r="48" spans="1:49" x14ac:dyDescent="0.2">
      <c r="A48" s="148" t="s">
        <v>563</v>
      </c>
      <c r="B48" s="15" t="str">
        <f>IFERROR(VLOOKUP(A48,'Validation List'!$A:$G,2,0),"--")</f>
        <v>Maria Obaldo</v>
      </c>
      <c r="C48" s="15" t="str">
        <f>IFERROR(VLOOKUP(A48,'Validation List'!$A:$G,4,0),"--")</f>
        <v>MVW 391</v>
      </c>
      <c r="D48" s="170" t="str">
        <f>IFERROR(VLOOKUP(A48,'Validation List'!$A:$G,6,0),"--")</f>
        <v>PM</v>
      </c>
      <c r="E48" s="16">
        <f>IFERROR(VLOOKUP(A48,'Validation List'!$A:$G,5,0),"--")</f>
        <v>100041434870471</v>
      </c>
      <c r="F48" s="15">
        <f t="shared" si="4"/>
        <v>40</v>
      </c>
      <c r="G48" s="15">
        <f t="shared" si="5"/>
        <v>40</v>
      </c>
      <c r="H48" s="15">
        <f t="shared" si="6"/>
        <v>40</v>
      </c>
      <c r="I48" s="15">
        <f t="shared" si="7"/>
        <v>24</v>
      </c>
      <c r="J48" s="15">
        <f t="shared" si="8"/>
        <v>16</v>
      </c>
      <c r="K48" s="15">
        <f t="shared" si="9"/>
        <v>160</v>
      </c>
      <c r="L48" s="15">
        <f t="shared" si="10"/>
        <v>0</v>
      </c>
      <c r="M48" s="15">
        <f t="shared" si="11"/>
        <v>160</v>
      </c>
      <c r="N48" s="95"/>
      <c r="T48" s="95"/>
      <c r="U48" s="95"/>
      <c r="AA48" s="95"/>
      <c r="AB48" s="95"/>
      <c r="AH48" s="95"/>
      <c r="AI48" s="95"/>
      <c r="AK48" s="164" t="s">
        <v>666</v>
      </c>
      <c r="AL48" s="164" t="s">
        <v>666</v>
      </c>
      <c r="AO48" s="95"/>
      <c r="AP48" s="95"/>
      <c r="AS48" s="2">
        <f t="shared" si="12"/>
        <v>0</v>
      </c>
      <c r="AT48" s="2">
        <f t="shared" si="13"/>
        <v>0</v>
      </c>
      <c r="AU48" s="2">
        <f t="shared" si="14"/>
        <v>0</v>
      </c>
      <c r="AV48" s="25">
        <f t="shared" si="15"/>
        <v>1.1997600479904018</v>
      </c>
      <c r="AW48" s="14">
        <f t="shared" ref="AW48:AW68" si="17">($C$1-(COUNTIF(N48:AR48,"NA")))/5</f>
        <v>3.6</v>
      </c>
    </row>
    <row r="49" spans="1:50" x14ac:dyDescent="0.2">
      <c r="A49" s="166" t="s">
        <v>461</v>
      </c>
      <c r="B49" s="15" t="str">
        <f>IFERROR(VLOOKUP(A49,'Validation List'!$A:$G,2,0),"--")</f>
        <v>Jason Leung</v>
      </c>
      <c r="C49" s="15" t="str">
        <f>IFERROR(VLOOKUP(A49,'Validation List'!$A:$G,4,0),"--")</f>
        <v>MVW 391</v>
      </c>
      <c r="D49" s="16" t="str">
        <f>IFERROR(VLOOKUP(A49,'Validation List'!$A:$G,6,0),"--")</f>
        <v>AM</v>
      </c>
      <c r="E49" s="16">
        <f>IFERROR(VLOOKUP(A49,'Validation List'!$A:$G,5,0),"--")</f>
        <v>100034925675823</v>
      </c>
      <c r="F49" s="15">
        <f t="shared" si="4"/>
        <v>40</v>
      </c>
      <c r="G49" s="15">
        <f t="shared" si="5"/>
        <v>40</v>
      </c>
      <c r="H49" s="15">
        <f t="shared" si="6"/>
        <v>40</v>
      </c>
      <c r="I49" s="15">
        <f t="shared" si="7"/>
        <v>24</v>
      </c>
      <c r="J49" s="15">
        <f t="shared" si="8"/>
        <v>16</v>
      </c>
      <c r="K49" s="15">
        <f t="shared" si="9"/>
        <v>160</v>
      </c>
      <c r="L49" s="15">
        <f t="shared" si="10"/>
        <v>0</v>
      </c>
      <c r="M49" s="15">
        <f t="shared" si="11"/>
        <v>160</v>
      </c>
      <c r="N49" s="95"/>
      <c r="T49" s="95"/>
      <c r="U49" s="95"/>
      <c r="AA49" s="95"/>
      <c r="AB49" s="95"/>
      <c r="AH49" s="95"/>
      <c r="AI49" s="95"/>
      <c r="AK49" s="164" t="s">
        <v>666</v>
      </c>
      <c r="AL49" s="164" t="s">
        <v>666</v>
      </c>
      <c r="AO49" s="95"/>
      <c r="AP49" s="95"/>
      <c r="AR49" s="204"/>
      <c r="AS49" s="2">
        <f t="shared" si="12"/>
        <v>0</v>
      </c>
      <c r="AT49" s="2">
        <f t="shared" si="13"/>
        <v>0</v>
      </c>
      <c r="AU49" s="2">
        <f t="shared" si="14"/>
        <v>0</v>
      </c>
      <c r="AV49" s="25">
        <f t="shared" si="15"/>
        <v>1.1997600479904018</v>
      </c>
      <c r="AW49" s="14">
        <f t="shared" si="17"/>
        <v>3.6</v>
      </c>
    </row>
    <row r="50" spans="1:50" x14ac:dyDescent="0.2">
      <c r="A50" s="166" t="s">
        <v>463</v>
      </c>
      <c r="B50" s="15" t="str">
        <f>IFERROR(VLOOKUP(A50,'Validation List'!$A:$G,2,0),"--")</f>
        <v>Jason Leung</v>
      </c>
      <c r="C50" s="15" t="str">
        <f>IFERROR(VLOOKUP(A50,'Validation List'!$A:$G,4,0),"--")</f>
        <v>MVW 391</v>
      </c>
      <c r="D50" s="16" t="str">
        <f>IFERROR(VLOOKUP(A50,'Validation List'!$A:$G,6,0),"--")</f>
        <v>AM</v>
      </c>
      <c r="E50" s="16">
        <f>IFERROR(VLOOKUP(A50,'Validation List'!$A:$G,5,0),"--")</f>
        <v>100033980093671</v>
      </c>
      <c r="F50" s="15">
        <f t="shared" si="4"/>
        <v>40</v>
      </c>
      <c r="G50" s="15">
        <f t="shared" si="5"/>
        <v>40</v>
      </c>
      <c r="H50" s="15">
        <f t="shared" si="6"/>
        <v>40</v>
      </c>
      <c r="I50" s="15">
        <f t="shared" si="7"/>
        <v>0</v>
      </c>
      <c r="J50" s="15">
        <f t="shared" si="8"/>
        <v>0</v>
      </c>
      <c r="K50" s="15">
        <f t="shared" si="9"/>
        <v>120</v>
      </c>
      <c r="L50" s="15">
        <f t="shared" si="10"/>
        <v>0</v>
      </c>
      <c r="M50" s="15">
        <f t="shared" si="11"/>
        <v>120</v>
      </c>
      <c r="N50" s="95"/>
      <c r="T50" s="95"/>
      <c r="U50" s="95"/>
      <c r="AA50" s="95"/>
      <c r="AB50" s="95"/>
      <c r="AH50" s="95"/>
      <c r="AI50" s="95"/>
      <c r="AJ50" s="180" t="s">
        <v>16</v>
      </c>
      <c r="AK50" s="164" t="s">
        <v>666</v>
      </c>
      <c r="AL50" s="164" t="s">
        <v>666</v>
      </c>
      <c r="AM50" s="180" t="s">
        <v>16</v>
      </c>
      <c r="AN50" s="180" t="s">
        <v>16</v>
      </c>
      <c r="AO50" s="95"/>
      <c r="AP50" s="95"/>
      <c r="AQ50" s="2" t="s">
        <v>16</v>
      </c>
      <c r="AR50" s="204" t="s">
        <v>16</v>
      </c>
      <c r="AS50" s="2">
        <f t="shared" si="12"/>
        <v>5</v>
      </c>
      <c r="AT50" s="2">
        <f t="shared" si="13"/>
        <v>0</v>
      </c>
      <c r="AU50" s="2">
        <f t="shared" si="14"/>
        <v>0</v>
      </c>
      <c r="AV50" s="25">
        <f t="shared" si="15"/>
        <v>0.89982003599280136</v>
      </c>
      <c r="AW50" s="14">
        <f t="shared" si="17"/>
        <v>3.6</v>
      </c>
    </row>
    <row r="51" spans="1:50" x14ac:dyDescent="0.2">
      <c r="A51" s="148" t="s">
        <v>559</v>
      </c>
      <c r="B51" s="15" t="str">
        <f>IFERROR(VLOOKUP(A51,'Validation List'!$A:$G,2,0),"--")</f>
        <v>Maria Obaldo</v>
      </c>
      <c r="C51" s="15" t="str">
        <f>IFERROR(VLOOKUP(A51,'Validation List'!$A:$G,4,0),"--")</f>
        <v>MVW 391</v>
      </c>
      <c r="D51" s="170" t="str">
        <f>IFERROR(VLOOKUP(A51,'Validation List'!$A:$G,6,0),"--")</f>
        <v>PM</v>
      </c>
      <c r="E51" s="16">
        <f>IFERROR(VLOOKUP(A51,'Validation List'!$A:$G,5,0),"--")</f>
        <v>100041140063370</v>
      </c>
      <c r="F51" s="15">
        <f t="shared" si="4"/>
        <v>40</v>
      </c>
      <c r="G51" s="15">
        <f t="shared" si="5"/>
        <v>40</v>
      </c>
      <c r="H51" s="15">
        <f t="shared" si="6"/>
        <v>40</v>
      </c>
      <c r="I51" s="15">
        <f t="shared" si="7"/>
        <v>24</v>
      </c>
      <c r="J51" s="15">
        <f t="shared" si="8"/>
        <v>16</v>
      </c>
      <c r="K51" s="15">
        <f t="shared" si="9"/>
        <v>160</v>
      </c>
      <c r="L51" s="15">
        <f t="shared" si="10"/>
        <v>0</v>
      </c>
      <c r="M51" s="15">
        <f t="shared" si="11"/>
        <v>160</v>
      </c>
      <c r="N51" s="95"/>
      <c r="T51" s="95"/>
      <c r="U51" s="95"/>
      <c r="AA51" s="95"/>
      <c r="AB51" s="95"/>
      <c r="AH51" s="95"/>
      <c r="AI51" s="95"/>
      <c r="AK51" s="164" t="s">
        <v>666</v>
      </c>
      <c r="AL51" s="164" t="s">
        <v>666</v>
      </c>
      <c r="AO51" s="95"/>
      <c r="AP51" s="95"/>
      <c r="AS51" s="2">
        <f t="shared" si="12"/>
        <v>0</v>
      </c>
      <c r="AT51" s="2">
        <f t="shared" si="13"/>
        <v>0</v>
      </c>
      <c r="AU51" s="2">
        <f t="shared" si="14"/>
        <v>0</v>
      </c>
      <c r="AV51" s="25">
        <f t="shared" si="15"/>
        <v>1.1997600479904018</v>
      </c>
      <c r="AW51" s="14">
        <f t="shared" si="17"/>
        <v>3.6</v>
      </c>
    </row>
    <row r="52" spans="1:50" x14ac:dyDescent="0.2">
      <c r="A52" s="148" t="s">
        <v>501</v>
      </c>
      <c r="B52" s="15" t="str">
        <f>IFERROR(VLOOKUP(A52,'Validation List'!$A:$G,2,0),"--")</f>
        <v>Jason Leung</v>
      </c>
      <c r="C52" s="15" t="str">
        <f>IFERROR(VLOOKUP(A52,'Validation List'!$A:$G,4,0),"--")</f>
        <v>MVW 391</v>
      </c>
      <c r="D52" s="170" t="str">
        <f>IFERROR(VLOOKUP(A52,'Validation List'!$A:$G,6,0),"--")</f>
        <v>AM</v>
      </c>
      <c r="E52" s="16">
        <f>IFERROR(VLOOKUP(A52,'Validation List'!$A:$G,5,0),"--")</f>
        <v>0</v>
      </c>
      <c r="F52" s="15">
        <f t="shared" si="4"/>
        <v>40</v>
      </c>
      <c r="G52" s="15">
        <f t="shared" si="5"/>
        <v>40</v>
      </c>
      <c r="H52" s="15">
        <f t="shared" si="6"/>
        <v>40</v>
      </c>
      <c r="I52" s="15">
        <f t="shared" si="7"/>
        <v>24</v>
      </c>
      <c r="J52" s="15">
        <f t="shared" si="8"/>
        <v>16</v>
      </c>
      <c r="K52" s="15">
        <f t="shared" si="9"/>
        <v>160</v>
      </c>
      <c r="L52" s="15">
        <f t="shared" si="10"/>
        <v>0</v>
      </c>
      <c r="M52" s="15">
        <f t="shared" si="11"/>
        <v>160</v>
      </c>
      <c r="N52" s="95"/>
      <c r="T52" s="95"/>
      <c r="U52" s="95"/>
      <c r="AA52" s="95"/>
      <c r="AB52" s="95"/>
      <c r="AH52" s="95"/>
      <c r="AI52" s="95"/>
      <c r="AK52" s="164" t="s">
        <v>666</v>
      </c>
      <c r="AL52" s="164" t="s">
        <v>666</v>
      </c>
      <c r="AO52" s="95"/>
      <c r="AP52" s="95"/>
      <c r="AS52" s="2">
        <f t="shared" si="12"/>
        <v>0</v>
      </c>
      <c r="AT52" s="2">
        <f t="shared" si="13"/>
        <v>0</v>
      </c>
      <c r="AU52" s="2">
        <f t="shared" si="14"/>
        <v>0</v>
      </c>
      <c r="AV52" s="25">
        <f t="shared" si="15"/>
        <v>1.1997600479904018</v>
      </c>
      <c r="AW52" s="14">
        <f t="shared" si="17"/>
        <v>3.6</v>
      </c>
    </row>
    <row r="53" spans="1:50" x14ac:dyDescent="0.2">
      <c r="A53" s="166" t="s">
        <v>521</v>
      </c>
      <c r="B53" s="15" t="str">
        <f>IFERROR(VLOOKUP(A53,'Validation List'!$A:$G,2,0),"--")</f>
        <v>Maria Obaldo</v>
      </c>
      <c r="C53" s="15" t="str">
        <f>IFERROR(VLOOKUP(A53,'Validation List'!$A:$G,4,0),"--")</f>
        <v>MVW 391</v>
      </c>
      <c r="D53" s="16" t="str">
        <f>IFERROR(VLOOKUP(A53,'Validation List'!$A:$G,6,0),"--")</f>
        <v>PM</v>
      </c>
      <c r="E53" s="16">
        <f>IFERROR(VLOOKUP(A53,'Validation List'!$A:$G,5,0),"--")</f>
        <v>100034307144551</v>
      </c>
      <c r="F53" s="15">
        <f t="shared" si="4"/>
        <v>40</v>
      </c>
      <c r="G53" s="15">
        <f t="shared" si="5"/>
        <v>40</v>
      </c>
      <c r="H53" s="15">
        <f t="shared" si="6"/>
        <v>40</v>
      </c>
      <c r="I53" s="15">
        <f t="shared" si="7"/>
        <v>24</v>
      </c>
      <c r="J53" s="15">
        <f t="shared" si="8"/>
        <v>16</v>
      </c>
      <c r="K53" s="15">
        <f t="shared" si="9"/>
        <v>160</v>
      </c>
      <c r="L53" s="15">
        <f t="shared" si="10"/>
        <v>0</v>
      </c>
      <c r="M53" s="15">
        <f t="shared" si="11"/>
        <v>160</v>
      </c>
      <c r="N53" s="95"/>
      <c r="T53" s="95"/>
      <c r="U53" s="95"/>
      <c r="AA53" s="95"/>
      <c r="AB53" s="95"/>
      <c r="AH53" s="95"/>
      <c r="AI53" s="95"/>
      <c r="AK53" s="164" t="s">
        <v>666</v>
      </c>
      <c r="AL53" s="164" t="s">
        <v>666</v>
      </c>
      <c r="AO53" s="95"/>
      <c r="AP53" s="95"/>
      <c r="AQ53" s="26"/>
      <c r="AR53" s="204"/>
      <c r="AS53" s="2">
        <f t="shared" si="12"/>
        <v>0</v>
      </c>
      <c r="AT53" s="2">
        <f t="shared" si="13"/>
        <v>0</v>
      </c>
      <c r="AU53" s="2">
        <f t="shared" si="14"/>
        <v>0</v>
      </c>
      <c r="AV53" s="25">
        <f t="shared" si="15"/>
        <v>1.1997600479904018</v>
      </c>
      <c r="AW53" s="14">
        <f t="shared" si="17"/>
        <v>3.6</v>
      </c>
    </row>
    <row r="54" spans="1:50" x14ac:dyDescent="0.2">
      <c r="A54" s="165" t="s">
        <v>332</v>
      </c>
      <c r="B54" s="15" t="str">
        <f>IFERROR(VLOOKUP(A54,'Validation List'!$A:$G,2,0),"--")</f>
        <v>Maria Obaldo</v>
      </c>
      <c r="C54" s="15" t="str">
        <f>IFERROR(VLOOKUP(A54,'Validation List'!$A:$G,4,0),"--")</f>
        <v>MVW 391</v>
      </c>
      <c r="D54" s="16" t="str">
        <f>IFERROR(VLOOKUP(A54,'Validation List'!$A:$G,6,0),"--")</f>
        <v>PM</v>
      </c>
      <c r="E54" s="16">
        <f>IFERROR(VLOOKUP(A54,'Validation List'!$A:$G,5,0),"--")</f>
        <v>100030318500566</v>
      </c>
      <c r="F54" s="15">
        <f t="shared" si="4"/>
        <v>40</v>
      </c>
      <c r="G54" s="15">
        <f t="shared" si="5"/>
        <v>40</v>
      </c>
      <c r="H54" s="15">
        <f t="shared" si="6"/>
        <v>40</v>
      </c>
      <c r="I54" s="15">
        <f t="shared" si="7"/>
        <v>24</v>
      </c>
      <c r="J54" s="15">
        <f t="shared" si="8"/>
        <v>16</v>
      </c>
      <c r="K54" s="15">
        <f t="shared" si="9"/>
        <v>160</v>
      </c>
      <c r="L54" s="15">
        <f t="shared" si="10"/>
        <v>0</v>
      </c>
      <c r="M54" s="15">
        <f t="shared" si="11"/>
        <v>160</v>
      </c>
      <c r="N54" s="95"/>
      <c r="T54" s="95"/>
      <c r="U54" s="95"/>
      <c r="AA54" s="95"/>
      <c r="AB54" s="95"/>
      <c r="AH54" s="95"/>
      <c r="AI54" s="95"/>
      <c r="AK54" s="164" t="s">
        <v>666</v>
      </c>
      <c r="AL54" s="164" t="s">
        <v>666</v>
      </c>
      <c r="AO54" s="95"/>
      <c r="AP54" s="95"/>
      <c r="AR54" s="204"/>
      <c r="AS54" s="2">
        <f t="shared" si="12"/>
        <v>0</v>
      </c>
      <c r="AT54" s="2">
        <f t="shared" si="13"/>
        <v>0</v>
      </c>
      <c r="AU54" s="2">
        <f t="shared" si="14"/>
        <v>0</v>
      </c>
      <c r="AV54" s="25">
        <f t="shared" si="15"/>
        <v>1.1997600479904018</v>
      </c>
      <c r="AW54" s="14">
        <f t="shared" si="17"/>
        <v>3.6</v>
      </c>
    </row>
    <row r="55" spans="1:50" x14ac:dyDescent="0.2">
      <c r="A55" s="148" t="s">
        <v>566</v>
      </c>
      <c r="B55" s="15" t="str">
        <f>IFERROR(VLOOKUP(A55,'Validation List'!$A:$G,2,0),"--")</f>
        <v>Maria Obaldo</v>
      </c>
      <c r="C55" s="15" t="str">
        <f>IFERROR(VLOOKUP(A55,'Validation List'!$A:$G,4,0),"--")</f>
        <v>MVW 391</v>
      </c>
      <c r="D55" s="170" t="str">
        <f>IFERROR(VLOOKUP(A55,'Validation List'!$A:$G,6,0),"--")</f>
        <v>PM</v>
      </c>
      <c r="E55" s="16">
        <f>IFERROR(VLOOKUP(A55,'Validation List'!$A:$G,5,0),"--")</f>
        <v>0</v>
      </c>
      <c r="F55" s="15">
        <f t="shared" si="4"/>
        <v>40</v>
      </c>
      <c r="G55" s="15">
        <f t="shared" si="5"/>
        <v>40</v>
      </c>
      <c r="H55" s="15">
        <f t="shared" si="6"/>
        <v>40</v>
      </c>
      <c r="I55" s="15">
        <f t="shared" si="7"/>
        <v>24</v>
      </c>
      <c r="J55" s="15">
        <f t="shared" si="8"/>
        <v>16</v>
      </c>
      <c r="K55" s="15">
        <f t="shared" si="9"/>
        <v>160</v>
      </c>
      <c r="L55" s="15">
        <f t="shared" si="10"/>
        <v>0</v>
      </c>
      <c r="M55" s="15">
        <f t="shared" si="11"/>
        <v>160</v>
      </c>
      <c r="N55" s="95"/>
      <c r="T55" s="95"/>
      <c r="U55" s="95"/>
      <c r="AA55" s="95"/>
      <c r="AB55" s="95"/>
      <c r="AH55" s="95"/>
      <c r="AI55" s="95"/>
      <c r="AK55" s="164" t="s">
        <v>666</v>
      </c>
      <c r="AL55" s="164" t="s">
        <v>666</v>
      </c>
      <c r="AO55" s="95"/>
      <c r="AP55" s="95"/>
      <c r="AS55" s="2">
        <f t="shared" si="12"/>
        <v>0</v>
      </c>
      <c r="AT55" s="2">
        <f t="shared" si="13"/>
        <v>0</v>
      </c>
      <c r="AU55" s="2">
        <f t="shared" si="14"/>
        <v>0</v>
      </c>
      <c r="AV55" s="25">
        <f t="shared" si="15"/>
        <v>1.1997600479904018</v>
      </c>
      <c r="AW55" s="14">
        <f t="shared" si="17"/>
        <v>3.6</v>
      </c>
    </row>
    <row r="56" spans="1:50" x14ac:dyDescent="0.2">
      <c r="A56" s="165" t="s">
        <v>524</v>
      </c>
      <c r="B56" s="15" t="str">
        <f>IFERROR(VLOOKUP(A56,'Validation List'!$A:$G,2,0),"--")</f>
        <v>Maria Obaldo</v>
      </c>
      <c r="C56" s="15" t="str">
        <f>IFERROR(VLOOKUP(A56,'Validation List'!$A:$G,4,0),"--")</f>
        <v>MVW 391</v>
      </c>
      <c r="D56" s="16" t="str">
        <f>IFERROR(VLOOKUP(A56,'Validation List'!$A:$G,6,0),"--")</f>
        <v>PM</v>
      </c>
      <c r="E56" s="16">
        <f>IFERROR(VLOOKUP(A56,'Validation List'!$A:$G,5,0),"--")</f>
        <v>100038027003123</v>
      </c>
      <c r="F56" s="15">
        <f t="shared" ref="F56:F84" si="18">((5*8)-((COUNTIF(O56:U56,"UD")+COUNTIF(O56:U56,"PD")+COUNTIF(O56:U56,"NA"))*8))+(COUNTIF(O56:U56,"Worked")*8) - ((COUNTIFS(O56:U56,"&gt;0",O56:U56,"&lt;8")*8)-SUMIFS(O56:U56,O56:U56,"&gt;0",O56:U56,"&lt;8"))</f>
        <v>40</v>
      </c>
      <c r="G56" s="15">
        <f t="shared" ref="G56:G84" si="19">((5*8)-((COUNTIF(V56:AB56,"UD")+COUNTIF(V56:AB56,"PD")+COUNTIF(V56:AB56,"NA"))*8)) +(COUNTIF(V56:AB56,"Worked")*8)- ((COUNTIF(V56:AB56,"&gt;0")*8)-SUMIF(V56:AB56,"&gt;0"))</f>
        <v>40</v>
      </c>
      <c r="H56" s="15">
        <f t="shared" ref="H56:H84" si="20">((5*8)-((COUNTIF(AC56:AI56,"UD")+COUNTIF(AC56:AI56,"PD")+COUNTIF(AC56:AI56,"NA"))*8))+(COUNTIF(AC56:AI56,"Worked")*8) - ((COUNTIF(AC56:AI56,"&gt;0")*8)-SUMIF(AC56:AI56,"&gt;0"))</f>
        <v>40</v>
      </c>
      <c r="I56" s="15">
        <f t="shared" ref="I56:I84" si="21">((5*8)-((COUNTIF(AJ56:AP56,"UD")+COUNTIF(AJ56:AP56,"PD")+COUNTIF(AJ56:AP56,"NA"))*8))+(COUNTIF(AJ56:AP56,"Worked")*8) - ((COUNTIF(AJ56:AP56,"&gt;0")*8)-SUMIF(AJ56:AP56,"&gt;0"))</f>
        <v>24</v>
      </c>
      <c r="J56" s="15">
        <f t="shared" ref="J56:J84" si="22">((2*8)-((COUNTIF(AQ56:AR56,"UD")+COUNTIF(AQ56:AR56,"PD")+COUNTIF(AQ56:AR56,"NA"))*8))+(COUNTIF(AQ56:AR56,"Worked")*8)- ((COUNTIF(AQ56:AR56,"&gt;0")*8)-SUMIF(AQ56:AR56,"&gt;0"))</f>
        <v>16</v>
      </c>
      <c r="K56" s="15">
        <f t="shared" ref="K56:K84" si="23">SUM(F56:J56)</f>
        <v>160</v>
      </c>
      <c r="L56" s="15">
        <f>SUMIFS(N56:AP56,N56:AP56,"&gt;8") - ((COUNTIFS(N56:AP56,"&gt;0",N56:AP56,"&gt;8")*8))</f>
        <v>0</v>
      </c>
      <c r="M56" s="15">
        <f t="shared" ref="M56:M84" si="24">L56+K56</f>
        <v>160</v>
      </c>
      <c r="N56" s="95"/>
      <c r="Q56" s="26"/>
      <c r="R56" s="26"/>
      <c r="S56" s="26"/>
      <c r="T56" s="95"/>
      <c r="U56" s="95"/>
      <c r="V56" s="26"/>
      <c r="W56" s="26"/>
      <c r="X56" s="26"/>
      <c r="Y56" s="26"/>
      <c r="Z56" s="26"/>
      <c r="AA56" s="95"/>
      <c r="AB56" s="95"/>
      <c r="AC56" s="26"/>
      <c r="AD56" s="26"/>
      <c r="AE56" s="26"/>
      <c r="AF56" s="26"/>
      <c r="AG56" s="26"/>
      <c r="AH56" s="95"/>
      <c r="AI56" s="95"/>
      <c r="AJ56" s="26"/>
      <c r="AK56" s="164" t="s">
        <v>666</v>
      </c>
      <c r="AL56" s="164" t="s">
        <v>666</v>
      </c>
      <c r="AM56" s="26"/>
      <c r="AN56" s="26"/>
      <c r="AO56" s="96"/>
      <c r="AP56" s="96"/>
      <c r="AQ56" s="26"/>
      <c r="AR56" s="26"/>
      <c r="AS56" s="2">
        <f>COUNTIF(N56:AP56,"PD")</f>
        <v>0</v>
      </c>
      <c r="AT56" s="2">
        <f>COUNTIF(N56:AP56,"UD")</f>
        <v>0</v>
      </c>
      <c r="AU56" s="2">
        <f t="shared" si="14"/>
        <v>0</v>
      </c>
      <c r="AV56" s="25">
        <f t="shared" si="15"/>
        <v>1.1997600479904018</v>
      </c>
      <c r="AW56" s="14">
        <f t="shared" si="17"/>
        <v>3.6</v>
      </c>
    </row>
    <row r="57" spans="1:50" x14ac:dyDescent="0.2">
      <c r="A57" s="148" t="s">
        <v>526</v>
      </c>
      <c r="B57" s="15" t="str">
        <f>IFERROR(VLOOKUP(A57,'Validation List'!$A:$G,2,0),"--")</f>
        <v>Maria Obaldo</v>
      </c>
      <c r="C57" s="15" t="str">
        <f>IFERROR(VLOOKUP(A57,'Validation List'!$A:$G,4,0),"--")</f>
        <v>MVW 391</v>
      </c>
      <c r="D57" s="170" t="str">
        <f>IFERROR(VLOOKUP(A57,'Validation List'!$A:$G,6,0),"--")</f>
        <v>PM</v>
      </c>
      <c r="E57" s="16">
        <f>IFERROR(VLOOKUP(A57,'Validation List'!$A:$G,5,0),"--")</f>
        <v>100039922478921</v>
      </c>
      <c r="F57" s="15">
        <f t="shared" si="18"/>
        <v>40</v>
      </c>
      <c r="G57" s="15">
        <f t="shared" si="19"/>
        <v>40</v>
      </c>
      <c r="H57" s="15">
        <f t="shared" si="20"/>
        <v>40</v>
      </c>
      <c r="I57" s="15">
        <f t="shared" si="21"/>
        <v>24</v>
      </c>
      <c r="J57" s="15">
        <f t="shared" si="22"/>
        <v>16</v>
      </c>
      <c r="K57" s="15">
        <f t="shared" si="23"/>
        <v>160</v>
      </c>
      <c r="L57" s="15">
        <f t="shared" ref="L57:L90" si="25">SUMIFS(N57:AR57,N57:AR57,"&gt;8") - ((COUNTIFS(N57:AR57,"&gt;0",N57:AR57,"&gt;8")*8))</f>
        <v>0</v>
      </c>
      <c r="M57" s="15">
        <f t="shared" si="24"/>
        <v>160</v>
      </c>
      <c r="N57" s="95"/>
      <c r="T57" s="95"/>
      <c r="U57" s="95"/>
      <c r="AA57" s="95"/>
      <c r="AB57" s="95"/>
      <c r="AH57" s="95"/>
      <c r="AI57" s="95"/>
      <c r="AK57" s="164" t="s">
        <v>666</v>
      </c>
      <c r="AL57" s="164" t="s">
        <v>666</v>
      </c>
      <c r="AO57" s="95"/>
      <c r="AP57" s="95"/>
      <c r="AS57" s="2">
        <f t="shared" ref="AS57:AS90" si="26">COUNTIF(N57:AR57,"PD")</f>
        <v>0</v>
      </c>
      <c r="AT57" s="2">
        <f t="shared" ref="AT57:AT90" si="27">COUNTIF(N57:AR57,"UD")</f>
        <v>0</v>
      </c>
      <c r="AU57" s="2">
        <f t="shared" si="14"/>
        <v>0</v>
      </c>
      <c r="AV57" s="25">
        <f t="shared" si="15"/>
        <v>1.1997600479904018</v>
      </c>
      <c r="AW57" s="14">
        <f t="shared" si="17"/>
        <v>3.6</v>
      </c>
    </row>
    <row r="58" spans="1:50" x14ac:dyDescent="0.2">
      <c r="A58" s="166" t="s">
        <v>528</v>
      </c>
      <c r="B58" s="15" t="str">
        <f>IFERROR(VLOOKUP(A58,'Validation List'!$A:$G,2,0),"--")</f>
        <v>Maria Obaldo</v>
      </c>
      <c r="C58" s="15" t="str">
        <f>IFERROR(VLOOKUP(A58,'Validation List'!$A:$G,4,0),"--")</f>
        <v>MVW 391</v>
      </c>
      <c r="D58" s="16" t="str">
        <f>IFERROR(VLOOKUP(A58,'Validation List'!$A:$G,6,0),"--")</f>
        <v>PM</v>
      </c>
      <c r="E58" s="16">
        <f>IFERROR(VLOOKUP(A58,'Validation List'!$A:$G,5,0),"--")</f>
        <v>100034224097559</v>
      </c>
      <c r="F58" s="15">
        <f t="shared" si="18"/>
        <v>40</v>
      </c>
      <c r="G58" s="15">
        <f t="shared" si="19"/>
        <v>40</v>
      </c>
      <c r="H58" s="15">
        <f t="shared" si="20"/>
        <v>40</v>
      </c>
      <c r="I58" s="15">
        <f t="shared" si="21"/>
        <v>24</v>
      </c>
      <c r="J58" s="15">
        <f t="shared" si="22"/>
        <v>16</v>
      </c>
      <c r="K58" s="15">
        <f t="shared" si="23"/>
        <v>160</v>
      </c>
      <c r="L58" s="15">
        <f t="shared" si="25"/>
        <v>0</v>
      </c>
      <c r="M58" s="15">
        <f t="shared" si="24"/>
        <v>160</v>
      </c>
      <c r="N58" s="95"/>
      <c r="T58" s="95"/>
      <c r="U58" s="95"/>
      <c r="AA58" s="95"/>
      <c r="AB58" s="95"/>
      <c r="AH58" s="109"/>
      <c r="AI58" s="110"/>
      <c r="AK58" s="164" t="s">
        <v>666</v>
      </c>
      <c r="AL58" s="164" t="s">
        <v>666</v>
      </c>
      <c r="AO58" s="95"/>
      <c r="AP58" s="95"/>
      <c r="AQ58" s="26"/>
      <c r="AR58" s="204"/>
      <c r="AS58" s="2">
        <f t="shared" si="26"/>
        <v>0</v>
      </c>
      <c r="AT58" s="2">
        <f t="shared" si="27"/>
        <v>0</v>
      </c>
      <c r="AU58" s="2">
        <f t="shared" si="14"/>
        <v>0</v>
      </c>
      <c r="AV58" s="25">
        <f t="shared" si="15"/>
        <v>1.1997600479904018</v>
      </c>
      <c r="AW58" s="14">
        <f t="shared" si="17"/>
        <v>3.6</v>
      </c>
    </row>
    <row r="59" spans="1:50" x14ac:dyDescent="0.2">
      <c r="A59" s="148" t="s">
        <v>530</v>
      </c>
      <c r="B59" s="15" t="str">
        <f>IFERROR(VLOOKUP(A59,'Validation List'!$A:$G,2,0),"--")</f>
        <v>Maria Obaldo</v>
      </c>
      <c r="C59" s="15" t="str">
        <f>IFERROR(VLOOKUP(A59,'Validation List'!$A:$G,4,0),"--")</f>
        <v>MVW 391</v>
      </c>
      <c r="D59" s="170" t="str">
        <f>IFERROR(VLOOKUP(A59,'Validation List'!$A:$G,6,0),"--")</f>
        <v>PM</v>
      </c>
      <c r="E59" s="16">
        <f>IFERROR(VLOOKUP(A59,'Validation List'!$A:$G,5,0),"--")</f>
        <v>100039089924285</v>
      </c>
      <c r="F59" s="15">
        <f t="shared" si="18"/>
        <v>40</v>
      </c>
      <c r="G59" s="15">
        <f t="shared" si="19"/>
        <v>40</v>
      </c>
      <c r="H59" s="15">
        <f t="shared" si="20"/>
        <v>40</v>
      </c>
      <c r="I59" s="15">
        <f t="shared" si="21"/>
        <v>16</v>
      </c>
      <c r="J59" s="15">
        <f t="shared" si="22"/>
        <v>8</v>
      </c>
      <c r="K59" s="15">
        <f t="shared" si="23"/>
        <v>144</v>
      </c>
      <c r="L59" s="15">
        <f t="shared" si="25"/>
        <v>0</v>
      </c>
      <c r="M59" s="15">
        <f t="shared" si="24"/>
        <v>144</v>
      </c>
      <c r="N59" s="95"/>
      <c r="T59" s="95"/>
      <c r="U59" s="95"/>
      <c r="AA59" s="95"/>
      <c r="AB59" s="95"/>
      <c r="AH59" s="95"/>
      <c r="AI59" s="95"/>
      <c r="AJ59" s="180" t="s">
        <v>16</v>
      </c>
      <c r="AK59" s="164" t="s">
        <v>666</v>
      </c>
      <c r="AL59" s="164" t="s">
        <v>666</v>
      </c>
      <c r="AO59" s="95"/>
      <c r="AP59" s="95"/>
      <c r="AR59" s="2" t="s">
        <v>16</v>
      </c>
      <c r="AS59" s="2">
        <f t="shared" si="26"/>
        <v>2</v>
      </c>
      <c r="AT59" s="2">
        <f t="shared" si="27"/>
        <v>0</v>
      </c>
      <c r="AU59" s="2">
        <f t="shared" si="14"/>
        <v>0</v>
      </c>
      <c r="AV59" s="25">
        <f t="shared" si="15"/>
        <v>1.0797840431913617</v>
      </c>
      <c r="AW59" s="14">
        <f t="shared" si="17"/>
        <v>3.6</v>
      </c>
    </row>
    <row r="60" spans="1:50" x14ac:dyDescent="0.2">
      <c r="A60" s="166" t="s">
        <v>466</v>
      </c>
      <c r="B60" s="15" t="str">
        <f>IFERROR(VLOOKUP(A60,'Validation List'!$A:$G,2,0),"--")</f>
        <v>Jason Leung</v>
      </c>
      <c r="C60" s="15" t="str">
        <f>IFERROR(VLOOKUP(A60,'Validation List'!$A:$G,4,0),"--")</f>
        <v>MVW 391</v>
      </c>
      <c r="D60" s="16" t="str">
        <f>IFERROR(VLOOKUP(A60,'Validation List'!$A:$G,6,0),"--")</f>
        <v>AM</v>
      </c>
      <c r="E60" s="16">
        <f>IFERROR(VLOOKUP(A60,'Validation List'!$A:$G,5,0),"--")</f>
        <v>100034223437669</v>
      </c>
      <c r="F60" s="15">
        <f t="shared" si="18"/>
        <v>40</v>
      </c>
      <c r="G60" s="15">
        <f t="shared" si="19"/>
        <v>40</v>
      </c>
      <c r="H60" s="15">
        <f t="shared" si="20"/>
        <v>40</v>
      </c>
      <c r="I60" s="15">
        <f t="shared" si="21"/>
        <v>24</v>
      </c>
      <c r="J60" s="15">
        <f t="shared" si="22"/>
        <v>0</v>
      </c>
      <c r="K60" s="15">
        <f t="shared" si="23"/>
        <v>144</v>
      </c>
      <c r="L60" s="15">
        <f t="shared" si="25"/>
        <v>0</v>
      </c>
      <c r="M60" s="15">
        <f t="shared" si="24"/>
        <v>144</v>
      </c>
      <c r="N60" s="97"/>
      <c r="O60"/>
      <c r="P60"/>
      <c r="S60"/>
      <c r="T60" s="97"/>
      <c r="U60" s="97"/>
      <c r="V60"/>
      <c r="AA60" s="95"/>
      <c r="AB60" s="95"/>
      <c r="AF60"/>
      <c r="AG60"/>
      <c r="AH60" s="97"/>
      <c r="AI60" s="97"/>
      <c r="AK60" s="164" t="s">
        <v>666</v>
      </c>
      <c r="AL60" s="164" t="s">
        <v>666</v>
      </c>
      <c r="AO60" s="95"/>
      <c r="AP60" s="95"/>
      <c r="AQ60" s="2" t="s">
        <v>16</v>
      </c>
      <c r="AR60" s="204" t="s">
        <v>16</v>
      </c>
      <c r="AS60" s="2">
        <f t="shared" si="26"/>
        <v>2</v>
      </c>
      <c r="AT60" s="2">
        <f t="shared" si="27"/>
        <v>0</v>
      </c>
      <c r="AU60" s="2">
        <f t="shared" si="14"/>
        <v>0</v>
      </c>
      <c r="AV60" s="25">
        <f t="shared" si="15"/>
        <v>1.0797840431913617</v>
      </c>
      <c r="AW60" s="14">
        <f t="shared" si="17"/>
        <v>3.6</v>
      </c>
      <c r="AX60" s="26" t="s">
        <v>702</v>
      </c>
    </row>
    <row r="61" spans="1:50" x14ac:dyDescent="0.2">
      <c r="A61" s="165" t="s">
        <v>71</v>
      </c>
      <c r="B61" s="15" t="str">
        <f>IFERROR(VLOOKUP(A61,'Validation List'!$A:$G,2,0),"--")</f>
        <v>Jason Leung</v>
      </c>
      <c r="C61" s="15" t="str">
        <f>IFERROR(VLOOKUP(A61,'Validation List'!$A:$G,4,0),"--")</f>
        <v>MVW 391</v>
      </c>
      <c r="D61" s="16" t="str">
        <f>IFERROR(VLOOKUP(A61,'Validation List'!$A:$G,6,0),"--")</f>
        <v>AM</v>
      </c>
      <c r="E61" s="16">
        <f>IFERROR(VLOOKUP(A61,'Validation List'!$A:$G,5,0),"--")</f>
        <v>100023410650965</v>
      </c>
      <c r="F61" s="15">
        <f t="shared" si="18"/>
        <v>16</v>
      </c>
      <c r="G61" s="15">
        <f t="shared" si="19"/>
        <v>40</v>
      </c>
      <c r="H61" s="15">
        <f t="shared" si="20"/>
        <v>40</v>
      </c>
      <c r="I61" s="15">
        <f t="shared" si="21"/>
        <v>24</v>
      </c>
      <c r="J61" s="15">
        <f t="shared" si="22"/>
        <v>16</v>
      </c>
      <c r="K61" s="15">
        <f t="shared" si="23"/>
        <v>136</v>
      </c>
      <c r="L61" s="15">
        <f t="shared" si="25"/>
        <v>0</v>
      </c>
      <c r="M61" s="15">
        <f t="shared" si="24"/>
        <v>136</v>
      </c>
      <c r="N61" s="95"/>
      <c r="O61" s="2" t="s">
        <v>16</v>
      </c>
      <c r="P61" s="2" t="s">
        <v>16</v>
      </c>
      <c r="Q61" s="2" t="s">
        <v>16</v>
      </c>
      <c r="T61" s="95"/>
      <c r="U61" s="95"/>
      <c r="AA61" s="95"/>
      <c r="AB61" s="95"/>
      <c r="AH61" s="95"/>
      <c r="AI61" s="95"/>
      <c r="AK61" s="164" t="s">
        <v>666</v>
      </c>
      <c r="AL61" s="164" t="s">
        <v>666</v>
      </c>
      <c r="AO61" s="95"/>
      <c r="AP61" s="95"/>
      <c r="AR61" s="204"/>
      <c r="AS61" s="2">
        <f t="shared" si="26"/>
        <v>3</v>
      </c>
      <c r="AT61" s="2">
        <f t="shared" si="27"/>
        <v>0</v>
      </c>
      <c r="AU61" s="2">
        <f t="shared" si="14"/>
        <v>0</v>
      </c>
      <c r="AV61" s="25">
        <f t="shared" si="15"/>
        <v>1.0197960407918416</v>
      </c>
      <c r="AW61" s="14">
        <f t="shared" si="17"/>
        <v>3.6</v>
      </c>
    </row>
    <row r="62" spans="1:50" x14ac:dyDescent="0.2">
      <c r="A62" s="148" t="s">
        <v>532</v>
      </c>
      <c r="B62" s="15" t="str">
        <f>IFERROR(VLOOKUP(A62,'Validation List'!$A:$G,2,0),"--")</f>
        <v>Maria Obaldo</v>
      </c>
      <c r="C62" s="15" t="str">
        <f>IFERROR(VLOOKUP(A62,'Validation List'!$A:$G,4,0),"--")</f>
        <v>MVW 391</v>
      </c>
      <c r="D62" s="170" t="str">
        <f>IFERROR(VLOOKUP(A62,'Validation List'!$A:$G,6,0),"--")</f>
        <v>PM</v>
      </c>
      <c r="E62" s="16">
        <f>IFERROR(VLOOKUP(A62,'Validation List'!$A:$G,5,0),"--")</f>
        <v>100039410112731</v>
      </c>
      <c r="F62" s="15">
        <f t="shared" si="18"/>
        <v>40</v>
      </c>
      <c r="G62" s="15">
        <f t="shared" si="19"/>
        <v>40</v>
      </c>
      <c r="H62" s="15">
        <f t="shared" si="20"/>
        <v>40</v>
      </c>
      <c r="I62" s="15">
        <f t="shared" si="21"/>
        <v>24</v>
      </c>
      <c r="J62" s="15">
        <f t="shared" si="22"/>
        <v>16</v>
      </c>
      <c r="K62" s="15">
        <f t="shared" si="23"/>
        <v>160</v>
      </c>
      <c r="L62" s="15">
        <f t="shared" si="25"/>
        <v>0</v>
      </c>
      <c r="M62" s="15">
        <f t="shared" si="24"/>
        <v>160</v>
      </c>
      <c r="N62" s="95"/>
      <c r="T62" s="95"/>
      <c r="U62" s="95"/>
      <c r="AA62" s="95"/>
      <c r="AB62" s="95"/>
      <c r="AH62" s="95"/>
      <c r="AI62" s="95"/>
      <c r="AK62" s="164" t="s">
        <v>666</v>
      </c>
      <c r="AL62" s="164" t="s">
        <v>666</v>
      </c>
      <c r="AO62" s="95"/>
      <c r="AP62" s="95"/>
      <c r="AS62" s="2">
        <f t="shared" si="26"/>
        <v>0</v>
      </c>
      <c r="AT62" s="2">
        <f t="shared" si="27"/>
        <v>0</v>
      </c>
      <c r="AU62" s="2">
        <f t="shared" si="14"/>
        <v>0</v>
      </c>
      <c r="AV62" s="25">
        <f t="shared" si="15"/>
        <v>1.1997600479904018</v>
      </c>
      <c r="AW62" s="14">
        <f t="shared" si="17"/>
        <v>3.6</v>
      </c>
    </row>
    <row r="63" spans="1:50" x14ac:dyDescent="0.2">
      <c r="A63" s="166" t="s">
        <v>263</v>
      </c>
      <c r="B63" s="15" t="str">
        <f>IFERROR(VLOOKUP(A63,'Validation List'!$A:$G,2,0),"--")</f>
        <v>QA</v>
      </c>
      <c r="C63" s="15" t="str">
        <f>IFERROR(VLOOKUP(A63,'Validation List'!$A:$G,4,0),"--")</f>
        <v>MVW 391</v>
      </c>
      <c r="D63" s="16" t="str">
        <f>IFERROR(VLOOKUP(A63,'Validation List'!$A:$G,6,0),"--")</f>
        <v>AM</v>
      </c>
      <c r="E63" s="16">
        <f>IFERROR(VLOOKUP(A63,'Validation List'!$A:$G,5,0),"--")</f>
        <v>100019500756569</v>
      </c>
      <c r="F63" s="15">
        <f t="shared" si="18"/>
        <v>40</v>
      </c>
      <c r="G63" s="15">
        <f t="shared" si="19"/>
        <v>40</v>
      </c>
      <c r="H63" s="15">
        <f t="shared" si="20"/>
        <v>40</v>
      </c>
      <c r="I63" s="15">
        <f t="shared" si="21"/>
        <v>24</v>
      </c>
      <c r="J63" s="15">
        <f t="shared" si="22"/>
        <v>8</v>
      </c>
      <c r="K63" s="15">
        <f t="shared" si="23"/>
        <v>152</v>
      </c>
      <c r="L63" s="15">
        <f t="shared" si="25"/>
        <v>0</v>
      </c>
      <c r="M63" s="15">
        <f t="shared" si="24"/>
        <v>152</v>
      </c>
      <c r="N63" s="95"/>
      <c r="T63" s="95"/>
      <c r="U63" s="95"/>
      <c r="AA63" s="95"/>
      <c r="AB63" s="95"/>
      <c r="AH63" s="95"/>
      <c r="AI63" s="95"/>
      <c r="AK63" s="164" t="s">
        <v>666</v>
      </c>
      <c r="AL63" s="164" t="s">
        <v>666</v>
      </c>
      <c r="AO63" s="95"/>
      <c r="AP63" s="95"/>
      <c r="AR63" s="204" t="s">
        <v>16</v>
      </c>
      <c r="AS63" s="2">
        <f t="shared" si="26"/>
        <v>1</v>
      </c>
      <c r="AT63" s="2">
        <f t="shared" si="27"/>
        <v>0</v>
      </c>
      <c r="AU63" s="2">
        <f t="shared" si="14"/>
        <v>0</v>
      </c>
      <c r="AV63" s="25">
        <f t="shared" si="15"/>
        <v>1.1397720455908817</v>
      </c>
      <c r="AW63" s="14">
        <f t="shared" si="17"/>
        <v>3.6</v>
      </c>
    </row>
    <row r="64" spans="1:50" x14ac:dyDescent="0.2">
      <c r="A64" s="165" t="s">
        <v>534</v>
      </c>
      <c r="B64" s="15" t="str">
        <f>IFERROR(VLOOKUP(A64,'Validation List'!$A:$G,2,0),"--")</f>
        <v>Maria Obaldo</v>
      </c>
      <c r="C64" s="15" t="str">
        <f>IFERROR(VLOOKUP(A64,'Validation List'!$A:$G,4,0),"--")</f>
        <v>MVW 391</v>
      </c>
      <c r="D64" s="16" t="str">
        <f>IFERROR(VLOOKUP(A64,'Validation List'!$A:$G,6,0),"--")</f>
        <v>PM</v>
      </c>
      <c r="E64" s="16">
        <f>IFERROR(VLOOKUP(A64,'Validation List'!$A:$G,5,0),"--")</f>
        <v>100035201926484</v>
      </c>
      <c r="F64" s="15">
        <f t="shared" si="18"/>
        <v>40</v>
      </c>
      <c r="G64" s="15">
        <f t="shared" si="19"/>
        <v>40</v>
      </c>
      <c r="H64" s="15">
        <f t="shared" si="20"/>
        <v>40</v>
      </c>
      <c r="I64" s="15">
        <f t="shared" si="21"/>
        <v>24</v>
      </c>
      <c r="J64" s="15">
        <f t="shared" si="22"/>
        <v>0</v>
      </c>
      <c r="K64" s="15">
        <f t="shared" si="23"/>
        <v>144</v>
      </c>
      <c r="L64" s="15">
        <f t="shared" si="25"/>
        <v>0</v>
      </c>
      <c r="M64" s="15">
        <f t="shared" si="24"/>
        <v>144</v>
      </c>
      <c r="N64" s="95"/>
      <c r="T64" s="95"/>
      <c r="U64" s="95"/>
      <c r="AA64" s="95"/>
      <c r="AB64" s="95"/>
      <c r="AH64" s="95"/>
      <c r="AI64" s="95"/>
      <c r="AK64" s="164" t="s">
        <v>666</v>
      </c>
      <c r="AL64" s="164" t="s">
        <v>666</v>
      </c>
      <c r="AO64" s="95"/>
      <c r="AP64" s="95"/>
      <c r="AQ64" s="2" t="s">
        <v>16</v>
      </c>
      <c r="AR64" s="204" t="s">
        <v>16</v>
      </c>
      <c r="AS64" s="2">
        <f t="shared" si="26"/>
        <v>2</v>
      </c>
      <c r="AT64" s="2">
        <f t="shared" si="27"/>
        <v>0</v>
      </c>
      <c r="AU64" s="2">
        <f t="shared" si="14"/>
        <v>0</v>
      </c>
      <c r="AV64" s="25">
        <f t="shared" si="15"/>
        <v>1.0797840431913617</v>
      </c>
      <c r="AW64" s="14">
        <f t="shared" si="17"/>
        <v>3.6</v>
      </c>
    </row>
    <row r="65" spans="1:49" x14ac:dyDescent="0.2">
      <c r="A65" s="166" t="s">
        <v>536</v>
      </c>
      <c r="B65" s="15" t="str">
        <f>IFERROR(VLOOKUP(A65,'Validation List'!$A:$G,2,0),"--")</f>
        <v>Maria Obaldo</v>
      </c>
      <c r="C65" s="15" t="str">
        <f>IFERROR(VLOOKUP(A65,'Validation List'!$A:$G,4,0),"--")</f>
        <v>MVW 391</v>
      </c>
      <c r="D65" s="16" t="str">
        <f>IFERROR(VLOOKUP(A65,'Validation List'!$A:$G,6,0),"--")</f>
        <v>PM</v>
      </c>
      <c r="E65" s="16">
        <f>IFERROR(VLOOKUP(A65,'Validation List'!$A:$G,5,0),"--")</f>
        <v>100028591427459</v>
      </c>
      <c r="F65" s="15">
        <f t="shared" si="18"/>
        <v>40</v>
      </c>
      <c r="G65" s="15">
        <f t="shared" si="19"/>
        <v>40</v>
      </c>
      <c r="H65" s="15">
        <f t="shared" si="20"/>
        <v>40</v>
      </c>
      <c r="I65" s="15">
        <f t="shared" si="21"/>
        <v>24</v>
      </c>
      <c r="J65" s="15">
        <f t="shared" si="22"/>
        <v>16</v>
      </c>
      <c r="K65" s="15">
        <f t="shared" si="23"/>
        <v>160</v>
      </c>
      <c r="L65" s="15">
        <f t="shared" si="25"/>
        <v>0</v>
      </c>
      <c r="M65" s="15">
        <f t="shared" si="24"/>
        <v>160</v>
      </c>
      <c r="N65" s="95"/>
      <c r="T65" s="95"/>
      <c r="U65" s="95"/>
      <c r="AA65" s="95"/>
      <c r="AB65" s="95"/>
      <c r="AH65" s="95"/>
      <c r="AI65" s="95"/>
      <c r="AK65" s="164" t="s">
        <v>666</v>
      </c>
      <c r="AL65" s="164" t="s">
        <v>666</v>
      </c>
      <c r="AO65" s="95"/>
      <c r="AP65" s="95"/>
      <c r="AR65" s="204"/>
      <c r="AS65" s="2">
        <f t="shared" si="26"/>
        <v>0</v>
      </c>
      <c r="AT65" s="2">
        <f t="shared" si="27"/>
        <v>0</v>
      </c>
      <c r="AU65" s="2">
        <f t="shared" si="14"/>
        <v>0</v>
      </c>
      <c r="AV65" s="25">
        <f t="shared" si="15"/>
        <v>1.1997600479904018</v>
      </c>
      <c r="AW65" s="14">
        <f t="shared" si="17"/>
        <v>3.6</v>
      </c>
    </row>
    <row r="66" spans="1:49" x14ac:dyDescent="0.2">
      <c r="A66" s="166" t="s">
        <v>471</v>
      </c>
      <c r="B66" s="15" t="str">
        <f>IFERROR(VLOOKUP(A66,'Validation List'!$A:$G,2,0),"--")</f>
        <v>Jason Leung</v>
      </c>
      <c r="C66" s="15" t="str">
        <f>IFERROR(VLOOKUP(A66,'Validation List'!$A:$G,4,0),"--")</f>
        <v>MVW 391</v>
      </c>
      <c r="D66" s="16" t="str">
        <f>IFERROR(VLOOKUP(A66,'Validation List'!$A:$G,6,0),"--")</f>
        <v>AM</v>
      </c>
      <c r="E66" s="16">
        <f>IFERROR(VLOOKUP(A66,'Validation List'!$A:$G,5,0),"--")</f>
        <v>100028634685349</v>
      </c>
      <c r="F66" s="15">
        <f t="shared" si="18"/>
        <v>40</v>
      </c>
      <c r="G66" s="15">
        <f t="shared" si="19"/>
        <v>40</v>
      </c>
      <c r="H66" s="15">
        <f t="shared" si="20"/>
        <v>40</v>
      </c>
      <c r="I66" s="15">
        <f t="shared" si="21"/>
        <v>24</v>
      </c>
      <c r="J66" s="15">
        <f t="shared" si="22"/>
        <v>16</v>
      </c>
      <c r="K66" s="15">
        <f t="shared" si="23"/>
        <v>160</v>
      </c>
      <c r="L66" s="15">
        <f t="shared" si="25"/>
        <v>0</v>
      </c>
      <c r="M66" s="15">
        <f t="shared" si="24"/>
        <v>160</v>
      </c>
      <c r="N66" s="95"/>
      <c r="T66" s="95"/>
      <c r="U66" s="95"/>
      <c r="AA66" s="95"/>
      <c r="AB66" s="95"/>
      <c r="AH66" s="95"/>
      <c r="AI66" s="95"/>
      <c r="AK66" s="164" t="s">
        <v>666</v>
      </c>
      <c r="AL66" s="164" t="s">
        <v>666</v>
      </c>
      <c r="AO66" s="95"/>
      <c r="AP66" s="95"/>
      <c r="AR66" s="204"/>
      <c r="AS66" s="2">
        <f t="shared" si="26"/>
        <v>0</v>
      </c>
      <c r="AT66" s="2">
        <f t="shared" si="27"/>
        <v>0</v>
      </c>
      <c r="AU66" s="2">
        <f t="shared" si="14"/>
        <v>0</v>
      </c>
      <c r="AV66" s="25">
        <f t="shared" si="15"/>
        <v>1.1997600479904018</v>
      </c>
      <c r="AW66" s="14">
        <f t="shared" si="17"/>
        <v>3.6</v>
      </c>
    </row>
    <row r="67" spans="1:49" x14ac:dyDescent="0.2">
      <c r="A67" s="166" t="s">
        <v>473</v>
      </c>
      <c r="B67" s="15" t="str">
        <f>IFERROR(VLOOKUP(A67,'Validation List'!$A:$G,2,0),"--")</f>
        <v>Jason Leung</v>
      </c>
      <c r="C67" s="15" t="str">
        <f>IFERROR(VLOOKUP(A67,'Validation List'!$A:$G,4,0),"--")</f>
        <v>MVW 391</v>
      </c>
      <c r="D67" s="16" t="str">
        <f>IFERROR(VLOOKUP(A67,'Validation List'!$A:$G,6,0),"--")</f>
        <v>AM</v>
      </c>
      <c r="E67" s="16">
        <f>IFERROR(VLOOKUP(A67,'Validation List'!$A:$G,5,0),"--")</f>
        <v>100034832655723</v>
      </c>
      <c r="F67" s="15">
        <f t="shared" si="18"/>
        <v>40</v>
      </c>
      <c r="G67" s="15">
        <f t="shared" si="19"/>
        <v>40</v>
      </c>
      <c r="H67" s="15">
        <f t="shared" si="20"/>
        <v>40</v>
      </c>
      <c r="I67" s="15">
        <f t="shared" si="21"/>
        <v>24</v>
      </c>
      <c r="J67" s="15">
        <f t="shared" si="22"/>
        <v>16</v>
      </c>
      <c r="K67" s="15">
        <f t="shared" si="23"/>
        <v>160</v>
      </c>
      <c r="L67" s="15">
        <f t="shared" si="25"/>
        <v>0</v>
      </c>
      <c r="M67" s="15">
        <f t="shared" si="24"/>
        <v>160</v>
      </c>
      <c r="N67" s="95"/>
      <c r="T67" s="95"/>
      <c r="U67" s="95"/>
      <c r="AA67" s="95"/>
      <c r="AB67" s="95"/>
      <c r="AH67" s="95"/>
      <c r="AI67" s="95"/>
      <c r="AK67" s="164" t="s">
        <v>666</v>
      </c>
      <c r="AL67" s="164" t="s">
        <v>666</v>
      </c>
      <c r="AO67" s="95"/>
      <c r="AP67" s="95"/>
      <c r="AR67" s="204"/>
      <c r="AS67" s="2">
        <f t="shared" si="26"/>
        <v>0</v>
      </c>
      <c r="AT67" s="2">
        <f t="shared" si="27"/>
        <v>0</v>
      </c>
      <c r="AU67" s="2">
        <f t="shared" si="14"/>
        <v>0</v>
      </c>
      <c r="AV67" s="25">
        <f t="shared" si="15"/>
        <v>1.1997600479904018</v>
      </c>
      <c r="AW67" s="14">
        <f t="shared" si="17"/>
        <v>3.6</v>
      </c>
    </row>
    <row r="68" spans="1:49" x14ac:dyDescent="0.2">
      <c r="A68" s="166" t="s">
        <v>475</v>
      </c>
      <c r="B68" s="15" t="str">
        <f>IFERROR(VLOOKUP(A68,'Validation List'!$A:$G,2,0),"--")</f>
        <v>Jason Leung</v>
      </c>
      <c r="C68" s="15" t="str">
        <f>IFERROR(VLOOKUP(A68,'Validation List'!$A:$G,4,0),"--")</f>
        <v>MVW 391</v>
      </c>
      <c r="D68" s="16" t="str">
        <f>IFERROR(VLOOKUP(A68,'Validation List'!$A:$G,6,0),"--")</f>
        <v>AM</v>
      </c>
      <c r="E68" s="16">
        <f>IFERROR(VLOOKUP(A68,'Validation List'!$A:$G,5,0),"--")</f>
        <v>100034214588190</v>
      </c>
      <c r="F68" s="15">
        <f t="shared" si="18"/>
        <v>40</v>
      </c>
      <c r="G68" s="15">
        <f t="shared" si="19"/>
        <v>40</v>
      </c>
      <c r="H68" s="15">
        <f t="shared" si="20"/>
        <v>40</v>
      </c>
      <c r="I68" s="15">
        <f t="shared" si="21"/>
        <v>24</v>
      </c>
      <c r="J68" s="15">
        <f t="shared" si="22"/>
        <v>0</v>
      </c>
      <c r="K68" s="15">
        <f t="shared" si="23"/>
        <v>144</v>
      </c>
      <c r="L68" s="15">
        <f t="shared" si="25"/>
        <v>0</v>
      </c>
      <c r="M68" s="15">
        <f t="shared" si="24"/>
        <v>144</v>
      </c>
      <c r="N68" s="95"/>
      <c r="T68" s="95"/>
      <c r="U68" s="95"/>
      <c r="AA68" s="95"/>
      <c r="AB68" s="95"/>
      <c r="AH68" s="95"/>
      <c r="AI68" s="95"/>
      <c r="AK68" s="164" t="s">
        <v>666</v>
      </c>
      <c r="AL68" s="164" t="s">
        <v>666</v>
      </c>
      <c r="AO68" s="95"/>
      <c r="AP68" s="95"/>
      <c r="AQ68" s="2" t="s">
        <v>16</v>
      </c>
      <c r="AR68" s="204" t="s">
        <v>16</v>
      </c>
      <c r="AS68" s="2">
        <f t="shared" si="26"/>
        <v>2</v>
      </c>
      <c r="AT68" s="2">
        <f t="shared" si="27"/>
        <v>0</v>
      </c>
      <c r="AU68" s="2">
        <f t="shared" si="14"/>
        <v>0</v>
      </c>
      <c r="AV68" s="25">
        <f t="shared" si="15"/>
        <v>1.0797840431913617</v>
      </c>
      <c r="AW68" s="14">
        <f t="shared" si="17"/>
        <v>3.6</v>
      </c>
    </row>
    <row r="69" spans="1:49" x14ac:dyDescent="0.2">
      <c r="A69" s="166" t="s">
        <v>477</v>
      </c>
      <c r="B69" s="15" t="str">
        <f>IFERROR(VLOOKUP(A69,'Validation List'!$A:$G,2,0),"--")</f>
        <v>Jason Leung</v>
      </c>
      <c r="C69" s="15" t="str">
        <f>IFERROR(VLOOKUP(A69,'Validation List'!$A:$G,4,0),"--")</f>
        <v>MVW 391</v>
      </c>
      <c r="D69" s="16" t="str">
        <f>IFERROR(VLOOKUP(A69,'Validation List'!$A:$G,6,0),"--")</f>
        <v>AM</v>
      </c>
      <c r="E69" s="16">
        <f>IFERROR(VLOOKUP(A69,'Validation List'!$A:$G,5,0),"--")</f>
        <v>100034272406951</v>
      </c>
      <c r="F69" s="15">
        <f t="shared" si="18"/>
        <v>40</v>
      </c>
      <c r="G69" s="15">
        <f t="shared" si="19"/>
        <v>40</v>
      </c>
      <c r="H69" s="15">
        <f t="shared" si="20"/>
        <v>40</v>
      </c>
      <c r="I69" s="15">
        <f t="shared" si="21"/>
        <v>24</v>
      </c>
      <c r="J69" s="15">
        <f t="shared" si="22"/>
        <v>16</v>
      </c>
      <c r="K69" s="15">
        <f t="shared" si="23"/>
        <v>160</v>
      </c>
      <c r="L69" s="15">
        <f t="shared" si="25"/>
        <v>0</v>
      </c>
      <c r="M69" s="15">
        <f t="shared" si="24"/>
        <v>160</v>
      </c>
      <c r="N69" s="95"/>
      <c r="T69" s="95"/>
      <c r="U69" s="95"/>
      <c r="AA69" s="95"/>
      <c r="AB69" s="95"/>
      <c r="AH69" s="95"/>
      <c r="AI69" s="95"/>
      <c r="AK69" s="164" t="s">
        <v>666</v>
      </c>
      <c r="AL69" s="164" t="s">
        <v>666</v>
      </c>
      <c r="AO69" s="95"/>
      <c r="AP69" s="95"/>
      <c r="AR69" s="204"/>
      <c r="AS69" s="2">
        <f t="shared" si="26"/>
        <v>0</v>
      </c>
      <c r="AT69" s="2">
        <f t="shared" si="27"/>
        <v>0</v>
      </c>
      <c r="AU69" s="2">
        <f t="shared" ref="AU69:AU73" si="28">((COUNTIFS(N69:AR69,"&gt;0",N69:AR69,"&lt;8")*8)-SUMIFS(N69:AR69,N69:AR69,"&gt;0",N69:AR69,"&lt;8"))</f>
        <v>0</v>
      </c>
      <c r="AV69" s="25">
        <f t="shared" ref="AV69:AV74" si="29">IFERROR((IF(G69="BC Forward",(AW69*1.85)/8,(K69/16.67)/8)),"--")</f>
        <v>1.1997600479904018</v>
      </c>
      <c r="AW69" s="14">
        <f t="shared" ref="AW69:AW73" si="30">($C$1-(COUNTIF(N69:AR69,"NA")))/5</f>
        <v>3.6</v>
      </c>
    </row>
    <row r="70" spans="1:49" x14ac:dyDescent="0.2">
      <c r="A70" s="166" t="s">
        <v>479</v>
      </c>
      <c r="B70" s="15" t="str">
        <f>IFERROR(VLOOKUP(A70,'Validation List'!$A:$G,2,0),"--")</f>
        <v>Jason Leung</v>
      </c>
      <c r="C70" s="15" t="str">
        <f>IFERROR(VLOOKUP(A70,'Validation List'!$A:$G,4,0),"--")</f>
        <v>MVW 391</v>
      </c>
      <c r="D70" s="16" t="str">
        <f>IFERROR(VLOOKUP(A70,'Validation List'!$A:$G,6,0),"--")</f>
        <v>AM</v>
      </c>
      <c r="E70" s="16">
        <f>IFERROR(VLOOKUP(A70,'Validation List'!$A:$G,5,0),"--")</f>
        <v>100034175813539</v>
      </c>
      <c r="F70" s="15">
        <f t="shared" si="18"/>
        <v>40</v>
      </c>
      <c r="G70" s="15">
        <f t="shared" si="19"/>
        <v>40</v>
      </c>
      <c r="H70" s="15">
        <f t="shared" si="20"/>
        <v>40</v>
      </c>
      <c r="I70" s="15">
        <f t="shared" si="21"/>
        <v>24</v>
      </c>
      <c r="J70" s="15">
        <f t="shared" si="22"/>
        <v>16</v>
      </c>
      <c r="K70" s="15">
        <f t="shared" si="23"/>
        <v>160</v>
      </c>
      <c r="L70" s="15">
        <f t="shared" si="25"/>
        <v>0</v>
      </c>
      <c r="M70" s="15">
        <f t="shared" si="24"/>
        <v>160</v>
      </c>
      <c r="N70" s="95"/>
      <c r="T70" s="95"/>
      <c r="U70" s="95"/>
      <c r="AA70" s="95"/>
      <c r="AB70" s="95"/>
      <c r="AH70" s="95"/>
      <c r="AI70" s="95"/>
      <c r="AK70" s="164" t="s">
        <v>666</v>
      </c>
      <c r="AL70" s="164" t="s">
        <v>666</v>
      </c>
      <c r="AO70" s="95"/>
      <c r="AP70" s="95"/>
      <c r="AR70" s="204"/>
      <c r="AS70" s="2">
        <f t="shared" si="26"/>
        <v>0</v>
      </c>
      <c r="AT70" s="2">
        <f t="shared" si="27"/>
        <v>0</v>
      </c>
      <c r="AU70" s="2">
        <f t="shared" si="28"/>
        <v>0</v>
      </c>
      <c r="AV70" s="25">
        <f t="shared" si="29"/>
        <v>1.1997600479904018</v>
      </c>
      <c r="AW70" s="14">
        <f t="shared" si="30"/>
        <v>3.6</v>
      </c>
    </row>
    <row r="71" spans="1:49" x14ac:dyDescent="0.2">
      <c r="A71" s="166" t="s">
        <v>538</v>
      </c>
      <c r="B71" s="15" t="str">
        <f>IFERROR(VLOOKUP(A71,'Validation List'!$A:$G,2,0),"--")</f>
        <v>Maria Obaldo</v>
      </c>
      <c r="C71" s="15" t="str">
        <f>IFERROR(VLOOKUP(A71,'Validation List'!$A:$G,4,0),"--")</f>
        <v>MVW 391</v>
      </c>
      <c r="D71" s="16" t="str">
        <f>IFERROR(VLOOKUP(A71,'Validation List'!$A:$G,6,0),"--")</f>
        <v>PM</v>
      </c>
      <c r="E71" s="16">
        <f>IFERROR(VLOOKUP(A71,'Validation List'!$A:$G,5,0),"--")</f>
        <v>100034228927216</v>
      </c>
      <c r="F71" s="15">
        <f t="shared" si="18"/>
        <v>40</v>
      </c>
      <c r="G71" s="15">
        <f t="shared" si="19"/>
        <v>40</v>
      </c>
      <c r="H71" s="15">
        <f t="shared" si="20"/>
        <v>40</v>
      </c>
      <c r="I71" s="15">
        <f t="shared" si="21"/>
        <v>24</v>
      </c>
      <c r="J71" s="15">
        <f t="shared" si="22"/>
        <v>16</v>
      </c>
      <c r="K71" s="15">
        <f t="shared" si="23"/>
        <v>160</v>
      </c>
      <c r="L71" s="15">
        <f t="shared" si="25"/>
        <v>0</v>
      </c>
      <c r="M71" s="15">
        <f t="shared" si="24"/>
        <v>160</v>
      </c>
      <c r="N71" s="95"/>
      <c r="T71" s="95"/>
      <c r="U71" s="95"/>
      <c r="AA71" s="95"/>
      <c r="AB71" s="95"/>
      <c r="AH71" s="95"/>
      <c r="AI71" s="95"/>
      <c r="AK71" s="164" t="s">
        <v>666</v>
      </c>
      <c r="AL71" s="164" t="s">
        <v>666</v>
      </c>
      <c r="AO71" s="95"/>
      <c r="AP71" s="95"/>
      <c r="AR71" s="204"/>
      <c r="AS71" s="2">
        <f t="shared" si="26"/>
        <v>0</v>
      </c>
      <c r="AT71" s="2">
        <f t="shared" si="27"/>
        <v>0</v>
      </c>
      <c r="AU71" s="2">
        <f t="shared" si="28"/>
        <v>0</v>
      </c>
      <c r="AV71" s="25">
        <f t="shared" si="29"/>
        <v>1.1997600479904018</v>
      </c>
      <c r="AW71" s="14">
        <f t="shared" si="30"/>
        <v>3.6</v>
      </c>
    </row>
    <row r="72" spans="1:49" x14ac:dyDescent="0.2">
      <c r="A72" s="166" t="s">
        <v>540</v>
      </c>
      <c r="B72" s="15" t="str">
        <f>IFERROR(VLOOKUP(A72,'Validation List'!$A:$G,2,0),"--")</f>
        <v>Maria Obaldo</v>
      </c>
      <c r="C72" s="15" t="str">
        <f>IFERROR(VLOOKUP(A72,'Validation List'!$A:$G,4,0),"--")</f>
        <v>MVW 391</v>
      </c>
      <c r="D72" s="16" t="str">
        <f>IFERROR(VLOOKUP(A72,'Validation List'!$A:$G,6,0),"--")</f>
        <v>PM</v>
      </c>
      <c r="E72" s="16">
        <f>IFERROR(VLOOKUP(A72,'Validation List'!$A:$G,5,0),"--")</f>
        <v>100034843664340</v>
      </c>
      <c r="F72" s="15">
        <f t="shared" si="18"/>
        <v>40</v>
      </c>
      <c r="G72" s="15">
        <f t="shared" si="19"/>
        <v>40</v>
      </c>
      <c r="H72" s="15">
        <f t="shared" si="20"/>
        <v>40</v>
      </c>
      <c r="I72" s="15">
        <f t="shared" si="21"/>
        <v>24</v>
      </c>
      <c r="J72" s="15">
        <f t="shared" si="22"/>
        <v>16</v>
      </c>
      <c r="K72" s="15">
        <f t="shared" si="23"/>
        <v>160</v>
      </c>
      <c r="L72" s="15">
        <f t="shared" si="25"/>
        <v>0</v>
      </c>
      <c r="M72" s="15">
        <f t="shared" si="24"/>
        <v>160</v>
      </c>
      <c r="N72" s="97"/>
      <c r="O72"/>
      <c r="P72"/>
      <c r="S72"/>
      <c r="T72" s="97"/>
      <c r="U72" s="97"/>
      <c r="V72"/>
      <c r="Y72"/>
      <c r="Z72"/>
      <c r="AA72" s="97"/>
      <c r="AB72" s="97"/>
      <c r="AC72"/>
      <c r="AF72"/>
      <c r="AG72"/>
      <c r="AH72" s="97"/>
      <c r="AI72" s="97"/>
      <c r="AK72" s="164" t="s">
        <v>666</v>
      </c>
      <c r="AL72" s="164" t="s">
        <v>666</v>
      </c>
      <c r="AO72" s="97"/>
      <c r="AP72" s="97"/>
      <c r="AQ72" s="26"/>
      <c r="AR72" s="204"/>
      <c r="AS72" s="2">
        <f t="shared" si="26"/>
        <v>0</v>
      </c>
      <c r="AT72" s="2">
        <f t="shared" si="27"/>
        <v>0</v>
      </c>
      <c r="AU72" s="2">
        <f t="shared" si="28"/>
        <v>0</v>
      </c>
      <c r="AV72" s="25">
        <f t="shared" si="29"/>
        <v>1.1997600479904018</v>
      </c>
      <c r="AW72" s="14">
        <f t="shared" si="30"/>
        <v>3.6</v>
      </c>
    </row>
    <row r="73" spans="1:49" x14ac:dyDescent="0.2">
      <c r="A73" s="166" t="s">
        <v>481</v>
      </c>
      <c r="B73" s="15" t="str">
        <f>IFERROR(VLOOKUP(A73,'Validation List'!$A:$G,2,0),"--")</f>
        <v>Jason Leung</v>
      </c>
      <c r="C73" s="15" t="str">
        <f>IFERROR(VLOOKUP(A73,'Validation List'!$A:$G,4,0),"--")</f>
        <v>MVW 391</v>
      </c>
      <c r="D73" s="16" t="str">
        <f>IFERROR(VLOOKUP(A73,'Validation List'!$A:$G,6,0),"--")</f>
        <v>AM</v>
      </c>
      <c r="E73" s="16">
        <f>IFERROR(VLOOKUP(A73,'Validation List'!$A:$G,5,0),"--")</f>
        <v>100034001902734</v>
      </c>
      <c r="F73" s="15">
        <f t="shared" si="18"/>
        <v>40</v>
      </c>
      <c r="G73" s="15">
        <f t="shared" si="19"/>
        <v>40</v>
      </c>
      <c r="H73" s="15">
        <f t="shared" si="20"/>
        <v>40</v>
      </c>
      <c r="I73" s="15">
        <f t="shared" si="21"/>
        <v>24</v>
      </c>
      <c r="J73" s="15">
        <f t="shared" si="22"/>
        <v>16</v>
      </c>
      <c r="K73" s="15">
        <f t="shared" si="23"/>
        <v>160</v>
      </c>
      <c r="L73" s="15">
        <f t="shared" si="25"/>
        <v>0</v>
      </c>
      <c r="M73" s="15">
        <f t="shared" si="24"/>
        <v>160</v>
      </c>
      <c r="N73" s="95"/>
      <c r="T73" s="95"/>
      <c r="U73" s="95"/>
      <c r="AA73" s="95"/>
      <c r="AB73" s="95"/>
      <c r="AH73" s="95"/>
      <c r="AI73" s="95"/>
      <c r="AK73" s="164" t="s">
        <v>666</v>
      </c>
      <c r="AL73" s="164" t="s">
        <v>666</v>
      </c>
      <c r="AO73" s="95"/>
      <c r="AP73" s="95"/>
      <c r="AR73" s="204"/>
      <c r="AS73" s="2">
        <f t="shared" si="26"/>
        <v>0</v>
      </c>
      <c r="AT73" s="2">
        <f t="shared" si="27"/>
        <v>0</v>
      </c>
      <c r="AU73" s="2">
        <f t="shared" si="28"/>
        <v>0</v>
      </c>
      <c r="AV73" s="25">
        <f t="shared" si="29"/>
        <v>1.1997600479904018</v>
      </c>
      <c r="AW73" s="14">
        <f t="shared" si="30"/>
        <v>3.6</v>
      </c>
    </row>
    <row r="74" spans="1:49" x14ac:dyDescent="0.2">
      <c r="A74" s="148" t="s">
        <v>542</v>
      </c>
      <c r="B74" s="15" t="str">
        <f>IFERROR(VLOOKUP(A74,'Validation List'!$A:$G,2,0),"--")</f>
        <v>Maria Obaldo</v>
      </c>
      <c r="C74" s="15" t="str">
        <f>IFERROR(VLOOKUP(A74,'Validation List'!$A:$G,4,0),"--")</f>
        <v>MVW 391</v>
      </c>
      <c r="D74" s="170" t="str">
        <f>IFERROR(VLOOKUP(A74,'Validation List'!$A:$G,6,0),"--")</f>
        <v>PM</v>
      </c>
      <c r="E74" s="16">
        <f>IFERROR(VLOOKUP(A74,'Validation List'!$A:$G,5,0),"--")</f>
        <v>100035636838551</v>
      </c>
      <c r="F74" s="15">
        <f t="shared" si="18"/>
        <v>40</v>
      </c>
      <c r="G74" s="15">
        <f t="shared" si="19"/>
        <v>40</v>
      </c>
      <c r="H74" s="15">
        <f t="shared" si="20"/>
        <v>40</v>
      </c>
      <c r="I74" s="15">
        <f t="shared" si="21"/>
        <v>24</v>
      </c>
      <c r="J74" s="15">
        <f t="shared" si="22"/>
        <v>16</v>
      </c>
      <c r="K74" s="15">
        <f t="shared" si="23"/>
        <v>160</v>
      </c>
      <c r="L74" s="15">
        <f t="shared" si="25"/>
        <v>0</v>
      </c>
      <c r="M74" s="15">
        <f t="shared" si="24"/>
        <v>160</v>
      </c>
      <c r="N74" s="95"/>
      <c r="T74" s="95"/>
      <c r="U74" s="95"/>
      <c r="AA74" s="95"/>
      <c r="AB74" s="95"/>
      <c r="AH74" s="95"/>
      <c r="AI74" s="95"/>
      <c r="AK74" s="164" t="s">
        <v>666</v>
      </c>
      <c r="AL74" s="164" t="s">
        <v>666</v>
      </c>
      <c r="AO74" s="95"/>
      <c r="AP74" s="95"/>
      <c r="AS74" s="2">
        <f t="shared" si="26"/>
        <v>0</v>
      </c>
      <c r="AT74" s="2">
        <f t="shared" si="27"/>
        <v>0</v>
      </c>
      <c r="AU74" s="2">
        <f>((COUNTIFS(N74:AP74,"&gt;0",N74:AP74,"&lt;8")*8)-SUMIFS(N74:AP74,N74:AP74,"&gt;0",N74:AP74,"&lt;8"))</f>
        <v>0</v>
      </c>
      <c r="AV74" s="25">
        <f t="shared" si="29"/>
        <v>1.1997600479904018</v>
      </c>
      <c r="AW74" s="14">
        <f>($C$1-(COUNTIF(N74:AP74,"NA")))/5</f>
        <v>3.6</v>
      </c>
    </row>
    <row r="75" spans="1:49" x14ac:dyDescent="0.2">
      <c r="A75" s="166" t="s">
        <v>544</v>
      </c>
      <c r="B75" s="15" t="str">
        <f>IFERROR(VLOOKUP(A75,'Validation List'!$A:$G,2,0),"--")</f>
        <v>Maria Obaldo</v>
      </c>
      <c r="C75" s="15" t="str">
        <f>IFERROR(VLOOKUP(A75,'Validation List'!$A:$G,4,0),"--")</f>
        <v>MVW 391</v>
      </c>
      <c r="D75" s="16" t="str">
        <f>IFERROR(VLOOKUP(A75,'Validation List'!$A:$G,6,0),"--")</f>
        <v>PM</v>
      </c>
      <c r="E75" s="16">
        <f>IFERROR(VLOOKUP(A75,'Validation List'!$A:$G,5,0),"--")</f>
        <v>100034130473628</v>
      </c>
      <c r="F75" s="15">
        <f t="shared" si="18"/>
        <v>40</v>
      </c>
      <c r="G75" s="15">
        <f t="shared" si="19"/>
        <v>40</v>
      </c>
      <c r="H75" s="15">
        <f t="shared" si="20"/>
        <v>40</v>
      </c>
      <c r="I75" s="15">
        <f t="shared" si="21"/>
        <v>24</v>
      </c>
      <c r="J75" s="15">
        <f t="shared" si="22"/>
        <v>16</v>
      </c>
      <c r="K75" s="15">
        <f t="shared" si="23"/>
        <v>160</v>
      </c>
      <c r="L75" s="15">
        <f t="shared" si="25"/>
        <v>0</v>
      </c>
      <c r="M75" s="15">
        <f t="shared" si="24"/>
        <v>160</v>
      </c>
      <c r="N75" s="95"/>
      <c r="T75" s="95"/>
      <c r="U75" s="95"/>
      <c r="AA75" s="95"/>
      <c r="AB75" s="95"/>
      <c r="AH75" s="95"/>
      <c r="AI75" s="95"/>
      <c r="AK75" s="164" t="s">
        <v>666</v>
      </c>
      <c r="AL75" s="164" t="s">
        <v>666</v>
      </c>
      <c r="AO75" s="95"/>
      <c r="AP75" s="95"/>
      <c r="AR75" s="204"/>
      <c r="AS75" s="2">
        <f t="shared" si="26"/>
        <v>0</v>
      </c>
      <c r="AT75" s="2">
        <f t="shared" si="27"/>
        <v>0</v>
      </c>
      <c r="AU75" s="2">
        <f t="shared" ref="AU75:AU86" si="31">((COUNTIFS(N75:AR75,"&gt;0",N75:AR75,"&lt;8")*8)-SUMIFS(N75:AR75,N75:AR75,"&gt;0",N75:AR75,"&lt;8"))</f>
        <v>0</v>
      </c>
      <c r="AV75" s="25">
        <f t="shared" ref="AV75:AV86" si="32">IFERROR((IF(G75="BC Forward",(AW75*1.85)/8,(K75/16.67)/8)),"--")</f>
        <v>1.1997600479904018</v>
      </c>
      <c r="AW75" s="14">
        <f t="shared" ref="AW75:AW86" si="33">($C$1-(COUNTIF(N75:AR75,"NA")))/5</f>
        <v>3.6</v>
      </c>
    </row>
    <row r="76" spans="1:49" x14ac:dyDescent="0.2">
      <c r="A76" s="166" t="s">
        <v>546</v>
      </c>
      <c r="B76" s="15" t="str">
        <f>IFERROR(VLOOKUP(A76,'Validation List'!$A:$G,2,0),"--")</f>
        <v>Maria Obaldo</v>
      </c>
      <c r="C76" s="15" t="str">
        <f>IFERROR(VLOOKUP(A76,'Validation List'!$A:$G,4,0),"--")</f>
        <v>MVW 391</v>
      </c>
      <c r="D76" s="16" t="str">
        <f>IFERROR(VLOOKUP(A76,'Validation List'!$A:$G,6,0),"--")</f>
        <v>PM</v>
      </c>
      <c r="E76" s="16">
        <f>IFERROR(VLOOKUP(A76,'Validation List'!$A:$G,5,0),"--")</f>
        <v>100034161101676</v>
      </c>
      <c r="F76" s="15">
        <f t="shared" si="18"/>
        <v>40</v>
      </c>
      <c r="G76" s="15">
        <f t="shared" si="19"/>
        <v>40</v>
      </c>
      <c r="H76" s="15">
        <f t="shared" si="20"/>
        <v>40</v>
      </c>
      <c r="I76" s="15">
        <f t="shared" si="21"/>
        <v>24</v>
      </c>
      <c r="J76" s="15">
        <f t="shared" si="22"/>
        <v>16</v>
      </c>
      <c r="K76" s="15">
        <f t="shared" si="23"/>
        <v>160</v>
      </c>
      <c r="L76" s="15">
        <f t="shared" si="25"/>
        <v>0</v>
      </c>
      <c r="M76" s="15">
        <f t="shared" si="24"/>
        <v>160</v>
      </c>
      <c r="N76" s="95"/>
      <c r="T76" s="95"/>
      <c r="U76" s="95"/>
      <c r="AA76" s="95"/>
      <c r="AB76" s="95"/>
      <c r="AH76" s="95"/>
      <c r="AI76" s="95"/>
      <c r="AK76" s="164" t="s">
        <v>666</v>
      </c>
      <c r="AL76" s="164" t="s">
        <v>666</v>
      </c>
      <c r="AO76" s="95"/>
      <c r="AP76" s="95"/>
      <c r="AR76" s="204"/>
      <c r="AS76" s="2">
        <f t="shared" si="26"/>
        <v>0</v>
      </c>
      <c r="AT76" s="2">
        <f t="shared" si="27"/>
        <v>0</v>
      </c>
      <c r="AU76" s="2">
        <f t="shared" si="31"/>
        <v>0</v>
      </c>
      <c r="AV76" s="25">
        <f t="shared" si="32"/>
        <v>1.1997600479904018</v>
      </c>
      <c r="AW76" s="14">
        <f t="shared" si="33"/>
        <v>3.6</v>
      </c>
    </row>
    <row r="77" spans="1:49" x14ac:dyDescent="0.2">
      <c r="A77" s="148" t="s">
        <v>495</v>
      </c>
      <c r="B77" s="15" t="str">
        <f>IFERROR(VLOOKUP(A77,'Validation List'!$A:$G,2,0),"--")</f>
        <v>Jason Leung</v>
      </c>
      <c r="C77" s="15" t="str">
        <f>IFERROR(VLOOKUP(A77,'Validation List'!$A:$G,4,0),"--")</f>
        <v>MVW 391</v>
      </c>
      <c r="D77" s="170" t="str">
        <f>IFERROR(VLOOKUP(A77,'Validation List'!$A:$G,6,0),"--")</f>
        <v>AM</v>
      </c>
      <c r="E77" s="16">
        <f>IFERROR(VLOOKUP(A77,'Validation List'!$A:$G,5,0),"--")</f>
        <v>100041249646893</v>
      </c>
      <c r="F77" s="15">
        <f t="shared" si="18"/>
        <v>40</v>
      </c>
      <c r="G77" s="15">
        <f t="shared" si="19"/>
        <v>40</v>
      </c>
      <c r="H77" s="15">
        <f t="shared" si="20"/>
        <v>40</v>
      </c>
      <c r="I77" s="15">
        <f t="shared" si="21"/>
        <v>24</v>
      </c>
      <c r="J77" s="15">
        <f t="shared" si="22"/>
        <v>16</v>
      </c>
      <c r="K77" s="15">
        <f t="shared" si="23"/>
        <v>160</v>
      </c>
      <c r="L77" s="15">
        <f t="shared" si="25"/>
        <v>0</v>
      </c>
      <c r="M77" s="15">
        <f t="shared" si="24"/>
        <v>160</v>
      </c>
      <c r="N77" s="95"/>
      <c r="T77" s="95"/>
      <c r="U77" s="95"/>
      <c r="AA77" s="95"/>
      <c r="AB77" s="95"/>
      <c r="AH77" s="95"/>
      <c r="AI77" s="95"/>
      <c r="AK77" s="164" t="s">
        <v>666</v>
      </c>
      <c r="AL77" s="164" t="s">
        <v>666</v>
      </c>
      <c r="AO77" s="95"/>
      <c r="AP77" s="95"/>
      <c r="AS77" s="2">
        <f t="shared" si="26"/>
        <v>0</v>
      </c>
      <c r="AT77" s="2">
        <f t="shared" si="27"/>
        <v>0</v>
      </c>
      <c r="AU77" s="2">
        <f t="shared" si="31"/>
        <v>0</v>
      </c>
      <c r="AV77" s="25">
        <f t="shared" si="32"/>
        <v>1.1997600479904018</v>
      </c>
      <c r="AW77" s="14">
        <f t="shared" si="33"/>
        <v>3.6</v>
      </c>
    </row>
    <row r="78" spans="1:49" x14ac:dyDescent="0.2">
      <c r="A78" s="166" t="s">
        <v>483</v>
      </c>
      <c r="B78" s="15" t="str">
        <f>IFERROR(VLOOKUP(A78,'Validation List'!$A:$G,2,0),"--")</f>
        <v>Jason Leung</v>
      </c>
      <c r="C78" s="15" t="str">
        <f>IFERROR(VLOOKUP(A78,'Validation List'!$A:$G,4,0),"--")</f>
        <v>MVW 391</v>
      </c>
      <c r="D78" s="16" t="str">
        <f>IFERROR(VLOOKUP(A78,'Validation List'!$A:$G,6,0),"--")</f>
        <v>AM</v>
      </c>
      <c r="E78" s="16">
        <f>IFERROR(VLOOKUP(A78,'Validation List'!$A:$G,5,0),"--")</f>
        <v>100034026800724</v>
      </c>
      <c r="F78" s="15">
        <f t="shared" si="18"/>
        <v>40</v>
      </c>
      <c r="G78" s="15">
        <f t="shared" si="19"/>
        <v>40</v>
      </c>
      <c r="H78" s="15">
        <f t="shared" si="20"/>
        <v>40</v>
      </c>
      <c r="I78" s="15">
        <f t="shared" si="21"/>
        <v>24</v>
      </c>
      <c r="J78" s="15">
        <f t="shared" si="22"/>
        <v>16</v>
      </c>
      <c r="K78" s="15">
        <f t="shared" si="23"/>
        <v>160</v>
      </c>
      <c r="L78" s="15">
        <f t="shared" si="25"/>
        <v>0</v>
      </c>
      <c r="M78" s="15">
        <f t="shared" si="24"/>
        <v>160</v>
      </c>
      <c r="N78" s="95"/>
      <c r="T78" s="95"/>
      <c r="U78" s="95"/>
      <c r="AA78" s="95"/>
      <c r="AB78" s="95"/>
      <c r="AH78" s="95"/>
      <c r="AI78" s="95"/>
      <c r="AK78" s="164" t="s">
        <v>666</v>
      </c>
      <c r="AL78" s="164" t="s">
        <v>666</v>
      </c>
      <c r="AO78" s="95"/>
      <c r="AP78" s="95"/>
      <c r="AR78" s="204"/>
      <c r="AS78" s="2">
        <f t="shared" si="26"/>
        <v>0</v>
      </c>
      <c r="AT78" s="2">
        <f t="shared" si="27"/>
        <v>0</v>
      </c>
      <c r="AU78" s="2">
        <f t="shared" si="31"/>
        <v>0</v>
      </c>
      <c r="AV78" s="25">
        <f t="shared" si="32"/>
        <v>1.1997600479904018</v>
      </c>
      <c r="AW78" s="14">
        <f t="shared" si="33"/>
        <v>3.6</v>
      </c>
    </row>
    <row r="79" spans="1:49" x14ac:dyDescent="0.2">
      <c r="A79" s="166" t="s">
        <v>548</v>
      </c>
      <c r="B79" s="15" t="str">
        <f>IFERROR(VLOOKUP(A79,'Validation List'!$A:$G,2,0),"--")</f>
        <v>Maria Obaldo</v>
      </c>
      <c r="C79" s="15" t="str">
        <f>IFERROR(VLOOKUP(A79,'Validation List'!$A:$G,4,0),"--")</f>
        <v>MVW 391</v>
      </c>
      <c r="D79" s="16" t="str">
        <f>IFERROR(VLOOKUP(A79,'Validation List'!$A:$G,6,0),"--")</f>
        <v>PM</v>
      </c>
      <c r="E79" s="16">
        <f>IFERROR(VLOOKUP(A79,'Validation List'!$A:$G,5,0),"--")</f>
        <v>100028957339145</v>
      </c>
      <c r="F79" s="15">
        <f t="shared" si="18"/>
        <v>40</v>
      </c>
      <c r="G79" s="15">
        <f t="shared" si="19"/>
        <v>32</v>
      </c>
      <c r="H79" s="15">
        <f t="shared" si="20"/>
        <v>32</v>
      </c>
      <c r="I79" s="15">
        <f t="shared" si="21"/>
        <v>24</v>
      </c>
      <c r="J79" s="15">
        <f t="shared" si="22"/>
        <v>16</v>
      </c>
      <c r="K79" s="15">
        <f t="shared" si="23"/>
        <v>144</v>
      </c>
      <c r="L79" s="15">
        <f t="shared" si="25"/>
        <v>0</v>
      </c>
      <c r="M79" s="15">
        <f t="shared" si="24"/>
        <v>144</v>
      </c>
      <c r="N79" s="95"/>
      <c r="T79" s="95"/>
      <c r="U79" s="95"/>
      <c r="Z79" s="2" t="s">
        <v>16</v>
      </c>
      <c r="AA79" s="95"/>
      <c r="AB79" s="95"/>
      <c r="AC79" s="2" t="s">
        <v>16</v>
      </c>
      <c r="AH79" s="95"/>
      <c r="AI79" s="95"/>
      <c r="AK79" s="164" t="s">
        <v>666</v>
      </c>
      <c r="AL79" s="164" t="s">
        <v>666</v>
      </c>
      <c r="AO79" s="95"/>
      <c r="AP79" s="95"/>
      <c r="AR79" s="204"/>
      <c r="AS79" s="2">
        <f t="shared" si="26"/>
        <v>2</v>
      </c>
      <c r="AT79" s="2">
        <f t="shared" si="27"/>
        <v>0</v>
      </c>
      <c r="AU79" s="2">
        <f t="shared" si="31"/>
        <v>0</v>
      </c>
      <c r="AV79" s="25">
        <f t="shared" si="32"/>
        <v>1.0797840431913617</v>
      </c>
      <c r="AW79" s="14">
        <f t="shared" si="33"/>
        <v>3.6</v>
      </c>
    </row>
    <row r="80" spans="1:49" x14ac:dyDescent="0.2">
      <c r="A80" s="166" t="s">
        <v>550</v>
      </c>
      <c r="B80" s="15" t="str">
        <f>IFERROR(VLOOKUP(A80,'Validation List'!$A:$G,2,0),"--")</f>
        <v>Maria Obaldo</v>
      </c>
      <c r="C80" s="15" t="str">
        <f>IFERROR(VLOOKUP(A80,'Validation List'!$A:$G,4,0),"--")</f>
        <v>MVW 391</v>
      </c>
      <c r="D80" s="16" t="str">
        <f>IFERROR(VLOOKUP(A80,'Validation List'!$A:$G,6,0),"--")</f>
        <v>PM</v>
      </c>
      <c r="E80" s="16">
        <f>IFERROR(VLOOKUP(A80,'Validation List'!$A:$G,5,0),"--")</f>
        <v>100028678002286</v>
      </c>
      <c r="F80" s="15">
        <f t="shared" si="18"/>
        <v>40</v>
      </c>
      <c r="G80" s="15">
        <f t="shared" si="19"/>
        <v>40</v>
      </c>
      <c r="H80" s="15">
        <f t="shared" si="20"/>
        <v>40</v>
      </c>
      <c r="I80" s="15">
        <f t="shared" si="21"/>
        <v>24</v>
      </c>
      <c r="J80" s="15">
        <f t="shared" si="22"/>
        <v>16</v>
      </c>
      <c r="K80" s="15">
        <f t="shared" si="23"/>
        <v>160</v>
      </c>
      <c r="L80" s="15">
        <f t="shared" si="25"/>
        <v>0</v>
      </c>
      <c r="M80" s="15">
        <f t="shared" si="24"/>
        <v>160</v>
      </c>
      <c r="N80" s="95"/>
      <c r="T80" s="95"/>
      <c r="U80" s="95"/>
      <c r="AA80" s="95"/>
      <c r="AB80" s="95"/>
      <c r="AH80" s="95"/>
      <c r="AI80" s="95"/>
      <c r="AK80" s="164" t="s">
        <v>666</v>
      </c>
      <c r="AL80" s="164" t="s">
        <v>666</v>
      </c>
      <c r="AO80" s="95"/>
      <c r="AP80" s="95"/>
      <c r="AR80" s="204"/>
      <c r="AS80" s="2">
        <f t="shared" si="26"/>
        <v>0</v>
      </c>
      <c r="AT80" s="2">
        <f t="shared" si="27"/>
        <v>0</v>
      </c>
      <c r="AU80" s="2">
        <f t="shared" si="31"/>
        <v>0</v>
      </c>
      <c r="AV80" s="25">
        <f t="shared" si="32"/>
        <v>1.1997600479904018</v>
      </c>
      <c r="AW80" s="14">
        <f t="shared" si="33"/>
        <v>3.6</v>
      </c>
    </row>
    <row r="81" spans="1:49" x14ac:dyDescent="0.2">
      <c r="A81" s="166" t="s">
        <v>485</v>
      </c>
      <c r="B81" s="15" t="str">
        <f>IFERROR(VLOOKUP(A81,'Validation List'!$A:$G,2,0),"--")</f>
        <v>Jason Leung</v>
      </c>
      <c r="C81" s="15" t="str">
        <f>IFERROR(VLOOKUP(A81,'Validation List'!$A:$G,4,0),"--")</f>
        <v>MVW 391</v>
      </c>
      <c r="D81" s="16" t="str">
        <f>IFERROR(VLOOKUP(A81,'Validation List'!$A:$G,6,0),"--")</f>
        <v>AM</v>
      </c>
      <c r="E81" s="16">
        <f>IFERROR(VLOOKUP(A81,'Validation List'!$A:$G,5,0),"--")</f>
        <v>100034779559090</v>
      </c>
      <c r="F81" s="15">
        <f t="shared" si="18"/>
        <v>40</v>
      </c>
      <c r="G81" s="15">
        <f t="shared" si="19"/>
        <v>40</v>
      </c>
      <c r="H81" s="15">
        <f t="shared" si="20"/>
        <v>40</v>
      </c>
      <c r="I81" s="15">
        <f t="shared" si="21"/>
        <v>24</v>
      </c>
      <c r="J81" s="15">
        <f t="shared" si="22"/>
        <v>16</v>
      </c>
      <c r="K81" s="15">
        <f t="shared" si="23"/>
        <v>160</v>
      </c>
      <c r="L81" s="15">
        <f t="shared" si="25"/>
        <v>0</v>
      </c>
      <c r="M81" s="15">
        <f t="shared" si="24"/>
        <v>160</v>
      </c>
      <c r="N81" s="95"/>
      <c r="T81" s="95"/>
      <c r="U81" s="95"/>
      <c r="AA81" s="95"/>
      <c r="AB81" s="95"/>
      <c r="AH81" s="95"/>
      <c r="AI81" s="95"/>
      <c r="AK81" s="164" t="s">
        <v>666</v>
      </c>
      <c r="AL81" s="164" t="s">
        <v>666</v>
      </c>
      <c r="AO81" s="95"/>
      <c r="AP81" s="95"/>
      <c r="AR81" s="204"/>
      <c r="AS81" s="2">
        <f t="shared" si="26"/>
        <v>0</v>
      </c>
      <c r="AT81" s="2">
        <f t="shared" si="27"/>
        <v>0</v>
      </c>
      <c r="AU81" s="2">
        <f t="shared" si="31"/>
        <v>0</v>
      </c>
      <c r="AV81" s="25">
        <f t="shared" si="32"/>
        <v>1.1997600479904018</v>
      </c>
      <c r="AW81" s="14">
        <f t="shared" si="33"/>
        <v>3.6</v>
      </c>
    </row>
    <row r="82" spans="1:49" x14ac:dyDescent="0.2">
      <c r="A82" s="166" t="s">
        <v>503</v>
      </c>
      <c r="B82" s="15" t="str">
        <f>IFERROR(VLOOKUP(A82,'Validation List'!$A:$G,2,0),"--")</f>
        <v>Jason Leung</v>
      </c>
      <c r="C82" s="15" t="str">
        <f>IFERROR(VLOOKUP(A82,'Validation List'!$A:$G,4,0),"--")</f>
        <v>MVW 391</v>
      </c>
      <c r="D82" s="16" t="str">
        <f>IFERROR(VLOOKUP(A82,'Validation List'!$A:$G,6,0),"--")</f>
        <v>AM</v>
      </c>
      <c r="E82" s="16">
        <f>IFERROR(VLOOKUP(A82,'Validation List'!$A:$G,5,0),"--")</f>
        <v>100028800064303</v>
      </c>
      <c r="F82" s="15">
        <f t="shared" si="18"/>
        <v>40</v>
      </c>
      <c r="G82" s="15">
        <f t="shared" si="19"/>
        <v>40</v>
      </c>
      <c r="H82" s="15">
        <f t="shared" si="20"/>
        <v>40</v>
      </c>
      <c r="I82" s="15">
        <f t="shared" si="21"/>
        <v>24</v>
      </c>
      <c r="J82" s="15">
        <f t="shared" si="22"/>
        <v>16</v>
      </c>
      <c r="K82" s="15">
        <f t="shared" si="23"/>
        <v>160</v>
      </c>
      <c r="L82" s="15">
        <f t="shared" si="25"/>
        <v>0</v>
      </c>
      <c r="M82" s="15">
        <f t="shared" si="24"/>
        <v>160</v>
      </c>
      <c r="N82" s="95"/>
      <c r="T82" s="95"/>
      <c r="U82" s="95"/>
      <c r="AA82" s="95"/>
      <c r="AB82" s="95"/>
      <c r="AH82" s="95"/>
      <c r="AI82" s="95"/>
      <c r="AK82" s="164" t="s">
        <v>666</v>
      </c>
      <c r="AL82" s="164" t="s">
        <v>666</v>
      </c>
      <c r="AO82" s="95"/>
      <c r="AP82" s="95"/>
      <c r="AR82" s="204"/>
      <c r="AS82" s="2">
        <f t="shared" si="26"/>
        <v>0</v>
      </c>
      <c r="AT82" s="2">
        <f t="shared" si="27"/>
        <v>0</v>
      </c>
      <c r="AU82" s="2">
        <f t="shared" si="31"/>
        <v>0</v>
      </c>
      <c r="AV82" s="25">
        <f t="shared" si="32"/>
        <v>1.1997600479904018</v>
      </c>
      <c r="AW82" s="14">
        <f t="shared" si="33"/>
        <v>3.6</v>
      </c>
    </row>
    <row r="83" spans="1:49" x14ac:dyDescent="0.2">
      <c r="A83" s="166" t="s">
        <v>552</v>
      </c>
      <c r="B83" s="15" t="str">
        <f>IFERROR(VLOOKUP(A83,'Validation List'!$A:$G,2,0),"--")</f>
        <v>Maria Obaldo</v>
      </c>
      <c r="C83" s="15" t="str">
        <f>IFERROR(VLOOKUP(A83,'Validation List'!$A:$G,4,0),"--")</f>
        <v>MVW 391</v>
      </c>
      <c r="D83" s="16" t="str">
        <f>IFERROR(VLOOKUP(A83,'Validation List'!$A:$G,6,0),"--")</f>
        <v>PM</v>
      </c>
      <c r="E83" s="16">
        <f>IFERROR(VLOOKUP(A83,'Validation List'!$A:$G,5,0),"--")</f>
        <v>100029081885568</v>
      </c>
      <c r="F83" s="15">
        <f t="shared" si="18"/>
        <v>40</v>
      </c>
      <c r="G83" s="15">
        <f t="shared" si="19"/>
        <v>40</v>
      </c>
      <c r="H83" s="15">
        <f t="shared" si="20"/>
        <v>40</v>
      </c>
      <c r="I83" s="15">
        <f t="shared" si="21"/>
        <v>24</v>
      </c>
      <c r="J83" s="15">
        <f t="shared" si="22"/>
        <v>16</v>
      </c>
      <c r="K83" s="15">
        <f t="shared" si="23"/>
        <v>160</v>
      </c>
      <c r="L83" s="15">
        <f t="shared" si="25"/>
        <v>0</v>
      </c>
      <c r="M83" s="15">
        <f t="shared" si="24"/>
        <v>160</v>
      </c>
      <c r="N83" s="95"/>
      <c r="T83" s="95"/>
      <c r="U83" s="95"/>
      <c r="AA83" s="95"/>
      <c r="AB83" s="95"/>
      <c r="AH83" s="95"/>
      <c r="AI83" s="95"/>
      <c r="AK83" s="164" t="s">
        <v>666</v>
      </c>
      <c r="AL83" s="164" t="s">
        <v>666</v>
      </c>
      <c r="AO83" s="95"/>
      <c r="AP83" s="95"/>
      <c r="AR83" s="204"/>
      <c r="AS83" s="2">
        <f t="shared" si="26"/>
        <v>0</v>
      </c>
      <c r="AT83" s="2">
        <f t="shared" si="27"/>
        <v>0</v>
      </c>
      <c r="AU83" s="2">
        <f t="shared" si="31"/>
        <v>0</v>
      </c>
      <c r="AV83" s="25">
        <f t="shared" si="32"/>
        <v>1.1997600479904018</v>
      </c>
      <c r="AW83" s="14">
        <f t="shared" si="33"/>
        <v>3.6</v>
      </c>
    </row>
    <row r="84" spans="1:49" x14ac:dyDescent="0.2">
      <c r="A84" s="165" t="s">
        <v>487</v>
      </c>
      <c r="B84" s="15" t="str">
        <f>IFERROR(VLOOKUP(A84,'Validation List'!$A:$G,2,0),"--")</f>
        <v>Jason Leung</v>
      </c>
      <c r="C84" s="15" t="str">
        <f>IFERROR(VLOOKUP(A84,'Validation List'!$A:$G,4,0),"--")</f>
        <v>MVW 391</v>
      </c>
      <c r="D84" s="16" t="str">
        <f>IFERROR(VLOOKUP(A84,'Validation List'!$A:$G,6,0),"--")</f>
        <v>AM</v>
      </c>
      <c r="E84" s="16">
        <f>IFERROR(VLOOKUP(A84,'Validation List'!$A:$G,5,0),"--")</f>
        <v>100036941613966</v>
      </c>
      <c r="F84" s="15">
        <f t="shared" si="18"/>
        <v>40</v>
      </c>
      <c r="G84" s="15">
        <f t="shared" si="19"/>
        <v>40</v>
      </c>
      <c r="H84" s="15">
        <f t="shared" si="20"/>
        <v>40</v>
      </c>
      <c r="I84" s="15">
        <f t="shared" si="21"/>
        <v>24</v>
      </c>
      <c r="J84" s="15">
        <f t="shared" si="22"/>
        <v>16</v>
      </c>
      <c r="K84" s="15">
        <f t="shared" si="23"/>
        <v>160</v>
      </c>
      <c r="L84" s="15">
        <f t="shared" si="25"/>
        <v>0</v>
      </c>
      <c r="M84" s="15">
        <f t="shared" si="24"/>
        <v>160</v>
      </c>
      <c r="N84" s="95"/>
      <c r="T84" s="95"/>
      <c r="U84" s="95"/>
      <c r="AA84" s="95"/>
      <c r="AB84" s="95"/>
      <c r="AH84" s="95"/>
      <c r="AI84" s="95"/>
      <c r="AK84" s="164" t="s">
        <v>666</v>
      </c>
      <c r="AL84" s="164" t="s">
        <v>666</v>
      </c>
      <c r="AO84" s="95"/>
      <c r="AP84" s="95"/>
      <c r="AR84" s="204"/>
      <c r="AS84" s="2">
        <f t="shared" si="26"/>
        <v>0</v>
      </c>
      <c r="AT84" s="2">
        <f t="shared" si="27"/>
        <v>0</v>
      </c>
      <c r="AU84" s="2">
        <f t="shared" si="31"/>
        <v>0</v>
      </c>
      <c r="AV84" s="25">
        <f t="shared" si="32"/>
        <v>1.1997600479904018</v>
      </c>
      <c r="AW84" s="14">
        <f t="shared" si="33"/>
        <v>3.6</v>
      </c>
    </row>
    <row r="85" spans="1:49" x14ac:dyDescent="0.2">
      <c r="A85" s="166" t="s">
        <v>554</v>
      </c>
      <c r="B85" s="15" t="str">
        <f>IFERROR(VLOOKUP(A85,'Validation List'!$A:$G,2,0),"--")</f>
        <v>Maria Obaldo</v>
      </c>
      <c r="C85" s="15" t="str">
        <f>IFERROR(VLOOKUP(A85,'Validation List'!$A:$G,4,0),"--")</f>
        <v>MVW 391</v>
      </c>
      <c r="D85" s="16" t="str">
        <f>IFERROR(VLOOKUP(A85,'Validation List'!$A:$G,6,0),"--")</f>
        <v>PM</v>
      </c>
      <c r="E85" s="16">
        <f>IFERROR(VLOOKUP(A85,'Validation List'!$A:$G,5,0),"--")</f>
        <v>100034792128190</v>
      </c>
      <c r="F85" s="15">
        <f t="shared" ref="F85:F90" si="34">((5*8)-((COUNTIF(O85:U85,"UD")+COUNTIF(O85:U85,"PD")+COUNTIF(O85:U85,"NA"))*8))+(COUNTIF(O85:U85,"Worked")*8) - ((COUNTIFS(O85:U85,"&gt;0",O85:U85,"&lt;8")*8)-SUMIFS(O85:U85,O85:U85,"&gt;0",O85:U85,"&lt;8"))</f>
        <v>40</v>
      </c>
      <c r="G85" s="15">
        <f t="shared" ref="G85:G90" si="35">((5*8)-((COUNTIF(V85:AB85,"UD")+COUNTIF(V85:AB85,"PD")+COUNTIF(V85:AB85,"NA"))*8)) +(COUNTIF(V85:AB85,"Worked")*8)- ((COUNTIF(V85:AB85,"&gt;0")*8)-SUMIF(V85:AB85,"&gt;0"))</f>
        <v>40</v>
      </c>
      <c r="H85" s="15">
        <f t="shared" ref="H85:H90" si="36">((5*8)-((COUNTIF(AC85:AI85,"UD")+COUNTIF(AC85:AI85,"PD")+COUNTIF(AC85:AI85,"NA"))*8))+(COUNTIF(AC85:AI85,"Worked")*8) - ((COUNTIF(AC85:AI85,"&gt;0")*8)-SUMIF(AC85:AI85,"&gt;0"))</f>
        <v>40</v>
      </c>
      <c r="I85" s="15">
        <f t="shared" ref="I85:I90" si="37">((5*8)-((COUNTIF(AJ85:AP85,"UD")+COUNTIF(AJ85:AP85,"PD")+COUNTIF(AJ85:AP85,"NA"))*8))+(COUNTIF(AJ85:AP85,"Worked")*8) - ((COUNTIF(AJ85:AP85,"&gt;0")*8)-SUMIF(AJ85:AP85,"&gt;0"))</f>
        <v>24</v>
      </c>
      <c r="J85" s="15">
        <f t="shared" ref="J85:J90" si="38">((2*8)-((COUNTIF(AQ85:AR85,"UD")+COUNTIF(AQ85:AR85,"PD")+COUNTIF(AQ85:AR85,"NA"))*8))+(COUNTIF(AQ85:AR85,"Worked")*8)- ((COUNTIF(AQ85:AR85,"&gt;0")*8)-SUMIF(AQ85:AR85,"&gt;0"))</f>
        <v>16</v>
      </c>
      <c r="K85" s="15">
        <f t="shared" ref="K85:K90" si="39">SUM(F85:J85)</f>
        <v>160</v>
      </c>
      <c r="L85" s="15">
        <f t="shared" si="25"/>
        <v>0</v>
      </c>
      <c r="M85" s="15">
        <f t="shared" ref="M85:M90" si="40">L85+K85</f>
        <v>160</v>
      </c>
      <c r="N85" s="95"/>
      <c r="T85" s="95"/>
      <c r="U85" s="95"/>
      <c r="AA85" s="95"/>
      <c r="AB85" s="95"/>
      <c r="AH85" s="95"/>
      <c r="AI85" s="95"/>
      <c r="AK85" s="164" t="s">
        <v>666</v>
      </c>
      <c r="AL85" s="164" t="s">
        <v>666</v>
      </c>
      <c r="AO85" s="95"/>
      <c r="AP85" s="95"/>
      <c r="AR85" s="204"/>
      <c r="AS85" s="2">
        <f t="shared" si="26"/>
        <v>0</v>
      </c>
      <c r="AT85" s="2">
        <f t="shared" si="27"/>
        <v>0</v>
      </c>
      <c r="AU85" s="2">
        <f t="shared" si="31"/>
        <v>0</v>
      </c>
      <c r="AV85" s="25">
        <f t="shared" si="32"/>
        <v>1.1997600479904018</v>
      </c>
      <c r="AW85" s="14">
        <f t="shared" si="33"/>
        <v>3.6</v>
      </c>
    </row>
    <row r="86" spans="1:49" x14ac:dyDescent="0.2">
      <c r="A86" s="165" t="s">
        <v>134</v>
      </c>
      <c r="B86" s="15" t="str">
        <f>IFERROR(VLOOKUP(A86,'Validation List'!$A:$G,2,0),"--")</f>
        <v>Maria Obaldo</v>
      </c>
      <c r="C86" s="15" t="str">
        <f>IFERROR(VLOOKUP(A86,'Validation List'!$A:$G,4,0),"--")</f>
        <v>MVW 391</v>
      </c>
      <c r="D86" s="16" t="str">
        <f>IFERROR(VLOOKUP(A86,'Validation List'!$A:$G,6,0),"--")</f>
        <v>PM</v>
      </c>
      <c r="E86" s="16">
        <f>IFERROR(VLOOKUP(A86,'Validation List'!$A:$G,5,0),"--")</f>
        <v>100025786989380</v>
      </c>
      <c r="F86" s="15">
        <f t="shared" si="34"/>
        <v>40</v>
      </c>
      <c r="G86" s="15">
        <f t="shared" si="35"/>
        <v>40</v>
      </c>
      <c r="H86" s="15">
        <f t="shared" si="36"/>
        <v>40</v>
      </c>
      <c r="I86" s="15">
        <f t="shared" si="37"/>
        <v>8</v>
      </c>
      <c r="J86" s="15">
        <f t="shared" si="38"/>
        <v>8</v>
      </c>
      <c r="K86" s="15">
        <f t="shared" si="39"/>
        <v>136</v>
      </c>
      <c r="L86" s="15">
        <f t="shared" si="25"/>
        <v>0</v>
      </c>
      <c r="M86" s="15">
        <f t="shared" si="40"/>
        <v>136</v>
      </c>
      <c r="N86" s="95"/>
      <c r="T86" s="95"/>
      <c r="U86" s="95"/>
      <c r="AA86" s="95"/>
      <c r="AB86" s="95"/>
      <c r="AH86" s="95"/>
      <c r="AI86" s="95"/>
      <c r="AK86" s="164" t="s">
        <v>666</v>
      </c>
      <c r="AL86" s="164" t="s">
        <v>666</v>
      </c>
      <c r="AM86" s="180" t="s">
        <v>16</v>
      </c>
      <c r="AN86" s="180" t="s">
        <v>16</v>
      </c>
      <c r="AO86" s="95"/>
      <c r="AP86" s="95"/>
      <c r="AQ86" s="2" t="s">
        <v>16</v>
      </c>
      <c r="AR86" s="204"/>
      <c r="AS86" s="2">
        <f t="shared" si="26"/>
        <v>3</v>
      </c>
      <c r="AT86" s="2">
        <f t="shared" si="27"/>
        <v>0</v>
      </c>
      <c r="AU86" s="2">
        <f t="shared" si="31"/>
        <v>0</v>
      </c>
      <c r="AV86" s="25">
        <f t="shared" si="32"/>
        <v>1.0197960407918416</v>
      </c>
      <c r="AW86" s="14">
        <f t="shared" si="33"/>
        <v>3.6</v>
      </c>
    </row>
    <row r="87" spans="1:49" x14ac:dyDescent="0.2">
      <c r="A87" s="148" t="s">
        <v>502</v>
      </c>
      <c r="B87" s="15" t="str">
        <f>IFERROR(VLOOKUP(A87,'Validation List'!$A:$G,2,0),"--")</f>
        <v>Jason Leung</v>
      </c>
      <c r="C87" s="15" t="str">
        <f>IFERROR(VLOOKUP(A87,'Validation List'!$A:$G,4,0),"--")</f>
        <v>MVW 391</v>
      </c>
      <c r="D87" s="170" t="str">
        <f>IFERROR(VLOOKUP(A87,'Validation List'!$A:$G,6,0),"--")</f>
        <v>AM</v>
      </c>
      <c r="E87" s="16">
        <f>IFERROR(VLOOKUP(A87,'Validation List'!$A:$G,5,0),"--")</f>
        <v>0</v>
      </c>
      <c r="F87" s="15">
        <f t="shared" si="34"/>
        <v>40</v>
      </c>
      <c r="G87" s="15">
        <f t="shared" si="35"/>
        <v>40</v>
      </c>
      <c r="H87" s="15">
        <f t="shared" si="36"/>
        <v>40</v>
      </c>
      <c r="I87" s="15">
        <f t="shared" si="37"/>
        <v>24</v>
      </c>
      <c r="J87" s="15">
        <f t="shared" si="38"/>
        <v>16</v>
      </c>
      <c r="K87" s="15">
        <f t="shared" si="39"/>
        <v>160</v>
      </c>
      <c r="L87" s="15">
        <f t="shared" si="25"/>
        <v>0</v>
      </c>
      <c r="M87" s="15">
        <f t="shared" si="40"/>
        <v>160</v>
      </c>
      <c r="N87" s="95"/>
      <c r="T87" s="95"/>
      <c r="U87" s="95"/>
      <c r="AA87" s="95"/>
      <c r="AB87" s="95"/>
      <c r="AH87" s="95"/>
      <c r="AI87" s="95"/>
      <c r="AK87" s="164" t="s">
        <v>666</v>
      </c>
      <c r="AL87" s="164" t="s">
        <v>666</v>
      </c>
      <c r="AO87" s="95"/>
      <c r="AP87" s="95"/>
      <c r="AS87" s="2">
        <f t="shared" si="26"/>
        <v>0</v>
      </c>
      <c r="AT87" s="2">
        <f t="shared" si="27"/>
        <v>0</v>
      </c>
      <c r="AU87" s="2">
        <f t="shared" ref="AU87:AU90" si="41">((COUNTIFS(N87:AR87,"&gt;0",N87:AR87,"&lt;8")*8)-SUMIFS(N87:AR87,N87:AR87,"&gt;0",N87:AR87,"&lt;8"))</f>
        <v>0</v>
      </c>
      <c r="AV87" s="25">
        <f t="shared" ref="AV87:AV90" si="42">IFERROR((IF(G87="BC Forward",(AW87*1.85)/8,(K87/16.67)/8)),"--")</f>
        <v>1.1997600479904018</v>
      </c>
      <c r="AW87" s="14">
        <f t="shared" ref="AW87:AW90" si="43">($C$1-(COUNTIF(N87:AR87,"NA")))/5</f>
        <v>3.6</v>
      </c>
    </row>
    <row r="88" spans="1:49" x14ac:dyDescent="0.2">
      <c r="A88" s="166" t="s">
        <v>489</v>
      </c>
      <c r="B88" s="15" t="str">
        <f>IFERROR(VLOOKUP(A88,'Validation List'!$A:$G,2,0),"--")</f>
        <v>Jason Leung</v>
      </c>
      <c r="C88" s="15" t="str">
        <f>IFERROR(VLOOKUP(A88,'Validation List'!$A:$G,4,0),"--")</f>
        <v>MVW 391</v>
      </c>
      <c r="D88" s="16" t="str">
        <f>IFERROR(VLOOKUP(A88,'Validation List'!$A:$G,6,0),"--")</f>
        <v>AM</v>
      </c>
      <c r="E88" s="16">
        <f>IFERROR(VLOOKUP(A88,'Validation List'!$A:$G,5,0),"--")</f>
        <v>100034395606908</v>
      </c>
      <c r="F88" s="15">
        <f t="shared" si="34"/>
        <v>40</v>
      </c>
      <c r="G88" s="15">
        <f t="shared" si="35"/>
        <v>40</v>
      </c>
      <c r="H88" s="15">
        <f t="shared" si="36"/>
        <v>40</v>
      </c>
      <c r="I88" s="15">
        <f t="shared" si="37"/>
        <v>24</v>
      </c>
      <c r="J88" s="15">
        <f t="shared" si="38"/>
        <v>16</v>
      </c>
      <c r="K88" s="15">
        <f t="shared" si="39"/>
        <v>160</v>
      </c>
      <c r="L88" s="15">
        <f t="shared" si="25"/>
        <v>0</v>
      </c>
      <c r="M88" s="15">
        <f t="shared" si="40"/>
        <v>160</v>
      </c>
      <c r="N88" s="95"/>
      <c r="T88" s="95"/>
      <c r="U88" s="95"/>
      <c r="AA88" s="95"/>
      <c r="AB88" s="95"/>
      <c r="AH88" s="95"/>
      <c r="AI88" s="95"/>
      <c r="AK88" s="164" t="s">
        <v>666</v>
      </c>
      <c r="AL88" s="164" t="s">
        <v>666</v>
      </c>
      <c r="AO88" s="95"/>
      <c r="AP88" s="95"/>
      <c r="AR88" s="204"/>
      <c r="AS88" s="2">
        <f t="shared" si="26"/>
        <v>0</v>
      </c>
      <c r="AT88" s="2">
        <f t="shared" si="27"/>
        <v>0</v>
      </c>
      <c r="AU88" s="2">
        <f t="shared" si="41"/>
        <v>0</v>
      </c>
      <c r="AV88" s="25">
        <f t="shared" si="42"/>
        <v>1.1997600479904018</v>
      </c>
      <c r="AW88" s="14">
        <f t="shared" si="43"/>
        <v>3.6</v>
      </c>
    </row>
    <row r="89" spans="1:49" x14ac:dyDescent="0.2">
      <c r="A89" s="166" t="s">
        <v>557</v>
      </c>
      <c r="B89" s="15" t="str">
        <f>IFERROR(VLOOKUP(A89,'Validation List'!$A:$G,2,0),"--")</f>
        <v>Maria Obaldo</v>
      </c>
      <c r="C89" s="15" t="str">
        <f>IFERROR(VLOOKUP(A89,'Validation List'!$A:$G,4,0),"--")</f>
        <v>MVW 391</v>
      </c>
      <c r="D89" s="16" t="str">
        <f>IFERROR(VLOOKUP(A89,'Validation List'!$A:$G,6,0),"--")</f>
        <v>PM</v>
      </c>
      <c r="E89" s="16">
        <f>IFERROR(VLOOKUP(A89,'Validation List'!$A:$G,5,0),"--")</f>
        <v>100035602686127</v>
      </c>
      <c r="F89" s="15">
        <f t="shared" si="34"/>
        <v>32</v>
      </c>
      <c r="G89" s="15">
        <f t="shared" si="35"/>
        <v>40</v>
      </c>
      <c r="H89" s="15">
        <f t="shared" si="36"/>
        <v>40</v>
      </c>
      <c r="I89" s="15">
        <f t="shared" si="37"/>
        <v>24</v>
      </c>
      <c r="J89" s="15">
        <f t="shared" si="38"/>
        <v>16</v>
      </c>
      <c r="K89" s="15">
        <f t="shared" si="39"/>
        <v>152</v>
      </c>
      <c r="L89" s="15">
        <f t="shared" si="25"/>
        <v>0</v>
      </c>
      <c r="M89" s="15">
        <f t="shared" si="40"/>
        <v>152</v>
      </c>
      <c r="N89" s="95"/>
      <c r="O89" s="2" t="s">
        <v>16</v>
      </c>
      <c r="T89" s="95"/>
      <c r="U89" s="95"/>
      <c r="AA89" s="95"/>
      <c r="AB89" s="95"/>
      <c r="AH89" s="95"/>
      <c r="AI89" s="95"/>
      <c r="AK89" s="164" t="s">
        <v>666</v>
      </c>
      <c r="AL89" s="164" t="s">
        <v>666</v>
      </c>
      <c r="AO89" s="95"/>
      <c r="AP89" s="95"/>
      <c r="AR89" s="204"/>
      <c r="AS89" s="2">
        <f t="shared" si="26"/>
        <v>1</v>
      </c>
      <c r="AT89" s="2">
        <f t="shared" si="27"/>
        <v>0</v>
      </c>
      <c r="AU89" s="2">
        <f t="shared" si="41"/>
        <v>0</v>
      </c>
      <c r="AV89" s="25">
        <f t="shared" si="42"/>
        <v>1.1397720455908817</v>
      </c>
      <c r="AW89" s="14">
        <f t="shared" si="43"/>
        <v>3.6</v>
      </c>
    </row>
    <row r="90" spans="1:49" x14ac:dyDescent="0.2">
      <c r="A90" s="148" t="s">
        <v>565</v>
      </c>
      <c r="B90" s="15" t="str">
        <f>IFERROR(VLOOKUP(A90,'Validation List'!$A:$G,2,0),"--")</f>
        <v>Maria Obaldo</v>
      </c>
      <c r="C90" s="15" t="str">
        <f>IFERROR(VLOOKUP(A90,'Validation List'!$A:$G,4,0),"--")</f>
        <v>MVW 391</v>
      </c>
      <c r="D90" s="170" t="str">
        <f>IFERROR(VLOOKUP(A90,'Validation List'!$A:$G,6,0),"--")</f>
        <v>PM</v>
      </c>
      <c r="E90" s="16">
        <f>IFERROR(VLOOKUP(A90,'Validation List'!$A:$G,5,0),"--")</f>
        <v>0</v>
      </c>
      <c r="F90" s="15">
        <f t="shared" si="34"/>
        <v>40</v>
      </c>
      <c r="G90" s="15">
        <f t="shared" si="35"/>
        <v>40</v>
      </c>
      <c r="H90" s="15">
        <f t="shared" si="36"/>
        <v>40</v>
      </c>
      <c r="I90" s="15">
        <f t="shared" si="37"/>
        <v>24</v>
      </c>
      <c r="J90" s="15">
        <f t="shared" si="38"/>
        <v>16</v>
      </c>
      <c r="K90" s="15">
        <f t="shared" si="39"/>
        <v>160</v>
      </c>
      <c r="L90" s="15">
        <f t="shared" si="25"/>
        <v>0</v>
      </c>
      <c r="M90" s="15">
        <f t="shared" si="40"/>
        <v>160</v>
      </c>
      <c r="N90" s="95"/>
      <c r="T90" s="95"/>
      <c r="U90" s="95"/>
      <c r="AA90" s="95"/>
      <c r="AB90" s="95"/>
      <c r="AH90" s="95"/>
      <c r="AI90" s="95"/>
      <c r="AK90" s="164" t="s">
        <v>666</v>
      </c>
      <c r="AL90" s="164" t="s">
        <v>666</v>
      </c>
      <c r="AO90" s="95"/>
      <c r="AP90" s="95"/>
      <c r="AS90" s="2">
        <f t="shared" si="26"/>
        <v>0</v>
      </c>
      <c r="AT90" s="2">
        <f t="shared" si="27"/>
        <v>0</v>
      </c>
      <c r="AU90" s="2">
        <f t="shared" si="41"/>
        <v>0</v>
      </c>
      <c r="AV90" s="25">
        <f t="shared" si="42"/>
        <v>1.1997600479904018</v>
      </c>
      <c r="AW90" s="14">
        <f t="shared" si="43"/>
        <v>3.6</v>
      </c>
    </row>
  </sheetData>
  <autoFilter ref="A23:AT67" xr:uid="{CD9C0C2E-79A6-CB48-B080-5CF756631F7A}">
    <sortState xmlns:xlrd2="http://schemas.microsoft.com/office/spreadsheetml/2017/richdata2" ref="A24:AT90">
      <sortCondition ref="A23:A67"/>
    </sortState>
  </autoFilter>
  <mergeCells count="2">
    <mergeCell ref="C5:D5"/>
    <mergeCell ref="F5:G5"/>
  </mergeCells>
  <conditionalFormatting sqref="X24:AI24 N24:V24 R91:AR123 N75:P123 R75:AJ90 AM75:AR90 AO24:AR73 N25:AI73">
    <cfRule type="cellIs" dxfId="63" priority="108" operator="between">
      <formula>0.001</formula>
      <formula>7.999</formula>
    </cfRule>
    <cfRule type="cellIs" dxfId="62" priority="109" operator="equal">
      <formula>"na"</formula>
    </cfRule>
    <cfRule type="cellIs" dxfId="61" priority="110" operator="equal">
      <formula>"ud"</formula>
    </cfRule>
    <cfRule type="cellIs" dxfId="60" priority="111" operator="equal">
      <formula>"pd"</formula>
    </cfRule>
  </conditionalFormatting>
  <conditionalFormatting sqref="R91:AR155 N75:P155 R75:AJ90 AM75:AR90 AO24:AR73 N24:AI73">
    <cfRule type="cellIs" dxfId="59" priority="112" operator="greaterThan">
      <formula>8</formula>
    </cfRule>
  </conditionalFormatting>
  <conditionalFormatting sqref="L75:L122 L24:L73">
    <cfRule type="cellIs" dxfId="58" priority="107" operator="greaterThan">
      <formula>0</formula>
    </cfRule>
  </conditionalFormatting>
  <conditionalFormatting sqref="A68">
    <cfRule type="duplicateValues" dxfId="57" priority="106"/>
  </conditionalFormatting>
  <conditionalFormatting sqref="A69:A70">
    <cfRule type="duplicateValues" dxfId="56" priority="100"/>
  </conditionalFormatting>
  <conditionalFormatting sqref="AO74:AP74">
    <cfRule type="cellIs" dxfId="55" priority="95" operator="between">
      <formula>0.001</formula>
      <formula>7.999</formula>
    </cfRule>
    <cfRule type="cellIs" dxfId="54" priority="96" operator="equal">
      <formula>"na"</formula>
    </cfRule>
    <cfRule type="cellIs" dxfId="53" priority="97" operator="equal">
      <formula>"ud"</formula>
    </cfRule>
    <cfRule type="cellIs" dxfId="52" priority="98" operator="equal">
      <formula>"pd"</formula>
    </cfRule>
  </conditionalFormatting>
  <conditionalFormatting sqref="AO74:AP74">
    <cfRule type="cellIs" dxfId="51" priority="99" operator="greaterThan">
      <formula>8</formula>
    </cfRule>
  </conditionalFormatting>
  <conditionalFormatting sqref="AH74:AI74 AA74:AB74">
    <cfRule type="cellIs" dxfId="50" priority="90" operator="between">
      <formula>0.001</formula>
      <formula>7.999</formula>
    </cfRule>
    <cfRule type="cellIs" dxfId="49" priority="91" operator="equal">
      <formula>"na"</formula>
    </cfRule>
    <cfRule type="cellIs" dxfId="48" priority="92" operator="equal">
      <formula>"ud"</formula>
    </cfRule>
    <cfRule type="cellIs" dxfId="47" priority="93" operator="equal">
      <formula>"pd"</formula>
    </cfRule>
  </conditionalFormatting>
  <conditionalFormatting sqref="AH74:AI74 AA74:AB74">
    <cfRule type="cellIs" dxfId="46" priority="94" operator="greaterThan">
      <formula>8</formula>
    </cfRule>
  </conditionalFormatting>
  <conditionalFormatting sqref="AH74">
    <cfRule type="cellIs" dxfId="45" priority="85" operator="between">
      <formula>0.001</formula>
      <formula>7.999</formula>
    </cfRule>
    <cfRule type="cellIs" dxfId="44" priority="86" operator="equal">
      <formula>"na"</formula>
    </cfRule>
    <cfRule type="cellIs" dxfId="43" priority="87" operator="equal">
      <formula>"ud"</formula>
    </cfRule>
    <cfRule type="cellIs" dxfId="42" priority="88" operator="equal">
      <formula>"pd"</formula>
    </cfRule>
  </conditionalFormatting>
  <conditionalFormatting sqref="AH74">
    <cfRule type="cellIs" dxfId="41" priority="89" operator="greaterThan">
      <formula>8</formula>
    </cfRule>
  </conditionalFormatting>
  <conditionalFormatting sqref="AA74:AB74">
    <cfRule type="cellIs" dxfId="40" priority="80" operator="between">
      <formula>0.001</formula>
      <formula>7.999</formula>
    </cfRule>
    <cfRule type="cellIs" dxfId="39" priority="81" operator="equal">
      <formula>"na"</formula>
    </cfRule>
    <cfRule type="cellIs" dxfId="38" priority="82" operator="equal">
      <formula>"ud"</formula>
    </cfRule>
    <cfRule type="cellIs" dxfId="37" priority="83" operator="equal">
      <formula>"pd"</formula>
    </cfRule>
  </conditionalFormatting>
  <conditionalFormatting sqref="AA74:AB74">
    <cfRule type="cellIs" dxfId="36" priority="84" operator="greaterThan">
      <formula>8</formula>
    </cfRule>
  </conditionalFormatting>
  <conditionalFormatting sqref="L74">
    <cfRule type="cellIs" dxfId="35" priority="79" operator="greaterThan">
      <formula>0</formula>
    </cfRule>
  </conditionalFormatting>
  <conditionalFormatting sqref="T74:U74">
    <cfRule type="cellIs" dxfId="34" priority="59" operator="between">
      <formula>0.001</formula>
      <formula>7.999</formula>
    </cfRule>
    <cfRule type="cellIs" dxfId="33" priority="60" operator="equal">
      <formula>"na"</formula>
    </cfRule>
    <cfRule type="cellIs" dxfId="32" priority="61" operator="equal">
      <formula>"ud"</formula>
    </cfRule>
    <cfRule type="cellIs" dxfId="31" priority="62" operator="equal">
      <formula>"pd"</formula>
    </cfRule>
  </conditionalFormatting>
  <conditionalFormatting sqref="T74:U74">
    <cfRule type="cellIs" dxfId="30" priority="63" operator="greaterThan">
      <formula>8</formula>
    </cfRule>
  </conditionalFormatting>
  <conditionalFormatting sqref="AI74">
    <cfRule type="cellIs" dxfId="29" priority="54" operator="between">
      <formula>0.001</formula>
      <formula>7.999</formula>
    </cfRule>
    <cfRule type="cellIs" dxfId="28" priority="55" operator="equal">
      <formula>"na"</formula>
    </cfRule>
    <cfRule type="cellIs" dxfId="27" priority="56" operator="equal">
      <formula>"ud"</formula>
    </cfRule>
    <cfRule type="cellIs" dxfId="26" priority="57" operator="equal">
      <formula>"pd"</formula>
    </cfRule>
  </conditionalFormatting>
  <conditionalFormatting sqref="AI74">
    <cfRule type="cellIs" dxfId="25" priority="58" operator="greaterThan">
      <formula>8</formula>
    </cfRule>
  </conditionalFormatting>
  <conditionalFormatting sqref="N74">
    <cfRule type="cellIs" dxfId="24" priority="44" operator="between">
      <formula>0.001</formula>
      <formula>7.999</formula>
    </cfRule>
    <cfRule type="cellIs" dxfId="23" priority="45" operator="equal">
      <formula>"na"</formula>
    </cfRule>
    <cfRule type="cellIs" dxfId="22" priority="46" operator="equal">
      <formula>"ud"</formula>
    </cfRule>
    <cfRule type="cellIs" dxfId="21" priority="47" operator="equal">
      <formula>"pd"</formula>
    </cfRule>
  </conditionalFormatting>
  <conditionalFormatting sqref="N74">
    <cfRule type="cellIs" dxfId="20" priority="48" operator="greaterThan">
      <formula>8</formula>
    </cfRule>
  </conditionalFormatting>
  <conditionalFormatting sqref="O74:P74">
    <cfRule type="cellIs" dxfId="19" priority="39" operator="between">
      <formula>0.001</formula>
      <formula>7.999</formula>
    </cfRule>
    <cfRule type="cellIs" dxfId="18" priority="40" operator="equal">
      <formula>"na"</formula>
    </cfRule>
    <cfRule type="cellIs" dxfId="17" priority="41" operator="equal">
      <formula>"ud"</formula>
    </cfRule>
    <cfRule type="cellIs" dxfId="16" priority="42" operator="equal">
      <formula>"pd"</formula>
    </cfRule>
  </conditionalFormatting>
  <conditionalFormatting sqref="O74:P74">
    <cfRule type="cellIs" dxfId="15" priority="43" operator="greaterThan">
      <formula>8</formula>
    </cfRule>
  </conditionalFormatting>
  <conditionalFormatting sqref="AJ59">
    <cfRule type="cellIs" dxfId="14" priority="6" operator="between">
      <formula>0.001</formula>
      <formula>7.999</formula>
    </cfRule>
    <cfRule type="cellIs" dxfId="13" priority="7" operator="equal">
      <formula>"na"</formula>
    </cfRule>
    <cfRule type="cellIs" dxfId="12" priority="8" operator="equal">
      <formula>"ud"</formula>
    </cfRule>
    <cfRule type="cellIs" dxfId="11" priority="9" operator="equal">
      <formula>"pd"</formula>
    </cfRule>
  </conditionalFormatting>
  <conditionalFormatting sqref="AJ59">
    <cfRule type="cellIs" dxfId="10" priority="10" operator="greaterThan">
      <formula>8</formula>
    </cfRule>
  </conditionalFormatting>
  <conditionalFormatting sqref="AK43:AL43">
    <cfRule type="cellIs" dxfId="9" priority="1" operator="between">
      <formula>0.001</formula>
      <formula>7.999</formula>
    </cfRule>
    <cfRule type="cellIs" dxfId="8" priority="2" operator="equal">
      <formula>"na"</formula>
    </cfRule>
    <cfRule type="cellIs" dxfId="7" priority="3" operator="equal">
      <formula>"ud"</formula>
    </cfRule>
    <cfRule type="cellIs" dxfId="6" priority="4" operator="equal">
      <formula>"pd"</formula>
    </cfRule>
  </conditionalFormatting>
  <conditionalFormatting sqref="AK43:AL43">
    <cfRule type="cellIs" dxfId="5" priority="5" operator="greaterThan">
      <formula>8</formula>
    </cfRule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49f4f332-f15c-4108-a654-859ae55b358b">FACEBOOK-1474794570-5609</_dlc_DocId>
    <_dlc_DocIdUrl xmlns="49f4f332-f15c-4108-a654-859ae55b358b">
      <Url>https://ts.accenture.com/sites/Facebook/PE/_layouts/15/DocIdRedir.aspx?ID=FACEBOOK-1474794570-5609</Url>
      <Description>FACEBOOK-1474794570-5609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73C33052E8F46B9EAF24D5D7A5C79" ma:contentTypeVersion="11" ma:contentTypeDescription="Create a new document." ma:contentTypeScope="" ma:versionID="9b84ee0370a2ddddfc702d8352361c4b">
  <xsd:schema xmlns:xsd="http://www.w3.org/2001/XMLSchema" xmlns:xs="http://www.w3.org/2001/XMLSchema" xmlns:p="http://schemas.microsoft.com/office/2006/metadata/properties" xmlns:ns1="http://schemas.microsoft.com/sharepoint/v3" xmlns:ns2="98ae3180-ec7d-4518-bf44-3ec0c099ed1d" xmlns:ns3="f8c377d0-f63d-45f6-9b63-0e23ecf04af1" xmlns:ns4="49f4f332-f15c-4108-a654-859ae55b358b" targetNamespace="http://schemas.microsoft.com/office/2006/metadata/properties" ma:root="true" ma:fieldsID="4fd2d3b286a1842279377dfbdcdb7adf" ns1:_="" ns2:_="" ns3:_="" ns4:_="">
    <xsd:import namespace="http://schemas.microsoft.com/sharepoint/v3"/>
    <xsd:import namespace="98ae3180-ec7d-4518-bf44-3ec0c099ed1d"/>
    <xsd:import namespace="f8c377d0-f63d-45f6-9b63-0e23ecf04af1"/>
    <xsd:import namespace="49f4f332-f15c-4108-a654-859ae55b35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1:PublishingStartDate" minOccurs="0"/>
                <xsd:element ref="ns1:PublishingExpirationDate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4:_dlc_DocId" minOccurs="0"/>
                <xsd:element ref="ns4:_dlc_DocIdUrl" minOccurs="0"/>
                <xsd:element ref="ns4:_dlc_DocIdPersistId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2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3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e3180-ec7d-4518-bf44-3ec0c099ed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377d0-f63d-45f6-9b63-0e23ecf04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4f332-f15c-4108-a654-859ae55b358b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1474F-E704-4E59-93B1-9050DDB0C83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9f4f332-f15c-4108-a654-859ae55b358b"/>
  </ds:schemaRefs>
</ds:datastoreItem>
</file>

<file path=customXml/itemProps2.xml><?xml version="1.0" encoding="utf-8"?>
<ds:datastoreItem xmlns:ds="http://schemas.openxmlformats.org/officeDocument/2006/customXml" ds:itemID="{3B2508F8-A61F-4A44-8DA9-EC9261815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ae3180-ec7d-4518-bf44-3ec0c099ed1d"/>
    <ds:schemaRef ds:uri="f8c377d0-f63d-45f6-9b63-0e23ecf04af1"/>
    <ds:schemaRef ds:uri="49f4f332-f15c-4108-a654-859ae55b3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A86A75-C2E4-4297-8B94-303ED7FFE0A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85E9B77-3384-4506-9F39-7E4A0F060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Consolidated</vt:lpstr>
      <vt:lpstr>Consolidated Data</vt:lpstr>
      <vt:lpstr>Validation List</vt:lpstr>
      <vt:lpstr>April</vt:lpstr>
      <vt:lpstr>September</vt:lpstr>
      <vt:lpstr>October</vt:lpstr>
      <vt:lpstr>January</vt:lpstr>
      <vt:lpstr>February</vt:lpstr>
      <vt:lpstr>March</vt:lpstr>
      <vt:lpstr>May</vt:lpstr>
      <vt:lpstr>June</vt:lpstr>
      <vt:lpstr>July</vt:lpstr>
      <vt:lpstr>August</vt:lpstr>
      <vt:lpstr>November</vt:lpstr>
      <vt:lpstr>December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Capistrano</dc:creator>
  <cp:keywords/>
  <dc:description/>
  <cp:lastModifiedBy>Jason Leung</cp:lastModifiedBy>
  <cp:revision/>
  <dcterms:created xsi:type="dcterms:W3CDTF">2018-08-30T19:06:13Z</dcterms:created>
  <dcterms:modified xsi:type="dcterms:W3CDTF">2019-10-10T20:15:05Z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0x01010006773C33052E8F46B9EAF24D5D7A5C79</vt:lpwstr>
  </property>
  <property fmtid="{D5CDD505-2E9C-101B-9397-08002B2CF9AE}" pid="3" name="AuthorIds_UIVersion_280576">
    <vt:lpwstr>24406</vt:lpwstr>
  </property>
  <property fmtid="{D5CDD505-2E9C-101B-9397-08002B2CF9AE}" pid="4" name="_dlc_DocIdItemGuid">
    <vt:lpwstr>8efcc5a3-9459-4c7a-8d08-b7b041f5507a</vt:lpwstr>
  </property>
  <property fmtid="{D5CDD505-2E9C-101B-9397-08002B2CF9AE}" pid="5" name="AuthorIds_UIVersion_16896">
    <vt:lpwstr>22072</vt:lpwstr>
  </property>
</Properties>
</file>